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codeName="ThisWorkbook"/>
  <mc:AlternateContent xmlns:mc="http://schemas.openxmlformats.org/markup-compatibility/2006">
    <mc:Choice Requires="x15">
      <x15ac:absPath xmlns:x15ac="http://schemas.microsoft.com/office/spreadsheetml/2010/11/ac" url="/Users/geoffreycooper/Documents/MMBA/"/>
    </mc:Choice>
  </mc:AlternateContent>
  <xr:revisionPtr revIDLastSave="0" documentId="13_ncr:1_{F49438E6-FAB6-9849-9B20-5B1BA4BC8417}" xr6:coauthVersionLast="47" xr6:coauthVersionMax="47" xr10:uidLastSave="{00000000-0000-0000-0000-000000000000}"/>
  <bookViews>
    <workbookView xWindow="41520" yWindow="-1460" windowWidth="30860" windowHeight="21480" tabRatio="886" xr2:uid="{00000000-000D-0000-FFFF-FFFF00000000}"/>
  </bookViews>
  <sheets>
    <sheet name="Rosters" sheetId="1" r:id="rId1"/>
    <sheet name="Coaches &amp; Team Summaries" sheetId="40" r:id="rId2"/>
    <sheet name="Franchise Movement" sheetId="44" r:id="rId3"/>
    <sheet name="Stadium Contracts" sheetId="51" r:id="rId4"/>
    <sheet name="Trade Register" sheetId="39" r:id="rId5"/>
    <sheet name="Add-Drop" sheetId="43" r:id="rId6"/>
    <sheet name="DL Claims (2023 - Current)" sheetId="50" r:id="rId7"/>
    <sheet name="Owner Attendance Points" sheetId="55" r:id="rId8"/>
    <sheet name="2025 Draft" sheetId="53" r:id="rId9"/>
    <sheet name="2024 Draft" sheetId="52" r:id="rId10"/>
    <sheet name="2023 Draft" sheetId="49" r:id="rId11"/>
    <sheet name="2022 Draft" sheetId="47" r:id="rId12"/>
    <sheet name="2021 Draft" sheetId="46" r:id="rId13"/>
    <sheet name="2020 Season 2 Draft" sheetId="45" r:id="rId14"/>
    <sheet name="Inaugural Draft 2020" sheetId="41" r:id="rId15"/>
    <sheet name="ZZZNA Players" sheetId="54" r:id="rId16"/>
    <sheet name="Glossary" sheetId="48" r:id="rId17"/>
  </sheets>
  <definedNames>
    <definedName name="_xlnm._FilterDatabase" localSheetId="0" hidden="1">Rosters!$A$1:$EX$1668</definedName>
    <definedName name="_xlnm.Print_Area" localSheetId="13">'2020 Season 2 Draft'!$A$1:$K$102</definedName>
    <definedName name="_xlnm.Print_Area" localSheetId="11">'2022 Draft'!$A$1:$M$85</definedName>
    <definedName name="_xlnm.Print_Area" localSheetId="5">'Add-Drop'!$A$282:$F$301</definedName>
    <definedName name="_xlnm.Print_Area" localSheetId="0">Rosters!$A$301:$M$339</definedName>
    <definedName name="_xlnm.Print_Titles" localSheetId="13">'2020 Season 2 Draft'!$1:$1</definedName>
    <definedName name="_xlnm.Print_Titles" localSheetId="11">'2022 Draft'!$1:$1</definedName>
    <definedName name="_xlnm.Print_Titles" localSheetId="0">Rosters!$1:$1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4" i="55" l="1"/>
  <c r="C41" i="55"/>
  <c r="C51" i="55"/>
  <c r="C56" i="55"/>
  <c r="C47" i="55"/>
  <c r="C50" i="55"/>
  <c r="C52" i="55"/>
  <c r="C44" i="55"/>
  <c r="C38" i="55"/>
  <c r="C40" i="55"/>
  <c r="C39" i="55"/>
  <c r="C42" i="55"/>
  <c r="C48" i="55"/>
  <c r="C46" i="55"/>
  <c r="C55" i="55"/>
  <c r="C53" i="55"/>
  <c r="C57" i="55"/>
  <c r="C49" i="55"/>
  <c r="C43" i="55"/>
  <c r="C45" i="55"/>
  <c r="C29" i="55"/>
  <c r="C28" i="55"/>
  <c r="C27" i="55"/>
  <c r="C26" i="55"/>
  <c r="C30" i="55"/>
  <c r="C33" i="55"/>
  <c r="C25" i="55"/>
  <c r="C34" i="55"/>
  <c r="C24" i="55"/>
  <c r="C23" i="55"/>
  <c r="C22" i="55"/>
  <c r="C21" i="55"/>
  <c r="C32" i="55"/>
  <c r="C20" i="55"/>
  <c r="C19" i="55"/>
  <c r="C18" i="55"/>
  <c r="C17" i="55"/>
  <c r="C31" i="55"/>
  <c r="C16" i="55"/>
  <c r="C15" i="55"/>
  <c r="C287" i="43"/>
  <c r="C288" i="43"/>
  <c r="C289" i="43"/>
  <c r="C290" i="43" s="1"/>
  <c r="C291" i="43" s="1"/>
  <c r="C292" i="43" s="1"/>
  <c r="C293" i="43" s="1"/>
  <c r="C294" i="43" s="1"/>
  <c r="C295" i="43" s="1"/>
  <c r="C296" i="43" s="1"/>
  <c r="C297" i="43" s="1"/>
  <c r="C298" i="43" s="1"/>
  <c r="C299" i="43" s="1"/>
  <c r="C300" i="43" s="1"/>
  <c r="C301" i="43" s="1"/>
  <c r="C267" i="43"/>
  <c r="C268" i="43"/>
  <c r="C269" i="43"/>
  <c r="C270" i="43"/>
  <c r="C271" i="43" s="1"/>
  <c r="C272" i="43" s="1"/>
  <c r="C273" i="43" s="1"/>
  <c r="C274" i="43" s="1"/>
  <c r="C275" i="43" s="1"/>
  <c r="C276" i="43" s="1"/>
  <c r="C277" i="43" s="1"/>
  <c r="C278" i="43" s="1"/>
  <c r="C279" i="43" s="1"/>
  <c r="C280" i="43" s="1"/>
  <c r="C281" i="43" s="1"/>
  <c r="E1421" i="1" a="1"/>
  <c r="E1421" i="1" s="1"/>
  <c r="E853" i="1" a="1"/>
  <c r="E853" i="1" s="1"/>
  <c r="G23" i="40" s="1"/>
  <c r="E812" i="1" a="1"/>
  <c r="E812" i="1" s="1"/>
  <c r="G11" i="40" s="1"/>
  <c r="E728" i="1" a="1"/>
  <c r="E728" i="1" s="1"/>
  <c r="G3" i="40" s="1"/>
  <c r="E686" i="1" a="1"/>
  <c r="E686" i="1" s="1"/>
  <c r="G7" i="40" s="1"/>
  <c r="E641" i="1" a="1"/>
  <c r="E641" i="1" s="1"/>
  <c r="G4" i="40" s="1"/>
  <c r="E598" i="1" a="1"/>
  <c r="E598" i="1" s="1"/>
  <c r="G21" i="40" s="1"/>
  <c r="E555" i="1" a="1"/>
  <c r="E555" i="1" s="1"/>
  <c r="G15" i="40" s="1"/>
  <c r="E514" i="1" a="1"/>
  <c r="E514" i="1" s="1"/>
  <c r="G20" i="40" s="1"/>
  <c r="E471" i="1" a="1"/>
  <c r="E471" i="1" s="1"/>
  <c r="G6" i="40" s="1"/>
  <c r="E427" i="1" a="1"/>
  <c r="E427" i="1" s="1"/>
  <c r="G13" i="40" s="1"/>
  <c r="E386" i="1" a="1"/>
  <c r="E386" i="1" s="1"/>
  <c r="G14" i="40" s="1"/>
  <c r="E342" i="1" a="1"/>
  <c r="E342" i="1" s="1"/>
  <c r="G16" i="40" s="1"/>
  <c r="E297" i="1" a="1"/>
  <c r="E297" i="1" s="1"/>
  <c r="G2" i="40" s="1"/>
  <c r="E256" i="1" a="1"/>
  <c r="E256" i="1" s="1"/>
  <c r="G17" i="40" s="1"/>
  <c r="E215" i="1" a="1"/>
  <c r="E215" i="1" s="1"/>
  <c r="G5" i="40" s="1"/>
  <c r="E172" i="1" a="1"/>
  <c r="E172" i="1" s="1"/>
  <c r="G19" i="40" s="1"/>
  <c r="E771" i="1" a="1"/>
  <c r="E771" i="1" s="1"/>
  <c r="G10" i="40" s="1"/>
  <c r="E131" i="1" a="1"/>
  <c r="E131" i="1" s="1"/>
  <c r="G18" i="40" s="1"/>
  <c r="E90" i="1" a="1"/>
  <c r="E90" i="1" s="1"/>
  <c r="G9" i="40" s="1"/>
  <c r="E45" i="1" a="1"/>
  <c r="E45" i="1" s="1"/>
  <c r="G8" i="40" s="1"/>
  <c r="E2" i="1" a="1"/>
  <c r="E2" i="1" s="1"/>
  <c r="G12" i="40" s="1"/>
  <c r="C247" i="43"/>
  <c r="C248" i="43" s="1"/>
  <c r="C249" i="43" s="1"/>
  <c r="C250" i="43" s="1"/>
  <c r="C251" i="43" s="1"/>
  <c r="C252" i="43" s="1"/>
  <c r="C253" i="43" s="1"/>
  <c r="C254" i="43" s="1"/>
  <c r="C255" i="43" s="1"/>
  <c r="C256" i="43" s="1"/>
  <c r="C257" i="43" s="1"/>
  <c r="C258" i="43" s="1"/>
  <c r="C259" i="43" s="1"/>
  <c r="C260" i="43" s="1"/>
  <c r="C261" i="43" s="1"/>
  <c r="C227" i="43"/>
  <c r="C228" i="43" s="1"/>
  <c r="C229" i="43" s="1"/>
  <c r="C230" i="43" s="1"/>
  <c r="C231" i="43" s="1"/>
  <c r="C232" i="43" s="1"/>
  <c r="C233" i="43" s="1"/>
  <c r="C234" i="43" s="1"/>
  <c r="C235" i="43" s="1"/>
  <c r="C236" i="43" s="1"/>
  <c r="C237" i="43" s="1"/>
  <c r="C238" i="43" s="1"/>
  <c r="C239" i="43" s="1"/>
  <c r="C240" i="43" s="1"/>
  <c r="C241" i="43" s="1"/>
  <c r="C208" i="43"/>
  <c r="C209" i="43"/>
  <c r="C210" i="43" s="1"/>
  <c r="C211" i="43" s="1"/>
  <c r="C212" i="43" s="1"/>
  <c r="C213" i="43" s="1"/>
  <c r="C214" i="43" s="1"/>
  <c r="C215" i="43" s="1"/>
  <c r="C216" i="43" s="1"/>
  <c r="C217" i="43" s="1"/>
  <c r="C218" i="43" s="1"/>
  <c r="C219" i="43" s="1"/>
  <c r="C220" i="43" s="1"/>
  <c r="C221" i="43" s="1"/>
  <c r="C207" i="43"/>
  <c r="C188" i="43"/>
  <c r="C189" i="43" s="1"/>
  <c r="C190" i="43" s="1"/>
  <c r="C191" i="43" s="1"/>
  <c r="C192" i="43" s="1"/>
  <c r="C193" i="43" s="1"/>
  <c r="C194" i="43" s="1"/>
  <c r="C195" i="43" s="1"/>
  <c r="C196" i="43" s="1"/>
  <c r="C197" i="43" s="1"/>
  <c r="C198" i="43" s="1"/>
  <c r="C199" i="43" s="1"/>
  <c r="C200" i="43" s="1"/>
  <c r="C201" i="43" s="1"/>
  <c r="C187" i="43"/>
  <c r="C260" i="49"/>
  <c r="C167" i="43"/>
  <c r="C168" i="43" s="1"/>
  <c r="C169" i="43" s="1"/>
  <c r="C170" i="43" s="1"/>
  <c r="C171" i="43" s="1"/>
  <c r="C172" i="43" s="1"/>
  <c r="C173" i="43" s="1"/>
  <c r="C174" i="43" s="1"/>
  <c r="C175" i="43" s="1"/>
  <c r="C176" i="43" s="1"/>
  <c r="C177" i="43" s="1"/>
  <c r="C178" i="43" s="1"/>
  <c r="C179" i="43" s="1"/>
  <c r="C180" i="43" s="1"/>
  <c r="C181" i="43" s="1"/>
  <c r="C147" i="43"/>
  <c r="C148" i="43"/>
  <c r="C149" i="43" s="1"/>
  <c r="C150" i="43" s="1"/>
  <c r="C151" i="43" s="1"/>
  <c r="C152" i="43" s="1"/>
  <c r="C153" i="43" s="1"/>
  <c r="C154" i="43" s="1"/>
  <c r="C155" i="43" s="1"/>
  <c r="C156" i="43" s="1"/>
  <c r="C157" i="43" s="1"/>
  <c r="C158" i="43" s="1"/>
  <c r="C159" i="43" s="1"/>
  <c r="C160" i="43" s="1"/>
  <c r="C161" i="43" s="1"/>
  <c r="C356" i="47"/>
  <c r="C349" i="47"/>
  <c r="C350" i="47"/>
  <c r="C127" i="43"/>
  <c r="C128" i="43"/>
  <c r="C129" i="43" s="1"/>
  <c r="C130" i="43" s="1"/>
  <c r="C131" i="43" s="1"/>
  <c r="C132" i="43" s="1"/>
  <c r="C133" i="43" s="1"/>
  <c r="C134" i="43" s="1"/>
  <c r="C135" i="43" s="1"/>
  <c r="C136" i="43" s="1"/>
  <c r="C137" i="43" s="1"/>
  <c r="C138" i="43" s="1"/>
  <c r="C139" i="43" s="1"/>
  <c r="C140" i="43" s="1"/>
  <c r="C141" i="43" s="1"/>
  <c r="C107" i="43"/>
  <c r="C108" i="43" s="1"/>
  <c r="C109" i="43" s="1"/>
  <c r="C110" i="43" s="1"/>
  <c r="C111" i="43" s="1"/>
  <c r="C112" i="43" s="1"/>
  <c r="C113" i="43" s="1"/>
  <c r="C114" i="43" s="1"/>
  <c r="C115" i="43" s="1"/>
  <c r="C116" i="43" s="1"/>
  <c r="C117" i="43" s="1"/>
  <c r="C118" i="43" s="1"/>
  <c r="C119" i="43" s="1"/>
  <c r="C120" i="43" s="1"/>
  <c r="C121" i="43" s="1"/>
  <c r="C3" i="46"/>
  <c r="C4" i="46"/>
  <c r="C5" i="46" s="1"/>
  <c r="C6" i="46" s="1"/>
  <c r="C7" i="46" s="1"/>
  <c r="C8" i="46" s="1"/>
  <c r="C9" i="46" s="1"/>
  <c r="C10" i="46" s="1"/>
  <c r="C11" i="46" s="1"/>
  <c r="C12" i="46" s="1"/>
  <c r="C13" i="46" s="1"/>
  <c r="C14" i="46" s="1"/>
  <c r="C15" i="46" s="1"/>
  <c r="C16" i="46" s="1"/>
  <c r="C17" i="46" s="1"/>
  <c r="C18" i="46" s="1"/>
  <c r="C19" i="46" s="1"/>
  <c r="C20" i="46" s="1"/>
  <c r="C21" i="46" s="1"/>
  <c r="C22" i="46" s="1"/>
  <c r="C23" i="46" s="1"/>
  <c r="C24" i="46" s="1"/>
  <c r="C25" i="46" s="1"/>
  <c r="C26" i="46" s="1"/>
  <c r="C27" i="46" s="1"/>
  <c r="C28" i="46" s="1"/>
  <c r="C29" i="46" s="1"/>
  <c r="C30" i="46" s="1"/>
  <c r="C31" i="46" s="1"/>
  <c r="C32" i="46" s="1"/>
  <c r="C33" i="46" s="1"/>
  <c r="C34" i="46" s="1"/>
  <c r="C35" i="46" s="1"/>
  <c r="C36" i="46" s="1"/>
  <c r="C37" i="46" s="1"/>
  <c r="C38" i="46" s="1"/>
  <c r="C39" i="46" s="1"/>
  <c r="C40" i="46" s="1"/>
  <c r="C41" i="46" s="1"/>
  <c r="C42" i="46" s="1"/>
  <c r="C43" i="46" s="1"/>
  <c r="C44" i="46" s="1"/>
  <c r="C45" i="46" s="1"/>
  <c r="C46" i="46" s="1"/>
  <c r="C47" i="46" s="1"/>
  <c r="C48" i="46" s="1"/>
  <c r="C49" i="46" s="1"/>
  <c r="C50" i="46" s="1"/>
  <c r="C51" i="46" s="1"/>
  <c r="C52" i="46" s="1"/>
  <c r="C53" i="46" s="1"/>
  <c r="C54" i="46" s="1"/>
  <c r="C55" i="46" s="1"/>
  <c r="C56" i="46" s="1"/>
  <c r="C57" i="46" s="1"/>
  <c r="C58" i="46" s="1"/>
  <c r="C59" i="46" s="1"/>
  <c r="C60" i="46" s="1"/>
  <c r="C61" i="46" s="1"/>
  <c r="C62" i="46" s="1"/>
  <c r="C63" i="46" s="1"/>
  <c r="C64" i="46" s="1"/>
  <c r="C65" i="46" s="1"/>
  <c r="C66" i="46" s="1"/>
  <c r="C67" i="46" s="1"/>
  <c r="C68" i="46" s="1"/>
  <c r="C69" i="46" s="1"/>
  <c r="C70" i="46" s="1"/>
  <c r="C71" i="46" s="1"/>
  <c r="C72" i="46" s="1"/>
  <c r="C73" i="46" s="1"/>
  <c r="C74" i="46" s="1"/>
  <c r="C75" i="46" s="1"/>
  <c r="C76" i="46" s="1"/>
  <c r="C77" i="46" s="1"/>
  <c r="C78" i="46" s="1"/>
  <c r="C79" i="46" s="1"/>
  <c r="C80" i="46" s="1"/>
  <c r="C81" i="46" s="1"/>
  <c r="C82" i="46" s="1"/>
  <c r="C83" i="46" s="1"/>
  <c r="C84" i="46" s="1"/>
  <c r="C85" i="46" s="1"/>
  <c r="C86" i="46" s="1"/>
  <c r="C87" i="46" s="1"/>
  <c r="C88" i="46" s="1"/>
  <c r="C89" i="46" s="1"/>
  <c r="C90" i="46" s="1"/>
  <c r="C91" i="46" s="1"/>
  <c r="C92" i="46" s="1"/>
  <c r="C93" i="46" s="1"/>
  <c r="C94" i="46" s="1"/>
  <c r="C95" i="46" s="1"/>
  <c r="C96" i="46" s="1"/>
  <c r="C97" i="46" s="1"/>
  <c r="C98" i="46" s="1"/>
  <c r="C99" i="46" s="1"/>
  <c r="C100" i="46" s="1"/>
  <c r="C101" i="46" s="1"/>
  <c r="C102" i="46" s="1"/>
  <c r="C103" i="46" s="1"/>
  <c r="C104" i="46" s="1"/>
  <c r="C105" i="46" s="1"/>
  <c r="C106" i="46" s="1"/>
  <c r="C107" i="46" s="1"/>
  <c r="C108" i="46" s="1"/>
  <c r="C109" i="46" s="1"/>
  <c r="C110" i="46" s="1"/>
  <c r="C111" i="46" s="1"/>
  <c r="C112" i="46" s="1"/>
  <c r="C113" i="46" s="1"/>
  <c r="C114" i="46" s="1"/>
  <c r="C115" i="46" s="1"/>
  <c r="C116" i="46" s="1"/>
  <c r="C117" i="46" s="1"/>
  <c r="C118" i="46" s="1"/>
  <c r="C119" i="46" s="1"/>
  <c r="C120" i="46" s="1"/>
  <c r="C121" i="46" s="1"/>
  <c r="C122" i="46" s="1"/>
  <c r="C123" i="46" s="1"/>
  <c r="C124" i="46" s="1"/>
  <c r="C125" i="46" s="1"/>
  <c r="C126" i="46" s="1"/>
  <c r="C127" i="46" s="1"/>
  <c r="C128" i="46" s="1"/>
  <c r="C129" i="46" s="1"/>
  <c r="C130" i="46" s="1"/>
  <c r="C131" i="46" s="1"/>
  <c r="C132" i="46" s="1"/>
  <c r="C133" i="46" s="1"/>
  <c r="C134" i="46" s="1"/>
  <c r="C135" i="46" s="1"/>
  <c r="C136" i="46" s="1"/>
  <c r="C137" i="46" s="1"/>
  <c r="C138" i="46" s="1"/>
  <c r="C139" i="46" s="1"/>
  <c r="C140" i="46" s="1"/>
  <c r="C141" i="46" s="1"/>
  <c r="C142" i="46" s="1"/>
  <c r="C143" i="46" s="1"/>
  <c r="C144" i="46" s="1"/>
  <c r="C145" i="46" s="1"/>
  <c r="C146" i="46" s="1"/>
  <c r="C147" i="46" s="1"/>
  <c r="C148" i="46" s="1"/>
  <c r="C149" i="46" s="1"/>
  <c r="C150" i="46" s="1"/>
  <c r="C151" i="46" s="1"/>
  <c r="C152" i="46" s="1"/>
  <c r="C153" i="46" s="1"/>
  <c r="C154" i="46" s="1"/>
  <c r="C155" i="46" s="1"/>
  <c r="C156" i="46" s="1"/>
  <c r="C157" i="46" s="1"/>
  <c r="C158" i="46" s="1"/>
  <c r="C159" i="46" s="1"/>
  <c r="C160" i="46" s="1"/>
  <c r="C161" i="46" s="1"/>
  <c r="C162" i="46" s="1"/>
  <c r="C163" i="46" s="1"/>
  <c r="C164" i="46" s="1"/>
  <c r="C165" i="46" s="1"/>
  <c r="C166" i="46" s="1"/>
  <c r="C167" i="46" s="1"/>
  <c r="C168" i="46" s="1"/>
  <c r="C169" i="46" s="1"/>
  <c r="C170" i="46" s="1"/>
  <c r="C171" i="46" s="1"/>
  <c r="C172" i="46" s="1"/>
  <c r="C173" i="46" s="1"/>
  <c r="C174" i="46" s="1"/>
  <c r="C175" i="46" s="1"/>
  <c r="C176" i="46" s="1"/>
  <c r="C177" i="46" s="1"/>
  <c r="C178" i="46" s="1"/>
  <c r="C179" i="46" s="1"/>
  <c r="C180" i="46" s="1"/>
  <c r="C181" i="46" s="1"/>
  <c r="C182" i="46" s="1"/>
  <c r="C183" i="46" s="1"/>
  <c r="C184" i="46" s="1"/>
  <c r="C185" i="46" s="1"/>
  <c r="C186" i="46" s="1"/>
  <c r="C187" i="46" s="1"/>
  <c r="C188" i="46" s="1"/>
  <c r="C189" i="46" s="1"/>
  <c r="C190" i="46" s="1"/>
  <c r="C191" i="46" s="1"/>
  <c r="C192" i="46" s="1"/>
  <c r="C193" i="46" s="1"/>
  <c r="C194" i="46" s="1"/>
  <c r="C195" i="46" s="1"/>
  <c r="C196" i="46" s="1"/>
  <c r="C197" i="46" s="1"/>
  <c r="C198" i="46" s="1"/>
  <c r="C199" i="46" s="1"/>
  <c r="C200" i="46" s="1"/>
  <c r="C201" i="46" s="1"/>
  <c r="C202" i="46" s="1"/>
  <c r="C203" i="46" s="1"/>
  <c r="C204" i="46" s="1"/>
  <c r="C205" i="46" s="1"/>
  <c r="C206" i="46" s="1"/>
  <c r="C207" i="46" s="1"/>
  <c r="C208" i="46" s="1"/>
  <c r="C209" i="46" s="1"/>
  <c r="C210" i="46" s="1"/>
  <c r="C211" i="46" s="1"/>
  <c r="C212" i="46" s="1"/>
  <c r="C213" i="46" s="1"/>
  <c r="C214" i="46" s="1"/>
  <c r="C215" i="46" s="1"/>
  <c r="C216" i="46" s="1"/>
  <c r="C217" i="46" s="1"/>
  <c r="C218" i="46" s="1"/>
  <c r="C219" i="46" s="1"/>
  <c r="C220" i="46" s="1"/>
  <c r="C221" i="46" s="1"/>
  <c r="C222" i="46" s="1"/>
  <c r="C223" i="46" s="1"/>
  <c r="C224" i="46" s="1"/>
  <c r="C225" i="46" s="1"/>
  <c r="C226" i="46" s="1"/>
  <c r="C227" i="46" s="1"/>
  <c r="C228" i="46" s="1"/>
  <c r="C229" i="46" s="1"/>
  <c r="C230" i="46" s="1"/>
  <c r="C231" i="46" s="1"/>
  <c r="C232" i="46" s="1"/>
  <c r="C233" i="46" s="1"/>
  <c r="C234" i="46" s="1"/>
  <c r="C235" i="46" s="1"/>
  <c r="C236" i="46" s="1"/>
  <c r="C237" i="46" s="1"/>
  <c r="C238" i="46" s="1"/>
  <c r="C239" i="46" s="1"/>
  <c r="C240" i="46" s="1"/>
  <c r="C241" i="46" s="1"/>
  <c r="C242" i="46" s="1"/>
  <c r="C243" i="46" s="1"/>
  <c r="C244" i="46" s="1"/>
  <c r="C245" i="46" s="1"/>
  <c r="C246" i="46" s="1"/>
  <c r="C247" i="46" s="1"/>
  <c r="C248" i="46" s="1"/>
  <c r="C249" i="46" s="1"/>
  <c r="C250" i="46" s="1"/>
  <c r="C251" i="46" s="1"/>
  <c r="C252" i="46" s="1"/>
  <c r="C253" i="46" s="1"/>
  <c r="C254" i="46" s="1"/>
  <c r="C255" i="46" s="1"/>
  <c r="C256" i="46" s="1"/>
  <c r="C257" i="46" s="1"/>
  <c r="C258" i="46" s="1"/>
  <c r="C259" i="46" s="1"/>
  <c r="C260" i="46" s="1"/>
  <c r="C261" i="46" s="1"/>
  <c r="C262" i="46" s="1"/>
  <c r="C263" i="46" s="1"/>
  <c r="C264" i="46" s="1"/>
  <c r="C265" i="46" s="1"/>
  <c r="C266" i="46" s="1"/>
  <c r="C267" i="46" s="1"/>
  <c r="C268" i="46" s="1"/>
  <c r="C269" i="46" s="1"/>
  <c r="C270" i="46" s="1"/>
  <c r="C271" i="46" s="1"/>
  <c r="C272" i="46" s="1"/>
  <c r="C273" i="46" s="1"/>
  <c r="C274" i="46" s="1"/>
  <c r="C275" i="46" s="1"/>
  <c r="C276" i="46" s="1"/>
  <c r="C277" i="46" s="1"/>
  <c r="C278" i="46" s="1"/>
  <c r="C279" i="46" s="1"/>
  <c r="C280" i="46" s="1"/>
  <c r="C281" i="46" s="1"/>
  <c r="C282" i="46" s="1"/>
  <c r="C283" i="46" s="1"/>
  <c r="C284" i="46" s="1"/>
  <c r="C285" i="46" s="1"/>
  <c r="C286" i="46" s="1"/>
  <c r="C287" i="46" s="1"/>
  <c r="C288" i="46" s="1"/>
  <c r="C289" i="46" s="1"/>
  <c r="C290" i="46" s="1"/>
  <c r="C291" i="46" s="1"/>
  <c r="C292" i="46" s="1"/>
  <c r="C293" i="46" s="1"/>
  <c r="C294" i="46" s="1"/>
  <c r="C295" i="46" s="1"/>
  <c r="C296" i="46" s="1"/>
  <c r="C297" i="46" s="1"/>
  <c r="C298" i="46" s="1"/>
  <c r="C299" i="46" s="1"/>
  <c r="C300" i="46" s="1"/>
  <c r="C301" i="46" s="1"/>
  <c r="C302" i="46" s="1"/>
  <c r="C303" i="46" s="1"/>
  <c r="C304" i="46" s="1"/>
  <c r="C305" i="46" s="1"/>
  <c r="C306" i="46" s="1"/>
  <c r="C307" i="46" s="1"/>
  <c r="C308" i="46" s="1"/>
  <c r="C309" i="46" s="1"/>
  <c r="C310" i="46" s="1"/>
  <c r="C311" i="46" s="1"/>
  <c r="C312" i="46" s="1"/>
  <c r="C313" i="46" s="1"/>
  <c r="C314" i="46" s="1"/>
  <c r="C315" i="46" s="1"/>
  <c r="C316" i="46" s="1"/>
  <c r="C317" i="46" s="1"/>
  <c r="C318" i="46" s="1"/>
  <c r="C319" i="46" s="1"/>
  <c r="C320" i="46" s="1"/>
  <c r="C321" i="46" s="1"/>
  <c r="C322" i="46" s="1"/>
  <c r="C323" i="46" s="1"/>
  <c r="C324" i="46" s="1"/>
  <c r="C325" i="46" s="1"/>
  <c r="C326" i="46" s="1"/>
  <c r="C327" i="46" s="1"/>
  <c r="C328" i="46" s="1"/>
  <c r="C329" i="46" s="1"/>
  <c r="C330" i="46" s="1"/>
  <c r="C331" i="46" s="1"/>
  <c r="C332" i="46" s="1"/>
  <c r="C333" i="46" s="1"/>
  <c r="C334" i="46" s="1"/>
  <c r="C335" i="46" s="1"/>
  <c r="C336" i="46" s="1"/>
  <c r="C337" i="46" s="1"/>
  <c r="C338" i="46" s="1"/>
  <c r="C339" i="46" s="1"/>
  <c r="C340" i="46" s="1"/>
  <c r="C341" i="46" s="1"/>
  <c r="C342" i="46" s="1"/>
  <c r="C343" i="46" s="1"/>
  <c r="C344" i="46" s="1"/>
  <c r="C345" i="46" s="1"/>
  <c r="C346" i="46" s="1"/>
  <c r="C347" i="46" s="1"/>
  <c r="C348" i="46" s="1"/>
  <c r="C349" i="46" s="1"/>
  <c r="C350" i="46" s="1"/>
  <c r="C351" i="46" s="1"/>
  <c r="C352" i="46" s="1"/>
  <c r="C353" i="46" s="1"/>
  <c r="C354" i="46" s="1"/>
  <c r="C355" i="46" s="1"/>
  <c r="C356" i="46" s="1"/>
  <c r="C357" i="46" s="1"/>
  <c r="C358" i="46" s="1"/>
  <c r="C359" i="46" s="1"/>
  <c r="C360" i="46" s="1"/>
  <c r="C361" i="46" s="1"/>
  <c r="C362" i="46" s="1"/>
  <c r="C363" i="46" s="1"/>
  <c r="C364" i="46" s="1"/>
  <c r="C365" i="46" s="1"/>
  <c r="C366" i="46" s="1"/>
  <c r="C367" i="46" s="1"/>
  <c r="C368" i="46" s="1"/>
  <c r="C369" i="46" s="1"/>
  <c r="C87" i="43"/>
  <c r="C88" i="43" s="1"/>
  <c r="C89" i="43" s="1"/>
  <c r="C90" i="43" s="1"/>
  <c r="C91" i="43" s="1"/>
  <c r="C92" i="43" s="1"/>
  <c r="C93" i="43" s="1"/>
  <c r="C94" i="43" s="1"/>
  <c r="C95" i="43" s="1"/>
  <c r="C96" i="43" s="1"/>
  <c r="C97" i="43" s="1"/>
  <c r="C98" i="43" s="1"/>
  <c r="C99" i="43" s="1"/>
  <c r="C100" i="43" s="1"/>
  <c r="C101" i="43" s="1"/>
  <c r="C67" i="43"/>
  <c r="C68" i="43" s="1"/>
  <c r="C69" i="43" s="1"/>
  <c r="C70" i="43" s="1"/>
  <c r="C71" i="43" s="1"/>
  <c r="C72" i="43" s="1"/>
  <c r="C73" i="43" s="1"/>
  <c r="C74" i="43" s="1"/>
  <c r="C75" i="43" s="1"/>
  <c r="C76" i="43" s="1"/>
  <c r="C77" i="43" s="1"/>
  <c r="C78" i="43" s="1"/>
  <c r="C79" i="43" s="1"/>
  <c r="C80" i="43" s="1"/>
  <c r="C81" i="43" s="1"/>
  <c r="C104" i="45"/>
  <c r="C47" i="43"/>
  <c r="C48" i="43" s="1"/>
  <c r="C49" i="43" s="1"/>
  <c r="C50" i="43" s="1"/>
  <c r="C51" i="43" s="1"/>
  <c r="C52" i="43" s="1"/>
  <c r="C53" i="43" s="1"/>
  <c r="C54" i="43" s="1"/>
  <c r="C55" i="43" s="1"/>
  <c r="C56" i="43" s="1"/>
  <c r="C57" i="43" s="1"/>
  <c r="C58" i="43" s="1"/>
  <c r="C59" i="43" s="1"/>
  <c r="C60" i="43" s="1"/>
  <c r="C61" i="43" s="1"/>
  <c r="C27" i="43"/>
  <c r="C28" i="43"/>
  <c r="C29" i="43" s="1"/>
  <c r="C30" i="43" s="1"/>
  <c r="C31" i="43" s="1"/>
  <c r="C32" i="43" s="1"/>
  <c r="C33" i="43" s="1"/>
  <c r="C34" i="43" s="1"/>
  <c r="C35" i="43" s="1"/>
  <c r="C36" i="43" s="1"/>
  <c r="C37" i="43" s="1"/>
  <c r="C38" i="43" s="1"/>
  <c r="C39" i="43" s="1"/>
  <c r="C40" i="43" s="1"/>
  <c r="C41" i="43" s="1"/>
  <c r="C7" i="43"/>
  <c r="C8" i="43"/>
  <c r="C9" i="43"/>
  <c r="C10" i="43" s="1"/>
  <c r="C11" i="43" s="1"/>
  <c r="C12" i="43" s="1"/>
  <c r="C13" i="43" s="1"/>
  <c r="C14" i="43" s="1"/>
  <c r="C15" i="43" s="1"/>
  <c r="C16" i="43" s="1"/>
  <c r="C17" i="43" s="1"/>
  <c r="C18" i="43" s="1"/>
  <c r="C19" i="43" s="1"/>
  <c r="C20" i="43" s="1"/>
  <c r="C21" i="43" s="1"/>
  <c r="B663" i="41"/>
  <c r="B664" i="41"/>
  <c r="B665" i="41"/>
  <c r="B666" i="41"/>
  <c r="B667" i="41" s="1"/>
  <c r="B668" i="41" s="1"/>
  <c r="B669" i="41" s="1"/>
  <c r="B670" i="41" s="1"/>
  <c r="B671" i="41" s="1"/>
  <c r="B672" i="41" s="1"/>
  <c r="B673" i="41" s="1"/>
  <c r="B674" i="41" s="1"/>
  <c r="B675" i="41" s="1"/>
  <c r="B676" i="41" s="1"/>
  <c r="B677" i="41" s="1"/>
  <c r="B678" i="41" s="1"/>
  <c r="B679" i="41" s="1"/>
  <c r="B680" i="41" s="1"/>
  <c r="B681" i="41" s="1"/>
  <c r="B682" i="41" s="1"/>
  <c r="B683" i="41" s="1"/>
  <c r="B684" i="41" s="1"/>
  <c r="B685" i="41" s="1"/>
  <c r="B686" i="41" s="1"/>
  <c r="B687" i="41" s="1"/>
  <c r="B688" i="41" s="1"/>
  <c r="B689" i="41" s="1"/>
  <c r="B690" i="41" s="1"/>
  <c r="B691" i="41" s="1"/>
  <c r="B692" i="41" s="1"/>
  <c r="B693" i="41" s="1"/>
  <c r="B694" i="41" s="1"/>
  <c r="B695" i="41" s="1"/>
  <c r="B696" i="41" s="1"/>
  <c r="B697" i="41" s="1"/>
  <c r="B698" i="41" s="1"/>
  <c r="B699" i="41" s="1"/>
  <c r="B700" i="41" s="1"/>
  <c r="B701" i="41" s="1"/>
  <c r="B623" i="41"/>
  <c r="B624" i="41"/>
  <c r="B625" i="41" s="1"/>
  <c r="B626" i="41" s="1"/>
  <c r="B627" i="41" s="1"/>
  <c r="B628" i="41" s="1"/>
  <c r="B629" i="41" s="1"/>
  <c r="B630" i="41" s="1"/>
  <c r="B631" i="41" s="1"/>
  <c r="B632" i="41" s="1"/>
  <c r="B633" i="41" s="1"/>
  <c r="B634" i="41" s="1"/>
  <c r="B635" i="41" s="1"/>
  <c r="B636" i="41" s="1"/>
  <c r="B637" i="41" s="1"/>
  <c r="B638" i="41" s="1"/>
  <c r="B639" i="41" s="1"/>
  <c r="B640" i="41" s="1"/>
  <c r="B641" i="41" s="1"/>
  <c r="B642" i="41" s="1"/>
  <c r="B643" i="41" s="1"/>
  <c r="B644" i="41" s="1"/>
  <c r="B645" i="41" s="1"/>
  <c r="B646" i="41" s="1"/>
  <c r="B647" i="41" s="1"/>
  <c r="B648" i="41" s="1"/>
  <c r="B649" i="41" s="1"/>
  <c r="B650" i="41" s="1"/>
  <c r="B651" i="41" s="1"/>
  <c r="B652" i="41" s="1"/>
  <c r="B653" i="41" s="1"/>
  <c r="B654" i="41" s="1"/>
  <c r="B655" i="41" s="1"/>
  <c r="B656" i="41" s="1"/>
  <c r="B657" i="41" s="1"/>
  <c r="B658" i="41" s="1"/>
  <c r="B659" i="41" s="1"/>
  <c r="B660" i="41" s="1"/>
  <c r="B661" i="41" s="1"/>
  <c r="B583" i="41"/>
  <c r="B584" i="41" s="1"/>
  <c r="B585" i="41" s="1"/>
  <c r="B586" i="41" s="1"/>
  <c r="B587" i="41" s="1"/>
  <c r="B588" i="41" s="1"/>
  <c r="B589" i="41" s="1"/>
  <c r="B590" i="41" s="1"/>
  <c r="B591" i="41" s="1"/>
  <c r="B592" i="41" s="1"/>
  <c r="B593" i="41" s="1"/>
  <c r="B594" i="41" s="1"/>
  <c r="B595" i="41" s="1"/>
  <c r="B596" i="41" s="1"/>
  <c r="B597" i="41" s="1"/>
  <c r="B598" i="41" s="1"/>
  <c r="B599" i="41" s="1"/>
  <c r="B600" i="41" s="1"/>
  <c r="B601" i="41" s="1"/>
  <c r="B602" i="41" s="1"/>
  <c r="B603" i="41" s="1"/>
  <c r="B604" i="41" s="1"/>
  <c r="B605" i="41" s="1"/>
  <c r="B606" i="41" s="1"/>
  <c r="B607" i="41" s="1"/>
  <c r="B608" i="41" s="1"/>
  <c r="B609" i="41" s="1"/>
  <c r="B610" i="41" s="1"/>
  <c r="B611" i="41" s="1"/>
  <c r="B612" i="41" s="1"/>
  <c r="B613" i="41" s="1"/>
  <c r="B614" i="41" s="1"/>
  <c r="B615" i="41" s="1"/>
  <c r="B616" i="41" s="1"/>
  <c r="B617" i="41" s="1"/>
  <c r="B618" i="41" s="1"/>
  <c r="B619" i="41" s="1"/>
  <c r="B620" i="41" s="1"/>
  <c r="B621" i="41" s="1"/>
  <c r="B543" i="41"/>
  <c r="B544" i="41"/>
  <c r="B545" i="41" s="1"/>
  <c r="B546" i="41" s="1"/>
  <c r="B547" i="41" s="1"/>
  <c r="B548" i="41" s="1"/>
  <c r="B549" i="41" s="1"/>
  <c r="B550" i="41" s="1"/>
  <c r="B551" i="41" s="1"/>
  <c r="B552" i="41" s="1"/>
  <c r="B553" i="41" s="1"/>
  <c r="B554" i="41" s="1"/>
  <c r="B555" i="41" s="1"/>
  <c r="B556" i="41" s="1"/>
  <c r="B557" i="41" s="1"/>
  <c r="B558" i="41" s="1"/>
  <c r="B559" i="41" s="1"/>
  <c r="B560" i="41" s="1"/>
  <c r="B561" i="41" s="1"/>
  <c r="B562" i="41" s="1"/>
  <c r="B563" i="41" s="1"/>
  <c r="B564" i="41" s="1"/>
  <c r="B565" i="41" s="1"/>
  <c r="B566" i="41" s="1"/>
  <c r="B567" i="41" s="1"/>
  <c r="B568" i="41" s="1"/>
  <c r="B569" i="41" s="1"/>
  <c r="B570" i="41" s="1"/>
  <c r="B571" i="41" s="1"/>
  <c r="B572" i="41" s="1"/>
  <c r="B573" i="41" s="1"/>
  <c r="B574" i="41" s="1"/>
  <c r="B575" i="41" s="1"/>
  <c r="B576" i="41" s="1"/>
  <c r="B577" i="41" s="1"/>
  <c r="B578" i="41" s="1"/>
  <c r="B579" i="41" s="1"/>
  <c r="B580" i="41" s="1"/>
  <c r="B581" i="41" s="1"/>
  <c r="A502" i="41"/>
  <c r="A503" i="41" s="1"/>
  <c r="A504" i="41" s="1"/>
  <c r="A505" i="41" s="1"/>
  <c r="A506" i="41" s="1"/>
  <c r="A507" i="41" s="1"/>
  <c r="A508" i="41" s="1"/>
  <c r="A509" i="41" s="1"/>
  <c r="A510" i="41" s="1"/>
  <c r="A511" i="41" s="1"/>
  <c r="A512" i="41" s="1"/>
  <c r="A513" i="41" s="1"/>
  <c r="A514" i="41" s="1"/>
  <c r="A515" i="41" s="1"/>
  <c r="A516" i="41" s="1"/>
  <c r="A517" i="41" s="1"/>
  <c r="A518" i="41" s="1"/>
  <c r="A519" i="41" s="1"/>
  <c r="A520" i="41" s="1"/>
  <c r="A521" i="41" s="1"/>
  <c r="A522" i="41" s="1"/>
  <c r="A523" i="41" s="1"/>
  <c r="A524" i="41" s="1"/>
  <c r="A525" i="41" s="1"/>
  <c r="A526" i="41" s="1"/>
  <c r="A527" i="41" s="1"/>
  <c r="A528" i="41" s="1"/>
  <c r="A529" i="41" s="1"/>
  <c r="A530" i="41" s="1"/>
  <c r="A531" i="41" s="1"/>
  <c r="A532" i="41" s="1"/>
  <c r="A533" i="41" s="1"/>
  <c r="A534" i="41" s="1"/>
  <c r="A535" i="41" s="1"/>
  <c r="A536" i="41" s="1"/>
  <c r="A537" i="41" s="1"/>
  <c r="A538" i="41" s="1"/>
  <c r="A539" i="41" s="1"/>
  <c r="A541" i="41" s="1"/>
  <c r="A542" i="41" s="1"/>
  <c r="B503" i="41"/>
  <c r="B504" i="41"/>
  <c r="B505" i="41" s="1"/>
  <c r="B506" i="41" s="1"/>
  <c r="B507" i="41" s="1"/>
  <c r="B508" i="41" s="1"/>
  <c r="B509" i="41" s="1"/>
  <c r="B510" i="41" s="1"/>
  <c r="B511" i="41" s="1"/>
  <c r="B512" i="41" s="1"/>
  <c r="B513" i="41" s="1"/>
  <c r="B514" i="41" s="1"/>
  <c r="B515" i="41" s="1"/>
  <c r="B516" i="41" s="1"/>
  <c r="B517" i="41" s="1"/>
  <c r="B518" i="41" s="1"/>
  <c r="B519" i="41" s="1"/>
  <c r="B520" i="41" s="1"/>
  <c r="B521" i="41" s="1"/>
  <c r="B522" i="41" s="1"/>
  <c r="B523" i="41" s="1"/>
  <c r="B524" i="41" s="1"/>
  <c r="B525" i="41" s="1"/>
  <c r="B526" i="41" s="1"/>
  <c r="B527" i="41" s="1"/>
  <c r="B528" i="41" s="1"/>
  <c r="B529" i="41" s="1"/>
  <c r="B530" i="41" s="1"/>
  <c r="B531" i="41" s="1"/>
  <c r="B532" i="41" s="1"/>
  <c r="B533" i="41" s="1"/>
  <c r="B534" i="41" s="1"/>
  <c r="B535" i="41" s="1"/>
  <c r="B536" i="41" s="1"/>
  <c r="B537" i="41" s="1"/>
  <c r="B538" i="41" s="1"/>
  <c r="B539" i="41" s="1"/>
  <c r="B540" i="41" s="1"/>
  <c r="B541" i="41" s="1"/>
  <c r="C502" i="41"/>
  <c r="C503" i="41" s="1"/>
  <c r="C504" i="41" s="1"/>
  <c r="C505" i="41" s="1"/>
  <c r="C506" i="41" s="1"/>
  <c r="C507" i="41" s="1"/>
  <c r="C508" i="41" s="1"/>
  <c r="C509" i="41" s="1"/>
  <c r="C510" i="41" s="1"/>
  <c r="C511" i="41" s="1"/>
  <c r="C512" i="41" s="1"/>
  <c r="C513" i="41" s="1"/>
  <c r="C514" i="41" s="1"/>
  <c r="C515" i="41" s="1"/>
  <c r="C516" i="41" s="1"/>
  <c r="C517" i="41" s="1"/>
  <c r="C518" i="41" s="1"/>
  <c r="C519" i="41" s="1"/>
  <c r="C520" i="41" s="1"/>
  <c r="C521" i="41" s="1"/>
  <c r="C522" i="41" s="1"/>
  <c r="C523" i="41" s="1"/>
  <c r="C524" i="41" s="1"/>
  <c r="C525" i="41" s="1"/>
  <c r="C526" i="41" s="1"/>
  <c r="C527" i="41" s="1"/>
  <c r="C528" i="41" s="1"/>
  <c r="C529" i="41" s="1"/>
  <c r="C530" i="41" s="1"/>
  <c r="C531" i="41" s="1"/>
  <c r="C532" i="41" s="1"/>
  <c r="C533" i="41" s="1"/>
  <c r="C534" i="41" s="1"/>
  <c r="C535" i="41" s="1"/>
  <c r="C536" i="41" s="1"/>
  <c r="C537" i="41" s="1"/>
  <c r="C538" i="41" s="1"/>
  <c r="C539" i="41" s="1"/>
  <c r="C540" i="41" s="1"/>
  <c r="C541" i="41" s="1"/>
  <c r="C542" i="41" s="1"/>
  <c r="C543" i="41" s="1"/>
  <c r="C544" i="41" s="1"/>
  <c r="C545" i="41" s="1"/>
  <c r="C546" i="41" s="1"/>
  <c r="C547" i="41" s="1"/>
  <c r="C548" i="41" s="1"/>
  <c r="C549" i="41" s="1"/>
  <c r="C550" i="41" s="1"/>
  <c r="C551" i="41" s="1"/>
  <c r="C552" i="41" s="1"/>
  <c r="C553" i="41" s="1"/>
  <c r="C554" i="41" s="1"/>
  <c r="C555" i="41" s="1"/>
  <c r="C556" i="41" s="1"/>
  <c r="C557" i="41" s="1"/>
  <c r="C558" i="41" s="1"/>
  <c r="C559" i="41" s="1"/>
  <c r="C560" i="41" s="1"/>
  <c r="C561" i="41" s="1"/>
  <c r="C562" i="41" s="1"/>
  <c r="C563" i="41" s="1"/>
  <c r="C564" i="41" s="1"/>
  <c r="C565" i="41" s="1"/>
  <c r="C566" i="41" s="1"/>
  <c r="C567" i="41" s="1"/>
  <c r="C568" i="41" s="1"/>
  <c r="C569" i="41" s="1"/>
  <c r="C570" i="41" s="1"/>
  <c r="C571" i="41" s="1"/>
  <c r="C572" i="41" s="1"/>
  <c r="C573" i="41" s="1"/>
  <c r="C574" i="41" s="1"/>
  <c r="C575" i="41" s="1"/>
  <c r="C576" i="41" s="1"/>
  <c r="C577" i="41" s="1"/>
  <c r="C578" i="41" s="1"/>
  <c r="C579" i="41" s="1"/>
  <c r="C580" i="41" s="1"/>
  <c r="C581" i="41" s="1"/>
  <c r="C582" i="41" s="1"/>
  <c r="C583" i="41" s="1"/>
  <c r="C584" i="41" s="1"/>
  <c r="C585" i="41" s="1"/>
  <c r="C586" i="41" s="1"/>
  <c r="C587" i="41" s="1"/>
  <c r="C588" i="41" s="1"/>
  <c r="C589" i="41" s="1"/>
  <c r="C590" i="41" s="1"/>
  <c r="C591" i="41" s="1"/>
  <c r="C592" i="41" s="1"/>
  <c r="C593" i="41" s="1"/>
  <c r="C594" i="41" s="1"/>
  <c r="C595" i="41" s="1"/>
  <c r="C596" i="41" s="1"/>
  <c r="C597" i="41" s="1"/>
  <c r="C598" i="41" s="1"/>
  <c r="C599" i="41" s="1"/>
  <c r="C600" i="41" s="1"/>
  <c r="C601" i="41" s="1"/>
  <c r="C602" i="41" s="1"/>
  <c r="C603" i="41" s="1"/>
  <c r="C604" i="41" s="1"/>
  <c r="C605" i="41" s="1"/>
  <c r="C606" i="41" s="1"/>
  <c r="C607" i="41" s="1"/>
  <c r="C608" i="41" s="1"/>
  <c r="C609" i="41" s="1"/>
  <c r="C610" i="41" s="1"/>
  <c r="C611" i="41" s="1"/>
  <c r="C612" i="41" s="1"/>
  <c r="C613" i="41" s="1"/>
  <c r="C614" i="41" s="1"/>
  <c r="C615" i="41" s="1"/>
  <c r="C616" i="41" s="1"/>
  <c r="C617" i="41" s="1"/>
  <c r="C618" i="41" s="1"/>
  <c r="C619" i="41" s="1"/>
  <c r="C620" i="41" s="1"/>
  <c r="C621" i="41" s="1"/>
  <c r="C622" i="41" s="1"/>
  <c r="C623" i="41" s="1"/>
  <c r="C624" i="41" s="1"/>
  <c r="C625" i="41" s="1"/>
  <c r="C626" i="41" s="1"/>
  <c r="C627" i="41" s="1"/>
  <c r="C628" i="41" s="1"/>
  <c r="C629" i="41" s="1"/>
  <c r="C630" i="41" s="1"/>
  <c r="C631" i="41" s="1"/>
  <c r="C632" i="41" s="1"/>
  <c r="C633" i="41" s="1"/>
  <c r="C634" i="41" s="1"/>
  <c r="C635" i="41" s="1"/>
  <c r="C636" i="41" s="1"/>
  <c r="C637" i="41" s="1"/>
  <c r="C638" i="41" s="1"/>
  <c r="C639" i="41" s="1"/>
  <c r="C640" i="41" s="1"/>
  <c r="C641" i="41" s="1"/>
  <c r="C642" i="41" s="1"/>
  <c r="C643" i="41" s="1"/>
  <c r="C644" i="41" s="1"/>
  <c r="C645" i="41" s="1"/>
  <c r="C646" i="41" s="1"/>
  <c r="C647" i="41" s="1"/>
  <c r="C648" i="41" s="1"/>
  <c r="C649" i="41" s="1"/>
  <c r="C650" i="41" s="1"/>
  <c r="C651" i="41" s="1"/>
  <c r="C652" i="41" s="1"/>
  <c r="C653" i="41" s="1"/>
  <c r="C654" i="41" s="1"/>
  <c r="C655" i="41" s="1"/>
  <c r="C656" i="41" s="1"/>
  <c r="C657" i="41" s="1"/>
  <c r="C658" i="41" s="1"/>
  <c r="C659" i="41" s="1"/>
  <c r="C660" i="41" s="1"/>
  <c r="C661" i="41" s="1"/>
  <c r="C662" i="41" s="1"/>
  <c r="C663" i="41" s="1"/>
  <c r="C664" i="41" s="1"/>
  <c r="C665" i="41" s="1"/>
  <c r="C666" i="41" s="1"/>
  <c r="C667" i="41" s="1"/>
  <c r="C668" i="41" s="1"/>
  <c r="C669" i="41" s="1"/>
  <c r="C670" i="41" s="1"/>
  <c r="C671" i="41" s="1"/>
  <c r="C672" i="41" s="1"/>
  <c r="C673" i="41" s="1"/>
  <c r="C674" i="41" s="1"/>
  <c r="C675" i="41" s="1"/>
  <c r="C676" i="41" s="1"/>
  <c r="C677" i="41" s="1"/>
  <c r="C678" i="41" s="1"/>
  <c r="C679" i="41" s="1"/>
  <c r="C680" i="41" s="1"/>
  <c r="C681" i="41" s="1"/>
  <c r="C682" i="41" s="1"/>
  <c r="C683" i="41" s="1"/>
  <c r="C684" i="41" s="1"/>
  <c r="C685" i="41" s="1"/>
  <c r="C686" i="41" s="1"/>
  <c r="C687" i="41" s="1"/>
  <c r="C688" i="41" s="1"/>
  <c r="C689" i="41" s="1"/>
  <c r="C690" i="41" s="1"/>
  <c r="C691" i="41" s="1"/>
  <c r="C692" i="41" s="1"/>
  <c r="C693" i="41" s="1"/>
  <c r="C694" i="41" s="1"/>
  <c r="C695" i="41" s="1"/>
  <c r="C696" i="41" s="1"/>
  <c r="C697" i="41" s="1"/>
  <c r="C698" i="41" s="1"/>
  <c r="C699" i="41" s="1"/>
  <c r="C700" i="41" s="1"/>
  <c r="C701" i="41" s="1"/>
  <c r="I13" i="45"/>
  <c r="I14" i="45"/>
  <c r="I15" i="45"/>
  <c r="I16" i="45"/>
  <c r="I17" i="45"/>
  <c r="I18" i="45"/>
  <c r="I19" i="45"/>
  <c r="I20" i="45"/>
  <c r="I21" i="45"/>
  <c r="I22" i="45"/>
  <c r="I23" i="45"/>
  <c r="I24" i="45"/>
  <c r="I25" i="45"/>
  <c r="I26" i="45"/>
  <c r="I27" i="45"/>
  <c r="I28" i="45"/>
  <c r="I29" i="45"/>
  <c r="I30" i="45"/>
  <c r="I31" i="45"/>
  <c r="I32" i="45"/>
  <c r="I33" i="45"/>
  <c r="I34" i="45"/>
  <c r="I35" i="45"/>
  <c r="I36" i="45"/>
  <c r="I37" i="45"/>
  <c r="I38" i="45"/>
  <c r="I39" i="45"/>
  <c r="I40" i="45"/>
  <c r="I41" i="45"/>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A540" i="41"/>
  <c r="A543" i="41"/>
  <c r="A544" i="41" s="1"/>
  <c r="A545" i="41" s="1"/>
  <c r="A546" i="41" s="1"/>
  <c r="A547" i="41" s="1"/>
  <c r="A548" i="41" s="1"/>
  <c r="A549" i="41" s="1"/>
  <c r="A550" i="41" s="1"/>
  <c r="A551" i="41" s="1"/>
  <c r="A552" i="41" s="1"/>
  <c r="A553" i="41" s="1"/>
  <c r="A554" i="41" s="1"/>
  <c r="A555" i="41" s="1"/>
  <c r="A556" i="41" s="1"/>
  <c r="A557" i="41" s="1"/>
  <c r="A558" i="41" s="1"/>
  <c r="A559" i="41" s="1"/>
  <c r="A560" i="41" s="1"/>
  <c r="A561" i="41" s="1"/>
  <c r="A562" i="41" s="1"/>
  <c r="A563" i="41" s="1"/>
  <c r="A564" i="41" s="1"/>
  <c r="A565" i="41" s="1"/>
  <c r="A566" i="41" s="1"/>
  <c r="A567" i="41" s="1"/>
  <c r="A568" i="41" s="1"/>
  <c r="A569" i="41" s="1"/>
  <c r="A570" i="41" s="1"/>
  <c r="A571" i="41" s="1"/>
  <c r="A572" i="41" s="1"/>
  <c r="A573" i="41" s="1"/>
  <c r="A574" i="41" s="1"/>
  <c r="A575" i="41" s="1"/>
  <c r="A576" i="41" s="1"/>
  <c r="A577" i="41" s="1"/>
  <c r="A578" i="41" s="1"/>
  <c r="A579" i="41" s="1"/>
  <c r="A580" i="41" l="1"/>
  <c r="A581" i="41"/>
  <c r="A582" i="41" s="1"/>
  <c r="A583" i="41" s="1"/>
  <c r="A584" i="41" s="1"/>
  <c r="A585" i="41" s="1"/>
  <c r="A586" i="41" s="1"/>
  <c r="A587" i="41" s="1"/>
  <c r="A588" i="41" s="1"/>
  <c r="A589" i="41" s="1"/>
  <c r="A590" i="41" s="1"/>
  <c r="A591" i="41" s="1"/>
  <c r="A592" i="41" s="1"/>
  <c r="A593" i="41" s="1"/>
  <c r="A594" i="41" s="1"/>
  <c r="A595" i="41" s="1"/>
  <c r="A596" i="41" s="1"/>
  <c r="A597" i="41" s="1"/>
  <c r="A598" i="41" s="1"/>
  <c r="A599" i="41" s="1"/>
  <c r="A600" i="41" s="1"/>
  <c r="A601" i="41" s="1"/>
  <c r="A602" i="41" s="1"/>
  <c r="A603" i="41" s="1"/>
  <c r="A604" i="41" s="1"/>
  <c r="A605" i="41" s="1"/>
  <c r="A606" i="41" s="1"/>
  <c r="A607" i="41" s="1"/>
  <c r="A608" i="41" s="1"/>
  <c r="A609" i="41" s="1"/>
  <c r="A610" i="41" s="1"/>
  <c r="A611" i="41" s="1"/>
  <c r="A612" i="41" s="1"/>
  <c r="A613" i="41" s="1"/>
  <c r="A614" i="41" s="1"/>
  <c r="A615" i="41" s="1"/>
  <c r="A616" i="41" s="1"/>
  <c r="A617" i="41" s="1"/>
  <c r="A618" i="41" s="1"/>
  <c r="A619" i="41" s="1"/>
  <c r="G22" i="40"/>
  <c r="A621" i="41" l="1"/>
  <c r="A622" i="41" s="1"/>
  <c r="A623" i="41" s="1"/>
  <c r="A624" i="41" s="1"/>
  <c r="A625" i="41" s="1"/>
  <c r="A626" i="41" s="1"/>
  <c r="A627" i="41" s="1"/>
  <c r="A628" i="41" s="1"/>
  <c r="A629" i="41" s="1"/>
  <c r="A630" i="41" s="1"/>
  <c r="A631" i="41" s="1"/>
  <c r="A632" i="41" s="1"/>
  <c r="A633" i="41" s="1"/>
  <c r="A634" i="41" s="1"/>
  <c r="A635" i="41" s="1"/>
  <c r="A636" i="41" s="1"/>
  <c r="A637" i="41" s="1"/>
  <c r="A638" i="41" s="1"/>
  <c r="A639" i="41" s="1"/>
  <c r="A640" i="41" s="1"/>
  <c r="A641" i="41" s="1"/>
  <c r="A642" i="41" s="1"/>
  <c r="A643" i="41" s="1"/>
  <c r="A644" i="41" s="1"/>
  <c r="A645" i="41" s="1"/>
  <c r="A646" i="41" s="1"/>
  <c r="A647" i="41" s="1"/>
  <c r="A648" i="41" s="1"/>
  <c r="A649" i="41" s="1"/>
  <c r="A650" i="41" s="1"/>
  <c r="A651" i="41" s="1"/>
  <c r="A652" i="41" s="1"/>
  <c r="A653" i="41" s="1"/>
  <c r="A654" i="41" s="1"/>
  <c r="A655" i="41" s="1"/>
  <c r="A656" i="41" s="1"/>
  <c r="A657" i="41" s="1"/>
  <c r="A658" i="41" s="1"/>
  <c r="A659" i="41" s="1"/>
  <c r="A620" i="41"/>
  <c r="A661" i="41" l="1"/>
  <c r="A662" i="41" s="1"/>
  <c r="A663" i="41" s="1"/>
  <c r="A664" i="41" s="1"/>
  <c r="A665" i="41" s="1"/>
  <c r="A666" i="41" s="1"/>
  <c r="A667" i="41" s="1"/>
  <c r="A668" i="41" s="1"/>
  <c r="A669" i="41" s="1"/>
  <c r="A670" i="41" s="1"/>
  <c r="A671" i="41" s="1"/>
  <c r="A672" i="41" s="1"/>
  <c r="A673" i="41" s="1"/>
  <c r="A674" i="41" s="1"/>
  <c r="A675" i="41" s="1"/>
  <c r="A676" i="41" s="1"/>
  <c r="A677" i="41" s="1"/>
  <c r="A678" i="41" s="1"/>
  <c r="A679" i="41" s="1"/>
  <c r="A680" i="41" s="1"/>
  <c r="A681" i="41" s="1"/>
  <c r="A682" i="41" s="1"/>
  <c r="A683" i="41" s="1"/>
  <c r="A684" i="41" s="1"/>
  <c r="A685" i="41" s="1"/>
  <c r="A686" i="41" s="1"/>
  <c r="A687" i="41" s="1"/>
  <c r="A688" i="41" s="1"/>
  <c r="A689" i="41" s="1"/>
  <c r="A690" i="41" s="1"/>
  <c r="A691" i="41" s="1"/>
  <c r="A692" i="41" s="1"/>
  <c r="A693" i="41" s="1"/>
  <c r="A694" i="41" s="1"/>
  <c r="A695" i="41" s="1"/>
  <c r="A696" i="41" s="1"/>
  <c r="A697" i="41" s="1"/>
  <c r="A698" i="41" s="1"/>
  <c r="A699" i="41" s="1"/>
  <c r="A660" i="41"/>
  <c r="A701" i="41" l="1"/>
  <c r="A700" i="41"/>
  <c r="DH853" i="1" l="1" a="1"/>
  <c r="DH853" i="1" s="1"/>
  <c r="Q23" i="40" s="1"/>
  <c r="DN853" i="1" l="1" a="1"/>
  <c r="DN853" i="1" s="1"/>
  <c r="V23" i="40" l="1"/>
  <c r="DN812" i="1" a="1"/>
  <c r="DN812" i="1" s="1"/>
  <c r="V11" i="40" l="1"/>
  <c r="DN771" i="1" a="1"/>
  <c r="DN771" i="1" s="1"/>
  <c r="V10" i="40" l="1"/>
  <c r="DN728" i="1" a="1"/>
  <c r="DN728" i="1" s="1"/>
  <c r="V3" i="40" l="1"/>
  <c r="DN686" i="1" a="1"/>
  <c r="DN686" i="1" s="1"/>
  <c r="V7" i="40" l="1"/>
  <c r="DN641" i="1" a="1"/>
  <c r="DN641" i="1" s="1"/>
  <c r="V4" i="40" l="1"/>
  <c r="DN598" i="1" a="1"/>
  <c r="DN598" i="1" s="1"/>
  <c r="V21" i="40" l="1"/>
  <c r="DN555" i="1" a="1"/>
  <c r="DN555" i="1" s="1"/>
  <c r="DN514" i="1" l="1" a="1"/>
  <c r="DN514" i="1" s="1"/>
  <c r="V15" i="40"/>
  <c r="V20" i="40" l="1"/>
  <c r="DN471" i="1" a="1"/>
  <c r="DN471" i="1" s="1"/>
  <c r="DN427" i="1" l="1" a="1"/>
  <c r="DN427" i="1" s="1"/>
  <c r="V6" i="40"/>
  <c r="V13" i="40" l="1"/>
  <c r="DN386" i="1" a="1"/>
  <c r="DN386" i="1" s="1"/>
  <c r="V14" i="40" l="1"/>
  <c r="DN342" i="1" a="1"/>
  <c r="DN342" i="1" s="1"/>
  <c r="V16" i="40" l="1"/>
  <c r="DN297" i="1" a="1"/>
  <c r="DN297" i="1" s="1"/>
  <c r="V2" i="40" l="1"/>
  <c r="DN256" i="1" a="1"/>
  <c r="DN256" i="1" s="1"/>
  <c r="V17" i="40" l="1"/>
  <c r="DN215" i="1" a="1"/>
  <c r="DN215" i="1" s="1"/>
  <c r="V5" i="40" l="1"/>
  <c r="DN172" i="1" a="1"/>
  <c r="DN172" i="1" s="1"/>
  <c r="V19" i="40" l="1"/>
  <c r="DN131" i="1" a="1"/>
  <c r="DN131" i="1" s="1"/>
  <c r="DP853" i="1" a="1"/>
  <c r="DP853" i="1" s="1"/>
  <c r="DP812" i="1" s="1" a="1"/>
  <c r="DP812" i="1" s="1"/>
  <c r="DP771" i="1" s="1" a="1"/>
  <c r="DP771" i="1" s="1"/>
  <c r="DP728" i="1" s="1" a="1"/>
  <c r="DP728" i="1" s="1"/>
  <c r="DP686" i="1" s="1" a="1"/>
  <c r="DP686" i="1" s="1"/>
  <c r="DP641" i="1" s="1" a="1"/>
  <c r="DP641" i="1" s="1"/>
  <c r="V18" i="40" l="1"/>
  <c r="DN90" i="1" a="1"/>
  <c r="DN90" i="1" s="1"/>
  <c r="DN45" i="1" l="1" a="1"/>
  <c r="DN45" i="1" s="1"/>
  <c r="V9" i="40"/>
  <c r="V8" i="40" l="1"/>
  <c r="DN2" i="1" a="1"/>
  <c r="DN2" i="1" s="1"/>
  <c r="V12" i="40" s="1"/>
  <c r="V22" i="40" s="1"/>
  <c r="AC853" i="1" l="1" a="1"/>
  <c r="AC853" i="1" s="1"/>
  <c r="AC812" i="1" s="1" a="1"/>
  <c r="AC812" i="1" s="1"/>
  <c r="DT853" i="1" a="1"/>
  <c r="DT853" i="1" s="1"/>
  <c r="DT812" i="1" s="1" a="1"/>
  <c r="DT812" i="1" s="1"/>
  <c r="DT771" i="1" l="1" a="1"/>
  <c r="DT771" i="1" s="1"/>
  <c r="DT728" i="1" s="1" a="1"/>
  <c r="DT728" i="1" s="1"/>
  <c r="AC771" i="1" a="1"/>
  <c r="AC771" i="1" s="1"/>
  <c r="DX853" i="1" a="1"/>
  <c r="DX853" i="1" s="1"/>
  <c r="DX812" i="1" s="1" a="1"/>
  <c r="DX812" i="1" s="1"/>
  <c r="EE812" i="1" l="1"/>
  <c r="AB11" i="40" s="1"/>
  <c r="DX771" i="1" a="1"/>
  <c r="DX771" i="1" s="1"/>
  <c r="AC728" i="1" a="1"/>
  <c r="AC728" i="1" s="1"/>
  <c r="DT686" i="1" a="1"/>
  <c r="DT686" i="1" s="1"/>
  <c r="EE853" i="1"/>
  <c r="AB23" i="40" s="1"/>
  <c r="DT641" i="1" l="1" a="1"/>
  <c r="DT641" i="1" s="1"/>
  <c r="DX728" i="1" a="1"/>
  <c r="DX728" i="1" s="1"/>
  <c r="EE771" i="1"/>
  <c r="AB10" i="40" s="1"/>
  <c r="DX686" i="1" l="1" a="1"/>
  <c r="DX686" i="1" s="1"/>
  <c r="EE728" i="1"/>
  <c r="AB3" i="40" s="1"/>
  <c r="DX641" i="1" l="1" a="1"/>
  <c r="DX641" i="1" s="1"/>
  <c r="EE686" i="1"/>
  <c r="AB7" i="40" s="1"/>
  <c r="EE641" i="1" l="1"/>
  <c r="AB4" i="40" s="1"/>
  <c r="DQ853" i="1" l="1" a="1"/>
  <c r="DQ853" i="1" s="1"/>
  <c r="DY853" i="1" a="1"/>
  <c r="DY853" i="1" s="1"/>
  <c r="DY812" i="1" l="1" a="1"/>
  <c r="DY812" i="1" s="1"/>
  <c r="DY771" i="1" s="1" a="1"/>
  <c r="DY771" i="1" s="1"/>
  <c r="DY728" i="1" s="1" a="1"/>
  <c r="DY728" i="1" s="1"/>
  <c r="DY686" i="1" s="1" a="1"/>
  <c r="DY686" i="1" s="1"/>
  <c r="DY641" i="1" s="1" a="1"/>
  <c r="DY641" i="1" s="1"/>
  <c r="DY598" i="1" s="1" a="1"/>
  <c r="DY598" i="1" s="1"/>
  <c r="EG853" i="1"/>
  <c r="DQ812" i="1" a="1"/>
  <c r="DQ812" i="1" s="1"/>
  <c r="AM853" i="1" a="1"/>
  <c r="AM853" i="1" s="1"/>
  <c r="AM812" i="1" l="1" a="1"/>
  <c r="AM812" i="1" s="1"/>
  <c r="AM771" i="1" s="1" a="1"/>
  <c r="AM771" i="1" s="1"/>
  <c r="AM728" i="1" s="1" a="1"/>
  <c r="AM728" i="1" s="1"/>
  <c r="AM686" i="1" s="1" a="1"/>
  <c r="AM686" i="1" s="1"/>
  <c r="AM641" i="1" s="1" a="1"/>
  <c r="AM641" i="1" s="1"/>
  <c r="AM598" i="1" s="1" a="1"/>
  <c r="AM598" i="1" s="1"/>
  <c r="AM555" i="1" s="1" a="1"/>
  <c r="AM555" i="1" s="1"/>
  <c r="AM514" i="1" s="1" a="1"/>
  <c r="AM514" i="1" s="1"/>
  <c r="AM471" i="1" s="1" a="1"/>
  <c r="AM471" i="1" s="1"/>
  <c r="AM427" i="1" s="1" a="1"/>
  <c r="AM427" i="1" s="1"/>
  <c r="AM386" i="1" s="1" a="1"/>
  <c r="AM386" i="1" s="1"/>
  <c r="AM342" i="1" s="1" a="1"/>
  <c r="AM342" i="1" s="1"/>
  <c r="AM297" i="1" s="1" a="1"/>
  <c r="AM297" i="1" s="1"/>
  <c r="AM256" i="1" s="1" a="1"/>
  <c r="AM256" i="1" s="1"/>
  <c r="AM215" i="1" s="1" a="1"/>
  <c r="AM215" i="1" s="1"/>
  <c r="AM172" i="1" s="1" a="1"/>
  <c r="AM172" i="1" s="1"/>
  <c r="AM131" i="1" s="1" a="1"/>
  <c r="AM131" i="1" s="1"/>
  <c r="AM90" i="1" s="1" a="1"/>
  <c r="AM90" i="1" s="1"/>
  <c r="AM45" i="1" s="1" a="1"/>
  <c r="AM45" i="1" s="1"/>
  <c r="AM2" i="1" s="1" a="1"/>
  <c r="AM2" i="1" s="1"/>
  <c r="DY555" i="1" a="1"/>
  <c r="DY555" i="1" s="1"/>
  <c r="DY514" i="1" s="1" a="1"/>
  <c r="DY514" i="1" s="1"/>
  <c r="DY471" i="1" s="1" a="1"/>
  <c r="DY471" i="1" s="1"/>
  <c r="DY427" i="1" s="1" a="1"/>
  <c r="DY427" i="1" s="1"/>
  <c r="EG812" i="1"/>
  <c r="DQ771" i="1" a="1"/>
  <c r="DQ771" i="1" s="1"/>
  <c r="DQ728" i="1" l="1" a="1"/>
  <c r="DQ728" i="1" s="1"/>
  <c r="EG771" i="1"/>
  <c r="DY386" i="1" a="1"/>
  <c r="DY386" i="1" s="1"/>
  <c r="DY342" i="1" s="1" a="1"/>
  <c r="DY342" i="1" s="1"/>
  <c r="DY297" i="1" s="1" a="1"/>
  <c r="DY297" i="1" s="1"/>
  <c r="DY256" i="1" s="1" a="1"/>
  <c r="DY256" i="1" s="1"/>
  <c r="DY215" i="1" s="1" a="1"/>
  <c r="DY215" i="1" s="1"/>
  <c r="DY172" i="1" s="1" a="1"/>
  <c r="DY172" i="1" s="1"/>
  <c r="DY131" i="1" s="1" a="1"/>
  <c r="DY131" i="1" s="1"/>
  <c r="DY90" i="1" s="1" a="1"/>
  <c r="DY90" i="1" s="1"/>
  <c r="DY45" i="1" s="1" a="1"/>
  <c r="DY45" i="1" s="1"/>
  <c r="DY2" i="1" l="1" a="1"/>
  <c r="DY2" i="1" s="1"/>
  <c r="DQ686" i="1" a="1"/>
  <c r="DQ686" i="1" s="1"/>
  <c r="EG728" i="1"/>
  <c r="DQ641" i="1" l="1" a="1"/>
  <c r="DQ641" i="1" s="1"/>
  <c r="EG686" i="1"/>
  <c r="DQ598" i="1" l="1" a="1"/>
  <c r="DQ598" i="1" s="1"/>
  <c r="DQ555" i="1" s="1" a="1"/>
  <c r="DQ555" i="1" s="1"/>
  <c r="DQ514" i="1" s="1" a="1"/>
  <c r="DQ514" i="1" s="1"/>
  <c r="EG641" i="1"/>
  <c r="DQ471" i="1" l="1" a="1"/>
  <c r="DQ471" i="1" s="1"/>
  <c r="DQ427" i="1" s="1" a="1"/>
  <c r="DQ427" i="1" s="1"/>
  <c r="DQ386" i="1" s="1" a="1"/>
  <c r="DQ386" i="1" s="1"/>
  <c r="DQ342" i="1" s="1" a="1"/>
  <c r="DQ342" i="1" s="1"/>
  <c r="DQ297" i="1" s="1" a="1"/>
  <c r="DQ297" i="1" s="1"/>
  <c r="DQ256" i="1" s="1" a="1"/>
  <c r="DQ256" i="1" s="1"/>
  <c r="DQ215" i="1" s="1" a="1"/>
  <c r="DQ215" i="1" s="1"/>
  <c r="DQ172" i="1" s="1" a="1"/>
  <c r="DQ172" i="1" s="1"/>
  <c r="DQ131" i="1" s="1" a="1"/>
  <c r="DQ131" i="1" s="1"/>
  <c r="DQ90" i="1" s="1" a="1"/>
  <c r="DQ90" i="1" s="1"/>
  <c r="DQ45" i="1" s="1" a="1"/>
  <c r="DQ45" i="1" s="1"/>
  <c r="DQ2" i="1" s="1" a="1"/>
  <c r="DQ2" i="1" s="1"/>
  <c r="AL853" i="1" a="1"/>
  <c r="AL853" i="1" s="1"/>
  <c r="AL812" i="1" s="1" a="1"/>
  <c r="AL812" i="1" s="1"/>
  <c r="AO853" i="1" a="1"/>
  <c r="AO853" i="1" s="1"/>
  <c r="AO812" i="1" s="1" a="1"/>
  <c r="AO812" i="1" s="1"/>
  <c r="AO771" i="1" s="1" a="1"/>
  <c r="AO771" i="1" s="1"/>
  <c r="AO728" i="1" s="1" a="1"/>
  <c r="AO728" i="1" s="1"/>
  <c r="AO686" i="1" s="1" a="1"/>
  <c r="AO686" i="1" s="1"/>
  <c r="AO641" i="1" s="1" a="1"/>
  <c r="AO641" i="1" s="1"/>
  <c r="AO598" i="1" s="1" a="1"/>
  <c r="AO598" i="1" s="1"/>
  <c r="AO555" i="1" s="1" a="1"/>
  <c r="AO555" i="1" s="1"/>
  <c r="AO514" i="1" s="1" a="1"/>
  <c r="AO514" i="1" s="1"/>
  <c r="AO471" i="1" s="1" a="1"/>
  <c r="AO471" i="1" s="1"/>
  <c r="AO427" i="1" s="1" a="1"/>
  <c r="AO427" i="1" s="1"/>
  <c r="AO386" i="1" s="1" a="1"/>
  <c r="AO386" i="1" s="1"/>
  <c r="AO342" i="1" s="1" a="1"/>
  <c r="AO342" i="1" s="1"/>
  <c r="AO297" i="1" s="1" a="1"/>
  <c r="AO297" i="1" s="1"/>
  <c r="AO256" i="1" s="1" a="1"/>
  <c r="AO256" i="1" s="1"/>
  <c r="AO215" i="1" s="1" a="1"/>
  <c r="AO215" i="1" s="1"/>
  <c r="AO172" i="1" s="1" a="1"/>
  <c r="AO172" i="1" s="1"/>
  <c r="AO131" i="1" s="1" a="1"/>
  <c r="AO131" i="1" s="1"/>
  <c r="AO90" i="1" s="1" a="1"/>
  <c r="AO90" i="1" s="1"/>
  <c r="AO45" i="1" s="1" a="1"/>
  <c r="AO45" i="1" s="1"/>
  <c r="AO2" i="1" s="1" a="1"/>
  <c r="AO2" i="1" s="1"/>
  <c r="AA853" i="1" a="1"/>
  <c r="AA853" i="1" s="1"/>
  <c r="AA812" i="1" s="1" a="1"/>
  <c r="AA812" i="1" s="1"/>
  <c r="AP853" i="1" a="1"/>
  <c r="AP853" i="1" s="1"/>
  <c r="AP812" i="1" s="1" a="1"/>
  <c r="AP812" i="1" s="1"/>
  <c r="AP771" i="1" s="1" a="1"/>
  <c r="AP771" i="1" s="1"/>
  <c r="AP728" i="1" s="1" a="1"/>
  <c r="AP728" i="1" s="1"/>
  <c r="AP686" i="1" s="1" a="1"/>
  <c r="AP686" i="1" s="1"/>
  <c r="AP641" i="1" s="1" a="1"/>
  <c r="AP641" i="1" s="1"/>
  <c r="AP598" i="1" s="1" a="1"/>
  <c r="AP598" i="1" s="1"/>
  <c r="AP555" i="1" s="1" a="1"/>
  <c r="AP555" i="1" s="1"/>
  <c r="AP514" i="1" s="1" a="1"/>
  <c r="AP514" i="1" s="1"/>
  <c r="AP471" i="1" s="1" a="1"/>
  <c r="AP471" i="1" s="1"/>
  <c r="AP427" i="1" s="1" a="1"/>
  <c r="AP427" i="1" s="1"/>
  <c r="AP386" i="1" s="1" a="1"/>
  <c r="AP386" i="1" s="1"/>
  <c r="AP342" i="1" s="1" a="1"/>
  <c r="AP342" i="1" s="1"/>
  <c r="AP297" i="1" s="1" a="1"/>
  <c r="AP297" i="1" s="1"/>
  <c r="AP256" i="1" s="1" a="1"/>
  <c r="AP256" i="1" s="1"/>
  <c r="AP215" i="1" s="1" a="1"/>
  <c r="AP215" i="1" s="1"/>
  <c r="AP172" i="1" s="1" a="1"/>
  <c r="AP172" i="1" s="1"/>
  <c r="AP131" i="1" s="1" a="1"/>
  <c r="AP131" i="1" s="1"/>
  <c r="AP90" i="1" s="1" a="1"/>
  <c r="AP90" i="1" s="1"/>
  <c r="AP45" i="1" s="1" a="1"/>
  <c r="AP45" i="1" s="1"/>
  <c r="AP2" i="1" s="1" a="1"/>
  <c r="AP2" i="1" s="1"/>
  <c r="AQ853" i="1" a="1"/>
  <c r="AQ853" i="1" s="1"/>
  <c r="AQ812" i="1" s="1" a="1"/>
  <c r="AQ812" i="1" s="1"/>
  <c r="AQ771" i="1" s="1" a="1"/>
  <c r="AQ771" i="1" s="1"/>
  <c r="AQ728" i="1" s="1" a="1"/>
  <c r="AQ728" i="1" s="1"/>
  <c r="AQ686" i="1" s="1" a="1"/>
  <c r="AQ686" i="1" s="1"/>
  <c r="AQ641" i="1" s="1" a="1"/>
  <c r="AQ641" i="1" s="1"/>
  <c r="AQ598" i="1" s="1" a="1"/>
  <c r="AQ598" i="1" s="1"/>
  <c r="AQ555" i="1" s="1" a="1"/>
  <c r="AQ555" i="1" s="1"/>
  <c r="AQ514" i="1" s="1" a="1"/>
  <c r="AQ514" i="1" s="1"/>
  <c r="AQ471" i="1" s="1" a="1"/>
  <c r="AQ471" i="1" s="1"/>
  <c r="AQ427" i="1" s="1" a="1"/>
  <c r="AQ427" i="1" s="1"/>
  <c r="AQ386" i="1" s="1" a="1"/>
  <c r="AQ386" i="1" s="1"/>
  <c r="AQ342" i="1" s="1" a="1"/>
  <c r="AQ342" i="1" s="1"/>
  <c r="AQ297" i="1" s="1" a="1"/>
  <c r="AQ297" i="1" s="1"/>
  <c r="AQ256" i="1" s="1" a="1"/>
  <c r="AQ256" i="1" s="1"/>
  <c r="AQ215" i="1" s="1" a="1"/>
  <c r="AQ215" i="1" s="1"/>
  <c r="AQ172" i="1" s="1" a="1"/>
  <c r="AQ172" i="1" s="1"/>
  <c r="AQ131" i="1" s="1" a="1"/>
  <c r="AQ131" i="1" s="1"/>
  <c r="AQ90" i="1" s="1" a="1"/>
  <c r="AQ90" i="1" s="1"/>
  <c r="AQ45" i="1" s="1" a="1"/>
  <c r="AQ45" i="1" s="1"/>
  <c r="AQ2" i="1" s="1" a="1"/>
  <c r="AQ2" i="1" s="1"/>
  <c r="DS853" i="1" a="1"/>
  <c r="DS853" i="1" s="1"/>
  <c r="DS812" i="1" s="1" a="1"/>
  <c r="DS812" i="1" s="1"/>
  <c r="DZ853" i="1" a="1"/>
  <c r="DZ853" i="1" s="1"/>
  <c r="AE853" i="1" a="1"/>
  <c r="AE853" i="1" s="1"/>
  <c r="AE812" i="1" s="1" a="1"/>
  <c r="AE812" i="1" s="1"/>
  <c r="AF853" i="1" a="1"/>
  <c r="AF853" i="1" s="1"/>
  <c r="AF812" i="1" s="1" a="1"/>
  <c r="AF812" i="1" s="1"/>
  <c r="AF771" i="1" s="1" a="1"/>
  <c r="AF771" i="1" s="1"/>
  <c r="AF728" i="1" s="1" a="1"/>
  <c r="AF728" i="1" s="1"/>
  <c r="AF686" i="1" s="1" a="1"/>
  <c r="AF686" i="1" s="1"/>
  <c r="AF641" i="1" s="1" a="1"/>
  <c r="AF641" i="1" s="1"/>
  <c r="AF598" i="1" s="1" a="1"/>
  <c r="AF598" i="1" s="1"/>
  <c r="AF555" i="1" s="1" a="1"/>
  <c r="AF555" i="1" s="1"/>
  <c r="AF514" i="1" s="1" a="1"/>
  <c r="AF514" i="1" s="1"/>
  <c r="AF471" i="1" s="1" a="1"/>
  <c r="AF471" i="1" s="1"/>
  <c r="AF427" i="1" s="1" a="1"/>
  <c r="AF427" i="1" s="1"/>
  <c r="AF386" i="1" s="1" a="1"/>
  <c r="AF386" i="1" s="1"/>
  <c r="AF342" i="1" s="1" a="1"/>
  <c r="AF342" i="1" s="1"/>
  <c r="AF297" i="1" s="1" a="1"/>
  <c r="AF297" i="1" s="1"/>
  <c r="AF256" i="1" s="1" a="1"/>
  <c r="AF256" i="1" s="1"/>
  <c r="AF215" i="1" s="1" a="1"/>
  <c r="AF215" i="1" s="1"/>
  <c r="AF172" i="1" s="1" a="1"/>
  <c r="AF172" i="1" s="1"/>
  <c r="AF131" i="1" s="1" a="1"/>
  <c r="AF131" i="1" s="1"/>
  <c r="AF90" i="1" s="1" a="1"/>
  <c r="AF90" i="1" s="1"/>
  <c r="AF45" i="1" s="1" a="1"/>
  <c r="AF45" i="1" s="1"/>
  <c r="AF2" i="1" s="1" a="1"/>
  <c r="AF2" i="1" s="1"/>
  <c r="AG853" i="1" a="1"/>
  <c r="AG853" i="1" s="1"/>
  <c r="AG812" i="1" s="1" a="1"/>
  <c r="AG812" i="1" s="1"/>
  <c r="AG771" i="1" s="1" a="1"/>
  <c r="AG771" i="1" s="1"/>
  <c r="AG728" i="1" s="1" a="1"/>
  <c r="AG728" i="1" s="1"/>
  <c r="AG686" i="1" s="1" a="1"/>
  <c r="AG686" i="1" s="1"/>
  <c r="AG641" i="1" s="1" a="1"/>
  <c r="AG641" i="1" s="1"/>
  <c r="AG598" i="1" s="1" a="1"/>
  <c r="AG598" i="1" s="1"/>
  <c r="AG555" i="1" s="1" a="1"/>
  <c r="AG555" i="1" s="1"/>
  <c r="AG514" i="1" s="1" a="1"/>
  <c r="AG514" i="1" s="1"/>
  <c r="AG471" i="1" s="1" a="1"/>
  <c r="AG471" i="1" s="1"/>
  <c r="AG427" i="1" s="1" a="1"/>
  <c r="AG427" i="1" s="1"/>
  <c r="AG386" i="1" s="1" a="1"/>
  <c r="AG386" i="1" s="1"/>
  <c r="AG342" i="1" s="1" a="1"/>
  <c r="AG342" i="1" s="1"/>
  <c r="AG297" i="1" s="1" a="1"/>
  <c r="AG297" i="1" s="1"/>
  <c r="AG256" i="1" s="1" a="1"/>
  <c r="AG256" i="1" s="1"/>
  <c r="AG215" i="1" s="1" a="1"/>
  <c r="AG215" i="1" s="1"/>
  <c r="AB853" i="1" a="1"/>
  <c r="AB853" i="1" s="1"/>
  <c r="AB812" i="1" s="1" a="1"/>
  <c r="AB812" i="1" s="1"/>
  <c r="DX598" i="1" a="1"/>
  <c r="DX598" i="1" s="1"/>
  <c r="DP598" i="1" a="1"/>
  <c r="DP598" i="1" s="1"/>
  <c r="DP555" i="1" s="1" a="1"/>
  <c r="DP555" i="1" s="1"/>
  <c r="DP514" i="1" s="1" a="1"/>
  <c r="DP514" i="1" s="1"/>
  <c r="DP471" i="1" s="1" a="1"/>
  <c r="DP471" i="1" s="1"/>
  <c r="DP427" i="1" s="1" a="1"/>
  <c r="DP427" i="1" s="1"/>
  <c r="DP386" i="1" s="1" a="1"/>
  <c r="DP386" i="1" s="1"/>
  <c r="DP342" i="1" s="1" a="1"/>
  <c r="DP342" i="1" s="1"/>
  <c r="DP297" i="1" s="1" a="1"/>
  <c r="DP297" i="1" s="1"/>
  <c r="DP256" i="1" s="1" a="1"/>
  <c r="DP256" i="1" s="1"/>
  <c r="DP215" i="1" s="1" a="1"/>
  <c r="DP215" i="1" s="1"/>
  <c r="DP172" i="1" s="1" a="1"/>
  <c r="DP172" i="1" s="1"/>
  <c r="DP131" i="1" s="1" a="1"/>
  <c r="DP131" i="1" s="1"/>
  <c r="DP90" i="1" s="1" a="1"/>
  <c r="DP90" i="1" s="1"/>
  <c r="DP45" i="1" s="1" a="1"/>
  <c r="DP45" i="1" s="1"/>
  <c r="DP2" i="1" s="1" a="1"/>
  <c r="DP2" i="1" s="1"/>
  <c r="DT598" i="1" a="1"/>
  <c r="DT598" i="1" s="1"/>
  <c r="DT555" i="1" s="1" a="1"/>
  <c r="DT555" i="1" s="1"/>
  <c r="AC686" i="1" a="1"/>
  <c r="AC686" i="1" s="1"/>
  <c r="AC641" i="1" s="1" a="1"/>
  <c r="AC641" i="1" s="1"/>
  <c r="DK853" i="1" a="1"/>
  <c r="DK853" i="1" s="1"/>
  <c r="DK812" i="1" s="1" a="1"/>
  <c r="DK812" i="1" s="1"/>
  <c r="DJ853" i="1" a="1"/>
  <c r="DJ853" i="1" s="1"/>
  <c r="DJ812" i="1" s="1" a="1"/>
  <c r="DJ812" i="1" s="1"/>
  <c r="DJ771" i="1" s="1" a="1"/>
  <c r="DJ771" i="1" s="1"/>
  <c r="DJ728" i="1" s="1" a="1"/>
  <c r="DJ728" i="1" s="1"/>
  <c r="AH853" i="1" a="1"/>
  <c r="AH853" i="1" s="1"/>
  <c r="AH812" i="1" s="1" a="1"/>
  <c r="AH812" i="1" s="1"/>
  <c r="AH771" i="1" s="1" a="1"/>
  <c r="AH771" i="1" s="1"/>
  <c r="AH728" i="1" s="1" a="1"/>
  <c r="AH728" i="1" s="1"/>
  <c r="AH686" i="1" s="1" a="1"/>
  <c r="AH686" i="1" s="1"/>
  <c r="AH641" i="1" s="1" a="1"/>
  <c r="AH641" i="1" s="1"/>
  <c r="AH598" i="1" s="1" a="1"/>
  <c r="AH598" i="1" s="1"/>
  <c r="AH555" i="1" s="1" a="1"/>
  <c r="AH555" i="1" s="1"/>
  <c r="AH514" i="1" s="1" a="1"/>
  <c r="AH514" i="1" s="1"/>
  <c r="AH471" i="1" s="1" a="1"/>
  <c r="AH471" i="1" s="1"/>
  <c r="AH427" i="1" s="1" a="1"/>
  <c r="AH427" i="1" s="1"/>
  <c r="AH386" i="1" s="1" a="1"/>
  <c r="AH386" i="1" s="1"/>
  <c r="AH342" i="1" s="1" a="1"/>
  <c r="AH342" i="1" s="1"/>
  <c r="AH297" i="1" s="1" a="1"/>
  <c r="AH297" i="1" s="1"/>
  <c r="AH256" i="1" s="1" a="1"/>
  <c r="AH256" i="1" s="1"/>
  <c r="AH215" i="1" s="1" a="1"/>
  <c r="AH215" i="1" s="1"/>
  <c r="AH172" i="1" s="1" a="1"/>
  <c r="AH172" i="1" s="1"/>
  <c r="AH131" i="1" s="1" a="1"/>
  <c r="AH131" i="1" s="1"/>
  <c r="AH90" i="1" s="1" a="1"/>
  <c r="AH90" i="1" s="1"/>
  <c r="AH45" i="1" s="1" a="1"/>
  <c r="AH45" i="1" s="1"/>
  <c r="AH2" i="1" s="1" a="1"/>
  <c r="AH2" i="1" s="1"/>
  <c r="DV853" i="1" a="1"/>
  <c r="DV853" i="1"/>
  <c r="DV812" i="1" s="1" a="1"/>
  <c r="DV812" i="1" s="1"/>
  <c r="DV771" i="1" s="1" a="1"/>
  <c r="DV771" i="1" s="1"/>
  <c r="DV728" i="1" s="1" a="1"/>
  <c r="DV728" i="1" s="1"/>
  <c r="DV686" i="1" s="1" a="1"/>
  <c r="DV686" i="1" s="1"/>
  <c r="DV641" i="1" s="1" a="1"/>
  <c r="DV641" i="1" s="1"/>
  <c r="DV598" i="1" s="1" a="1"/>
  <c r="DV598" i="1" s="1"/>
  <c r="DV555" i="1" s="1" a="1"/>
  <c r="DV555" i="1" s="1"/>
  <c r="DV514" i="1" s="1" a="1"/>
  <c r="DV514" i="1" s="1"/>
  <c r="DV471" i="1" s="1" a="1"/>
  <c r="DV471" i="1" s="1"/>
  <c r="DV427" i="1" s="1" a="1"/>
  <c r="DV427" i="1" s="1"/>
  <c r="DV386" i="1" s="1" a="1"/>
  <c r="DV386" i="1" s="1"/>
  <c r="DV342" i="1" s="1" a="1"/>
  <c r="DV342" i="1" s="1"/>
  <c r="DV297" i="1" s="1" a="1"/>
  <c r="DV297" i="1" s="1"/>
  <c r="DV256" i="1" s="1" a="1"/>
  <c r="DV256" i="1" s="1"/>
  <c r="DV215" i="1" s="1" a="1"/>
  <c r="DV215" i="1" s="1"/>
  <c r="DV172" i="1" s="1" a="1"/>
  <c r="DV172" i="1" s="1"/>
  <c r="DV131" i="1" s="1" a="1"/>
  <c r="DV131" i="1" s="1"/>
  <c r="DV90" i="1" s="1" a="1"/>
  <c r="DV90" i="1" s="1"/>
  <c r="DV45" i="1" s="1" a="1"/>
  <c r="DV45" i="1" s="1"/>
  <c r="DV2" i="1" s="1" a="1"/>
  <c r="DV2" i="1" s="1"/>
  <c r="AI853" i="1" a="1"/>
  <c r="AI853" i="1" s="1"/>
  <c r="AI812" i="1" s="1" a="1"/>
  <c r="AI812" i="1" s="1"/>
  <c r="AI771" i="1" s="1" a="1"/>
  <c r="AI771" i="1" s="1"/>
  <c r="AI728" i="1" s="1" a="1"/>
  <c r="AI728" i="1" s="1"/>
  <c r="AI686" i="1" s="1" a="1"/>
  <c r="AI686" i="1" s="1"/>
  <c r="AI641" i="1" s="1" a="1"/>
  <c r="AI641" i="1" s="1"/>
  <c r="AI598" i="1" s="1" a="1"/>
  <c r="AI598" i="1" s="1"/>
  <c r="AI555" i="1" s="1" a="1"/>
  <c r="AI555" i="1" s="1"/>
  <c r="AI514" i="1" s="1" a="1"/>
  <c r="AI514" i="1" s="1"/>
  <c r="AI471" i="1" s="1" a="1"/>
  <c r="AI471" i="1" s="1"/>
  <c r="AI427" i="1" s="1" a="1"/>
  <c r="AI427" i="1" s="1"/>
  <c r="AI386" i="1" s="1" a="1"/>
  <c r="AI386" i="1" s="1"/>
  <c r="AI342" i="1" s="1" a="1"/>
  <c r="AI342" i="1" s="1"/>
  <c r="AI297" i="1" s="1" a="1"/>
  <c r="AI297" i="1" s="1"/>
  <c r="AI256" i="1" s="1" a="1"/>
  <c r="AI256" i="1" s="1"/>
  <c r="AI215" i="1" s="1" a="1"/>
  <c r="AI215" i="1" s="1"/>
  <c r="AI172" i="1" s="1" a="1"/>
  <c r="AI172" i="1" s="1"/>
  <c r="AI131" i="1" s="1" a="1"/>
  <c r="AI131" i="1" s="1"/>
  <c r="AI90" i="1" s="1" a="1"/>
  <c r="AI90" i="1" s="1"/>
  <c r="AI45" i="1" s="1" a="1"/>
  <c r="AI45" i="1" s="1"/>
  <c r="AI2" i="1" s="1" a="1"/>
  <c r="AI2" i="1" s="1"/>
  <c r="AD853" i="1" a="1"/>
  <c r="AD853" i="1" s="1"/>
  <c r="AD812" i="1" s="1" a="1"/>
  <c r="AD812" i="1" s="1"/>
  <c r="AD771" i="1" s="1" a="1"/>
  <c r="AD771" i="1" s="1"/>
  <c r="AD728" i="1" s="1" a="1"/>
  <c r="AD728" i="1" s="1"/>
  <c r="AD686" i="1" s="1" a="1"/>
  <c r="AD686" i="1" s="1"/>
  <c r="AD641" i="1" s="1" a="1"/>
  <c r="AD641" i="1" s="1"/>
  <c r="AD598" i="1" s="1" a="1"/>
  <c r="AD598" i="1" s="1"/>
  <c r="AD555" i="1" s="1" a="1"/>
  <c r="AD555" i="1" s="1"/>
  <c r="AD514" i="1" s="1" a="1"/>
  <c r="AD514" i="1" s="1"/>
  <c r="AD471" i="1" s="1" a="1"/>
  <c r="AD471" i="1" s="1"/>
  <c r="AD427" i="1" s="1" a="1"/>
  <c r="AD427" i="1" s="1"/>
  <c r="AD386" i="1" s="1" a="1"/>
  <c r="AD386" i="1" s="1"/>
  <c r="AD342" i="1" s="1" a="1"/>
  <c r="AD342" i="1" s="1"/>
  <c r="AD297" i="1" s="1" a="1"/>
  <c r="AD297" i="1" s="1"/>
  <c r="AD256" i="1" s="1" a="1"/>
  <c r="AD256" i="1" s="1"/>
  <c r="AD215" i="1" s="1" a="1"/>
  <c r="AD215" i="1" s="1"/>
  <c r="AD172" i="1" s="1" a="1"/>
  <c r="AD172" i="1" s="1"/>
  <c r="AD131" i="1" s="1" a="1"/>
  <c r="AD131" i="1" s="1"/>
  <c r="AD90" i="1" s="1" a="1"/>
  <c r="AD90" i="1" s="1"/>
  <c r="AD45" i="1" s="1" a="1"/>
  <c r="AD45" i="1" s="1"/>
  <c r="AD2" i="1" s="1" a="1"/>
  <c r="AD2" i="1" s="1"/>
  <c r="Z853" i="1" a="1"/>
  <c r="Z853" i="1" s="1"/>
  <c r="Z812" i="1" s="1" a="1"/>
  <c r="Z812" i="1" s="1"/>
  <c r="Z771" i="1" s="1" a="1"/>
  <c r="Z771" i="1" s="1"/>
  <c r="Z728" i="1" s="1" a="1"/>
  <c r="Z728" i="1" s="1"/>
  <c r="Z686" i="1" s="1" a="1"/>
  <c r="Z686" i="1" s="1"/>
  <c r="Z641" i="1" s="1" a="1"/>
  <c r="Z641" i="1" s="1"/>
  <c r="Z598" i="1" s="1" a="1"/>
  <c r="Z598" i="1" s="1"/>
  <c r="Z555" i="1" s="1" a="1"/>
  <c r="Z555" i="1" s="1"/>
  <c r="Z514" i="1" s="1" a="1"/>
  <c r="Z514" i="1" s="1"/>
  <c r="Z471" i="1" s="1" a="1"/>
  <c r="Z471" i="1" s="1"/>
  <c r="Z427" i="1" s="1" a="1"/>
  <c r="Z427" i="1" s="1"/>
  <c r="Z386" i="1" s="1" a="1"/>
  <c r="Z386" i="1" s="1"/>
  <c r="Z342" i="1" s="1" a="1"/>
  <c r="Z342" i="1" s="1"/>
  <c r="Z297" i="1" s="1" a="1"/>
  <c r="Z297" i="1" s="1"/>
  <c r="Z256" i="1" s="1" a="1"/>
  <c r="Z256" i="1" s="1"/>
  <c r="Z215" i="1" s="1" a="1"/>
  <c r="Z215" i="1" s="1"/>
  <c r="Z172" i="1" s="1" a="1"/>
  <c r="Z172" i="1" s="1"/>
  <c r="Z131" i="1" s="1" a="1"/>
  <c r="Z131" i="1" s="1"/>
  <c r="Z90" i="1" s="1" a="1"/>
  <c r="Z90" i="1" s="1"/>
  <c r="Z45" i="1" s="1" a="1"/>
  <c r="Z45" i="1" s="1"/>
  <c r="Z2" i="1" s="1" a="1"/>
  <c r="Z2" i="1" s="1"/>
  <c r="DR853" i="1" a="1"/>
  <c r="DR853" i="1" s="1"/>
  <c r="DR812" i="1" s="1" a="1"/>
  <c r="DR812" i="1" s="1"/>
  <c r="DR771" i="1" s="1" a="1"/>
  <c r="DR771" i="1" s="1"/>
  <c r="DR728" i="1" s="1" a="1"/>
  <c r="DR728" i="1" s="1"/>
  <c r="DR686" i="1" s="1" a="1"/>
  <c r="DR686" i="1" s="1"/>
  <c r="DR641" i="1" s="1" a="1"/>
  <c r="DR641" i="1" s="1"/>
  <c r="DR598" i="1" s="1" a="1"/>
  <c r="DR598" i="1" s="1"/>
  <c r="DR555" i="1" s="1" a="1"/>
  <c r="DR555" i="1" s="1"/>
  <c r="DR514" i="1" s="1" a="1"/>
  <c r="DR514" i="1" s="1"/>
  <c r="DR471" i="1" s="1" a="1"/>
  <c r="DR471" i="1" s="1"/>
  <c r="DR427" i="1" s="1" a="1"/>
  <c r="DR427" i="1" s="1"/>
  <c r="DR386" i="1" s="1" a="1"/>
  <c r="DR386" i="1" s="1"/>
  <c r="DR342" i="1" s="1" a="1"/>
  <c r="DR342" i="1" s="1"/>
  <c r="DR297" i="1" s="1" a="1"/>
  <c r="DR297" i="1" s="1"/>
  <c r="DR256" i="1" s="1" a="1"/>
  <c r="DR256" i="1" s="1"/>
  <c r="DR215" i="1" s="1" a="1"/>
  <c r="DR215" i="1" s="1"/>
  <c r="DR172" i="1" s="1" a="1"/>
  <c r="DR172" i="1" s="1"/>
  <c r="DR131" i="1" s="1" a="1"/>
  <c r="DR131" i="1" s="1"/>
  <c r="DR90" i="1" s="1" a="1"/>
  <c r="DR90" i="1" s="1"/>
  <c r="DR45" i="1" s="1" a="1"/>
  <c r="DR45" i="1" s="1"/>
  <c r="DR2" i="1" s="1" a="1"/>
  <c r="DR2" i="1" s="1"/>
  <c r="DM853" i="1" a="1"/>
  <c r="DM853" i="1" s="1"/>
  <c r="EA853" i="1" a="1"/>
  <c r="EA853" i="1" s="1"/>
  <c r="EA812" i="1" s="1" a="1"/>
  <c r="EA812" i="1" s="1"/>
  <c r="EA771" i="1" s="1" a="1"/>
  <c r="EA771" i="1" s="1"/>
  <c r="EA728" i="1" s="1" a="1"/>
  <c r="EA728" i="1" s="1"/>
  <c r="EA686" i="1" s="1" a="1"/>
  <c r="EA686" i="1" s="1"/>
  <c r="EA641" i="1" s="1" a="1"/>
  <c r="EA641" i="1" s="1"/>
  <c r="EA598" i="1" s="1" a="1"/>
  <c r="EA598" i="1" s="1"/>
  <c r="EA555" i="1" s="1" a="1"/>
  <c r="EA555" i="1" s="1"/>
  <c r="EA514" i="1" s="1" a="1"/>
  <c r="EA514" i="1" s="1"/>
  <c r="EA471" i="1" s="1" a="1"/>
  <c r="EA471" i="1" s="1"/>
  <c r="EA427" i="1" s="1" a="1"/>
  <c r="EA427" i="1" s="1"/>
  <c r="EA386" i="1" s="1" a="1"/>
  <c r="EA386" i="1" s="1"/>
  <c r="EA342" i="1" s="1" a="1"/>
  <c r="EA342" i="1" s="1"/>
  <c r="EA297" i="1" s="1" a="1"/>
  <c r="EA297" i="1" s="1"/>
  <c r="EA256" i="1" s="1" a="1"/>
  <c r="EA256" i="1" s="1"/>
  <c r="EA215" i="1" s="1" a="1"/>
  <c r="EA215" i="1" s="1"/>
  <c r="EA172" i="1" s="1" a="1"/>
  <c r="EA172" i="1" s="1"/>
  <c r="EA131" i="1" s="1" a="1"/>
  <c r="EA131" i="1" s="1"/>
  <c r="EA90" i="1" s="1" a="1"/>
  <c r="EA90" i="1" s="1"/>
  <c r="EA45" i="1" s="1" a="1"/>
  <c r="EA45" i="1" s="1"/>
  <c r="EA2" i="1" s="1" a="1"/>
  <c r="EA2" i="1" s="1"/>
  <c r="AK853" i="1" a="1"/>
  <c r="AK853" i="1" s="1"/>
  <c r="AK812" i="1" s="1" a="1"/>
  <c r="AK812" i="1" s="1"/>
  <c r="AK771" i="1" s="1" a="1"/>
  <c r="AK771" i="1" s="1"/>
  <c r="AK728" i="1" s="1" a="1"/>
  <c r="AK728" i="1" s="1"/>
  <c r="AK686" i="1" s="1" a="1"/>
  <c r="AK686" i="1" s="1"/>
  <c r="AK641" i="1" s="1" a="1"/>
  <c r="AK641" i="1" s="1"/>
  <c r="AK598" i="1" s="1" a="1"/>
  <c r="AK598" i="1" s="1"/>
  <c r="AK555" i="1" s="1" a="1"/>
  <c r="AK555" i="1" s="1"/>
  <c r="AK514" i="1" s="1" a="1"/>
  <c r="AK514" i="1" s="1"/>
  <c r="AK471" i="1" s="1" a="1"/>
  <c r="AK471" i="1" s="1"/>
  <c r="AK427" i="1" s="1" a="1"/>
  <c r="AK427" i="1" s="1"/>
  <c r="AK386" i="1" s="1" a="1"/>
  <c r="AK386" i="1" s="1"/>
  <c r="AK342" i="1" s="1" a="1"/>
  <c r="AK342" i="1" s="1"/>
  <c r="AK297" i="1" s="1" a="1"/>
  <c r="AK297" i="1" s="1"/>
  <c r="AK256" i="1" s="1" a="1"/>
  <c r="AK256" i="1" s="1"/>
  <c r="AK215" i="1" s="1" a="1"/>
  <c r="AK215" i="1" s="1"/>
  <c r="AK172" i="1" s="1" a="1"/>
  <c r="AK172" i="1" s="1"/>
  <c r="AK131" i="1" s="1" a="1"/>
  <c r="AK131" i="1" s="1"/>
  <c r="AK90" i="1" s="1" a="1"/>
  <c r="AK90" i="1" s="1"/>
  <c r="AK45" i="1" s="1" a="1"/>
  <c r="AK45" i="1" s="1"/>
  <c r="AK2" i="1" s="1" a="1"/>
  <c r="AK2" i="1" s="1"/>
  <c r="AJ853" i="1" a="1"/>
  <c r="AJ853" i="1" s="1"/>
  <c r="AJ812" i="1" s="1" a="1"/>
  <c r="AJ812" i="1" s="1"/>
  <c r="BP853" i="1" a="1"/>
  <c r="BP853" i="1" s="1"/>
  <c r="BP812" i="1" s="1" a="1"/>
  <c r="BP812" i="1" s="1"/>
  <c r="AR853" i="1" a="1"/>
  <c r="AR853" i="1" s="1"/>
  <c r="AR812" i="1" s="1" a="1"/>
  <c r="AR812" i="1" s="1"/>
  <c r="AR771" i="1" s="1" a="1"/>
  <c r="AR771" i="1" s="1"/>
  <c r="AR728" i="1" s="1" a="1"/>
  <c r="AR728" i="1" s="1"/>
  <c r="AR686" i="1" s="1" a="1"/>
  <c r="AR686" i="1" s="1"/>
  <c r="AR641" i="1" s="1" a="1"/>
  <c r="AR641" i="1" s="1"/>
  <c r="AR598" i="1" s="1" a="1"/>
  <c r="AR598" i="1" s="1"/>
  <c r="AR555" i="1" s="1" a="1"/>
  <c r="AR555" i="1" s="1"/>
  <c r="AR514" i="1" s="1" a="1"/>
  <c r="AR514" i="1" s="1"/>
  <c r="AR471" i="1" s="1" a="1"/>
  <c r="AR471" i="1" s="1"/>
  <c r="AR427" i="1" s="1" a="1"/>
  <c r="AR427" i="1" s="1"/>
  <c r="AR386" i="1" s="1" a="1"/>
  <c r="AR386" i="1" s="1"/>
  <c r="AR342" i="1" s="1" a="1"/>
  <c r="AR342" i="1" s="1"/>
  <c r="AR297" i="1" s="1" a="1"/>
  <c r="AR297" i="1" s="1"/>
  <c r="AR256" i="1" s="1" a="1"/>
  <c r="AR256" i="1" s="1"/>
  <c r="AR215" i="1" s="1" a="1"/>
  <c r="AR215" i="1" s="1"/>
  <c r="AR172" i="1" s="1" a="1"/>
  <c r="AR172" i="1" s="1"/>
  <c r="AR131" i="1" s="1" a="1"/>
  <c r="AR131" i="1" s="1"/>
  <c r="AR90" i="1" s="1" a="1"/>
  <c r="AR90" i="1" s="1"/>
  <c r="AR45" i="1" s="1" a="1"/>
  <c r="AR45" i="1" s="1"/>
  <c r="AR2" i="1" s="1" a="1"/>
  <c r="AR2" i="1" s="1"/>
  <c r="DU853" i="1" a="1"/>
  <c r="DU853" i="1" s="1"/>
  <c r="DU812" i="1" s="1" a="1"/>
  <c r="DU812" i="1" s="1"/>
  <c r="DU771" i="1" s="1" a="1"/>
  <c r="DU771" i="1" s="1"/>
  <c r="DU728" i="1" s="1" a="1"/>
  <c r="DU728" i="1" s="1"/>
  <c r="DU686" i="1" s="1" a="1"/>
  <c r="DU686" i="1" s="1"/>
  <c r="DU641" i="1" s="1" a="1"/>
  <c r="DU641" i="1" s="1"/>
  <c r="DU598" i="1" s="1" a="1"/>
  <c r="DU598" i="1" s="1"/>
  <c r="DU555" i="1" s="1" a="1"/>
  <c r="DU555" i="1" s="1"/>
  <c r="DU514" i="1" s="1" a="1"/>
  <c r="DU514" i="1" s="1"/>
  <c r="DU471" i="1" s="1" a="1"/>
  <c r="DU471" i="1" s="1"/>
  <c r="DU427" i="1" s="1" a="1"/>
  <c r="DU427" i="1" s="1"/>
  <c r="DU386" i="1" s="1" a="1"/>
  <c r="DU386" i="1" s="1"/>
  <c r="DU342" i="1" s="1" a="1"/>
  <c r="DU342" i="1" s="1"/>
  <c r="DU297" i="1" s="1" a="1"/>
  <c r="DU297" i="1" s="1"/>
  <c r="DU256" i="1" s="1" a="1"/>
  <c r="DU256" i="1" s="1"/>
  <c r="DU215" i="1" s="1" a="1"/>
  <c r="DU215" i="1" s="1"/>
  <c r="DU172" i="1" s="1" a="1"/>
  <c r="DU172" i="1" s="1"/>
  <c r="DU131" i="1" s="1" a="1"/>
  <c r="DU131" i="1" s="1"/>
  <c r="DU90" i="1" s="1" a="1"/>
  <c r="DU90" i="1" s="1"/>
  <c r="DU45" i="1" s="1" a="1"/>
  <c r="DU45" i="1" s="1"/>
  <c r="DU2" i="1" s="1" a="1"/>
  <c r="DU2" i="1" s="1"/>
  <c r="DW853" i="1" a="1"/>
  <c r="DW853" i="1" s="1"/>
  <c r="EF853" i="1" s="1"/>
  <c r="AC23" i="40" s="1"/>
  <c r="EC853" i="1" a="1"/>
  <c r="EC853" i="1" s="1"/>
  <c r="AN853" i="1" a="1"/>
  <c r="AN853" i="1" s="1"/>
  <c r="AN812" i="1" s="1" a="1"/>
  <c r="AN812" i="1" s="1"/>
  <c r="AN771" i="1" s="1" a="1"/>
  <c r="AN771" i="1" s="1"/>
  <c r="AN728" i="1" s="1" a="1"/>
  <c r="AN728" i="1" s="1"/>
  <c r="AN686" i="1" s="1" a="1"/>
  <c r="AN686" i="1" s="1"/>
  <c r="AN641" i="1" s="1" a="1"/>
  <c r="AN641" i="1" s="1"/>
  <c r="AN598" i="1" s="1" a="1"/>
  <c r="AN598" i="1" s="1"/>
  <c r="AN555" i="1" s="1" a="1"/>
  <c r="AN555" i="1" s="1"/>
  <c r="AN514" i="1" s="1" a="1"/>
  <c r="AN514" i="1" s="1"/>
  <c r="AN471" i="1" s="1" a="1"/>
  <c r="AN471" i="1" s="1"/>
  <c r="AN427" i="1" s="1" a="1"/>
  <c r="AN427" i="1" s="1"/>
  <c r="AN386" i="1" s="1" a="1"/>
  <c r="AN386" i="1" s="1"/>
  <c r="AN342" i="1" s="1" a="1"/>
  <c r="AN342" i="1" s="1"/>
  <c r="AN297" i="1" s="1" a="1"/>
  <c r="AN297" i="1" s="1"/>
  <c r="AN256" i="1" s="1" a="1"/>
  <c r="AN256" i="1" s="1"/>
  <c r="AN215" i="1" s="1" a="1"/>
  <c r="AN215" i="1" s="1"/>
  <c r="AN172" i="1" s="1" a="1"/>
  <c r="AN172" i="1" s="1"/>
  <c r="AN131" i="1" s="1" a="1"/>
  <c r="AN131" i="1" s="1"/>
  <c r="AN90" i="1" s="1" a="1"/>
  <c r="AN90" i="1" s="1"/>
  <c r="AN45" i="1" s="1" a="1"/>
  <c r="AN45" i="1" s="1"/>
  <c r="AN2" i="1" s="1" a="1"/>
  <c r="AN2" i="1" s="1"/>
  <c r="BF853" i="1"/>
  <c r="M23" i="40"/>
  <c r="EB853" i="1" a="1"/>
  <c r="EB853" i="1" s="1"/>
  <c r="EB812" i="1" s="1" a="1"/>
  <c r="EB812" i="1" s="1"/>
  <c r="EB771" i="1" s="1" a="1"/>
  <c r="EB771" i="1" s="1"/>
  <c r="EB728" i="1" s="1" a="1"/>
  <c r="EB728" i="1" s="1"/>
  <c r="EB686" i="1" s="1" a="1"/>
  <c r="EB686" i="1" s="1"/>
  <c r="EB641" i="1" s="1" a="1"/>
  <c r="EB641" i="1" s="1"/>
  <c r="EB598" i="1" s="1" a="1"/>
  <c r="EB598" i="1" s="1"/>
  <c r="EB555" i="1" s="1" a="1"/>
  <c r="EB555" i="1" s="1"/>
  <c r="EB514" i="1" s="1" a="1"/>
  <c r="EB514" i="1" s="1"/>
  <c r="EB471" i="1" s="1" a="1"/>
  <c r="EB471" i="1" s="1"/>
  <c r="EB427" i="1" s="1" a="1"/>
  <c r="EB427" i="1" s="1"/>
  <c r="EB386" i="1" s="1" a="1"/>
  <c r="EB386" i="1" s="1"/>
  <c r="EB342" i="1" s="1" a="1"/>
  <c r="EB342" i="1" s="1"/>
  <c r="EB297" i="1" s="1" a="1"/>
  <c r="EB297" i="1" s="1"/>
  <c r="EB256" i="1" s="1" a="1"/>
  <c r="EB256" i="1" s="1"/>
  <c r="EB215" i="1" s="1" a="1"/>
  <c r="EB215" i="1" s="1"/>
  <c r="EB172" i="1" s="1" a="1"/>
  <c r="EB172" i="1" s="1"/>
  <c r="EB131" i="1" s="1" a="1"/>
  <c r="EB131" i="1" s="1"/>
  <c r="EB90" i="1" s="1" a="1"/>
  <c r="EB90" i="1" s="1"/>
  <c r="EB45" i="1" s="1" a="1"/>
  <c r="EB45" i="1" s="1"/>
  <c r="EB2" i="1" s="1" a="1"/>
  <c r="EB2" i="1" s="1"/>
  <c r="DL853" i="1" a="1"/>
  <c r="DL853" i="1" s="1"/>
  <c r="DL812" i="1" s="1" a="1"/>
  <c r="DL812" i="1" s="1"/>
  <c r="DL771" i="1" s="1" a="1"/>
  <c r="DL771" i="1" s="1"/>
  <c r="DL728" i="1" s="1" a="1"/>
  <c r="DL728" i="1" s="1"/>
  <c r="DL686" i="1" s="1" a="1"/>
  <c r="DL686" i="1" s="1"/>
  <c r="DL641" i="1" s="1" a="1"/>
  <c r="DL641" i="1" s="1"/>
  <c r="DL598" i="1" s="1" a="1"/>
  <c r="DL598" i="1" s="1"/>
  <c r="DL555" i="1" s="1" a="1"/>
  <c r="DL555" i="1" s="1"/>
  <c r="DL514" i="1" s="1" a="1"/>
  <c r="DL514" i="1" s="1"/>
  <c r="DL471" i="1" s="1" a="1"/>
  <c r="DL471" i="1" s="1"/>
  <c r="DL427" i="1" s="1" a="1"/>
  <c r="DL427" i="1" s="1"/>
  <c r="DL386" i="1" s="1" a="1"/>
  <c r="DL386" i="1" s="1"/>
  <c r="DL342" i="1" s="1" a="1"/>
  <c r="DL342" i="1" s="1"/>
  <c r="DL297" i="1" s="1" a="1"/>
  <c r="DL297" i="1" s="1"/>
  <c r="DL256" i="1" s="1" a="1"/>
  <c r="DL256" i="1" s="1"/>
  <c r="DL215" i="1" s="1" a="1"/>
  <c r="DL215" i="1" s="1"/>
  <c r="DL172" i="1" s="1" a="1"/>
  <c r="DL172" i="1" s="1"/>
  <c r="DL131" i="1" s="1" a="1"/>
  <c r="DL131" i="1" s="1"/>
  <c r="DL90" i="1" s="1" a="1"/>
  <c r="DL90" i="1" s="1"/>
  <c r="DL45" i="1" s="1" a="1"/>
  <c r="DL45" i="1" s="1"/>
  <c r="DL2" i="1" s="1" a="1"/>
  <c r="DL2" i="1" s="1"/>
  <c r="DO853" i="1" a="1"/>
  <c r="DO853" i="1" s="1"/>
  <c r="W23" i="40" s="1"/>
  <c r="DI853" i="1" a="1"/>
  <c r="DI853" i="1" s="1"/>
  <c r="I10" i="40"/>
  <c r="I11" i="40"/>
  <c r="BS853" i="1" a="1"/>
  <c r="BS853" i="1" s="1"/>
  <c r="EX853" i="1" a="1"/>
  <c r="EX853" i="1" s="1"/>
  <c r="DH812" i="1" a="1"/>
  <c r="DH812" i="1" s="1"/>
  <c r="DH771" i="1" s="1" a="1"/>
  <c r="DH771" i="1" s="1"/>
  <c r="BR853" i="1" a="1"/>
  <c r="BR853" i="1" s="1"/>
  <c r="H23" i="40"/>
  <c r="X23" i="40"/>
  <c r="K23" i="40" l="1"/>
  <c r="I3" i="40"/>
  <c r="I23" i="40"/>
  <c r="BE853" i="1"/>
  <c r="L23" i="40" s="1"/>
  <c r="ED853" i="1"/>
  <c r="AA23" i="40" s="1"/>
  <c r="EC812" i="1" a="1"/>
  <c r="EC812" i="1" s="1"/>
  <c r="ED812" i="1" s="1"/>
  <c r="AA11" i="40" s="1"/>
  <c r="BG853" i="1"/>
  <c r="BP771" i="1" a="1"/>
  <c r="BP771" i="1" s="1"/>
  <c r="BP728" i="1" s="1" a="1"/>
  <c r="BP728" i="1" s="1"/>
  <c r="P11" i="40"/>
  <c r="S23" i="40"/>
  <c r="BR812" i="1" a="1"/>
  <c r="BR812" i="1" s="1"/>
  <c r="S11" i="40" s="1"/>
  <c r="I7" i="40"/>
  <c r="DX555" i="1" a="1"/>
  <c r="DX555" i="1" s="1"/>
  <c r="EG598" i="1"/>
  <c r="EE598" i="1"/>
  <c r="AB21" i="40" s="1"/>
  <c r="DM812" i="1" a="1"/>
  <c r="DM812" i="1" s="1"/>
  <c r="U11" i="40" s="1"/>
  <c r="U23" i="40"/>
  <c r="DZ812" i="1" a="1"/>
  <c r="DZ812" i="1" s="1"/>
  <c r="DZ771" i="1" s="1" a="1"/>
  <c r="DZ771" i="1" s="1"/>
  <c r="EH853" i="1"/>
  <c r="AD23" i="40" s="1"/>
  <c r="EJ853" i="1"/>
  <c r="Z23" i="40" s="1"/>
  <c r="EX812" i="1" a="1"/>
  <c r="EX812" i="1" s="1"/>
  <c r="AE11" i="40" s="1"/>
  <c r="AE23" i="40"/>
  <c r="I4" i="40"/>
  <c r="I21" i="40"/>
  <c r="Y23" i="40"/>
  <c r="I2" i="40"/>
  <c r="I17" i="40"/>
  <c r="I15" i="40"/>
  <c r="I20" i="40"/>
  <c r="I6" i="40"/>
  <c r="EC771" i="1" a="1"/>
  <c r="EC771" i="1" s="1"/>
  <c r="ED771" i="1" s="1"/>
  <c r="AA10" i="40" s="1"/>
  <c r="I13" i="40"/>
  <c r="I14" i="40"/>
  <c r="I16" i="40"/>
  <c r="DI812" i="1" a="1"/>
  <c r="DI812" i="1" s="1"/>
  <c r="R23" i="40"/>
  <c r="DH728" i="1" a="1"/>
  <c r="DH728" i="1" s="1"/>
  <c r="Q10" i="40"/>
  <c r="T23" i="40"/>
  <c r="BS812" i="1" a="1"/>
  <c r="BS812" i="1" s="1"/>
  <c r="DO812" i="1" a="1"/>
  <c r="DO812" i="1" s="1"/>
  <c r="P10" i="40"/>
  <c r="K11" i="40"/>
  <c r="AJ771" i="1" a="1"/>
  <c r="AJ771" i="1" s="1"/>
  <c r="AG172" i="1" a="1"/>
  <c r="AG172" i="1" s="1"/>
  <c r="I5" i="40"/>
  <c r="DW812" i="1" a="1"/>
  <c r="DW812" i="1" s="1"/>
  <c r="Q11" i="40"/>
  <c r="DK771" i="1" a="1"/>
  <c r="DK771" i="1" s="1"/>
  <c r="X11" i="40"/>
  <c r="Y11" i="40" s="1"/>
  <c r="BE812" i="1"/>
  <c r="L11" i="40" s="1"/>
  <c r="AB771" i="1" a="1"/>
  <c r="AB771" i="1" s="1"/>
  <c r="BG812" i="1"/>
  <c r="AE771" i="1" a="1"/>
  <c r="AE771" i="1" s="1"/>
  <c r="DJ686" i="1" a="1"/>
  <c r="DJ686" i="1" s="1"/>
  <c r="DJ641" i="1" s="1" a="1"/>
  <c r="DJ641" i="1" s="1"/>
  <c r="DJ598" i="1" s="1" a="1"/>
  <c r="DJ598" i="1" s="1"/>
  <c r="DJ555" i="1" s="1" a="1"/>
  <c r="DJ555" i="1" s="1"/>
  <c r="DJ514" i="1" s="1" a="1"/>
  <c r="DJ514" i="1" s="1"/>
  <c r="DS771" i="1" a="1"/>
  <c r="DS771" i="1" s="1"/>
  <c r="AC598" i="1" a="1"/>
  <c r="AC598" i="1" s="1"/>
  <c r="AA771" i="1" a="1"/>
  <c r="AA771" i="1" s="1"/>
  <c r="H11" i="40"/>
  <c r="J11" i="40" s="1"/>
  <c r="DT514" i="1" a="1"/>
  <c r="DT514" i="1" s="1"/>
  <c r="AL771" i="1" a="1"/>
  <c r="AL771" i="1" s="1"/>
  <c r="BF812" i="1"/>
  <c r="J23" i="40"/>
  <c r="DM771" i="1" l="1" a="1"/>
  <c r="DM771" i="1" s="1"/>
  <c r="AF23" i="40"/>
  <c r="N23" i="40"/>
  <c r="BH853" i="1"/>
  <c r="O23" i="40" s="1"/>
  <c r="BR771" i="1" a="1"/>
  <c r="BR771" i="1" s="1"/>
  <c r="S10" i="40" s="1"/>
  <c r="EJ812" i="1"/>
  <c r="Z11" i="40" s="1"/>
  <c r="EH812" i="1"/>
  <c r="AD11" i="40" s="1"/>
  <c r="EX771" i="1" a="1"/>
  <c r="EX771" i="1" s="1"/>
  <c r="AE10" i="40" s="1"/>
  <c r="EC728" i="1" a="1"/>
  <c r="EC728" i="1" s="1"/>
  <c r="DX514" i="1" a="1"/>
  <c r="DX514" i="1" s="1"/>
  <c r="EG555" i="1"/>
  <c r="EE555" i="1"/>
  <c r="AB15" i="40" s="1"/>
  <c r="AJ728" i="1" a="1"/>
  <c r="AJ728" i="1" s="1"/>
  <c r="K10" i="40"/>
  <c r="AC555" i="1" a="1"/>
  <c r="AC555" i="1" s="1"/>
  <c r="DJ471" i="1" a="1"/>
  <c r="DJ471" i="1" s="1"/>
  <c r="AA728" i="1" a="1"/>
  <c r="AA728" i="1" s="1"/>
  <c r="H10" i="40"/>
  <c r="BP686" i="1" a="1"/>
  <c r="BP686" i="1" s="1"/>
  <c r="P3" i="40"/>
  <c r="X10" i="40"/>
  <c r="DK728" i="1" a="1"/>
  <c r="DK728" i="1" s="1"/>
  <c r="BH812" i="1"/>
  <c r="O11" i="40" s="1"/>
  <c r="M11" i="40"/>
  <c r="AL728" i="1" a="1"/>
  <c r="AL728" i="1" s="1"/>
  <c r="BF771" i="1"/>
  <c r="DT471" i="1" a="1"/>
  <c r="DT471" i="1" s="1"/>
  <c r="AE728" i="1" a="1"/>
  <c r="AE728" i="1" s="1"/>
  <c r="BG771" i="1"/>
  <c r="U10" i="40"/>
  <c r="DM728" i="1" a="1"/>
  <c r="DM728" i="1" s="1"/>
  <c r="W11" i="40"/>
  <c r="DO771" i="1" a="1"/>
  <c r="DO771" i="1" s="1"/>
  <c r="EH771" i="1"/>
  <c r="AD10" i="40" s="1"/>
  <c r="DZ728" i="1" a="1"/>
  <c r="DZ728" i="1" s="1"/>
  <c r="BI812" i="1"/>
  <c r="N11" i="40"/>
  <c r="EX728" i="1" a="1"/>
  <c r="EX728" i="1" s="1"/>
  <c r="AB728" i="1" a="1"/>
  <c r="AB728" i="1" s="1"/>
  <c r="BE771" i="1"/>
  <c r="L10" i="40" s="1"/>
  <c r="T11" i="40"/>
  <c r="AF11" i="40" s="1"/>
  <c r="BS771" i="1" a="1"/>
  <c r="BS771" i="1" s="1"/>
  <c r="DW771" i="1" a="1"/>
  <c r="DW771" i="1" s="1"/>
  <c r="EF812" i="1"/>
  <c r="AC11" i="40" s="1"/>
  <c r="EC686" i="1" a="1"/>
  <c r="EC686" i="1" s="1"/>
  <c r="ED728" i="1"/>
  <c r="AA3" i="40" s="1"/>
  <c r="Q3" i="40"/>
  <c r="DH686" i="1" a="1"/>
  <c r="DH686" i="1" s="1"/>
  <c r="AG131" i="1" a="1"/>
  <c r="AG131" i="1" s="1"/>
  <c r="I19" i="40"/>
  <c r="EJ771" i="1"/>
  <c r="Z10" i="40" s="1"/>
  <c r="DS728" i="1" a="1"/>
  <c r="DS728" i="1" s="1"/>
  <c r="DI771" i="1" a="1"/>
  <c r="DI771" i="1" s="1"/>
  <c r="R11" i="40"/>
  <c r="BR728" i="1" l="1" a="1"/>
  <c r="BR728" i="1" s="1"/>
  <c r="BI853" i="1"/>
  <c r="DX471" i="1" a="1"/>
  <c r="DX471" i="1" s="1"/>
  <c r="EE514" i="1"/>
  <c r="AB20" i="40" s="1"/>
  <c r="EG514" i="1"/>
  <c r="DO728" i="1" a="1"/>
  <c r="DO728" i="1" s="1"/>
  <c r="W10" i="40"/>
  <c r="Y10" i="40"/>
  <c r="BP641" i="1" a="1"/>
  <c r="BP641" i="1" s="1"/>
  <c r="P7" i="40"/>
  <c r="J10" i="40"/>
  <c r="N10" i="40"/>
  <c r="H3" i="40"/>
  <c r="J3" i="40" s="1"/>
  <c r="AA686" i="1" a="1"/>
  <c r="AA686" i="1" s="1"/>
  <c r="DW728" i="1" a="1"/>
  <c r="DW728" i="1" s="1"/>
  <c r="EF771" i="1"/>
  <c r="AC10" i="40" s="1"/>
  <c r="T10" i="40"/>
  <c r="BS728" i="1" a="1"/>
  <c r="BS728" i="1" s="1"/>
  <c r="BG728" i="1"/>
  <c r="AE686" i="1" a="1"/>
  <c r="AE686" i="1" s="1"/>
  <c r="U3" i="40"/>
  <c r="DM686" i="1" a="1"/>
  <c r="DM686" i="1" s="1"/>
  <c r="DJ427" i="1" a="1"/>
  <c r="DJ427" i="1" s="1"/>
  <c r="DJ386" i="1" s="1" a="1"/>
  <c r="DJ386" i="1" s="1"/>
  <c r="DJ342" i="1" s="1" a="1"/>
  <c r="DJ342" i="1" s="1"/>
  <c r="X3" i="40"/>
  <c r="Y3" i="40" s="1"/>
  <c r="DK686" i="1" a="1"/>
  <c r="DK686" i="1" s="1"/>
  <c r="DI728" i="1" a="1"/>
  <c r="DI728" i="1" s="1"/>
  <c r="R10" i="40"/>
  <c r="EC641" i="1" a="1"/>
  <c r="EC641" i="1" s="1"/>
  <c r="ED686" i="1"/>
  <c r="AA7" i="40" s="1"/>
  <c r="DT427" i="1" a="1"/>
  <c r="DT427" i="1" s="1"/>
  <c r="EJ728" i="1"/>
  <c r="Z3" i="40" s="1"/>
  <c r="DS686" i="1" a="1"/>
  <c r="DS686" i="1" s="1"/>
  <c r="S3" i="40"/>
  <c r="BR686" i="1" a="1"/>
  <c r="BR686" i="1" s="1"/>
  <c r="BE728" i="1"/>
  <c r="L3" i="40" s="1"/>
  <c r="AB686" i="1" a="1"/>
  <c r="AB686" i="1" s="1"/>
  <c r="AC514" i="1" a="1"/>
  <c r="AC514" i="1" s="1"/>
  <c r="EH728" i="1"/>
  <c r="AD3" i="40" s="1"/>
  <c r="DZ686" i="1" a="1"/>
  <c r="DZ686" i="1" s="1"/>
  <c r="AG90" i="1" a="1"/>
  <c r="AG90" i="1" s="1"/>
  <c r="I18" i="40"/>
  <c r="AE3" i="40"/>
  <c r="EX686" i="1" a="1"/>
  <c r="EX686" i="1" s="1"/>
  <c r="BH771" i="1"/>
  <c r="O10" i="40" s="1"/>
  <c r="M10" i="40"/>
  <c r="Q7" i="40"/>
  <c r="DH641" i="1" a="1"/>
  <c r="DH641" i="1" s="1"/>
  <c r="BF728" i="1"/>
  <c r="AL686" i="1" a="1"/>
  <c r="AL686" i="1" s="1"/>
  <c r="K3" i="40"/>
  <c r="AJ686" i="1" a="1"/>
  <c r="AJ686" i="1" s="1"/>
  <c r="DX427" i="1" l="1" a="1"/>
  <c r="DX427" i="1" s="1"/>
  <c r="EG471" i="1"/>
  <c r="EE471" i="1"/>
  <c r="AB6" i="40" s="1"/>
  <c r="EC598" i="1" a="1"/>
  <c r="EC598" i="1" s="1"/>
  <c r="ED641" i="1"/>
  <c r="AA4" i="40" s="1"/>
  <c r="AF10" i="40"/>
  <c r="AC471" i="1" a="1"/>
  <c r="AC471" i="1" s="1"/>
  <c r="K7" i="40"/>
  <c r="AJ641" i="1" a="1"/>
  <c r="AJ641" i="1" s="1"/>
  <c r="BH728" i="1"/>
  <c r="O3" i="40" s="1"/>
  <c r="M3" i="40"/>
  <c r="DW686" i="1" a="1"/>
  <c r="DW686" i="1" s="1"/>
  <c r="EF728" i="1"/>
  <c r="AC3" i="40" s="1"/>
  <c r="AA641" i="1" a="1"/>
  <c r="AA641" i="1" s="1"/>
  <c r="H7" i="40"/>
  <c r="J7" i="40" s="1"/>
  <c r="Q4" i="40"/>
  <c r="DH598" i="1" a="1"/>
  <c r="DH598" i="1" s="1"/>
  <c r="R3" i="40"/>
  <c r="DI686" i="1" a="1"/>
  <c r="DI686" i="1" s="1"/>
  <c r="AL641" i="1" a="1"/>
  <c r="AL641" i="1" s="1"/>
  <c r="BF686" i="1"/>
  <c r="X7" i="40"/>
  <c r="Y7" i="40" s="1"/>
  <c r="DK641" i="1" a="1"/>
  <c r="DK641" i="1" s="1"/>
  <c r="BI771" i="1"/>
  <c r="BE686" i="1"/>
  <c r="L7" i="40" s="1"/>
  <c r="AB641" i="1" a="1"/>
  <c r="AB641" i="1" s="1"/>
  <c r="S7" i="40"/>
  <c r="BR641" i="1" a="1"/>
  <c r="BR641" i="1" s="1"/>
  <c r="DJ297" i="1" a="1"/>
  <c r="DJ297" i="1" s="1"/>
  <c r="DJ256" i="1" s="1" a="1"/>
  <c r="DJ256" i="1" s="1"/>
  <c r="DJ215" i="1" s="1" a="1"/>
  <c r="DJ215" i="1" s="1"/>
  <c r="DJ172" i="1" s="1" a="1"/>
  <c r="DJ172" i="1" s="1"/>
  <c r="DM641" i="1" a="1"/>
  <c r="DM641" i="1" s="1"/>
  <c r="U7" i="40"/>
  <c r="AG45" i="1" a="1"/>
  <c r="AG45" i="1" s="1"/>
  <c r="I9" i="40"/>
  <c r="BP598" i="1" a="1"/>
  <c r="BP598" i="1" s="1"/>
  <c r="P4" i="40"/>
  <c r="EX641" i="1" a="1"/>
  <c r="EX641" i="1" s="1"/>
  <c r="AE7" i="40"/>
  <c r="DT386" i="1" a="1"/>
  <c r="DT386" i="1" s="1"/>
  <c r="BG686" i="1"/>
  <c r="AE641" i="1" a="1"/>
  <c r="AE641" i="1" s="1"/>
  <c r="DS641" i="1" a="1"/>
  <c r="DS641" i="1" s="1"/>
  <c r="EJ686" i="1"/>
  <c r="Z7" i="40" s="1"/>
  <c r="DZ641" i="1" a="1"/>
  <c r="DZ641" i="1" s="1"/>
  <c r="EH686" i="1"/>
  <c r="AD7" i="40" s="1"/>
  <c r="N3" i="40"/>
  <c r="BS686" i="1" a="1"/>
  <c r="BS686" i="1" s="1"/>
  <c r="T3" i="40"/>
  <c r="AF3" i="40" s="1"/>
  <c r="DO686" i="1" a="1"/>
  <c r="DO686" i="1" s="1"/>
  <c r="W3" i="40"/>
  <c r="BI728" i="1" l="1"/>
  <c r="DX386" i="1" a="1"/>
  <c r="DX386" i="1" s="1"/>
  <c r="EG427" i="1"/>
  <c r="EE427" i="1"/>
  <c r="AB13" i="40" s="1"/>
  <c r="DK598" i="1" a="1"/>
  <c r="DK598" i="1" s="1"/>
  <c r="X4" i="40"/>
  <c r="Y4" i="40" s="1"/>
  <c r="AE4" i="40"/>
  <c r="EX598" i="1" a="1"/>
  <c r="EX598" i="1" s="1"/>
  <c r="M7" i="40"/>
  <c r="BH686" i="1"/>
  <c r="O7" i="40" s="1"/>
  <c r="K4" i="40"/>
  <c r="AJ598" i="1" a="1"/>
  <c r="AJ598" i="1" s="1"/>
  <c r="BP555" i="1" a="1"/>
  <c r="BP555" i="1" s="1"/>
  <c r="P21" i="40"/>
  <c r="AL598" i="1" a="1"/>
  <c r="AL598" i="1" s="1"/>
  <c r="BF641" i="1"/>
  <c r="T7" i="40"/>
  <c r="AF7" i="40" s="1"/>
  <c r="BS641" i="1" a="1"/>
  <c r="BS641" i="1" s="1"/>
  <c r="R7" i="40"/>
  <c r="DI641" i="1" a="1"/>
  <c r="DI641" i="1" s="1"/>
  <c r="AG2" i="1" a="1"/>
  <c r="AG2" i="1" s="1"/>
  <c r="I12" i="40" s="1"/>
  <c r="I8" i="40"/>
  <c r="EH641" i="1"/>
  <c r="AD4" i="40" s="1"/>
  <c r="DZ598" i="1" a="1"/>
  <c r="DZ598" i="1" s="1"/>
  <c r="Q21" i="40"/>
  <c r="DH555" i="1" a="1"/>
  <c r="DH555" i="1" s="1"/>
  <c r="AC427" i="1" a="1"/>
  <c r="AC427" i="1" s="1"/>
  <c r="DM598" i="1" a="1"/>
  <c r="DM598" i="1" s="1"/>
  <c r="U4" i="40"/>
  <c r="DJ131" i="1" a="1"/>
  <c r="DJ131" i="1" s="1"/>
  <c r="DJ90" i="1" s="1" a="1"/>
  <c r="DJ90" i="1" s="1"/>
  <c r="DJ45" i="1" s="1" a="1"/>
  <c r="DJ45" i="1" s="1"/>
  <c r="DJ2" i="1" s="1" a="1"/>
  <c r="DJ2" i="1" s="1"/>
  <c r="AE598" i="1" a="1"/>
  <c r="AE598" i="1" s="1"/>
  <c r="BG641" i="1"/>
  <c r="S4" i="40"/>
  <c r="BR598" i="1" a="1"/>
  <c r="BR598" i="1" s="1"/>
  <c r="ED598" i="1"/>
  <c r="AA21" i="40" s="1"/>
  <c r="EC555" i="1" a="1"/>
  <c r="EC555" i="1" s="1"/>
  <c r="AB598" i="1" a="1"/>
  <c r="AB598" i="1" s="1"/>
  <c r="BE641" i="1"/>
  <c r="L4" i="40" s="1"/>
  <c r="AA598" i="1" a="1"/>
  <c r="AA598" i="1" s="1"/>
  <c r="H4" i="40"/>
  <c r="J4" i="40" s="1"/>
  <c r="DS598" i="1" a="1"/>
  <c r="DS598" i="1" s="1"/>
  <c r="EJ641" i="1"/>
  <c r="Z4" i="40" s="1"/>
  <c r="BI686" i="1"/>
  <c r="N7" i="40"/>
  <c r="DO641" i="1" a="1"/>
  <c r="DO641" i="1" s="1"/>
  <c r="W7" i="40"/>
  <c r="DT342" i="1" a="1"/>
  <c r="DT342" i="1" s="1"/>
  <c r="DW641" i="1" a="1"/>
  <c r="DW641" i="1" s="1"/>
  <c r="EF686" i="1"/>
  <c r="AC7" i="40" s="1"/>
  <c r="EG386" i="1" l="1"/>
  <c r="EE386" i="1"/>
  <c r="AB14" i="40" s="1"/>
  <c r="DX342" i="1" a="1"/>
  <c r="DX342" i="1" s="1"/>
  <c r="I22" i="40"/>
  <c r="N4" i="40"/>
  <c r="BS598" i="1" a="1"/>
  <c r="BS598" i="1" s="1"/>
  <c r="T4" i="40"/>
  <c r="AF4" i="40" s="1"/>
  <c r="DS555" i="1" a="1"/>
  <c r="DS555" i="1" s="1"/>
  <c r="EJ598" i="1"/>
  <c r="Z21" i="40" s="1"/>
  <c r="EF641" i="1"/>
  <c r="AC4" i="40" s="1"/>
  <c r="DW598" i="1" a="1"/>
  <c r="DW598" i="1" s="1"/>
  <c r="U21" i="40"/>
  <c r="DM555" i="1" a="1"/>
  <c r="DM555" i="1" s="1"/>
  <c r="BH641" i="1"/>
  <c r="O4" i="40" s="1"/>
  <c r="M4" i="40"/>
  <c r="AA555" i="1" a="1"/>
  <c r="AA555" i="1" s="1"/>
  <c r="H21" i="40"/>
  <c r="J21" i="40" s="1"/>
  <c r="AL555" i="1" a="1"/>
  <c r="AL555" i="1" s="1"/>
  <c r="BF598" i="1"/>
  <c r="AB555" i="1" a="1"/>
  <c r="AB555" i="1" s="1"/>
  <c r="BE598" i="1"/>
  <c r="L21" i="40" s="1"/>
  <c r="BP514" i="1" a="1"/>
  <c r="BP514" i="1" s="1"/>
  <c r="P15" i="40"/>
  <c r="AC386" i="1" a="1"/>
  <c r="AC386" i="1" s="1"/>
  <c r="K21" i="40"/>
  <c r="AJ555" i="1" a="1"/>
  <c r="AJ555" i="1" s="1"/>
  <c r="Q15" i="40"/>
  <c r="DH514" i="1" a="1"/>
  <c r="DH514" i="1" s="1"/>
  <c r="EC514" i="1" a="1"/>
  <c r="EC514" i="1" s="1"/>
  <c r="ED555" i="1"/>
  <c r="AA15" i="40" s="1"/>
  <c r="DZ555" i="1" a="1"/>
  <c r="DZ555" i="1" s="1"/>
  <c r="EH598" i="1"/>
  <c r="AD21" i="40" s="1"/>
  <c r="DT297" i="1" a="1"/>
  <c r="DT297" i="1" s="1"/>
  <c r="AE21" i="40"/>
  <c r="EX555" i="1" a="1"/>
  <c r="EX555" i="1" s="1"/>
  <c r="S21" i="40"/>
  <c r="BR555" i="1" a="1"/>
  <c r="BR555" i="1" s="1"/>
  <c r="DO598" i="1" a="1"/>
  <c r="DO598" i="1" s="1"/>
  <c r="W4" i="40"/>
  <c r="DK555" i="1" a="1"/>
  <c r="DK555" i="1" s="1"/>
  <c r="X21" i="40"/>
  <c r="Y21" i="40" s="1"/>
  <c r="R4" i="40"/>
  <c r="DI598" i="1" a="1"/>
  <c r="DI598" i="1" s="1"/>
  <c r="AE555" i="1" a="1"/>
  <c r="AE555" i="1" s="1"/>
  <c r="BG598" i="1"/>
  <c r="EG342" i="1" l="1"/>
  <c r="EE342" i="1"/>
  <c r="AB16" i="40" s="1"/>
  <c r="DX297" i="1" a="1"/>
  <c r="DX297" i="1" s="1"/>
  <c r="DK514" i="1" a="1"/>
  <c r="DK514" i="1" s="1"/>
  <c r="X15" i="40"/>
  <c r="Y15" i="40" s="1"/>
  <c r="AA514" i="1" a="1"/>
  <c r="AA514" i="1" s="1"/>
  <c r="H15" i="40"/>
  <c r="J15" i="40" s="1"/>
  <c r="DO555" i="1" a="1"/>
  <c r="DO555" i="1" s="1"/>
  <c r="W21" i="40"/>
  <c r="DM514" i="1" a="1"/>
  <c r="DM514" i="1" s="1"/>
  <c r="U15" i="40"/>
  <c r="AJ514" i="1" a="1"/>
  <c r="AJ514" i="1" s="1"/>
  <c r="K15" i="40"/>
  <c r="BR514" i="1" a="1"/>
  <c r="BR514" i="1" s="1"/>
  <c r="S15" i="40"/>
  <c r="EF598" i="1"/>
  <c r="AC21" i="40" s="1"/>
  <c r="DW555" i="1" a="1"/>
  <c r="DW555" i="1" s="1"/>
  <c r="AE15" i="40"/>
  <c r="EX514" i="1" a="1"/>
  <c r="EX514" i="1" s="1"/>
  <c r="DT256" i="1" a="1"/>
  <c r="DT256" i="1" s="1"/>
  <c r="N21" i="40"/>
  <c r="DS514" i="1" a="1"/>
  <c r="DS514" i="1" s="1"/>
  <c r="EJ555" i="1"/>
  <c r="Z15" i="40" s="1"/>
  <c r="AC342" i="1" a="1"/>
  <c r="AC342" i="1" s="1"/>
  <c r="BP471" i="1" a="1"/>
  <c r="BP471" i="1" s="1"/>
  <c r="P20" i="40"/>
  <c r="BS555" i="1" a="1"/>
  <c r="BS555" i="1" s="1"/>
  <c r="T21" i="40"/>
  <c r="AF21" i="40" s="1"/>
  <c r="DZ514" i="1" a="1"/>
  <c r="DZ514" i="1" s="1"/>
  <c r="EH555" i="1"/>
  <c r="AD15" i="40" s="1"/>
  <c r="R21" i="40"/>
  <c r="DI555" i="1" a="1"/>
  <c r="DI555" i="1" s="1"/>
  <c r="AB514" i="1" a="1"/>
  <c r="AB514" i="1" s="1"/>
  <c r="BE555" i="1"/>
  <c r="L15" i="40" s="1"/>
  <c r="BI641" i="1"/>
  <c r="AE514" i="1" a="1"/>
  <c r="AE514" i="1" s="1"/>
  <c r="BG555" i="1"/>
  <c r="EC471" i="1" a="1"/>
  <c r="EC471" i="1" s="1"/>
  <c r="ED514" i="1"/>
  <c r="AA20" i="40" s="1"/>
  <c r="M21" i="40"/>
  <c r="BH598" i="1"/>
  <c r="O21" i="40" s="1"/>
  <c r="Q20" i="40"/>
  <c r="DH471" i="1" a="1"/>
  <c r="DH471" i="1" s="1"/>
  <c r="AL514" i="1" a="1"/>
  <c r="AL514" i="1" s="1"/>
  <c r="BF555" i="1"/>
  <c r="DX256" i="1" l="1" a="1"/>
  <c r="DX256" i="1" s="1"/>
  <c r="EG297" i="1"/>
  <c r="EE297" i="1"/>
  <c r="AB2" i="40" s="1"/>
  <c r="AL471" i="1" a="1"/>
  <c r="AL471" i="1" s="1"/>
  <c r="BF514" i="1"/>
  <c r="AJ471" i="1" a="1"/>
  <c r="AJ471" i="1" s="1"/>
  <c r="K20" i="40"/>
  <c r="AC297" i="1" a="1"/>
  <c r="AC297" i="1" s="1"/>
  <c r="EC427" i="1" a="1"/>
  <c r="EC427" i="1" s="1"/>
  <c r="ED471" i="1"/>
  <c r="AA6" i="40" s="1"/>
  <c r="DM471" i="1" a="1"/>
  <c r="DM471" i="1" s="1"/>
  <c r="U20" i="40"/>
  <c r="AE471" i="1" a="1"/>
  <c r="AE471" i="1" s="1"/>
  <c r="BG514" i="1"/>
  <c r="DS471" i="1" a="1"/>
  <c r="DS471" i="1" s="1"/>
  <c r="EJ514" i="1"/>
  <c r="Z20" i="40" s="1"/>
  <c r="N15" i="40"/>
  <c r="AB471" i="1" a="1"/>
  <c r="AB471" i="1" s="1"/>
  <c r="BE514" i="1"/>
  <c r="L20" i="40" s="1"/>
  <c r="S20" i="40"/>
  <c r="BR471" i="1" a="1"/>
  <c r="BR471" i="1" s="1"/>
  <c r="BI598" i="1"/>
  <c r="R15" i="40"/>
  <c r="DI514" i="1" a="1"/>
  <c r="DI514" i="1" s="1"/>
  <c r="BP427" i="1" a="1"/>
  <c r="BP427" i="1" s="1"/>
  <c r="P6" i="40"/>
  <c r="W15" i="40"/>
  <c r="DO514" i="1" a="1"/>
  <c r="DO514" i="1" s="1"/>
  <c r="DT215" i="1" a="1"/>
  <c r="DT215" i="1" s="1"/>
  <c r="DZ471" i="1" a="1"/>
  <c r="DZ471" i="1" s="1"/>
  <c r="EH514" i="1"/>
  <c r="AD20" i="40" s="1"/>
  <c r="AA471" i="1" a="1"/>
  <c r="AA471" i="1" s="1"/>
  <c r="H20" i="40"/>
  <c r="J20" i="40" s="1"/>
  <c r="M15" i="40"/>
  <c r="BH555" i="1"/>
  <c r="O15" i="40" s="1"/>
  <c r="EX471" i="1" a="1"/>
  <c r="EX471" i="1" s="1"/>
  <c r="AE20" i="40"/>
  <c r="DH427" i="1" a="1"/>
  <c r="DH427" i="1" s="1"/>
  <c r="Q6" i="40"/>
  <c r="T15" i="40"/>
  <c r="AF15" i="40" s="1"/>
  <c r="BS514" i="1" a="1"/>
  <c r="BS514" i="1" s="1"/>
  <c r="EF555" i="1"/>
  <c r="AC15" i="40" s="1"/>
  <c r="DW514" i="1" a="1"/>
  <c r="DW514" i="1" s="1"/>
  <c r="DK471" i="1" a="1"/>
  <c r="DK471" i="1" s="1"/>
  <c r="X20" i="40"/>
  <c r="Y20" i="40" s="1"/>
  <c r="EG256" i="1" l="1"/>
  <c r="EE256" i="1"/>
  <c r="AB17" i="40" s="1"/>
  <c r="DX215" i="1" a="1"/>
  <c r="DX215" i="1" s="1"/>
  <c r="W20" i="40"/>
  <c r="DO471" i="1" a="1"/>
  <c r="DO471" i="1" s="1"/>
  <c r="DS427" i="1" a="1"/>
  <c r="DS427" i="1" s="1"/>
  <c r="EJ471" i="1"/>
  <c r="Z6" i="40" s="1"/>
  <c r="T20" i="40"/>
  <c r="AF20" i="40" s="1"/>
  <c r="BS471" i="1" a="1"/>
  <c r="BS471" i="1" s="1"/>
  <c r="N20" i="40"/>
  <c r="BP386" i="1" a="1"/>
  <c r="BP386" i="1" s="1"/>
  <c r="P13" i="40"/>
  <c r="AE427" i="1" a="1"/>
  <c r="AE427" i="1" s="1"/>
  <c r="BG471" i="1"/>
  <c r="DI471" i="1" a="1"/>
  <c r="DI471" i="1" s="1"/>
  <c r="R20" i="40"/>
  <c r="DM427" i="1" a="1"/>
  <c r="DM427" i="1" s="1"/>
  <c r="U6" i="40"/>
  <c r="AE6" i="40"/>
  <c r="EX427" i="1" a="1"/>
  <c r="EX427" i="1" s="1"/>
  <c r="ED427" i="1"/>
  <c r="AA13" i="40" s="1"/>
  <c r="EC386" i="1" a="1"/>
  <c r="EC386" i="1" s="1"/>
  <c r="BR427" i="1" a="1"/>
  <c r="BR427" i="1" s="1"/>
  <c r="S6" i="40"/>
  <c r="AC256" i="1" a="1"/>
  <c r="AC256" i="1" s="1"/>
  <c r="AB427" i="1" a="1"/>
  <c r="AB427" i="1" s="1"/>
  <c r="BE471" i="1"/>
  <c r="L6" i="40" s="1"/>
  <c r="AA427" i="1" a="1"/>
  <c r="AA427" i="1" s="1"/>
  <c r="H6" i="40"/>
  <c r="J6" i="40" s="1"/>
  <c r="BI555" i="1"/>
  <c r="DW471" i="1" a="1"/>
  <c r="DW471" i="1" s="1"/>
  <c r="EF514" i="1"/>
  <c r="AC20" i="40" s="1"/>
  <c r="DZ427" i="1" a="1"/>
  <c r="DZ427" i="1" s="1"/>
  <c r="EH471" i="1"/>
  <c r="AD6" i="40" s="1"/>
  <c r="DH386" i="1" a="1"/>
  <c r="DH386" i="1" s="1"/>
  <c r="Q13" i="40"/>
  <c r="K6" i="40"/>
  <c r="AJ427" i="1" a="1"/>
  <c r="AJ427" i="1" s="1"/>
  <c r="DK427" i="1" a="1"/>
  <c r="DK427" i="1" s="1"/>
  <c r="X6" i="40"/>
  <c r="Y6" i="40" s="1"/>
  <c r="DT172" i="1" a="1"/>
  <c r="DT172" i="1" s="1"/>
  <c r="BH514" i="1"/>
  <c r="O20" i="40" s="1"/>
  <c r="M20" i="40"/>
  <c r="AL427" i="1" a="1"/>
  <c r="AL427" i="1" s="1"/>
  <c r="BF471" i="1"/>
  <c r="DX172" i="1" l="1" a="1"/>
  <c r="DX172" i="1" s="1"/>
  <c r="EG215" i="1"/>
  <c r="EE215" i="1"/>
  <c r="AB5" i="40" s="1"/>
  <c r="AL386" i="1" a="1"/>
  <c r="AL386" i="1" s="1"/>
  <c r="BF427" i="1"/>
  <c r="DT131" i="1" a="1"/>
  <c r="DT131" i="1" s="1"/>
  <c r="R6" i="40"/>
  <c r="DI427" i="1" a="1"/>
  <c r="DI427" i="1" s="1"/>
  <c r="X13" i="40"/>
  <c r="Y13" i="40" s="1"/>
  <c r="DK386" i="1" a="1"/>
  <c r="DK386" i="1" s="1"/>
  <c r="N6" i="40"/>
  <c r="AC215" i="1" a="1"/>
  <c r="AC215" i="1" s="1"/>
  <c r="AE386" i="1" a="1"/>
  <c r="AE386" i="1" s="1"/>
  <c r="BG427" i="1"/>
  <c r="K13" i="40"/>
  <c r="AJ386" i="1" a="1"/>
  <c r="AJ386" i="1" s="1"/>
  <c r="AB386" i="1" a="1"/>
  <c r="AB386" i="1" s="1"/>
  <c r="BE427" i="1"/>
  <c r="L13" i="40" s="1"/>
  <c r="BP342" i="1" a="1"/>
  <c r="BP342" i="1" s="1"/>
  <c r="P14" i="40"/>
  <c r="ED386" i="1"/>
  <c r="AA14" i="40" s="1"/>
  <c r="EC342" i="1" a="1"/>
  <c r="EC342" i="1" s="1"/>
  <c r="BI514" i="1"/>
  <c r="DH342" i="1" a="1"/>
  <c r="DH342" i="1" s="1"/>
  <c r="Q14" i="40"/>
  <c r="T6" i="40"/>
  <c r="AF6" i="40" s="1"/>
  <c r="BS427" i="1" a="1"/>
  <c r="BS427" i="1" s="1"/>
  <c r="EX386" i="1" a="1"/>
  <c r="EX386" i="1" s="1"/>
  <c r="AE13" i="40"/>
  <c r="DW427" i="1" a="1"/>
  <c r="DW427" i="1" s="1"/>
  <c r="EF471" i="1"/>
  <c r="AC6" i="40" s="1"/>
  <c r="U13" i="40"/>
  <c r="DM386" i="1" a="1"/>
  <c r="DM386" i="1" s="1"/>
  <c r="DS386" i="1" a="1"/>
  <c r="DS386" i="1" s="1"/>
  <c r="EJ427" i="1"/>
  <c r="Z13" i="40" s="1"/>
  <c r="DZ386" i="1" a="1"/>
  <c r="DZ386" i="1" s="1"/>
  <c r="EH427" i="1"/>
  <c r="AD13" i="40" s="1"/>
  <c r="M6" i="40"/>
  <c r="BH471" i="1"/>
  <c r="O6" i="40" s="1"/>
  <c r="W6" i="40"/>
  <c r="DO427" i="1" a="1"/>
  <c r="DO427" i="1" s="1"/>
  <c r="S13" i="40"/>
  <c r="BR386" i="1" a="1"/>
  <c r="BR386" i="1" s="1"/>
  <c r="H13" i="40"/>
  <c r="J13" i="40" s="1"/>
  <c r="AA386" i="1" a="1"/>
  <c r="AA386" i="1" s="1"/>
  <c r="EE172" i="1" l="1"/>
  <c r="AB19" i="40" s="1"/>
  <c r="EG172" i="1"/>
  <c r="DX131" i="1" a="1"/>
  <c r="DX131" i="1" s="1"/>
  <c r="T13" i="40"/>
  <c r="AF13" i="40" s="1"/>
  <c r="BS386" i="1" a="1"/>
  <c r="BS386" i="1" s="1"/>
  <c r="S14" i="40"/>
  <c r="BR342" i="1" a="1"/>
  <c r="BR342" i="1" s="1"/>
  <c r="AC172" i="1" a="1"/>
  <c r="AC172" i="1" s="1"/>
  <c r="U14" i="40"/>
  <c r="DM342" i="1" a="1"/>
  <c r="DM342" i="1" s="1"/>
  <c r="Q16" i="40"/>
  <c r="DH297" i="1" a="1"/>
  <c r="DH297" i="1" s="1"/>
  <c r="BI471" i="1"/>
  <c r="DO386" i="1" a="1"/>
  <c r="DO386" i="1" s="1"/>
  <c r="W13" i="40"/>
  <c r="AE14" i="40"/>
  <c r="EX342" i="1" a="1"/>
  <c r="EX342" i="1" s="1"/>
  <c r="X14" i="40"/>
  <c r="Y14" i="40" s="1"/>
  <c r="DK342" i="1" a="1"/>
  <c r="DK342" i="1" s="1"/>
  <c r="ED342" i="1"/>
  <c r="AA16" i="40" s="1"/>
  <c r="EC297" i="1" a="1"/>
  <c r="EC297" i="1" s="1"/>
  <c r="DZ342" i="1" a="1"/>
  <c r="DZ342" i="1" s="1"/>
  <c r="EH386" i="1"/>
  <c r="AD14" i="40" s="1"/>
  <c r="R13" i="40"/>
  <c r="DI386" i="1" a="1"/>
  <c r="DI386" i="1" s="1"/>
  <c r="BP297" i="1" a="1"/>
  <c r="BP297" i="1" s="1"/>
  <c r="P16" i="40"/>
  <c r="DS342" i="1" a="1"/>
  <c r="DS342" i="1" s="1"/>
  <c r="EJ386" i="1"/>
  <c r="Z14" i="40" s="1"/>
  <c r="AB342" i="1" a="1"/>
  <c r="AB342" i="1" s="1"/>
  <c r="BE386" i="1"/>
  <c r="L14" i="40" s="1"/>
  <c r="DT90" i="1" a="1"/>
  <c r="DT90" i="1" s="1"/>
  <c r="K14" i="40"/>
  <c r="AJ342" i="1" a="1"/>
  <c r="AJ342" i="1" s="1"/>
  <c r="DW386" i="1" a="1"/>
  <c r="DW386" i="1" s="1"/>
  <c r="EF427" i="1"/>
  <c r="AC13" i="40" s="1"/>
  <c r="N13" i="40"/>
  <c r="AA342" i="1" a="1"/>
  <c r="AA342" i="1" s="1"/>
  <c r="H14" i="40"/>
  <c r="J14" i="40" s="1"/>
  <c r="AE342" i="1" a="1"/>
  <c r="AE342" i="1" s="1"/>
  <c r="BG386" i="1"/>
  <c r="BH427" i="1"/>
  <c r="O13" i="40" s="1"/>
  <c r="M13" i="40"/>
  <c r="AL342" i="1" a="1"/>
  <c r="AL342" i="1" s="1"/>
  <c r="BF386" i="1"/>
  <c r="EE131" i="1" l="1"/>
  <c r="AB18" i="40" s="1"/>
  <c r="DX90" i="1" a="1"/>
  <c r="DX90" i="1" s="1"/>
  <c r="EG131" i="1"/>
  <c r="DT45" i="1" a="1"/>
  <c r="DT45" i="1" s="1"/>
  <c r="AL297" i="1" a="1"/>
  <c r="AL297" i="1" s="1"/>
  <c r="BF342" i="1"/>
  <c r="DO342" i="1" a="1"/>
  <c r="DO342" i="1" s="1"/>
  <c r="W14" i="40"/>
  <c r="AB297" i="1" a="1"/>
  <c r="AB297" i="1" s="1"/>
  <c r="BE342" i="1"/>
  <c r="L16" i="40" s="1"/>
  <c r="Q2" i="40"/>
  <c r="DH256" i="1" a="1"/>
  <c r="DH256" i="1" s="1"/>
  <c r="AE297" i="1" a="1"/>
  <c r="AE297" i="1" s="1"/>
  <c r="BG342" i="1"/>
  <c r="U16" i="40"/>
  <c r="DM297" i="1" a="1"/>
  <c r="DM297" i="1" s="1"/>
  <c r="BH386" i="1"/>
  <c r="O14" i="40" s="1"/>
  <c r="M14" i="40"/>
  <c r="N14" i="40"/>
  <c r="DI342" i="1" a="1"/>
  <c r="DI342" i="1" s="1"/>
  <c r="R14" i="40"/>
  <c r="AA297" i="1" a="1"/>
  <c r="AA297" i="1" s="1"/>
  <c r="H16" i="40"/>
  <c r="P2" i="40"/>
  <c r="BP256" i="1" a="1"/>
  <c r="BP256" i="1" s="1"/>
  <c r="BI427" i="1"/>
  <c r="DS297" i="1" a="1"/>
  <c r="DS297" i="1" s="1"/>
  <c r="EJ342" i="1"/>
  <c r="Z16" i="40" s="1"/>
  <c r="DZ297" i="1" a="1"/>
  <c r="DZ297" i="1" s="1"/>
  <c r="EH342" i="1"/>
  <c r="AD16" i="40" s="1"/>
  <c r="DW342" i="1" a="1"/>
  <c r="DW342" i="1" s="1"/>
  <c r="EF386" i="1"/>
  <c r="AC14" i="40" s="1"/>
  <c r="AC131" i="1" a="1"/>
  <c r="AC131" i="1" s="1"/>
  <c r="AJ297" i="1" a="1"/>
  <c r="AJ297" i="1" s="1"/>
  <c r="K16" i="40"/>
  <c r="S16" i="40"/>
  <c r="BR297" i="1" a="1"/>
  <c r="BR297" i="1" s="1"/>
  <c r="X16" i="40"/>
  <c r="DK297" i="1" a="1"/>
  <c r="DK297" i="1" s="1"/>
  <c r="ED297" i="1"/>
  <c r="AA2" i="40" s="1"/>
  <c r="EC256" i="1" a="1"/>
  <c r="EC256" i="1" s="1"/>
  <c r="BS342" i="1" a="1"/>
  <c r="BS342" i="1" s="1"/>
  <c r="T14" i="40"/>
  <c r="AF14" i="40" s="1"/>
  <c r="AE16" i="40"/>
  <c r="EX297" i="1" a="1"/>
  <c r="EX297" i="1" s="1"/>
  <c r="DX45" i="1" l="1" a="1"/>
  <c r="DX45" i="1" s="1"/>
  <c r="EG90" i="1"/>
  <c r="EE90" i="1"/>
  <c r="AB9" i="40" s="1"/>
  <c r="DM256" i="1" a="1"/>
  <c r="DM256" i="1" s="1"/>
  <c r="U2" i="40"/>
  <c r="EF342" i="1"/>
  <c r="AC16" i="40" s="1"/>
  <c r="DW297" i="1" a="1"/>
  <c r="DW297" i="1" s="1"/>
  <c r="T16" i="40"/>
  <c r="BS297" i="1" a="1"/>
  <c r="BS297" i="1" s="1"/>
  <c r="DZ256" i="1" a="1"/>
  <c r="DZ256" i="1" s="1"/>
  <c r="EH297" i="1"/>
  <c r="AD2" i="40" s="1"/>
  <c r="ED256" i="1"/>
  <c r="AA17" i="40" s="1"/>
  <c r="EC215" i="1" a="1"/>
  <c r="EC215" i="1" s="1"/>
  <c r="N16" i="40"/>
  <c r="AE256" i="1" a="1"/>
  <c r="AE256" i="1" s="1"/>
  <c r="BG297" i="1"/>
  <c r="DK256" i="1" a="1"/>
  <c r="DK256" i="1" s="1"/>
  <c r="X2" i="40"/>
  <c r="Y2" i="40" s="1"/>
  <c r="Q17" i="40"/>
  <c r="DH215" i="1" a="1"/>
  <c r="DH215" i="1" s="1"/>
  <c r="DS256" i="1" a="1"/>
  <c r="DS256" i="1" s="1"/>
  <c r="EJ297" i="1"/>
  <c r="Z2" i="40" s="1"/>
  <c r="Y16" i="40"/>
  <c r="BP215" i="1" a="1"/>
  <c r="BP215" i="1" s="1"/>
  <c r="P17" i="40"/>
  <c r="S2" i="40"/>
  <c r="BR256" i="1" a="1"/>
  <c r="BR256" i="1" s="1"/>
  <c r="AB256" i="1" a="1"/>
  <c r="AB256" i="1" s="1"/>
  <c r="BE297" i="1"/>
  <c r="L2" i="40" s="1"/>
  <c r="AA256" i="1" a="1"/>
  <c r="AA256" i="1" s="1"/>
  <c r="H2" i="40"/>
  <c r="J2" i="40" s="1"/>
  <c r="W16" i="40"/>
  <c r="DO297" i="1" a="1"/>
  <c r="DO297" i="1" s="1"/>
  <c r="DI297" i="1" a="1"/>
  <c r="DI297" i="1" s="1"/>
  <c r="R16" i="40"/>
  <c r="BH342" i="1"/>
  <c r="O16" i="40" s="1"/>
  <c r="M16" i="40"/>
  <c r="J16" i="40"/>
  <c r="AC90" i="1" a="1"/>
  <c r="AC90" i="1" s="1"/>
  <c r="K2" i="40"/>
  <c r="AJ256" i="1" a="1"/>
  <c r="AJ256" i="1" s="1"/>
  <c r="AL256" i="1" a="1"/>
  <c r="AL256" i="1" s="1"/>
  <c r="BF297" i="1"/>
  <c r="BI386" i="1"/>
  <c r="EX256" i="1" a="1"/>
  <c r="EX256" i="1" s="1"/>
  <c r="AE2" i="40"/>
  <c r="DT2" i="1" a="1"/>
  <c r="DT2" i="1" s="1"/>
  <c r="BI342" i="1" l="1"/>
  <c r="DX2" i="1" a="1"/>
  <c r="DX2" i="1" s="1"/>
  <c r="EE45" i="1"/>
  <c r="AB8" i="40" s="1"/>
  <c r="EG45" i="1"/>
  <c r="AJ215" i="1" a="1"/>
  <c r="AJ215" i="1" s="1"/>
  <c r="K17" i="40"/>
  <c r="N2" i="40"/>
  <c r="ED215" i="1"/>
  <c r="AA5" i="40" s="1"/>
  <c r="EC172" i="1" a="1"/>
  <c r="EC172" i="1" s="1"/>
  <c r="AB215" i="1" a="1"/>
  <c r="AB215" i="1" s="1"/>
  <c r="BE256" i="1"/>
  <c r="L17" i="40" s="1"/>
  <c r="AE215" i="1" a="1"/>
  <c r="AE215" i="1" s="1"/>
  <c r="BG256" i="1"/>
  <c r="S17" i="40"/>
  <c r="BR215" i="1" a="1"/>
  <c r="BR215" i="1" s="1"/>
  <c r="AA215" i="1" a="1"/>
  <c r="AA215" i="1" s="1"/>
  <c r="H17" i="40"/>
  <c r="J17" i="40" s="1"/>
  <c r="DZ215" i="1" a="1"/>
  <c r="DZ215" i="1" s="1"/>
  <c r="EH256" i="1"/>
  <c r="AD17" i="40" s="1"/>
  <c r="AC45" i="1" a="1"/>
  <c r="AC45" i="1" s="1"/>
  <c r="T2" i="40"/>
  <c r="AF2" i="40" s="1"/>
  <c r="BS256" i="1" a="1"/>
  <c r="BS256" i="1" s="1"/>
  <c r="AF16" i="40"/>
  <c r="BP172" i="1" a="1"/>
  <c r="BP172" i="1" s="1"/>
  <c r="P5" i="40"/>
  <c r="DS215" i="1" a="1"/>
  <c r="DS215" i="1" s="1"/>
  <c r="EJ256" i="1"/>
  <c r="Z17" i="40" s="1"/>
  <c r="DW256" i="1" a="1"/>
  <c r="DW256" i="1" s="1"/>
  <c r="EF297" i="1"/>
  <c r="AC2" i="40" s="1"/>
  <c r="EX215" i="1" a="1"/>
  <c r="EX215" i="1" s="1"/>
  <c r="AE17" i="40"/>
  <c r="Q5" i="40"/>
  <c r="DH172" i="1" a="1"/>
  <c r="DH172" i="1" s="1"/>
  <c r="DI256" i="1" a="1"/>
  <c r="DI256" i="1" s="1"/>
  <c r="R2" i="40"/>
  <c r="M2" i="40"/>
  <c r="BH297" i="1"/>
  <c r="O2" i="40" s="1"/>
  <c r="W2" i="40"/>
  <c r="DO256" i="1" a="1"/>
  <c r="DO256" i="1" s="1"/>
  <c r="DK215" i="1" a="1"/>
  <c r="DK215" i="1" s="1"/>
  <c r="X17" i="40"/>
  <c r="Y17" i="40" s="1"/>
  <c r="AL215" i="1" a="1"/>
  <c r="AL215" i="1" s="1"/>
  <c r="BF256" i="1"/>
  <c r="DM215" i="1" a="1"/>
  <c r="DM215" i="1" s="1"/>
  <c r="U17" i="40"/>
  <c r="EE2" i="1" l="1"/>
  <c r="AB12" i="40" s="1"/>
  <c r="EG2" i="1"/>
  <c r="DW215" i="1" a="1"/>
  <c r="DW215" i="1" s="1"/>
  <c r="EF256" i="1"/>
  <c r="AC17" i="40" s="1"/>
  <c r="DZ172" i="1" a="1"/>
  <c r="DZ172" i="1" s="1"/>
  <c r="EH215" i="1"/>
  <c r="AD5" i="40" s="1"/>
  <c r="DS172" i="1" a="1"/>
  <c r="DS172" i="1" s="1"/>
  <c r="EJ215" i="1"/>
  <c r="Z5" i="40" s="1"/>
  <c r="AA172" i="1" a="1"/>
  <c r="AA172" i="1" s="1"/>
  <c r="H5" i="40"/>
  <c r="BR172" i="1" a="1"/>
  <c r="BR172" i="1" s="1"/>
  <c r="S5" i="40"/>
  <c r="BP131" i="1" a="1"/>
  <c r="BP131" i="1" s="1"/>
  <c r="P19" i="40"/>
  <c r="W17" i="40"/>
  <c r="DO215" i="1" a="1"/>
  <c r="DO215" i="1" s="1"/>
  <c r="N17" i="40"/>
  <c r="AL172" i="1" a="1"/>
  <c r="AL172" i="1" s="1"/>
  <c r="BF215" i="1"/>
  <c r="AE172" i="1" a="1"/>
  <c r="AE172" i="1" s="1"/>
  <c r="BG215" i="1"/>
  <c r="X5" i="40"/>
  <c r="DK172" i="1" a="1"/>
  <c r="DK172" i="1" s="1"/>
  <c r="U5" i="40"/>
  <c r="DM172" i="1" a="1"/>
  <c r="DM172" i="1" s="1"/>
  <c r="BH256" i="1"/>
  <c r="O17" i="40" s="1"/>
  <c r="M17" i="40"/>
  <c r="AB172" i="1" a="1"/>
  <c r="AB172" i="1" s="1"/>
  <c r="BE215" i="1"/>
  <c r="L5" i="40" s="1"/>
  <c r="ED172" i="1"/>
  <c r="AA19" i="40" s="1"/>
  <c r="EC131" i="1" a="1"/>
  <c r="EC131" i="1" s="1"/>
  <c r="T17" i="40"/>
  <c r="AF17" i="40" s="1"/>
  <c r="BS215" i="1" a="1"/>
  <c r="BS215" i="1" s="1"/>
  <c r="DI215" i="1" a="1"/>
  <c r="DI215" i="1" s="1"/>
  <c r="R17" i="40"/>
  <c r="Q19" i="40"/>
  <c r="DH131" i="1" a="1"/>
  <c r="DH131" i="1" s="1"/>
  <c r="BI297" i="1"/>
  <c r="AE5" i="40"/>
  <c r="EX172" i="1" a="1"/>
  <c r="EX172" i="1" s="1"/>
  <c r="AC2" i="1" a="1"/>
  <c r="AC2" i="1" s="1"/>
  <c r="K5" i="40"/>
  <c r="AJ172" i="1" a="1"/>
  <c r="AJ172" i="1" s="1"/>
  <c r="T5" i="40" l="1"/>
  <c r="BS172" i="1" a="1"/>
  <c r="BS172" i="1" s="1"/>
  <c r="BI256" i="1"/>
  <c r="W5" i="40"/>
  <c r="DO172" i="1" a="1"/>
  <c r="DO172" i="1" s="1"/>
  <c r="K19" i="40"/>
  <c r="AJ131" i="1" a="1"/>
  <c r="AJ131" i="1" s="1"/>
  <c r="AL131" i="1" a="1"/>
  <c r="AL131" i="1" s="1"/>
  <c r="BF172" i="1"/>
  <c r="ED131" i="1"/>
  <c r="AA18" i="40" s="1"/>
  <c r="EC90" i="1" a="1"/>
  <c r="EC90" i="1" s="1"/>
  <c r="BP90" i="1" a="1"/>
  <c r="BP90" i="1" s="1"/>
  <c r="P18" i="40"/>
  <c r="AB131" i="1" a="1"/>
  <c r="AB131" i="1" s="1"/>
  <c r="BE172" i="1"/>
  <c r="L19" i="40" s="1"/>
  <c r="S19" i="40"/>
  <c r="BR131" i="1" a="1"/>
  <c r="BR131" i="1" s="1"/>
  <c r="U19" i="40"/>
  <c r="DM131" i="1" a="1"/>
  <c r="DM131" i="1" s="1"/>
  <c r="J5" i="40"/>
  <c r="AA131" i="1" a="1"/>
  <c r="AA131" i="1" s="1"/>
  <c r="H19" i="40"/>
  <c r="J19" i="40" s="1"/>
  <c r="X19" i="40"/>
  <c r="Y19" i="40" s="1"/>
  <c r="DK131" i="1" a="1"/>
  <c r="DK131" i="1" s="1"/>
  <c r="DS131" i="1" a="1"/>
  <c r="DS131" i="1" s="1"/>
  <c r="EJ172" i="1"/>
  <c r="Z19" i="40" s="1"/>
  <c r="DH90" i="1" a="1"/>
  <c r="DH90" i="1" s="1"/>
  <c r="Q18" i="40"/>
  <c r="Y5" i="40"/>
  <c r="N5" i="40"/>
  <c r="DZ131" i="1" a="1"/>
  <c r="DZ131" i="1" s="1"/>
  <c r="EH172" i="1"/>
  <c r="AD19" i="40" s="1"/>
  <c r="EX131" i="1" a="1"/>
  <c r="EX131" i="1" s="1"/>
  <c r="AE19" i="40"/>
  <c r="AE131" i="1" a="1"/>
  <c r="AE131" i="1" s="1"/>
  <c r="BG172" i="1"/>
  <c r="M5" i="40"/>
  <c r="BH215" i="1"/>
  <c r="O5" i="40" s="1"/>
  <c r="R5" i="40"/>
  <c r="DI172" i="1" a="1"/>
  <c r="DI172" i="1" s="1"/>
  <c r="EF215" i="1"/>
  <c r="AC5" i="40" s="1"/>
  <c r="DW172" i="1" a="1"/>
  <c r="DW172" i="1" s="1"/>
  <c r="EF172" i="1" l="1"/>
  <c r="AC19" i="40" s="1"/>
  <c r="DW131" i="1" a="1"/>
  <c r="DW131" i="1" s="1"/>
  <c r="BP45" i="1" a="1"/>
  <c r="BP45" i="1" s="1"/>
  <c r="P9" i="40"/>
  <c r="EC45" i="1" a="1"/>
  <c r="EC45" i="1" s="1"/>
  <c r="ED90" i="1"/>
  <c r="AA9" i="40" s="1"/>
  <c r="DS90" i="1" a="1"/>
  <c r="DS90" i="1" s="1"/>
  <c r="EJ131" i="1"/>
  <c r="Z18" i="40" s="1"/>
  <c r="X18" i="40"/>
  <c r="Y18" i="40" s="1"/>
  <c r="DK90" i="1" a="1"/>
  <c r="DK90" i="1" s="1"/>
  <c r="BH172" i="1"/>
  <c r="O19" i="40" s="1"/>
  <c r="M19" i="40"/>
  <c r="AL90" i="1" a="1"/>
  <c r="AL90" i="1" s="1"/>
  <c r="BF131" i="1"/>
  <c r="K18" i="40"/>
  <c r="AJ90" i="1" a="1"/>
  <c r="AJ90" i="1" s="1"/>
  <c r="AA90" i="1" a="1"/>
  <c r="AA90" i="1" s="1"/>
  <c r="H18" i="40"/>
  <c r="J18" i="40" s="1"/>
  <c r="DO131" i="1" a="1"/>
  <c r="DO131" i="1" s="1"/>
  <c r="W19" i="40"/>
  <c r="EX90" i="1" a="1"/>
  <c r="EX90" i="1" s="1"/>
  <c r="AE18" i="40"/>
  <c r="DM90" i="1" a="1"/>
  <c r="DM90" i="1" s="1"/>
  <c r="U18" i="40"/>
  <c r="BS131" i="1" a="1"/>
  <c r="BS131" i="1" s="1"/>
  <c r="T19" i="40"/>
  <c r="AF19" i="40" s="1"/>
  <c r="DZ90" i="1" a="1"/>
  <c r="DZ90" i="1" s="1"/>
  <c r="EH131" i="1"/>
  <c r="AD18" i="40" s="1"/>
  <c r="AF5" i="40"/>
  <c r="AE90" i="1" a="1"/>
  <c r="AE90" i="1" s="1"/>
  <c r="BG131" i="1"/>
  <c r="DI131" i="1" a="1"/>
  <c r="DI131" i="1" s="1"/>
  <c r="R19" i="40"/>
  <c r="S18" i="40"/>
  <c r="BR90" i="1" a="1"/>
  <c r="BR90" i="1" s="1"/>
  <c r="BI215" i="1"/>
  <c r="DH45" i="1" a="1"/>
  <c r="DH45" i="1" s="1"/>
  <c r="Q9" i="40"/>
  <c r="N19" i="40"/>
  <c r="AB90" i="1" a="1"/>
  <c r="AB90" i="1" s="1"/>
  <c r="BE131" i="1"/>
  <c r="L18" i="40" s="1"/>
  <c r="BI172" i="1" l="1"/>
  <c r="AJ45" i="1" a="1"/>
  <c r="AJ45" i="1" s="1"/>
  <c r="K9" i="40"/>
  <c r="AE45" i="1" a="1"/>
  <c r="AE45" i="1" s="1"/>
  <c r="BG90" i="1"/>
  <c r="AB45" i="1" a="1"/>
  <c r="AB45" i="1" s="1"/>
  <c r="BE90" i="1"/>
  <c r="L9" i="40" s="1"/>
  <c r="BH131" i="1"/>
  <c r="O18" i="40" s="1"/>
  <c r="M18" i="40"/>
  <c r="AL45" i="1" a="1"/>
  <c r="AL45" i="1" s="1"/>
  <c r="BF90" i="1"/>
  <c r="DZ45" i="1" a="1"/>
  <c r="DZ45" i="1" s="1"/>
  <c r="EH90" i="1"/>
  <c r="AD9" i="40" s="1"/>
  <c r="DO90" i="1" a="1"/>
  <c r="DO90" i="1" s="1"/>
  <c r="W18" i="40"/>
  <c r="N18" i="40"/>
  <c r="X9" i="40"/>
  <c r="Y9" i="40" s="1"/>
  <c r="DK45" i="1" a="1"/>
  <c r="DK45" i="1" s="1"/>
  <c r="Q8" i="40"/>
  <c r="DH2" i="1" a="1"/>
  <c r="DH2" i="1" s="1"/>
  <c r="Q12" i="40" s="1"/>
  <c r="DM45" i="1" a="1"/>
  <c r="DM45" i="1" s="1"/>
  <c r="U9" i="40"/>
  <c r="DS45" i="1" a="1"/>
  <c r="DS45" i="1" s="1"/>
  <c r="EJ90" i="1"/>
  <c r="Z9" i="40" s="1"/>
  <c r="BR45" i="1" a="1"/>
  <c r="BR45" i="1" s="1"/>
  <c r="S9" i="40"/>
  <c r="EC2" i="1" a="1"/>
  <c r="EC2" i="1" s="1"/>
  <c r="ED2" i="1" s="1"/>
  <c r="AA12" i="40" s="1"/>
  <c r="ED45" i="1"/>
  <c r="AA8" i="40" s="1"/>
  <c r="EX45" i="1" a="1"/>
  <c r="EX45" i="1" s="1"/>
  <c r="AE9" i="40"/>
  <c r="BP2" i="1" a="1"/>
  <c r="BP2" i="1" s="1"/>
  <c r="P12" i="40" s="1"/>
  <c r="P8" i="40"/>
  <c r="T18" i="40"/>
  <c r="AF18" i="40" s="1"/>
  <c r="BS90" i="1" a="1"/>
  <c r="BS90" i="1" s="1"/>
  <c r="DW90" i="1" a="1"/>
  <c r="DW90" i="1" s="1"/>
  <c r="EF131" i="1"/>
  <c r="AC18" i="40" s="1"/>
  <c r="R18" i="40"/>
  <c r="DI90" i="1" a="1"/>
  <c r="DI90" i="1" s="1"/>
  <c r="AA45" i="1" a="1"/>
  <c r="AA45" i="1" s="1"/>
  <c r="H9" i="40"/>
  <c r="J9" i="40" s="1"/>
  <c r="BI131" i="1" l="1"/>
  <c r="BS45" i="1" a="1"/>
  <c r="BS45" i="1" s="1"/>
  <c r="T9" i="40"/>
  <c r="AF9" i="40" s="1"/>
  <c r="DO45" i="1" a="1"/>
  <c r="DO45" i="1" s="1"/>
  <c r="W9" i="40"/>
  <c r="AE8" i="40"/>
  <c r="EX2" i="1" a="1"/>
  <c r="EX2" i="1" s="1"/>
  <c r="AE12" i="40" s="1"/>
  <c r="DZ2" i="1" a="1"/>
  <c r="DZ2" i="1" s="1"/>
  <c r="EH2" i="1" s="1"/>
  <c r="AD12" i="40" s="1"/>
  <c r="EH45" i="1"/>
  <c r="AD8" i="40" s="1"/>
  <c r="BH90" i="1"/>
  <c r="O9" i="40" s="1"/>
  <c r="M9" i="40"/>
  <c r="AL2" i="1" a="1"/>
  <c r="AL2" i="1" s="1"/>
  <c r="BF45" i="1"/>
  <c r="S8" i="40"/>
  <c r="BR2" i="1" a="1"/>
  <c r="BR2" i="1" s="1"/>
  <c r="S12" i="40" s="1"/>
  <c r="DS2" i="1" a="1"/>
  <c r="DS2" i="1" s="1"/>
  <c r="EJ45" i="1"/>
  <c r="Z8" i="40" s="1"/>
  <c r="DI45" i="1" a="1"/>
  <c r="DI45" i="1" s="1"/>
  <c r="R9" i="40"/>
  <c r="AB2" i="1" a="1"/>
  <c r="AB2" i="1" s="1"/>
  <c r="BE2" i="1" s="1"/>
  <c r="L12" i="40" s="1"/>
  <c r="BE45" i="1"/>
  <c r="L8" i="40" s="1"/>
  <c r="DW45" i="1" a="1"/>
  <c r="DW45" i="1" s="1"/>
  <c r="EF90" i="1"/>
  <c r="AC9" i="40" s="1"/>
  <c r="Q22" i="40"/>
  <c r="N9" i="40"/>
  <c r="AE2" i="1" a="1"/>
  <c r="AE2" i="1" s="1"/>
  <c r="BG45" i="1"/>
  <c r="U8" i="40"/>
  <c r="DM2" i="1" a="1"/>
  <c r="DM2" i="1" s="1"/>
  <c r="U12" i="40" s="1"/>
  <c r="DK2" i="1" a="1"/>
  <c r="DK2" i="1" s="1"/>
  <c r="X12" i="40" s="1"/>
  <c r="Y12" i="40" s="1"/>
  <c r="X8" i="40"/>
  <c r="AA2" i="1" a="1"/>
  <c r="AA2" i="1" s="1"/>
  <c r="H12" i="40" s="1"/>
  <c r="J12" i="40" s="1"/>
  <c r="H8" i="40"/>
  <c r="K8" i="40"/>
  <c r="AJ2" i="1" a="1"/>
  <c r="AJ2" i="1" s="1"/>
  <c r="K12" i="40" s="1"/>
  <c r="BI90" i="1" l="1"/>
  <c r="EJ2" i="1"/>
  <c r="Z12" i="40" s="1"/>
  <c r="BG2" i="1"/>
  <c r="N12" i="40" s="1"/>
  <c r="R8" i="40"/>
  <c r="DI2" i="1" a="1"/>
  <c r="DI2" i="1" s="1"/>
  <c r="R12" i="40" s="1"/>
  <c r="Y8" i="40"/>
  <c r="Y22" i="40" s="1"/>
  <c r="X22" i="40"/>
  <c r="S22" i="40"/>
  <c r="U22" i="40"/>
  <c r="M8" i="40"/>
  <c r="BH45" i="1"/>
  <c r="O8" i="40" s="1"/>
  <c r="BF2" i="1"/>
  <c r="N8" i="40"/>
  <c r="J8" i="40"/>
  <c r="H22" i="40"/>
  <c r="J22" i="40" s="1"/>
  <c r="EF45" i="1"/>
  <c r="AC8" i="40" s="1"/>
  <c r="DW2" i="1" a="1"/>
  <c r="DW2" i="1" s="1"/>
  <c r="EF2" i="1" s="1"/>
  <c r="AC12" i="40" s="1"/>
  <c r="AE22" i="40"/>
  <c r="W8" i="40"/>
  <c r="DO2" i="1" a="1"/>
  <c r="DO2" i="1" s="1"/>
  <c r="W12" i="40" s="1"/>
  <c r="K22" i="40"/>
  <c r="T8" i="40"/>
  <c r="BS2" i="1" a="1"/>
  <c r="BS2" i="1" s="1"/>
  <c r="T12" i="40" s="1"/>
  <c r="AF12" i="40" s="1"/>
  <c r="BI45" i="1" l="1"/>
  <c r="BH2" i="1"/>
  <c r="M12" i="40"/>
  <c r="AF8" i="40"/>
  <c r="T22" i="40"/>
  <c r="AF22" i="40" s="1"/>
  <c r="W22" i="40"/>
  <c r="R22" i="40"/>
  <c r="O12" i="40" l="1"/>
  <c r="BI2"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<sst xmlns="http://schemas.openxmlformats.org/spreadsheetml/2006/main" count="34568" uniqueCount="4520">
  <si>
    <t>Abraham</t>
  </si>
  <si>
    <t>Ozuna</t>
  </si>
  <si>
    <t>Pablo</t>
  </si>
  <si>
    <t>Pagan</t>
  </si>
  <si>
    <t>Villar</t>
  </si>
  <si>
    <t>Reese</t>
  </si>
  <si>
    <t>Rosario</t>
  </si>
  <si>
    <t>Sandoval</t>
  </si>
  <si>
    <t>Richie</t>
  </si>
  <si>
    <t>Sisco</t>
  </si>
  <si>
    <t>Soler</t>
  </si>
  <si>
    <t>White</t>
  </si>
  <si>
    <t>Yan</t>
  </si>
  <si>
    <t>PHI</t>
  </si>
  <si>
    <t>TEX</t>
  </si>
  <si>
    <t>LAD</t>
  </si>
  <si>
    <t>NYY</t>
  </si>
  <si>
    <t>BAL</t>
  </si>
  <si>
    <t>LAA</t>
  </si>
  <si>
    <t>ZXFA</t>
  </si>
  <si>
    <t>Ronald</t>
  </si>
  <si>
    <t>Tomlin</t>
  </si>
  <si>
    <t>Nova</t>
  </si>
  <si>
    <t>Dillon</t>
  </si>
  <si>
    <t>Lucas</t>
  </si>
  <si>
    <t>Herrera</t>
  </si>
  <si>
    <t>Cervelli</t>
  </si>
  <si>
    <t>Jansen</t>
  </si>
  <si>
    <t>Kenley</t>
  </si>
  <si>
    <t>WAS</t>
  </si>
  <si>
    <t>Phegley</t>
  </si>
  <si>
    <t>Velasquez</t>
  </si>
  <si>
    <t>Vincent</t>
  </si>
  <si>
    <t>Thornburg</t>
  </si>
  <si>
    <t>Cashner</t>
  </si>
  <si>
    <t>Robbie</t>
  </si>
  <si>
    <t>Beckham</t>
  </si>
  <si>
    <t>Smoak</t>
  </si>
  <si>
    <t>Odorizzi</t>
  </si>
  <si>
    <t>Alonso</t>
  </si>
  <si>
    <t>Yadiel</t>
  </si>
  <si>
    <t>Corbin</t>
  </si>
  <si>
    <t>Keon</t>
  </si>
  <si>
    <t>Belt</t>
  </si>
  <si>
    <t>Culberson</t>
  </si>
  <si>
    <t>ARI</t>
  </si>
  <si>
    <t>L</t>
  </si>
  <si>
    <t>KC</t>
  </si>
  <si>
    <t>Yonder</t>
  </si>
  <si>
    <t>Holt</t>
  </si>
  <si>
    <t>Hosmer</t>
  </si>
  <si>
    <t>Gerrit</t>
  </si>
  <si>
    <t>Hand</t>
  </si>
  <si>
    <t>Marcell</t>
  </si>
  <si>
    <t>Strasburg</t>
  </si>
  <si>
    <t>Seager</t>
  </si>
  <si>
    <t>Steven</t>
  </si>
  <si>
    <t>Turner</t>
  </si>
  <si>
    <t>Richards</t>
  </si>
  <si>
    <t>Stassi</t>
  </si>
  <si>
    <t>Pollock</t>
  </si>
  <si>
    <t>Grichuk</t>
  </si>
  <si>
    <t>Randal</t>
  </si>
  <si>
    <t>Brooks</t>
  </si>
  <si>
    <t>Leake</t>
  </si>
  <si>
    <t>Trout</t>
  </si>
  <si>
    <t>Boxberger</t>
  </si>
  <si>
    <t>Arenado</t>
  </si>
  <si>
    <t>Skaggs</t>
  </si>
  <si>
    <t>Minor</t>
  </si>
  <si>
    <t>Gibson</t>
  </si>
  <si>
    <t>Dyson</t>
  </si>
  <si>
    <t>Sam</t>
  </si>
  <si>
    <t>Forsythe</t>
  </si>
  <si>
    <t>Stammen</t>
  </si>
  <si>
    <t>Avila</t>
  </si>
  <si>
    <t>Iglesias</t>
  </si>
  <si>
    <t>Moreland</t>
  </si>
  <si>
    <t>Kipnis</t>
  </si>
  <si>
    <t>Tyson</t>
  </si>
  <si>
    <t>Joseph</t>
  </si>
  <si>
    <t>Profar</t>
  </si>
  <si>
    <t>Domingo</t>
  </si>
  <si>
    <t>Chapman</t>
  </si>
  <si>
    <t>Aroldis</t>
  </si>
  <si>
    <t>Sano</t>
  </si>
  <si>
    <t>Gabriel</t>
  </si>
  <si>
    <t>Dee</t>
  </si>
  <si>
    <t>May</t>
  </si>
  <si>
    <t>Joyce</t>
  </si>
  <si>
    <t>Starling</t>
  </si>
  <si>
    <t>Kelley</t>
  </si>
  <si>
    <t>LAST</t>
  </si>
  <si>
    <t>FIRST</t>
  </si>
  <si>
    <t>POS</t>
  </si>
  <si>
    <t>PA</t>
  </si>
  <si>
    <t>IP</t>
  </si>
  <si>
    <t>1B</t>
  </si>
  <si>
    <t>2B</t>
  </si>
  <si>
    <t>3B</t>
  </si>
  <si>
    <t>Hill</t>
  </si>
  <si>
    <t>Rich</t>
  </si>
  <si>
    <t>Williams</t>
  </si>
  <si>
    <t>Marshall</t>
  </si>
  <si>
    <t>Sean</t>
  </si>
  <si>
    <t>Kevin</t>
  </si>
  <si>
    <t>Luke</t>
  </si>
  <si>
    <t>Carrasco</t>
  </si>
  <si>
    <t>Will</t>
  </si>
  <si>
    <t>Reynolds</t>
  </si>
  <si>
    <t>Anthony</t>
  </si>
  <si>
    <t>Zimmerman</t>
  </si>
  <si>
    <t>George</t>
  </si>
  <si>
    <t>Carpenter</t>
  </si>
  <si>
    <t>Green</t>
  </si>
  <si>
    <t>Harvey</t>
  </si>
  <si>
    <t>Iannetta</t>
  </si>
  <si>
    <t>Anderson</t>
  </si>
  <si>
    <t>Travis</t>
  </si>
  <si>
    <t>Pena</t>
  </si>
  <si>
    <t>Mills</t>
  </si>
  <si>
    <t>Lopez</t>
  </si>
  <si>
    <t>Emilio</t>
  </si>
  <si>
    <t>Braun</t>
  </si>
  <si>
    <t>Jack</t>
  </si>
  <si>
    <t>Peralta</t>
  </si>
  <si>
    <t>Desmond</t>
  </si>
  <si>
    <t>Gomes</t>
  </si>
  <si>
    <t>Julio</t>
  </si>
  <si>
    <t>CHC</t>
  </si>
  <si>
    <t>Vazquez</t>
  </si>
  <si>
    <t>Javier</t>
  </si>
  <si>
    <t>Sergio</t>
  </si>
  <si>
    <t>Rick</t>
  </si>
  <si>
    <t>Rivera</t>
  </si>
  <si>
    <t>Jesse</t>
  </si>
  <si>
    <t>Andrew</t>
  </si>
  <si>
    <t>Bobby</t>
  </si>
  <si>
    <t>James</t>
  </si>
  <si>
    <t>Ottavino</t>
  </si>
  <si>
    <t>Strop</t>
  </si>
  <si>
    <t>Steve</t>
  </si>
  <si>
    <t>Ramos</t>
  </si>
  <si>
    <t>Wilson</t>
  </si>
  <si>
    <t>Mitch</t>
  </si>
  <si>
    <t>Logan</t>
  </si>
  <si>
    <t>Danny</t>
  </si>
  <si>
    <t>Ramon</t>
  </si>
  <si>
    <t>Pete</t>
  </si>
  <si>
    <t>Harris</t>
  </si>
  <si>
    <t>Brendan</t>
  </si>
  <si>
    <t>Miguel</t>
  </si>
  <si>
    <t>Eugenio</t>
  </si>
  <si>
    <t>Galvis</t>
  </si>
  <si>
    <t>Freddy</t>
  </si>
  <si>
    <t>Brian</t>
  </si>
  <si>
    <t>Corey</t>
  </si>
  <si>
    <t>Randy</t>
  </si>
  <si>
    <t>Upton</t>
  </si>
  <si>
    <t>Murphy</t>
  </si>
  <si>
    <t>Choo</t>
  </si>
  <si>
    <t>Shin-Soo</t>
  </si>
  <si>
    <t>Pence</t>
  </si>
  <si>
    <t>Hunter</t>
  </si>
  <si>
    <t>CHW</t>
  </si>
  <si>
    <t>Rodriguez</t>
  </si>
  <si>
    <t>Paul</t>
  </si>
  <si>
    <t>Kendrick</t>
  </si>
  <si>
    <t>Mark</t>
  </si>
  <si>
    <t>Bell</t>
  </si>
  <si>
    <t>Heath</t>
  </si>
  <si>
    <t>Oscar</t>
  </si>
  <si>
    <t>Chacin</t>
  </si>
  <si>
    <t>Marcus</t>
  </si>
  <si>
    <t>Zach</t>
  </si>
  <si>
    <t>Tim</t>
  </si>
  <si>
    <t>Martinez</t>
  </si>
  <si>
    <t>Victor</t>
  </si>
  <si>
    <t>Moore</t>
  </si>
  <si>
    <t>Cano</t>
  </si>
  <si>
    <t>Robinson</t>
  </si>
  <si>
    <t>Adams</t>
  </si>
  <si>
    <t>Cabrera</t>
  </si>
  <si>
    <t>Orlando</t>
  </si>
  <si>
    <t>Ivan</t>
  </si>
  <si>
    <t>Gary</t>
  </si>
  <si>
    <t>Johnson</t>
  </si>
  <si>
    <t>Suzuki</t>
  </si>
  <si>
    <t>CIN</t>
  </si>
  <si>
    <t>Arroyo</t>
  </si>
  <si>
    <t>Lowe</t>
  </si>
  <si>
    <t>Santana</t>
  </si>
  <si>
    <t>Ervin</t>
  </si>
  <si>
    <t>Reyes</t>
  </si>
  <si>
    <t>Anibal</t>
  </si>
  <si>
    <t>Miller</t>
  </si>
  <si>
    <t>Bard</t>
  </si>
  <si>
    <t>Daniel</t>
  </si>
  <si>
    <t>Tony</t>
  </si>
  <si>
    <t>Craig</t>
  </si>
  <si>
    <t>Rogers</t>
  </si>
  <si>
    <t>Nathan</t>
  </si>
  <si>
    <t>Molina</t>
  </si>
  <si>
    <t>Yadier</t>
  </si>
  <si>
    <t>Howard</t>
  </si>
  <si>
    <t>Abreu</t>
  </si>
  <si>
    <t>Walker</t>
  </si>
  <si>
    <t>Hardy</t>
  </si>
  <si>
    <t>Blake</t>
  </si>
  <si>
    <t>Casey</t>
  </si>
  <si>
    <t>Pat</t>
  </si>
  <si>
    <t>Nelson</t>
  </si>
  <si>
    <t>Melky</t>
  </si>
  <si>
    <t>CLE</t>
  </si>
  <si>
    <t>Robertson</t>
  </si>
  <si>
    <t>Braden</t>
  </si>
  <si>
    <t>Aaron</t>
  </si>
  <si>
    <t>Jimmy</t>
  </si>
  <si>
    <t>Wade</t>
  </si>
  <si>
    <t>Blackburn</t>
  </si>
  <si>
    <t>Nick</t>
  </si>
  <si>
    <t>Robert</t>
  </si>
  <si>
    <t>Soto</t>
  </si>
  <si>
    <t>JP</t>
  </si>
  <si>
    <t>Montero</t>
  </si>
  <si>
    <t>Jesus</t>
  </si>
  <si>
    <t>Polanco</t>
  </si>
  <si>
    <t>Omar</t>
  </si>
  <si>
    <t>AGE</t>
  </si>
  <si>
    <t>MLB</t>
  </si>
  <si>
    <t>Jeurys</t>
  </si>
  <si>
    <t>Bogaerts</t>
  </si>
  <si>
    <t>Xander</t>
  </si>
  <si>
    <t>Dominguez</t>
  </si>
  <si>
    <t>Freese</t>
  </si>
  <si>
    <t>Longoria</t>
  </si>
  <si>
    <t>Evan</t>
  </si>
  <si>
    <t>Jon</t>
  </si>
  <si>
    <t>Erick</t>
  </si>
  <si>
    <t>DET</t>
  </si>
  <si>
    <t>Crawford</t>
  </si>
  <si>
    <t>Carl</t>
  </si>
  <si>
    <t>Shane</t>
  </si>
  <si>
    <t>Brent</t>
  </si>
  <si>
    <t>Cole</t>
  </si>
  <si>
    <t>Fernando</t>
  </si>
  <si>
    <t>COL</t>
  </si>
  <si>
    <t>Jake</t>
  </si>
  <si>
    <t>Tom</t>
  </si>
  <si>
    <t>Noah</t>
  </si>
  <si>
    <t>Manny</t>
  </si>
  <si>
    <t>Thomas</t>
  </si>
  <si>
    <t>Romero</t>
  </si>
  <si>
    <t>Russell</t>
  </si>
  <si>
    <t>Mauricio</t>
  </si>
  <si>
    <t>Melancon</t>
  </si>
  <si>
    <t>Mathis</t>
  </si>
  <si>
    <t>Guillermo</t>
  </si>
  <si>
    <t>Wright</t>
  </si>
  <si>
    <t>Diaz</t>
  </si>
  <si>
    <t>Drew</t>
  </si>
  <si>
    <t>Morgan</t>
  </si>
  <si>
    <t>Davis</t>
  </si>
  <si>
    <t>Stanton</t>
  </si>
  <si>
    <t>Jerry</t>
  </si>
  <si>
    <t>Peter</t>
  </si>
  <si>
    <t>Verlander</t>
  </si>
  <si>
    <t>Hamels</t>
  </si>
  <si>
    <t>Thornton</t>
  </si>
  <si>
    <t>Jared</t>
  </si>
  <si>
    <t>CJ</t>
  </si>
  <si>
    <t>AJ</t>
  </si>
  <si>
    <t>Scherzer</t>
  </si>
  <si>
    <t>Max</t>
  </si>
  <si>
    <t>Wood</t>
  </si>
  <si>
    <t>Kelly</t>
  </si>
  <si>
    <t>STL</t>
  </si>
  <si>
    <t>Alex</t>
  </si>
  <si>
    <t>Moustakas</t>
  </si>
  <si>
    <t>Jackson</t>
  </si>
  <si>
    <t>Chavez</t>
  </si>
  <si>
    <t>Reddick</t>
  </si>
  <si>
    <t>Cameron</t>
  </si>
  <si>
    <t>Fowler</t>
  </si>
  <si>
    <t>Dexter</t>
  </si>
  <si>
    <t>Felix</t>
  </si>
  <si>
    <t>Greinke</t>
  </si>
  <si>
    <t>Zack</t>
  </si>
  <si>
    <t>Taylor</t>
  </si>
  <si>
    <t>Franklin</t>
  </si>
  <si>
    <t>Soria</t>
  </si>
  <si>
    <t>Joakim</t>
  </si>
  <si>
    <t>Castro</t>
  </si>
  <si>
    <t>Brad</t>
  </si>
  <si>
    <t>Porcello</t>
  </si>
  <si>
    <t>Suarez</t>
  </si>
  <si>
    <t>Eduardo</t>
  </si>
  <si>
    <t>Martin</t>
  </si>
  <si>
    <t>Pujols</t>
  </si>
  <si>
    <t>Albert</t>
  </si>
  <si>
    <t>TB</t>
  </si>
  <si>
    <t>Bradley</t>
  </si>
  <si>
    <t>McCutchen</t>
  </si>
  <si>
    <t>Hudson</t>
  </si>
  <si>
    <t>Oliver</t>
  </si>
  <si>
    <t>Gavin</t>
  </si>
  <si>
    <t>Olson</t>
  </si>
  <si>
    <t>Garrett</t>
  </si>
  <si>
    <t>Torres</t>
  </si>
  <si>
    <t>Marte</t>
  </si>
  <si>
    <t>Ray</t>
  </si>
  <si>
    <t>Kennedy</t>
  </si>
  <si>
    <t>Gio</t>
  </si>
  <si>
    <t>Nunez</t>
  </si>
  <si>
    <t>Duffy</t>
  </si>
  <si>
    <t>Devin</t>
  </si>
  <si>
    <t>Willie</t>
  </si>
  <si>
    <t>Stewart</t>
  </si>
  <si>
    <t>Greene</t>
  </si>
  <si>
    <t>Zobrist</t>
  </si>
  <si>
    <t>Maybin</t>
  </si>
  <si>
    <t>Shawn</t>
  </si>
  <si>
    <t>Myers</t>
  </si>
  <si>
    <t>Parker</t>
  </si>
  <si>
    <t>Tommy</t>
  </si>
  <si>
    <t>Wilmer</t>
  </si>
  <si>
    <t>Romine</t>
  </si>
  <si>
    <t>Encarnacion</t>
  </si>
  <si>
    <t>Edwin</t>
  </si>
  <si>
    <t>Gordon</t>
  </si>
  <si>
    <t>Hicks</t>
  </si>
  <si>
    <t>Christian</t>
  </si>
  <si>
    <t>Wainwright</t>
  </si>
  <si>
    <t>Erik</t>
  </si>
  <si>
    <t>Bailey</t>
  </si>
  <si>
    <t>Homer</t>
  </si>
  <si>
    <t>Clippard</t>
  </si>
  <si>
    <t>Parra</t>
  </si>
  <si>
    <t>Liriano</t>
  </si>
  <si>
    <t>Cahill</t>
  </si>
  <si>
    <t>McCann</t>
  </si>
  <si>
    <t>Jones</t>
  </si>
  <si>
    <t>Hector</t>
  </si>
  <si>
    <t>Bruce</t>
  </si>
  <si>
    <t>Jay</t>
  </si>
  <si>
    <t>NYM</t>
  </si>
  <si>
    <t>Jimenez</t>
  </si>
  <si>
    <t>Lester</t>
  </si>
  <si>
    <t>Gutierrez</t>
  </si>
  <si>
    <t>Arrieta</t>
  </si>
  <si>
    <t>Harrison</t>
  </si>
  <si>
    <t>Lamb</t>
  </si>
  <si>
    <t>Chase</t>
  </si>
  <si>
    <t>Markakis</t>
  </si>
  <si>
    <t>OAK</t>
  </si>
  <si>
    <t>Blackmon</t>
  </si>
  <si>
    <t>Bryce</t>
  </si>
  <si>
    <t>Taillon</t>
  </si>
  <si>
    <t>Jameson</t>
  </si>
  <si>
    <t>Machado</t>
  </si>
  <si>
    <t>Sale</t>
  </si>
  <si>
    <t>Pomeranz</t>
  </si>
  <si>
    <t>Grandal</t>
  </si>
  <si>
    <t>Yasmani</t>
  </si>
  <si>
    <t>Castellanos</t>
  </si>
  <si>
    <t>Delino</t>
  </si>
  <si>
    <t>Foltynewicz</t>
  </si>
  <si>
    <t>Wojciechowski</t>
  </si>
  <si>
    <t>Asher</t>
  </si>
  <si>
    <t>Biddle</t>
  </si>
  <si>
    <t>McGuire</t>
  </si>
  <si>
    <t>Bedrosian</t>
  </si>
  <si>
    <t>Cam</t>
  </si>
  <si>
    <t>Workman</t>
  </si>
  <si>
    <t>Yelich</t>
  </si>
  <si>
    <t>Chance</t>
  </si>
  <si>
    <t>Goldschmidt</t>
  </si>
  <si>
    <t>Andrelton</t>
  </si>
  <si>
    <t>Bundy</t>
  </si>
  <si>
    <t>Gregory</t>
  </si>
  <si>
    <t>Addison</t>
  </si>
  <si>
    <t>Junior</t>
  </si>
  <si>
    <t>Correa</t>
  </si>
  <si>
    <t>Barnes</t>
  </si>
  <si>
    <t>Kluber</t>
  </si>
  <si>
    <t>Phelps</t>
  </si>
  <si>
    <t>Adames</t>
  </si>
  <si>
    <t>Altuve</t>
  </si>
  <si>
    <t>Collins</t>
  </si>
  <si>
    <t>Cuthbert</t>
  </si>
  <si>
    <t>Cheslor</t>
  </si>
  <si>
    <t>Leon</t>
  </si>
  <si>
    <t>Magill</t>
  </si>
  <si>
    <t>Caleb</t>
  </si>
  <si>
    <t>Dean</t>
  </si>
  <si>
    <t>Hendriks</t>
  </si>
  <si>
    <t>Familia</t>
  </si>
  <si>
    <t>Brock</t>
  </si>
  <si>
    <t>Rosenthal</t>
  </si>
  <si>
    <t>Gyorko</t>
  </si>
  <si>
    <t>Jedd</t>
  </si>
  <si>
    <t>Hembree</t>
  </si>
  <si>
    <t>Chirinos</t>
  </si>
  <si>
    <t>Cobb</t>
  </si>
  <si>
    <t>Dietrich</t>
  </si>
  <si>
    <t>Hechavarria</t>
  </si>
  <si>
    <t>Adeiny</t>
  </si>
  <si>
    <t>Marisnick</t>
  </si>
  <si>
    <t>Griffin</t>
  </si>
  <si>
    <t>Dylan</t>
  </si>
  <si>
    <t>Montgomery</t>
  </si>
  <si>
    <t>Deshields</t>
  </si>
  <si>
    <t>Zimmermann</t>
  </si>
  <si>
    <t>Ynoa</t>
  </si>
  <si>
    <t>Edinson</t>
  </si>
  <si>
    <t>Schoop</t>
  </si>
  <si>
    <t>Drake</t>
  </si>
  <si>
    <t>Archer</t>
  </si>
  <si>
    <t>Trey</t>
  </si>
  <si>
    <t>Wolters</t>
  </si>
  <si>
    <t>Smyly</t>
  </si>
  <si>
    <t>Avisail</t>
  </si>
  <si>
    <t>Liam</t>
  </si>
  <si>
    <t>Arcia</t>
  </si>
  <si>
    <t>Chatwood</t>
  </si>
  <si>
    <t>Segura</t>
  </si>
  <si>
    <t>Jean</t>
  </si>
  <si>
    <t>Erlin</t>
  </si>
  <si>
    <t>McCarthy</t>
  </si>
  <si>
    <t>Bumgarner</t>
  </si>
  <si>
    <t>Madison</t>
  </si>
  <si>
    <t>Kris</t>
  </si>
  <si>
    <t>Teheran</t>
  </si>
  <si>
    <t>Simmons</t>
  </si>
  <si>
    <t>Flowers</t>
  </si>
  <si>
    <t>Miles</t>
  </si>
  <si>
    <t>Baez</t>
  </si>
  <si>
    <t>Buck</t>
  </si>
  <si>
    <t>PIT</t>
  </si>
  <si>
    <t>Volquez</t>
  </si>
  <si>
    <t>Broxton</t>
  </si>
  <si>
    <t>Gardner</t>
  </si>
  <si>
    <t>Happ</t>
  </si>
  <si>
    <t>JA</t>
  </si>
  <si>
    <t>Cueto</t>
  </si>
  <si>
    <t>Flores</t>
  </si>
  <si>
    <t>Donaldson</t>
  </si>
  <si>
    <t>Howie</t>
  </si>
  <si>
    <t>Ty</t>
  </si>
  <si>
    <t>Nicasio</t>
  </si>
  <si>
    <t>Andrus</t>
  </si>
  <si>
    <t>Elvis</t>
  </si>
  <si>
    <t>Guerrero</t>
  </si>
  <si>
    <t>Kemp</t>
  </si>
  <si>
    <t>Webb</t>
  </si>
  <si>
    <t>Petit</t>
  </si>
  <si>
    <t>Yusmeiro</t>
  </si>
  <si>
    <t>Britton</t>
  </si>
  <si>
    <t>Guerra</t>
  </si>
  <si>
    <t>Wieters</t>
  </si>
  <si>
    <t>Allen</t>
  </si>
  <si>
    <t>Marco</t>
  </si>
  <si>
    <t>Blevins</t>
  </si>
  <si>
    <t>Kurt</t>
  </si>
  <si>
    <t>Asdrubal</t>
  </si>
  <si>
    <t>Frazier</t>
  </si>
  <si>
    <t>Nolan</t>
  </si>
  <si>
    <t>Fuentes</t>
  </si>
  <si>
    <t>Jeffress</t>
  </si>
  <si>
    <t>Rizzo</t>
  </si>
  <si>
    <t>TOR</t>
  </si>
  <si>
    <t>Hughes</t>
  </si>
  <si>
    <t>Springer</t>
  </si>
  <si>
    <t>Santiago</t>
  </si>
  <si>
    <t>Price</t>
  </si>
  <si>
    <t>Ruiz</t>
  </si>
  <si>
    <t>Lucroy</t>
  </si>
  <si>
    <t>Alberto</t>
  </si>
  <si>
    <t>Gerardo</t>
  </si>
  <si>
    <t>Abad</t>
  </si>
  <si>
    <t>SF</t>
  </si>
  <si>
    <t>SD</t>
  </si>
  <si>
    <t>Antonio</t>
  </si>
  <si>
    <t>Sandy</t>
  </si>
  <si>
    <t>Alvarez</t>
  </si>
  <si>
    <t>Aquino</t>
  </si>
  <si>
    <t>Posey</t>
  </si>
  <si>
    <t>Buster</t>
  </si>
  <si>
    <t>Pederson</t>
  </si>
  <si>
    <t>Joc</t>
  </si>
  <si>
    <t>Renato</t>
  </si>
  <si>
    <t>Alfaro</t>
  </si>
  <si>
    <t>FA</t>
  </si>
  <si>
    <t>Grant</t>
  </si>
  <si>
    <t>DJ</t>
  </si>
  <si>
    <t>Kelvin</t>
  </si>
  <si>
    <t>Welington</t>
  </si>
  <si>
    <t>Valdez</t>
  </si>
  <si>
    <t>Romo</t>
  </si>
  <si>
    <t>Morton</t>
  </si>
  <si>
    <t>Holland</t>
  </si>
  <si>
    <t>BORN</t>
  </si>
  <si>
    <t>Tanner</t>
  </si>
  <si>
    <t>Miley</t>
  </si>
  <si>
    <t>D'Arnaud</t>
  </si>
  <si>
    <t>Adrianza</t>
  </si>
  <si>
    <t>Ehire</t>
  </si>
  <si>
    <t>Grossman</t>
  </si>
  <si>
    <t>Mejia</t>
  </si>
  <si>
    <t>Jhoulys</t>
  </si>
  <si>
    <t>Pineda</t>
  </si>
  <si>
    <t>Kimbrel</t>
  </si>
  <si>
    <t>Sogard</t>
  </si>
  <si>
    <t>Lyles</t>
  </si>
  <si>
    <t>Rondon</t>
  </si>
  <si>
    <t>Starlin</t>
  </si>
  <si>
    <t>Brantley</t>
  </si>
  <si>
    <t>Dickerson</t>
  </si>
  <si>
    <t>Lynn</t>
  </si>
  <si>
    <t>Clay</t>
  </si>
  <si>
    <t>Felipe</t>
  </si>
  <si>
    <t>Lance</t>
  </si>
  <si>
    <t>Vargas</t>
  </si>
  <si>
    <t>Jason</t>
  </si>
  <si>
    <t>Scott</t>
  </si>
  <si>
    <t>Perez</t>
  </si>
  <si>
    <t>Rafael</t>
  </si>
  <si>
    <t>Cesar</t>
  </si>
  <si>
    <t>Garcia</t>
  </si>
  <si>
    <t>Jaime</t>
  </si>
  <si>
    <t>Lewis</t>
  </si>
  <si>
    <t>Matt</t>
  </si>
  <si>
    <t>Stephen</t>
  </si>
  <si>
    <t>Josh</t>
  </si>
  <si>
    <t>Ramirez</t>
  </si>
  <si>
    <t>Neil</t>
  </si>
  <si>
    <t>Joe</t>
  </si>
  <si>
    <t>Dallas</t>
  </si>
  <si>
    <t>Walden</t>
  </si>
  <si>
    <t>Jordan</t>
  </si>
  <si>
    <t>Juan</t>
  </si>
  <si>
    <t>Eddie</t>
  </si>
  <si>
    <t>Norris</t>
  </si>
  <si>
    <t>Hamilton</t>
  </si>
  <si>
    <t>Brandon</t>
  </si>
  <si>
    <t>Chris</t>
  </si>
  <si>
    <t>Mike</t>
  </si>
  <si>
    <t>Kyle</t>
  </si>
  <si>
    <t>Jorge</t>
  </si>
  <si>
    <t>Ryan</t>
  </si>
  <si>
    <t>Adrian</t>
  </si>
  <si>
    <t>Trevor</t>
  </si>
  <si>
    <t>Nate</t>
  </si>
  <si>
    <t>John</t>
  </si>
  <si>
    <t>Joey</t>
  </si>
  <si>
    <t>ATL</t>
  </si>
  <si>
    <t>Snell</t>
  </si>
  <si>
    <t>Ian</t>
  </si>
  <si>
    <t>Jarrod</t>
  </si>
  <si>
    <t>Chad</t>
  </si>
  <si>
    <t>Jeremy</t>
  </si>
  <si>
    <t>Wheeler</t>
  </si>
  <si>
    <t>Dan</t>
  </si>
  <si>
    <t>MIL</t>
  </si>
  <si>
    <t>Justin</t>
  </si>
  <si>
    <t>Jose</t>
  </si>
  <si>
    <t>Cruz</t>
  </si>
  <si>
    <t>MIN</t>
  </si>
  <si>
    <t>Billy</t>
  </si>
  <si>
    <t>Collin</t>
  </si>
  <si>
    <t>Brett</t>
  </si>
  <si>
    <t>Tyler</t>
  </si>
  <si>
    <t>Eric</t>
  </si>
  <si>
    <t>Kershaw</t>
  </si>
  <si>
    <t>Clayton</t>
  </si>
  <si>
    <t>McGee</t>
  </si>
  <si>
    <t>Jacob</t>
  </si>
  <si>
    <t>Bryan</t>
  </si>
  <si>
    <t>Tucker</t>
  </si>
  <si>
    <t>Watson</t>
  </si>
  <si>
    <t>Todd</t>
  </si>
  <si>
    <t>Jeff</t>
  </si>
  <si>
    <t>Estrada</t>
  </si>
  <si>
    <t>Johnny</t>
  </si>
  <si>
    <t>Hernandez</t>
  </si>
  <si>
    <t>Francisco</t>
  </si>
  <si>
    <t>Gonzalez</t>
  </si>
  <si>
    <t>Phillips</t>
  </si>
  <si>
    <t>Castillo</t>
  </si>
  <si>
    <t>Luis</t>
  </si>
  <si>
    <t>Feliz</t>
  </si>
  <si>
    <t>Pedro</t>
  </si>
  <si>
    <t>Greg</t>
  </si>
  <si>
    <t>Derek</t>
  </si>
  <si>
    <t>Escobar</t>
  </si>
  <si>
    <t>Austin</t>
  </si>
  <si>
    <t>Michael</t>
  </si>
  <si>
    <t>Carlos</t>
  </si>
  <si>
    <t>SEA</t>
  </si>
  <si>
    <t>Ross</t>
  </si>
  <si>
    <t>Cody</t>
  </si>
  <si>
    <t>Smith</t>
  </si>
  <si>
    <t>Seth</t>
  </si>
  <si>
    <t>Cain</t>
  </si>
  <si>
    <t>Lorenzo</t>
  </si>
  <si>
    <t>Heyward</t>
  </si>
  <si>
    <t>Brown</t>
  </si>
  <si>
    <t>Ben</t>
  </si>
  <si>
    <t>Young</t>
  </si>
  <si>
    <t>BOS</t>
  </si>
  <si>
    <t>Weaver</t>
  </si>
  <si>
    <t>Owings</t>
  </si>
  <si>
    <t>Dustin</t>
  </si>
  <si>
    <t>Adam</t>
  </si>
  <si>
    <t>HOU</t>
  </si>
  <si>
    <t>Sanchez</t>
  </si>
  <si>
    <t>Jonathan</t>
  </si>
  <si>
    <t>David</t>
  </si>
  <si>
    <t>Clint</t>
  </si>
  <si>
    <t>Phil</t>
  </si>
  <si>
    <t>Bauer</t>
  </si>
  <si>
    <t>Andres</t>
  </si>
  <si>
    <t>Freddie</t>
  </si>
  <si>
    <t>JD</t>
  </si>
  <si>
    <t>Colome</t>
  </si>
  <si>
    <t>Roman</t>
  </si>
  <si>
    <t>Contreras</t>
  </si>
  <si>
    <t>Manuel</t>
  </si>
  <si>
    <t>Bubba</t>
  </si>
  <si>
    <t>Eaton</t>
  </si>
  <si>
    <t>Edwards</t>
  </si>
  <si>
    <t>Fernandez</t>
  </si>
  <si>
    <t>Franco</t>
  </si>
  <si>
    <t>Freeman</t>
  </si>
  <si>
    <t>Gallo</t>
  </si>
  <si>
    <t>Nomar</t>
  </si>
  <si>
    <t>Charlie</t>
  </si>
  <si>
    <t>Harper</t>
  </si>
  <si>
    <t>Roberto</t>
  </si>
  <si>
    <t>Wil</t>
  </si>
  <si>
    <t>Cory</t>
  </si>
  <si>
    <t>Javy</t>
  </si>
  <si>
    <t>Maldonado</t>
  </si>
  <si>
    <t>Peacock</t>
  </si>
  <si>
    <t>Meadows</t>
  </si>
  <si>
    <t>Patrick</t>
  </si>
  <si>
    <t>Samardzija</t>
  </si>
  <si>
    <t>Almonte</t>
  </si>
  <si>
    <t>Kintzler</t>
  </si>
  <si>
    <t>Eovaldi</t>
  </si>
  <si>
    <t>Milone</t>
  </si>
  <si>
    <t>Cishek</t>
  </si>
  <si>
    <t>Fiers</t>
  </si>
  <si>
    <t>Maikel</t>
  </si>
  <si>
    <t>Gray</t>
  </si>
  <si>
    <t>Jairo</t>
  </si>
  <si>
    <t>Shaw</t>
  </si>
  <si>
    <t>Brach</t>
  </si>
  <si>
    <t>Kratz</t>
  </si>
  <si>
    <t>Winkler</t>
  </si>
  <si>
    <t>Crick</t>
  </si>
  <si>
    <t>Jackie</t>
  </si>
  <si>
    <t>Rendon</t>
  </si>
  <si>
    <t>Cron</t>
  </si>
  <si>
    <t>Beede</t>
  </si>
  <si>
    <t>Delmonico</t>
  </si>
  <si>
    <t>Harold</t>
  </si>
  <si>
    <t>Goodwin</t>
  </si>
  <si>
    <t>Bichette</t>
  </si>
  <si>
    <t>Wong</t>
  </si>
  <si>
    <t>Kolten</t>
  </si>
  <si>
    <t>Stephenson</t>
  </si>
  <si>
    <t>Hedges</t>
  </si>
  <si>
    <t>Nimmo</t>
  </si>
  <si>
    <t>Sonny</t>
  </si>
  <si>
    <t>Story</t>
  </si>
  <si>
    <t>Lindor</t>
  </si>
  <si>
    <t>Chafin</t>
  </si>
  <si>
    <t>Archie</t>
  </si>
  <si>
    <t>Panik</t>
  </si>
  <si>
    <t>Peterson</t>
  </si>
  <si>
    <t>Jace</t>
  </si>
  <si>
    <t>Vogelbach</t>
  </si>
  <si>
    <t>Fulmer</t>
  </si>
  <si>
    <t>Quinn</t>
  </si>
  <si>
    <t>Ahmed</t>
  </si>
  <si>
    <t>MIA</t>
  </si>
  <si>
    <t>Dozier</t>
  </si>
  <si>
    <t>Paxton</t>
  </si>
  <si>
    <t>Candelario</t>
  </si>
  <si>
    <t>Jeimer</t>
  </si>
  <si>
    <t>Flaherty</t>
  </si>
  <si>
    <t>Marwin</t>
  </si>
  <si>
    <t>Drury</t>
  </si>
  <si>
    <t>Realmuto</t>
  </si>
  <si>
    <t>Gregorius</t>
  </si>
  <si>
    <t>Didi</t>
  </si>
  <si>
    <t>Holmes</t>
  </si>
  <si>
    <t>Syndergaard</t>
  </si>
  <si>
    <t>Darvish</t>
  </si>
  <si>
    <t>Yu</t>
  </si>
  <si>
    <t>Urena</t>
  </si>
  <si>
    <t>Brice</t>
  </si>
  <si>
    <t>Alcantara</t>
  </si>
  <si>
    <t>Lagares</t>
  </si>
  <si>
    <t>Phillip</t>
  </si>
  <si>
    <t>Barnhart</t>
  </si>
  <si>
    <t>Aguilar</t>
  </si>
  <si>
    <t>Osuna</t>
  </si>
  <si>
    <t>La Stella</t>
  </si>
  <si>
    <t>McHugh</t>
  </si>
  <si>
    <t>Tapia</t>
  </si>
  <si>
    <t>Calhoun</t>
  </si>
  <si>
    <t>Kole</t>
  </si>
  <si>
    <t>Mazara</t>
  </si>
  <si>
    <t>Odor</t>
  </si>
  <si>
    <t>Rougned</t>
  </si>
  <si>
    <t>Jurickson</t>
  </si>
  <si>
    <t>Leury</t>
  </si>
  <si>
    <t>Kepler</t>
  </si>
  <si>
    <t>Amir</t>
  </si>
  <si>
    <t>Giancarlo</t>
  </si>
  <si>
    <t>Vogt</t>
  </si>
  <si>
    <t>Avilan</t>
  </si>
  <si>
    <t>Carson</t>
  </si>
  <si>
    <t>Diekman</t>
  </si>
  <si>
    <t>Doolittle</t>
  </si>
  <si>
    <t>Holaday</t>
  </si>
  <si>
    <t>Keuchel</t>
  </si>
  <si>
    <t>Mercer</t>
  </si>
  <si>
    <t>Quintana</t>
  </si>
  <si>
    <t>Jordy</t>
  </si>
  <si>
    <t>Hernan</t>
  </si>
  <si>
    <t>Buxton</t>
  </si>
  <si>
    <t>Zunino</t>
  </si>
  <si>
    <t>Gausman</t>
  </si>
  <si>
    <t>Zimmer</t>
  </si>
  <si>
    <t>Almora</t>
  </si>
  <si>
    <t>Fried</t>
  </si>
  <si>
    <t>Heaney</t>
  </si>
  <si>
    <t>Dahl</t>
  </si>
  <si>
    <t>Naquin</t>
  </si>
  <si>
    <t>Giolito</t>
  </si>
  <si>
    <t>Wacha</t>
  </si>
  <si>
    <t>Stratton</t>
  </si>
  <si>
    <t>Sims</t>
  </si>
  <si>
    <t>Stroman</t>
  </si>
  <si>
    <t>Brinson</t>
  </si>
  <si>
    <t>Berrios</t>
  </si>
  <si>
    <t>Eflin</t>
  </si>
  <si>
    <t>Plawecki</t>
  </si>
  <si>
    <t>Piscotty</t>
  </si>
  <si>
    <t>Haniger</t>
  </si>
  <si>
    <t>Winker</t>
  </si>
  <si>
    <t>Gonzales</t>
  </si>
  <si>
    <t>Byron</t>
  </si>
  <si>
    <t>Rio</t>
  </si>
  <si>
    <t>Buttrey</t>
  </si>
  <si>
    <t>Selman</t>
  </si>
  <si>
    <t>Peraza</t>
  </si>
  <si>
    <t>Teoscar</t>
  </si>
  <si>
    <t>Mondesi</t>
  </si>
  <si>
    <t>Adalberto</t>
  </si>
  <si>
    <t>Glasnow</t>
  </si>
  <si>
    <t>Black</t>
  </si>
  <si>
    <t>Duvall</t>
  </si>
  <si>
    <t>Yarbrough</t>
  </si>
  <si>
    <t>Margot</t>
  </si>
  <si>
    <t>DeJong</t>
  </si>
  <si>
    <t>Pillar</t>
  </si>
  <si>
    <t>Barreto</t>
  </si>
  <si>
    <t>Pressly</t>
  </si>
  <si>
    <t>Goins</t>
  </si>
  <si>
    <t>McFarland</t>
  </si>
  <si>
    <t>Inciarte</t>
  </si>
  <si>
    <t>Ender</t>
  </si>
  <si>
    <t>Khris</t>
  </si>
  <si>
    <t>Strickland</t>
  </si>
  <si>
    <t>Puig</t>
  </si>
  <si>
    <t>Yasiel</t>
  </si>
  <si>
    <t>Semien</t>
  </si>
  <si>
    <t>Wisler</t>
  </si>
  <si>
    <t>Urias</t>
  </si>
  <si>
    <t>Hader</t>
  </si>
  <si>
    <t>Thorpe</t>
  </si>
  <si>
    <t>JB</t>
  </si>
  <si>
    <t>Lyons</t>
  </si>
  <si>
    <t>Bryant</t>
  </si>
  <si>
    <t>Moran</t>
  </si>
  <si>
    <t>Caratini</t>
  </si>
  <si>
    <t>McKinney</t>
  </si>
  <si>
    <t>Judge</t>
  </si>
  <si>
    <t>Manaea</t>
  </si>
  <si>
    <t>Renfroe</t>
  </si>
  <si>
    <t>Stanek</t>
  </si>
  <si>
    <t>Lorenzen</t>
  </si>
  <si>
    <t>Covey</t>
  </si>
  <si>
    <t>Voth</t>
  </si>
  <si>
    <t>Demeritte</t>
  </si>
  <si>
    <t>Mercado</t>
  </si>
  <si>
    <t>Pinder</t>
  </si>
  <si>
    <t>Dominic</t>
  </si>
  <si>
    <t>Colin</t>
  </si>
  <si>
    <t>JaCoby</t>
  </si>
  <si>
    <t>Ryne</t>
  </si>
  <si>
    <t>Riley</t>
  </si>
  <si>
    <t>McMahon</t>
  </si>
  <si>
    <t>Roe</t>
  </si>
  <si>
    <t>Chaz</t>
  </si>
  <si>
    <t>Tanaka</t>
  </si>
  <si>
    <t>Roark</t>
  </si>
  <si>
    <t>Gosselin</t>
  </si>
  <si>
    <t>Shoemaker</t>
  </si>
  <si>
    <t>Kiermaier</t>
  </si>
  <si>
    <t>Tellez</t>
  </si>
  <si>
    <t>Rowdy</t>
  </si>
  <si>
    <t>DeSclafani</t>
  </si>
  <si>
    <t>Amed</t>
  </si>
  <si>
    <t>Severino</t>
  </si>
  <si>
    <t>Morin</t>
  </si>
  <si>
    <t>Hendricks</t>
  </si>
  <si>
    <t>Montas</t>
  </si>
  <si>
    <t>Yates</t>
  </si>
  <si>
    <t>Kirby</t>
  </si>
  <si>
    <t>Bo</t>
  </si>
  <si>
    <t>Yimi</t>
  </si>
  <si>
    <t>Matz</t>
  </si>
  <si>
    <t>Raimel</t>
  </si>
  <si>
    <t>Kahnle</t>
  </si>
  <si>
    <t>Lugo</t>
  </si>
  <si>
    <t>Dawel</t>
  </si>
  <si>
    <t>Davies</t>
  </si>
  <si>
    <t>Betts</t>
  </si>
  <si>
    <t>Mookie</t>
  </si>
  <si>
    <t>Devers</t>
  </si>
  <si>
    <t>Cordero</t>
  </si>
  <si>
    <t>B/T</t>
  </si>
  <si>
    <t>R</t>
  </si>
  <si>
    <t>S</t>
  </si>
  <si>
    <t>Masahiro</t>
  </si>
  <si>
    <t>Jarlin</t>
  </si>
  <si>
    <t>Eloy</t>
  </si>
  <si>
    <t>Gleyber</t>
  </si>
  <si>
    <t>Cave</t>
  </si>
  <si>
    <t>Wittgren</t>
  </si>
  <si>
    <t>Aledmys</t>
  </si>
  <si>
    <t>Elias</t>
  </si>
  <si>
    <t>Roenis</t>
  </si>
  <si>
    <t>Leone</t>
  </si>
  <si>
    <t>Treinen</t>
  </si>
  <si>
    <t>KBO</t>
  </si>
  <si>
    <t>Blaine</t>
  </si>
  <si>
    <t>Rojas</t>
  </si>
  <si>
    <t>Giles</t>
  </si>
  <si>
    <t>Ken</t>
  </si>
  <si>
    <t>Raisel</t>
  </si>
  <si>
    <t>Enrique</t>
  </si>
  <si>
    <t>Casali</t>
  </si>
  <si>
    <t>Curt</t>
  </si>
  <si>
    <t>Chasen</t>
  </si>
  <si>
    <t>Neris</t>
  </si>
  <si>
    <t>Claudio</t>
  </si>
  <si>
    <t>Farmer</t>
  </si>
  <si>
    <t>Tomas</t>
  </si>
  <si>
    <t>Bassitt</t>
  </si>
  <si>
    <t>Gore</t>
  </si>
  <si>
    <t>Terrance</t>
  </si>
  <si>
    <t>Spencer</t>
  </si>
  <si>
    <t>Tropeano</t>
  </si>
  <si>
    <t>Pham</t>
  </si>
  <si>
    <t>Tuivailala</t>
  </si>
  <si>
    <t>Kela</t>
  </si>
  <si>
    <t>Keone</t>
  </si>
  <si>
    <t>Eickhoff</t>
  </si>
  <si>
    <t>Jerad</t>
  </si>
  <si>
    <t>Freeland</t>
  </si>
  <si>
    <t>Toussaint</t>
  </si>
  <si>
    <t>Touki</t>
  </si>
  <si>
    <t>WHIP</t>
  </si>
  <si>
    <t>SB</t>
  </si>
  <si>
    <t>OBP</t>
  </si>
  <si>
    <t>SLG</t>
  </si>
  <si>
    <t>HR</t>
  </si>
  <si>
    <t>GS</t>
  </si>
  <si>
    <t>Fisher</t>
  </si>
  <si>
    <t>Willy</t>
  </si>
  <si>
    <t>Schwarber</t>
  </si>
  <si>
    <t>Duane</t>
  </si>
  <si>
    <t>Rodon</t>
  </si>
  <si>
    <t>Nola</t>
  </si>
  <si>
    <t>Conforto</t>
  </si>
  <si>
    <t>Hoffman</t>
  </si>
  <si>
    <t>Newcomb</t>
  </si>
  <si>
    <t>Trea</t>
  </si>
  <si>
    <t>Fedde</t>
  </si>
  <si>
    <t>Chavis</t>
  </si>
  <si>
    <t>Blandino</t>
  </si>
  <si>
    <t>Verdugo</t>
  </si>
  <si>
    <t>Reid-Foley</t>
  </si>
  <si>
    <t>Keller</t>
  </si>
  <si>
    <t>Richard</t>
  </si>
  <si>
    <t>Sheffield</t>
  </si>
  <si>
    <t>Justus</t>
  </si>
  <si>
    <t>Albies</t>
  </si>
  <si>
    <t>Alec</t>
  </si>
  <si>
    <t>Reynaldo</t>
  </si>
  <si>
    <t>Difo</t>
  </si>
  <si>
    <t>Kevan</t>
  </si>
  <si>
    <t>Urshela</t>
  </si>
  <si>
    <t>Giovanny</t>
  </si>
  <si>
    <t>Armstrong</t>
  </si>
  <si>
    <t>Dixon</t>
  </si>
  <si>
    <t>Schebler</t>
  </si>
  <si>
    <t>German</t>
  </si>
  <si>
    <t>Robles</t>
  </si>
  <si>
    <t>Hansel</t>
  </si>
  <si>
    <t>Ketel</t>
  </si>
  <si>
    <t>Andriese</t>
  </si>
  <si>
    <t>Grayson</t>
  </si>
  <si>
    <t>Hanser</t>
  </si>
  <si>
    <t>Tepera</t>
  </si>
  <si>
    <t>Grace</t>
  </si>
  <si>
    <t>Aristides</t>
  </si>
  <si>
    <t>Romano</t>
  </si>
  <si>
    <t>Sal</t>
  </si>
  <si>
    <t>Canha</t>
  </si>
  <si>
    <t>Senzatela</t>
  </si>
  <si>
    <t>Mallex</t>
  </si>
  <si>
    <t>Munoz</t>
  </si>
  <si>
    <t>Yairo</t>
  </si>
  <si>
    <t>Yoan</t>
  </si>
  <si>
    <t>Cordell</t>
  </si>
  <si>
    <t>Wendle</t>
  </si>
  <si>
    <t>Gott</t>
  </si>
  <si>
    <t>Moncada</t>
  </si>
  <si>
    <t>Oberg</t>
  </si>
  <si>
    <t>Givens</t>
  </si>
  <si>
    <t>Mychal</t>
  </si>
  <si>
    <t>Boyd</t>
  </si>
  <si>
    <t>Osich</t>
  </si>
  <si>
    <t>Noe</t>
  </si>
  <si>
    <t>Godley</t>
  </si>
  <si>
    <t>Goody</t>
  </si>
  <si>
    <t>Duffey</t>
  </si>
  <si>
    <t>Garneau</t>
  </si>
  <si>
    <t>Alexander</t>
  </si>
  <si>
    <t>Pazos</t>
  </si>
  <si>
    <t>Ariel</t>
  </si>
  <si>
    <t>Weber</t>
  </si>
  <si>
    <t>Gearrin</t>
  </si>
  <si>
    <t>Houser</t>
  </si>
  <si>
    <t>Zac</t>
  </si>
  <si>
    <t>Frankie</t>
  </si>
  <si>
    <t>Tate</t>
  </si>
  <si>
    <t>Rodgers</t>
  </si>
  <si>
    <t>Swanson</t>
  </si>
  <si>
    <t>Dansby</t>
  </si>
  <si>
    <t>Bregman</t>
  </si>
  <si>
    <t>Benintendi</t>
  </si>
  <si>
    <t>Allard</t>
  </si>
  <si>
    <t>Kolby</t>
  </si>
  <si>
    <t>Trent</t>
  </si>
  <si>
    <t>Newman</t>
  </si>
  <si>
    <t>Buehler</t>
  </si>
  <si>
    <t>Naylor</t>
  </si>
  <si>
    <t>Bader</t>
  </si>
  <si>
    <t>Jalen</t>
  </si>
  <si>
    <t>Lambert</t>
  </si>
  <si>
    <t>Holder</t>
  </si>
  <si>
    <t>Christin</t>
  </si>
  <si>
    <t>Eshelman</t>
  </si>
  <si>
    <t>Soroka</t>
  </si>
  <si>
    <t>Cessa</t>
  </si>
  <si>
    <t>Knapp</t>
  </si>
  <si>
    <t>Cease</t>
  </si>
  <si>
    <t>Gant</t>
  </si>
  <si>
    <t>Clevinger</t>
  </si>
  <si>
    <t>Musgrove</t>
  </si>
  <si>
    <t>Strahm</t>
  </si>
  <si>
    <t>Stripling</t>
  </si>
  <si>
    <t>Gsellman</t>
  </si>
  <si>
    <t>Gamel</t>
  </si>
  <si>
    <t>Marquez</t>
  </si>
  <si>
    <t>Leclerc</t>
  </si>
  <si>
    <t>Estevez</t>
  </si>
  <si>
    <t>Sadzeck</t>
  </si>
  <si>
    <t>Connor</t>
  </si>
  <si>
    <t>Bellinger</t>
  </si>
  <si>
    <t>Perdomo</t>
  </si>
  <si>
    <t>Rickard</t>
  </si>
  <si>
    <t>Biagini</t>
  </si>
  <si>
    <t>Bowman</t>
  </si>
  <si>
    <t>Choi</t>
  </si>
  <si>
    <t>Ji-Man</t>
  </si>
  <si>
    <t>Bauers</t>
  </si>
  <si>
    <t>Mancini</t>
  </si>
  <si>
    <t>Conner</t>
  </si>
  <si>
    <t>Vladimir</t>
  </si>
  <si>
    <t>Maeda</t>
  </si>
  <si>
    <t>Kenta</t>
  </si>
  <si>
    <t>Engel</t>
  </si>
  <si>
    <t>Buchter</t>
  </si>
  <si>
    <t>Long</t>
  </si>
  <si>
    <t>Barria</t>
  </si>
  <si>
    <t>O'Neill</t>
  </si>
  <si>
    <t>Willson</t>
  </si>
  <si>
    <t>Isan</t>
  </si>
  <si>
    <t>Heredia</t>
  </si>
  <si>
    <t>Wang</t>
  </si>
  <si>
    <t>Devenski</t>
  </si>
  <si>
    <t>Mahle</t>
  </si>
  <si>
    <t>Merrifield</t>
  </si>
  <si>
    <t>Whit</t>
  </si>
  <si>
    <t>Bleier</t>
  </si>
  <si>
    <t>Mengden</t>
  </si>
  <si>
    <t>Stallings</t>
  </si>
  <si>
    <t>LeBlanc</t>
  </si>
  <si>
    <t>NPB</t>
  </si>
  <si>
    <t>Brault</t>
  </si>
  <si>
    <t>Floro</t>
  </si>
  <si>
    <t>Narvaez</t>
  </si>
  <si>
    <t>Healy</t>
  </si>
  <si>
    <t>Ryon</t>
  </si>
  <si>
    <t>Dayton</t>
  </si>
  <si>
    <t>Mayers</t>
  </si>
  <si>
    <t>Pina</t>
  </si>
  <si>
    <t>Suter</t>
  </si>
  <si>
    <t>Altavilla</t>
  </si>
  <si>
    <t>Wandy</t>
  </si>
  <si>
    <t>Valaika</t>
  </si>
  <si>
    <t>Plutko</t>
  </si>
  <si>
    <t>Gurriel</t>
  </si>
  <si>
    <t>Hays</t>
  </si>
  <si>
    <t>Puk</t>
  </si>
  <si>
    <t>Senzel</t>
  </si>
  <si>
    <t>Lux</t>
  </si>
  <si>
    <t>Thaiss</t>
  </si>
  <si>
    <t>Quantrill</t>
  </si>
  <si>
    <t>Cal</t>
  </si>
  <si>
    <t>Dakota</t>
  </si>
  <si>
    <t>Zeuch</t>
  </si>
  <si>
    <t>Lauer</t>
  </si>
  <si>
    <t>Kay</t>
  </si>
  <si>
    <t>Solak</t>
  </si>
  <si>
    <t>Peters</t>
  </si>
  <si>
    <t>Bryse</t>
  </si>
  <si>
    <t>Dubon</t>
  </si>
  <si>
    <t>Higashioka</t>
  </si>
  <si>
    <t>Yu-Cheng</t>
  </si>
  <si>
    <t>Chang</t>
  </si>
  <si>
    <t>Palka</t>
  </si>
  <si>
    <t>Lourdes</t>
  </si>
  <si>
    <t>Staumont</t>
  </si>
  <si>
    <t>Camargo</t>
  </si>
  <si>
    <t>Johan</t>
  </si>
  <si>
    <t>Yency</t>
  </si>
  <si>
    <t>Gallagher</t>
  </si>
  <si>
    <t>Junis</t>
  </si>
  <si>
    <t>Riddle</t>
  </si>
  <si>
    <t>Garver</t>
  </si>
  <si>
    <t>Nido</t>
  </si>
  <si>
    <t>Pivetta</t>
  </si>
  <si>
    <t>Wick</t>
  </si>
  <si>
    <t>Rowan</t>
  </si>
  <si>
    <t>Guzman</t>
  </si>
  <si>
    <t>Ildemaro</t>
  </si>
  <si>
    <t>Fry</t>
  </si>
  <si>
    <t>Gallegos</t>
  </si>
  <si>
    <t>Alvarado</t>
  </si>
  <si>
    <t>Lockett</t>
  </si>
  <si>
    <t>Moronta</t>
  </si>
  <si>
    <t>Rios</t>
  </si>
  <si>
    <t>Thames</t>
  </si>
  <si>
    <t>Jurado</t>
  </si>
  <si>
    <t>Palumbo</t>
  </si>
  <si>
    <t>Sparkman</t>
  </si>
  <si>
    <t>Glenn</t>
  </si>
  <si>
    <t>Santander</t>
  </si>
  <si>
    <t>Hoskins</t>
  </si>
  <si>
    <t>Rhys</t>
  </si>
  <si>
    <t>Kingery</t>
  </si>
  <si>
    <t>Woodruff</t>
  </si>
  <si>
    <t>Clarke</t>
  </si>
  <si>
    <t>Duplantier</t>
  </si>
  <si>
    <t>Lamet</t>
  </si>
  <si>
    <t>Dinelson</t>
  </si>
  <si>
    <t>Duggar</t>
  </si>
  <si>
    <t>Minter</t>
  </si>
  <si>
    <t>Yandy</t>
  </si>
  <si>
    <t>Yolmer</t>
  </si>
  <si>
    <t>Vince</t>
  </si>
  <si>
    <t>Sewald</t>
  </si>
  <si>
    <t>Stefan</t>
  </si>
  <si>
    <t>Bass</t>
  </si>
  <si>
    <t>Diego</t>
  </si>
  <si>
    <t>Gaviglio</t>
  </si>
  <si>
    <t>Velazquez</t>
  </si>
  <si>
    <t>Dwight</t>
  </si>
  <si>
    <t>Brebbia</t>
  </si>
  <si>
    <t>Slater</t>
  </si>
  <si>
    <t>Edgar</t>
  </si>
  <si>
    <t>Yacabonis</t>
  </si>
  <si>
    <t>Maton</t>
  </si>
  <si>
    <t>Voit</t>
  </si>
  <si>
    <t>Tauchman</t>
  </si>
  <si>
    <t>Kolarek</t>
  </si>
  <si>
    <t>Farrell</t>
  </si>
  <si>
    <t>Cooper</t>
  </si>
  <si>
    <t>Kittredge</t>
  </si>
  <si>
    <t>Bummer</t>
  </si>
  <si>
    <t>Luplow</t>
  </si>
  <si>
    <t>Puello</t>
  </si>
  <si>
    <t>Mayza</t>
  </si>
  <si>
    <t>Yacksel</t>
  </si>
  <si>
    <t>Wallach</t>
  </si>
  <si>
    <t>Goodrum</t>
  </si>
  <si>
    <t>Niko</t>
  </si>
  <si>
    <t>Maples</t>
  </si>
  <si>
    <t>Font</t>
  </si>
  <si>
    <t>Wilkerson</t>
  </si>
  <si>
    <t>Locastro</t>
  </si>
  <si>
    <t>ARZ</t>
  </si>
  <si>
    <t>Detwiler</t>
  </si>
  <si>
    <t>Reggie</t>
  </si>
  <si>
    <t>Nicky</t>
  </si>
  <si>
    <t>McKay</t>
  </si>
  <si>
    <t>Keston</t>
  </si>
  <si>
    <t>Haseley</t>
  </si>
  <si>
    <t>Hall</t>
  </si>
  <si>
    <t>Canning</t>
  </si>
  <si>
    <t>Guillorme</t>
  </si>
  <si>
    <t>Helsley</t>
  </si>
  <si>
    <t>Suero</t>
  </si>
  <si>
    <t>Wander</t>
  </si>
  <si>
    <t>John Ryan</t>
  </si>
  <si>
    <t>Ozzie</t>
  </si>
  <si>
    <t>Yuli</t>
  </si>
  <si>
    <t>Hiura</t>
  </si>
  <si>
    <t>Burnes</t>
  </si>
  <si>
    <t>Shed</t>
  </si>
  <si>
    <t>Alzolay</t>
  </si>
  <si>
    <t>Adbert</t>
  </si>
  <si>
    <t>Grisham</t>
  </si>
  <si>
    <t>Willi</t>
  </si>
  <si>
    <t>Seranthony</t>
  </si>
  <si>
    <t>Ranger</t>
  </si>
  <si>
    <t>Pannone</t>
  </si>
  <si>
    <t>Yonny</t>
  </si>
  <si>
    <t>Greiner</t>
  </si>
  <si>
    <t>Turnbull</t>
  </si>
  <si>
    <t>Bote</t>
  </si>
  <si>
    <t>Trivino</t>
  </si>
  <si>
    <t>Lou</t>
  </si>
  <si>
    <t>Wieck</t>
  </si>
  <si>
    <t>Loaisiga</t>
  </si>
  <si>
    <t>Thairo</t>
  </si>
  <si>
    <t>Tinoco</t>
  </si>
  <si>
    <t>Bashlor</t>
  </si>
  <si>
    <t>Hess</t>
  </si>
  <si>
    <t>Beeks</t>
  </si>
  <si>
    <t>Viloria</t>
  </si>
  <si>
    <t>Meibrys</t>
  </si>
  <si>
    <t>Littell</t>
  </si>
  <si>
    <t>Laureano</t>
  </si>
  <si>
    <t>Trevino</t>
  </si>
  <si>
    <t>Kiner-Falefa</t>
  </si>
  <si>
    <t>Isiah</t>
  </si>
  <si>
    <t>Brewer</t>
  </si>
  <si>
    <t>Colten</t>
  </si>
  <si>
    <t>Michel</t>
  </si>
  <si>
    <t>Lucchesi</t>
  </si>
  <si>
    <t>Hampson</t>
  </si>
  <si>
    <t>Mikolas</t>
  </si>
  <si>
    <t>Mullins</t>
  </si>
  <si>
    <t>Cedric</t>
  </si>
  <si>
    <t>Barlow</t>
  </si>
  <si>
    <t>Ohtani</t>
  </si>
  <si>
    <t>Shohei</t>
  </si>
  <si>
    <t>Burch</t>
  </si>
  <si>
    <t>Cortes</t>
  </si>
  <si>
    <t>Nestor</t>
  </si>
  <si>
    <t>Kinley</t>
  </si>
  <si>
    <t>Elieser</t>
  </si>
  <si>
    <t>Darwinzon</t>
  </si>
  <si>
    <t>Hirano</t>
  </si>
  <si>
    <t>Yoshihisa</t>
  </si>
  <si>
    <t>Bieber</t>
  </si>
  <si>
    <t>Isaac</t>
  </si>
  <si>
    <t>Luzardo</t>
  </si>
  <si>
    <t>Yordan</t>
  </si>
  <si>
    <t>Bishop</t>
  </si>
  <si>
    <t>Knizner</t>
  </si>
  <si>
    <t>Shaun</t>
  </si>
  <si>
    <t>Ronny</t>
  </si>
  <si>
    <t>Hale</t>
  </si>
  <si>
    <t>Solano</t>
  </si>
  <si>
    <t>Donovan</t>
  </si>
  <si>
    <t>Kline</t>
  </si>
  <si>
    <t>Branden</t>
  </si>
  <si>
    <t>Brennan</t>
  </si>
  <si>
    <t>Emmanuel</t>
  </si>
  <si>
    <t>Geoff</t>
  </si>
  <si>
    <t>Stock</t>
  </si>
  <si>
    <t>Cimber</t>
  </si>
  <si>
    <t>Rainey</t>
  </si>
  <si>
    <t>Muncy</t>
  </si>
  <si>
    <t>Franmil</t>
  </si>
  <si>
    <t>Dereck</t>
  </si>
  <si>
    <t>Ferguson</t>
  </si>
  <si>
    <t>Poncedeleon</t>
  </si>
  <si>
    <t>Fletcher</t>
  </si>
  <si>
    <t>Wes</t>
  </si>
  <si>
    <t>Astudillo</t>
  </si>
  <si>
    <t>Willians</t>
  </si>
  <si>
    <t>McRae</t>
  </si>
  <si>
    <t>Brasier</t>
  </si>
  <si>
    <t>Wendelken</t>
  </si>
  <si>
    <t>Sadler</t>
  </si>
  <si>
    <t>McNeil</t>
  </si>
  <si>
    <t>O'Hearn</t>
  </si>
  <si>
    <t>Springs</t>
  </si>
  <si>
    <t>Jeffrey</t>
  </si>
  <si>
    <t>Wingenter</t>
  </si>
  <si>
    <t>Sobotka</t>
  </si>
  <si>
    <t>Newberry</t>
  </si>
  <si>
    <t>Shafer</t>
  </si>
  <si>
    <t>Framber</t>
  </si>
  <si>
    <t>Tarpley</t>
  </si>
  <si>
    <t>Brigham</t>
  </si>
  <si>
    <t>McGowin</t>
  </si>
  <si>
    <t>Straw</t>
  </si>
  <si>
    <t>Myles</t>
  </si>
  <si>
    <t>Means</t>
  </si>
  <si>
    <t>Berti</t>
  </si>
  <si>
    <t>Hoerner</t>
  </si>
  <si>
    <t>Nico</t>
  </si>
  <si>
    <t>L/L</t>
  </si>
  <si>
    <t>Biggio</t>
  </si>
  <si>
    <t>Cavan</t>
  </si>
  <si>
    <t>Neuse</t>
  </si>
  <si>
    <t>Sheldon</t>
  </si>
  <si>
    <t>Genesis</t>
  </si>
  <si>
    <t>Yamamoto</t>
  </si>
  <si>
    <t>Quijada</t>
  </si>
  <si>
    <t>Arraez</t>
  </si>
  <si>
    <t>Coonrod</t>
  </si>
  <si>
    <t>Heineman</t>
  </si>
  <si>
    <t>Waguespack</t>
  </si>
  <si>
    <t>Hilliard</t>
  </si>
  <si>
    <t>Lakins</t>
  </si>
  <si>
    <t>France</t>
  </si>
  <si>
    <t>Paddack</t>
  </si>
  <si>
    <t>Rengifo</t>
  </si>
  <si>
    <t>Gibaut</t>
  </si>
  <si>
    <t>Beaty</t>
  </si>
  <si>
    <t>Merrill</t>
  </si>
  <si>
    <t>Irvin</t>
  </si>
  <si>
    <t>Bergen</t>
  </si>
  <si>
    <t>Luciano</t>
  </si>
  <si>
    <t>Kikuchi</t>
  </si>
  <si>
    <t>Yusei</t>
  </si>
  <si>
    <t>Gonsolin</t>
  </si>
  <si>
    <t>Margevicius</t>
  </si>
  <si>
    <t>L/R</t>
  </si>
  <si>
    <t>Lovelady</t>
  </si>
  <si>
    <t>Ford</t>
  </si>
  <si>
    <t>VanMeter</t>
  </si>
  <si>
    <t>Bemboom</t>
  </si>
  <si>
    <t>Walsh</t>
  </si>
  <si>
    <t>Garlick</t>
  </si>
  <si>
    <t>Hartlieb</t>
  </si>
  <si>
    <t>Wei-Chung</t>
  </si>
  <si>
    <t>Yastrzemski</t>
  </si>
  <si>
    <t>Plesac</t>
  </si>
  <si>
    <t>Mayfield</t>
  </si>
  <si>
    <t>Smeltzer</t>
  </si>
  <si>
    <t>Crichton</t>
  </si>
  <si>
    <t>Edman</t>
  </si>
  <si>
    <t>Fairbanks</t>
  </si>
  <si>
    <t>Poche</t>
  </si>
  <si>
    <t>Agrazal</t>
  </si>
  <si>
    <t>Dario</t>
  </si>
  <si>
    <t>Gallen</t>
  </si>
  <si>
    <t>Arteaga</t>
  </si>
  <si>
    <t>Humberto</t>
  </si>
  <si>
    <t>Civale</t>
  </si>
  <si>
    <t>Brosseau</t>
  </si>
  <si>
    <t>Cisnero</t>
  </si>
  <si>
    <t>Mazza</t>
  </si>
  <si>
    <t>Sneed</t>
  </si>
  <si>
    <t>Cy</t>
  </si>
  <si>
    <t>RIP</t>
  </si>
  <si>
    <t>Chi Chi</t>
  </si>
  <si>
    <t>Urquidy</t>
  </si>
  <si>
    <t>Gustave</t>
  </si>
  <si>
    <t>Jandel</t>
  </si>
  <si>
    <t>Menez</t>
  </si>
  <si>
    <t>Stashak</t>
  </si>
  <si>
    <t>Lopes</t>
  </si>
  <si>
    <t>Grotz</t>
  </si>
  <si>
    <t>McClain</t>
  </si>
  <si>
    <t>Clase</t>
  </si>
  <si>
    <t>Dugger</t>
  </si>
  <si>
    <t>Ginkel</t>
  </si>
  <si>
    <t>Dobnak</t>
  </si>
  <si>
    <t>Schreiber</t>
  </si>
  <si>
    <t>Guilbeau</t>
  </si>
  <si>
    <t>Yardley</t>
  </si>
  <si>
    <t>Toro</t>
  </si>
  <si>
    <t>Bednar</t>
  </si>
  <si>
    <t>Bolanos</t>
  </si>
  <si>
    <t>McBroom</t>
  </si>
  <si>
    <t>Lamonte</t>
  </si>
  <si>
    <t>TEAM</t>
  </si>
  <si>
    <t>Chicago Cubs</t>
  </si>
  <si>
    <t>Arizona Diamondbacks</t>
  </si>
  <si>
    <t>Atlanta Braves</t>
  </si>
  <si>
    <t>Boston Red Sox</t>
  </si>
  <si>
    <t>Colorado Rockies</t>
  </si>
  <si>
    <t>Detroit Tigers</t>
  </si>
  <si>
    <t>Houston Astros</t>
  </si>
  <si>
    <t>Los Angeles Angels</t>
  </si>
  <si>
    <t>Milwaukee Brewers</t>
  </si>
  <si>
    <t>Minnesota Twins</t>
  </si>
  <si>
    <t>New York Mets</t>
  </si>
  <si>
    <t>Oakland A's</t>
  </si>
  <si>
    <t>Philadelphia Phillies</t>
  </si>
  <si>
    <t>St. Louis Cardinals</t>
  </si>
  <si>
    <t>Tampa Bay Rays</t>
  </si>
  <si>
    <t>Texas Rangers</t>
  </si>
  <si>
    <t>Toronto Blue Jays</t>
  </si>
  <si>
    <t>Washington Nationals</t>
  </si>
  <si>
    <t>Bull Durham</t>
  </si>
  <si>
    <t>The Natural</t>
  </si>
  <si>
    <t>Geoff Cooper</t>
  </si>
  <si>
    <t>geoffcooper3000@gmail.com</t>
  </si>
  <si>
    <t>George Henion</t>
  </si>
  <si>
    <t>Matt Tobin</t>
  </si>
  <si>
    <t>Shane Beecraft</t>
  </si>
  <si>
    <t>Genaro Armas</t>
  </si>
  <si>
    <t>Andy Rowe</t>
  </si>
  <si>
    <t>pbergovoy@gmail.com</t>
  </si>
  <si>
    <t>diehard23@hotmail.com</t>
  </si>
  <si>
    <t>newvoh@gmail.com</t>
  </si>
  <si>
    <t>Steve Degardner</t>
  </si>
  <si>
    <t>Patrick Neal</t>
  </si>
  <si>
    <t>Shane.beecraft@gmail.com</t>
  </si>
  <si>
    <t>stevedeo@yahoo.com</t>
  </si>
  <si>
    <t>Jerry Janacek</t>
  </si>
  <si>
    <t>Patrick.Neal@uvm.edu</t>
  </si>
  <si>
    <t>Brian Papineau</t>
  </si>
  <si>
    <t>akilanowski@gmail.com</t>
  </si>
  <si>
    <t>Alex Kilanowski</t>
  </si>
  <si>
    <t>PLAYERS ACQUIRED</t>
  </si>
  <si>
    <t>TM</t>
  </si>
  <si>
    <t>SLOT</t>
  </si>
  <si>
    <t>RND</t>
  </si>
  <si>
    <t>PICK</t>
  </si>
  <si>
    <t>TRADE #</t>
  </si>
  <si>
    <t>DATE</t>
  </si>
  <si>
    <t>TEAM NAME</t>
  </si>
  <si>
    <t>LEAGUE</t>
  </si>
  <si>
    <t>COACH</t>
  </si>
  <si>
    <t>E-MAIL</t>
  </si>
  <si>
    <t>New York Yankees</t>
  </si>
  <si>
    <t>William Robbits</t>
  </si>
  <si>
    <t>Bart Doherty</t>
  </si>
  <si>
    <t>Nick Battaglia</t>
  </si>
  <si>
    <t>NickBattaglia63@yahoo.com</t>
  </si>
  <si>
    <t>DohertyBart1129@yahoo.com</t>
  </si>
  <si>
    <t>#########</t>
  </si>
  <si>
    <t>Votto</t>
  </si>
  <si>
    <t>ADJUSTMENT DRAFT ---</t>
  </si>
  <si>
    <t>PASS</t>
  </si>
  <si>
    <t>Dale Werth</t>
  </si>
  <si>
    <t>spugni1940@gmail.com</t>
  </si>
  <si>
    <t>Sean Pugni</t>
  </si>
  <si>
    <t>PLAYER RELEASED:</t>
  </si>
  <si>
    <t>PAs</t>
  </si>
  <si>
    <t>K/9</t>
  </si>
  <si>
    <t>Arizona</t>
  </si>
  <si>
    <t>Scott Barlow (P), Matthew Boyd (P)</t>
  </si>
  <si>
    <t>Boston</t>
  </si>
  <si>
    <t>Chris Bassitt (P), Matt Magill (P)</t>
  </si>
  <si>
    <t>Oakland</t>
  </si>
  <si>
    <t>Andrew Cashner (P), Michael Conforto (OF)</t>
  </si>
  <si>
    <t>Texas</t>
  </si>
  <si>
    <t>Luis Castillo (P), Jared Eickoff (P)</t>
  </si>
  <si>
    <t>Peter Lambert (P)</t>
  </si>
  <si>
    <t>Minnesota</t>
  </si>
  <si>
    <t>Jake Lamb (P)</t>
  </si>
  <si>
    <t>YEAR</t>
  </si>
  <si>
    <t>GAME</t>
  </si>
  <si>
    <t>PLAYER ADDED</t>
  </si>
  <si>
    <t>PLAYER DROPPED</t>
  </si>
  <si>
    <t>Washington</t>
  </si>
  <si>
    <t>Austin Pruitt (P)</t>
  </si>
  <si>
    <t>Toronto</t>
  </si>
  <si>
    <t>Tampa Bay</t>
  </si>
  <si>
    <t>Philadelphia</t>
  </si>
  <si>
    <t>Colorado</t>
  </si>
  <si>
    <t>Jesus Sucre (C)</t>
  </si>
  <si>
    <t>Ryan Goins (2B)</t>
  </si>
  <si>
    <t>Richard Bleier (P)</t>
  </si>
  <si>
    <t>Rich Hill (P)</t>
  </si>
  <si>
    <t>Jonathan Holder (P)</t>
  </si>
  <si>
    <t>Blake Parker (P)</t>
  </si>
  <si>
    <t>Alex Wood (P)</t>
  </si>
  <si>
    <t>Jake McGee (P)</t>
  </si>
  <si>
    <t>Cesar Puello (OF)</t>
  </si>
  <si>
    <t>Jedd Gyorko (3B)</t>
  </si>
  <si>
    <t>Andres Munoz (P)</t>
  </si>
  <si>
    <t>Marco Hernandez (2B)</t>
  </si>
  <si>
    <t>Detroit</t>
  </si>
  <si>
    <t>Delino DeShields (OF)</t>
  </si>
  <si>
    <t>Eduardo Rodriguez (P)</t>
  </si>
  <si>
    <t>St. Louis</t>
  </si>
  <si>
    <t>Houston</t>
  </si>
  <si>
    <t>Los Angeles (A)</t>
  </si>
  <si>
    <t>Milwaukee</t>
  </si>
  <si>
    <t>Los Angeles (N)</t>
  </si>
  <si>
    <t>Atlanta</t>
  </si>
  <si>
    <t>Daniel Palka (OF)</t>
  </si>
  <si>
    <t>Tyler White (1B)</t>
  </si>
  <si>
    <t>Niko Goodrum (SS)</t>
  </si>
  <si>
    <t>Shedd Long (2B)</t>
  </si>
  <si>
    <t>Amed Rosario (SS), Yuan Lopez (P)</t>
  </si>
  <si>
    <t>Max Scherzer (P), Matt Andriese (P)</t>
  </si>
  <si>
    <t>Tim Mayza (P), Brian Goodwin (OF)</t>
  </si>
  <si>
    <t>Tommy Kahnle (P), Robbie Grossman (OF)</t>
  </si>
  <si>
    <t>Griffin Canning (P), Mike Morin (P)</t>
  </si>
  <si>
    <t>Robert Gsellman (P), Tyler O'Niell (OF)</t>
  </si>
  <si>
    <t>Luis Severino (P)</t>
  </si>
  <si>
    <t>Brendan Rodgers (SS)</t>
  </si>
  <si>
    <t>Sam Travis (1B)</t>
  </si>
  <si>
    <t>Craig Kimbrel (P)</t>
  </si>
  <si>
    <t>Jose Cisnero (P)</t>
  </si>
  <si>
    <t>Shed Long (2B)</t>
  </si>
  <si>
    <t>Cody Gearrin (P)</t>
  </si>
  <si>
    <t>Tim Mayza (P)</t>
  </si>
  <si>
    <t>Tucker Barnhart (C)</t>
  </si>
  <si>
    <t>Ender Inciarte (OF)</t>
  </si>
  <si>
    <t>Sam Tuivailala (P)</t>
  </si>
  <si>
    <t>Tyler Alexander (P)</t>
  </si>
  <si>
    <t>Matt Thaiss (1B)</t>
  </si>
  <si>
    <t>Matt Albers (P)</t>
  </si>
  <si>
    <t>Connor Sadzeck (P)</t>
  </si>
  <si>
    <t>Chris Archer (P), Josh Naylor (OF)</t>
  </si>
  <si>
    <t>Neil Walker (1B), Nick Solak (2B)</t>
  </si>
  <si>
    <t>Ryan Goins (SS)</t>
  </si>
  <si>
    <t xml:space="preserve">John Ryan Murphy (C) </t>
  </si>
  <si>
    <t xml:space="preserve">Stephen Vogt (C) </t>
  </si>
  <si>
    <t>Andrelton Simmons (SS)</t>
  </si>
  <si>
    <t>Hector Arteaga (P)</t>
  </si>
  <si>
    <t>Elvis Andrus (SS, Austin Adams (P), Mitch Moreland (1B)</t>
  </si>
  <si>
    <t>Matt Boyd (P), Jordan Hicks (P), Tony Kemp (OF)</t>
  </si>
  <si>
    <t>Anthony Rizzo (1B), Adam Ottavino (P)</t>
  </si>
  <si>
    <t>Josh Bell (1B), Tyler Naquin (OF)</t>
  </si>
  <si>
    <t>Stephen Vogt (C), Chaz Roe (P)</t>
  </si>
  <si>
    <t>Nate Lowe (1B), Danny Jansen (C)</t>
  </si>
  <si>
    <t>Rafael Devers (3B), Spencer Turnbull (P)</t>
  </si>
  <si>
    <t>Matt Chapman (3B), Dakota Hudson (P)</t>
  </si>
  <si>
    <t>Jake Newberry (P)</t>
  </si>
  <si>
    <t>Chris Stratton (P)</t>
  </si>
  <si>
    <t>Jhoulys Chacin (P)</t>
  </si>
  <si>
    <t>Jeff Brigham (P)</t>
  </si>
  <si>
    <t>Pedro Strop (P)</t>
  </si>
  <si>
    <t>Emmanuel Clase (P)</t>
  </si>
  <si>
    <t>Brett Phillips (OF)</t>
  </si>
  <si>
    <t>Chaz Roe (P)</t>
  </si>
  <si>
    <t>Randal Grichuk (OF), Ryan Helsley (P)</t>
  </si>
  <si>
    <t>Chicago (N)</t>
  </si>
  <si>
    <t>Brian Goodwin (OF), Adam Kolarek (P)</t>
  </si>
  <si>
    <t>Paul Goldschmidt (1B), Jose Iglesias (SS), Jason Heyward (OF)</t>
  </si>
  <si>
    <t>Curt Casali (C), Dylan Floro (P)</t>
  </si>
  <si>
    <t>Tony Wolters (C), Carlos Martinez (P)</t>
  </si>
  <si>
    <t>Justin Turner (3B), Jared Eickoff (P)</t>
  </si>
  <si>
    <t>Tommy LaStella (2B), Nico Hoerner (SS)</t>
  </si>
  <si>
    <t>Jake Arrieta (P)</t>
  </si>
  <si>
    <t>Michael Taylor (OF)</t>
  </si>
  <si>
    <t>Jesse Chavez (P)</t>
  </si>
  <si>
    <t>Trevor Gott (P)</t>
  </si>
  <si>
    <t>Hunter Strickland (P)</t>
  </si>
  <si>
    <t>Kevan Smith (C)</t>
  </si>
  <si>
    <t>Erik Fedde (P)</t>
  </si>
  <si>
    <t>Taylor Clarke (P)</t>
  </si>
  <si>
    <t>Bubba Starling (OF)</t>
  </si>
  <si>
    <t>Chris Iannetta (C)</t>
  </si>
  <si>
    <t>Cody Stashak (P)</t>
  </si>
  <si>
    <t>Zach Wheeler (P), Yuli Gurriel (1B), Trevor May (P), Jonathan Villar (2B), Caleb Smith (P)</t>
  </si>
  <si>
    <t>Jon Berti (SS), Freddy Peralta (P), Jared Hughes (P)</t>
  </si>
  <si>
    <t>Adam Eaton (OF), Jose Urquidy (P), Cory Gearrin (P)</t>
  </si>
  <si>
    <t>Zach Plesac (P), Marwin Gonzalez (OF), Tyler Rogers (P), Yolmer Sanchez (2B), Billy Hamilton (OF)</t>
  </si>
  <si>
    <t>Trevor Williams (P), Matt Magill (P), Diego Castillo (P)</t>
  </si>
  <si>
    <t>Hector Neris (P), Blake Treinen (P) , Tanner Roark (P)</t>
  </si>
  <si>
    <t>Anthony Rizzo (1B), Andrelton Simmons (SS), Jake Odirizzi (P)</t>
  </si>
  <si>
    <t>Baltimore Orioles</t>
  </si>
  <si>
    <t>Pittsburgh Pirates</t>
  </si>
  <si>
    <t>Chris Gunst</t>
  </si>
  <si>
    <t>San Francisco Giants</t>
  </si>
  <si>
    <t>MANAGER</t>
  </si>
  <si>
    <t>DATE OF CHANGE</t>
  </si>
  <si>
    <t>OLD MANAGER</t>
  </si>
  <si>
    <t>FRANCHISE</t>
  </si>
  <si>
    <t>OLD FRANCHISE</t>
  </si>
  <si>
    <t>Ben Duvenek</t>
  </si>
  <si>
    <t>Vacant</t>
  </si>
  <si>
    <t>June 2020</t>
  </si>
  <si>
    <t>2020 Season #1 Off-Season</t>
  </si>
  <si>
    <t>Gunst5368@yahoo.com</t>
  </si>
  <si>
    <t>Rusty Jackson</t>
  </si>
  <si>
    <t>Rustygate300@aol.com</t>
  </si>
  <si>
    <t>Reg Welker</t>
  </si>
  <si>
    <t>July 2020</t>
  </si>
  <si>
    <t>Milwaukee Brewers (Ben D)</t>
  </si>
  <si>
    <t>Los Angeles Angels (Matt T)</t>
  </si>
  <si>
    <t>New York Mets (Genaro A)</t>
  </si>
  <si>
    <t>New York Yankees (William R)</t>
  </si>
  <si>
    <t>Teams Listed Below Refer to 2020 Season #2 Franchises</t>
  </si>
  <si>
    <t>Teams Listed Below Refer to 2020 Season #1 Franchises</t>
  </si>
  <si>
    <t>Mitch Moreland (1B), Mauricio Dubon (2B)</t>
  </si>
  <si>
    <t>San Francisco</t>
  </si>
  <si>
    <t>Chase Anderson (P), Blake Parker (P)</t>
  </si>
  <si>
    <t>Andrew Benintendi (OF), Brett Anderson (P)</t>
  </si>
  <si>
    <t>Alex Verdugo (OF), Chris Bassitt (P)</t>
  </si>
  <si>
    <t>Diego Castillo (P)</t>
  </si>
  <si>
    <t>Tanner Roark (P)</t>
  </si>
  <si>
    <t>Jose Berrios (P), Jake Rogers (C), Sean Reid-Foley (P)</t>
  </si>
  <si>
    <t>Brett Anderson (P), Mike Morin (P), Brandon Rodgers (2B)</t>
  </si>
  <si>
    <t>Alan Schultz</t>
  </si>
  <si>
    <t>alanschultz97@gmail.com</t>
  </si>
  <si>
    <t>Pittsburgh</t>
  </si>
  <si>
    <t>Yu Darvish (P), Blake Snell (P), Carlos Santana (1B)</t>
  </si>
  <si>
    <t>Eloy Jimenez (OF), Paul Goldschmidt (1B), Madison Bumgarner (P)</t>
  </si>
  <si>
    <t>Daniel Hudson (P)</t>
  </si>
  <si>
    <t>Spencer Turnbull (P)</t>
  </si>
  <si>
    <t>Josh Hader (P), Steve Wilkerson (OF)</t>
  </si>
  <si>
    <t>Blake Parker (P), Randal Grichuk (OF)</t>
  </si>
  <si>
    <t>Xander Bogaerts (SS), Sean Doolittle (P)</t>
  </si>
  <si>
    <t>Andrelton Simmons (SS), Mark Melancon (P)</t>
  </si>
  <si>
    <t>NY Yankees</t>
  </si>
  <si>
    <t>Jose Iglesias (SS)</t>
  </si>
  <si>
    <t>Adam Wainwright (P)</t>
  </si>
  <si>
    <t>Baltimore</t>
  </si>
  <si>
    <t>Tommy Pham (OF)</t>
  </si>
  <si>
    <t>Lance Lynn (P)</t>
  </si>
  <si>
    <t>Chicago White Sox</t>
  </si>
  <si>
    <t>3-Sup</t>
  </si>
  <si>
    <t>RET</t>
  </si>
  <si>
    <t>5-Comp</t>
  </si>
  <si>
    <t>Mike Leake (P)</t>
  </si>
  <si>
    <t>Robert Gsellman (P)</t>
  </si>
  <si>
    <t>Brandon Crawford (SS)</t>
  </si>
  <si>
    <t>Francisco Cervelli (C)</t>
  </si>
  <si>
    <t>Sierra</t>
  </si>
  <si>
    <t>Magneuris</t>
  </si>
  <si>
    <t>Free Agent Pool</t>
  </si>
  <si>
    <t>ELIG?</t>
  </si>
  <si>
    <t>Adam Eaton (OF), Domingo Santana (OF)</t>
  </si>
  <si>
    <t>Matt Joyce (OF), Marwin Gonzalez (1B)</t>
  </si>
  <si>
    <t>Dylan Bundy (P), Framber Valdez (P)</t>
  </si>
  <si>
    <t>Shohei Ohtani (DH), Kevin Gausman (P)</t>
  </si>
  <si>
    <t>Javier Baez (SS), Buster Posey (C), James Paxton (P), Taylor Rogers (P)</t>
  </si>
  <si>
    <t>Tim Anderson (SS), Willson Contreras (C), David Price (P), Jacob Webb (P)</t>
  </si>
  <si>
    <t>2020-2</t>
  </si>
  <si>
    <t>Chicago (A)</t>
  </si>
  <si>
    <t>Chad Sobotka (P)</t>
  </si>
  <si>
    <t>Jameson Taillon (P)</t>
  </si>
  <si>
    <t>Jairo Diaz (P)</t>
  </si>
  <si>
    <t>Taylor Cole (P)</t>
  </si>
  <si>
    <t>Junior Fernandez (P)</t>
  </si>
  <si>
    <t>Jamie Barria (P)</t>
  </si>
  <si>
    <t>Sandy Leon (C)</t>
  </si>
  <si>
    <t>Martin Perez (P)</t>
  </si>
  <si>
    <t>Hernan Perez (3B)</t>
  </si>
  <si>
    <t>Travis Shaw (3B)</t>
  </si>
  <si>
    <t>Josh Fuentes (3B)</t>
  </si>
  <si>
    <t>Tim Beckham (2B)</t>
  </si>
  <si>
    <t>Austin Adams (P)</t>
  </si>
  <si>
    <t>Colin Moran (1B)</t>
  </si>
  <si>
    <t>Josh D.</t>
  </si>
  <si>
    <t>Tyler Beede (P)</t>
  </si>
  <si>
    <t>Tim Beckham (P)</t>
  </si>
  <si>
    <t>Wei-Chung Wang (P)</t>
  </si>
  <si>
    <t>Josh Osich (P)</t>
  </si>
  <si>
    <t>Ryan Cordell (OF)</t>
  </si>
  <si>
    <t>Daniel Ponce de Leon (P)</t>
  </si>
  <si>
    <t>Tom Eschelman (P)</t>
  </si>
  <si>
    <t>Franklin Barreto (2B)</t>
  </si>
  <si>
    <t>Steven Brault (P)</t>
  </si>
  <si>
    <t>Charlie Culberson (2B)</t>
  </si>
  <si>
    <t>Shawn Armstrong (P)</t>
  </si>
  <si>
    <t>Kolby Allard (P)</t>
  </si>
  <si>
    <t>Jose Alvarado (P)</t>
  </si>
  <si>
    <t>Austin Barnes (C)</t>
  </si>
  <si>
    <t>Michael Wacha (P)</t>
  </si>
  <si>
    <t xml:space="preserve">Drew Pomeranz (P), Tyler Flowers (C) </t>
  </si>
  <si>
    <t>Isaiah Kiner-Falefa (3B), Cy Sneed (P)</t>
  </si>
  <si>
    <t>G</t>
  </si>
  <si>
    <t>OPS</t>
  </si>
  <si>
    <t>Adell</t>
  </si>
  <si>
    <t>Jo</t>
  </si>
  <si>
    <t>Akin</t>
  </si>
  <si>
    <t>Keegan</t>
  </si>
  <si>
    <t>Akiyama</t>
  </si>
  <si>
    <t>Shogo</t>
  </si>
  <si>
    <t>Alcala</t>
  </si>
  <si>
    <t>Alford</t>
  </si>
  <si>
    <t>Eddy</t>
  </si>
  <si>
    <t>Andujar</t>
  </si>
  <si>
    <t>Antone</t>
  </si>
  <si>
    <t>Tejay</t>
  </si>
  <si>
    <t>Apostel</t>
  </si>
  <si>
    <t>Sherten</t>
  </si>
  <si>
    <t>Arauz</t>
  </si>
  <si>
    <t>Arozarena</t>
  </si>
  <si>
    <t>Bacus</t>
  </si>
  <si>
    <t>Banda</t>
  </si>
  <si>
    <t>Baragar</t>
  </si>
  <si>
    <t>Barrett</t>
  </si>
  <si>
    <t>Bart</t>
  </si>
  <si>
    <t>Basabe</t>
  </si>
  <si>
    <t>Luis Alexander</t>
  </si>
  <si>
    <t>Beasley</t>
  </si>
  <si>
    <t>Benjamin</t>
  </si>
  <si>
    <t>Betances</t>
  </si>
  <si>
    <t>Dellin</t>
  </si>
  <si>
    <t>Bickford</t>
  </si>
  <si>
    <t>Bielak</t>
  </si>
  <si>
    <t>Blankenhorn</t>
  </si>
  <si>
    <t>Blewett</t>
  </si>
  <si>
    <t>Bohm</t>
  </si>
  <si>
    <t>Bonifacio</t>
  </si>
  <si>
    <t>Borucki</t>
  </si>
  <si>
    <t>Bourque</t>
  </si>
  <si>
    <t>Matthew</t>
  </si>
  <si>
    <t>Bracho</t>
  </si>
  <si>
    <t>Silvino</t>
  </si>
  <si>
    <t>Brantly</t>
  </si>
  <si>
    <t>Rob</t>
  </si>
  <si>
    <t>Braymer</t>
  </si>
  <si>
    <t>Briceno</t>
  </si>
  <si>
    <t>Brogdon</t>
  </si>
  <si>
    <t>Brothers</t>
  </si>
  <si>
    <t>Rex</t>
  </si>
  <si>
    <t>Brubaker</t>
  </si>
  <si>
    <t>Bubic</t>
  </si>
  <si>
    <t>Burdi</t>
  </si>
  <si>
    <t>Burrows</t>
  </si>
  <si>
    <t>Beau</t>
  </si>
  <si>
    <t>Butera</t>
  </si>
  <si>
    <t>Daz</t>
  </si>
  <si>
    <t>Campusano</t>
  </si>
  <si>
    <t>Carlson</t>
  </si>
  <si>
    <t>Carroll</t>
  </si>
  <si>
    <t>Castano</t>
  </si>
  <si>
    <t>Castellani</t>
  </si>
  <si>
    <t>Cederlind</t>
  </si>
  <si>
    <t>Cespedes</t>
  </si>
  <si>
    <t>Yoenis</t>
  </si>
  <si>
    <t>Chisholm</t>
  </si>
  <si>
    <t>Jasrado</t>
  </si>
  <si>
    <t>Cleavinger</t>
  </si>
  <si>
    <t>A.J.</t>
  </si>
  <si>
    <t>Colina</t>
  </si>
  <si>
    <t>Edwar</t>
  </si>
  <si>
    <t>Colon</t>
  </si>
  <si>
    <t>William</t>
  </si>
  <si>
    <t>Franchy</t>
  </si>
  <si>
    <t>Coulombe</t>
  </si>
  <si>
    <t>J.P.</t>
  </si>
  <si>
    <t>Crismatt</t>
  </si>
  <si>
    <t>Nabil</t>
  </si>
  <si>
    <t>Crochet</t>
  </si>
  <si>
    <t>C.J.</t>
  </si>
  <si>
    <t>Cronenworth</t>
  </si>
  <si>
    <t>Crowe</t>
  </si>
  <si>
    <t>Curtiss</t>
  </si>
  <si>
    <t>Dalbec</t>
  </si>
  <si>
    <t>Davidson</t>
  </si>
  <si>
    <t>J.D.</t>
  </si>
  <si>
    <t>Jaylin</t>
  </si>
  <si>
    <t>Dermody</t>
  </si>
  <si>
    <t>Lewin</t>
  </si>
  <si>
    <t>Diehl</t>
  </si>
  <si>
    <t>Dolis</t>
  </si>
  <si>
    <t>Doyle</t>
  </si>
  <si>
    <t>Dunn</t>
  </si>
  <si>
    <t>Dunning</t>
  </si>
  <si>
    <t>Dane</t>
  </si>
  <si>
    <t>Eibner</t>
  </si>
  <si>
    <t>Elledge</t>
  </si>
  <si>
    <t>Espinal</t>
  </si>
  <si>
    <t>Espino</t>
  </si>
  <si>
    <t>Paolo</t>
  </si>
  <si>
    <t>Evans</t>
  </si>
  <si>
    <t>Demarcus</t>
  </si>
  <si>
    <t>Feyereisen</t>
  </si>
  <si>
    <t>Finnegan</t>
  </si>
  <si>
    <t>Fleming</t>
  </si>
  <si>
    <t>Bernardo</t>
  </si>
  <si>
    <t>Florial</t>
  </si>
  <si>
    <t>Estevan</t>
  </si>
  <si>
    <t>Foster</t>
  </si>
  <si>
    <t>Fraley</t>
  </si>
  <si>
    <t>Frankoff</t>
  </si>
  <si>
    <t>Funkhouser</t>
  </si>
  <si>
    <t>Adolis</t>
  </si>
  <si>
    <t>Deivi</t>
  </si>
  <si>
    <t>Rico</t>
  </si>
  <si>
    <t>Rony</t>
  </si>
  <si>
    <t>Braxton</t>
  </si>
  <si>
    <t>Gerber</t>
  </si>
  <si>
    <t>Gilmartin</t>
  </si>
  <si>
    <t>Gimenez</t>
  </si>
  <si>
    <t>Gomber</t>
  </si>
  <si>
    <t>Goudeau</t>
  </si>
  <si>
    <t>Ashton</t>
  </si>
  <si>
    <t>Graterol</t>
  </si>
  <si>
    <t>Brusdar</t>
  </si>
  <si>
    <t>Graveman</t>
  </si>
  <si>
    <t>Kendall</t>
  </si>
  <si>
    <t>Grimm</t>
  </si>
  <si>
    <t>Grullon</t>
  </si>
  <si>
    <t>Deivy</t>
  </si>
  <si>
    <t>Deolis</t>
  </si>
  <si>
    <t>Haase</t>
  </si>
  <si>
    <t>Haggerty</t>
  </si>
  <si>
    <t>Hahn</t>
  </si>
  <si>
    <t>J.A.</t>
  </si>
  <si>
    <t>Monte</t>
  </si>
  <si>
    <t>Hart</t>
  </si>
  <si>
    <t>Hatch</t>
  </si>
  <si>
    <t>Hayes</t>
  </si>
  <si>
    <t>Ke'Bryan</t>
  </si>
  <si>
    <t>Hearn</t>
  </si>
  <si>
    <t>Heim</t>
  </si>
  <si>
    <t>Jonah</t>
  </si>
  <si>
    <t>Heller</t>
  </si>
  <si>
    <t>Herget</t>
  </si>
  <si>
    <t>Hermosillo</t>
  </si>
  <si>
    <t>Dilson</t>
  </si>
  <si>
    <t>Heuer</t>
  </si>
  <si>
    <t>Codi</t>
  </si>
  <si>
    <t>Holloway</t>
  </si>
  <si>
    <t>Houck</t>
  </si>
  <si>
    <t>Hoyt</t>
  </si>
  <si>
    <t>Huff</t>
  </si>
  <si>
    <t>Samuel</t>
  </si>
  <si>
    <t>Jankowski</t>
  </si>
  <si>
    <t>Cristian</t>
  </si>
  <si>
    <t>Jefferies</t>
  </si>
  <si>
    <t>Daulton</t>
  </si>
  <si>
    <t>Jeffers</t>
  </si>
  <si>
    <t>Dany</t>
  </si>
  <si>
    <t>Pierce</t>
  </si>
  <si>
    <t>Jahmai</t>
  </si>
  <si>
    <t>Jakob</t>
  </si>
  <si>
    <t>Kaminsky</t>
  </si>
  <si>
    <t>Kaprielian</t>
  </si>
  <si>
    <t>Karinchak</t>
  </si>
  <si>
    <t>Kickham</t>
  </si>
  <si>
    <t>Kieboom</t>
  </si>
  <si>
    <t>Carter</t>
  </si>
  <si>
    <t>Kilome</t>
  </si>
  <si>
    <t>Franklyn</t>
  </si>
  <si>
    <t>Kim</t>
  </si>
  <si>
    <t>Kwang-hyun</t>
  </si>
  <si>
    <t>King</t>
  </si>
  <si>
    <t>Kirk</t>
  </si>
  <si>
    <t>Alejandro</t>
  </si>
  <si>
    <t>Knebel</t>
  </si>
  <si>
    <t>Kremer</t>
  </si>
  <si>
    <t>Kriske</t>
  </si>
  <si>
    <t>Kuhl</t>
  </si>
  <si>
    <t>Kuhnel</t>
  </si>
  <si>
    <t>Joel</t>
  </si>
  <si>
    <t>Lail</t>
  </si>
  <si>
    <t>Brady</t>
  </si>
  <si>
    <t>Lavarnway</t>
  </si>
  <si>
    <t>Leibrandt</t>
  </si>
  <si>
    <t>Lewicki</t>
  </si>
  <si>
    <t>Artie</t>
  </si>
  <si>
    <t>Leyer</t>
  </si>
  <si>
    <t>Lin</t>
  </si>
  <si>
    <t>Tzu-Wei</t>
  </si>
  <si>
    <t>Lindblom</t>
  </si>
  <si>
    <t>Llovera</t>
  </si>
  <si>
    <t>Loup</t>
  </si>
  <si>
    <t>Machin</t>
  </si>
  <si>
    <t>Vimael</t>
  </si>
  <si>
    <t>Madrigal</t>
  </si>
  <si>
    <t>Mantiply</t>
  </si>
  <si>
    <t>Marchan</t>
  </si>
  <si>
    <t>Marmolejos</t>
  </si>
  <si>
    <t>Brailyn</t>
  </si>
  <si>
    <t>Mateo</t>
  </si>
  <si>
    <t>Mathias</t>
  </si>
  <si>
    <t>Mathisen</t>
  </si>
  <si>
    <t>Wyatt</t>
  </si>
  <si>
    <t>Matzek</t>
  </si>
  <si>
    <t>McCullers</t>
  </si>
  <si>
    <t>T.J.</t>
  </si>
  <si>
    <t>McKenzie</t>
  </si>
  <si>
    <t>Triston</t>
  </si>
  <si>
    <t>McKinstry</t>
  </si>
  <si>
    <t>Mears</t>
  </si>
  <si>
    <t>Medina</t>
  </si>
  <si>
    <t>Adonis</t>
  </si>
  <si>
    <t>Meisinger</t>
  </si>
  <si>
    <t>Mella</t>
  </si>
  <si>
    <t>Keury</t>
  </si>
  <si>
    <t>Mendick</t>
  </si>
  <si>
    <t>Mercedes</t>
  </si>
  <si>
    <t>Yermin</t>
  </si>
  <si>
    <t>Merryweather</t>
  </si>
  <si>
    <t>Julian</t>
  </si>
  <si>
    <t>Middleton</t>
  </si>
  <si>
    <t>Keynan</t>
  </si>
  <si>
    <t>Milner</t>
  </si>
  <si>
    <t>Hoby</t>
  </si>
  <si>
    <t>Misiewicz</t>
  </si>
  <si>
    <t>Mize</t>
  </si>
  <si>
    <t>Moniak</t>
  </si>
  <si>
    <t>Mickey</t>
  </si>
  <si>
    <t>Morejon</t>
  </si>
  <si>
    <t>Morrison</t>
  </si>
  <si>
    <t>Mountcastle</t>
  </si>
  <si>
    <t>Mujica</t>
  </si>
  <si>
    <t>Navarreto</t>
  </si>
  <si>
    <t>Neidert</t>
  </si>
  <si>
    <t>Neverauskas</t>
  </si>
  <si>
    <t>Dovydas</t>
  </si>
  <si>
    <t>Newsome</t>
  </si>
  <si>
    <t>Ljay</t>
  </si>
  <si>
    <t>Nogowski</t>
  </si>
  <si>
    <t>Noll</t>
  </si>
  <si>
    <t>Norwood</t>
  </si>
  <si>
    <t>Nottingham</t>
  </si>
  <si>
    <t>O'Day</t>
  </si>
  <si>
    <t>Darren</t>
  </si>
  <si>
    <t>O'Grady</t>
  </si>
  <si>
    <t>Odom</t>
  </si>
  <si>
    <t>Oliva</t>
  </si>
  <si>
    <t>Olivares</t>
  </si>
  <si>
    <t>Edward</t>
  </si>
  <si>
    <t>Ona</t>
  </si>
  <si>
    <t>Orf</t>
  </si>
  <si>
    <t>Oswalt</t>
  </si>
  <si>
    <t>Oviedo</t>
  </si>
  <si>
    <t>Pache</t>
  </si>
  <si>
    <t>Paredes</t>
  </si>
  <si>
    <t>Enoli</t>
  </si>
  <si>
    <t>Patino</t>
  </si>
  <si>
    <t>Payamps</t>
  </si>
  <si>
    <t>Payton</t>
  </si>
  <si>
    <t>Pearson</t>
  </si>
  <si>
    <t>Angel</t>
  </si>
  <si>
    <t>Cionel</t>
  </si>
  <si>
    <t>Salvador</t>
  </si>
  <si>
    <t>Ponce</t>
  </si>
  <si>
    <t>Poppen</t>
  </si>
  <si>
    <t>Quezada</t>
  </si>
  <si>
    <t>Raley</t>
  </si>
  <si>
    <t>Erasmo</t>
  </si>
  <si>
    <t>Roel</t>
  </si>
  <si>
    <t>Yohan</t>
  </si>
  <si>
    <t>Rasmussen</t>
  </si>
  <si>
    <t>Ravelo</t>
  </si>
  <si>
    <t>Rangel</t>
  </si>
  <si>
    <t>Rea</t>
  </si>
  <si>
    <t>J.T.</t>
  </si>
  <si>
    <t>Reed</t>
  </si>
  <si>
    <t>Refsnyder</t>
  </si>
  <si>
    <t>Rene</t>
  </si>
  <si>
    <t>Joely</t>
  </si>
  <si>
    <t>Nivaldo</t>
  </si>
  <si>
    <t>JoJo</t>
  </si>
  <si>
    <t>Rooker</t>
  </si>
  <si>
    <t>Rosso</t>
  </si>
  <si>
    <t>Ruf</t>
  </si>
  <si>
    <t>Darin</t>
  </si>
  <si>
    <t>Keibert</t>
  </si>
  <si>
    <t>Rusin</t>
  </si>
  <si>
    <t>Sanabria</t>
  </si>
  <si>
    <t>Ali</t>
  </si>
  <si>
    <t>Ricardo</t>
  </si>
  <si>
    <t>Sixto</t>
  </si>
  <si>
    <t>Dennis</t>
  </si>
  <si>
    <t>Santos</t>
  </si>
  <si>
    <t>Sborz</t>
  </si>
  <si>
    <t>Schmidt</t>
  </si>
  <si>
    <t>Schrock</t>
  </si>
  <si>
    <t>Scrubb</t>
  </si>
  <si>
    <t>Andre</t>
  </si>
  <si>
    <t>Sharp</t>
  </si>
  <si>
    <t>Sterling</t>
  </si>
  <si>
    <t>Sherriff</t>
  </si>
  <si>
    <t>Shreve</t>
  </si>
  <si>
    <t>Singer</t>
  </si>
  <si>
    <t>Skubal</t>
  </si>
  <si>
    <t>Tarik</t>
  </si>
  <si>
    <t>Slegers</t>
  </si>
  <si>
    <t>Josh A.</t>
  </si>
  <si>
    <t>Pavin</t>
  </si>
  <si>
    <t>Elliot</t>
  </si>
  <si>
    <t>Speier</t>
  </si>
  <si>
    <t>Gabe</t>
  </si>
  <si>
    <t>Stevenson</t>
  </si>
  <si>
    <t>D.J.</t>
  </si>
  <si>
    <t>Stiever</t>
  </si>
  <si>
    <t>Stubbs</t>
  </si>
  <si>
    <t>Sulser</t>
  </si>
  <si>
    <t>Susac</t>
  </si>
  <si>
    <t>Taveras</t>
  </si>
  <si>
    <t>Leody</t>
  </si>
  <si>
    <t>Michael A.</t>
  </si>
  <si>
    <t>Tyrone</t>
  </si>
  <si>
    <t>Tejeda</t>
  </si>
  <si>
    <t>Thielbar</t>
  </si>
  <si>
    <t>Lane</t>
  </si>
  <si>
    <t>Thompson</t>
  </si>
  <si>
    <t>Topa</t>
  </si>
  <si>
    <t>Torrens</t>
  </si>
  <si>
    <t>Torreyes</t>
  </si>
  <si>
    <t>Triggs</t>
  </si>
  <si>
    <t>Tromp</t>
  </si>
  <si>
    <t>Tsutsugo</t>
  </si>
  <si>
    <t>Yoshitomo</t>
  </si>
  <si>
    <t>Turley</t>
  </si>
  <si>
    <t>Nik</t>
  </si>
  <si>
    <t>Varsho</t>
  </si>
  <si>
    <t>Venditte</t>
  </si>
  <si>
    <t>Vesia</t>
  </si>
  <si>
    <t>Waddell</t>
  </si>
  <si>
    <t>Wahl</t>
  </si>
  <si>
    <t>Taijuan</t>
  </si>
  <si>
    <t>Walton</t>
  </si>
  <si>
    <t>Ward</t>
  </si>
  <si>
    <t>Weems</t>
  </si>
  <si>
    <t>Weigel</t>
  </si>
  <si>
    <t>J.B.</t>
  </si>
  <si>
    <t>Eli</t>
  </si>
  <si>
    <t>Mitchell</t>
  </si>
  <si>
    <t>Whitefield</t>
  </si>
  <si>
    <t>Whitley</t>
  </si>
  <si>
    <t>Kodi</t>
  </si>
  <si>
    <t>Widener</t>
  </si>
  <si>
    <t>Mason</t>
  </si>
  <si>
    <t>Wisdom</t>
  </si>
  <si>
    <t>Woodford</t>
  </si>
  <si>
    <t>Yajure</t>
  </si>
  <si>
    <t>Yamaguchi</t>
  </si>
  <si>
    <t>Shun</t>
  </si>
  <si>
    <t>Huascar</t>
  </si>
  <si>
    <t>Andy</t>
  </si>
  <si>
    <t>Zuber</t>
  </si>
  <si>
    <t>AVE</t>
  </si>
  <si>
    <t>HR/9</t>
  </si>
  <si>
    <t>DH</t>
  </si>
  <si>
    <t>CARD TEAM</t>
  </si>
  <si>
    <t>CURR TEAM</t>
  </si>
  <si>
    <t>Dustin May (P), Jurickson Profar (2B)</t>
  </si>
  <si>
    <t>Stephen Strasburg (P), Cameron Maybin (OF)</t>
  </si>
  <si>
    <t>Adam Duvall (OF)</t>
  </si>
  <si>
    <t>Chad Pinder (OF)</t>
  </si>
  <si>
    <t>Freddy Peralta (P), Tony Watson (P), Logan Webb (P)</t>
  </si>
  <si>
    <t>Hansel Robles (P), Jacob Webb (P), Harold Castro (SS)</t>
  </si>
  <si>
    <t>Cam Bedrosian (P), Erik Swanson (P)</t>
  </si>
  <si>
    <t>Matt Wisler (P), Lou Trivino (P)</t>
  </si>
  <si>
    <t>Alex Gordon (OF)</t>
  </si>
  <si>
    <t>Buck Farmer (P)</t>
  </si>
  <si>
    <t>Hansel Robles (P), Alex Avila (C), Jedd Gyorko (3B)</t>
  </si>
  <si>
    <t xml:space="preserve">Dylan Bundy (P), Emannuel Clase (P), Brian McCann (C) </t>
  </si>
  <si>
    <t>Sean Manea (P)</t>
  </si>
  <si>
    <t>Yandy Diaz (3B/1B)</t>
  </si>
  <si>
    <t>J.B. Wendelken (P)</t>
  </si>
  <si>
    <t>Luis Perdomo (P)</t>
  </si>
  <si>
    <t>Anthony DeSclafini (P), Jacob Webb (P)</t>
  </si>
  <si>
    <t>Robinson Cano (2B), Taylor Clarke (P)</t>
  </si>
  <si>
    <t>Chase Anderson (P), Scott Barlow (P)</t>
  </si>
  <si>
    <t>Rowdy Tellez (1B), Tom Milone (P)</t>
  </si>
  <si>
    <t>Rafael Montero (P)</t>
  </si>
  <si>
    <t>Felipe Vazquez (P)</t>
  </si>
  <si>
    <t>NY Mets</t>
  </si>
  <si>
    <t>Richard Rodriguez (P), Avisail Garcia (OF)</t>
  </si>
  <si>
    <t>Josh Hader (P), Albert Pujols (1B)</t>
  </si>
  <si>
    <t>Mike Fiers (P)</t>
  </si>
  <si>
    <t>Jonathan Schoop (2B)</t>
  </si>
  <si>
    <t>Matt Strahm (P), Alex Avila (C), Jedd Gyorko (1B)</t>
  </si>
  <si>
    <t>Bryan Holoday (C), Daniel Hudson (P), Carson Kelly (C)</t>
  </si>
  <si>
    <t>Christian Yellich (OF), Howie Kendrick (2B), Trevor May (P), Ryne Harper (P), Pedro Strop (P)</t>
  </si>
  <si>
    <t>Whit Merrifield (2B), Kevin Gausman (P), Alex Dickerson (OF), Jose Cisnero (P), Alex Gordon (OF)</t>
  </si>
  <si>
    <t>Will Harris (P)</t>
  </si>
  <si>
    <t>JAM</t>
  </si>
  <si>
    <t>ON</t>
  </si>
  <si>
    <t>OFF</t>
  </si>
  <si>
    <t>ST END</t>
  </si>
  <si>
    <t>REL END</t>
  </si>
  <si>
    <t>TYPE</t>
  </si>
  <si>
    <t>CLUTCH</t>
  </si>
  <si>
    <t>POP vs LHP</t>
  </si>
  <si>
    <t>POP vs RHP</t>
  </si>
  <si>
    <t>ZZZNA</t>
  </si>
  <si>
    <t>Lynn Held</t>
  </si>
  <si>
    <t>Tommy Tuepah</t>
  </si>
  <si>
    <t>Dante Roccasecca</t>
  </si>
  <si>
    <t>d.roccasecca@yahoo.com</t>
  </si>
  <si>
    <t>sinissippikid@gmail.com</t>
  </si>
  <si>
    <t>414-331-8374</t>
  </si>
  <si>
    <t>262-473-6491</t>
  </si>
  <si>
    <t>Teams Listed Below Refer to 2021 Season Franchises</t>
  </si>
  <si>
    <t>Chris Stratton (P), Jon Berti (SS)</t>
  </si>
  <si>
    <t>Cam Bedrosian (P), Austin Barnes (C)</t>
  </si>
  <si>
    <t>David Bote (1B), Joey Wendle (2B)</t>
  </si>
  <si>
    <t>Mark Canha (OF), Trevor May (P)</t>
  </si>
  <si>
    <t>JP Crawford (SS), Dylan Floro (P)</t>
  </si>
  <si>
    <t xml:space="preserve">Wil Myers (OF), Jacob Stallings (C) </t>
  </si>
  <si>
    <t xml:space="preserve">Dylan Bundy (P), Pedro Severino (C) </t>
  </si>
  <si>
    <t>LA Angels</t>
  </si>
  <si>
    <t>Brandon Woodruff (P), Eric Sogard (2B)</t>
  </si>
  <si>
    <t>Jose Berrios (P), Stephen Piscotty (OF)</t>
  </si>
  <si>
    <t>Chris Martin (P)</t>
  </si>
  <si>
    <t>Dave Liefer</t>
  </si>
  <si>
    <t>December 2020</t>
  </si>
  <si>
    <t>January 2021</t>
  </si>
  <si>
    <t>Gil Jackson</t>
  </si>
  <si>
    <t xml:space="preserve">Vacant </t>
  </si>
  <si>
    <t>Los Angeles Dodgers</t>
  </si>
  <si>
    <t>Washington Nationals (Dave L)</t>
  </si>
  <si>
    <t>2020 Season #2 In-Season</t>
  </si>
  <si>
    <t>2020 Season #2 Off-Season</t>
  </si>
  <si>
    <t>Francisco Lindor (SS), Jurickson Profar (2B), Nick Senzel (OF), Matt Andriese (P)</t>
  </si>
  <si>
    <t xml:space="preserve">Dansby Swanson (SS), Devin Williams (P), Pablo Lopez (P), Travis d'Arnaud (C) </t>
  </si>
  <si>
    <t>MMDBL TEAM</t>
  </si>
  <si>
    <t>Randy Dobnak (P), Scott Oberg (P)</t>
  </si>
  <si>
    <t>Cam Bedrosian (P), Rowdy Tellez (1B)</t>
  </si>
  <si>
    <t>Pedro Severino (C), Matt Andriese (P), Antonio Senzatela (P)</t>
  </si>
  <si>
    <t>Kirby Yates (P)</t>
  </si>
  <si>
    <t>Sean Manea (P), Madison Bumgarner (P), Ildemaro Vargas (P)</t>
  </si>
  <si>
    <t>4-SUP</t>
  </si>
  <si>
    <t>Brendan Rodgers (2B)</t>
  </si>
  <si>
    <t>Mitch Keller (P)</t>
  </si>
  <si>
    <t>2-SUP</t>
  </si>
  <si>
    <t>3-SUP</t>
  </si>
  <si>
    <t>NIP</t>
  </si>
  <si>
    <t>OUT</t>
  </si>
  <si>
    <t>Strange-Gordon</t>
  </si>
  <si>
    <t>Joc Pederson (OF)</t>
  </si>
  <si>
    <t>Ryan Jeffers (C)</t>
  </si>
  <si>
    <t>Nicky Lopez (2B)</t>
  </si>
  <si>
    <t>Nick Markakis (OF)</t>
  </si>
  <si>
    <t>Elvis Andrus (SS), Junior Guerra (P)</t>
  </si>
  <si>
    <t>Nicky Lopez(2B), Tony Wolters, (C)</t>
  </si>
  <si>
    <t>POST-DRAFT ADD/DROP</t>
  </si>
  <si>
    <t>ADD</t>
  </si>
  <si>
    <t>DROP</t>
  </si>
  <si>
    <t>Willy Adames (SS), Jon Gray (P)</t>
  </si>
  <si>
    <t>Miguel Sano (1B), Luis Urias (3B)</t>
  </si>
  <si>
    <t>Jurickson Profar (2B), Maikel Franco (3B), Sean Manea (P)</t>
  </si>
  <si>
    <t>Steven Strasburg (P), Brusdar Graterol (P), Freddy Galvis (SS)</t>
  </si>
  <si>
    <t>520-904-2813</t>
  </si>
  <si>
    <t>414-551-7551</t>
  </si>
  <si>
    <t>414-795-4024</t>
  </si>
  <si>
    <t>Jeremy Jeffress (P)</t>
  </si>
  <si>
    <t>Cesar Hernandez (2B)</t>
  </si>
  <si>
    <t>LA Dodgers</t>
  </si>
  <si>
    <t>Eduardo Escobar (3B), Andrew Heaney (P)</t>
  </si>
  <si>
    <t>Jake Cave (OF), Alex Jackson (C)</t>
  </si>
  <si>
    <t>Garrett Cooper (1B)</t>
  </si>
  <si>
    <t>Adbert Alzolay (P)</t>
  </si>
  <si>
    <t>Starling Marte (OF), Austin Barnes (C), A.J. Minter (P)</t>
  </si>
  <si>
    <t>Yoan Moncada (3B), Scott Kingery (CF), Jason Castro (C)</t>
  </si>
  <si>
    <t>Deivi Garcia (P)</t>
  </si>
  <si>
    <t>Jordan Montgomery (P)</t>
  </si>
  <si>
    <t>Robinson Cano (2B), Lance Lynn (P), Wil Myers (OF), Brent Rooker (OF)</t>
  </si>
  <si>
    <t>Mike Yastremski (OF), Luis Arreaz (2B), Seth Lugo (P), Scott Barlow (P)</t>
  </si>
  <si>
    <t>Logan Allen (P)</t>
  </si>
  <si>
    <t>Humberto Castellanos (P)</t>
  </si>
  <si>
    <t>Matt Carpenter (1B)</t>
  </si>
  <si>
    <t>Ryan O'Hearn (1B)</t>
  </si>
  <si>
    <t>Drew Butera (C)</t>
  </si>
  <si>
    <t>Wander Suero (P)</t>
  </si>
  <si>
    <t>Brock Holt (2B)</t>
  </si>
  <si>
    <t>Ross Stripling (P)</t>
  </si>
  <si>
    <t>Jose Quintana (P)</t>
  </si>
  <si>
    <t>Scott Kingery (OF)</t>
  </si>
  <si>
    <t>Kenyan Middleton (P)</t>
  </si>
  <si>
    <t>Justin Topa (P)</t>
  </si>
  <si>
    <t>Magneuris Sierra (OF)</t>
  </si>
  <si>
    <t>Tom Nido (C)</t>
  </si>
  <si>
    <t>Khris Davis (OF)</t>
  </si>
  <si>
    <t>Geoff Hartlieb (P)</t>
  </si>
  <si>
    <t>Tyler Flowers (C)</t>
  </si>
  <si>
    <t>Mike Ford (OF)</t>
  </si>
  <si>
    <t>Tommy LaStella (2B), Ryan Jeffers (C), Jake Fraley (OF)</t>
  </si>
  <si>
    <t>Paul Goldschmidt (1B), A.J. Cole (P), Matt Andriese (P)</t>
  </si>
  <si>
    <t>Steven Matz (P)</t>
  </si>
  <si>
    <t>Ryan Castellani (P)</t>
  </si>
  <si>
    <t>Ian Kennedy (P)</t>
  </si>
  <si>
    <t>Vince Velasquez (P)</t>
  </si>
  <si>
    <t>Nick Nelson (P)</t>
  </si>
  <si>
    <t>Juerys Familia (P)</t>
  </si>
  <si>
    <t>Monte Harrison (OF)</t>
  </si>
  <si>
    <t>Tyler Naquin (OF)</t>
  </si>
  <si>
    <t>Humberto Mejia (OF)</t>
  </si>
  <si>
    <t>Tyler Zuber (P)</t>
  </si>
  <si>
    <t>Alex Avila (C)</t>
  </si>
  <si>
    <t>Wade Miley (P)</t>
  </si>
  <si>
    <t>Elias Diaz (C)</t>
  </si>
  <si>
    <t>Ehire Adrianza (2B)</t>
  </si>
  <si>
    <t>Matt Beaty (1B)</t>
  </si>
  <si>
    <t>Howie Kendrick (2B)</t>
  </si>
  <si>
    <t>Ryne Stanek (P)</t>
  </si>
  <si>
    <t>Connor Menez (P)</t>
  </si>
  <si>
    <t>Cole Sulser (P)</t>
  </si>
  <si>
    <t>Rangel Ravelo (OF)</t>
  </si>
  <si>
    <t>Carlos Hernandez (P)</t>
  </si>
  <si>
    <t>Hunter Renfroe (OF)</t>
  </si>
  <si>
    <t>LaMonte Wade (OF)</t>
  </si>
  <si>
    <t>Sam Coonrod (P)</t>
  </si>
  <si>
    <t>Lane Thomas (OF)</t>
  </si>
  <si>
    <t>Jeff Hoffman (P)</t>
  </si>
  <si>
    <t>Luis Guillorme (3B)</t>
  </si>
  <si>
    <t>Josh Donaldson (3B)</t>
  </si>
  <si>
    <t>Corey Dickerson (OF)</t>
  </si>
  <si>
    <t>Leury Garcia (SS)</t>
  </si>
  <si>
    <t>Zach Plesac (P), Tanner Houck (P), Tanner Rainey (P), Avisail Garcia (OF)</t>
  </si>
  <si>
    <t>Sonny Gray (P), Steven Brault (P), Lou Trivino (P), Kevin Pillar (OF)</t>
  </si>
  <si>
    <t>Adbert Alzolay (P), Ian Kennedy (P)</t>
  </si>
  <si>
    <t>Kyle Hendricks (P), Caleb Smith (P)</t>
  </si>
  <si>
    <t>Dylan Bundy (P), Jake Arrietta (P)</t>
  </si>
  <si>
    <t>Craig Kimbrel (P), Jordan Montgomery (P)</t>
  </si>
  <si>
    <t>Mark Canha (OF)</t>
  </si>
  <si>
    <t>Tyler O'Neill (OF)</t>
  </si>
  <si>
    <t>Elisier Hernandez (P)</t>
  </si>
  <si>
    <t>Matt Wisler (P)</t>
  </si>
  <si>
    <t>Austin Hayes (OF), C.J. Cron (1B), Dan Winkler (P), Kyle Finnegan (P)</t>
  </si>
  <si>
    <t>Keith Moreland (1B), Maikel Franco (3B), Framber Valdez (P), Darren O'Day (P)</t>
  </si>
  <si>
    <t>Nathan Eovaldi (P), J.D. Martinez (OF)</t>
  </si>
  <si>
    <t>Kenta Maeda (P), Jordan Weems (P)</t>
  </si>
  <si>
    <t>Daniel Bard (P), Gregory Polanco (OF)</t>
  </si>
  <si>
    <t>Craig Stammen (P), Lorenzo Cain (OF)</t>
  </si>
  <si>
    <t>Josh Naylor (OF)</t>
  </si>
  <si>
    <t>Andrew Knizer (C)</t>
  </si>
  <si>
    <t>Edwin Diaz (P), Sandy Leon (C)</t>
  </si>
  <si>
    <t>Joey Bart (C), Felix Pena (P)</t>
  </si>
  <si>
    <t>Drew Rasmussen (P), Jason Castro (C)</t>
  </si>
  <si>
    <t>Bryse Wilson (P), Ryan Jeffers (C)</t>
  </si>
  <si>
    <t>2021 Season Off-Season</t>
  </si>
  <si>
    <t>August 2021</t>
  </si>
  <si>
    <t>Cincinnatti Reds</t>
  </si>
  <si>
    <t>Mike Coyne</t>
  </si>
  <si>
    <t>Teams Listed Below Refer to 2022 Season Franchises</t>
  </si>
  <si>
    <t>Madison Bumgarner (P), Yandy Diaz (3B)</t>
  </si>
  <si>
    <t>Jonathan Schoop (2B), Jace Peterson (2B)</t>
  </si>
  <si>
    <t>Seattle Mariners</t>
  </si>
  <si>
    <t>September 2021</t>
  </si>
  <si>
    <t>Howie Magner</t>
  </si>
  <si>
    <t>Yoan Moncada (3B), Sonny Gray (P), David Fletcher (2B)</t>
  </si>
  <si>
    <t>Jose Ramirez (3B), Antonio Senzatela (P), Dylan Floro (P)</t>
  </si>
  <si>
    <t>Dean Kremer (P), Mike Minor (P), Tyler Wade (SS), 1st Round Pick</t>
  </si>
  <si>
    <t>Anthony DeSclafani (P), Scott Barlow (P), Joc Pederson, 2nd Round Pick</t>
  </si>
  <si>
    <t>SF (via CHW)</t>
  </si>
  <si>
    <t>CHW (via SF)</t>
  </si>
  <si>
    <t>ID</t>
  </si>
  <si>
    <t>BB/9</t>
  </si>
  <si>
    <t>xFIP</t>
  </si>
  <si>
    <t>Neftali</t>
  </si>
  <si>
    <t>Bush</t>
  </si>
  <si>
    <t>KCR</t>
  </si>
  <si>
    <t>WSN</t>
  </si>
  <si>
    <t>SDP</t>
  </si>
  <si>
    <t>Lobaton</t>
  </si>
  <si>
    <t>Lowrie</t>
  </si>
  <si>
    <t>Jed</t>
  </si>
  <si>
    <t>Kazmir</t>
  </si>
  <si>
    <t>SFG</t>
  </si>
  <si>
    <t>TBR</t>
  </si>
  <si>
    <t>Souza Jr.</t>
  </si>
  <si>
    <t>Alcides</t>
  </si>
  <si>
    <t>Campbell</t>
  </si>
  <si>
    <t>Dickson</t>
  </si>
  <si>
    <t>Guilmet</t>
  </si>
  <si>
    <t>Preston</t>
  </si>
  <si>
    <t>Kazmar</t>
  </si>
  <si>
    <t>Swarzak</t>
  </si>
  <si>
    <t>Wily</t>
  </si>
  <si>
    <t>d'Arnaud</t>
  </si>
  <si>
    <t>Albers</t>
  </si>
  <si>
    <t>Luetge</t>
  </si>
  <si>
    <t>Axford</t>
  </si>
  <si>
    <t>Lobstein</t>
  </si>
  <si>
    <t>Rosscup</t>
  </si>
  <si>
    <t>LeMahieu</t>
  </si>
  <si>
    <t>Trayce</t>
  </si>
  <si>
    <t>Krol</t>
  </si>
  <si>
    <t>Barreda</t>
  </si>
  <si>
    <t>Shelby</t>
  </si>
  <si>
    <t>Northcraft</t>
  </si>
  <si>
    <t>Ortega</t>
  </si>
  <si>
    <t>Minaya</t>
  </si>
  <si>
    <t>Tovar</t>
  </si>
  <si>
    <t>Wilfredo</t>
  </si>
  <si>
    <t>Petricka</t>
  </si>
  <si>
    <t>Bellatti</t>
  </si>
  <si>
    <t>LaMarre</t>
  </si>
  <si>
    <t>Hutchison</t>
  </si>
  <si>
    <t>Alaniz</t>
  </si>
  <si>
    <t>R.J.</t>
  </si>
  <si>
    <t>Hoying</t>
  </si>
  <si>
    <t>deGrom</t>
  </si>
  <si>
    <t>Rowen</t>
  </si>
  <si>
    <t>Jannis</t>
  </si>
  <si>
    <t>Nolin</t>
  </si>
  <si>
    <t>DeShields</t>
  </si>
  <si>
    <t>Odubel</t>
  </si>
  <si>
    <t>Henry</t>
  </si>
  <si>
    <t>Baldonado</t>
  </si>
  <si>
    <t>Martini</t>
  </si>
  <si>
    <t>Hager</t>
  </si>
  <si>
    <t>Quackenbush</t>
  </si>
  <si>
    <t>Patton</t>
  </si>
  <si>
    <t>Motter</t>
  </si>
  <si>
    <t>Wright Jr.</t>
  </si>
  <si>
    <t>Valera</t>
  </si>
  <si>
    <t>Breyvic</t>
  </si>
  <si>
    <t>Burns</t>
  </si>
  <si>
    <t>Bradley Jr.</t>
  </si>
  <si>
    <t>Andreoli</t>
  </si>
  <si>
    <t>Guduan</t>
  </si>
  <si>
    <t>Reymin</t>
  </si>
  <si>
    <t>Law</t>
  </si>
  <si>
    <t>Robel</t>
  </si>
  <si>
    <t>Head</t>
  </si>
  <si>
    <t>Louis</t>
  </si>
  <si>
    <t>Marrero</t>
  </si>
  <si>
    <t>Deven</t>
  </si>
  <si>
    <t>Sampson</t>
  </si>
  <si>
    <t>Maile</t>
  </si>
  <si>
    <t>Okert</t>
  </si>
  <si>
    <t>Morimando</t>
  </si>
  <si>
    <t>Edwards Jr.</t>
  </si>
  <si>
    <t>Cotton</t>
  </si>
  <si>
    <t>Jharel</t>
  </si>
  <si>
    <t>Faria</t>
  </si>
  <si>
    <t>Krehbiel</t>
  </si>
  <si>
    <t>Barraclough</t>
  </si>
  <si>
    <t>Chargois</t>
  </si>
  <si>
    <t>JT</t>
  </si>
  <si>
    <t>Flexen</t>
  </si>
  <si>
    <t>Kivlehan</t>
  </si>
  <si>
    <t>Enns</t>
  </si>
  <si>
    <t>Almora Jr.</t>
  </si>
  <si>
    <t>McCullers Jr.</t>
  </si>
  <si>
    <t>Conley</t>
  </si>
  <si>
    <t>Camarena</t>
  </si>
  <si>
    <t>Moroff</t>
  </si>
  <si>
    <t>Rivas</t>
  </si>
  <si>
    <t>Webster</t>
  </si>
  <si>
    <t>Konner</t>
  </si>
  <si>
    <t>Underwood Jr.</t>
  </si>
  <si>
    <t>Moll</t>
  </si>
  <si>
    <t>De Jong</t>
  </si>
  <si>
    <t>Dom</t>
  </si>
  <si>
    <t>Sherfy</t>
  </si>
  <si>
    <t>Jimmie</t>
  </si>
  <si>
    <t>Wynns</t>
  </si>
  <si>
    <t>Pruitt</t>
  </si>
  <si>
    <t>Schwindel</t>
  </si>
  <si>
    <t>Frank</t>
  </si>
  <si>
    <t>De Leon</t>
  </si>
  <si>
    <t>Gonsalves</t>
  </si>
  <si>
    <t>Kohl</t>
  </si>
  <si>
    <t>Yefry</t>
  </si>
  <si>
    <t>Daza</t>
  </si>
  <si>
    <t>Yonathan</t>
  </si>
  <si>
    <t>Godoy</t>
  </si>
  <si>
    <t>Emanuel</t>
  </si>
  <si>
    <t>Kent</t>
  </si>
  <si>
    <t>Bostick</t>
  </si>
  <si>
    <t>Akeem</t>
  </si>
  <si>
    <t>Kean</t>
  </si>
  <si>
    <t>Stevie</t>
  </si>
  <si>
    <t>Gushue</t>
  </si>
  <si>
    <t>Ponce de Leon</t>
  </si>
  <si>
    <t>Ellis</t>
  </si>
  <si>
    <t>Leyba</t>
  </si>
  <si>
    <t>Fargas</t>
  </si>
  <si>
    <t>Johneshwy</t>
  </si>
  <si>
    <t>Honeywell</t>
  </si>
  <si>
    <t>Knight</t>
  </si>
  <si>
    <t>Dusten</t>
  </si>
  <si>
    <t>Long Jr.</t>
  </si>
  <si>
    <t>Padlo</t>
  </si>
  <si>
    <t>Vosler</t>
  </si>
  <si>
    <t>Nittoli</t>
  </si>
  <si>
    <t>Vinny</t>
  </si>
  <si>
    <t>Joshua</t>
  </si>
  <si>
    <t>Aramis</t>
  </si>
  <si>
    <t>Chadwick</t>
  </si>
  <si>
    <t>Jewell</t>
  </si>
  <si>
    <t>Hildenberger</t>
  </si>
  <si>
    <t>Jefry</t>
  </si>
  <si>
    <t>Sosa</t>
  </si>
  <si>
    <t>Edmundo</t>
  </si>
  <si>
    <t>Acevedo</t>
  </si>
  <si>
    <t>Kopech</t>
  </si>
  <si>
    <t>Steele</t>
  </si>
  <si>
    <t>Paulino</t>
  </si>
  <si>
    <t>Siri</t>
  </si>
  <si>
    <t>Stokes Jr.</t>
  </si>
  <si>
    <t>Troy</t>
  </si>
  <si>
    <t>Watkins</t>
  </si>
  <si>
    <t>Spenser</t>
  </si>
  <si>
    <t>Burr</t>
  </si>
  <si>
    <t>Diplan</t>
  </si>
  <si>
    <t>Marcos</t>
  </si>
  <si>
    <t>Lawrence</t>
  </si>
  <si>
    <t>Garza</t>
  </si>
  <si>
    <t>Ralph</t>
  </si>
  <si>
    <t>Megill</t>
  </si>
  <si>
    <t>Bolt</t>
  </si>
  <si>
    <t>Skye</t>
  </si>
  <si>
    <t>Koerner</t>
  </si>
  <si>
    <t>Brody</t>
  </si>
  <si>
    <t>Brentz</t>
  </si>
  <si>
    <t>Zamora</t>
  </si>
  <si>
    <t>Reetz</t>
  </si>
  <si>
    <t>Jakson</t>
  </si>
  <si>
    <t>Saucedo</t>
  </si>
  <si>
    <t>Tayler</t>
  </si>
  <si>
    <t>Nevin</t>
  </si>
  <si>
    <t>Gilbert</t>
  </si>
  <si>
    <t>Hoy</t>
  </si>
  <si>
    <t>Wade Jr.</t>
  </si>
  <si>
    <t>LaMonte</t>
  </si>
  <si>
    <t>Ka'ai</t>
  </si>
  <si>
    <t>Flaa</t>
  </si>
  <si>
    <t>Mazeika</t>
  </si>
  <si>
    <t>Warren</t>
  </si>
  <si>
    <t>Art</t>
  </si>
  <si>
    <t>Hanhold</t>
  </si>
  <si>
    <t>Overton</t>
  </si>
  <si>
    <t>Effross</t>
  </si>
  <si>
    <t>De Los Santos</t>
  </si>
  <si>
    <t>Enyel</t>
  </si>
  <si>
    <t>Amburgey</t>
  </si>
  <si>
    <t>Higgins</t>
  </si>
  <si>
    <t>P.J.</t>
  </si>
  <si>
    <t>Spitzbarth</t>
  </si>
  <si>
    <t>Shea</t>
  </si>
  <si>
    <t>Gittens</t>
  </si>
  <si>
    <t>Hentges</t>
  </si>
  <si>
    <t>Poteet</t>
  </si>
  <si>
    <t>Del Pozo</t>
  </si>
  <si>
    <t>Steckenrider</t>
  </si>
  <si>
    <t>Ibanez</t>
  </si>
  <si>
    <t>Pozo</t>
  </si>
  <si>
    <t>Yohel</t>
  </si>
  <si>
    <t>Terry</t>
  </si>
  <si>
    <t>Curtis</t>
  </si>
  <si>
    <t>Zavala</t>
  </si>
  <si>
    <t>Seby</t>
  </si>
  <si>
    <t>Nance</t>
  </si>
  <si>
    <t>Snead</t>
  </si>
  <si>
    <t>Sittinger</t>
  </si>
  <si>
    <t>Brandyn</t>
  </si>
  <si>
    <t>Rucker</t>
  </si>
  <si>
    <t>De Goti</t>
  </si>
  <si>
    <t>Hartman</t>
  </si>
  <si>
    <t>Vasquez</t>
  </si>
  <si>
    <t>Raynel</t>
  </si>
  <si>
    <t>Friedl</t>
  </si>
  <si>
    <t>Robson</t>
  </si>
  <si>
    <t>Foley</t>
  </si>
  <si>
    <t>Hendrix</t>
  </si>
  <si>
    <t>Nogosek</t>
  </si>
  <si>
    <t>Hammer</t>
  </si>
  <si>
    <t>Flores Jr.</t>
  </si>
  <si>
    <t>Short</t>
  </si>
  <si>
    <t>McCormick</t>
  </si>
  <si>
    <t>Chas</t>
  </si>
  <si>
    <t>De La Cruz</t>
  </si>
  <si>
    <t>Otto</t>
  </si>
  <si>
    <t>Barrera</t>
  </si>
  <si>
    <t>Kruger</t>
  </si>
  <si>
    <t>Reks</t>
  </si>
  <si>
    <t>Seabold</t>
  </si>
  <si>
    <t>Dawson</t>
  </si>
  <si>
    <t>Ronnie</t>
  </si>
  <si>
    <t>Bender</t>
  </si>
  <si>
    <t>Vest</t>
  </si>
  <si>
    <t>Baker</t>
  </si>
  <si>
    <t>Palacios</t>
  </si>
  <si>
    <t>Wells</t>
  </si>
  <si>
    <t>Carlton</t>
  </si>
  <si>
    <t>Deichmann</t>
  </si>
  <si>
    <t>Klobosits</t>
  </si>
  <si>
    <t>Lange</t>
  </si>
  <si>
    <t>Sheets</t>
  </si>
  <si>
    <t>Santillan</t>
  </si>
  <si>
    <t>McKenna</t>
  </si>
  <si>
    <t>Stephan</t>
  </si>
  <si>
    <t>Lee</t>
  </si>
  <si>
    <t>Khalil</t>
  </si>
  <si>
    <t>Trammell</t>
  </si>
  <si>
    <t>Welker</t>
  </si>
  <si>
    <t>Colton</t>
  </si>
  <si>
    <t>Tres</t>
  </si>
  <si>
    <t>Owen</t>
  </si>
  <si>
    <t>McCaughan</t>
  </si>
  <si>
    <t>Guenther</t>
  </si>
  <si>
    <t>Trejo</t>
  </si>
  <si>
    <t>Alan</t>
  </si>
  <si>
    <t>Ort</t>
  </si>
  <si>
    <t>Kaleb</t>
  </si>
  <si>
    <t>Falter</t>
  </si>
  <si>
    <t>Muller</t>
  </si>
  <si>
    <t>Tice</t>
  </si>
  <si>
    <t>Pop</t>
  </si>
  <si>
    <t>Whitlock</t>
  </si>
  <si>
    <t>Bowden</t>
  </si>
  <si>
    <t>Marsh</t>
  </si>
  <si>
    <t>Baumann</t>
  </si>
  <si>
    <t>Yennsy</t>
  </si>
  <si>
    <t>Celestino</t>
  </si>
  <si>
    <t>Gilberto</t>
  </si>
  <si>
    <t>Ivey</t>
  </si>
  <si>
    <t>Lowther</t>
  </si>
  <si>
    <t>Jax</t>
  </si>
  <si>
    <t>Feliciano</t>
  </si>
  <si>
    <t>Mario</t>
  </si>
  <si>
    <t>Abbott</t>
  </si>
  <si>
    <t>Rortvedt</t>
  </si>
  <si>
    <t>Jhonathan</t>
  </si>
  <si>
    <t>Meyers</t>
  </si>
  <si>
    <t>Bettinger</t>
  </si>
  <si>
    <t>Fairchild</t>
  </si>
  <si>
    <t>Stuart</t>
  </si>
  <si>
    <t>Kirilloff</t>
  </si>
  <si>
    <t>Clement</t>
  </si>
  <si>
    <t>Ernie</t>
  </si>
  <si>
    <t>Manning</t>
  </si>
  <si>
    <t>Mattson</t>
  </si>
  <si>
    <t>Madero</t>
  </si>
  <si>
    <t>Jovani</t>
  </si>
  <si>
    <t>Jazz</t>
  </si>
  <si>
    <t>Solomon</t>
  </si>
  <si>
    <t>Bukauskas</t>
  </si>
  <si>
    <t>Beer</t>
  </si>
  <si>
    <t>Hurst</t>
  </si>
  <si>
    <t>Sandlin</t>
  </si>
  <si>
    <t>Kutter</t>
  </si>
  <si>
    <t>Brujan</t>
  </si>
  <si>
    <t>Vidal</t>
  </si>
  <si>
    <t>Uceta</t>
  </si>
  <si>
    <t>Cristopher</t>
  </si>
  <si>
    <t>Bazardo</t>
  </si>
  <si>
    <t>Eduard</t>
  </si>
  <si>
    <t>Gil</t>
  </si>
  <si>
    <t>Szapucki</t>
  </si>
  <si>
    <t>Alejo</t>
  </si>
  <si>
    <t>Darien</t>
  </si>
  <si>
    <t>Ober</t>
  </si>
  <si>
    <t>Gilbreath</t>
  </si>
  <si>
    <t>Latz</t>
  </si>
  <si>
    <t>Tylor</t>
  </si>
  <si>
    <t>Feltner</t>
  </si>
  <si>
    <t>Nootbaar</t>
  </si>
  <si>
    <t>Lars</t>
  </si>
  <si>
    <t>McClanahan</t>
  </si>
  <si>
    <t>Larnach</t>
  </si>
  <si>
    <t>India</t>
  </si>
  <si>
    <t>Raleigh</t>
  </si>
  <si>
    <t>Lynch</t>
  </si>
  <si>
    <t>Fortes</t>
  </si>
  <si>
    <t>Knehr</t>
  </si>
  <si>
    <t>Reiss</t>
  </si>
  <si>
    <t>Kowar</t>
  </si>
  <si>
    <t>Vierling</t>
  </si>
  <si>
    <t>Rivas III</t>
  </si>
  <si>
    <t>Alfonso</t>
  </si>
  <si>
    <t>Romy</t>
  </si>
  <si>
    <t>Isbel</t>
  </si>
  <si>
    <t>Cousins</t>
  </si>
  <si>
    <t>Peguero</t>
  </si>
  <si>
    <t>Kervin</t>
  </si>
  <si>
    <t>Rivero</t>
  </si>
  <si>
    <t>Sebastian</t>
  </si>
  <si>
    <t>Rodolfo</t>
  </si>
  <si>
    <t>Doval</t>
  </si>
  <si>
    <t>Camilo</t>
  </si>
  <si>
    <t>Vilade</t>
  </si>
  <si>
    <t>Baddoo</t>
  </si>
  <si>
    <t>Akil</t>
  </si>
  <si>
    <t>Kranick</t>
  </si>
  <si>
    <t>Sceroler</t>
  </si>
  <si>
    <t>Mac</t>
  </si>
  <si>
    <t>Heasley</t>
  </si>
  <si>
    <t>Burger</t>
  </si>
  <si>
    <t>Alexy</t>
  </si>
  <si>
    <t>Ridings</t>
  </si>
  <si>
    <t>Walls</t>
  </si>
  <si>
    <t>Kelenic</t>
  </si>
  <si>
    <t>Jarred</t>
  </si>
  <si>
    <t>Geraldo</t>
  </si>
  <si>
    <t>Marcano</t>
  </si>
  <si>
    <t>Tucupita</t>
  </si>
  <si>
    <t>Naughton</t>
  </si>
  <si>
    <t>Packy</t>
  </si>
  <si>
    <t>Junk</t>
  </si>
  <si>
    <t>Janson</t>
  </si>
  <si>
    <t>Damon</t>
  </si>
  <si>
    <t>Barrero</t>
  </si>
  <si>
    <t>Snyder</t>
  </si>
  <si>
    <t>Ashby</t>
  </si>
  <si>
    <t>Dorow</t>
  </si>
  <si>
    <t>Bruihl</t>
  </si>
  <si>
    <t>Weathers</t>
  </si>
  <si>
    <t>Allgeyer</t>
  </si>
  <si>
    <t>Josiah</t>
  </si>
  <si>
    <t>Duran</t>
  </si>
  <si>
    <t>Jarren</t>
  </si>
  <si>
    <t>Wantz</t>
  </si>
  <si>
    <t>Criswell</t>
  </si>
  <si>
    <t>Vaughn</t>
  </si>
  <si>
    <t>Manoah</t>
  </si>
  <si>
    <t>Alek</t>
  </si>
  <si>
    <t>Yoshi</t>
  </si>
  <si>
    <t>Detmers</t>
  </si>
  <si>
    <t>Reid</t>
  </si>
  <si>
    <t>Arihara</t>
  </si>
  <si>
    <t>Kohei</t>
  </si>
  <si>
    <t>Ha-seong</t>
  </si>
  <si>
    <t>Yang</t>
  </si>
  <si>
    <t>Hyeon-jong</t>
  </si>
  <si>
    <t>Sawamura</t>
  </si>
  <si>
    <t>Hirokazu</t>
  </si>
  <si>
    <t>REL APP</t>
  </si>
  <si>
    <t>ROSTERED</t>
  </si>
  <si>
    <t>ROS</t>
  </si>
  <si>
    <t>Seattle</t>
  </si>
  <si>
    <t>Cedric Mullins (OF), Hanser Alberto (2B), Jason Kipnis (2B)</t>
  </si>
  <si>
    <t>Lucas Giolito (P), Donovan Solano (2B), Kyle Schwarber (OF)</t>
  </si>
  <si>
    <t>B</t>
  </si>
  <si>
    <t>TH</t>
  </si>
  <si>
    <t>AB</t>
  </si>
  <si>
    <t>H</t>
  </si>
  <si>
    <t>RBI</t>
  </si>
  <si>
    <t>BB</t>
  </si>
  <si>
    <t>IBB</t>
  </si>
  <si>
    <t>SO</t>
  </si>
  <si>
    <t>SH</t>
  </si>
  <si>
    <t>DP</t>
  </si>
  <si>
    <t>BB%</t>
  </si>
  <si>
    <t>K%</t>
  </si>
  <si>
    <t>BABIP</t>
  </si>
  <si>
    <t>AVG</t>
  </si>
  <si>
    <t>ISO</t>
  </si>
  <si>
    <t>wOBA</t>
  </si>
  <si>
    <t>wRC+</t>
  </si>
  <si>
    <t>BsR</t>
  </si>
  <si>
    <t>oWAR</t>
  </si>
  <si>
    <t>dWAR</t>
  </si>
  <si>
    <t>tWAR</t>
  </si>
  <si>
    <t>W</t>
  </si>
  <si>
    <t>SV</t>
  </si>
  <si>
    <t>CG</t>
  </si>
  <si>
    <t>TBF</t>
  </si>
  <si>
    <t>ER</t>
  </si>
  <si>
    <t>WP</t>
  </si>
  <si>
    <t>BK</t>
  </si>
  <si>
    <t>GB%</t>
  </si>
  <si>
    <t>ERA</t>
  </si>
  <si>
    <t>xERA</t>
  </si>
  <si>
    <t>FIP</t>
  </si>
  <si>
    <t>SIERA</t>
  </si>
  <si>
    <t>pWAR</t>
  </si>
  <si>
    <t>Kozma</t>
  </si>
  <si>
    <t>Ladendorf</t>
  </si>
  <si>
    <t>Gose</t>
  </si>
  <si>
    <t>Ciuffo</t>
  </si>
  <si>
    <t>Park</t>
  </si>
  <si>
    <t>Giambrone</t>
  </si>
  <si>
    <t>Sanmartin</t>
  </si>
  <si>
    <t>Reiver</t>
  </si>
  <si>
    <t>Jhon</t>
  </si>
  <si>
    <t>Dohy</t>
  </si>
  <si>
    <t>O'Brien</t>
  </si>
  <si>
    <t>Moreta</t>
  </si>
  <si>
    <t>Dauri</t>
  </si>
  <si>
    <t>Payne</t>
  </si>
  <si>
    <t>Oneil</t>
  </si>
  <si>
    <t>Frias</t>
  </si>
  <si>
    <t>Crouse</t>
  </si>
  <si>
    <t>Hans</t>
  </si>
  <si>
    <t>Baz</t>
  </si>
  <si>
    <t>Coleman</t>
  </si>
  <si>
    <t>Zerpa</t>
  </si>
  <si>
    <t>Roansy</t>
  </si>
  <si>
    <t>Adon</t>
  </si>
  <si>
    <t>Joan</t>
  </si>
  <si>
    <t>Strider</t>
  </si>
  <si>
    <t>HB</t>
  </si>
  <si>
    <r>
      <rPr>
        <b/>
        <sz val="1"/>
        <color theme="1"/>
        <rFont val="Calibri (Body)"/>
      </rPr>
      <t>aa</t>
    </r>
    <r>
      <rPr>
        <b/>
        <sz val="10"/>
        <color theme="1"/>
        <rFont val="Calibri"/>
        <family val="2"/>
        <scheme val="minor"/>
      </rPr>
      <t>MMDBL TEAM</t>
    </r>
  </si>
  <si>
    <t>DUR</t>
  </si>
  <si>
    <t>TEAM WAR</t>
  </si>
  <si>
    <t>HR %</t>
  </si>
  <si>
    <r>
      <t xml:space="preserve">TEXT/CELL                   </t>
    </r>
    <r>
      <rPr>
        <b/>
        <sz val="10"/>
        <color theme="0"/>
        <rFont val="Calibri"/>
        <family val="2"/>
        <scheme val="minor"/>
      </rPr>
      <t xml:space="preserve">  </t>
    </r>
    <r>
      <rPr>
        <i/>
        <sz val="10"/>
        <color theme="0"/>
        <rFont val="Calibri (Body)"/>
      </rPr>
      <t>(Optional)</t>
    </r>
  </si>
  <si>
    <t>p WAR</t>
  </si>
  <si>
    <t>Statistics Glossary</t>
  </si>
  <si>
    <t>Offensive:</t>
  </si>
  <si>
    <t>Games played</t>
  </si>
  <si>
    <t>Plate appearances</t>
  </si>
  <si>
    <t>At-bats</t>
  </si>
  <si>
    <t>Hits</t>
  </si>
  <si>
    <t>Doubles</t>
  </si>
  <si>
    <t>Triples</t>
  </si>
  <si>
    <t>Homeruns</t>
  </si>
  <si>
    <t>Runs</t>
  </si>
  <si>
    <t>Runs Batted In</t>
  </si>
  <si>
    <t>Stolen bases</t>
  </si>
  <si>
    <t>Strikeouts</t>
  </si>
  <si>
    <t xml:space="preserve">HB </t>
  </si>
  <si>
    <t>Hit by pitch</t>
  </si>
  <si>
    <t>Sacrifice hit</t>
  </si>
  <si>
    <t>Sacrifice fly</t>
  </si>
  <si>
    <t>Ground into double play</t>
  </si>
  <si>
    <t>% of plate appearances batter was walked</t>
  </si>
  <si>
    <t>% of plate appearances batter struck out</t>
  </si>
  <si>
    <t>Batting average on balls in play</t>
  </si>
  <si>
    <t>Batting average</t>
  </si>
  <si>
    <t>On base percentage</t>
  </si>
  <si>
    <t>Slugging percentage</t>
  </si>
  <si>
    <t>OBP + SLG</t>
  </si>
  <si>
    <t>Isolated power</t>
  </si>
  <si>
    <t>weighted on-base average</t>
  </si>
  <si>
    <t>Weighted runs created plus</t>
  </si>
  <si>
    <t>Base running runs above average</t>
  </si>
  <si>
    <t>Offense-only component of Wins Above Replacement</t>
  </si>
  <si>
    <t>Defensive:</t>
  </si>
  <si>
    <t>Games played at pitcher</t>
  </si>
  <si>
    <t>Games played at catcher</t>
  </si>
  <si>
    <t>Games played at second base</t>
  </si>
  <si>
    <t>Games played at third base</t>
  </si>
  <si>
    <t>Games played at shortstop</t>
  </si>
  <si>
    <t>Total Wins Above Replacement incorporating offense and defense</t>
  </si>
  <si>
    <t>Pitching:</t>
  </si>
  <si>
    <t>Wins</t>
  </si>
  <si>
    <t>Losses</t>
  </si>
  <si>
    <t>Saves</t>
  </si>
  <si>
    <t>Games</t>
  </si>
  <si>
    <t>Games started</t>
  </si>
  <si>
    <t>Complete games</t>
  </si>
  <si>
    <t>Innings pitched</t>
  </si>
  <si>
    <t>Total batters faced</t>
  </si>
  <si>
    <t>Hits allowed</t>
  </si>
  <si>
    <t>Runs allowed</t>
  </si>
  <si>
    <t>Earned runs allowed</t>
  </si>
  <si>
    <t>Homeruns allowed</t>
  </si>
  <si>
    <t>Intentional bases on balls</t>
  </si>
  <si>
    <t>Bases on balls</t>
  </si>
  <si>
    <t>Bases on Balls</t>
  </si>
  <si>
    <t>Intentional Bases on Balls</t>
  </si>
  <si>
    <t>Hit batters</t>
  </si>
  <si>
    <t>Wild pitches</t>
  </si>
  <si>
    <t>Balks</t>
  </si>
  <si>
    <t>Strikeouts per 9 innings</t>
  </si>
  <si>
    <t>Bases on balls per 9 innings</t>
  </si>
  <si>
    <t>Homeruns per 9 innings</t>
  </si>
  <si>
    <t>Walks and Hits per Inning Pitched</t>
  </si>
  <si>
    <t>Opponent batting average against</t>
  </si>
  <si>
    <t>Grounball percentage</t>
  </si>
  <si>
    <t>Earned Run Average</t>
  </si>
  <si>
    <t>Expected Earned Run Average</t>
  </si>
  <si>
    <t>Fielding Independent Pitching</t>
  </si>
  <si>
    <t>Expected Fielding Independent Pitching</t>
  </si>
  <si>
    <t>Skill-Interactive ERA</t>
  </si>
  <si>
    <t>Pitching-only component of Wins Above Replacement</t>
  </si>
  <si>
    <t>https://library.fangraphs.com/getting-started/</t>
  </si>
  <si>
    <t>For more detail visit Fangraphs:</t>
  </si>
  <si>
    <t>Other:</t>
  </si>
  <si>
    <t>The sum of tWAR and pWAR (an MMDBL-only metric)</t>
  </si>
  <si>
    <t>Dynasty League Ratings:</t>
  </si>
  <si>
    <t>Starter endurance, expressed as batters faced</t>
  </si>
  <si>
    <t>Reliever endurance, expressed as batters faced</t>
  </si>
  <si>
    <t>Durability</t>
  </si>
  <si>
    <t>JAM rating and JAM+</t>
  </si>
  <si>
    <t>ON rating, reducing homers with runners on</t>
  </si>
  <si>
    <t>OFF rating, reducing occurrence of walking the leadoff hitter</t>
  </si>
  <si>
    <t>Hitter power rating vs left-handed pitchers</t>
  </si>
  <si>
    <t>Hitter power rating vs right-handed pitchers</t>
  </si>
  <si>
    <t>Type of hitter, such as pull or spray</t>
  </si>
  <si>
    <t>Indicates if player has a CLUTCH hitting rating</t>
  </si>
  <si>
    <t>Player Information:</t>
  </si>
  <si>
    <t>MMDBL team the player is currently on</t>
  </si>
  <si>
    <t>The MLB team the player is currently on</t>
  </si>
  <si>
    <t>The MLB team represented on the players Dynasty League Baseball card for the current season</t>
  </si>
  <si>
    <t>Player's last name</t>
  </si>
  <si>
    <t>Player's first name</t>
  </si>
  <si>
    <t>Age of player as of the last day of the current MLB season</t>
  </si>
  <si>
    <t>Handedness of batters</t>
  </si>
  <si>
    <t>Handedness of pitchers</t>
  </si>
  <si>
    <t>Josh Rojas (2B)</t>
  </si>
  <si>
    <t>Dakota Hudson (P)</t>
  </si>
  <si>
    <t>Lou Trivino (P)</t>
  </si>
  <si>
    <t>Jonah Heim (C), Seth Lugo (P)</t>
  </si>
  <si>
    <t>Jorge Alfaro (C), Dinelson Lamet (P)</t>
  </si>
  <si>
    <t>Nate Lowe (1B), Felix Pena (P), Brock Holt (2B)</t>
  </si>
  <si>
    <t>Miguel Sano (1B), Pete Fairbanks (P), Chris Stratton (P)</t>
  </si>
  <si>
    <t>Tyler Mahle (P), Matt Joyce (OF)</t>
  </si>
  <si>
    <t>Richard Rodriguez (P), Colin Moran (1B)</t>
  </si>
  <si>
    <t>HIT TYPE</t>
  </si>
  <si>
    <t>Clutch</t>
  </si>
  <si>
    <t>Tanner Houck (P), Matthew Boyd (P)</t>
  </si>
  <si>
    <t>Ji-Man Choi (1B), Brett Phillips (OF)</t>
  </si>
  <si>
    <t>Michael Conforto (OF)</t>
  </si>
  <si>
    <t>Charlie Blackmon (OF)</t>
  </si>
  <si>
    <t>SEA (via TEX)</t>
  </si>
  <si>
    <t>Jeff McNeil (OF), Jose Urquidy (P), 1st Round Pick</t>
  </si>
  <si>
    <t>Walker Buehler (P), Jeff Mathis (C), Taylor Widener (P)</t>
  </si>
  <si>
    <t>Nelson Cruz (1B)</t>
  </si>
  <si>
    <t>Marco Gonzalez (P)</t>
  </si>
  <si>
    <t>Lorenzo Cain (OF)</t>
  </si>
  <si>
    <t>Giancarlo Stanton (OF), Brandon Kintzlier (P)</t>
  </si>
  <si>
    <t>Buster Posey (C), Daniel Hudson (P)</t>
  </si>
  <si>
    <t>Alejandro Kirk (C)</t>
  </si>
  <si>
    <t>Yan Gomes (C)</t>
  </si>
  <si>
    <t>Nico Hoerner (2B), Joey Gallo (OF)</t>
  </si>
  <si>
    <t>Sonny Gray (P), Brady Singer (P)</t>
  </si>
  <si>
    <t>Kyle Hendricks (P)</t>
  </si>
  <si>
    <t>Josh Reddick (OF)</t>
  </si>
  <si>
    <t>Aaron Nola (P), Cavan Biggio (2B), Ryan Thompson (P)</t>
  </si>
  <si>
    <t>Anthony DeSclafani (P), Joc Pederson (OF), Jakob Junis (P)</t>
  </si>
  <si>
    <t>Bryse Wilson (P)</t>
  </si>
  <si>
    <t>Joe Kelly (P)</t>
  </si>
  <si>
    <t>Jared Walsh (1B)</t>
  </si>
  <si>
    <t>Marcus Semien (2B)</t>
  </si>
  <si>
    <t>Jon Gray (P)</t>
  </si>
  <si>
    <t>Wil Myers (OF), Bobby Bradley (1B)</t>
  </si>
  <si>
    <t>Nico Hoerner (2B), Pedro Severino (C)</t>
  </si>
  <si>
    <t>Ranger Suarez (P)</t>
  </si>
  <si>
    <t>Tommy Edman (2B)</t>
  </si>
  <si>
    <t>Mike Yastremski (OF)</t>
  </si>
  <si>
    <t>Yu Darvish (P)</t>
  </si>
  <si>
    <t>Tony Kemp (2B), Chris Mazza (P)</t>
  </si>
  <si>
    <t>Tyler Naquin (OF), Adbert Alzolay (P)</t>
  </si>
  <si>
    <t>Cincinatti</t>
  </si>
  <si>
    <t>Sergio Romo (P)</t>
  </si>
  <si>
    <t>Yu Chang (3B)</t>
  </si>
  <si>
    <t>Jose Peraza (2B)</t>
  </si>
  <si>
    <t>Kyle Garlick (OF)</t>
  </si>
  <si>
    <t>Matt Foster (P)</t>
  </si>
  <si>
    <t>Jose Quijada (P)</t>
  </si>
  <si>
    <t>Edgar Santana (P)</t>
  </si>
  <si>
    <t>Gerardo Parra (OF)</t>
  </si>
  <si>
    <t>Rowan Wick (P)</t>
  </si>
  <si>
    <t>Patrick Corbin (P)</t>
  </si>
  <si>
    <t>Cristian Javier (P), Jose Peraza (2B)</t>
  </si>
  <si>
    <t>Lucas Giolito (P), Tres Barrera (C)</t>
  </si>
  <si>
    <t>Ryan Helsley (P)</t>
  </si>
  <si>
    <t>Albert Abreu (P)</t>
  </si>
  <si>
    <t>Bailey Falter (P)</t>
  </si>
  <si>
    <t>Aaron Sanchez (P)</t>
  </si>
  <si>
    <t>Mike Brosseau (2B)</t>
  </si>
  <si>
    <t>Tom Murphy (C)</t>
  </si>
  <si>
    <t>Hae-Song Kim (SS)</t>
  </si>
  <si>
    <t>Owen Miller (2B)</t>
  </si>
  <si>
    <t>Billy McKinney (OF)</t>
  </si>
  <si>
    <t>Zach McKinstry (2B)</t>
  </si>
  <si>
    <t>Bruce Zimmerman (P)</t>
  </si>
  <si>
    <t>D.J. Peters (OF)</t>
  </si>
  <si>
    <t>Carlos Carrasco (P)</t>
  </si>
  <si>
    <t>Ketel Marte (OF)</t>
  </si>
  <si>
    <t>Gregory Soto (P)</t>
  </si>
  <si>
    <t>Tylor Megill (P)</t>
  </si>
  <si>
    <t>Kike Hernandez (2B)</t>
  </si>
  <si>
    <t>Edward Oliveres (3B)</t>
  </si>
  <si>
    <t>Cincinnatti</t>
  </si>
  <si>
    <t>Adam Frazier (2B)</t>
  </si>
  <si>
    <t>Jonathan Loaisiga (P), Jake Woodford (P)</t>
  </si>
  <si>
    <t>Randy Arozarena (OF), Austin Wynns (C)</t>
  </si>
  <si>
    <t>Zach Greinke (P), James McCann (C)</t>
  </si>
  <si>
    <t>Taylor Rogers (P), Jarren Duran (OF)</t>
  </si>
  <si>
    <t>Charlie Morton (P)</t>
  </si>
  <si>
    <t>Xander Bogaerts (SS)</t>
  </si>
  <si>
    <t>Ke'Bryan Hayes (3B), Garrett Whitlock (P), 1st Round Pick, 2nd Round Pick</t>
  </si>
  <si>
    <t>Bryan Reynolds (OF), Austin Meadows (OF), Dallas Keuchel (P), Domingo Tapia (P)</t>
  </si>
  <si>
    <t>Andrew Benintendi (OF), Brendan Rodgers (2B), Tucker Barnhart (C)</t>
  </si>
  <si>
    <t>Austin Hayes (OF), Willy Adames (SS), Zack Collins (C)</t>
  </si>
  <si>
    <t>Giovanny Gallegos (P), Chad Green (P)</t>
  </si>
  <si>
    <t>Michael Kopech (P), Luis Gil (P)</t>
  </si>
  <si>
    <t>Jon Berti (2B), Dominic Smith (OF)</t>
  </si>
  <si>
    <t>Andrew Chafin (P), Josh Van Meter (2B)</t>
  </si>
  <si>
    <t>Michael Lorenzen (P), Luke Voit (1B)</t>
  </si>
  <si>
    <t>Yuli Gurriel (1B), Kyle Zimmer (P)</t>
  </si>
  <si>
    <t>Cal Quantrill (P), Eli Morgan (P), 1st Round Pick, 2nd Round Pick</t>
  </si>
  <si>
    <t>Team Name - INJ (e.g., ATL - INJ), indicates DL claim that must be released into ZXFA pool</t>
  </si>
  <si>
    <t xml:space="preserve">Team Name - Pck (e.g., ATL - Pck), indicates claim to replace traded pick, must be released into ZXFA pool </t>
  </si>
  <si>
    <t>If "Team Name 1st Rnd" (e.g., ATL 1st Rnd), indicates 1st round pick of noted team acquired</t>
  </si>
  <si>
    <t>If "Team Name 2nd Rnd" (e.g., ATL 2nd Rnd), indicates 2nd round pick of noted team acquired</t>
  </si>
  <si>
    <t>Team Name - DFA (e.g., ATL - DFA), indicates owned played moved off 40-man roster, must be released into ZXFA pool</t>
  </si>
  <si>
    <t>Matt Olson (1B), Robbie Ray (P), Dustin Garneau (C), Zack Pop (P)</t>
  </si>
  <si>
    <t>Nick Gordon (SS)</t>
  </si>
  <si>
    <t>Yusmiero Petit (P)</t>
  </si>
  <si>
    <t>Andrew Vaughn (OF), 1st Round Pick</t>
  </si>
  <si>
    <t>Eric Lauer (P), Trevor Larnach (OF)</t>
  </si>
  <si>
    <t>Max Scherzer (P), Sheldon Neuse (3B)</t>
  </si>
  <si>
    <t>Keegan Thompson (P), 1st Round Pick</t>
  </si>
  <si>
    <t>Byron Buxton (OF), Isaac Paredes (3B)</t>
  </si>
  <si>
    <t>Kevin Gausman (P), Cole Sulser (P)</t>
  </si>
  <si>
    <t>Tony Watson (P)</t>
  </si>
  <si>
    <t>2nd Round Pick</t>
  </si>
  <si>
    <t>WAS (from SEA)</t>
  </si>
  <si>
    <t>Tracy Ramsey</t>
  </si>
  <si>
    <t>zauskycop@aol.com</t>
  </si>
  <si>
    <t>1-SUP</t>
  </si>
  <si>
    <t>STL (from CHC)</t>
  </si>
  <si>
    <t>STL (from BOS)</t>
  </si>
  <si>
    <t>CS</t>
  </si>
  <si>
    <t>Pull%</t>
  </si>
  <si>
    <t>Barrel%</t>
  </si>
  <si>
    <t>Hard Hit%</t>
  </si>
  <si>
    <t>LD%</t>
  </si>
  <si>
    <t>FB%</t>
  </si>
  <si>
    <t>SwStr%</t>
  </si>
  <si>
    <t>Banuelos</t>
  </si>
  <si>
    <t>Vizcaino</t>
  </si>
  <si>
    <t>Arodys</t>
  </si>
  <si>
    <t>Brazoban</t>
  </si>
  <si>
    <t>Bethancourt</t>
  </si>
  <si>
    <t>Markel</t>
  </si>
  <si>
    <t>Spangenberg</t>
  </si>
  <si>
    <t>Krizan</t>
  </si>
  <si>
    <t>Bernard</t>
  </si>
  <si>
    <t>Wynton</t>
  </si>
  <si>
    <t>Koch</t>
  </si>
  <si>
    <t>VerHagen</t>
  </si>
  <si>
    <t>Elier</t>
  </si>
  <si>
    <t>Blach</t>
  </si>
  <si>
    <t>Meneses</t>
  </si>
  <si>
    <t>Yunior</t>
  </si>
  <si>
    <t>Stephens</t>
  </si>
  <si>
    <t>Appel</t>
  </si>
  <si>
    <t>Zastryzny</t>
  </si>
  <si>
    <t>Wiles</t>
  </si>
  <si>
    <t>Danish</t>
  </si>
  <si>
    <t>Weiss</t>
  </si>
  <si>
    <t>Katoh</t>
  </si>
  <si>
    <t>Gosuke</t>
  </si>
  <si>
    <t>Arano</t>
  </si>
  <si>
    <t>Ladwig</t>
  </si>
  <si>
    <t>O'Keefe</t>
  </si>
  <si>
    <t>Bernardino</t>
  </si>
  <si>
    <t>St. John</t>
  </si>
  <si>
    <t>Locke</t>
  </si>
  <si>
    <t>Stout</t>
  </si>
  <si>
    <t>Ortiz</t>
  </si>
  <si>
    <t>Banks</t>
  </si>
  <si>
    <t>Rossman</t>
  </si>
  <si>
    <t>Bubby</t>
  </si>
  <si>
    <t>Liberato</t>
  </si>
  <si>
    <t>Gage</t>
  </si>
  <si>
    <t>Crook</t>
  </si>
  <si>
    <t>Narciso</t>
  </si>
  <si>
    <t>Duarte</t>
  </si>
  <si>
    <t>Cuas</t>
  </si>
  <si>
    <t>Burke</t>
  </si>
  <si>
    <t>Naile</t>
  </si>
  <si>
    <t>Jermaine</t>
  </si>
  <si>
    <t>Yepez</t>
  </si>
  <si>
    <t>Cyr</t>
  </si>
  <si>
    <t>Brendon</t>
  </si>
  <si>
    <t>Espinoza</t>
  </si>
  <si>
    <t>Sands</t>
  </si>
  <si>
    <t>Donny</t>
  </si>
  <si>
    <t>Plummer</t>
  </si>
  <si>
    <t>Azocar</t>
  </si>
  <si>
    <t>Fox</t>
  </si>
  <si>
    <t>Lucius</t>
  </si>
  <si>
    <t>Yusniel</t>
  </si>
  <si>
    <t>Okey</t>
  </si>
  <si>
    <t>Stone</t>
  </si>
  <si>
    <t>Dowdy</t>
  </si>
  <si>
    <t>Call</t>
  </si>
  <si>
    <t>Festa</t>
  </si>
  <si>
    <t>Sedlock</t>
  </si>
  <si>
    <t>Blanco</t>
  </si>
  <si>
    <t>Ronel</t>
  </si>
  <si>
    <t>Serven</t>
  </si>
  <si>
    <t>Hummel</t>
  </si>
  <si>
    <t>Tully</t>
  </si>
  <si>
    <t>Vieaux</t>
  </si>
  <si>
    <t>Muzziotti</t>
  </si>
  <si>
    <t>Simon</t>
  </si>
  <si>
    <t>Mondou</t>
  </si>
  <si>
    <t>Norge</t>
  </si>
  <si>
    <t>Barker</t>
  </si>
  <si>
    <t>MacKinnon</t>
  </si>
  <si>
    <t>DeLuzio</t>
  </si>
  <si>
    <t>Swarmer</t>
  </si>
  <si>
    <t>Darick</t>
  </si>
  <si>
    <t>Dunand</t>
  </si>
  <si>
    <t>Bannon</t>
  </si>
  <si>
    <t>Rylan</t>
  </si>
  <si>
    <t>Dairon</t>
  </si>
  <si>
    <t>Quiroz</t>
  </si>
  <si>
    <t>Esteban</t>
  </si>
  <si>
    <t>Lemoine</t>
  </si>
  <si>
    <t>Delay</t>
  </si>
  <si>
    <t>Leblanc</t>
  </si>
  <si>
    <t>Charles</t>
  </si>
  <si>
    <t>Chuckie</t>
  </si>
  <si>
    <t>Pinto</t>
  </si>
  <si>
    <t>Faedo</t>
  </si>
  <si>
    <t>Wentz</t>
  </si>
  <si>
    <t>Eguy</t>
  </si>
  <si>
    <t>Capel</t>
  </si>
  <si>
    <t>Rosenberg</t>
  </si>
  <si>
    <t>Kenny</t>
  </si>
  <si>
    <t>Mastrobuoni</t>
  </si>
  <si>
    <t>Kramer</t>
  </si>
  <si>
    <t>Madris</t>
  </si>
  <si>
    <t>Bligh</t>
  </si>
  <si>
    <t>Fishman</t>
  </si>
  <si>
    <t>Faucher</t>
  </si>
  <si>
    <t>Calvin</t>
  </si>
  <si>
    <t>Oller</t>
  </si>
  <si>
    <t>Batten</t>
  </si>
  <si>
    <t>Matijevic</t>
  </si>
  <si>
    <t>J.J.</t>
  </si>
  <si>
    <t>Logue</t>
  </si>
  <si>
    <t>Uelmen</t>
  </si>
  <si>
    <t>Erich</t>
  </si>
  <si>
    <t>Weissert</t>
  </si>
  <si>
    <t>Royce</t>
  </si>
  <si>
    <t>Hicklen</t>
  </si>
  <si>
    <t>Waters</t>
  </si>
  <si>
    <t>Larsen</t>
  </si>
  <si>
    <t>Denyi</t>
  </si>
  <si>
    <t>McDonald</t>
  </si>
  <si>
    <t>Miranda</t>
  </si>
  <si>
    <t>Sanders</t>
  </si>
  <si>
    <t>Phoenix</t>
  </si>
  <si>
    <t>Elehuris</t>
  </si>
  <si>
    <t>Francis</t>
  </si>
  <si>
    <t>McCarty</t>
  </si>
  <si>
    <t>Tetreault</t>
  </si>
  <si>
    <t>Clemens</t>
  </si>
  <si>
    <t>Kody</t>
  </si>
  <si>
    <t>Bautista</t>
  </si>
  <si>
    <t>Ogando</t>
  </si>
  <si>
    <t>Cristofer</t>
  </si>
  <si>
    <t>Zabala</t>
  </si>
  <si>
    <t>Aneurys</t>
  </si>
  <si>
    <t>Dermis</t>
  </si>
  <si>
    <t>Elvin</t>
  </si>
  <si>
    <t>Jhoan</t>
  </si>
  <si>
    <t>Duron</t>
  </si>
  <si>
    <t>Vespi</t>
  </si>
  <si>
    <t>Alexis</t>
  </si>
  <si>
    <t>Bird</t>
  </si>
  <si>
    <t>Bouchard</t>
  </si>
  <si>
    <t>Guthrie</t>
  </si>
  <si>
    <t>Dalton</t>
  </si>
  <si>
    <t>Kolozsvary</t>
  </si>
  <si>
    <t>Montes de Oca</t>
  </si>
  <si>
    <t>Mushinski</t>
  </si>
  <si>
    <t>Padilla</t>
  </si>
  <si>
    <t>Nicholas</t>
  </si>
  <si>
    <t>Sousa</t>
  </si>
  <si>
    <t>Bennett</t>
  </si>
  <si>
    <t>Strzelecki</t>
  </si>
  <si>
    <t>Papierski</t>
  </si>
  <si>
    <t>Yerry</t>
  </si>
  <si>
    <t>Pilkington</t>
  </si>
  <si>
    <t>Konnor</t>
  </si>
  <si>
    <t>Hjelle</t>
  </si>
  <si>
    <t>Little</t>
  </si>
  <si>
    <t>Proctor</t>
  </si>
  <si>
    <t>Oswaldo</t>
  </si>
  <si>
    <t>Assad</t>
  </si>
  <si>
    <t>Esteury</t>
  </si>
  <si>
    <t>Aranda</t>
  </si>
  <si>
    <t>Fermin</t>
  </si>
  <si>
    <t>Ragans</t>
  </si>
  <si>
    <t>Benson</t>
  </si>
  <si>
    <t>Jerar</t>
  </si>
  <si>
    <t>Morel</t>
  </si>
  <si>
    <t>Christopher</t>
  </si>
  <si>
    <t>Pratto</t>
  </si>
  <si>
    <t>Easton</t>
  </si>
  <si>
    <t>Vientos</t>
  </si>
  <si>
    <t>Melendez</t>
  </si>
  <si>
    <t>MJ</t>
  </si>
  <si>
    <t>MacKenzie</t>
  </si>
  <si>
    <t>Downs</t>
  </si>
  <si>
    <t>Jeter</t>
  </si>
  <si>
    <t>DL</t>
  </si>
  <si>
    <t>Jeremiah</t>
  </si>
  <si>
    <t>Suwinski</t>
  </si>
  <si>
    <t>Gorman</t>
  </si>
  <si>
    <t>Liberatore</t>
  </si>
  <si>
    <t>De Jesus</t>
  </si>
  <si>
    <t>Holderman</t>
  </si>
  <si>
    <t>Winckowski</t>
  </si>
  <si>
    <t>Gillaspie</t>
  </si>
  <si>
    <t>Livan</t>
  </si>
  <si>
    <t>Buddy</t>
  </si>
  <si>
    <t>Casas</t>
  </si>
  <si>
    <t>Heliot</t>
  </si>
  <si>
    <t>Siani</t>
  </si>
  <si>
    <t>Arias</t>
  </si>
  <si>
    <t>Moreno</t>
  </si>
  <si>
    <t>Oswald</t>
  </si>
  <si>
    <t>Lenyn</t>
  </si>
  <si>
    <t>Israel</t>
  </si>
  <si>
    <t>Morales</t>
  </si>
  <si>
    <t>Yainer</t>
  </si>
  <si>
    <t>Plassmeyer</t>
  </si>
  <si>
    <t>Grove</t>
  </si>
  <si>
    <t>Smith-Njigba</t>
  </si>
  <si>
    <t>Canaan</t>
  </si>
  <si>
    <t>Snider</t>
  </si>
  <si>
    <t>Butto</t>
  </si>
  <si>
    <t>Tarnok</t>
  </si>
  <si>
    <t>Sears</t>
  </si>
  <si>
    <t>Marinaccio</t>
  </si>
  <si>
    <t>Ron</t>
  </si>
  <si>
    <t>Ezequiel</t>
  </si>
  <si>
    <t>Groshans</t>
  </si>
  <si>
    <t>Kerr</t>
  </si>
  <si>
    <t>Bello</t>
  </si>
  <si>
    <t>Brayan</t>
  </si>
  <si>
    <t>Henriquez</t>
  </si>
  <si>
    <t>Liover</t>
  </si>
  <si>
    <t>Vavra</t>
  </si>
  <si>
    <t>Terrin</t>
  </si>
  <si>
    <t>Swaggerty</t>
  </si>
  <si>
    <t>Simeon</t>
  </si>
  <si>
    <t>Bradish</t>
  </si>
  <si>
    <t>Winder</t>
  </si>
  <si>
    <t>Kwan</t>
  </si>
  <si>
    <t>Bride</t>
  </si>
  <si>
    <t>O'Hoppe</t>
  </si>
  <si>
    <t>Lavastida</t>
  </si>
  <si>
    <t>Outman</t>
  </si>
  <si>
    <t>Roberts</t>
  </si>
  <si>
    <t>Ethan</t>
  </si>
  <si>
    <t>Capra</t>
  </si>
  <si>
    <t>Woods</t>
  </si>
  <si>
    <t>Alldred</t>
  </si>
  <si>
    <t>Hensley</t>
  </si>
  <si>
    <t>Murfee</t>
  </si>
  <si>
    <t>Penn</t>
  </si>
  <si>
    <t>Stefanic</t>
  </si>
  <si>
    <t>Morris</t>
  </si>
  <si>
    <t>Walters</t>
  </si>
  <si>
    <t>Nash</t>
  </si>
  <si>
    <t>Hollowell</t>
  </si>
  <si>
    <t>Burdick</t>
  </si>
  <si>
    <t>Peyton</t>
  </si>
  <si>
    <t>Korey</t>
  </si>
  <si>
    <t>Curry</t>
  </si>
  <si>
    <t>Xzavion</t>
  </si>
  <si>
    <t>Gaddis</t>
  </si>
  <si>
    <t>Waites</t>
  </si>
  <si>
    <t>Brash</t>
  </si>
  <si>
    <t>Witt Jr.</t>
  </si>
  <si>
    <t>Abrams</t>
  </si>
  <si>
    <t>Langeliers</t>
  </si>
  <si>
    <t>Toglia</t>
  </si>
  <si>
    <t>Kreidler</t>
  </si>
  <si>
    <t>Yennier</t>
  </si>
  <si>
    <t>Harris II</t>
  </si>
  <si>
    <t>Nardi</t>
  </si>
  <si>
    <t>Kerry</t>
  </si>
  <si>
    <t>Grissom</t>
  </si>
  <si>
    <t>Brieske</t>
  </si>
  <si>
    <t>Pallante</t>
  </si>
  <si>
    <t>Baty</t>
  </si>
  <si>
    <t>Stowers</t>
  </si>
  <si>
    <t>Kilian</t>
  </si>
  <si>
    <t>Pepiot</t>
  </si>
  <si>
    <t>Holton</t>
  </si>
  <si>
    <t>Drey</t>
  </si>
  <si>
    <t>Rutschman</t>
  </si>
  <si>
    <t>Adley</t>
  </si>
  <si>
    <t>Henderson</t>
  </si>
  <si>
    <t>Gunnar</t>
  </si>
  <si>
    <t>Stott</t>
  </si>
  <si>
    <t>Bryson</t>
  </si>
  <si>
    <t>Jung</t>
  </si>
  <si>
    <t>Hoeing</t>
  </si>
  <si>
    <t>Steer</t>
  </si>
  <si>
    <t>Small</t>
  </si>
  <si>
    <t>Bleday</t>
  </si>
  <si>
    <t>Lodolo</t>
  </si>
  <si>
    <t>Wallner</t>
  </si>
  <si>
    <t>Torkelson</t>
  </si>
  <si>
    <t>Cavalli</t>
  </si>
  <si>
    <t>Cade</t>
  </si>
  <si>
    <t>Meyer</t>
  </si>
  <si>
    <t>Koenig</t>
  </si>
  <si>
    <t>Ashcraft</t>
  </si>
  <si>
    <t>Graham</t>
  </si>
  <si>
    <t>Wesneski</t>
  </si>
  <si>
    <t>Hayden</t>
  </si>
  <si>
    <t>Burleson</t>
  </si>
  <si>
    <t>Pasquantino</t>
  </si>
  <si>
    <t>Vinnie</t>
  </si>
  <si>
    <t>Waldichuk</t>
  </si>
  <si>
    <t>Massey</t>
  </si>
  <si>
    <t>Varland</t>
  </si>
  <si>
    <t>Louie</t>
  </si>
  <si>
    <t>Elder</t>
  </si>
  <si>
    <t>Silseth</t>
  </si>
  <si>
    <t>Caught Stealing</t>
  </si>
  <si>
    <t>HardHit%</t>
  </si>
  <si>
    <t>% of balls in play that were pulled</t>
  </si>
  <si>
    <t>% of balls in play that were "barreled up"</t>
  </si>
  <si>
    <t>% of balls in play that were hard hit based on an exit velocity threshhold</t>
  </si>
  <si>
    <t>Measures performance in high-leverage situations; typically range from -2.0 to 2.0, with 1.0+ being great</t>
  </si>
  <si>
    <t>Defense-only component of Wins Above Replacement, weighted by positional peer group</t>
  </si>
  <si>
    <t>Starts-IP</t>
  </si>
  <si>
    <t>Relief-IP</t>
  </si>
  <si>
    <t>Innings pitched as a starter</t>
  </si>
  <si>
    <t>Innings pitched in relief</t>
  </si>
  <si>
    <t>Line drive percentage</t>
  </si>
  <si>
    <t>FB %</t>
  </si>
  <si>
    <t>Fly ball percentage</t>
  </si>
  <si>
    <t>% of balls in play opposing hitters "barreled up"</t>
  </si>
  <si>
    <t>% of balls in play opposing hitters hit hard according to exit velocity threshhold</t>
  </si>
  <si>
    <t>William Contreras (C), Matt Manning (P), Ian Anderson (P)</t>
  </si>
  <si>
    <t>Kansas City</t>
  </si>
  <si>
    <t>Jose Urquidy (P), 2nd Rround Pick (SEA)</t>
  </si>
  <si>
    <t>Jake DeGrom (P), 2nd Round Pick</t>
  </si>
  <si>
    <t>KCR (from SEA)</t>
  </si>
  <si>
    <t>SEA (from KCR)</t>
  </si>
  <si>
    <t>SEA (from CIN)</t>
  </si>
  <si>
    <t>Seiya</t>
  </si>
  <si>
    <t>SFG 1st Round Pick</t>
  </si>
  <si>
    <t>Kike</t>
  </si>
  <si>
    <t>Leiter Jr.</t>
  </si>
  <si>
    <t>Sammy</t>
  </si>
  <si>
    <t>Nathaniel</t>
  </si>
  <si>
    <t>Y</t>
  </si>
  <si>
    <t>Kansas City Royals</t>
  </si>
  <si>
    <t>+3</t>
  </si>
  <si>
    <t>Denotes a player has +3 status</t>
  </si>
  <si>
    <t>Freddy Peralta (P), Brett Phillips (OF)</t>
  </si>
  <si>
    <t>German Marquez (P), Joey Wendle (3B)</t>
  </si>
  <si>
    <t>Nico Hoerner (SS)</t>
  </si>
  <si>
    <t>Jose Siri (OF)</t>
  </si>
  <si>
    <t>Max Muncy (1B), Tyler Wells (SS)</t>
  </si>
  <si>
    <t>2022 Season Off-Season</t>
  </si>
  <si>
    <t>October 2022</t>
  </si>
  <si>
    <t>Swap w/Dante R</t>
  </si>
  <si>
    <t>Swap w/Geoff C</t>
  </si>
  <si>
    <t>Swap w/Alan S</t>
  </si>
  <si>
    <t>Swap w/Patrick N</t>
  </si>
  <si>
    <t>Bart Doherty/Garrett Goodrich</t>
  </si>
  <si>
    <t>Departure</t>
  </si>
  <si>
    <t>DL CLAIM</t>
  </si>
  <si>
    <t>PLAYER MOVED TO DL</t>
  </si>
  <si>
    <t>INJURY DURATION</t>
  </si>
  <si>
    <t>CLAIM DATE</t>
  </si>
  <si>
    <t>DROP DATE</t>
  </si>
  <si>
    <t>Dylan Floro (P)</t>
  </si>
  <si>
    <t>Victor Caratini (C)</t>
  </si>
  <si>
    <t>STADIUM</t>
  </si>
  <si>
    <t>American Family Field</t>
  </si>
  <si>
    <t>Angel Stadium</t>
  </si>
  <si>
    <t>Busch Stadium</t>
  </si>
  <si>
    <t>Chase Field</t>
  </si>
  <si>
    <t>Citi Field</t>
  </si>
  <si>
    <t>Citizens Bank Park</t>
  </si>
  <si>
    <t>Comerica Park</t>
  </si>
  <si>
    <t>Coors Field</t>
  </si>
  <si>
    <t>Dodger Stadium</t>
  </si>
  <si>
    <t>Fenway Park</t>
  </si>
  <si>
    <t>Globe Life Field</t>
  </si>
  <si>
    <t>Cincinnati Reds</t>
  </si>
  <si>
    <t>Great American Ball Park</t>
  </si>
  <si>
    <t>Guaranteed Rate Field</t>
  </si>
  <si>
    <t>Kauffman Stadium</t>
  </si>
  <si>
    <t>Miami Marlins</t>
  </si>
  <si>
    <t>LoanDepot Park</t>
  </si>
  <si>
    <t>Minute Maid Park</t>
  </si>
  <si>
    <t>Nationals Park</t>
  </si>
  <si>
    <t>Oracle Park</t>
  </si>
  <si>
    <t>FRANCHISE OWNER(S)</t>
  </si>
  <si>
    <t>Oriole Park at Camden Yards</t>
  </si>
  <si>
    <t>San Diego Padres</t>
  </si>
  <si>
    <t>Petco Park</t>
  </si>
  <si>
    <t>PNC Park</t>
  </si>
  <si>
    <t>Cleveland Guardians</t>
  </si>
  <si>
    <t>Progressive Field</t>
  </si>
  <si>
    <t>Oakland Athletics</t>
  </si>
  <si>
    <t>RingCentral Coliseum</t>
  </si>
  <si>
    <t>Rogers Centre</t>
  </si>
  <si>
    <r>
      <t xml:space="preserve">CONTRACT ENTERED </t>
    </r>
    <r>
      <rPr>
        <i/>
        <sz val="10"/>
        <color theme="0"/>
        <rFont val="Calibri (Body)"/>
      </rPr>
      <t>(1st season)</t>
    </r>
  </si>
  <si>
    <r>
      <t xml:space="preserve">CONTRACT EXPIRES </t>
    </r>
    <r>
      <rPr>
        <i/>
        <sz val="10"/>
        <color theme="0"/>
        <rFont val="Calibri (Body)"/>
      </rPr>
      <t>(last season)</t>
    </r>
  </si>
  <si>
    <t>T-Mobile Park</t>
  </si>
  <si>
    <t>Tropicana Field</t>
  </si>
  <si>
    <t>Truist Park</t>
  </si>
  <si>
    <t>Wrigley Field</t>
  </si>
  <si>
    <t>Yankee Stadium</t>
  </si>
  <si>
    <t>Hunter Renfroe (OF), Jace Peterson (3B)</t>
  </si>
  <si>
    <t>Ryan Mountcastle (1B), Dane Dunning (P)</t>
  </si>
  <si>
    <t>Paul Goldschmidt (1B), Lorenzo Cain (OF), Franklin Barretto (SS)</t>
  </si>
  <si>
    <t>Ian Happ (OF), Elvis Andrus (SS)</t>
  </si>
  <si>
    <t>Teams Listed Below Refer to 2023 Season Franchises</t>
  </si>
  <si>
    <t>Brady Singer (P), Keegan Thompson (P)</t>
  </si>
  <si>
    <t>Ramon Laureano (OF), Jesus Aguilar (1B)</t>
  </si>
  <si>
    <t>Alek Thomas (OF), CJ Abrams (SS)</t>
  </si>
  <si>
    <t>Ozzie Albies (2B), Logan O'Hoppe (C)</t>
  </si>
  <si>
    <t>Josh Naylor (1B), Bryce Elder (P)</t>
  </si>
  <si>
    <t>Tyler Stephenson (C), Noah Syndergaard (P)</t>
  </si>
  <si>
    <t>Josh Bell (1B), Trevor Williams (P), Joey Votto (1B), Domingo Acavedo (P)</t>
  </si>
  <si>
    <t>Kyle Schwarber (OF), Carl Edwards Jr. (P), Steven Wilson (P), Jarren Duran (OF)</t>
  </si>
  <si>
    <t>Tyrone Taylor (OF), James McCann (C), Tyler Naquin (OF)</t>
  </si>
  <si>
    <t>Ji-Man Choi (1B), Tyler Heinemann (C), Michael A. Taylor (OF)</t>
  </si>
  <si>
    <t>David Villar (2B)</t>
  </si>
  <si>
    <t>Jose Suarez (P)</t>
  </si>
  <si>
    <t>Cincinnati</t>
  </si>
  <si>
    <t>Robinson Chirinos (C)</t>
  </si>
  <si>
    <t>Salvador Perez (C)</t>
  </si>
  <si>
    <t>Andrew Kittredge (P)</t>
  </si>
  <si>
    <t>Phil Bickford (P)</t>
  </si>
  <si>
    <t>Kevin Smith (3B)</t>
  </si>
  <si>
    <t>Nick Madrigal (2B)</t>
  </si>
  <si>
    <t>Starling Marte (OF), Alex Kiriloff (OF)</t>
  </si>
  <si>
    <t>Nick Gordon (SS), David Peterson (P)</t>
  </si>
  <si>
    <t>Dillon Peters (P)</t>
  </si>
  <si>
    <t>Connor Overton (P)</t>
  </si>
  <si>
    <t>Andrew Kitteredge (P) - Retained DL Claim</t>
  </si>
  <si>
    <t>Jackie Bradley Jr.(OF)</t>
  </si>
  <si>
    <t>Add/Drop Claim</t>
  </si>
  <si>
    <t>Franchy Cordero (1B)</t>
  </si>
  <si>
    <t>Blake Treinen (P) - To ZZZNA</t>
  </si>
  <si>
    <t>Nomar Mazara (OF)</t>
  </si>
  <si>
    <t>Roman Quinn (OF) - To ZZZNA</t>
  </si>
  <si>
    <t>Jesus Aguilar (1B)</t>
  </si>
  <si>
    <t>Amir Garrett (P)</t>
  </si>
  <si>
    <t>Alex Faedo (P)</t>
  </si>
  <si>
    <t>Jose Azocar (OF)</t>
  </si>
  <si>
    <t>Louie Varland (P)</t>
  </si>
  <si>
    <t>Conner Capel (OF) - To ZZZNA</t>
  </si>
  <si>
    <t>Tommy Nance (P)</t>
  </si>
  <si>
    <t>Jake Meyers (OF)</t>
  </si>
  <si>
    <t>Andrew Heaney (P)</t>
  </si>
  <si>
    <t>Skye Bolt (OF)</t>
  </si>
  <si>
    <t>George Springer (OF)</t>
  </si>
  <si>
    <t>Jean Segura (2B)</t>
  </si>
  <si>
    <t>Brad Keller (P)</t>
  </si>
  <si>
    <t>Evan Longoria (3B)</t>
  </si>
  <si>
    <t>Ryan Mountcastle (1B), Corey Dickerson (OF)</t>
  </si>
  <si>
    <t>Ty France (1B), Nick Solak (2B)</t>
  </si>
  <si>
    <t>Glenn Otto (P)</t>
  </si>
  <si>
    <t>Michael Brantley (OF)</t>
  </si>
  <si>
    <t>Pavin Smith (OF)</t>
  </si>
  <si>
    <t>Willy Adames (SS)</t>
  </si>
  <si>
    <t>Yusei Kikuchi (P)</t>
  </si>
  <si>
    <t>Dylan Bundy (P)</t>
  </si>
  <si>
    <t>Mason Thompson (P)</t>
  </si>
  <si>
    <t>Odubel Herrera (OF)</t>
  </si>
  <si>
    <t>Taylor Walls (SS)</t>
  </si>
  <si>
    <t>Ian Anderson (P)</t>
  </si>
  <si>
    <t>Mike Zunino (C)</t>
  </si>
  <si>
    <t>David Bote (2B) - To ZZZNA</t>
  </si>
  <si>
    <t>Matt Strahm (P)</t>
  </si>
  <si>
    <t>Michael Massey (2B)</t>
  </si>
  <si>
    <t>JT Brubaker (P)</t>
  </si>
  <si>
    <t>Jason Delay (C)</t>
  </si>
  <si>
    <t>Sam Hilliard (OF)</t>
  </si>
  <si>
    <t>Jordan Lyles (P)</t>
  </si>
  <si>
    <t>Yadiel Hernandez (OF)</t>
  </si>
  <si>
    <t>Jason Foley (P)</t>
  </si>
  <si>
    <t>Jordan Hicks (P)</t>
  </si>
  <si>
    <t>Luke Bard (P)</t>
  </si>
  <si>
    <t>Brad Keller (P) - Retained DL Claim</t>
  </si>
  <si>
    <t>Yohan Ramirez (P)</t>
  </si>
  <si>
    <t>Replacing Retained DL Claim (Keller)</t>
  </si>
  <si>
    <t>NA</t>
  </si>
  <si>
    <t>NOTES</t>
  </si>
  <si>
    <t>Extended to cover Wendle injury</t>
  </si>
  <si>
    <t>Kittredge retained DL claim</t>
  </si>
  <si>
    <t>Keller retained DL claim</t>
  </si>
  <si>
    <t>Duane Underwood Jr. (P)</t>
  </si>
  <si>
    <t>Daz Cameron (OF)</t>
  </si>
  <si>
    <t>Served part of Longoria's DL stint; will complete Kershaw's stint</t>
  </si>
  <si>
    <t>Jared Koenig (P)</t>
  </si>
  <si>
    <t>Clayton Kershaw (P)</t>
  </si>
  <si>
    <t>Will serve final games of Longoria's DL stint</t>
  </si>
  <si>
    <t>1st Round Pick, 2nd Round Pick, Zach Eflin (P), Michael Fulmer (P)</t>
  </si>
  <si>
    <t>Alex Manoah (P), Matt Bush (P)</t>
  </si>
  <si>
    <t>Corbin Burnes (P), CJ Cron (1B), Nick Gordon (OF)</t>
  </si>
  <si>
    <t>Kyle Gibson (P), Nick Allen (SS)</t>
  </si>
  <si>
    <t>Elvis Andrus (SS), Sean Manaea (P)</t>
  </si>
  <si>
    <t>Luis Garcia (P), Romy Gonzalez (2B)</t>
  </si>
  <si>
    <t>Carlos Estevez (P), Geraldo Perdomo (OF)</t>
  </si>
  <si>
    <t>1st Round Pick</t>
  </si>
  <si>
    <t>Jacob Stallings (C)</t>
  </si>
  <si>
    <t>Sam Haggarty (OF)</t>
  </si>
  <si>
    <t>Edward Olivares (OF)</t>
  </si>
  <si>
    <t>Jake Burger (OF), Ketel Marte (2B)</t>
  </si>
  <si>
    <t>Carlos Rodon (P), Sam Hilliard (OF)</t>
  </si>
  <si>
    <t>Liam Hendricks (P)</t>
  </si>
  <si>
    <t>Owen Miller (3B)</t>
  </si>
  <si>
    <t>Chas McCormick (OF)</t>
  </si>
  <si>
    <t>Domingo German (P)</t>
  </si>
  <si>
    <t>Harrison Bader (OF)</t>
  </si>
  <si>
    <t>Andrew Benintendi (OF)</t>
  </si>
  <si>
    <t>1st Round Pick, Jordan Montgomery (P), Lars Nootbar (OF), Adam Duvall (OF)</t>
  </si>
  <si>
    <t>Cal Quantrill (P), Tyler Freeman (2B)</t>
  </si>
  <si>
    <t>Nick Ahmed (SS), 2nd Round Pick</t>
  </si>
  <si>
    <t>Stone Garrett (OF)</t>
  </si>
  <si>
    <t>Albert Pujols (1B)</t>
  </si>
  <si>
    <t>None - Filling slot created by trade</t>
  </si>
  <si>
    <t xml:space="preserve"> Manny Banuelos (P)</t>
  </si>
  <si>
    <t>Bryce Harper (OF)</t>
  </si>
  <si>
    <t>Austin Wynns (C)</t>
  </si>
  <si>
    <t>James McCann (C)</t>
  </si>
  <si>
    <t>Extended to cover Eflin injury; season ended</t>
  </si>
  <si>
    <t>Playoff season ended</t>
  </si>
  <si>
    <t>Extended to cover Bickford injury; season ended</t>
  </si>
  <si>
    <t>- - -</t>
  </si>
  <si>
    <t>Piña</t>
  </si>
  <si>
    <t>McAllister</t>
  </si>
  <si>
    <t>Pérez</t>
  </si>
  <si>
    <t>León</t>
  </si>
  <si>
    <t>García</t>
  </si>
  <si>
    <t>Avisaíl</t>
  </si>
  <si>
    <t>Martín</t>
  </si>
  <si>
    <t>Vázquez</t>
  </si>
  <si>
    <t>Tonkin</t>
  </si>
  <si>
    <t>Singleton</t>
  </si>
  <si>
    <t>Hernández</t>
  </si>
  <si>
    <t>Mariot</t>
  </si>
  <si>
    <t>Neal</t>
  </si>
  <si>
    <t>Jesús</t>
  </si>
  <si>
    <t>Maggi</t>
  </si>
  <si>
    <t>Sánchez</t>
  </si>
  <si>
    <t>Díaz</t>
  </si>
  <si>
    <t>McGough</t>
  </si>
  <si>
    <t>Querecuto</t>
  </si>
  <si>
    <t>Juniel</t>
  </si>
  <si>
    <t>Rucinski</t>
  </si>
  <si>
    <t>Suárez</t>
  </si>
  <si>
    <t>Báez</t>
  </si>
  <si>
    <t>Bradley Jr</t>
  </si>
  <si>
    <t>Carasiti</t>
  </si>
  <si>
    <t>Narváez</t>
  </si>
  <si>
    <t>Ramírez</t>
  </si>
  <si>
    <t>José</t>
  </si>
  <si>
    <t>Edwards Jr</t>
  </si>
  <si>
    <t>Tomás</t>
  </si>
  <si>
    <t>Vieira</t>
  </si>
  <si>
    <t>Thyago</t>
  </si>
  <si>
    <t>Underwood Jr</t>
  </si>
  <si>
    <t>Lively</t>
  </si>
  <si>
    <t>Busenitz</t>
  </si>
  <si>
    <t>Leiter Jr</t>
  </si>
  <si>
    <t>Óscar</t>
  </si>
  <si>
    <t>Mejía</t>
  </si>
  <si>
    <t>Wall</t>
  </si>
  <si>
    <t>Forrest</t>
  </si>
  <si>
    <t>Dubón</t>
  </si>
  <si>
    <t>Urías</t>
  </si>
  <si>
    <t>Luis F</t>
  </si>
  <si>
    <t>Ramón</t>
  </si>
  <si>
    <t>Yoán</t>
  </si>
  <si>
    <t>Jiménez</t>
  </si>
  <si>
    <t>Lukes</t>
  </si>
  <si>
    <t>Sullivan</t>
  </si>
  <si>
    <t>Ríos</t>
  </si>
  <si>
    <t>Enmanuel</t>
  </si>
  <si>
    <t>Hobie</t>
  </si>
  <si>
    <t>Ibáñez</t>
  </si>
  <si>
    <t>Scholtens</t>
  </si>
  <si>
    <t>Kohlwey</t>
  </si>
  <si>
    <t>Krook</t>
  </si>
  <si>
    <t>Weston</t>
  </si>
  <si>
    <t>Erceg</t>
  </si>
  <si>
    <t>Monasterio</t>
  </si>
  <si>
    <t>Andruw</t>
  </si>
  <si>
    <t>TJ</t>
  </si>
  <si>
    <t>Zuniga</t>
  </si>
  <si>
    <t>Remillard</t>
  </si>
  <si>
    <t>René</t>
  </si>
  <si>
    <t>Tristan</t>
  </si>
  <si>
    <t>Ryder</t>
  </si>
  <si>
    <t>Perkins</t>
  </si>
  <si>
    <t>Giménez</t>
  </si>
  <si>
    <t>Andrés</t>
  </si>
  <si>
    <t>Rutherford</t>
  </si>
  <si>
    <t>Muckenhirn</t>
  </si>
  <si>
    <t>Daysbel</t>
  </si>
  <si>
    <t>Araúz</t>
  </si>
  <si>
    <t>Julks</t>
  </si>
  <si>
    <t>Bristo</t>
  </si>
  <si>
    <t>Bruján</t>
  </si>
  <si>
    <t>Iván</t>
  </si>
  <si>
    <t>J.C.</t>
  </si>
  <si>
    <t>Porter</t>
  </si>
  <si>
    <t>Cabbage</t>
  </si>
  <si>
    <t>Winans</t>
  </si>
  <si>
    <t>Allan</t>
  </si>
  <si>
    <t>Luken</t>
  </si>
  <si>
    <t>Thaddeus</t>
  </si>
  <si>
    <t>Hogan</t>
  </si>
  <si>
    <t>McArthur</t>
  </si>
  <si>
    <t>Kaiser</t>
  </si>
  <si>
    <t>Montes</t>
  </si>
  <si>
    <t>Coco</t>
  </si>
  <si>
    <t>Beck</t>
  </si>
  <si>
    <t>Salazar</t>
  </si>
  <si>
    <t>César</t>
  </si>
  <si>
    <t>Peña</t>
  </si>
  <si>
    <t>Amaya</t>
  </si>
  <si>
    <t>Fermín</t>
  </si>
  <si>
    <t>Speas</t>
  </si>
  <si>
    <t>Soriano</t>
  </si>
  <si>
    <t>Balazovic</t>
  </si>
  <si>
    <t>Turang</t>
  </si>
  <si>
    <t>McCoy</t>
  </si>
  <si>
    <t>Xavier</t>
  </si>
  <si>
    <t>Samad</t>
  </si>
  <si>
    <t>Englert</t>
  </si>
  <si>
    <t>Butler</t>
  </si>
  <si>
    <t>Taj</t>
  </si>
  <si>
    <t>Then</t>
  </si>
  <si>
    <t>Canario</t>
  </si>
  <si>
    <t>Bido</t>
  </si>
  <si>
    <t>Osvaldo</t>
  </si>
  <si>
    <t>Bolton</t>
  </si>
  <si>
    <t>Noda</t>
  </si>
  <si>
    <t>Velázquez</t>
  </si>
  <si>
    <t>Caballero</t>
  </si>
  <si>
    <t>Cosgrove</t>
  </si>
  <si>
    <t>Karcher</t>
  </si>
  <si>
    <t>Ricky</t>
  </si>
  <si>
    <t>Winn</t>
  </si>
  <si>
    <t>Keaton</t>
  </si>
  <si>
    <t>Schneider</t>
  </si>
  <si>
    <t>Andrews</t>
  </si>
  <si>
    <t>Rocchio</t>
  </si>
  <si>
    <t>Tena</t>
  </si>
  <si>
    <t>Pereira</t>
  </si>
  <si>
    <t>Everson</t>
  </si>
  <si>
    <t>Rodríguez</t>
  </si>
  <si>
    <t>Wilyer</t>
  </si>
  <si>
    <t>Jordyn</t>
  </si>
  <si>
    <t>Osleivis</t>
  </si>
  <si>
    <t>Mead</t>
  </si>
  <si>
    <t>Ferrer</t>
  </si>
  <si>
    <t>Rafaela</t>
  </si>
  <si>
    <t>Ceddanne</t>
  </si>
  <si>
    <t>Navarro</t>
  </si>
  <si>
    <t>Martínez</t>
  </si>
  <si>
    <t>Woods-Richardson</t>
  </si>
  <si>
    <t>Richardson</t>
  </si>
  <si>
    <t>Lyon</t>
  </si>
  <si>
    <t>Ornelas</t>
  </si>
  <si>
    <t>Rom</t>
  </si>
  <si>
    <t>Cox</t>
  </si>
  <si>
    <t>Vodnik</t>
  </si>
  <si>
    <t>Gus</t>
  </si>
  <si>
    <t>Leahy</t>
  </si>
  <si>
    <t>Dubin</t>
  </si>
  <si>
    <t>Selby</t>
  </si>
  <si>
    <t>Funderburk</t>
  </si>
  <si>
    <t>Ramsey</t>
  </si>
  <si>
    <t>Herrin</t>
  </si>
  <si>
    <t>Jacques</t>
  </si>
  <si>
    <t>Uribe</t>
  </si>
  <si>
    <t>Abner</t>
  </si>
  <si>
    <t>Endy</t>
  </si>
  <si>
    <t>Sweet</t>
  </si>
  <si>
    <t>Brito</t>
  </si>
  <si>
    <t>Jhony</t>
  </si>
  <si>
    <t>Calvo</t>
  </si>
  <si>
    <t>Blair</t>
  </si>
  <si>
    <t>Williamson</t>
  </si>
  <si>
    <t>Brenton</t>
  </si>
  <si>
    <t>La Sorsa</t>
  </si>
  <si>
    <t>Hopkins</t>
  </si>
  <si>
    <t>Marlowe</t>
  </si>
  <si>
    <t>Waldron</t>
  </si>
  <si>
    <t>Isaiah</t>
  </si>
  <si>
    <t>Alu</t>
  </si>
  <si>
    <t>Millas</t>
  </si>
  <si>
    <t>Cronin</t>
  </si>
  <si>
    <t>Declan</t>
  </si>
  <si>
    <t>Stoudt</t>
  </si>
  <si>
    <t>Levi</t>
  </si>
  <si>
    <t>Adcock</t>
  </si>
  <si>
    <t>McKinley</t>
  </si>
  <si>
    <t>Battenfield</t>
  </si>
  <si>
    <t>Wynne</t>
  </si>
  <si>
    <t>Sabol</t>
  </si>
  <si>
    <t>Triolo</t>
  </si>
  <si>
    <t>Kessinger</t>
  </si>
  <si>
    <t>Grae</t>
  </si>
  <si>
    <t>Shewmake</t>
  </si>
  <si>
    <t>Lipcius</t>
  </si>
  <si>
    <t>Lindgren</t>
  </si>
  <si>
    <t>Legumina</t>
  </si>
  <si>
    <t>Vines</t>
  </si>
  <si>
    <t>Darius</t>
  </si>
  <si>
    <t>Priester</t>
  </si>
  <si>
    <t>Gipson-Long</t>
  </si>
  <si>
    <t>Sawyer</t>
  </si>
  <si>
    <t>Walter</t>
  </si>
  <si>
    <t>Ingram</t>
  </si>
  <si>
    <t>Kolton</t>
  </si>
  <si>
    <t>Willingham</t>
  </si>
  <si>
    <t>Amos</t>
  </si>
  <si>
    <t>Saalfrank</t>
  </si>
  <si>
    <t>Rutledge</t>
  </si>
  <si>
    <t>Busch</t>
  </si>
  <si>
    <t>Deluca</t>
  </si>
  <si>
    <t>Jonny</t>
  </si>
  <si>
    <t>JJ</t>
  </si>
  <si>
    <t>Paris</t>
  </si>
  <si>
    <t>Kyren</t>
  </si>
  <si>
    <t>Canzone</t>
  </si>
  <si>
    <t>Matos</t>
  </si>
  <si>
    <t>Horwitz</t>
  </si>
  <si>
    <t>Noelvi</t>
  </si>
  <si>
    <t>Elly</t>
  </si>
  <si>
    <t>Soderstrom</t>
  </si>
  <si>
    <t>Hancock</t>
  </si>
  <si>
    <t>Emerson</t>
  </si>
  <si>
    <t>Shuster</t>
  </si>
  <si>
    <t>Jarvis</t>
  </si>
  <si>
    <t>Masyn</t>
  </si>
  <si>
    <t>Kauffmann</t>
  </si>
  <si>
    <t>Karl</t>
  </si>
  <si>
    <t>Cecconi</t>
  </si>
  <si>
    <t>Slade</t>
  </si>
  <si>
    <t>Ha-Seong</t>
  </si>
  <si>
    <t>Hurt</t>
  </si>
  <si>
    <t>Julien</t>
  </si>
  <si>
    <t>Edouard</t>
  </si>
  <si>
    <t>Mlodzinski</t>
  </si>
  <si>
    <t>Carmen</t>
  </si>
  <si>
    <t>Schmitt</t>
  </si>
  <si>
    <t>Acton</t>
  </si>
  <si>
    <t>Bradford</t>
  </si>
  <si>
    <t>Alika</t>
  </si>
  <si>
    <t>Loftin</t>
  </si>
  <si>
    <t>Luis L</t>
  </si>
  <si>
    <t>Volpe</t>
  </si>
  <si>
    <t>Spiers</t>
  </si>
  <si>
    <t>Wiemer</t>
  </si>
  <si>
    <t>Headrick</t>
  </si>
  <si>
    <t>Wisely</t>
  </si>
  <si>
    <t>Eury</t>
  </si>
  <si>
    <t>Crow-Armstrong</t>
  </si>
  <si>
    <t>Pfaadt</t>
  </si>
  <si>
    <t>Westburg</t>
  </si>
  <si>
    <t>Mervis</t>
  </si>
  <si>
    <t>Palencia</t>
  </si>
  <si>
    <t>McMillon</t>
  </si>
  <si>
    <t>Domínguez</t>
  </si>
  <si>
    <t>Jasson</t>
  </si>
  <si>
    <t>Cowser</t>
  </si>
  <si>
    <t>Frelick</t>
  </si>
  <si>
    <t>McLain</t>
  </si>
  <si>
    <t>Goodman</t>
  </si>
  <si>
    <t>Bachman</t>
  </si>
  <si>
    <t>Gelof</t>
  </si>
  <si>
    <t>Wolf</t>
  </si>
  <si>
    <t>Sheehan</t>
  </si>
  <si>
    <t>Emmet</t>
  </si>
  <si>
    <t>Dodd</t>
  </si>
  <si>
    <t>Hartwig</t>
  </si>
  <si>
    <t>Smith-Shawver</t>
  </si>
  <si>
    <t>Lawlar</t>
  </si>
  <si>
    <t>Justice</t>
  </si>
  <si>
    <t>Encarnacion-Strand</t>
  </si>
  <si>
    <t>Wicks</t>
  </si>
  <si>
    <t>Bibee</t>
  </si>
  <si>
    <t>Colás</t>
  </si>
  <si>
    <t>Woo</t>
  </si>
  <si>
    <t>Kjerstad</t>
  </si>
  <si>
    <t>Heston</t>
  </si>
  <si>
    <t>Neto</t>
  </si>
  <si>
    <t>Meckler</t>
  </si>
  <si>
    <t>Mederos</t>
  </si>
  <si>
    <t>Yoshida</t>
  </si>
  <si>
    <t>Masataka</t>
  </si>
  <si>
    <t>Senga</t>
  </si>
  <si>
    <t>Kodai</t>
  </si>
  <si>
    <t>Fujinami</t>
  </si>
  <si>
    <t>Shintaro</t>
  </si>
  <si>
    <t>Matthew Schultz</t>
  </si>
  <si>
    <t>schultz.matthew10@gmail.com</t>
  </si>
  <si>
    <t>P-Gms</t>
  </si>
  <si>
    <t>P- Inn</t>
  </si>
  <si>
    <t>P-DRS</t>
  </si>
  <si>
    <t>C-Gms</t>
  </si>
  <si>
    <t>C- Inn</t>
  </si>
  <si>
    <t>C-DRS</t>
  </si>
  <si>
    <t>1B-Gms</t>
  </si>
  <si>
    <t>1B-Inn</t>
  </si>
  <si>
    <t>1B-DRS</t>
  </si>
  <si>
    <t>2B-Gms</t>
  </si>
  <si>
    <t>2B-Inn</t>
  </si>
  <si>
    <t>2B-DRS</t>
  </si>
  <si>
    <t>3B-Gms</t>
  </si>
  <si>
    <t>3B-Inn</t>
  </si>
  <si>
    <t>3B-DRS</t>
  </si>
  <si>
    <t>SS-Gms</t>
  </si>
  <si>
    <t>SS-Inn</t>
  </si>
  <si>
    <t>SS-DRS</t>
  </si>
  <si>
    <t>LF-Gms</t>
  </si>
  <si>
    <t>LF-Inn</t>
  </si>
  <si>
    <t>LF-DRS</t>
  </si>
  <si>
    <t>CF-Gms</t>
  </si>
  <si>
    <t>CF-Inn</t>
  </si>
  <si>
    <t>CF-DRS</t>
  </si>
  <si>
    <t>RF-Gms</t>
  </si>
  <si>
    <t>RF-Inn</t>
  </si>
  <si>
    <t>RF-DRS</t>
  </si>
  <si>
    <t>tDRS</t>
  </si>
  <si>
    <t>Sw Str%</t>
  </si>
  <si>
    <t>Swing Str %</t>
  </si>
  <si>
    <t>BB %</t>
  </si>
  <si>
    <t>K %</t>
  </si>
  <si>
    <t>Pull %</t>
  </si>
  <si>
    <t>Barrel %</t>
  </si>
  <si>
    <t>Parsons</t>
  </si>
  <si>
    <t>Boushley</t>
  </si>
  <si>
    <t>Irving</t>
  </si>
  <si>
    <t>Espada</t>
  </si>
  <si>
    <t>Pint</t>
  </si>
  <si>
    <t>Danner</t>
  </si>
  <si>
    <t>Hagen</t>
  </si>
  <si>
    <t>Hanifee</t>
  </si>
  <si>
    <t>Brenan</t>
  </si>
  <si>
    <t>Gómez</t>
  </si>
  <si>
    <t>Yoendrys</t>
  </si>
  <si>
    <t>Berroa</t>
  </si>
  <si>
    <t>Prelander</t>
  </si>
  <si>
    <t>Seagle</t>
  </si>
  <si>
    <t>Chandler</t>
  </si>
  <si>
    <t>Cropley</t>
  </si>
  <si>
    <t>Bowlan</t>
  </si>
  <si>
    <t>Caceres</t>
  </si>
  <si>
    <t>Vallimont</t>
  </si>
  <si>
    <t>Eden</t>
  </si>
  <si>
    <t>Fitzgerald</t>
  </si>
  <si>
    <t>Estes</t>
  </si>
  <si>
    <t>Veneziano</t>
  </si>
  <si>
    <t>Nicolas</t>
  </si>
  <si>
    <t>Caminero</t>
  </si>
  <si>
    <t>Boyle</t>
  </si>
  <si>
    <t>Kerkering</t>
  </si>
  <si>
    <t>Orion</t>
  </si>
  <si>
    <t>Schanuel</t>
  </si>
  <si>
    <t>Strt- IP</t>
  </si>
  <si>
    <t>Hard Hit %</t>
  </si>
  <si>
    <t>2023 Season Off-Season</t>
  </si>
  <si>
    <t>Matthew Schutz</t>
  </si>
  <si>
    <t>Teams Listed Below Refer to 2024 Season Franchises</t>
  </si>
  <si>
    <t>2024 Season</t>
  </si>
  <si>
    <t>2023 Season</t>
  </si>
  <si>
    <t>Emmanuel Clase (P), Ryan Jeffers (C), Hunter Brown (P)</t>
  </si>
  <si>
    <t>Nate Lowe (1B), MJ Melendez (OF), Shane McClanahan (P)</t>
  </si>
  <si>
    <t>Larry Bellar</t>
  </si>
  <si>
    <t>Target Field</t>
  </si>
  <si>
    <t>Steve DeGardner</t>
  </si>
  <si>
    <t>yasky1234@gmail.com</t>
  </si>
  <si>
    <t>Victor Caratini (C), Jose Siri (OF)</t>
  </si>
  <si>
    <t>Alex Call (OF), Michael Fulmer (P)</t>
  </si>
  <si>
    <t>Nate Lowe (1B), Jose LeClerc (P), 1st Round Pick</t>
  </si>
  <si>
    <t>Geraldo Perdomo (SS), Bryan De La Cruz (OF), 2nd Round Pick</t>
  </si>
  <si>
    <t>KCR (from LAD)</t>
  </si>
  <si>
    <t>BAL (from WAS)</t>
  </si>
  <si>
    <t>CIN (from ATL)</t>
  </si>
  <si>
    <t>NYY (from SFG)</t>
  </si>
  <si>
    <t>CIN (from MIN)</t>
  </si>
  <si>
    <t>SFG (from NYY)</t>
  </si>
  <si>
    <t>STL (from SFG)</t>
  </si>
  <si>
    <t>MMDBL ID#</t>
  </si>
  <si>
    <t>DLB ID#</t>
  </si>
  <si>
    <t>Ji Hwan</t>
  </si>
  <si>
    <t>Bae</t>
  </si>
  <si>
    <t>November 2023</t>
  </si>
  <si>
    <t>July 2023</t>
  </si>
  <si>
    <t>August 2023</t>
  </si>
  <si>
    <r>
      <t xml:space="preserve">RH-ABs </t>
    </r>
    <r>
      <rPr>
        <i/>
        <sz val="9"/>
        <color theme="0"/>
        <rFont val="Calibri (Body)"/>
      </rPr>
      <t>(&lt;=100)</t>
    </r>
  </si>
  <si>
    <t>Reece McGuire (C)</t>
  </si>
  <si>
    <t>Luis Garcia (P)</t>
  </si>
  <si>
    <t>Drew Waters (OF)</t>
  </si>
  <si>
    <t>Kenta Maeda (P), Edward Cabrera (P)</t>
  </si>
  <si>
    <t>Paul Goldschmidt (1B), Tyler O'Neill (OF)</t>
  </si>
  <si>
    <t>Brandon Lowe (2B)</t>
  </si>
  <si>
    <t>4th Round Pick</t>
  </si>
  <si>
    <t>Jeff McNeil (OF)</t>
  </si>
  <si>
    <t>SEA (from WAS)</t>
  </si>
  <si>
    <t>WAS (from CIN)</t>
  </si>
  <si>
    <t>Keibert Ruiz (C)</t>
  </si>
  <si>
    <t>5th Round Pick</t>
  </si>
  <si>
    <t>WAS (from MIL)</t>
  </si>
  <si>
    <t>5-SUP</t>
  </si>
  <si>
    <t>Ryan Mountcastle (1B), Danny Jansen (C)</t>
  </si>
  <si>
    <t>Jake Burger (3B), 4th Round Pick</t>
  </si>
  <si>
    <t>MIN (from BAL)</t>
  </si>
  <si>
    <t>Max Scherzer (P), Josh Bell (1B)</t>
  </si>
  <si>
    <t>Max Muncy (2B), Aroldis Chapman (P)</t>
  </si>
  <si>
    <t>Donovan Solano (2B), Kyle Hendricks (P), Myles Straw (OF), Mark Leiter Jr (P), 5th Round Pick</t>
  </si>
  <si>
    <t>Teoscar Hernandez (OF), Andrew Wantz (P), Will Smith (P), Bobby Dalbec (1B), 4th Round Pick</t>
  </si>
  <si>
    <t>SEA (from LAD)</t>
  </si>
  <si>
    <t>LAD (from SEA)</t>
  </si>
  <si>
    <t>Ji Man</t>
  </si>
  <si>
    <t>Dean Kremer (P)</t>
  </si>
  <si>
    <t>BAL (from ATL)</t>
  </si>
  <si>
    <t>Justin Verlander (P), Willi Castro (SS)</t>
  </si>
  <si>
    <t>Matt Wallner (OF), 2nd Round Pick</t>
  </si>
  <si>
    <t>LAD (from BAL)</t>
  </si>
  <si>
    <r>
      <t xml:space="preserve">LH-ABs </t>
    </r>
    <r>
      <rPr>
        <i/>
        <sz val="9"/>
        <color theme="0"/>
        <rFont val="Calibri (Body)"/>
      </rPr>
      <t>(&lt;=30)</t>
    </r>
  </si>
  <si>
    <t>DET (from SFG)</t>
  </si>
  <si>
    <t>DET (from CHW)</t>
  </si>
  <si>
    <t>Mike Bellar</t>
  </si>
  <si>
    <t>January 2024</t>
  </si>
  <si>
    <t>Ryan Thompson (P)</t>
  </si>
  <si>
    <t>Ryan Borucki (P)</t>
  </si>
  <si>
    <t>Logan O'Hoppe (C)</t>
  </si>
  <si>
    <t>Jesus Sanchez (OF)</t>
  </si>
  <si>
    <t>Luis Campusano (C)</t>
  </si>
  <si>
    <t>Josiah Gray (P)</t>
  </si>
  <si>
    <t>Kyle Higashioka (C)</t>
  </si>
  <si>
    <t>Pablo Reyes (SS)</t>
  </si>
  <si>
    <t>Hyun Jin</t>
  </si>
  <si>
    <t>Ryu</t>
  </si>
  <si>
    <t>Jake Cronenworth (2B)</t>
  </si>
  <si>
    <t>Ji Hwan Bae (OF)</t>
  </si>
  <si>
    <t>Kyle Bradish (P)</t>
  </si>
  <si>
    <t>Andre Jackson (P)</t>
  </si>
  <si>
    <t>Shohei Ohtani (P)</t>
  </si>
  <si>
    <t>Jose Urquidy (P)</t>
  </si>
  <si>
    <t>Derek Law (P)</t>
  </si>
  <si>
    <t>Freddy Fermin (C)</t>
  </si>
  <si>
    <t>Matt Vierling (OF)</t>
  </si>
  <si>
    <t>Brendan Donovan (2B)</t>
  </si>
  <si>
    <t>Jose Fermin (2B)</t>
  </si>
  <si>
    <t>3rd Round Pick</t>
  </si>
  <si>
    <t>Eddie Rosario (OF)</t>
  </si>
  <si>
    <t>2nd Round Pick, M.J. Melendez (OF)</t>
  </si>
  <si>
    <t>Bryan Reynolds (OF), Trevor Stephan (P)</t>
  </si>
  <si>
    <t>Joey Gallo (1B)</t>
  </si>
  <si>
    <t>Dylan Dodd (P)</t>
  </si>
  <si>
    <t>No Drop Needed - Open Roster Slot</t>
  </si>
  <si>
    <t>Coco Montes (2B)</t>
  </si>
  <si>
    <t>Kyle Wright (P)</t>
  </si>
  <si>
    <t>Dominic Canzone (OF)</t>
  </si>
  <si>
    <t>Sean Bouchard (OF)</t>
  </si>
  <si>
    <t>Akil Baddoo (OF)</t>
  </si>
  <si>
    <t>Jose Soriano (P)</t>
  </si>
  <si>
    <t>Allan Winans (P)</t>
  </si>
  <si>
    <t>Ryan Weathers (P)</t>
  </si>
  <si>
    <t>Julio Urias (P)</t>
  </si>
  <si>
    <t>Nick Pratto (1B)</t>
  </si>
  <si>
    <t>Mark Vientos (3B)</t>
  </si>
  <si>
    <t>3rd Round Pick, Aaron Nola (P), David Robertson (P)</t>
  </si>
  <si>
    <t>1st Round Pick, 4th Round Pick, Christopher Sanchez (P), Jordan Westburg (3B)</t>
  </si>
  <si>
    <t>Urquidy retained DL claim</t>
  </si>
  <si>
    <t>Jose Urquidy (P) - Retained DL Claim</t>
  </si>
  <si>
    <t>Hector Neris (P), Michael Busch (3B)</t>
  </si>
  <si>
    <t>C.J. Abrams (SS), Brady Singer (P)</t>
  </si>
  <si>
    <t>Gary Sanchez (C)</t>
  </si>
  <si>
    <t>Brian Anderson (OF)</t>
  </si>
  <si>
    <t>Jarren Duran (OF)</t>
  </si>
  <si>
    <t>Ben Rortvedt (C )</t>
  </si>
  <si>
    <t>San Diego</t>
  </si>
  <si>
    <t>Vladimir Guerrero Jr (1B), Joe Ryan (P), 3rd Round Pick</t>
  </si>
  <si>
    <t>Zack Littell (P), Alex Lange (P), 2nd Round Pick</t>
  </si>
  <si>
    <t>Jesse Winker (OF)</t>
  </si>
  <si>
    <t>Kyren Paris (SS)</t>
  </si>
  <si>
    <t>Alec March (P)</t>
  </si>
  <si>
    <t>Seranthony Dominguez (P)</t>
  </si>
  <si>
    <t>Ronel Blanco (P)</t>
  </si>
  <si>
    <t>Reed Garrett (P)</t>
  </si>
  <si>
    <t>Rowdy Tellez (1B)</t>
  </si>
  <si>
    <t>Ben Rortvedt (C)</t>
  </si>
  <si>
    <t>Joey Votto (1B)</t>
  </si>
  <si>
    <t>Julio Teheran (P)</t>
  </si>
  <si>
    <t>Tyler Anderson (P)</t>
  </si>
  <si>
    <t>Michael Stefanic (2B)</t>
  </si>
  <si>
    <t>Korey Lee (C)</t>
  </si>
  <si>
    <t>Ben Lively (P)</t>
  </si>
  <si>
    <t>Romy Gonzalez (2B)</t>
  </si>
  <si>
    <t>Tyler Mahle (P)</t>
  </si>
  <si>
    <t>Seth Brown (1B)</t>
  </si>
  <si>
    <t>Oswaldo Cabrera (OF)</t>
  </si>
  <si>
    <t>Josh Staumont (P)</t>
  </si>
  <si>
    <t>Genesis Cabrera (P)</t>
  </si>
  <si>
    <t>Eloy Jimenez (OF), Julio Teheran (P)</t>
  </si>
  <si>
    <t>Randal Grichuk (OF)</t>
  </si>
  <si>
    <t>Enrique Hernandez (SS)</t>
  </si>
  <si>
    <t>Raisel Iglesias (P)</t>
  </si>
  <si>
    <t>Matt Brash (P)</t>
  </si>
  <si>
    <t>Shane Bieber (P)</t>
  </si>
  <si>
    <t>Donovan Solano (2B)</t>
  </si>
  <si>
    <t>George Arias (SS)</t>
  </si>
  <si>
    <t>Aledmys Diaz (SS)</t>
  </si>
  <si>
    <t>Graham Ashcraft (P)</t>
  </si>
  <si>
    <t>Erik Swanson (P)</t>
  </si>
  <si>
    <t>Santiago Espinal (2B)</t>
  </si>
  <si>
    <t>Pablo Reyes (2B)</t>
  </si>
  <si>
    <t>J.D. Martinez (DH)</t>
  </si>
  <si>
    <t>Tim Locastro (OF)</t>
  </si>
  <si>
    <t>Ronel Blanco (P), Jose Alvarado (P), Austin Wynns (C)</t>
  </si>
  <si>
    <t>1st Round Pick, CJ Cron (1B), Jose Trevino (C)</t>
  </si>
  <si>
    <t>Gabriel Arias (2B)</t>
  </si>
  <si>
    <t>Ben Heller (P)</t>
  </si>
  <si>
    <t>Josh Hader (P)</t>
  </si>
  <si>
    <t>Jake Bird (P), 2nd Round Pick</t>
  </si>
  <si>
    <t>Yu Chang (SS)</t>
  </si>
  <si>
    <t>Chris Taylor (2B)</t>
  </si>
  <si>
    <t>Hunter Gaddis (P)</t>
  </si>
  <si>
    <t>Christian Arroyo (SS)</t>
  </si>
  <si>
    <t>Gregory Santos (P)</t>
  </si>
  <si>
    <t>Anthony Volpe (SS), Grayson Rodriguez (P), Ryan Weathers (P), Nestor Cortes (P), Brandon Williamson (P), 1st Round Pick, 2nd Round Pick</t>
  </si>
  <si>
    <t>Mookie Betts (2B), Garrett Cooper (1B), Miguel Amaya (C), Michael Wacha (P), Mike Clevinger (P), Jay Jackson (P), Ryan Borucki (P)</t>
  </si>
  <si>
    <t>Hunter Renfroe (OF), 1st Round Pick</t>
  </si>
  <si>
    <t>Harold Ramirez (OF), Jhony Brito (P)</t>
  </si>
  <si>
    <t>Zack Eflin (P), Owen Miller (2B), 3rd Round Pick</t>
  </si>
  <si>
    <t>Korey Lee (C), 1st Round Pick, 3rd Round Pick</t>
  </si>
  <si>
    <t>Blake Perkins (OF)</t>
  </si>
  <si>
    <t>Taijan Walker (P)</t>
  </si>
  <si>
    <t>LaMonte Wade (1B), Erik Swanson (P), Connor Capel (OF)</t>
  </si>
  <si>
    <t>Teoscar Hernandez (OF), Spencer Turnbull (P), 3rd Round Pick</t>
  </si>
  <si>
    <t>Jose Altuve (2B)</t>
  </si>
  <si>
    <t>Brandon Bielak (P)</t>
  </si>
  <si>
    <t>Roster filler claim to be dropped at end of season</t>
  </si>
  <si>
    <t>Rel- IP</t>
  </si>
  <si>
    <t>Richard Lovelady (P)</t>
  </si>
  <si>
    <t>Ryan Yarbrough (P)</t>
  </si>
  <si>
    <t>Tyler Heineman (C)</t>
  </si>
  <si>
    <t>Danny Jansen (C)</t>
  </si>
  <si>
    <t>End of Season</t>
  </si>
  <si>
    <t>H/9</t>
  </si>
  <si>
    <t>WHIP+</t>
  </si>
  <si>
    <t>Hits per 9 innings</t>
  </si>
  <si>
    <t>Oppo %</t>
  </si>
  <si>
    <t>Max EV</t>
  </si>
  <si>
    <t>ISO+</t>
  </si>
  <si>
    <t>wRAA</t>
  </si>
  <si>
    <t>wRC</t>
  </si>
  <si>
    <t>RAR</t>
  </si>
  <si>
    <t>Singles</t>
  </si>
  <si>
    <t>Maximum exit velocity</t>
  </si>
  <si>
    <t>SwStrike%</t>
  </si>
  <si>
    <t>% of pitches opposing hitters swung at and missed</t>
  </si>
  <si>
    <t>% of pitches swung at and missed</t>
  </si>
  <si>
    <t>Oppo%</t>
  </si>
  <si>
    <t>% of balls in play that were hit to the opposite field</t>
  </si>
  <si>
    <t>Weighted runs created</t>
  </si>
  <si>
    <t>Isolated power plus</t>
  </si>
  <si>
    <t>2024 Season Off-Season</t>
  </si>
  <si>
    <t>C-Inn</t>
  </si>
  <si>
    <t>C- DRS</t>
  </si>
  <si>
    <t>1B- DRS</t>
  </si>
  <si>
    <t>1B- OAA</t>
  </si>
  <si>
    <t>2B- DRS</t>
  </si>
  <si>
    <t>2B- OAA</t>
  </si>
  <si>
    <t>3B- DRS</t>
  </si>
  <si>
    <t>3B- OAA</t>
  </si>
  <si>
    <t>SS- DRS</t>
  </si>
  <si>
    <t>SS- OAA</t>
  </si>
  <si>
    <t>LF- DRS</t>
  </si>
  <si>
    <t>LF- OAA</t>
  </si>
  <si>
    <t>LF- Arm</t>
  </si>
  <si>
    <t>CF- DRS</t>
  </si>
  <si>
    <t>CF- OAA</t>
  </si>
  <si>
    <t>CF- Arm</t>
  </si>
  <si>
    <t>RF- OAA</t>
  </si>
  <si>
    <t>RF- Arm</t>
  </si>
  <si>
    <t>Thrw</t>
  </si>
  <si>
    <t>Blck</t>
  </si>
  <si>
    <t>Frme</t>
  </si>
  <si>
    <t>P-Inn</t>
  </si>
  <si>
    <t>Innings played at pitcher</t>
  </si>
  <si>
    <t>Defensive runs saved at pitcher</t>
  </si>
  <si>
    <t>Innings played at catcher</t>
  </si>
  <si>
    <t>Defensive runs saved at catcher</t>
  </si>
  <si>
    <t>Catcher throwing rating</t>
  </si>
  <si>
    <t>Catcher blocking rating</t>
  </si>
  <si>
    <t>Catcher pitch framing rating</t>
  </si>
  <si>
    <t>Total defensive runs save across all positions</t>
  </si>
  <si>
    <t>1B-OAA</t>
  </si>
  <si>
    <t>Outs above average at first base</t>
  </si>
  <si>
    <t>Games played at first base</t>
  </si>
  <si>
    <t>Innings played at first base</t>
  </si>
  <si>
    <t>Defensive runs saved at first base</t>
  </si>
  <si>
    <t>2B-OAA</t>
  </si>
  <si>
    <t>Innings played at second base</t>
  </si>
  <si>
    <t>Defensive runs saved at second base</t>
  </si>
  <si>
    <t>Outs above average at second base</t>
  </si>
  <si>
    <t>3B-OAA</t>
  </si>
  <si>
    <t>Innings played at third base</t>
  </si>
  <si>
    <t>Defensive runs saved at third base</t>
  </si>
  <si>
    <t>Outs above average at third base</t>
  </si>
  <si>
    <t>SS-OAA</t>
  </si>
  <si>
    <t>Innings played at shortstop</t>
  </si>
  <si>
    <t>Defensive runs saved at shortstop</t>
  </si>
  <si>
    <t>Outs above average at shortstop</t>
  </si>
  <si>
    <t>LF-OAA</t>
  </si>
  <si>
    <t>LF-Arm</t>
  </si>
  <si>
    <t>Games played in left field</t>
  </si>
  <si>
    <t>Innings played in left field</t>
  </si>
  <si>
    <t>Defensive runs saved in left field</t>
  </si>
  <si>
    <t>Outs above average in left field</t>
  </si>
  <si>
    <t>Arm rating while playing in left field</t>
  </si>
  <si>
    <t>CF-OAA</t>
  </si>
  <si>
    <t>CF-Arm</t>
  </si>
  <si>
    <t>Games played in center field</t>
  </si>
  <si>
    <t>Innings played in center field</t>
  </si>
  <si>
    <t>Defensive runs saved in center field</t>
  </si>
  <si>
    <t>Outs above average in center field</t>
  </si>
  <si>
    <t>Arm rating while playing in center field</t>
  </si>
  <si>
    <t>RF-OAA</t>
  </si>
  <si>
    <t>RF-Arm</t>
  </si>
  <si>
    <t>Games played in right field</t>
  </si>
  <si>
    <t>Innings played in right field</t>
  </si>
  <si>
    <t>Defensive runs saved in right field</t>
  </si>
  <si>
    <t>Outs above average in right field</t>
  </si>
  <si>
    <t>Arm rating while playing in right field</t>
  </si>
  <si>
    <t>LH ABs</t>
  </si>
  <si>
    <t>RH ABs</t>
  </si>
  <si>
    <t>At-bats allowed versus left-handed pitchers</t>
  </si>
  <si>
    <t>At-bats allowed versus right-handed pitching</t>
  </si>
  <si>
    <t>The unique player identification number assigned by Dynasty League Baseball</t>
  </si>
  <si>
    <t>MLB ID#</t>
  </si>
  <si>
    <t>Buchanan</t>
  </si>
  <si>
    <t>Booser</t>
  </si>
  <si>
    <t>Feigl</t>
  </si>
  <si>
    <t>Jhonny</t>
  </si>
  <si>
    <t>Pereda</t>
  </si>
  <si>
    <t>Jamie</t>
  </si>
  <si>
    <t>Westbrook</t>
  </si>
  <si>
    <t>Gerson</t>
  </si>
  <si>
    <t>Garabito</t>
  </si>
  <si>
    <t>Bermúdez</t>
  </si>
  <si>
    <t>Maciejewski</t>
  </si>
  <si>
    <t>Petersen</t>
  </si>
  <si>
    <t>Sandro</t>
  </si>
  <si>
    <t>Fabian</t>
  </si>
  <si>
    <t>Leo</t>
  </si>
  <si>
    <t>Kolek</t>
  </si>
  <si>
    <t>Lockridge</t>
  </si>
  <si>
    <t>Shugart</t>
  </si>
  <si>
    <t>Conine</t>
  </si>
  <si>
    <t>Jair</t>
  </si>
  <si>
    <t>Chaparro</t>
  </si>
  <si>
    <t>Zeferjahn</t>
  </si>
  <si>
    <t>Kravetz</t>
  </si>
  <si>
    <t>Duke</t>
  </si>
  <si>
    <t>Schunk</t>
  </si>
  <si>
    <t>Shenton</t>
  </si>
  <si>
    <t>Henley</t>
  </si>
  <si>
    <t>Tobias</t>
  </si>
  <si>
    <t>Armando</t>
  </si>
  <si>
    <t>Lake</t>
  </si>
  <si>
    <t>Bachar</t>
  </si>
  <si>
    <t>Bliss</t>
  </si>
  <si>
    <t>Justyn-Henry</t>
  </si>
  <si>
    <t>Malloy</t>
  </si>
  <si>
    <t>Teodosio</t>
  </si>
  <si>
    <t>Ginn</t>
  </si>
  <si>
    <t>Sauer</t>
  </si>
  <si>
    <t>Basso</t>
  </si>
  <si>
    <t>Trenton</t>
  </si>
  <si>
    <t>Raymond</t>
  </si>
  <si>
    <t>Burgos</t>
  </si>
  <si>
    <t>Dunshee</t>
  </si>
  <si>
    <t>Kristofak</t>
  </si>
  <si>
    <t>Kameron</t>
  </si>
  <si>
    <t>Misner</t>
  </si>
  <si>
    <t>Eder</t>
  </si>
  <si>
    <t>Johnathan</t>
  </si>
  <si>
    <t>Otañez</t>
  </si>
  <si>
    <t>Keider</t>
  </si>
  <si>
    <t>O'Loughlin</t>
  </si>
  <si>
    <t>Gustavo</t>
  </si>
  <si>
    <t>Campero</t>
  </si>
  <si>
    <t>Steward</t>
  </si>
  <si>
    <t>Wenceel</t>
  </si>
  <si>
    <t>Dedniel</t>
  </si>
  <si>
    <t>Núñez</t>
  </si>
  <si>
    <t>Yuki</t>
  </si>
  <si>
    <t>Matsui</t>
  </si>
  <si>
    <t>Leasure</t>
  </si>
  <si>
    <t>Wendzel</t>
  </si>
  <si>
    <t>Hurtubise</t>
  </si>
  <si>
    <t>Bañuelos</t>
  </si>
  <si>
    <t>DeLoach</t>
  </si>
  <si>
    <t>Cantillo</t>
  </si>
  <si>
    <t>Brant</t>
  </si>
  <si>
    <t>Hurter</t>
  </si>
  <si>
    <t>Feduccia</t>
  </si>
  <si>
    <t>Casparius</t>
  </si>
  <si>
    <t>Vanasco</t>
  </si>
  <si>
    <t>Wagaman</t>
  </si>
  <si>
    <t>Sammons</t>
  </si>
  <si>
    <t>Lazar</t>
  </si>
  <si>
    <t>Roller</t>
  </si>
  <si>
    <t>Blaze</t>
  </si>
  <si>
    <t>Jaden</t>
  </si>
  <si>
    <t>Rece</t>
  </si>
  <si>
    <t>Hinds</t>
  </si>
  <si>
    <t>Kumar</t>
  </si>
  <si>
    <t>Rocker</t>
  </si>
  <si>
    <t>Halvorsen</t>
  </si>
  <si>
    <t>Valente</t>
  </si>
  <si>
    <t>Bellozo</t>
  </si>
  <si>
    <t>Barrosa</t>
  </si>
  <si>
    <t>Jhonkensy</t>
  </si>
  <si>
    <t>Noel</t>
  </si>
  <si>
    <t>Kai-Wei</t>
  </si>
  <si>
    <t>Teng</t>
  </si>
  <si>
    <t>Pennington</t>
  </si>
  <si>
    <t>Orze</t>
  </si>
  <si>
    <t>Foscue</t>
  </si>
  <si>
    <t>Schuemann</t>
  </si>
  <si>
    <t>Kloffenstein</t>
  </si>
  <si>
    <t>DaShawn</t>
  </si>
  <si>
    <t>Barger</t>
  </si>
  <si>
    <t>Wrobleski</t>
  </si>
  <si>
    <t>Helman</t>
  </si>
  <si>
    <t>Madden</t>
  </si>
  <si>
    <t>Holman</t>
  </si>
  <si>
    <t>Schwellenbach</t>
  </si>
  <si>
    <t>Neely</t>
  </si>
  <si>
    <t>Nastrini</t>
  </si>
  <si>
    <t>Ky</t>
  </si>
  <si>
    <t>Arrighetti</t>
  </si>
  <si>
    <t>Norby</t>
  </si>
  <si>
    <t>Baldwin</t>
  </si>
  <si>
    <t>Gasper</t>
  </si>
  <si>
    <t>Pages</t>
  </si>
  <si>
    <t>Sabrowski</t>
  </si>
  <si>
    <t>Villalobos</t>
  </si>
  <si>
    <t>Schneemann</t>
  </si>
  <si>
    <t>Roddery</t>
  </si>
  <si>
    <t>Muñoz</t>
  </si>
  <si>
    <t>Orelvis</t>
  </si>
  <si>
    <t>Alcántara</t>
  </si>
  <si>
    <t>Luisangel</t>
  </si>
  <si>
    <t>Acuña</t>
  </si>
  <si>
    <t>Jonatan</t>
  </si>
  <si>
    <t>Locklear</t>
  </si>
  <si>
    <t>Leiter</t>
  </si>
  <si>
    <t>Penrod</t>
  </si>
  <si>
    <t>Nasim</t>
  </si>
  <si>
    <t>Nuñez</t>
  </si>
  <si>
    <t>Chivilli</t>
  </si>
  <si>
    <t>Iriarte</t>
  </si>
  <si>
    <t>Edgardo</t>
  </si>
  <si>
    <t>Naoyuki</t>
  </si>
  <si>
    <t>Uwasawa</t>
  </si>
  <si>
    <t>Shota</t>
  </si>
  <si>
    <t>Imanaga</t>
  </si>
  <si>
    <t>Yariel</t>
  </si>
  <si>
    <t>Kitchen</t>
  </si>
  <si>
    <t>Eisert</t>
  </si>
  <si>
    <t>Bigge</t>
  </si>
  <si>
    <t>Driscoll</t>
  </si>
  <si>
    <t>Cannon</t>
  </si>
  <si>
    <t>Slaten</t>
  </si>
  <si>
    <t>Crews</t>
  </si>
  <si>
    <t>Fraser</t>
  </si>
  <si>
    <t>Ellard</t>
  </si>
  <si>
    <t>Pagés</t>
  </si>
  <si>
    <t>Walston</t>
  </si>
  <si>
    <t>Kochanowicz</t>
  </si>
  <si>
    <t>Sterner</t>
  </si>
  <si>
    <t>Blalock</t>
  </si>
  <si>
    <t>Darell</t>
  </si>
  <si>
    <t>Hernaiz</t>
  </si>
  <si>
    <t>Gillispie</t>
  </si>
  <si>
    <t>Ribalta</t>
  </si>
  <si>
    <t>McCray</t>
  </si>
  <si>
    <t>Spence</t>
  </si>
  <si>
    <t>Herz</t>
  </si>
  <si>
    <t>Marc</t>
  </si>
  <si>
    <t>Church</t>
  </si>
  <si>
    <t>Hodge</t>
  </si>
  <si>
    <t>Aguiar</t>
  </si>
  <si>
    <t>Gasser</t>
  </si>
  <si>
    <t>Roycroft</t>
  </si>
  <si>
    <t>Pauley</t>
  </si>
  <si>
    <t>Landon</t>
  </si>
  <si>
    <t>Knack</t>
  </si>
  <si>
    <t>River</t>
  </si>
  <si>
    <t>Horn</t>
  </si>
  <si>
    <t>Fitts</t>
  </si>
  <si>
    <t>Beeter</t>
  </si>
  <si>
    <t>Colt</t>
  </si>
  <si>
    <t>Keith</t>
  </si>
  <si>
    <t>Yosver</t>
  </si>
  <si>
    <t>Zulueta</t>
  </si>
  <si>
    <t>Adael</t>
  </si>
  <si>
    <t>Amador</t>
  </si>
  <si>
    <t>Mena</t>
  </si>
  <si>
    <t>Sanoja</t>
  </si>
  <si>
    <t>Coby</t>
  </si>
  <si>
    <t>Mayo</t>
  </si>
  <si>
    <t>Aldegheri</t>
  </si>
  <si>
    <t>Dingler</t>
  </si>
  <si>
    <t>Chourio</t>
  </si>
  <si>
    <t>Brzykcy</t>
  </si>
  <si>
    <t>Gentry</t>
  </si>
  <si>
    <t>Kavadas</t>
  </si>
  <si>
    <t>Klein</t>
  </si>
  <si>
    <t>Shay</t>
  </si>
  <si>
    <t>Whitcomb</t>
  </si>
  <si>
    <t>Yorke</t>
  </si>
  <si>
    <t>Loperfido</t>
  </si>
  <si>
    <t>Hurston</t>
  </si>
  <si>
    <t>Waldrep</t>
  </si>
  <si>
    <t>Chayce</t>
  </si>
  <si>
    <t>McDermott</t>
  </si>
  <si>
    <t>Langford</t>
  </si>
  <si>
    <t>Landen</t>
  </si>
  <si>
    <t>Roupp</t>
  </si>
  <si>
    <t>Skenes</t>
  </si>
  <si>
    <t>Rhett</t>
  </si>
  <si>
    <t>Lowder</t>
  </si>
  <si>
    <t>Wagner</t>
  </si>
  <si>
    <t>Cook</t>
  </si>
  <si>
    <t>Saggese</t>
  </si>
  <si>
    <t>Jobe</t>
  </si>
  <si>
    <t>McGreevy</t>
  </si>
  <si>
    <t>Sweeney</t>
  </si>
  <si>
    <t>Povich</t>
  </si>
  <si>
    <t>Rice</t>
  </si>
  <si>
    <t>Yilber</t>
  </si>
  <si>
    <t>Graceffo</t>
  </si>
  <si>
    <t>Manzardo</t>
  </si>
  <si>
    <t>Dezenzo</t>
  </si>
  <si>
    <t>Bivens</t>
  </si>
  <si>
    <t>Lipscomb</t>
  </si>
  <si>
    <t>Holliday</t>
  </si>
  <si>
    <t>Caden</t>
  </si>
  <si>
    <t>Dana</t>
  </si>
  <si>
    <t>Loutos</t>
  </si>
  <si>
    <t>Meeker</t>
  </si>
  <si>
    <t>Mazur</t>
  </si>
  <si>
    <t>Nacho</t>
  </si>
  <si>
    <t>Zebby</t>
  </si>
  <si>
    <t>Matthews</t>
  </si>
  <si>
    <t>Birdsong</t>
  </si>
  <si>
    <t>Yoshinobu</t>
  </si>
  <si>
    <t>Bloss</t>
  </si>
  <si>
    <t>Keirsey Jr.</t>
  </si>
  <si>
    <t>Del Castillo</t>
  </si>
  <si>
    <t>Scott II</t>
  </si>
  <si>
    <t>Alvarez Jr.</t>
  </si>
  <si>
    <t>Jung Hoo</t>
  </si>
  <si>
    <t>oAVE</t>
  </si>
  <si>
    <t>2025 Season</t>
  </si>
  <si>
    <r>
      <t>aa</t>
    </r>
    <r>
      <rPr>
        <b/>
        <sz val="10"/>
        <color rgb="FF000000"/>
        <rFont val="Calibri"/>
        <family val="2"/>
      </rPr>
      <t>MMDBL TEAM</t>
    </r>
  </si>
  <si>
    <r>
      <rPr>
        <b/>
        <sz val="10"/>
        <color theme="1"/>
        <rFont val="Calibri"/>
        <family val="2"/>
      </rPr>
      <t>a</t>
    </r>
    <r>
      <rPr>
        <b/>
        <sz val="10"/>
        <color rgb="FFFFFFFF"/>
        <rFont val="Calibri"/>
        <family val="2"/>
      </rPr>
      <t>ZZZNA</t>
    </r>
  </si>
  <si>
    <t>PLYR #</t>
  </si>
  <si>
    <t>Teams Listed Below Refer to 2025 Season Franchises</t>
  </si>
  <si>
    <t>October 2024</t>
  </si>
  <si>
    <t>The unique player identification number assigned by the MLB Players Association</t>
  </si>
  <si>
    <t>The unique player identification number assigned by Fangraphs</t>
  </si>
  <si>
    <t>Primary position played by player as determined by innings played in current season</t>
  </si>
  <si>
    <t>Deductions</t>
  </si>
  <si>
    <t>Total</t>
  </si>
  <si>
    <t>Team</t>
  </si>
  <si>
    <t>Owner Attendance Points Earned</t>
  </si>
  <si>
    <t>- Each team is allowed 6 absences without penalty</t>
  </si>
  <si>
    <t>- There is a deduction of 1 point for each absence thereafter</t>
  </si>
  <si>
    <t>- An absence is defined as the game box reflecting "Computer Manager"</t>
  </si>
  <si>
    <t>- Each team begins season with 90 Attendance Points</t>
  </si>
  <si>
    <t>- Commissioner has discretion to reclassify an absence without penalty in the instance of a manager emergency or credible dispute</t>
  </si>
  <si>
    <t>- The draft order for the 4th Round will be in order of most-to-least Owner Attendance Points Earned, with worst-to-best record (followed by worst-to-best run differential) as tiebreakers</t>
  </si>
  <si>
    <t>- Teams with fewer than 75 points forfeit their 4th Round pick</t>
  </si>
  <si>
    <t>- A pick that has been traded during the season is unaffected by Owner Attendance Points Earned since the team acquiring the pick should not be affected by the other team's Owner Attendance Points Earned</t>
  </si>
  <si>
    <t>2nd Round Pick, 5th Round Pick</t>
  </si>
  <si>
    <t>Freddy Peralta (P), Masataka Yoshida (DH)</t>
  </si>
  <si>
    <t>Carlos Santana (1B)</t>
  </si>
  <si>
    <t>Joe Casaletto</t>
  </si>
  <si>
    <t>casaletto@yahoo.com</t>
  </si>
  <si>
    <t>Mark Canha (1B)</t>
  </si>
  <si>
    <t>Edwin Diaz (P)</t>
  </si>
  <si>
    <t>Masyn Winn (SS)</t>
  </si>
  <si>
    <t>Josh Naylor (1B)</t>
  </si>
  <si>
    <t>Ketel Marte (2B)</t>
  </si>
  <si>
    <t>Jake McCarthy (OF), Shane McClanahan (P), Brayan Rocchio (SS), 3rd Round Pick</t>
  </si>
  <si>
    <t>Yusel Kikuchi (P)</t>
  </si>
  <si>
    <t>Michael Busch (3B)</t>
  </si>
  <si>
    <t>AJ Puk (P), 3rd Round Pick</t>
  </si>
  <si>
    <t>Jake Irvin (P), 5th Round Pick</t>
  </si>
  <si>
    <t>Ha-Seong Kim (SS)</t>
  </si>
  <si>
    <t>Travis d'Arnaud(C)</t>
  </si>
  <si>
    <t>(from CHC)</t>
  </si>
  <si>
    <t>(from ATL)</t>
  </si>
  <si>
    <t>(from SFG)</t>
  </si>
  <si>
    <t>(from SEA)</t>
  </si>
  <si>
    <t>(from DET)</t>
  </si>
  <si>
    <t>(from MIL)</t>
  </si>
  <si>
    <t>(from LAD)</t>
  </si>
  <si>
    <t>(from BAL)</t>
  </si>
  <si>
    <t>(from PIT)</t>
  </si>
  <si>
    <t>(from NYY)</t>
  </si>
  <si>
    <t>(from KCR)</t>
  </si>
  <si>
    <t>(from TOR)</t>
  </si>
  <si>
    <t>(from PHI)</t>
  </si>
  <si>
    <t>ACQUIRED FROM</t>
  </si>
  <si>
    <t>aa</t>
  </si>
  <si>
    <t>Anthony Santander (OF)</t>
  </si>
  <si>
    <t>Junior Caminero (3B)</t>
  </si>
  <si>
    <t>November 2024</t>
  </si>
  <si>
    <t>Jung Hoo Lee (OF)</t>
  </si>
  <si>
    <t>Bo Naylor (C)</t>
  </si>
  <si>
    <t>Brooks Lee (2B)</t>
  </si>
  <si>
    <t>Willi Castro (SS)</t>
  </si>
  <si>
    <t>JJ Bleday (OF)</t>
  </si>
  <si>
    <t>Keegan Akin (P)</t>
  </si>
  <si>
    <t>Tanner Scott (P), Jonathan Cannon (P)</t>
  </si>
  <si>
    <t>Blake Treinen (P), Jonny DeLuca (OF), Ben Brown (P)</t>
  </si>
  <si>
    <t>Jesus Sanchez (OF), Michael Conforto (OF)</t>
  </si>
  <si>
    <t>Jeremiah Estrada (P), Derek Law (P)</t>
  </si>
  <si>
    <t>Mark Vientos (3B), Porter Hodge (P), Hans Crouse (P)</t>
  </si>
  <si>
    <t>Josh Hader (P), Cade Smith (P), Tyler Locklear (1B)</t>
  </si>
  <si>
    <t>Rob Refsnyder (OF)</t>
  </si>
  <si>
    <t>Alek Manoah (P), Cody Bradford (P)</t>
  </si>
  <si>
    <t>Hector Neris (P)</t>
  </si>
  <si>
    <t>Ben Brown (P)</t>
  </si>
  <si>
    <t>Drew Millas (C)</t>
  </si>
  <si>
    <t>BAL - DL</t>
  </si>
  <si>
    <t>David Peterson (P)</t>
  </si>
  <si>
    <t>PIT - DL</t>
  </si>
  <si>
    <t>Michael Grove (P)</t>
  </si>
  <si>
    <t>Zach Eflin (P)</t>
  </si>
  <si>
    <t>Cionel Perez (P)</t>
  </si>
  <si>
    <t>Andrew Chafin (P)</t>
  </si>
  <si>
    <t>Cade Povich (P)</t>
  </si>
  <si>
    <t>Declan Cronin (P)</t>
  </si>
  <si>
    <t>Ryan Bliss (2B)</t>
  </si>
  <si>
    <t>Max Meyer (P)</t>
  </si>
  <si>
    <t>Matt Manning (P)</t>
  </si>
  <si>
    <t>Triston McKenzie (P)</t>
  </si>
  <si>
    <t>Shay Whitcomb (3B)</t>
  </si>
  <si>
    <t>Casey Schmitt (2B)</t>
  </si>
  <si>
    <t>Eli White (OF)</t>
  </si>
  <si>
    <t>Joey Ortiz (3B)</t>
  </si>
  <si>
    <t>Replacement DL claim made  03/30/25 (Cameron)</t>
  </si>
  <si>
    <t>SFG - DL</t>
  </si>
  <si>
    <t>Cooper Criswell (P)</t>
  </si>
  <si>
    <t>Replacement DL claim for Canzone (02/19/25)</t>
  </si>
  <si>
    <t>Bailey Ober (P), 3rd Round Pick - Released David Bednar (P)</t>
  </si>
  <si>
    <t>Trent Grisham (OF)</t>
  </si>
  <si>
    <t>None- Roster at 39</t>
  </si>
  <si>
    <t>Brian Reynolds (OF), Javier Sanoja (2B), 2nd Round Pick</t>
  </si>
  <si>
    <t>Marcell Ozuna (OF), Jake Cave (OF)</t>
  </si>
  <si>
    <t>Quinn Priester (P)</t>
  </si>
  <si>
    <t>John Brebbia (P)</t>
  </si>
  <si>
    <t>Rece Hinds (OF)</t>
  </si>
  <si>
    <t>Gavin Sheets (1B)</t>
  </si>
  <si>
    <t>Drew Thorpe (P)</t>
  </si>
  <si>
    <t>J.T. Ginn (P)</t>
  </si>
  <si>
    <t>Kyren Paris (2B)</t>
  </si>
  <si>
    <t>Nick Martini (OF)</t>
  </si>
  <si>
    <t>Max Scheumann (SS)</t>
  </si>
  <si>
    <t>Brendon Little (P)</t>
  </si>
  <si>
    <t>White retained as DL claim</t>
  </si>
  <si>
    <t>Replaced By 3/30 Claim</t>
  </si>
  <si>
    <t>Jose Marte (P)</t>
  </si>
  <si>
    <t>Joe Boyle (P)</t>
  </si>
  <si>
    <t>Justin Lawrence (P)</t>
  </si>
  <si>
    <t>Slade Cecconi (P)</t>
  </si>
  <si>
    <t>Eric Wagaman (3B)</t>
  </si>
  <si>
    <t>Robbie Grossman (OF)</t>
  </si>
  <si>
    <t>Kyle Finnegan (P)</t>
  </si>
  <si>
    <t>Aaron Nola (P), Ha-Seong Kim (SS), 5th Round Pick</t>
  </si>
  <si>
    <t>Carlos Rodon (P), Maikel Garcia (3B), 2nd Round Pick</t>
  </si>
  <si>
    <t>C.J. Abrams (SS), Wil Warren (P)</t>
  </si>
  <si>
    <t>Jake McCarthy (OF), Ryan O'Hearn (1B)</t>
  </si>
  <si>
    <t>Corey Seager (SS), 4th Round Pick</t>
  </si>
  <si>
    <t>Andy Pages (OF), 3rd Round Pick</t>
  </si>
  <si>
    <t>x</t>
  </si>
  <si>
    <t>Oswaldo Cabrera (3B), 1st Round Pick</t>
  </si>
  <si>
    <t>Richie Palacios (OF)</t>
  </si>
  <si>
    <t>Reynaldo Lopez (P)</t>
  </si>
  <si>
    <t>Cesar Salazar (C)</t>
  </si>
  <si>
    <t>David Bote (2B)</t>
  </si>
  <si>
    <t>Replacement for DL Claim for White (4/28/25)</t>
  </si>
  <si>
    <t>Kody Clemens (2B)</t>
  </si>
  <si>
    <t>CIN - DL</t>
  </si>
  <si>
    <t>TEX - DL</t>
  </si>
  <si>
    <t>CHC 1st Rnd Pick</t>
  </si>
  <si>
    <t>CIN 3rd Rnd Pick</t>
  </si>
  <si>
    <t>BAL 4th Rnd Pick</t>
  </si>
  <si>
    <t>LAD 2nd Rnd Pick</t>
  </si>
  <si>
    <t>SFG 5th Rnd Pick</t>
  </si>
  <si>
    <t>SFG 2nd Rnd Pick</t>
  </si>
  <si>
    <t>TEX 2nd Rnd Pick</t>
  </si>
  <si>
    <t>NYY 3rd Rnd Pick</t>
  </si>
  <si>
    <t>Zac Gallen (P)</t>
  </si>
  <si>
    <t>Brandon Pfaadt (P), 4th Round Pick</t>
  </si>
  <si>
    <t>Justin Verlander (P), 2nd Round Pick</t>
  </si>
  <si>
    <t>Ryan Pepiot (P)</t>
  </si>
  <si>
    <t>Carlos Narvaez (C)</t>
  </si>
  <si>
    <t>Xander Bogaerts (SS), Emmanuel Rivera (3B)</t>
  </si>
  <si>
    <t>Ryan Mountcastle (1B), Blake Treinen (P)</t>
  </si>
  <si>
    <t>DET 4th Rnd Pick</t>
  </si>
  <si>
    <t>DET 2nd Rnd Pick</t>
  </si>
  <si>
    <t>ATL 4th Rnd Pick</t>
  </si>
  <si>
    <t>Jhoan Duran (P), 2nd Round Pick</t>
  </si>
  <si>
    <t>Yordan Alvarez (OF), 3rd Round Pick</t>
  </si>
  <si>
    <t>LAA 3rd Rnd Pick</t>
  </si>
  <si>
    <t>MIN 2nd Rnd Pick</t>
  </si>
  <si>
    <t>ATL 2nd Rnd Pick</t>
  </si>
  <si>
    <t>NYY 4th Rnd Pick</t>
  </si>
  <si>
    <t>Randy Vasquez (P)</t>
  </si>
  <si>
    <t>Brown traded; Chavez retained as roster filler to be dropped</t>
  </si>
  <si>
    <t>NYY - DL</t>
  </si>
  <si>
    <t>MIN - DL</t>
  </si>
  <si>
    <t>David Bednar (P)</t>
  </si>
  <si>
    <t>Ronald Acuna Jr. (OF)</t>
  </si>
  <si>
    <t>Camilo Doval (P), 2nd Round Pick</t>
  </si>
  <si>
    <t>CHC 2nd Rnd Pick</t>
  </si>
  <si>
    <t>Rhys Hoskins (1B)</t>
  </si>
  <si>
    <t>Porter Hodge (P)</t>
  </si>
  <si>
    <t>CIN 1st Rnd Pick</t>
  </si>
  <si>
    <t>Mookie Betts (SS)</t>
  </si>
  <si>
    <t>John Brebbia (P), 1st Round Pick</t>
  </si>
  <si>
    <t>Jack Flaherty (P), Jurickson Profar (OF), Joey Bart (C), Blake Perkins (OF)</t>
  </si>
  <si>
    <t>Jake Meyers (OF), Sean Manaea (P), Luis Torrens (C), 3rd Round Pick</t>
  </si>
  <si>
    <t>David Robertson (P)</t>
  </si>
  <si>
    <t>Trevor Larnach (OF)</t>
  </si>
  <si>
    <t>LAD 3rd Rnd Pick</t>
  </si>
  <si>
    <t>Max Muncy (2B), Victor Robles (OF), 2nd Round Pick</t>
  </si>
  <si>
    <t>SEA 2nd Rnd Pick</t>
  </si>
  <si>
    <t>MIN 1st Rnd Pick</t>
  </si>
  <si>
    <t>Dane Myers (OF), Daysbel Hernandez (P), 1st Round Pick</t>
  </si>
  <si>
    <t>Brent Honeywell (P)</t>
  </si>
  <si>
    <t>Ryan McMahon (3B), 4th Round Pick -- Released M.J. Melendez (OF)</t>
  </si>
  <si>
    <t>STL - DL</t>
  </si>
  <si>
    <t>J.T. Realmuto (C)</t>
  </si>
  <si>
    <t>Ha Seong Kim (SS)</t>
  </si>
  <si>
    <t>A.J. Puk (P), Nolan Gorman (2B)</t>
  </si>
  <si>
    <t>Chris Paddack (P), 5th Round Pick</t>
  </si>
  <si>
    <t>Bryan Reynolds (OF)</t>
  </si>
  <si>
    <t>DET 5th Rnd Pick</t>
  </si>
  <si>
    <t>ATH</t>
  </si>
  <si>
    <t>Brazobán</t>
  </si>
  <si>
    <t>Ureña</t>
  </si>
  <si>
    <t>Héctor</t>
  </si>
  <si>
    <t>Berríos</t>
  </si>
  <si>
    <t>López</t>
  </si>
  <si>
    <t>Estévez</t>
  </si>
  <si>
    <t>Pagán</t>
  </si>
  <si>
    <t>Márquez</t>
  </si>
  <si>
    <t>Germán</t>
  </si>
  <si>
    <t>Rodón</t>
  </si>
  <si>
    <t>Génesis</t>
  </si>
  <si>
    <t>Acuña Jr.</t>
  </si>
  <si>
    <t>Gurriel Jr.</t>
  </si>
  <si>
    <t>Guerrero Jr.</t>
  </si>
  <si>
    <t>Tatis Jr.</t>
  </si>
  <si>
    <t>Loáisiga</t>
  </si>
  <si>
    <t>Robert Jr.</t>
  </si>
  <si>
    <t>Escarra</t>
  </si>
  <si>
    <t>García Jr.</t>
  </si>
  <si>
    <t>Chisholm Jr.</t>
  </si>
  <si>
    <t>Luis F.</t>
  </si>
  <si>
    <t>Félix</t>
  </si>
  <si>
    <t>Senger</t>
  </si>
  <si>
    <t>Lynch IV</t>
  </si>
  <si>
    <t>Hagenman</t>
  </si>
  <si>
    <t>Wolfram</t>
  </si>
  <si>
    <t>Marchán</t>
  </si>
  <si>
    <t>Lao</t>
  </si>
  <si>
    <t>Sauryn</t>
  </si>
  <si>
    <t>Morillo</t>
  </si>
  <si>
    <t>Rolison</t>
  </si>
  <si>
    <t>Tirso</t>
  </si>
  <si>
    <t>Eduarniel</t>
  </si>
  <si>
    <t>Buttó</t>
  </si>
  <si>
    <t>de Geus</t>
  </si>
  <si>
    <t>Seigler</t>
  </si>
  <si>
    <t>Luarbert</t>
  </si>
  <si>
    <t>Vivas</t>
  </si>
  <si>
    <t>Jorbit</t>
  </si>
  <si>
    <t>Jose A.</t>
  </si>
  <si>
    <t>Woods Richardson</t>
  </si>
  <si>
    <t>Braydon</t>
  </si>
  <si>
    <t>MacIver</t>
  </si>
  <si>
    <t>Vásquez</t>
  </si>
  <si>
    <t>Heriberto</t>
  </si>
  <si>
    <t>Lazaro</t>
  </si>
  <si>
    <t>Sisk</t>
  </si>
  <si>
    <t>Sandridge</t>
  </si>
  <si>
    <t>Jayvien</t>
  </si>
  <si>
    <t>Avans</t>
  </si>
  <si>
    <t>Hiraldo</t>
  </si>
  <si>
    <t>Yaramil</t>
  </si>
  <si>
    <t>Schultz</t>
  </si>
  <si>
    <t>Enright</t>
  </si>
  <si>
    <t>Nic</t>
  </si>
  <si>
    <t>Mey</t>
  </si>
  <si>
    <t>Zak</t>
  </si>
  <si>
    <t>Crim</t>
  </si>
  <si>
    <t>Tolbert</t>
  </si>
  <si>
    <t>Gorski</t>
  </si>
  <si>
    <t>Simpson</t>
  </si>
  <si>
    <t>Mesa Jr.</t>
  </si>
  <si>
    <t>Owens</t>
  </si>
  <si>
    <t>Handley</t>
  </si>
  <si>
    <t>Maverick</t>
  </si>
  <si>
    <t>Castaño</t>
  </si>
  <si>
    <t>Blas</t>
  </si>
  <si>
    <t>Strowd</t>
  </si>
  <si>
    <t>Kade</t>
  </si>
  <si>
    <t>Mangum</t>
  </si>
  <si>
    <t>Rave</t>
  </si>
  <si>
    <t>DeLuca</t>
  </si>
  <si>
    <t>Gusto</t>
  </si>
  <si>
    <t>Agustín</t>
  </si>
  <si>
    <t>González</t>
  </si>
  <si>
    <t>Wikelman</t>
  </si>
  <si>
    <t>Hassell III</t>
  </si>
  <si>
    <t>Callihan</t>
  </si>
  <si>
    <t>Luis L.</t>
  </si>
  <si>
    <t>Koss</t>
  </si>
  <si>
    <t>Abel</t>
  </si>
  <si>
    <t>Mick</t>
  </si>
  <si>
    <t>Veen</t>
  </si>
  <si>
    <t>Murdock</t>
  </si>
  <si>
    <t>Seymour</t>
  </si>
  <si>
    <t>Lara</t>
  </si>
  <si>
    <t>Andry</t>
  </si>
  <si>
    <t>Quero</t>
  </si>
  <si>
    <t>Cheng</t>
  </si>
  <si>
    <t>Tsung-Che</t>
  </si>
  <si>
    <t>Fernández</t>
  </si>
  <si>
    <t>Yanquiel</t>
  </si>
  <si>
    <t>Ballesteros</t>
  </si>
  <si>
    <t>Moisés</t>
  </si>
  <si>
    <t>Bradgley</t>
  </si>
  <si>
    <t>Granillo</t>
  </si>
  <si>
    <t>Monteverde</t>
  </si>
  <si>
    <t>Tawa</t>
  </si>
  <si>
    <t>Stevens</t>
  </si>
  <si>
    <t>Backhus</t>
  </si>
  <si>
    <t>Svanson</t>
  </si>
  <si>
    <t>Hoffmann</t>
  </si>
  <si>
    <t>Durbin</t>
  </si>
  <si>
    <t>Mayer</t>
  </si>
  <si>
    <t>Marcelo</t>
  </si>
  <si>
    <t>Fulford</t>
  </si>
  <si>
    <t>Colson</t>
  </si>
  <si>
    <t>Denzel</t>
  </si>
  <si>
    <t>Bergert</t>
  </si>
  <si>
    <t>House</t>
  </si>
  <si>
    <t>Lile</t>
  </si>
  <si>
    <t>Daylen</t>
  </si>
  <si>
    <t>Rock</t>
  </si>
  <si>
    <t>Vasil</t>
  </si>
  <si>
    <t>Nikhazy</t>
  </si>
  <si>
    <t>Doug</t>
  </si>
  <si>
    <t>Petty</t>
  </si>
  <si>
    <t>Montes De Oca</t>
  </si>
  <si>
    <t>Dobbins</t>
  </si>
  <si>
    <t>Dreyer</t>
  </si>
  <si>
    <t>Didier</t>
  </si>
  <si>
    <t>Hoglund</t>
  </si>
  <si>
    <t>Rushing</t>
  </si>
  <si>
    <t>Ritter</t>
  </si>
  <si>
    <t>Darrell-Hicks</t>
  </si>
  <si>
    <t>Elko</t>
  </si>
  <si>
    <t>Agnos</t>
  </si>
  <si>
    <t>Fluharty</t>
  </si>
  <si>
    <t>Roden</t>
  </si>
  <si>
    <t>Gervase</t>
  </si>
  <si>
    <t>Meidroth</t>
  </si>
  <si>
    <t>Palisch</t>
  </si>
  <si>
    <t>Palmquist</t>
  </si>
  <si>
    <t>Misiorowski</t>
  </si>
  <si>
    <t>Melton</t>
  </si>
  <si>
    <t>Tidwell</t>
  </si>
  <si>
    <t>Blade</t>
  </si>
  <si>
    <t>McDaniels</t>
  </si>
  <si>
    <t>Blubaugh</t>
  </si>
  <si>
    <t>Rhylan</t>
  </si>
  <si>
    <t>Colby</t>
  </si>
  <si>
    <t>Horton</t>
  </si>
  <si>
    <t>VanWey</t>
  </si>
  <si>
    <t>Lord</t>
  </si>
  <si>
    <t>Harrington</t>
  </si>
  <si>
    <t>McCusker</t>
  </si>
  <si>
    <t>Yoho</t>
  </si>
  <si>
    <t>Keaschall</t>
  </si>
  <si>
    <t>Dollander</t>
  </si>
  <si>
    <t>Teel</t>
  </si>
  <si>
    <t>Kristian</t>
  </si>
  <si>
    <t>Hoo Lee</t>
  </si>
  <si>
    <t>Pintaro</t>
  </si>
  <si>
    <t>Caglianone</t>
  </si>
  <si>
    <t>Jac</t>
  </si>
  <si>
    <t>Kurtz</t>
  </si>
  <si>
    <t>Sugano</t>
  </si>
  <si>
    <t>Tomoyuki</t>
  </si>
  <si>
    <t>Hyeseong</t>
  </si>
  <si>
    <t>Sasaki</t>
  </si>
  <si>
    <t>Roki</t>
  </si>
  <si>
    <t>Ogasawara</t>
  </si>
  <si>
    <t>Shinnosuke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</si>
</sst>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_(* #,##0.00_);_(* \(#,##0.00\);_(* \-??_);_(@_)"/>
    <numFmt numFmtId="165" formatCode="0.000"/>
    <numFmt numFmtId="166" formatCode="0.0"/>
    <numFmt numFmtId="167" formatCode="mm/dd/yy;@"/>
    <numFmt numFmtId="168" formatCode="0.0%"/>
    <numFmt numFmtId="169" formatCode="#,##0.0"/>
    <numFmt numFmtId="170" formatCode="_(* #,##0_);_(* \(#,##0\);_(* \-??_);_(@_)"/>
    <numFmt numFmtId="171" formatCode="#,##0.000"/>
    <numFmt numFmtId="172" formatCode="0.000_);\(0.000\)"/>
    <numFmt numFmtId="173" formatCode="_(* #,##0.0_);_(* \(#,##0.0\);_(* \-??_);_(@_)"/>
  </numFmts>
  <fonts count="65">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sz val="10"/>
      <name val="Arial"/>
      <family val="2"/>
    </font>
    <font>
      <u/>
      <sz val="10"/>
      <color theme="10"/>
      <name val="Arial"/>
      <family val="2"/>
    </font>
    <font>
      <b/>
      <sz val="12"/>
      <color theme="0"/>
      <name val="Calibri"/>
      <family val="2"/>
      <scheme val="minor"/>
    </font>
    <font>
      <b/>
      <sz val="10"/>
      <name val="Calibri"/>
      <family val="2"/>
      <scheme val="minor"/>
    </font>
    <font>
      <sz val="10"/>
      <name val="Calibri"/>
      <family val="2"/>
      <scheme val="minor"/>
    </font>
    <font>
      <b/>
      <sz val="10"/>
      <color indexed="8"/>
      <name val="Calibri"/>
      <family val="2"/>
      <scheme val="minor"/>
    </font>
    <font>
      <sz val="10"/>
      <color indexed="8"/>
      <name val="Calibri"/>
      <family val="2"/>
      <scheme val="minor"/>
    </font>
    <font>
      <sz val="11"/>
      <name val="Calibri"/>
      <family val="2"/>
      <scheme val="minor"/>
    </font>
    <font>
      <b/>
      <sz val="11"/>
      <name val="Calibri"/>
      <family val="2"/>
      <scheme val="minor"/>
    </font>
    <font>
      <b/>
      <sz val="12"/>
      <name val="Calibri"/>
      <family val="2"/>
      <scheme val="minor"/>
    </font>
    <font>
      <sz val="11"/>
      <name val="Calibri"/>
      <family val="2"/>
    </font>
    <font>
      <sz val="10"/>
      <color rgb="FF000000"/>
      <name val="Calibri"/>
      <family val="2"/>
    </font>
    <font>
      <sz val="10"/>
      <name val="Calibri"/>
      <family val="2"/>
    </font>
    <font>
      <b/>
      <sz val="11"/>
      <name val="Calibri"/>
      <family val="2"/>
    </font>
    <font>
      <b/>
      <sz val="12"/>
      <color theme="1"/>
      <name val="Calibri"/>
      <family val="2"/>
      <scheme val="minor"/>
    </font>
    <font>
      <b/>
      <sz val="11"/>
      <color theme="0"/>
      <name val="Calibri"/>
      <family val="2"/>
      <scheme val="minor"/>
    </font>
    <font>
      <b/>
      <sz val="10"/>
      <color theme="1"/>
      <name val="Calibri"/>
      <family val="2"/>
      <scheme val="minor"/>
    </font>
    <font>
      <b/>
      <sz val="10"/>
      <color theme="0"/>
      <name val="Calibri"/>
      <family val="2"/>
      <scheme val="minor"/>
    </font>
    <font>
      <sz val="12"/>
      <name val="Calibri"/>
      <family val="2"/>
      <scheme val="minor"/>
    </font>
    <font>
      <sz val="11"/>
      <name val="Calibri (Body)"/>
    </font>
    <font>
      <sz val="11"/>
      <color indexed="8"/>
      <name val="Calibri (Body)"/>
    </font>
    <font>
      <sz val="11"/>
      <color rgb="FF000000"/>
      <name val="Calibri (Body)"/>
    </font>
    <font>
      <sz val="11"/>
      <color indexed="8"/>
      <name val="Calibri"/>
      <family val="2"/>
      <scheme val="minor"/>
    </font>
    <font>
      <sz val="11"/>
      <color rgb="FF000000"/>
      <name val="Calibri"/>
      <family val="2"/>
    </font>
    <font>
      <sz val="10"/>
      <color theme="1"/>
      <name val="Arial"/>
      <family val="2"/>
    </font>
    <font>
      <b/>
      <sz val="1"/>
      <color theme="1"/>
      <name val="Calibri (Body)"/>
    </font>
    <font>
      <i/>
      <sz val="10"/>
      <color theme="0"/>
      <name val="Calibri (Body)"/>
    </font>
    <font>
      <b/>
      <sz val="10"/>
      <color theme="1"/>
      <name val="Arial"/>
      <family val="2"/>
    </font>
    <font>
      <b/>
      <sz val="12"/>
      <color theme="1"/>
      <name val="Arial"/>
      <family val="2"/>
    </font>
    <font>
      <b/>
      <sz val="14"/>
      <color theme="1"/>
      <name val="Arial"/>
      <family val="2"/>
    </font>
    <font>
      <sz val="11"/>
      <color theme="1"/>
      <name val="Arial"/>
      <family val="2"/>
    </font>
    <font>
      <b/>
      <sz val="11"/>
      <color theme="1"/>
      <name val="Arial"/>
      <family val="2"/>
    </font>
    <font>
      <b/>
      <sz val="11"/>
      <color theme="0"/>
      <name val="Arial"/>
      <family val="2"/>
    </font>
    <font>
      <b/>
      <sz val="16"/>
      <color theme="1"/>
      <name val="Arial"/>
      <family val="2"/>
    </font>
    <font>
      <u/>
      <sz val="11"/>
      <color theme="10"/>
      <name val="Calibri"/>
      <family val="2"/>
      <scheme val="minor"/>
    </font>
    <font>
      <b/>
      <sz val="11"/>
      <color theme="1"/>
      <name val="Calibri"/>
      <family val="2"/>
      <scheme val="minor"/>
    </font>
    <font>
      <u/>
      <sz val="11"/>
      <color theme="10"/>
      <name val="Arial"/>
      <family val="2"/>
    </font>
    <font>
      <b/>
      <u/>
      <sz val="11"/>
      <color theme="0"/>
      <name val="Calibri"/>
      <family val="2"/>
      <scheme val="minor"/>
    </font>
    <font>
      <sz val="10"/>
      <color theme="1"/>
      <name val="Calibri"/>
      <family val="2"/>
      <scheme val="minor"/>
    </font>
    <font>
      <i/>
      <sz val="9"/>
      <color theme="0"/>
      <name val="Calibri (Body)"/>
    </font>
    <font>
      <sz val="14"/>
      <name val="Calibri"/>
      <family val="2"/>
      <scheme val="minor"/>
    </font>
    <font>
      <sz val="10"/>
      <color theme="0"/>
      <name val="Calibri"/>
      <family val="2"/>
      <scheme val="minor"/>
    </font>
    <font>
      <b/>
      <sz val="10"/>
      <color rgb="FF000000"/>
      <name val="Calibri"/>
      <family val="2"/>
    </font>
    <font>
      <b/>
      <sz val="1"/>
      <color rgb="FF000000"/>
      <name val="Calibri"/>
      <family val="2"/>
    </font>
    <font>
      <b/>
      <sz val="10"/>
      <name val="Calibri"/>
      <family val="2"/>
    </font>
    <font>
      <b/>
      <sz val="10"/>
      <color rgb="FFFFFFFF"/>
      <name val="Calibri"/>
      <family val="2"/>
    </font>
    <font>
      <b/>
      <sz val="10"/>
      <color theme="1"/>
      <name val="Calibri"/>
      <family val="2"/>
    </font>
    <font>
      <b/>
      <sz val="12"/>
      <name val="Arial"/>
      <family val="2"/>
    </font>
    <font>
      <b/>
      <sz val="14"/>
      <name val="Arial"/>
      <family val="2"/>
    </font>
    <font>
      <sz val="11"/>
      <color rgb="FFFF0000"/>
      <name val="Calibri"/>
      <family val="2"/>
      <scheme val="minor"/>
    </font>
  </fonts>
  <fills count="1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rgb="FFFFFFFF"/>
        <bgColor rgb="FF000000"/>
      </patternFill>
    </fill>
    <fill>
      <patternFill patternType="solid">
        <fgColor theme="0" tint="-0.49998474074526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49998474074526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3"/>
        <bgColor indexed="64"/>
      </patternFill>
    </fill>
    <fill>
      <patternFill patternType="solid">
        <fgColor rgb="FFEBF1DE"/>
        <bgColor rgb="FF000000"/>
      </patternFill>
    </fill>
    <fill>
      <patternFill patternType="solid">
        <fgColor rgb="FF000000"/>
        <bgColor rgb="FF000000"/>
      </patternFill>
    </fill>
  </fills>
  <borders count="82">
    <border>
      <left/>
      <right/>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top/>
      <bottom style="medium">
        <color auto="1"/>
      </bottom>
      <diagonal/>
    </border>
    <border>
      <left/>
      <right/>
      <top/>
      <bottom style="thin">
        <color indexed="64"/>
      </bottom>
      <diagonal/>
    </border>
    <border>
      <left/>
      <right/>
      <top style="thin">
        <color indexed="64"/>
      </top>
      <bottom/>
      <diagonal/>
    </border>
    <border>
      <left/>
      <right/>
      <top style="thick">
        <color auto="1"/>
      </top>
      <bottom/>
      <diagonal/>
    </border>
    <border>
      <left style="dotted">
        <color auto="1"/>
      </left>
      <right style="dotted">
        <color auto="1"/>
      </right>
      <top style="dotted">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medium">
        <color auto="1"/>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style="thick">
        <color auto="1"/>
      </right>
      <top style="medium">
        <color auto="1"/>
      </top>
      <bottom style="medium">
        <color auto="1"/>
      </bottom>
      <diagonal/>
    </border>
    <border>
      <left style="dotted">
        <color auto="1"/>
      </left>
      <right style="thick">
        <color auto="1"/>
      </right>
      <top/>
      <bottom style="dotted">
        <color auto="1"/>
      </bottom>
      <diagonal/>
    </border>
    <border>
      <left style="dotted">
        <color auto="1"/>
      </left>
      <right style="thick">
        <color auto="1"/>
      </right>
      <top style="dotted">
        <color auto="1"/>
      </top>
      <bottom style="dotted">
        <color auto="1"/>
      </bottom>
      <diagonal/>
    </border>
    <border>
      <left/>
      <right style="dotted">
        <color auto="1"/>
      </right>
      <top style="medium">
        <color auto="1"/>
      </top>
      <bottom style="medium">
        <color auto="1"/>
      </bottom>
      <diagonal/>
    </border>
    <border>
      <left/>
      <right style="dotted">
        <color auto="1"/>
      </right>
      <top/>
      <bottom style="dotted">
        <color auto="1"/>
      </bottom>
      <diagonal/>
    </border>
    <border>
      <left style="hair">
        <color auto="1"/>
      </left>
      <right style="medium">
        <color auto="1"/>
      </right>
      <top style="thin">
        <color indexed="64"/>
      </top>
      <bottom style="hair">
        <color auto="1"/>
      </bottom>
      <diagonal/>
    </border>
    <border>
      <left style="hair">
        <color auto="1"/>
      </left>
      <right style="medium">
        <color auto="1"/>
      </right>
      <top style="hair">
        <color auto="1"/>
      </top>
      <bottom style="hair">
        <color auto="1"/>
      </bottom>
      <diagonal/>
    </border>
    <border>
      <left/>
      <right/>
      <top style="medium">
        <color auto="1"/>
      </top>
      <bottom style="medium">
        <color auto="1"/>
      </bottom>
      <diagonal/>
    </border>
    <border>
      <left/>
      <right/>
      <top style="dotted">
        <color auto="1"/>
      </top>
      <bottom style="dotted">
        <color auto="1"/>
      </bottom>
      <diagonal/>
    </border>
    <border>
      <left style="dotted">
        <color auto="1"/>
      </left>
      <right/>
      <top style="medium">
        <color auto="1"/>
      </top>
      <bottom style="medium">
        <color auto="1"/>
      </bottom>
      <diagonal/>
    </border>
    <border>
      <left style="dotted">
        <color auto="1"/>
      </left>
      <right/>
      <top style="dotted">
        <color auto="1"/>
      </top>
      <bottom style="dotted">
        <color auto="1"/>
      </bottom>
      <diagonal/>
    </border>
    <border>
      <left/>
      <right style="thick">
        <color auto="1"/>
      </right>
      <top style="dotted">
        <color auto="1"/>
      </top>
      <bottom style="dotted">
        <color auto="1"/>
      </bottom>
      <diagonal/>
    </border>
    <border>
      <left style="medium">
        <color auto="1"/>
      </left>
      <right style="medium">
        <color theme="0" tint="-0.14996795556505021"/>
      </right>
      <top style="thin">
        <color indexed="64"/>
      </top>
      <bottom style="medium">
        <color theme="0" tint="-0.14996795556505021"/>
      </bottom>
      <diagonal/>
    </border>
    <border>
      <left style="medium">
        <color theme="0" tint="-0.14996795556505021"/>
      </left>
      <right style="medium">
        <color theme="0" tint="-0.14996795556505021"/>
      </right>
      <top style="thin">
        <color indexed="64"/>
      </top>
      <bottom style="medium">
        <color theme="0" tint="-0.14996795556505021"/>
      </bottom>
      <diagonal/>
    </border>
    <border>
      <left style="medium">
        <color theme="0" tint="-0.14996795556505021"/>
      </left>
      <right style="medium">
        <color auto="1"/>
      </right>
      <top style="thin">
        <color indexed="64"/>
      </top>
      <bottom style="medium">
        <color theme="0" tint="-0.14996795556505021"/>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style="hair">
        <color auto="1"/>
      </right>
      <top style="hair">
        <color auto="1"/>
      </top>
      <bottom/>
      <diagonal/>
    </border>
    <border>
      <left style="hair">
        <color auto="1"/>
      </left>
      <right style="hair">
        <color auto="1"/>
      </right>
      <top/>
      <bottom/>
      <diagonal/>
    </border>
    <border>
      <left/>
      <right style="hair">
        <color auto="1"/>
      </right>
      <top/>
      <bottom/>
      <diagonal/>
    </border>
    <border>
      <left style="dotted">
        <color auto="1"/>
      </left>
      <right style="dotted">
        <color auto="1"/>
      </right>
      <top style="thin">
        <color indexed="64"/>
      </top>
      <bottom style="dotted">
        <color auto="1"/>
      </bottom>
      <diagonal/>
    </border>
    <border>
      <left/>
      <right style="dotted">
        <color auto="1"/>
      </right>
      <top style="thin">
        <color indexed="64"/>
      </top>
      <bottom style="dotted">
        <color auto="1"/>
      </bottom>
      <diagonal/>
    </border>
    <border>
      <left style="dotted">
        <color auto="1"/>
      </left>
      <right style="thick">
        <color auto="1"/>
      </right>
      <top style="thin">
        <color indexed="64"/>
      </top>
      <bottom style="dotted">
        <color auto="1"/>
      </bottom>
      <diagonal/>
    </border>
    <border>
      <left style="dotted">
        <color auto="1"/>
      </left>
      <right style="slantDashDot">
        <color auto="1"/>
      </right>
      <top style="medium">
        <color auto="1"/>
      </top>
      <bottom style="medium">
        <color auto="1"/>
      </bottom>
      <diagonal/>
    </border>
    <border>
      <left style="dotted">
        <color auto="1"/>
      </left>
      <right style="slantDashDot">
        <color auto="1"/>
      </right>
      <top style="thin">
        <color indexed="64"/>
      </top>
      <bottom style="dotted">
        <color auto="1"/>
      </bottom>
      <diagonal/>
    </border>
    <border>
      <left style="dotted">
        <color auto="1"/>
      </left>
      <right style="slantDashDot">
        <color auto="1"/>
      </right>
      <top style="dotted">
        <color auto="1"/>
      </top>
      <bottom style="dotted">
        <color auto="1"/>
      </bottom>
      <diagonal/>
    </border>
    <border>
      <left/>
      <right style="slantDashDot">
        <color auto="1"/>
      </right>
      <top style="dotted">
        <color auto="1"/>
      </top>
      <bottom style="dotted">
        <color auto="1"/>
      </bottom>
      <diagonal/>
    </border>
    <border>
      <left style="slantDashDot">
        <color auto="1"/>
      </left>
      <right style="dotted">
        <color auto="1"/>
      </right>
      <top style="dotted">
        <color auto="1"/>
      </top>
      <bottom style="dotted">
        <color auto="1"/>
      </bottom>
      <diagonal/>
    </border>
    <border>
      <left style="medium">
        <color indexed="64"/>
      </left>
      <right/>
      <top/>
      <bottom style="thin">
        <color indexed="64"/>
      </bottom>
      <diagonal/>
    </border>
    <border>
      <left style="medium">
        <color indexed="64"/>
      </left>
      <right/>
      <top/>
      <bottom style="medium">
        <color auto="1"/>
      </bottom>
      <diagonal/>
    </border>
    <border>
      <left style="medium">
        <color indexed="64"/>
      </left>
      <right/>
      <top/>
      <bottom/>
      <diagonal/>
    </border>
    <border>
      <left style="medium">
        <color indexed="64"/>
      </left>
      <right/>
      <top style="thin">
        <color indexed="64"/>
      </top>
      <bottom/>
      <diagonal/>
    </border>
    <border>
      <left style="slantDashDot">
        <color auto="1"/>
      </left>
      <right style="dotted">
        <color auto="1"/>
      </right>
      <top style="medium">
        <color auto="1"/>
      </top>
      <bottom style="dotted">
        <color auto="1"/>
      </bottom>
      <diagonal/>
    </border>
    <border>
      <left style="dotted">
        <color auto="1"/>
      </left>
      <right style="thick">
        <color auto="1"/>
      </right>
      <top style="medium">
        <color auto="1"/>
      </top>
      <bottom style="dotted">
        <color auto="1"/>
      </bottom>
      <diagonal/>
    </border>
    <border>
      <left style="dotted">
        <color auto="1"/>
      </left>
      <right/>
      <top style="thin">
        <color indexed="64"/>
      </top>
      <bottom style="dotted">
        <color auto="1"/>
      </bottom>
      <diagonal/>
    </border>
    <border>
      <left/>
      <right style="thick">
        <color indexed="64"/>
      </right>
      <top style="medium">
        <color indexed="64"/>
      </top>
      <bottom style="medium">
        <color indexed="64"/>
      </bottom>
      <diagonal/>
    </border>
    <border>
      <left/>
      <right style="thick">
        <color indexed="64"/>
      </right>
      <top/>
      <bottom style="dotted">
        <color indexed="64"/>
      </bottom>
      <diagonal/>
    </border>
    <border>
      <left style="medium">
        <color theme="0" tint="-0.14996795556505021"/>
      </left>
      <right/>
      <top style="thin">
        <color indexed="64"/>
      </top>
      <bottom style="medium">
        <color theme="0" tint="-0.14996795556505021"/>
      </bottom>
      <diagonal/>
    </border>
    <border>
      <left style="thick">
        <color indexed="64"/>
      </left>
      <right style="medium">
        <color theme="0" tint="-0.14996795556505021"/>
      </right>
      <top style="thin">
        <color indexed="64"/>
      </top>
      <bottom style="medium">
        <color theme="0" tint="-0.14996795556505021"/>
      </bottom>
      <diagonal/>
    </border>
    <border>
      <left style="thick">
        <color indexed="64"/>
      </left>
      <right style="hair">
        <color auto="1"/>
      </right>
      <top style="hair">
        <color auto="1"/>
      </top>
      <bottom/>
      <diagonal/>
    </border>
    <border>
      <left style="medium">
        <color indexed="64"/>
      </left>
      <right style="thick">
        <color indexed="64"/>
      </right>
      <top style="thin">
        <color indexed="64"/>
      </top>
      <bottom style="medium">
        <color theme="0" tint="-0.14996795556505021"/>
      </bottom>
      <diagonal/>
    </border>
    <border>
      <left style="medium">
        <color indexed="64"/>
      </left>
      <right style="thick">
        <color indexed="64"/>
      </right>
      <top/>
      <bottom/>
      <diagonal/>
    </border>
    <border>
      <left style="thick">
        <color indexed="64"/>
      </left>
      <right style="hair">
        <color auto="1"/>
      </right>
      <top/>
      <bottom style="hair">
        <color auto="1"/>
      </bottom>
      <diagonal/>
    </border>
    <border>
      <left style="thick">
        <color indexed="64"/>
      </left>
      <right style="hair">
        <color auto="1"/>
      </right>
      <top style="hair">
        <color auto="1"/>
      </top>
      <bottom style="hair">
        <color auto="1"/>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right style="medium">
        <color indexed="64"/>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style="thin">
        <color indexed="64"/>
      </left>
      <right style="hair">
        <color auto="1"/>
      </right>
      <top/>
      <bottom style="hair">
        <color auto="1"/>
      </bottom>
      <diagonal/>
    </border>
    <border>
      <left style="hair">
        <color auto="1"/>
      </left>
      <right style="thin">
        <color indexed="64"/>
      </right>
      <top/>
      <bottom style="hair">
        <color auto="1"/>
      </bottom>
      <diagonal/>
    </border>
    <border>
      <left style="thin">
        <color indexed="64"/>
      </left>
      <right style="hair">
        <color auto="1"/>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bottom style="thin">
        <color indexed="64"/>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30">
    <xf numFmtId="0" fontId="0" fillId="0" borderId="0"/>
    <xf numFmtId="164" fontId="14" fillId="0" borderId="0" applyFill="0" applyBorder="0" applyAlignment="0" applyProtection="0"/>
    <xf numFmtId="164" fontId="14" fillId="0" borderId="0" applyFill="0" applyBorder="0" applyAlignment="0" applyProtection="0"/>
    <xf numFmtId="0" fontId="12" fillId="0" borderId="0"/>
    <xf numFmtId="0" fontId="11" fillId="0" borderId="0"/>
    <xf numFmtId="0" fontId="10" fillId="0" borderId="0"/>
    <xf numFmtId="164" fontId="12" fillId="0" borderId="0" applyFill="0" applyBorder="0" applyAlignment="0" applyProtection="0"/>
    <xf numFmtId="0" fontId="15" fillId="0" borderId="0"/>
    <xf numFmtId="43" fontId="12" fillId="0" borderId="0" applyFont="0" applyFill="0" applyBorder="0" applyAlignment="0" applyProtection="0"/>
    <xf numFmtId="0" fontId="9" fillId="0" borderId="0"/>
    <xf numFmtId="0" fontId="8" fillId="0" borderId="0"/>
    <xf numFmtId="44" fontId="12" fillId="0" borderId="0" applyFont="0" applyFill="0" applyBorder="0" applyAlignment="0" applyProtection="0"/>
    <xf numFmtId="9" fontId="12" fillId="0" borderId="0" applyFont="0" applyFill="0" applyBorder="0" applyAlignment="0" applyProtection="0"/>
    <xf numFmtId="0" fontId="7" fillId="0" borderId="0"/>
    <xf numFmtId="0" fontId="6" fillId="0" borderId="0"/>
    <xf numFmtId="164" fontId="12" fillId="0" borderId="0" applyFill="0" applyBorder="0" applyAlignment="0" applyProtection="0"/>
    <xf numFmtId="0"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4" fillId="0" borderId="0"/>
    <xf numFmtId="0" fontId="3" fillId="0" borderId="0"/>
    <xf numFmtId="0" fontId="12" fillId="0" borderId="0"/>
    <xf numFmtId="43" fontId="2" fillId="0" borderId="0" applyFont="0" applyFill="0" applyBorder="0" applyAlignment="0" applyProtection="0"/>
    <xf numFmtId="0" fontId="1" fillId="0" borderId="0"/>
    <xf numFmtId="0" fontId="16" fillId="0" borderId="0" applyNumberFormat="0" applyFill="0" applyBorder="0" applyAlignment="0" applyProtection="0"/>
    <xf numFmtId="9" fontId="12" fillId="0" borderId="0" applyFont="0" applyFill="0" applyBorder="0" applyAlignment="0" applyProtection="0"/>
  </cellStyleXfs>
  <cellXfs count="504">
    <xf numFmtId="0" fontId="0" fillId="0" borderId="0" xfId="0"/>
    <xf numFmtId="0" fontId="22" fillId="3" borderId="0" xfId="0" applyFont="1" applyFill="1" applyAlignment="1">
      <alignment vertical="top" wrapText="1"/>
    </xf>
    <xf numFmtId="0" fontId="22" fillId="3" borderId="0" xfId="0" applyFont="1" applyFill="1" applyAlignment="1">
      <alignment horizontal="center" vertical="top" wrapText="1"/>
    </xf>
    <xf numFmtId="0" fontId="22" fillId="3" borderId="0" xfId="0" applyFont="1" applyFill="1" applyAlignment="1">
      <alignment vertical="top"/>
    </xf>
    <xf numFmtId="0" fontId="22" fillId="3" borderId="0" xfId="0" applyFont="1" applyFill="1" applyAlignment="1">
      <alignment horizontal="left" vertical="top"/>
    </xf>
    <xf numFmtId="0" fontId="22" fillId="3" borderId="0" xfId="0" applyFont="1" applyFill="1" applyAlignment="1">
      <alignment horizontal="center" vertical="top"/>
    </xf>
    <xf numFmtId="0" fontId="23" fillId="3" borderId="0" xfId="0" applyFont="1" applyFill="1" applyAlignment="1">
      <alignment horizontal="left" vertical="top"/>
    </xf>
    <xf numFmtId="0" fontId="23" fillId="6" borderId="0" xfId="0" applyFont="1" applyFill="1" applyAlignment="1">
      <alignment horizontal="left" vertical="top"/>
    </xf>
    <xf numFmtId="0" fontId="17" fillId="2" borderId="0" xfId="0" applyFont="1" applyFill="1" applyAlignment="1">
      <alignment horizontal="center" vertical="top"/>
    </xf>
    <xf numFmtId="0" fontId="17" fillId="2" borderId="0" xfId="0" applyFont="1" applyFill="1" applyAlignment="1">
      <alignment horizontal="left" vertical="top"/>
    </xf>
    <xf numFmtId="0" fontId="22" fillId="6" borderId="0" xfId="0" applyFont="1" applyFill="1" applyAlignment="1">
      <alignment horizontal="left" vertical="top"/>
    </xf>
    <xf numFmtId="0" fontId="23" fillId="6" borderId="5" xfId="0" applyFont="1" applyFill="1" applyBorder="1" applyAlignment="1">
      <alignment horizontal="left" vertical="top"/>
    </xf>
    <xf numFmtId="0" fontId="22" fillId="6" borderId="5" xfId="0" applyFont="1" applyFill="1" applyBorder="1" applyAlignment="1">
      <alignment horizontal="left" vertical="top"/>
    </xf>
    <xf numFmtId="0" fontId="22" fillId="3" borderId="5" xfId="0" applyFont="1" applyFill="1" applyBorder="1" applyAlignment="1">
      <alignment horizontal="left" vertical="top"/>
    </xf>
    <xf numFmtId="0" fontId="22" fillId="3" borderId="5" xfId="0" applyFont="1" applyFill="1" applyBorder="1" applyAlignment="1">
      <alignment horizontal="center" vertical="top"/>
    </xf>
    <xf numFmtId="167" fontId="22" fillId="3" borderId="0" xfId="0" applyNumberFormat="1" applyFont="1" applyFill="1" applyAlignment="1">
      <alignment horizontal="left" vertical="top"/>
    </xf>
    <xf numFmtId="0" fontId="23" fillId="6" borderId="0" xfId="0" applyFont="1" applyFill="1" applyAlignment="1">
      <alignment horizontal="center" vertical="top"/>
    </xf>
    <xf numFmtId="0" fontId="23" fillId="3" borderId="0" xfId="0" applyFont="1" applyFill="1" applyAlignment="1">
      <alignment horizontal="center" vertical="top"/>
    </xf>
    <xf numFmtId="167" fontId="22" fillId="3" borderId="0" xfId="0" applyNumberFormat="1" applyFont="1" applyFill="1" applyAlignment="1">
      <alignment horizontal="center" vertical="top"/>
    </xf>
    <xf numFmtId="167" fontId="22" fillId="3" borderId="5" xfId="0" applyNumberFormat="1" applyFont="1" applyFill="1" applyBorder="1" applyAlignment="1">
      <alignment horizontal="center" vertical="top"/>
    </xf>
    <xf numFmtId="0" fontId="24" fillId="5" borderId="4" xfId="0" applyFont="1" applyFill="1" applyBorder="1" applyAlignment="1">
      <alignment horizontal="left" vertical="top"/>
    </xf>
    <xf numFmtId="0" fontId="24" fillId="4" borderId="4" xfId="0" applyFont="1" applyFill="1" applyBorder="1" applyAlignment="1">
      <alignment horizontal="center" vertical="top"/>
    </xf>
    <xf numFmtId="0" fontId="24" fillId="4" borderId="4" xfId="0" applyFont="1" applyFill="1" applyBorder="1" applyAlignment="1">
      <alignment horizontal="left" vertical="top"/>
    </xf>
    <xf numFmtId="167" fontId="24" fillId="4" borderId="4" xfId="0" applyNumberFormat="1" applyFont="1" applyFill="1" applyBorder="1" applyAlignment="1">
      <alignment horizontal="center" vertical="top"/>
    </xf>
    <xf numFmtId="0" fontId="25" fillId="3" borderId="0" xfId="0" applyFont="1" applyFill="1"/>
    <xf numFmtId="14" fontId="25" fillId="3" borderId="0" xfId="0" applyNumberFormat="1" applyFont="1" applyFill="1"/>
    <xf numFmtId="0" fontId="26" fillId="3" borderId="0" xfId="0" applyFont="1" applyFill="1"/>
    <xf numFmtId="14" fontId="26" fillId="3" borderId="0" xfId="0" applyNumberFormat="1" applyFont="1" applyFill="1"/>
    <xf numFmtId="0" fontId="25" fillId="3" borderId="5" xfId="0" applyFont="1" applyFill="1" applyBorder="1"/>
    <xf numFmtId="14" fontId="25" fillId="3" borderId="5" xfId="0" applyNumberFormat="1" applyFont="1" applyFill="1" applyBorder="1"/>
    <xf numFmtId="0" fontId="26" fillId="3" borderId="5" xfId="0" applyFont="1" applyFill="1" applyBorder="1"/>
    <xf numFmtId="14" fontId="26" fillId="3" borderId="5" xfId="0" applyNumberFormat="1" applyFont="1" applyFill="1" applyBorder="1"/>
    <xf numFmtId="1" fontId="22" fillId="3" borderId="0" xfId="0" applyNumberFormat="1" applyFont="1" applyFill="1" applyAlignment="1">
      <alignment horizontal="center" vertical="top"/>
    </xf>
    <xf numFmtId="1" fontId="22" fillId="3" borderId="5" xfId="0" applyNumberFormat="1" applyFont="1" applyFill="1" applyBorder="1" applyAlignment="1">
      <alignment horizontal="center" vertical="top"/>
    </xf>
    <xf numFmtId="1" fontId="25" fillId="3" borderId="0" xfId="0" applyNumberFormat="1" applyFont="1" applyFill="1"/>
    <xf numFmtId="1" fontId="27" fillId="3" borderId="0" xfId="0" applyNumberFormat="1" applyFont="1" applyFill="1"/>
    <xf numFmtId="1" fontId="25" fillId="3" borderId="5" xfId="0" applyNumberFormat="1" applyFont="1" applyFill="1" applyBorder="1"/>
    <xf numFmtId="1" fontId="26" fillId="3" borderId="0" xfId="0" applyNumberFormat="1" applyFont="1" applyFill="1"/>
    <xf numFmtId="1" fontId="27" fillId="3" borderId="5" xfId="0" applyNumberFormat="1" applyFont="1" applyFill="1" applyBorder="1"/>
    <xf numFmtId="0" fontId="28" fillId="7" borderId="0" xfId="0" applyFont="1" applyFill="1" applyAlignment="1">
      <alignment horizontal="left" vertical="top"/>
    </xf>
    <xf numFmtId="0" fontId="25" fillId="7" borderId="0" xfId="0" applyFont="1" applyFill="1" applyAlignment="1">
      <alignment horizontal="left" vertical="top"/>
    </xf>
    <xf numFmtId="0" fontId="25" fillId="8" borderId="0" xfId="0" applyFont="1" applyFill="1" applyAlignment="1">
      <alignment horizontal="left" vertical="top"/>
    </xf>
    <xf numFmtId="0" fontId="28" fillId="7" borderId="5" xfId="0" applyFont="1" applyFill="1" applyBorder="1" applyAlignment="1">
      <alignment horizontal="left" vertical="top"/>
    </xf>
    <xf numFmtId="0" fontId="25" fillId="7" borderId="5" xfId="0" applyFont="1" applyFill="1" applyBorder="1" applyAlignment="1">
      <alignment horizontal="left" vertical="top"/>
    </xf>
    <xf numFmtId="0" fontId="25" fillId="8" borderId="5" xfId="0" applyFont="1" applyFill="1" applyBorder="1" applyAlignment="1">
      <alignment horizontal="left" vertical="top"/>
    </xf>
    <xf numFmtId="0" fontId="28" fillId="7" borderId="6" xfId="0" applyFont="1" applyFill="1" applyBorder="1" applyAlignment="1">
      <alignment horizontal="left" vertical="top"/>
    </xf>
    <xf numFmtId="0" fontId="25" fillId="7" borderId="6" xfId="0" applyFont="1" applyFill="1" applyBorder="1" applyAlignment="1">
      <alignment horizontal="left" vertical="top"/>
    </xf>
    <xf numFmtId="0" fontId="25" fillId="8" borderId="6" xfId="0" applyFont="1" applyFill="1" applyBorder="1" applyAlignment="1">
      <alignment horizontal="left" vertical="top"/>
    </xf>
    <xf numFmtId="0" fontId="22" fillId="3" borderId="6" xfId="0" applyFont="1" applyFill="1" applyBorder="1" applyAlignment="1">
      <alignment horizontal="center" vertical="top"/>
    </xf>
    <xf numFmtId="0" fontId="22" fillId="3" borderId="6" xfId="0" applyFont="1" applyFill="1" applyBorder="1" applyAlignment="1">
      <alignment horizontal="left" vertical="top"/>
    </xf>
    <xf numFmtId="167" fontId="22" fillId="3" borderId="6" xfId="0" applyNumberFormat="1" applyFont="1" applyFill="1" applyBorder="1" applyAlignment="1">
      <alignment horizontal="center" vertical="top"/>
    </xf>
    <xf numFmtId="0" fontId="23" fillId="3" borderId="4" xfId="0" applyFont="1" applyFill="1" applyBorder="1" applyAlignment="1">
      <alignment vertical="top"/>
    </xf>
    <xf numFmtId="0" fontId="22" fillId="3" borderId="4" xfId="0" applyFont="1" applyFill="1" applyBorder="1" applyAlignment="1">
      <alignment vertical="top"/>
    </xf>
    <xf numFmtId="166" fontId="22" fillId="3" borderId="0" xfId="0" applyNumberFormat="1" applyFont="1" applyFill="1" applyAlignment="1">
      <alignment horizontal="center" vertical="top"/>
    </xf>
    <xf numFmtId="167" fontId="22" fillId="3" borderId="4" xfId="0" applyNumberFormat="1" applyFont="1" applyFill="1" applyBorder="1" applyAlignment="1">
      <alignment horizontal="center" vertical="top"/>
    </xf>
    <xf numFmtId="166" fontId="22" fillId="3" borderId="4" xfId="0" applyNumberFormat="1" applyFont="1" applyFill="1" applyBorder="1" applyAlignment="1">
      <alignment horizontal="center" vertical="top"/>
    </xf>
    <xf numFmtId="0" fontId="22" fillId="3" borderId="4" xfId="0" applyFont="1" applyFill="1" applyBorder="1" applyAlignment="1">
      <alignment horizontal="center" vertical="top"/>
    </xf>
    <xf numFmtId="0" fontId="22" fillId="3" borderId="5" xfId="0" applyFont="1" applyFill="1" applyBorder="1" applyAlignment="1">
      <alignment vertical="top"/>
    </xf>
    <xf numFmtId="166" fontId="22" fillId="3" borderId="5" xfId="0" applyNumberFormat="1" applyFont="1" applyFill="1" applyBorder="1" applyAlignment="1">
      <alignment horizontal="center" vertical="top"/>
    </xf>
    <xf numFmtId="0" fontId="25" fillId="3" borderId="0" xfId="0" applyFont="1" applyFill="1" applyAlignment="1">
      <alignment horizontal="left"/>
    </xf>
    <xf numFmtId="0" fontId="26" fillId="3" borderId="0" xfId="0" applyFont="1" applyFill="1" applyAlignment="1">
      <alignment horizontal="left"/>
    </xf>
    <xf numFmtId="0" fontId="25" fillId="3" borderId="5" xfId="0" applyFont="1" applyFill="1" applyBorder="1" applyAlignment="1">
      <alignment horizontal="left"/>
    </xf>
    <xf numFmtId="0" fontId="26" fillId="3" borderId="5" xfId="0" applyFont="1" applyFill="1" applyBorder="1" applyAlignment="1">
      <alignment horizontal="left"/>
    </xf>
    <xf numFmtId="0" fontId="23" fillId="6" borderId="5" xfId="0" applyFont="1" applyFill="1" applyBorder="1" applyAlignment="1">
      <alignment horizontal="center" vertical="top"/>
    </xf>
    <xf numFmtId="167" fontId="22" fillId="3" borderId="5" xfId="0" applyNumberFormat="1" applyFont="1" applyFill="1" applyBorder="1" applyAlignment="1">
      <alignment horizontal="left" vertical="top"/>
    </xf>
    <xf numFmtId="0" fontId="23" fillId="6" borderId="6" xfId="0" applyFont="1" applyFill="1" applyBorder="1" applyAlignment="1">
      <alignment horizontal="center" vertical="top"/>
    </xf>
    <xf numFmtId="1" fontId="22" fillId="3" borderId="6" xfId="0" applyNumberFormat="1" applyFont="1" applyFill="1" applyBorder="1" applyAlignment="1">
      <alignment horizontal="center" vertical="top"/>
    </xf>
    <xf numFmtId="167" fontId="22" fillId="3" borderId="6" xfId="0" applyNumberFormat="1" applyFont="1" applyFill="1" applyBorder="1" applyAlignment="1">
      <alignment horizontal="left" vertical="top"/>
    </xf>
    <xf numFmtId="49" fontId="17" fillId="2" borderId="0" xfId="0" applyNumberFormat="1" applyFont="1" applyFill="1" applyAlignment="1">
      <alignment horizontal="center" vertical="top"/>
    </xf>
    <xf numFmtId="49" fontId="23" fillId="6" borderId="0" xfId="0" applyNumberFormat="1" applyFont="1" applyFill="1" applyAlignment="1">
      <alignment horizontal="center" vertical="top"/>
    </xf>
    <xf numFmtId="49" fontId="23" fillId="3" borderId="0" xfId="0" applyNumberFormat="1" applyFont="1" applyFill="1" applyAlignment="1">
      <alignment horizontal="center" vertical="top"/>
    </xf>
    <xf numFmtId="0" fontId="21" fillId="3" borderId="0" xfId="0" applyFont="1" applyFill="1" applyAlignment="1" applyProtection="1">
      <alignment vertical="top"/>
      <protection locked="0"/>
    </xf>
    <xf numFmtId="0" fontId="21" fillId="3" borderId="0" xfId="0" applyFont="1" applyFill="1" applyAlignment="1" applyProtection="1">
      <alignment horizontal="left" vertical="top"/>
      <protection locked="0"/>
    </xf>
    <xf numFmtId="14" fontId="21" fillId="3" borderId="0" xfId="0" applyNumberFormat="1" applyFont="1" applyFill="1" applyAlignment="1" applyProtection="1">
      <alignment horizontal="center" vertical="top"/>
      <protection locked="0"/>
    </xf>
    <xf numFmtId="1" fontId="21" fillId="3" borderId="0" xfId="0" applyNumberFormat="1" applyFont="1" applyFill="1" applyAlignment="1">
      <alignment horizontal="center" vertical="top"/>
    </xf>
    <xf numFmtId="0" fontId="21" fillId="3" borderId="5" xfId="0" applyFont="1" applyFill="1" applyBorder="1" applyAlignment="1" applyProtection="1">
      <alignment vertical="top"/>
      <protection locked="0"/>
    </xf>
    <xf numFmtId="0" fontId="21" fillId="3" borderId="5" xfId="0" applyFont="1" applyFill="1" applyBorder="1" applyAlignment="1" applyProtection="1">
      <alignment horizontal="left" vertical="top"/>
      <protection locked="0"/>
    </xf>
    <xf numFmtId="14" fontId="21" fillId="3" borderId="5" xfId="0" applyNumberFormat="1" applyFont="1" applyFill="1" applyBorder="1" applyAlignment="1" applyProtection="1">
      <alignment horizontal="center" vertical="top"/>
      <protection locked="0"/>
    </xf>
    <xf numFmtId="1" fontId="21" fillId="3" borderId="5" xfId="0" applyNumberFormat="1" applyFont="1" applyFill="1" applyBorder="1" applyAlignment="1">
      <alignment horizontal="center" vertical="top"/>
    </xf>
    <xf numFmtId="0" fontId="21" fillId="3" borderId="1" xfId="0" applyFont="1" applyFill="1" applyBorder="1" applyAlignment="1" applyProtection="1">
      <alignment vertical="top"/>
      <protection locked="0"/>
    </xf>
    <xf numFmtId="0" fontId="21" fillId="3" borderId="1" xfId="0" applyFont="1" applyFill="1" applyBorder="1" applyAlignment="1" applyProtection="1">
      <alignment horizontal="left" vertical="top"/>
      <protection locked="0"/>
    </xf>
    <xf numFmtId="14" fontId="21" fillId="3" borderId="1" xfId="0" applyNumberFormat="1" applyFont="1" applyFill="1" applyBorder="1" applyAlignment="1" applyProtection="1">
      <alignment horizontal="center" vertical="top"/>
      <protection locked="0"/>
    </xf>
    <xf numFmtId="1" fontId="21" fillId="3" borderId="1" xfId="0" applyNumberFormat="1" applyFont="1" applyFill="1" applyBorder="1" applyAlignment="1">
      <alignment horizontal="center" vertical="top"/>
    </xf>
    <xf numFmtId="0" fontId="23" fillId="6" borderId="1" xfId="0" applyFont="1" applyFill="1" applyBorder="1" applyAlignment="1">
      <alignment horizontal="left" vertical="top"/>
    </xf>
    <xf numFmtId="0" fontId="22" fillId="6" borderId="1" xfId="0" applyFont="1" applyFill="1" applyBorder="1" applyAlignment="1">
      <alignment horizontal="left" vertical="top"/>
    </xf>
    <xf numFmtId="0" fontId="22" fillId="3" borderId="1" xfId="0" applyFont="1" applyFill="1" applyBorder="1" applyAlignment="1">
      <alignment horizontal="left" vertical="top"/>
    </xf>
    <xf numFmtId="0" fontId="21" fillId="3" borderId="0" xfId="0" applyFont="1" applyFill="1" applyAlignment="1">
      <alignment horizontal="left" vertical="top"/>
    </xf>
    <xf numFmtId="0" fontId="21" fillId="3" borderId="5" xfId="0" applyFont="1" applyFill="1" applyBorder="1" applyAlignment="1">
      <alignment horizontal="left" vertical="top"/>
    </xf>
    <xf numFmtId="0" fontId="21" fillId="3" borderId="1" xfId="0" applyFont="1" applyFill="1" applyBorder="1" applyAlignment="1">
      <alignment horizontal="left" vertical="top"/>
    </xf>
    <xf numFmtId="166" fontId="19" fillId="3" borderId="0" xfId="1" applyNumberFormat="1" applyFont="1" applyFill="1" applyBorder="1" applyAlignment="1" applyProtection="1">
      <alignment horizontal="center" vertical="top"/>
      <protection locked="0"/>
    </xf>
    <xf numFmtId="166" fontId="19" fillId="3" borderId="5" xfId="1" applyNumberFormat="1" applyFont="1" applyFill="1" applyBorder="1" applyAlignment="1" applyProtection="1">
      <alignment horizontal="center" vertical="top"/>
      <protection locked="0"/>
    </xf>
    <xf numFmtId="166" fontId="19" fillId="3" borderId="0" xfId="15" applyNumberFormat="1" applyFont="1" applyFill="1" applyBorder="1" applyAlignment="1" applyProtection="1">
      <alignment horizontal="center" vertical="top"/>
      <protection locked="0"/>
    </xf>
    <xf numFmtId="166" fontId="19" fillId="3" borderId="1" xfId="1" applyNumberFormat="1" applyFont="1" applyFill="1" applyBorder="1" applyAlignment="1" applyProtection="1">
      <alignment horizontal="center" vertical="top"/>
      <protection locked="0"/>
    </xf>
    <xf numFmtId="0" fontId="33" fillId="3" borderId="0" xfId="0" applyFont="1" applyFill="1" applyAlignment="1">
      <alignment vertical="top"/>
    </xf>
    <xf numFmtId="167" fontId="33" fillId="3" borderId="0" xfId="0" applyNumberFormat="1" applyFont="1" applyFill="1" applyAlignment="1">
      <alignment horizontal="center" vertical="top"/>
    </xf>
    <xf numFmtId="166" fontId="33" fillId="3" borderId="0" xfId="0" applyNumberFormat="1" applyFont="1" applyFill="1" applyAlignment="1">
      <alignment horizontal="center" vertical="top"/>
    </xf>
    <xf numFmtId="0" fontId="33" fillId="3" borderId="0" xfId="0" applyFont="1" applyFill="1" applyAlignment="1">
      <alignment horizontal="center" vertical="top"/>
    </xf>
    <xf numFmtId="0" fontId="24" fillId="5" borderId="5" xfId="0" applyFont="1" applyFill="1" applyBorder="1" applyAlignment="1">
      <alignment horizontal="left" vertical="top"/>
    </xf>
    <xf numFmtId="0" fontId="22" fillId="3" borderId="1" xfId="0" applyFont="1" applyFill="1" applyBorder="1" applyAlignment="1">
      <alignment horizontal="center" vertical="top"/>
    </xf>
    <xf numFmtId="0" fontId="23" fillId="6" borderId="6" xfId="0" applyFont="1" applyFill="1" applyBorder="1" applyAlignment="1">
      <alignment horizontal="left" vertical="top"/>
    </xf>
    <xf numFmtId="0" fontId="22" fillId="6" borderId="6" xfId="0" applyFont="1" applyFill="1" applyBorder="1" applyAlignment="1">
      <alignment horizontal="left" vertical="top"/>
    </xf>
    <xf numFmtId="0" fontId="34" fillId="3" borderId="0" xfId="0" applyFont="1" applyFill="1" applyAlignment="1">
      <alignment horizontal="center" vertical="top"/>
    </xf>
    <xf numFmtId="0" fontId="34" fillId="3" borderId="5" xfId="0" applyFont="1" applyFill="1" applyBorder="1" applyAlignment="1">
      <alignment horizontal="center" vertical="top"/>
    </xf>
    <xf numFmtId="0" fontId="24" fillId="5" borderId="0" xfId="0" applyFont="1" applyFill="1" applyAlignment="1">
      <alignment horizontal="center" vertical="top" wrapText="1"/>
    </xf>
    <xf numFmtId="0" fontId="24" fillId="4" borderId="7" xfId="0" applyFont="1" applyFill="1" applyBorder="1" applyAlignment="1">
      <alignment horizontal="center" vertical="top" wrapText="1"/>
    </xf>
    <xf numFmtId="0" fontId="24" fillId="4" borderId="0" xfId="0" applyFont="1" applyFill="1" applyAlignment="1">
      <alignment horizontal="left" vertical="top" wrapText="1"/>
    </xf>
    <xf numFmtId="0" fontId="24" fillId="4" borderId="0" xfId="0" applyFont="1" applyFill="1" applyAlignment="1">
      <alignment horizontal="center" vertical="top" wrapText="1"/>
    </xf>
    <xf numFmtId="0" fontId="35" fillId="3" borderId="0" xfId="0" applyFont="1" applyFill="1" applyAlignment="1">
      <alignment horizontal="center" vertical="top"/>
    </xf>
    <xf numFmtId="1" fontId="35" fillId="3" borderId="0" xfId="0" applyNumberFormat="1" applyFont="1" applyFill="1" applyAlignment="1">
      <alignment horizontal="center" vertical="top"/>
    </xf>
    <xf numFmtId="0" fontId="35" fillId="3" borderId="0" xfId="0" applyFont="1" applyFill="1" applyAlignment="1" applyProtection="1">
      <alignment vertical="top"/>
      <protection locked="0"/>
    </xf>
    <xf numFmtId="0" fontId="35" fillId="3" borderId="0" xfId="0" applyFont="1" applyFill="1" applyAlignment="1" applyProtection="1">
      <alignment horizontal="left" vertical="top"/>
      <protection locked="0"/>
    </xf>
    <xf numFmtId="1" fontId="34" fillId="3" borderId="0" xfId="1" applyNumberFormat="1" applyFont="1" applyFill="1" applyBorder="1" applyAlignment="1" applyProtection="1">
      <alignment horizontal="center" vertical="top"/>
      <protection locked="0"/>
    </xf>
    <xf numFmtId="0" fontId="35" fillId="3" borderId="0" xfId="0" applyFont="1" applyFill="1" applyAlignment="1">
      <alignment horizontal="center"/>
    </xf>
    <xf numFmtId="0" fontId="35" fillId="3" borderId="0" xfId="0" applyFont="1" applyFill="1"/>
    <xf numFmtId="1" fontId="35" fillId="3" borderId="0" xfId="0" applyNumberFormat="1" applyFont="1" applyFill="1" applyAlignment="1">
      <alignment horizontal="center"/>
    </xf>
    <xf numFmtId="0" fontId="36" fillId="3" borderId="0" xfId="0" applyFont="1" applyFill="1" applyAlignment="1">
      <alignment horizontal="center"/>
    </xf>
    <xf numFmtId="1" fontId="36" fillId="3" borderId="0" xfId="0" applyNumberFormat="1" applyFont="1" applyFill="1" applyAlignment="1">
      <alignment horizontal="center" vertical="top"/>
    </xf>
    <xf numFmtId="0" fontId="36" fillId="3" borderId="0" xfId="0" applyFont="1" applyFill="1"/>
    <xf numFmtId="1" fontId="36" fillId="3" borderId="0" xfId="0" applyNumberFormat="1" applyFont="1" applyFill="1" applyAlignment="1">
      <alignment horizontal="center"/>
    </xf>
    <xf numFmtId="0" fontId="35" fillId="3" borderId="5" xfId="0" applyFont="1" applyFill="1" applyBorder="1" applyAlignment="1">
      <alignment horizontal="center"/>
    </xf>
    <xf numFmtId="1" fontId="35" fillId="3" borderId="5" xfId="0" applyNumberFormat="1" applyFont="1" applyFill="1" applyBorder="1" applyAlignment="1">
      <alignment horizontal="center" vertical="top"/>
    </xf>
    <xf numFmtId="0" fontId="35" fillId="3" borderId="5" xfId="0" applyFont="1" applyFill="1" applyBorder="1"/>
    <xf numFmtId="1" fontId="35" fillId="3" borderId="5" xfId="0" applyNumberFormat="1" applyFont="1" applyFill="1" applyBorder="1" applyAlignment="1">
      <alignment horizontal="center"/>
    </xf>
    <xf numFmtId="0" fontId="37" fillId="3" borderId="0" xfId="0" applyFont="1" applyFill="1" applyAlignment="1">
      <alignment horizontal="center" vertical="top"/>
    </xf>
    <xf numFmtId="1" fontId="37" fillId="3" borderId="0" xfId="0" applyNumberFormat="1" applyFont="1" applyFill="1" applyAlignment="1">
      <alignment horizontal="center" vertical="top"/>
    </xf>
    <xf numFmtId="0" fontId="37" fillId="3" borderId="0" xfId="0" applyFont="1" applyFill="1" applyAlignment="1">
      <alignment horizontal="center"/>
    </xf>
    <xf numFmtId="0" fontId="37" fillId="3" borderId="0" xfId="0" applyFont="1" applyFill="1"/>
    <xf numFmtId="1" fontId="37" fillId="3" borderId="0" xfId="0" applyNumberFormat="1" applyFont="1" applyFill="1" applyAlignment="1">
      <alignment horizontal="center"/>
    </xf>
    <xf numFmtId="0" fontId="37" fillId="3" borderId="0" xfId="0" applyFont="1" applyFill="1" applyAlignment="1" applyProtection="1">
      <alignment vertical="top"/>
      <protection locked="0"/>
    </xf>
    <xf numFmtId="0" fontId="37" fillId="3" borderId="0" xfId="0" applyFont="1" applyFill="1" applyAlignment="1" applyProtection="1">
      <alignment horizontal="left" vertical="top"/>
      <protection locked="0"/>
    </xf>
    <xf numFmtId="1" fontId="22" fillId="3" borderId="0" xfId="1" applyNumberFormat="1" applyFont="1" applyFill="1" applyBorder="1" applyAlignment="1" applyProtection="1">
      <alignment horizontal="center" vertical="top"/>
      <protection locked="0"/>
    </xf>
    <xf numFmtId="0" fontId="35" fillId="3" borderId="5" xfId="0" applyFont="1" applyFill="1" applyBorder="1" applyAlignment="1">
      <alignment horizontal="center" vertical="top"/>
    </xf>
    <xf numFmtId="0" fontId="35" fillId="3" borderId="5" xfId="0" applyFont="1" applyFill="1" applyBorder="1" applyAlignment="1" applyProtection="1">
      <alignment vertical="top"/>
      <protection locked="0"/>
    </xf>
    <xf numFmtId="0" fontId="35" fillId="3" borderId="5" xfId="0" applyFont="1" applyFill="1" applyBorder="1" applyAlignment="1" applyProtection="1">
      <alignment horizontal="left" vertical="top"/>
      <protection locked="0"/>
    </xf>
    <xf numFmtId="1" fontId="34" fillId="3" borderId="5" xfId="1" applyNumberFormat="1" applyFont="1" applyFill="1" applyBorder="1" applyAlignment="1" applyProtection="1">
      <alignment horizontal="center" vertical="top"/>
      <protection locked="0"/>
    </xf>
    <xf numFmtId="0" fontId="37" fillId="3" borderId="5" xfId="0" applyFont="1" applyFill="1" applyBorder="1" applyAlignment="1">
      <alignment horizontal="center" vertical="top"/>
    </xf>
    <xf numFmtId="1" fontId="37" fillId="3" borderId="5" xfId="0" applyNumberFormat="1" applyFont="1" applyFill="1" applyBorder="1" applyAlignment="1">
      <alignment horizontal="center" vertical="top"/>
    </xf>
    <xf numFmtId="0" fontId="37" fillId="3" borderId="5" xfId="0" applyFont="1" applyFill="1" applyBorder="1" applyAlignment="1" applyProtection="1">
      <alignment vertical="top"/>
      <protection locked="0"/>
    </xf>
    <xf numFmtId="0" fontId="37" fillId="3" borderId="5" xfId="0" applyFont="1" applyFill="1" applyBorder="1" applyAlignment="1" applyProtection="1">
      <alignment horizontal="left" vertical="top"/>
      <protection locked="0"/>
    </xf>
    <xf numFmtId="1" fontId="22" fillId="3" borderId="5" xfId="1" applyNumberFormat="1" applyFont="1" applyFill="1" applyBorder="1" applyAlignment="1" applyProtection="1">
      <alignment horizontal="center" vertical="top"/>
      <protection locked="0"/>
    </xf>
    <xf numFmtId="0" fontId="37" fillId="3" borderId="1" xfId="0" applyFont="1" applyFill="1" applyBorder="1" applyAlignment="1">
      <alignment horizontal="center"/>
    </xf>
    <xf numFmtId="1" fontId="37" fillId="3" borderId="1" xfId="0" applyNumberFormat="1" applyFont="1" applyFill="1" applyBorder="1" applyAlignment="1">
      <alignment horizontal="center" vertical="top"/>
    </xf>
    <xf numFmtId="0" fontId="37" fillId="3" borderId="1" xfId="0" applyFont="1" applyFill="1" applyBorder="1"/>
    <xf numFmtId="1" fontId="37" fillId="3" borderId="1" xfId="0" applyNumberFormat="1" applyFont="1" applyFill="1" applyBorder="1" applyAlignment="1">
      <alignment horizontal="center"/>
    </xf>
    <xf numFmtId="1" fontId="22" fillId="3" borderId="0" xfId="15" applyNumberFormat="1" applyFont="1" applyFill="1" applyBorder="1" applyAlignment="1" applyProtection="1">
      <alignment horizontal="center" vertical="top"/>
      <protection locked="0"/>
    </xf>
    <xf numFmtId="0" fontId="37" fillId="3" borderId="5" xfId="0" applyFont="1" applyFill="1" applyBorder="1" applyAlignment="1">
      <alignment horizontal="center"/>
    </xf>
    <xf numFmtId="0" fontId="37" fillId="3" borderId="5" xfId="0" applyFont="1" applyFill="1" applyBorder="1"/>
    <xf numFmtId="1" fontId="37" fillId="3" borderId="5" xfId="0" applyNumberFormat="1" applyFont="1" applyFill="1" applyBorder="1" applyAlignment="1">
      <alignment horizontal="center"/>
    </xf>
    <xf numFmtId="0" fontId="36" fillId="3" borderId="0" xfId="0" applyFont="1" applyFill="1" applyAlignment="1">
      <alignment horizontal="center" vertical="top"/>
    </xf>
    <xf numFmtId="0" fontId="36" fillId="3" borderId="0" xfId="0" applyFont="1" applyFill="1" applyAlignment="1" applyProtection="1">
      <alignment vertical="top"/>
      <protection locked="0"/>
    </xf>
    <xf numFmtId="0" fontId="36" fillId="3" borderId="0" xfId="0" applyFont="1" applyFill="1" applyAlignment="1" applyProtection="1">
      <alignment horizontal="left" vertical="top"/>
      <protection locked="0"/>
    </xf>
    <xf numFmtId="1" fontId="34" fillId="3" borderId="0" xfId="0" applyNumberFormat="1" applyFont="1" applyFill="1" applyAlignment="1" applyProtection="1">
      <alignment horizontal="center" vertical="top"/>
      <protection locked="0"/>
    </xf>
    <xf numFmtId="0" fontId="38" fillId="8" borderId="5" xfId="0" applyFont="1" applyFill="1" applyBorder="1" applyAlignment="1">
      <alignment horizontal="center" vertical="top"/>
    </xf>
    <xf numFmtId="0" fontId="38" fillId="8" borderId="5" xfId="0" applyFont="1" applyFill="1" applyBorder="1" applyAlignment="1" applyProtection="1">
      <alignment vertical="top"/>
      <protection locked="0"/>
    </xf>
    <xf numFmtId="0" fontId="38" fillId="8" borderId="5" xfId="0" applyFont="1" applyFill="1" applyBorder="1" applyAlignment="1" applyProtection="1">
      <alignment horizontal="left" vertical="top"/>
      <protection locked="0"/>
    </xf>
    <xf numFmtId="1" fontId="25" fillId="8" borderId="5" xfId="0" applyNumberFormat="1" applyFont="1" applyFill="1" applyBorder="1" applyAlignment="1" applyProtection="1">
      <alignment horizontal="center" vertical="top"/>
      <protection locked="0"/>
    </xf>
    <xf numFmtId="1" fontId="38" fillId="8" borderId="5" xfId="0" applyNumberFormat="1" applyFont="1" applyFill="1" applyBorder="1" applyAlignment="1">
      <alignment horizontal="center" vertical="top"/>
    </xf>
    <xf numFmtId="0" fontId="24" fillId="4" borderId="4" xfId="0" applyFont="1" applyFill="1" applyBorder="1" applyAlignment="1">
      <alignment horizontal="left" vertical="top" wrapText="1"/>
    </xf>
    <xf numFmtId="0" fontId="24" fillId="5" borderId="4" xfId="0" applyFont="1" applyFill="1" applyBorder="1" applyAlignment="1">
      <alignment horizontal="left" vertical="top" wrapText="1"/>
    </xf>
    <xf numFmtId="0" fontId="20" fillId="0" borderId="8" xfId="0" applyFont="1" applyBorder="1" applyAlignment="1">
      <alignment vertical="top" wrapText="1"/>
    </xf>
    <xf numFmtId="0" fontId="21" fillId="0" borderId="8" xfId="0" applyFont="1" applyBorder="1" applyAlignment="1">
      <alignment horizontal="center" vertical="top"/>
    </xf>
    <xf numFmtId="1" fontId="21" fillId="0" borderId="8" xfId="0" applyNumberFormat="1" applyFont="1" applyBorder="1" applyAlignment="1">
      <alignment horizontal="center" vertical="top"/>
    </xf>
    <xf numFmtId="0" fontId="21" fillId="0" borderId="8" xfId="0" applyFont="1" applyBorder="1" applyAlignment="1">
      <alignment vertical="top"/>
    </xf>
    <xf numFmtId="0" fontId="19" fillId="0" borderId="8" xfId="0" applyFont="1" applyBorder="1" applyAlignment="1">
      <alignment horizontal="right" vertical="top"/>
    </xf>
    <xf numFmtId="165" fontId="19" fillId="0" borderId="8" xfId="0" applyNumberFormat="1" applyFont="1" applyBorder="1" applyAlignment="1">
      <alignment horizontal="right" vertical="top"/>
    </xf>
    <xf numFmtId="166" fontId="19" fillId="0" borderId="8" xfId="0" applyNumberFormat="1" applyFont="1" applyBorder="1" applyAlignment="1">
      <alignment horizontal="right" vertical="top"/>
    </xf>
    <xf numFmtId="2" fontId="19" fillId="0" borderId="8" xfId="0" applyNumberFormat="1" applyFont="1" applyBorder="1" applyAlignment="1">
      <alignment horizontal="right" vertical="top"/>
    </xf>
    <xf numFmtId="0" fontId="20" fillId="0" borderId="8" xfId="0" applyFont="1" applyBorder="1" applyAlignment="1">
      <alignment vertical="top"/>
    </xf>
    <xf numFmtId="0" fontId="21" fillId="0" borderId="8" xfId="0" applyFont="1" applyBorder="1" applyAlignment="1" applyProtection="1">
      <alignment vertical="top"/>
      <protection locked="0"/>
    </xf>
    <xf numFmtId="0" fontId="21" fillId="0" borderId="8" xfId="0" applyFont="1" applyBorder="1" applyAlignment="1" applyProtection="1">
      <alignment horizontal="left" vertical="top"/>
      <protection locked="0"/>
    </xf>
    <xf numFmtId="1" fontId="19" fillId="0" borderId="8" xfId="1" applyNumberFormat="1" applyFont="1" applyFill="1" applyBorder="1" applyAlignment="1" applyProtection="1">
      <alignment horizontal="center" vertical="top"/>
      <protection locked="0"/>
    </xf>
    <xf numFmtId="0" fontId="32" fillId="2" borderId="8" xfId="0" applyFont="1" applyFill="1" applyBorder="1" applyAlignment="1">
      <alignment horizontal="center" vertical="top"/>
    </xf>
    <xf numFmtId="0" fontId="32" fillId="2" borderId="8" xfId="0" applyFont="1" applyFill="1" applyBorder="1" applyAlignment="1" applyProtection="1">
      <alignment vertical="top"/>
      <protection locked="0"/>
    </xf>
    <xf numFmtId="166" fontId="32" fillId="2" borderId="8" xfId="6" applyNumberFormat="1" applyFont="1" applyFill="1" applyBorder="1" applyAlignment="1" applyProtection="1">
      <alignment horizontal="center" vertical="top"/>
      <protection locked="0"/>
    </xf>
    <xf numFmtId="1" fontId="18" fillId="2" borderId="8" xfId="0" applyNumberFormat="1" applyFont="1" applyFill="1" applyBorder="1" applyAlignment="1">
      <alignment horizontal="center" vertical="top"/>
    </xf>
    <xf numFmtId="1" fontId="21" fillId="0" borderId="10" xfId="0" applyNumberFormat="1" applyFont="1" applyBorder="1" applyAlignment="1">
      <alignment horizontal="center" vertical="top"/>
    </xf>
    <xf numFmtId="0" fontId="31" fillId="4" borderId="11" xfId="0" applyFont="1" applyFill="1" applyBorder="1" applyAlignment="1">
      <alignment horizontal="center" vertical="top" wrapText="1"/>
    </xf>
    <xf numFmtId="0" fontId="18" fillId="4" borderId="12" xfId="0" applyFont="1" applyFill="1" applyBorder="1" applyAlignment="1">
      <alignment horizontal="center" vertical="top" wrapText="1"/>
    </xf>
    <xf numFmtId="1" fontId="18" fillId="4" borderId="12" xfId="0" applyNumberFormat="1" applyFont="1" applyFill="1" applyBorder="1" applyAlignment="1">
      <alignment horizontal="center" vertical="top" wrapText="1"/>
    </xf>
    <xf numFmtId="0" fontId="18" fillId="4" borderId="12" xfId="0" applyFont="1" applyFill="1" applyBorder="1" applyAlignment="1" applyProtection="1">
      <alignment vertical="top" wrapText="1"/>
      <protection locked="0"/>
    </xf>
    <xf numFmtId="0" fontId="18" fillId="4" borderId="12" xfId="0" applyFont="1" applyFill="1" applyBorder="1" applyAlignment="1" applyProtection="1">
      <alignment horizontal="left" vertical="top" wrapText="1"/>
      <protection locked="0"/>
    </xf>
    <xf numFmtId="0" fontId="18" fillId="4" borderId="12" xfId="0" applyFont="1" applyFill="1" applyBorder="1" applyAlignment="1" applyProtection="1">
      <alignment horizontal="center" vertical="top" wrapText="1"/>
      <protection locked="0"/>
    </xf>
    <xf numFmtId="1" fontId="32" fillId="12" borderId="12" xfId="0" applyNumberFormat="1" applyFont="1" applyFill="1" applyBorder="1" applyAlignment="1">
      <alignment horizontal="center" vertical="top" wrapText="1"/>
    </xf>
    <xf numFmtId="0" fontId="19" fillId="0" borderId="9" xfId="0" applyFont="1" applyBorder="1" applyAlignment="1">
      <alignment horizontal="right" vertical="top"/>
    </xf>
    <xf numFmtId="1" fontId="21" fillId="0" borderId="15" xfId="0" applyNumberFormat="1" applyFont="1" applyBorder="1" applyAlignment="1">
      <alignment horizontal="center" vertical="top"/>
    </xf>
    <xf numFmtId="1" fontId="18" fillId="2" borderId="15" xfId="0" applyNumberFormat="1" applyFont="1" applyFill="1" applyBorder="1" applyAlignment="1">
      <alignment horizontal="center" vertical="top"/>
    </xf>
    <xf numFmtId="1" fontId="32" fillId="12" borderId="16" xfId="0" applyNumberFormat="1" applyFont="1" applyFill="1" applyBorder="1" applyAlignment="1">
      <alignment horizontal="center" vertical="top" wrapText="1"/>
    </xf>
    <xf numFmtId="1" fontId="21" fillId="0" borderId="9" xfId="0" applyNumberFormat="1" applyFont="1" applyBorder="1" applyAlignment="1">
      <alignment horizontal="center" vertical="top"/>
    </xf>
    <xf numFmtId="1" fontId="18" fillId="2" borderId="9" xfId="0" applyNumberFormat="1" applyFont="1" applyFill="1" applyBorder="1" applyAlignment="1">
      <alignment horizontal="center" vertical="top"/>
    </xf>
    <xf numFmtId="1" fontId="18" fillId="4" borderId="13" xfId="0" applyNumberFormat="1" applyFont="1" applyFill="1" applyBorder="1" applyAlignment="1">
      <alignment horizontal="center" vertical="top" wrapText="1"/>
    </xf>
    <xf numFmtId="0" fontId="32" fillId="2" borderId="10" xfId="0" applyFont="1" applyFill="1" applyBorder="1" applyAlignment="1">
      <alignment horizontal="center" vertical="top"/>
    </xf>
    <xf numFmtId="0" fontId="44" fillId="3" borderId="0" xfId="0" applyFont="1" applyFill="1" applyAlignment="1">
      <alignment vertical="top"/>
    </xf>
    <xf numFmtId="0" fontId="43" fillId="3" borderId="0" xfId="0" applyFont="1" applyFill="1" applyAlignment="1">
      <alignment vertical="top"/>
    </xf>
    <xf numFmtId="0" fontId="39" fillId="3" borderId="0" xfId="0" applyFont="1" applyFill="1" applyAlignment="1">
      <alignment vertical="top"/>
    </xf>
    <xf numFmtId="0" fontId="45" fillId="3" borderId="0" xfId="0" applyFont="1" applyFill="1" applyAlignment="1">
      <alignment vertical="top"/>
    </xf>
    <xf numFmtId="0" fontId="46" fillId="3" borderId="0" xfId="0" applyFont="1" applyFill="1" applyAlignment="1">
      <alignment vertical="top"/>
    </xf>
    <xf numFmtId="0" fontId="16" fillId="3" borderId="0" xfId="28" applyFill="1" applyAlignment="1">
      <alignment vertical="top"/>
    </xf>
    <xf numFmtId="0" fontId="42" fillId="3" borderId="0" xfId="0" applyFont="1" applyFill="1" applyAlignment="1">
      <alignment horizontal="left"/>
    </xf>
    <xf numFmtId="0" fontId="45" fillId="3" borderId="0" xfId="0" applyFont="1" applyFill="1" applyAlignment="1">
      <alignment horizontal="left" vertical="center"/>
    </xf>
    <xf numFmtId="0" fontId="45" fillId="3" borderId="0" xfId="0" applyFont="1" applyFill="1" applyAlignment="1">
      <alignment vertical="center"/>
    </xf>
    <xf numFmtId="0" fontId="21" fillId="0" borderId="10" xfId="0" applyFont="1" applyBorder="1" applyAlignment="1">
      <alignment horizontal="center" vertical="top"/>
    </xf>
    <xf numFmtId="0" fontId="21" fillId="3" borderId="6" xfId="0" applyFont="1" applyFill="1" applyBorder="1" applyAlignment="1">
      <alignment horizontal="left" vertical="top"/>
    </xf>
    <xf numFmtId="0" fontId="21" fillId="3" borderId="6" xfId="0" applyFont="1" applyFill="1" applyBorder="1" applyAlignment="1" applyProtection="1">
      <alignment vertical="top"/>
      <protection locked="0"/>
    </xf>
    <xf numFmtId="0" fontId="21" fillId="3" borderId="6" xfId="0" applyFont="1" applyFill="1" applyBorder="1" applyAlignment="1" applyProtection="1">
      <alignment horizontal="left" vertical="top"/>
      <protection locked="0"/>
    </xf>
    <xf numFmtId="166" fontId="19" fillId="3" borderId="6" xfId="1" applyNumberFormat="1" applyFont="1" applyFill="1" applyBorder="1" applyAlignment="1" applyProtection="1">
      <alignment horizontal="center" vertical="top"/>
      <protection locked="0"/>
    </xf>
    <xf numFmtId="1" fontId="21" fillId="3" borderId="6" xfId="0" applyNumberFormat="1" applyFont="1" applyFill="1" applyBorder="1" applyAlignment="1">
      <alignment horizontal="center" vertical="top"/>
    </xf>
    <xf numFmtId="0" fontId="21" fillId="0" borderId="10" xfId="0" applyFont="1" applyBorder="1" applyAlignment="1">
      <alignment vertical="top"/>
    </xf>
    <xf numFmtId="0" fontId="21" fillId="0" borderId="10" xfId="0" applyFont="1" applyBorder="1" applyAlignment="1" applyProtection="1">
      <alignment vertical="top"/>
      <protection locked="0"/>
    </xf>
    <xf numFmtId="0" fontId="21" fillId="0" borderId="10" xfId="0" applyFont="1" applyBorder="1" applyAlignment="1" applyProtection="1">
      <alignment horizontal="left" vertical="top"/>
      <protection locked="0"/>
    </xf>
    <xf numFmtId="1" fontId="19" fillId="0" borderId="10" xfId="1" applyNumberFormat="1" applyFont="1" applyFill="1" applyBorder="1" applyAlignment="1" applyProtection="1">
      <alignment horizontal="center" vertical="top"/>
      <protection locked="0"/>
    </xf>
    <xf numFmtId="1" fontId="21" fillId="0" borderId="14" xfId="0" applyNumberFormat="1" applyFont="1" applyBorder="1" applyAlignment="1">
      <alignment horizontal="center" vertical="top"/>
    </xf>
    <xf numFmtId="1" fontId="21" fillId="0" borderId="17" xfId="0" applyNumberFormat="1" applyFont="1" applyBorder="1" applyAlignment="1">
      <alignment horizontal="center" vertical="top"/>
    </xf>
    <xf numFmtId="0" fontId="31" fillId="10" borderId="12" xfId="0" applyFont="1" applyFill="1" applyBorder="1" applyAlignment="1">
      <alignment horizontal="right" vertical="top" wrapText="1"/>
    </xf>
    <xf numFmtId="0" fontId="31" fillId="5" borderId="12" xfId="0" applyFont="1" applyFill="1" applyBorder="1" applyAlignment="1">
      <alignment horizontal="right" vertical="top" wrapText="1"/>
    </xf>
    <xf numFmtId="0" fontId="31" fillId="10" borderId="16" xfId="0" applyFont="1" applyFill="1" applyBorder="1" applyAlignment="1">
      <alignment horizontal="right" vertical="top" wrapText="1"/>
    </xf>
    <xf numFmtId="0" fontId="31" fillId="10" borderId="13" xfId="0" applyFont="1" applyFill="1" applyBorder="1" applyAlignment="1">
      <alignment horizontal="right" vertical="top" wrapText="1"/>
    </xf>
    <xf numFmtId="0" fontId="31" fillId="11" borderId="16" xfId="0" applyFont="1" applyFill="1" applyBorder="1" applyAlignment="1">
      <alignment horizontal="right" vertical="top" wrapText="1"/>
    </xf>
    <xf numFmtId="0" fontId="31" fillId="11" borderId="12" xfId="0" applyFont="1" applyFill="1" applyBorder="1" applyAlignment="1">
      <alignment horizontal="right" vertical="top" wrapText="1"/>
    </xf>
    <xf numFmtId="0" fontId="31" fillId="11" borderId="13" xfId="0" applyFont="1" applyFill="1" applyBorder="1" applyAlignment="1">
      <alignment horizontal="right" vertical="top" wrapText="1"/>
    </xf>
    <xf numFmtId="0" fontId="31" fillId="5" borderId="13" xfId="0" applyFont="1" applyFill="1" applyBorder="1" applyAlignment="1">
      <alignment horizontal="right" vertical="top" wrapText="1"/>
    </xf>
    <xf numFmtId="0" fontId="22" fillId="3" borderId="3" xfId="0" applyFont="1" applyFill="1" applyBorder="1" applyAlignment="1">
      <alignment vertical="top" wrapText="1"/>
    </xf>
    <xf numFmtId="0" fontId="49" fillId="3" borderId="3" xfId="28" applyFont="1" applyFill="1" applyBorder="1" applyAlignment="1">
      <alignment vertical="top" wrapText="1"/>
    </xf>
    <xf numFmtId="0" fontId="22" fillId="3" borderId="18" xfId="0" applyFont="1" applyFill="1" applyBorder="1" applyAlignment="1">
      <alignment horizontal="center" vertical="top" wrapText="1"/>
    </xf>
    <xf numFmtId="0" fontId="23" fillId="14" borderId="3" xfId="0" applyFont="1" applyFill="1" applyBorder="1" applyAlignment="1">
      <alignment horizontal="center" vertical="top" wrapText="1"/>
    </xf>
    <xf numFmtId="3" fontId="22" fillId="3" borderId="25" xfId="0" applyNumberFormat="1" applyFont="1" applyFill="1" applyBorder="1" applyAlignment="1">
      <alignment horizontal="center" vertical="top" wrapText="1"/>
    </xf>
    <xf numFmtId="3" fontId="22" fillId="3" borderId="26" xfId="0" applyNumberFormat="1" applyFont="1" applyFill="1" applyBorder="1" applyAlignment="1">
      <alignment horizontal="center" vertical="top" wrapText="1"/>
    </xf>
    <xf numFmtId="168" fontId="22" fillId="3" borderId="26" xfId="29" applyNumberFormat="1" applyFont="1" applyFill="1" applyBorder="1" applyAlignment="1">
      <alignment horizontal="center" vertical="top" wrapText="1"/>
    </xf>
    <xf numFmtId="171" fontId="22" fillId="3" borderId="26" xfId="0" applyNumberFormat="1" applyFont="1" applyFill="1" applyBorder="1" applyAlignment="1">
      <alignment horizontal="center" vertical="top" wrapText="1"/>
    </xf>
    <xf numFmtId="172" fontId="22" fillId="3" borderId="26" xfId="1" applyNumberFormat="1" applyFont="1" applyFill="1" applyBorder="1" applyAlignment="1">
      <alignment horizontal="center" vertical="top" wrapText="1"/>
    </xf>
    <xf numFmtId="169" fontId="22" fillId="3" borderId="26" xfId="0" applyNumberFormat="1" applyFont="1" applyFill="1" applyBorder="1" applyAlignment="1">
      <alignment horizontal="center" vertical="top" wrapText="1"/>
    </xf>
    <xf numFmtId="4" fontId="22" fillId="3" borderId="26" xfId="0" applyNumberFormat="1" applyFont="1" applyFill="1" applyBorder="1" applyAlignment="1">
      <alignment horizontal="center" vertical="top" wrapText="1"/>
    </xf>
    <xf numFmtId="0" fontId="22" fillId="3" borderId="2" xfId="0" applyFont="1" applyFill="1" applyBorder="1" applyAlignment="1">
      <alignment vertical="top" wrapText="1"/>
    </xf>
    <xf numFmtId="0" fontId="49" fillId="3" borderId="2" xfId="28" applyFont="1" applyFill="1" applyBorder="1" applyAlignment="1">
      <alignment vertical="top" wrapText="1"/>
    </xf>
    <xf numFmtId="0" fontId="22" fillId="3" borderId="19" xfId="0" applyFont="1" applyFill="1" applyBorder="1" applyAlignment="1">
      <alignment horizontal="center" vertical="top" wrapText="1"/>
    </xf>
    <xf numFmtId="0" fontId="1" fillId="3" borderId="2" xfId="0" applyFont="1" applyFill="1" applyBorder="1" applyAlignment="1">
      <alignment vertical="top" wrapText="1"/>
    </xf>
    <xf numFmtId="0" fontId="51" fillId="3" borderId="2" xfId="28" applyFont="1" applyFill="1" applyBorder="1" applyAlignment="1">
      <alignment vertical="top" wrapText="1"/>
    </xf>
    <xf numFmtId="0" fontId="23" fillId="3" borderId="0" xfId="0" applyFont="1" applyFill="1" applyAlignment="1">
      <alignment vertical="center" wrapText="1"/>
    </xf>
    <xf numFmtId="2" fontId="19" fillId="2" borderId="8" xfId="1" applyNumberFormat="1" applyFont="1" applyFill="1" applyBorder="1" applyAlignment="1">
      <alignment horizontal="right" vertical="top"/>
    </xf>
    <xf numFmtId="1" fontId="32" fillId="2" borderId="9" xfId="6" applyNumberFormat="1" applyFont="1" applyFill="1" applyBorder="1" applyAlignment="1" applyProtection="1">
      <alignment horizontal="right" vertical="top"/>
      <protection locked="0"/>
    </xf>
    <xf numFmtId="1" fontId="32" fillId="2" borderId="8" xfId="6" applyNumberFormat="1" applyFont="1" applyFill="1" applyBorder="1" applyAlignment="1" applyProtection="1">
      <alignment horizontal="right" vertical="top"/>
      <protection locked="0"/>
    </xf>
    <xf numFmtId="0" fontId="53" fillId="0" borderId="8" xfId="0" applyFont="1" applyBorder="1" applyAlignment="1">
      <alignment horizontal="center" vertical="top"/>
    </xf>
    <xf numFmtId="0" fontId="30" fillId="9" borderId="28" xfId="0" applyFont="1" applyFill="1" applyBorder="1" applyAlignment="1">
      <alignment vertical="center" wrapText="1"/>
    </xf>
    <xf numFmtId="0" fontId="52" fillId="9" borderId="28" xfId="28" applyFont="1" applyFill="1" applyBorder="1" applyAlignment="1">
      <alignment vertical="center" wrapText="1"/>
    </xf>
    <xf numFmtId="0" fontId="30" fillId="9" borderId="29" xfId="0" applyFont="1" applyFill="1" applyBorder="1" applyAlignment="1">
      <alignment horizontal="center" vertical="center" wrapText="1"/>
    </xf>
    <xf numFmtId="0" fontId="30" fillId="9" borderId="28" xfId="0" applyFont="1" applyFill="1" applyBorder="1" applyAlignment="1">
      <alignment horizontal="center" vertical="center" wrapText="1"/>
    </xf>
    <xf numFmtId="170" fontId="30" fillId="9" borderId="28" xfId="1" applyNumberFormat="1" applyFont="1" applyFill="1" applyBorder="1" applyAlignment="1">
      <alignment horizontal="center" vertical="center" wrapText="1"/>
    </xf>
    <xf numFmtId="168" fontId="30" fillId="9" borderId="28" xfId="29" applyNumberFormat="1" applyFont="1" applyFill="1" applyBorder="1" applyAlignment="1">
      <alignment horizontal="center" vertical="center" wrapText="1"/>
    </xf>
    <xf numFmtId="168" fontId="30" fillId="9" borderId="31" xfId="29" applyNumberFormat="1" applyFont="1" applyFill="1" applyBorder="1" applyAlignment="1">
      <alignment horizontal="center" vertical="center" wrapText="1"/>
    </xf>
    <xf numFmtId="3" fontId="30" fillId="9" borderId="28" xfId="1" applyNumberFormat="1" applyFont="1" applyFill="1" applyBorder="1" applyAlignment="1">
      <alignment horizontal="center" vertical="center" wrapText="1"/>
    </xf>
    <xf numFmtId="171" fontId="30" fillId="9" borderId="28" xfId="1" applyNumberFormat="1" applyFont="1" applyFill="1" applyBorder="1" applyAlignment="1">
      <alignment horizontal="center" vertical="center" wrapText="1"/>
    </xf>
    <xf numFmtId="169" fontId="30" fillId="9" borderId="28" xfId="1" applyNumberFormat="1" applyFont="1" applyFill="1" applyBorder="1" applyAlignment="1">
      <alignment horizontal="center" vertical="center" wrapText="1"/>
    </xf>
    <xf numFmtId="4" fontId="30" fillId="9" borderId="28" xfId="1" applyNumberFormat="1" applyFont="1" applyFill="1" applyBorder="1" applyAlignment="1">
      <alignment horizontal="center" vertical="center" wrapText="1"/>
    </xf>
    <xf numFmtId="1" fontId="18" fillId="4" borderId="12" xfId="0" quotePrefix="1" applyNumberFormat="1" applyFont="1" applyFill="1" applyBorder="1" applyAlignment="1">
      <alignment horizontal="center" vertical="top" wrapText="1"/>
    </xf>
    <xf numFmtId="0" fontId="46" fillId="3" borderId="0" xfId="0" quotePrefix="1" applyFont="1" applyFill="1" applyAlignment="1">
      <alignment vertical="top"/>
    </xf>
    <xf numFmtId="0" fontId="17" fillId="2" borderId="0" xfId="0" applyFont="1" applyFill="1" applyAlignment="1">
      <alignment horizontal="center" vertical="top" wrapText="1"/>
    </xf>
    <xf numFmtId="0" fontId="17" fillId="2" borderId="0" xfId="0" applyFont="1" applyFill="1" applyAlignment="1">
      <alignment horizontal="left" vertical="top" wrapText="1"/>
    </xf>
    <xf numFmtId="0" fontId="22" fillId="3" borderId="0" xfId="0" applyFont="1" applyFill="1" applyAlignment="1">
      <alignment horizontal="left" vertical="top" wrapText="1"/>
    </xf>
    <xf numFmtId="167" fontId="23" fillId="6" borderId="0" xfId="0" applyNumberFormat="1" applyFont="1" applyFill="1" applyAlignment="1">
      <alignment horizontal="center" vertical="top"/>
    </xf>
    <xf numFmtId="49" fontId="17" fillId="2" borderId="0" xfId="0" applyNumberFormat="1" applyFont="1" applyFill="1" applyAlignment="1">
      <alignment horizontal="center" vertical="top" wrapText="1"/>
    </xf>
    <xf numFmtId="1" fontId="23" fillId="6" borderId="0" xfId="0" applyNumberFormat="1" applyFont="1" applyFill="1" applyAlignment="1">
      <alignment horizontal="center" vertical="top"/>
    </xf>
    <xf numFmtId="0" fontId="22" fillId="3" borderId="0" xfId="0" applyFont="1" applyFill="1" applyAlignment="1">
      <alignment horizontal="left" vertical="center"/>
    </xf>
    <xf numFmtId="3" fontId="30" fillId="9" borderId="30" xfId="1" applyNumberFormat="1" applyFont="1" applyFill="1" applyBorder="1" applyAlignment="1">
      <alignment horizontal="center" vertical="center" wrapText="1"/>
    </xf>
    <xf numFmtId="9" fontId="22" fillId="3" borderId="0" xfId="29" applyFont="1" applyFill="1" applyAlignment="1">
      <alignment horizontal="right" vertical="top" wrapText="1"/>
    </xf>
    <xf numFmtId="0" fontId="24" fillId="4" borderId="4" xfId="0" quotePrefix="1" applyFont="1" applyFill="1" applyBorder="1" applyAlignment="1">
      <alignment horizontal="center" vertical="top"/>
    </xf>
    <xf numFmtId="0" fontId="21" fillId="3" borderId="0" xfId="0" applyFont="1" applyFill="1" applyAlignment="1">
      <alignment horizontal="center" vertical="top"/>
    </xf>
    <xf numFmtId="0" fontId="21" fillId="3" borderId="5" xfId="0" applyFont="1" applyFill="1" applyBorder="1" applyAlignment="1">
      <alignment horizontal="center" vertical="top"/>
    </xf>
    <xf numFmtId="0" fontId="21" fillId="3" borderId="6" xfId="0" applyFont="1" applyFill="1" applyBorder="1" applyAlignment="1">
      <alignment horizontal="center" vertical="top"/>
    </xf>
    <xf numFmtId="166" fontId="22" fillId="3" borderId="0" xfId="0" applyNumberFormat="1" applyFont="1" applyFill="1" applyAlignment="1">
      <alignment horizontal="left" vertical="top"/>
    </xf>
    <xf numFmtId="1" fontId="19" fillId="3" borderId="0" xfId="1" applyNumberFormat="1" applyFont="1" applyFill="1" applyBorder="1" applyAlignment="1" applyProtection="1">
      <alignment horizontal="center" vertical="top"/>
      <protection locked="0"/>
    </xf>
    <xf numFmtId="1" fontId="19" fillId="3" borderId="5" xfId="1" applyNumberFormat="1" applyFont="1" applyFill="1" applyBorder="1" applyAlignment="1" applyProtection="1">
      <alignment horizontal="center" vertical="top"/>
      <protection locked="0"/>
    </xf>
    <xf numFmtId="1" fontId="19" fillId="3" borderId="6" xfId="1" applyNumberFormat="1" applyFont="1" applyFill="1" applyBorder="1" applyAlignment="1" applyProtection="1">
      <alignment horizontal="center" vertical="top"/>
      <protection locked="0"/>
    </xf>
    <xf numFmtId="1" fontId="19" fillId="3" borderId="0" xfId="15" applyNumberFormat="1" applyFont="1" applyFill="1" applyBorder="1" applyAlignment="1" applyProtection="1">
      <alignment horizontal="center" vertical="top"/>
      <protection locked="0"/>
    </xf>
    <xf numFmtId="0" fontId="37" fillId="3" borderId="6" xfId="0" applyFont="1" applyFill="1" applyBorder="1" applyAlignment="1" applyProtection="1">
      <alignment vertical="top"/>
      <protection locked="0"/>
    </xf>
    <xf numFmtId="0" fontId="37" fillId="3" borderId="6" xfId="0" applyFont="1" applyFill="1" applyBorder="1" applyAlignment="1" applyProtection="1">
      <alignment horizontal="left" vertical="top"/>
      <protection locked="0"/>
    </xf>
    <xf numFmtId="0" fontId="23" fillId="3" borderId="6" xfId="0" applyFont="1" applyFill="1" applyBorder="1" applyAlignment="1">
      <alignment horizontal="left" vertical="top"/>
    </xf>
    <xf numFmtId="0" fontId="23" fillId="3" borderId="5" xfId="0" applyFont="1" applyFill="1" applyBorder="1" applyAlignment="1">
      <alignment horizontal="left" vertical="top"/>
    </xf>
    <xf numFmtId="1" fontId="19" fillId="0" borderId="8" xfId="15" applyNumberFormat="1" applyFont="1" applyFill="1" applyBorder="1" applyAlignment="1" applyProtection="1">
      <alignment horizontal="center" vertical="top"/>
      <protection locked="0"/>
    </xf>
    <xf numFmtId="1" fontId="19" fillId="0" borderId="8" xfId="0" applyNumberFormat="1" applyFont="1" applyBorder="1" applyAlignment="1">
      <alignment horizontal="center" vertical="top"/>
    </xf>
    <xf numFmtId="9" fontId="19" fillId="0" borderId="8" xfId="29" applyFont="1" applyBorder="1" applyAlignment="1">
      <alignment horizontal="right" vertical="top"/>
    </xf>
    <xf numFmtId="1" fontId="19" fillId="0" borderId="8" xfId="0" applyNumberFormat="1" applyFont="1" applyBorder="1" applyAlignment="1">
      <alignment horizontal="right" vertical="top"/>
    </xf>
    <xf numFmtId="0" fontId="31" fillId="11" borderId="20" xfId="0" applyFont="1" applyFill="1" applyBorder="1" applyAlignment="1">
      <alignment horizontal="right" vertical="top" wrapText="1"/>
    </xf>
    <xf numFmtId="0" fontId="19" fillId="0" borderId="21" xfId="0" applyFont="1" applyBorder="1" applyAlignment="1">
      <alignment horizontal="right" vertical="top"/>
    </xf>
    <xf numFmtId="0" fontId="19" fillId="0" borderId="8" xfId="0" applyFont="1" applyBorder="1" applyAlignment="1">
      <alignment horizontal="center" vertical="top"/>
    </xf>
    <xf numFmtId="0" fontId="19" fillId="0" borderId="15" xfId="0" applyFont="1" applyBorder="1" applyAlignment="1">
      <alignment horizontal="right" vertical="top"/>
    </xf>
    <xf numFmtId="166" fontId="19" fillId="0" borderId="15" xfId="0" applyNumberFormat="1" applyFont="1" applyBorder="1" applyAlignment="1">
      <alignment horizontal="right" vertical="top"/>
    </xf>
    <xf numFmtId="0" fontId="31" fillId="11" borderId="36" xfId="0" applyFont="1" applyFill="1" applyBorder="1" applyAlignment="1">
      <alignment horizontal="right" vertical="top" wrapText="1"/>
    </xf>
    <xf numFmtId="0" fontId="19" fillId="0" borderId="38" xfId="0" applyFont="1" applyBorder="1" applyAlignment="1">
      <alignment horizontal="right" vertical="top"/>
    </xf>
    <xf numFmtId="0" fontId="18" fillId="0" borderId="21" xfId="0" applyFont="1" applyBorder="1" applyAlignment="1">
      <alignment horizontal="right" vertical="top"/>
    </xf>
    <xf numFmtId="0" fontId="18" fillId="0" borderId="39" xfId="0" applyFont="1" applyBorder="1" applyAlignment="1">
      <alignment horizontal="right" vertical="top"/>
    </xf>
    <xf numFmtId="1" fontId="19" fillId="0" borderId="9" xfId="0" applyNumberFormat="1" applyFont="1" applyBorder="1" applyAlignment="1">
      <alignment horizontal="right" vertical="top"/>
    </xf>
    <xf numFmtId="1" fontId="19" fillId="0" borderId="38" xfId="0" applyNumberFormat="1" applyFont="1" applyBorder="1" applyAlignment="1">
      <alignment horizontal="right" vertical="top"/>
    </xf>
    <xf numFmtId="1" fontId="32" fillId="2" borderId="9" xfId="0" applyNumberFormat="1" applyFont="1" applyFill="1" applyBorder="1" applyAlignment="1">
      <alignment horizontal="right" vertical="top"/>
    </xf>
    <xf numFmtId="1" fontId="32" fillId="2" borderId="8" xfId="0" applyNumberFormat="1" applyFont="1" applyFill="1" applyBorder="1" applyAlignment="1">
      <alignment horizontal="right" vertical="top"/>
    </xf>
    <xf numFmtId="1" fontId="32" fillId="2" borderId="38" xfId="0" applyNumberFormat="1" applyFont="1" applyFill="1" applyBorder="1" applyAlignment="1">
      <alignment horizontal="right" vertical="top"/>
    </xf>
    <xf numFmtId="1" fontId="19" fillId="0" borderId="21" xfId="0" applyNumberFormat="1" applyFont="1" applyBorder="1" applyAlignment="1">
      <alignment horizontal="right" vertical="top"/>
    </xf>
    <xf numFmtId="1" fontId="32" fillId="2" borderId="38" xfId="6" applyNumberFormat="1" applyFont="1" applyFill="1" applyBorder="1" applyAlignment="1" applyProtection="1">
      <alignment horizontal="right" vertical="top"/>
      <protection locked="0"/>
    </xf>
    <xf numFmtId="0" fontId="49" fillId="0" borderId="2" xfId="28" applyFont="1" applyFill="1" applyBorder="1" applyAlignment="1">
      <alignment vertical="top" wrapText="1"/>
    </xf>
    <xf numFmtId="0" fontId="22" fillId="10" borderId="0" xfId="0" applyFont="1" applyFill="1" applyAlignment="1">
      <alignment horizontal="left" vertical="top"/>
    </xf>
    <xf numFmtId="0" fontId="31" fillId="4" borderId="12" xfId="0" applyFont="1" applyFill="1" applyBorder="1" applyAlignment="1">
      <alignment horizontal="center" vertical="top" wrapText="1"/>
    </xf>
    <xf numFmtId="0" fontId="20" fillId="2" borderId="8" xfId="0" applyFont="1" applyFill="1" applyBorder="1" applyAlignment="1">
      <alignment horizontal="center" vertical="top"/>
    </xf>
    <xf numFmtId="0" fontId="19" fillId="0" borderId="24" xfId="0" applyFont="1" applyBorder="1" applyAlignment="1">
      <alignment horizontal="right" vertical="top"/>
    </xf>
    <xf numFmtId="166" fontId="19" fillId="0" borderId="24" xfId="0" applyNumberFormat="1" applyFont="1" applyBorder="1" applyAlignment="1">
      <alignment horizontal="right" vertical="top"/>
    </xf>
    <xf numFmtId="1" fontId="19" fillId="0" borderId="40" xfId="0" applyNumberFormat="1" applyFont="1" applyBorder="1" applyAlignment="1">
      <alignment horizontal="right" vertical="top"/>
    </xf>
    <xf numFmtId="166" fontId="32" fillId="2" borderId="40" xfId="6" applyNumberFormat="1" applyFont="1" applyFill="1" applyBorder="1" applyAlignment="1" applyProtection="1">
      <alignment horizontal="right" vertical="top"/>
      <protection locked="0"/>
    </xf>
    <xf numFmtId="0" fontId="38" fillId="8" borderId="0" xfId="0" applyFont="1" applyFill="1" applyAlignment="1" applyProtection="1">
      <alignment vertical="top"/>
      <protection locked="0"/>
    </xf>
    <xf numFmtId="1" fontId="27" fillId="8" borderId="0" xfId="0" applyNumberFormat="1" applyFont="1" applyFill="1" applyAlignment="1" applyProtection="1">
      <alignment horizontal="center" vertical="top"/>
      <protection locked="0"/>
    </xf>
    <xf numFmtId="1" fontId="26" fillId="8" borderId="0" xfId="0" applyNumberFormat="1" applyFont="1" applyFill="1" applyAlignment="1">
      <alignment horizontal="center" vertical="top"/>
    </xf>
    <xf numFmtId="0" fontId="25" fillId="8" borderId="0" xfId="0" applyFont="1" applyFill="1" applyAlignment="1">
      <alignment vertical="top"/>
    </xf>
    <xf numFmtId="167" fontId="25" fillId="8" borderId="0" xfId="0" applyNumberFormat="1" applyFont="1" applyFill="1" applyAlignment="1">
      <alignment horizontal="center" vertical="top"/>
    </xf>
    <xf numFmtId="166" fontId="25" fillId="8" borderId="0" xfId="0" applyNumberFormat="1" applyFont="1" applyFill="1" applyAlignment="1">
      <alignment horizontal="center" vertical="top"/>
    </xf>
    <xf numFmtId="0" fontId="25" fillId="8" borderId="0" xfId="0" applyFont="1" applyFill="1" applyAlignment="1">
      <alignment horizontal="center" vertical="top"/>
    </xf>
    <xf numFmtId="1" fontId="27" fillId="8" borderId="5" xfId="0" applyNumberFormat="1" applyFont="1" applyFill="1" applyBorder="1" applyAlignment="1" applyProtection="1">
      <alignment horizontal="center" vertical="top"/>
      <protection locked="0"/>
    </xf>
    <xf numFmtId="1" fontId="26" fillId="8" borderId="5" xfId="0" applyNumberFormat="1" applyFont="1" applyFill="1" applyBorder="1" applyAlignment="1">
      <alignment horizontal="center" vertical="top"/>
    </xf>
    <xf numFmtId="0" fontId="24" fillId="4" borderId="42" xfId="0" applyFont="1" applyFill="1" applyBorder="1" applyAlignment="1">
      <alignment horizontal="left" vertical="top"/>
    </xf>
    <xf numFmtId="0" fontId="22" fillId="3" borderId="43" xfId="0" applyFont="1" applyFill="1" applyBorder="1" applyAlignment="1">
      <alignment horizontal="left" vertical="top"/>
    </xf>
    <xf numFmtId="0" fontId="22" fillId="3" borderId="41" xfId="0" applyFont="1" applyFill="1" applyBorder="1" applyAlignment="1">
      <alignment horizontal="left" vertical="top"/>
    </xf>
    <xf numFmtId="0" fontId="22" fillId="3" borderId="44" xfId="0" applyFont="1" applyFill="1" applyBorder="1" applyAlignment="1">
      <alignment horizontal="left" vertical="top"/>
    </xf>
    <xf numFmtId="0" fontId="25" fillId="8" borderId="43" xfId="0" applyFont="1" applyFill="1" applyBorder="1" applyAlignment="1">
      <alignment horizontal="left" vertical="top"/>
    </xf>
    <xf numFmtId="0" fontId="25" fillId="8" borderId="41" xfId="0" applyFont="1" applyFill="1" applyBorder="1" applyAlignment="1">
      <alignment horizontal="left" vertical="top"/>
    </xf>
    <xf numFmtId="0" fontId="16" fillId="3" borderId="2" xfId="28" applyFill="1" applyBorder="1" applyAlignment="1">
      <alignment vertical="top" wrapText="1"/>
    </xf>
    <xf numFmtId="0" fontId="24" fillId="4" borderId="4" xfId="0" applyFont="1" applyFill="1" applyBorder="1" applyAlignment="1">
      <alignment vertical="top"/>
    </xf>
    <xf numFmtId="1" fontId="22" fillId="3" borderId="0" xfId="0" applyNumberFormat="1" applyFont="1" applyFill="1" applyAlignment="1">
      <alignment vertical="top"/>
    </xf>
    <xf numFmtId="1" fontId="22" fillId="3" borderId="0" xfId="1" applyNumberFormat="1" applyFont="1" applyFill="1" applyBorder="1" applyAlignment="1" applyProtection="1">
      <alignment vertical="top"/>
      <protection locked="0"/>
    </xf>
    <xf numFmtId="0" fontId="22" fillId="3" borderId="6" xfId="0" applyFont="1" applyFill="1" applyBorder="1" applyAlignment="1">
      <alignment vertical="center"/>
    </xf>
    <xf numFmtId="0" fontId="22" fillId="3" borderId="0" xfId="0" applyFont="1" applyFill="1" applyAlignment="1">
      <alignment vertical="center"/>
    </xf>
    <xf numFmtId="0" fontId="19" fillId="0" borderId="40" xfId="0" applyFont="1" applyBorder="1" applyAlignment="1">
      <alignment horizontal="right" vertical="top"/>
    </xf>
    <xf numFmtId="1" fontId="32" fillId="12" borderId="13" xfId="0" applyNumberFormat="1" applyFont="1" applyFill="1" applyBorder="1" applyAlignment="1">
      <alignment horizontal="center" vertical="top" wrapText="1"/>
    </xf>
    <xf numFmtId="0" fontId="31" fillId="11" borderId="22" xfId="0" applyFont="1" applyFill="1" applyBorder="1" applyAlignment="1">
      <alignment horizontal="right" vertical="top" wrapText="1"/>
    </xf>
    <xf numFmtId="1" fontId="19" fillId="0" borderId="23" xfId="0" applyNumberFormat="1" applyFont="1" applyBorder="1" applyAlignment="1">
      <alignment horizontal="right" vertical="top"/>
    </xf>
    <xf numFmtId="1" fontId="32" fillId="2" borderId="23" xfId="6" applyNumberFormat="1" applyFont="1" applyFill="1" applyBorder="1" applyAlignment="1" applyProtection="1">
      <alignment horizontal="right" vertical="top"/>
      <protection locked="0"/>
    </xf>
    <xf numFmtId="1" fontId="32" fillId="2" borderId="23" xfId="0" applyNumberFormat="1" applyFont="1" applyFill="1" applyBorder="1" applyAlignment="1">
      <alignment horizontal="right" vertical="top"/>
    </xf>
    <xf numFmtId="0" fontId="19" fillId="0" borderId="23" xfId="0" applyFont="1" applyBorder="1" applyAlignment="1">
      <alignment horizontal="right" vertical="top"/>
    </xf>
    <xf numFmtId="166" fontId="19" fillId="0" borderId="33" xfId="0" applyNumberFormat="1" applyFont="1" applyBorder="1" applyAlignment="1">
      <alignment horizontal="right" vertical="top"/>
    </xf>
    <xf numFmtId="166" fontId="56" fillId="2" borderId="15" xfId="6" applyNumberFormat="1" applyFont="1" applyFill="1" applyBorder="1" applyAlignment="1" applyProtection="1">
      <alignment horizontal="right" vertical="top"/>
      <protection locked="0"/>
    </xf>
    <xf numFmtId="1" fontId="56" fillId="2" borderId="8" xfId="6" applyNumberFormat="1" applyFont="1" applyFill="1" applyBorder="1" applyAlignment="1" applyProtection="1">
      <alignment horizontal="right" vertical="top"/>
      <protection locked="0"/>
    </xf>
    <xf numFmtId="168" fontId="56" fillId="2" borderId="8" xfId="0" applyNumberFormat="1" applyFont="1" applyFill="1" applyBorder="1" applyAlignment="1">
      <alignment horizontal="right" vertical="top"/>
    </xf>
    <xf numFmtId="0" fontId="56" fillId="2" borderId="8" xfId="0" applyFont="1" applyFill="1" applyBorder="1" applyAlignment="1">
      <alignment horizontal="right" vertical="top"/>
    </xf>
    <xf numFmtId="165" fontId="56" fillId="2" borderId="8" xfId="0" applyNumberFormat="1" applyFont="1" applyFill="1" applyBorder="1" applyAlignment="1">
      <alignment horizontal="right" vertical="top"/>
    </xf>
    <xf numFmtId="166" fontId="56" fillId="2" borderId="8" xfId="0" applyNumberFormat="1" applyFont="1" applyFill="1" applyBorder="1" applyAlignment="1">
      <alignment horizontal="right" vertical="top"/>
    </xf>
    <xf numFmtId="166" fontId="56" fillId="2" borderId="8" xfId="6" applyNumberFormat="1" applyFont="1" applyFill="1" applyBorder="1" applyAlignment="1" applyProtection="1">
      <alignment horizontal="right" vertical="top"/>
      <protection locked="0"/>
    </xf>
    <xf numFmtId="166" fontId="56" fillId="2" borderId="15" xfId="0" applyNumberFormat="1" applyFont="1" applyFill="1" applyBorder="1" applyAlignment="1">
      <alignment horizontal="right" vertical="top"/>
    </xf>
    <xf numFmtId="2" fontId="56" fillId="2" borderId="8" xfId="0" applyNumberFormat="1" applyFont="1" applyFill="1" applyBorder="1" applyAlignment="1">
      <alignment horizontal="right" vertical="top"/>
    </xf>
    <xf numFmtId="9" fontId="56" fillId="2" borderId="8" xfId="29" applyFont="1" applyFill="1" applyBorder="1" applyAlignment="1">
      <alignment horizontal="right" vertical="top"/>
    </xf>
    <xf numFmtId="166" fontId="56" fillId="2" borderId="24" xfId="6" applyNumberFormat="1" applyFont="1" applyFill="1" applyBorder="1" applyAlignment="1" applyProtection="1">
      <alignment horizontal="right" vertical="top"/>
      <protection locked="0"/>
    </xf>
    <xf numFmtId="0" fontId="55" fillId="3" borderId="0" xfId="0" applyFont="1" applyFill="1" applyAlignment="1">
      <alignment vertical="center" wrapText="1"/>
    </xf>
    <xf numFmtId="0" fontId="0" fillId="3" borderId="0" xfId="0" applyFill="1"/>
    <xf numFmtId="0" fontId="58" fillId="16" borderId="11" xfId="0" applyFont="1" applyFill="1" applyBorder="1" applyAlignment="1">
      <alignment horizontal="center" vertical="top" wrapText="1"/>
    </xf>
    <xf numFmtId="0" fontId="57" fillId="16" borderId="16" xfId="0" applyFont="1" applyFill="1" applyBorder="1" applyAlignment="1">
      <alignment horizontal="center" vertical="top" wrapText="1"/>
    </xf>
    <xf numFmtId="0" fontId="59" fillId="16" borderId="16" xfId="0" applyFont="1" applyFill="1" applyBorder="1" applyAlignment="1">
      <alignment horizontal="center" vertical="top" wrapText="1"/>
    </xf>
    <xf numFmtId="1" fontId="59" fillId="16" borderId="16" xfId="0" applyNumberFormat="1" applyFont="1" applyFill="1" applyBorder="1" applyAlignment="1">
      <alignment horizontal="center" vertical="top" wrapText="1"/>
    </xf>
    <xf numFmtId="0" fontId="59" fillId="16" borderId="16" xfId="0" applyFont="1" applyFill="1" applyBorder="1" applyAlignment="1" applyProtection="1">
      <alignment vertical="top" wrapText="1"/>
      <protection locked="0"/>
    </xf>
    <xf numFmtId="0" fontId="59" fillId="16" borderId="16" xfId="0" applyFont="1" applyFill="1" applyBorder="1" applyAlignment="1" applyProtection="1">
      <alignment horizontal="left" vertical="top" wrapText="1"/>
      <protection locked="0"/>
    </xf>
    <xf numFmtId="0" fontId="59" fillId="16" borderId="16" xfId="0" applyFont="1" applyFill="1" applyBorder="1" applyAlignment="1" applyProtection="1">
      <alignment horizontal="center" vertical="top" wrapText="1"/>
      <protection locked="0"/>
    </xf>
    <xf numFmtId="1" fontId="59" fillId="16" borderId="48" xfId="0" applyNumberFormat="1" applyFont="1" applyFill="1" applyBorder="1" applyAlignment="1">
      <alignment horizontal="center" vertical="top" wrapText="1"/>
    </xf>
    <xf numFmtId="0" fontId="60" fillId="17" borderId="10" xfId="0" applyFont="1" applyFill="1" applyBorder="1" applyAlignment="1">
      <alignment horizontal="center" vertical="top"/>
    </xf>
    <xf numFmtId="0" fontId="57" fillId="17" borderId="17" xfId="0" applyFont="1" applyFill="1" applyBorder="1" applyAlignment="1">
      <alignment horizontal="center" vertical="top"/>
    </xf>
    <xf numFmtId="0" fontId="60" fillId="17" borderId="17" xfId="0" applyFont="1" applyFill="1" applyBorder="1" applyAlignment="1">
      <alignment horizontal="center" vertical="top"/>
    </xf>
    <xf numFmtId="0" fontId="60" fillId="17" borderId="17" xfId="0" applyFont="1" applyFill="1" applyBorder="1" applyAlignment="1" applyProtection="1">
      <alignment vertical="top"/>
      <protection locked="0"/>
    </xf>
    <xf numFmtId="166" fontId="60" fillId="17" borderId="17" xfId="0" applyNumberFormat="1" applyFont="1" applyFill="1" applyBorder="1" applyAlignment="1" applyProtection="1">
      <alignment horizontal="center" vertical="top"/>
      <protection locked="0"/>
    </xf>
    <xf numFmtId="1" fontId="59" fillId="17" borderId="17" xfId="0" applyNumberFormat="1" applyFont="1" applyFill="1" applyBorder="1" applyAlignment="1">
      <alignment horizontal="center" vertical="top"/>
    </xf>
    <xf numFmtId="1" fontId="59" fillId="17" borderId="49" xfId="0" applyNumberFormat="1" applyFont="1" applyFill="1" applyBorder="1" applyAlignment="1">
      <alignment horizontal="center" vertical="top"/>
    </xf>
    <xf numFmtId="0" fontId="26" fillId="0" borderId="10" xfId="0" applyFont="1" applyBorder="1" applyAlignment="1">
      <alignment horizontal="center" vertical="top"/>
    </xf>
    <xf numFmtId="0" fontId="26" fillId="0" borderId="17" xfId="0" applyFont="1" applyBorder="1" applyAlignment="1">
      <alignment horizontal="center" vertical="top"/>
    </xf>
    <xf numFmtId="1" fontId="26" fillId="0" borderId="17" xfId="0" applyNumberFormat="1" applyFont="1" applyBorder="1" applyAlignment="1">
      <alignment horizontal="center" vertical="top"/>
    </xf>
    <xf numFmtId="0" fontId="26" fillId="0" borderId="17" xfId="0" applyFont="1" applyBorder="1" applyAlignment="1">
      <alignment vertical="top"/>
    </xf>
    <xf numFmtId="1" fontId="26" fillId="0" borderId="49" xfId="0" applyNumberFormat="1" applyFont="1" applyBorder="1" applyAlignment="1">
      <alignment horizontal="center" vertical="top"/>
    </xf>
    <xf numFmtId="0" fontId="26" fillId="0" borderId="17" xfId="0" applyFont="1" applyBorder="1" applyAlignment="1" applyProtection="1">
      <alignment vertical="top"/>
      <protection locked="0"/>
    </xf>
    <xf numFmtId="0" fontId="26" fillId="0" borderId="17" xfId="0" applyFont="1" applyBorder="1" applyAlignment="1" applyProtection="1">
      <alignment horizontal="left" vertical="top"/>
      <protection locked="0"/>
    </xf>
    <xf numFmtId="1" fontId="27" fillId="0" borderId="17" xfId="0" applyNumberFormat="1" applyFont="1" applyBorder="1" applyAlignment="1" applyProtection="1">
      <alignment horizontal="center" vertical="top"/>
      <protection locked="0"/>
    </xf>
    <xf numFmtId="0" fontId="27" fillId="0" borderId="17" xfId="0" applyFont="1" applyBorder="1" applyAlignment="1">
      <alignment horizontal="center" vertical="top"/>
    </xf>
    <xf numFmtId="0" fontId="26" fillId="0" borderId="49" xfId="0" applyFont="1" applyBorder="1" applyAlignment="1">
      <alignment horizontal="center" vertical="top"/>
    </xf>
    <xf numFmtId="14" fontId="26" fillId="0" borderId="17" xfId="0" applyNumberFormat="1" applyFont="1" applyBorder="1" applyAlignment="1" applyProtection="1">
      <alignment horizontal="left" vertical="top"/>
      <protection locked="0"/>
    </xf>
    <xf numFmtId="1" fontId="59" fillId="16" borderId="16" xfId="0" quotePrefix="1" applyNumberFormat="1" applyFont="1" applyFill="1" applyBorder="1" applyAlignment="1">
      <alignment horizontal="center" vertical="top" wrapText="1"/>
    </xf>
    <xf numFmtId="0" fontId="19" fillId="0" borderId="17" xfId="0" applyFont="1" applyBorder="1"/>
    <xf numFmtId="0" fontId="26" fillId="0" borderId="0" xfId="0" applyFont="1" applyAlignment="1" applyProtection="1">
      <alignment horizontal="left" vertical="top"/>
      <protection locked="0"/>
    </xf>
    <xf numFmtId="3" fontId="22" fillId="3" borderId="51" xfId="0" applyNumberFormat="1" applyFont="1" applyFill="1" applyBorder="1" applyAlignment="1">
      <alignment horizontal="center" vertical="top" wrapText="1"/>
    </xf>
    <xf numFmtId="3" fontId="30" fillId="9" borderId="52" xfId="1" applyNumberFormat="1" applyFont="1" applyFill="1" applyBorder="1" applyAlignment="1">
      <alignment horizontal="center" vertical="center" wrapText="1"/>
    </xf>
    <xf numFmtId="0" fontId="23" fillId="3" borderId="55" xfId="0" applyFont="1" applyFill="1" applyBorder="1" applyAlignment="1">
      <alignment vertical="top" wrapText="1"/>
    </xf>
    <xf numFmtId="0" fontId="23" fillId="3" borderId="56" xfId="0" applyFont="1" applyFill="1" applyBorder="1" applyAlignment="1">
      <alignment vertical="top" wrapText="1"/>
    </xf>
    <xf numFmtId="0" fontId="50" fillId="3" borderId="56" xfId="0" applyFont="1" applyFill="1" applyBorder="1" applyAlignment="1">
      <alignment vertical="top" wrapText="1"/>
    </xf>
    <xf numFmtId="0" fontId="30" fillId="9" borderId="52" xfId="0" applyFont="1" applyFill="1" applyBorder="1" applyAlignment="1">
      <alignment vertical="center" wrapText="1"/>
    </xf>
    <xf numFmtId="169" fontId="23" fillId="3" borderId="53" xfId="0" applyNumberFormat="1" applyFont="1" applyFill="1" applyBorder="1" applyAlignment="1">
      <alignment horizontal="center" vertical="top" wrapText="1"/>
    </xf>
    <xf numFmtId="3" fontId="30" fillId="9" borderId="54" xfId="0" applyNumberFormat="1" applyFont="1" applyFill="1" applyBorder="1" applyAlignment="1">
      <alignment horizontal="center" vertical="center" wrapText="1"/>
    </xf>
    <xf numFmtId="9" fontId="22" fillId="3" borderId="0" xfId="29" applyFont="1" applyFill="1" applyAlignment="1">
      <alignment horizontal="center" vertical="top" wrapText="1"/>
    </xf>
    <xf numFmtId="169" fontId="22" fillId="3" borderId="27" xfId="0" applyNumberFormat="1" applyFont="1" applyFill="1" applyBorder="1" applyAlignment="1">
      <alignment horizontal="center" vertical="top" wrapText="1"/>
    </xf>
    <xf numFmtId="169" fontId="22" fillId="3" borderId="50" xfId="0" applyNumberFormat="1" applyFont="1" applyFill="1" applyBorder="1" applyAlignment="1">
      <alignment horizontal="center" vertical="top" wrapText="1"/>
    </xf>
    <xf numFmtId="3" fontId="30" fillId="9" borderId="32" xfId="0" applyNumberFormat="1" applyFont="1" applyFill="1" applyBorder="1" applyAlignment="1">
      <alignment horizontal="center" vertical="center" wrapText="1"/>
    </xf>
    <xf numFmtId="0" fontId="30" fillId="2" borderId="57" xfId="0" applyFont="1" applyFill="1" applyBorder="1" applyAlignment="1">
      <alignment vertical="top" wrapText="1"/>
    </xf>
    <xf numFmtId="0" fontId="30" fillId="2" borderId="58" xfId="0" applyFont="1" applyFill="1" applyBorder="1" applyAlignment="1">
      <alignment vertical="top" wrapText="1"/>
    </xf>
    <xf numFmtId="0" fontId="30" fillId="2" borderId="58" xfId="0" applyFont="1" applyFill="1" applyBorder="1" applyAlignment="1">
      <alignment horizontal="center" vertical="top" wrapText="1"/>
    </xf>
    <xf numFmtId="0" fontId="30" fillId="2" borderId="59" xfId="0" applyFont="1" applyFill="1" applyBorder="1" applyAlignment="1">
      <alignment horizontal="center" vertical="top" wrapText="1"/>
    </xf>
    <xf numFmtId="0" fontId="30" fillId="2" borderId="60" xfId="0" applyFont="1" applyFill="1" applyBorder="1" applyAlignment="1">
      <alignment horizontal="center" vertical="top" wrapText="1"/>
    </xf>
    <xf numFmtId="0" fontId="30" fillId="2" borderId="61" xfId="0" applyFont="1" applyFill="1" applyBorder="1" applyAlignment="1">
      <alignment horizontal="center" vertical="top" wrapText="1"/>
    </xf>
    <xf numFmtId="0" fontId="30" fillId="2" borderId="62" xfId="0" applyFont="1" applyFill="1" applyBorder="1" applyAlignment="1">
      <alignment horizontal="center" vertical="top" wrapText="1"/>
    </xf>
    <xf numFmtId="0" fontId="30" fillId="2" borderId="63" xfId="0" applyFont="1" applyFill="1" applyBorder="1" applyAlignment="1">
      <alignment horizontal="center" vertical="top" wrapText="1"/>
    </xf>
    <xf numFmtId="3" fontId="30" fillId="9" borderId="0" xfId="0" applyNumberFormat="1" applyFont="1" applyFill="1" applyAlignment="1">
      <alignment horizontal="center" vertical="center" wrapText="1"/>
    </xf>
    <xf numFmtId="0" fontId="30" fillId="2" borderId="64" xfId="0" applyFont="1" applyFill="1" applyBorder="1" applyAlignment="1">
      <alignment vertical="center" wrapText="1"/>
    </xf>
    <xf numFmtId="0" fontId="30" fillId="2" borderId="65" xfId="0" applyFont="1" applyFill="1" applyBorder="1" applyAlignment="1">
      <alignment vertical="center" wrapText="1"/>
    </xf>
    <xf numFmtId="0" fontId="52" fillId="2" borderId="65" xfId="28" applyFont="1" applyFill="1" applyBorder="1" applyAlignment="1">
      <alignment vertical="center" wrapText="1"/>
    </xf>
    <xf numFmtId="0" fontId="30" fillId="2" borderId="65" xfId="0" applyFont="1" applyFill="1" applyBorder="1" applyAlignment="1">
      <alignment horizontal="center" vertical="center" wrapText="1"/>
    </xf>
    <xf numFmtId="3" fontId="30" fillId="2" borderId="65" xfId="0" applyNumberFormat="1" applyFont="1" applyFill="1" applyBorder="1" applyAlignment="1">
      <alignment horizontal="center" vertical="center" wrapText="1"/>
    </xf>
    <xf numFmtId="168" fontId="30" fillId="2" borderId="65" xfId="29" applyNumberFormat="1" applyFont="1" applyFill="1" applyBorder="1" applyAlignment="1">
      <alignment horizontal="center" vertical="center" wrapText="1"/>
    </xf>
    <xf numFmtId="171" fontId="30" fillId="2" borderId="65" xfId="0" applyNumberFormat="1" applyFont="1" applyFill="1" applyBorder="1" applyAlignment="1">
      <alignment horizontal="center" vertical="center" wrapText="1"/>
    </xf>
    <xf numFmtId="172" fontId="30" fillId="2" borderId="65" xfId="29" applyNumberFormat="1" applyFont="1" applyFill="1" applyBorder="1" applyAlignment="1">
      <alignment horizontal="center" vertical="center" wrapText="1"/>
    </xf>
    <xf numFmtId="1" fontId="30" fillId="2" borderId="65" xfId="29" applyNumberFormat="1" applyFont="1" applyFill="1" applyBorder="1" applyAlignment="1">
      <alignment horizontal="center" vertical="center" wrapText="1"/>
    </xf>
    <xf numFmtId="1" fontId="30" fillId="2" borderId="65" xfId="0" applyNumberFormat="1" applyFont="1" applyFill="1" applyBorder="1" applyAlignment="1">
      <alignment horizontal="center" vertical="center" wrapText="1"/>
    </xf>
    <xf numFmtId="3" fontId="30" fillId="2" borderId="64" xfId="0" applyNumberFormat="1" applyFont="1" applyFill="1" applyBorder="1" applyAlignment="1">
      <alignment horizontal="center" vertical="center" wrapText="1"/>
    </xf>
    <xf numFmtId="169" fontId="30" fillId="2" borderId="65" xfId="0" applyNumberFormat="1" applyFont="1" applyFill="1" applyBorder="1" applyAlignment="1">
      <alignment horizontal="center" vertical="center" wrapText="1"/>
    </xf>
    <xf numFmtId="4" fontId="30" fillId="2" borderId="65" xfId="0" applyNumberFormat="1" applyFont="1" applyFill="1" applyBorder="1" applyAlignment="1">
      <alignment horizontal="center" vertical="center" wrapText="1"/>
    </xf>
    <xf numFmtId="3" fontId="30" fillId="2" borderId="66" xfId="0" applyNumberFormat="1" applyFont="1" applyFill="1" applyBorder="1" applyAlignment="1">
      <alignment horizontal="center" vertical="center" wrapText="1"/>
    </xf>
    <xf numFmtId="0" fontId="30" fillId="2" borderId="58" xfId="0" applyFont="1" applyFill="1" applyBorder="1" applyAlignment="1">
      <alignment horizontal="center" vertical="center" wrapText="1"/>
    </xf>
    <xf numFmtId="0" fontId="22" fillId="3" borderId="3" xfId="0" applyFont="1" applyFill="1" applyBorder="1" applyAlignment="1">
      <alignment horizontal="center" vertical="top" wrapText="1"/>
    </xf>
    <xf numFmtId="0" fontId="22" fillId="3" borderId="2" xfId="0" applyFont="1" applyFill="1" applyBorder="1" applyAlignment="1">
      <alignment horizontal="center" vertical="top" wrapText="1"/>
    </xf>
    <xf numFmtId="0" fontId="1" fillId="3" borderId="2" xfId="0" applyFont="1" applyFill="1" applyBorder="1" applyAlignment="1">
      <alignment horizontal="center" vertical="top" wrapText="1"/>
    </xf>
    <xf numFmtId="0" fontId="30" fillId="2" borderId="70" xfId="0" applyFont="1" applyFill="1" applyBorder="1" applyAlignment="1">
      <alignment horizontal="center" vertical="center" wrapText="1"/>
    </xf>
    <xf numFmtId="0" fontId="30" fillId="2" borderId="59" xfId="0" applyFont="1" applyFill="1" applyBorder="1" applyAlignment="1">
      <alignment horizontal="center" vertical="center" wrapText="1"/>
    </xf>
    <xf numFmtId="0" fontId="23" fillId="3" borderId="71" xfId="0" applyFont="1" applyFill="1" applyBorder="1" applyAlignment="1">
      <alignment horizontal="center" vertical="top" wrapText="1"/>
    </xf>
    <xf numFmtId="0" fontId="22" fillId="3" borderId="72" xfId="0" applyFont="1" applyFill="1" applyBorder="1" applyAlignment="1">
      <alignment horizontal="center" vertical="top" wrapText="1"/>
    </xf>
    <xf numFmtId="0" fontId="23" fillId="3" borderId="73" xfId="0" applyFont="1" applyFill="1" applyBorder="1" applyAlignment="1">
      <alignment horizontal="center" vertical="top" wrapText="1"/>
    </xf>
    <xf numFmtId="0" fontId="50" fillId="3" borderId="73" xfId="0" applyFont="1" applyFill="1" applyBorder="1" applyAlignment="1">
      <alignment horizontal="center" vertical="top" wrapText="1"/>
    </xf>
    <xf numFmtId="0" fontId="23" fillId="3" borderId="74" xfId="0" applyFont="1" applyFill="1" applyBorder="1" applyAlignment="1">
      <alignment horizontal="center" vertical="top" wrapText="1"/>
    </xf>
    <xf numFmtId="0" fontId="22" fillId="3" borderId="75" xfId="0" applyFont="1" applyFill="1" applyBorder="1" applyAlignment="1">
      <alignment horizontal="center" vertical="top" wrapText="1"/>
    </xf>
    <xf numFmtId="0" fontId="22" fillId="3" borderId="76" xfId="0" applyFont="1" applyFill="1" applyBorder="1" applyAlignment="1">
      <alignment horizontal="center" vertical="top" wrapText="1"/>
    </xf>
    <xf numFmtId="0" fontId="63" fillId="3" borderId="0" xfId="0" applyFont="1" applyFill="1" applyAlignment="1">
      <alignment vertical="top"/>
    </xf>
    <xf numFmtId="0" fontId="0" fillId="3" borderId="0" xfId="0" applyFill="1" applyAlignment="1">
      <alignment vertical="top"/>
    </xf>
    <xf numFmtId="0" fontId="0" fillId="3" borderId="0" xfId="0" applyFill="1" applyAlignment="1">
      <alignment horizontal="center" vertical="top"/>
    </xf>
    <xf numFmtId="0" fontId="0" fillId="3" borderId="0" xfId="0" quotePrefix="1" applyFill="1" applyAlignment="1">
      <alignment horizontal="left" vertical="top"/>
    </xf>
    <xf numFmtId="0" fontId="50" fillId="3" borderId="71" xfId="0" applyFont="1" applyFill="1" applyBorder="1" applyAlignment="1">
      <alignment horizontal="center" vertical="top" wrapText="1"/>
    </xf>
    <xf numFmtId="0" fontId="1" fillId="3" borderId="3" xfId="0" applyFont="1" applyFill="1" applyBorder="1" applyAlignment="1">
      <alignment horizontal="center" vertical="top" wrapText="1"/>
    </xf>
    <xf numFmtId="0" fontId="20" fillId="2" borderId="10" xfId="0" applyFont="1" applyFill="1" applyBorder="1" applyAlignment="1">
      <alignment horizontal="center" vertical="top"/>
    </xf>
    <xf numFmtId="0" fontId="32" fillId="2" borderId="10" xfId="0" applyFont="1" applyFill="1" applyBorder="1" applyAlignment="1" applyProtection="1">
      <alignment vertical="top"/>
      <protection locked="0"/>
    </xf>
    <xf numFmtId="166" fontId="32" fillId="2" borderId="10" xfId="6" applyNumberFormat="1" applyFont="1" applyFill="1" applyBorder="1" applyAlignment="1" applyProtection="1">
      <alignment horizontal="center" vertical="top"/>
      <protection locked="0"/>
    </xf>
    <xf numFmtId="1" fontId="18" fillId="2" borderId="10" xfId="0" applyNumberFormat="1" applyFont="1" applyFill="1" applyBorder="1" applyAlignment="1">
      <alignment horizontal="center" vertical="top"/>
    </xf>
    <xf numFmtId="1" fontId="18" fillId="2" borderId="14" xfId="0" applyNumberFormat="1" applyFont="1" applyFill="1" applyBorder="1" applyAlignment="1">
      <alignment horizontal="center" vertical="top"/>
    </xf>
    <xf numFmtId="1" fontId="18" fillId="2" borderId="17" xfId="0" applyNumberFormat="1" applyFont="1" applyFill="1" applyBorder="1" applyAlignment="1">
      <alignment horizontal="center" vertical="top"/>
    </xf>
    <xf numFmtId="1" fontId="56" fillId="2" borderId="33" xfId="6" applyNumberFormat="1" applyFont="1" applyFill="1" applyBorder="1" applyAlignment="1" applyProtection="1">
      <alignment horizontal="right" vertical="top"/>
      <protection locked="0"/>
    </xf>
    <xf numFmtId="168" fontId="56" fillId="2" borderId="33" xfId="0" applyNumberFormat="1" applyFont="1" applyFill="1" applyBorder="1" applyAlignment="1">
      <alignment horizontal="right" vertical="top"/>
    </xf>
    <xf numFmtId="0" fontId="56" fillId="2" borderId="33" xfId="0" applyFont="1" applyFill="1" applyBorder="1" applyAlignment="1">
      <alignment horizontal="right" vertical="top"/>
    </xf>
    <xf numFmtId="165" fontId="56" fillId="2" borderId="33" xfId="0" applyNumberFormat="1" applyFont="1" applyFill="1" applyBorder="1" applyAlignment="1">
      <alignment horizontal="right" vertical="top"/>
    </xf>
    <xf numFmtId="166" fontId="56" fillId="2" borderId="33" xfId="0" applyNumberFormat="1" applyFont="1" applyFill="1" applyBorder="1" applyAlignment="1">
      <alignment horizontal="right" vertical="top"/>
    </xf>
    <xf numFmtId="166" fontId="56" fillId="2" borderId="33" xfId="6" applyNumberFormat="1" applyFont="1" applyFill="1" applyBorder="1" applyAlignment="1" applyProtection="1">
      <alignment horizontal="right" vertical="top"/>
      <protection locked="0"/>
    </xf>
    <xf numFmtId="166" fontId="56" fillId="2" borderId="14" xfId="6" applyNumberFormat="1" applyFont="1" applyFill="1" applyBorder="1" applyAlignment="1" applyProtection="1">
      <alignment horizontal="right" vertical="top"/>
      <protection locked="0"/>
    </xf>
    <xf numFmtId="1" fontId="32" fillId="2" borderId="34" xfId="6" applyNumberFormat="1" applyFont="1" applyFill="1" applyBorder="1" applyAlignment="1" applyProtection="1">
      <alignment horizontal="right" vertical="top"/>
      <protection locked="0"/>
    </xf>
    <xf numFmtId="1" fontId="32" fillId="2" borderId="33" xfId="6" applyNumberFormat="1" applyFont="1" applyFill="1" applyBorder="1" applyAlignment="1" applyProtection="1">
      <alignment horizontal="right" vertical="top"/>
      <protection locked="0"/>
    </xf>
    <xf numFmtId="1" fontId="32" fillId="2" borderId="37" xfId="6" applyNumberFormat="1" applyFont="1" applyFill="1" applyBorder="1" applyAlignment="1" applyProtection="1">
      <alignment horizontal="right" vertical="top"/>
      <protection locked="0"/>
    </xf>
    <xf numFmtId="1" fontId="32" fillId="2" borderId="47" xfId="6" applyNumberFormat="1" applyFont="1" applyFill="1" applyBorder="1" applyAlignment="1" applyProtection="1">
      <alignment horizontal="right" vertical="top"/>
      <protection locked="0"/>
    </xf>
    <xf numFmtId="1" fontId="32" fillId="2" borderId="34" xfId="0" applyNumberFormat="1" applyFont="1" applyFill="1" applyBorder="1" applyAlignment="1">
      <alignment horizontal="right" vertical="top"/>
    </xf>
    <xf numFmtId="1" fontId="32" fillId="2" borderId="33" xfId="0" applyNumberFormat="1" applyFont="1" applyFill="1" applyBorder="1" applyAlignment="1">
      <alignment horizontal="right" vertical="top"/>
    </xf>
    <xf numFmtId="1" fontId="32" fillId="2" borderId="47" xfId="0" applyNumberFormat="1" applyFont="1" applyFill="1" applyBorder="1" applyAlignment="1">
      <alignment horizontal="right" vertical="top"/>
    </xf>
    <xf numFmtId="1" fontId="32" fillId="2" borderId="37" xfId="0" applyNumberFormat="1" applyFont="1" applyFill="1" applyBorder="1" applyAlignment="1">
      <alignment horizontal="right" vertical="top"/>
    </xf>
    <xf numFmtId="166" fontId="32" fillId="2" borderId="45" xfId="6" applyNumberFormat="1" applyFont="1" applyFill="1" applyBorder="1" applyAlignment="1" applyProtection="1">
      <alignment horizontal="right" vertical="top"/>
      <protection locked="0"/>
    </xf>
    <xf numFmtId="166" fontId="56" fillId="2" borderId="46" xfId="6" applyNumberFormat="1" applyFont="1" applyFill="1" applyBorder="1" applyAlignment="1" applyProtection="1">
      <alignment horizontal="right" vertical="top"/>
      <protection locked="0"/>
    </xf>
    <xf numFmtId="0" fontId="56" fillId="2" borderId="15" xfId="0" applyFont="1" applyFill="1" applyBorder="1" applyAlignment="1">
      <alignment horizontal="right" vertical="top"/>
    </xf>
    <xf numFmtId="2" fontId="56" fillId="2" borderId="33" xfId="0" applyNumberFormat="1" applyFont="1" applyFill="1" applyBorder="1" applyAlignment="1">
      <alignment horizontal="right" vertical="top"/>
    </xf>
    <xf numFmtId="166" fontId="56" fillId="2" borderId="35" xfId="6" applyNumberFormat="1" applyFont="1" applyFill="1" applyBorder="1" applyAlignment="1" applyProtection="1">
      <alignment horizontal="right" vertical="top"/>
      <protection locked="0"/>
    </xf>
    <xf numFmtId="1" fontId="19" fillId="0" borderId="39" xfId="0" applyNumberFormat="1" applyFont="1" applyBorder="1" applyAlignment="1">
      <alignment horizontal="right" vertical="top"/>
    </xf>
    <xf numFmtId="173" fontId="19" fillId="0" borderId="8" xfId="1" applyNumberFormat="1" applyFont="1" applyBorder="1" applyAlignment="1">
      <alignment horizontal="right" vertical="top"/>
    </xf>
    <xf numFmtId="0" fontId="20" fillId="3" borderId="9" xfId="0" applyFont="1" applyFill="1" applyBorder="1" applyAlignment="1">
      <alignment vertical="top" wrapText="1"/>
    </xf>
    <xf numFmtId="0" fontId="21" fillId="3" borderId="9" xfId="0" applyFont="1" applyFill="1" applyBorder="1" applyAlignment="1">
      <alignment vertical="top"/>
    </xf>
    <xf numFmtId="0" fontId="20" fillId="3" borderId="9" xfId="0" applyFont="1" applyFill="1" applyBorder="1" applyAlignment="1">
      <alignment vertical="top"/>
    </xf>
    <xf numFmtId="0" fontId="19" fillId="0" borderId="10" xfId="0" applyFont="1" applyBorder="1" applyAlignment="1">
      <alignment horizontal="right" vertical="top"/>
    </xf>
    <xf numFmtId="0" fontId="24" fillId="5" borderId="4" xfId="0" applyFont="1" applyFill="1" applyBorder="1" applyAlignment="1">
      <alignment horizontal="center" vertical="top" wrapText="1"/>
    </xf>
    <xf numFmtId="0" fontId="37" fillId="3" borderId="1" xfId="0" applyFont="1" applyFill="1" applyBorder="1" applyAlignment="1" applyProtection="1">
      <alignment vertical="top"/>
      <protection locked="0"/>
    </xf>
    <xf numFmtId="1" fontId="19" fillId="3" borderId="1" xfId="1" applyNumberFormat="1" applyFont="1" applyFill="1" applyBorder="1" applyAlignment="1" applyProtection="1">
      <alignment horizontal="center" vertical="top"/>
      <protection locked="0"/>
    </xf>
    <xf numFmtId="0" fontId="24" fillId="4" borderId="42" xfId="0" applyFont="1" applyFill="1" applyBorder="1" applyAlignment="1">
      <alignment horizontal="center" vertical="top" wrapText="1"/>
    </xf>
    <xf numFmtId="0" fontId="24" fillId="4" borderId="4" xfId="0" applyFont="1" applyFill="1" applyBorder="1" applyAlignment="1">
      <alignment horizontal="center" vertical="top" wrapText="1"/>
    </xf>
    <xf numFmtId="0" fontId="22" fillId="3" borderId="43" xfId="0" applyFont="1" applyFill="1" applyBorder="1" applyAlignment="1">
      <alignment horizontal="center" vertical="top"/>
    </xf>
    <xf numFmtId="0" fontId="22" fillId="3" borderId="41" xfId="0" applyFont="1" applyFill="1" applyBorder="1" applyAlignment="1">
      <alignment horizontal="center" vertical="top"/>
    </xf>
    <xf numFmtId="0" fontId="22" fillId="3" borderId="44" xfId="0" applyFont="1" applyFill="1" applyBorder="1" applyAlignment="1">
      <alignment horizontal="center" vertical="top"/>
    </xf>
    <xf numFmtId="0" fontId="22" fillId="3" borderId="80" xfId="0" applyFont="1" applyFill="1" applyBorder="1" applyAlignment="1">
      <alignment horizontal="center" vertical="top"/>
    </xf>
    <xf numFmtId="0" fontId="31" fillId="2" borderId="10" xfId="0" applyFont="1" applyFill="1" applyBorder="1" applyAlignment="1" applyProtection="1">
      <alignment vertical="top"/>
      <protection locked="0"/>
    </xf>
    <xf numFmtId="0" fontId="31" fillId="2" borderId="8" xfId="0" applyFont="1" applyFill="1" applyBorder="1" applyAlignment="1" applyProtection="1">
      <alignment vertical="top"/>
      <protection locked="0"/>
    </xf>
    <xf numFmtId="0" fontId="64" fillId="3" borderId="0" xfId="0" applyFont="1" applyFill="1" applyAlignment="1">
      <alignment horizontal="left" vertical="top"/>
    </xf>
    <xf numFmtId="0" fontId="21" fillId="2" borderId="10" xfId="0" applyFont="1" applyFill="1" applyBorder="1" applyAlignment="1">
      <alignment horizontal="center" vertical="top"/>
    </xf>
    <xf numFmtId="0" fontId="21" fillId="2" borderId="8" xfId="0" applyFont="1" applyFill="1" applyBorder="1" applyAlignment="1">
      <alignment horizontal="center" vertical="top"/>
    </xf>
    <xf numFmtId="166" fontId="32" fillId="2" borderId="9" xfId="6" applyNumberFormat="1" applyFont="1" applyFill="1" applyBorder="1" applyAlignment="1" applyProtection="1">
      <alignment horizontal="right" vertical="top"/>
      <protection locked="0"/>
    </xf>
    <xf numFmtId="0" fontId="22" fillId="3" borderId="81" xfId="0" applyFont="1" applyFill="1" applyBorder="1" applyAlignment="1">
      <alignment horizontal="left" vertical="top"/>
    </xf>
    <xf numFmtId="0" fontId="22" fillId="3" borderId="1" xfId="0" applyFont="1" applyFill="1" applyBorder="1" applyAlignment="1">
      <alignment vertical="top"/>
    </xf>
    <xf numFmtId="168" fontId="30" fillId="9" borderId="32" xfId="29" applyNumberFormat="1" applyFont="1" applyFill="1" applyBorder="1" applyAlignment="1">
      <alignment horizontal="center" vertical="center" wrapText="1"/>
    </xf>
    <xf numFmtId="166" fontId="22" fillId="3" borderId="26" xfId="1" applyNumberFormat="1" applyFont="1" applyFill="1" applyBorder="1" applyAlignment="1">
      <alignment horizontal="center" vertical="top" wrapText="1"/>
    </xf>
    <xf numFmtId="0" fontId="18" fillId="0" borderId="9" xfId="0" applyFont="1" applyBorder="1" applyAlignment="1">
      <alignment horizontal="right" vertical="top"/>
    </xf>
    <xf numFmtId="0" fontId="18" fillId="0" borderId="8" xfId="0" applyFont="1" applyBorder="1" applyAlignment="1">
      <alignment horizontal="right" vertical="top"/>
    </xf>
    <xf numFmtId="0" fontId="18" fillId="0" borderId="38" xfId="0" applyFont="1" applyBorder="1" applyAlignment="1">
      <alignment horizontal="right" vertical="top"/>
    </xf>
    <xf numFmtId="0" fontId="18" fillId="0" borderId="23" xfId="0" applyFont="1" applyBorder="1" applyAlignment="1">
      <alignment horizontal="right" vertical="top"/>
    </xf>
    <xf numFmtId="0" fontId="1" fillId="3" borderId="0" xfId="0" applyFont="1" applyFill="1" applyAlignment="1">
      <alignment vertical="top"/>
    </xf>
    <xf numFmtId="0" fontId="1" fillId="3" borderId="6" xfId="0" applyFont="1" applyFill="1" applyBorder="1" applyAlignment="1">
      <alignment vertical="top"/>
    </xf>
    <xf numFmtId="0" fontId="22" fillId="3" borderId="0" xfId="0" applyFont="1" applyFill="1" applyAlignment="1">
      <alignment vertical="center" wrapText="1"/>
    </xf>
    <xf numFmtId="0" fontId="19" fillId="0" borderId="33" xfId="0" applyFont="1" applyBorder="1" applyAlignment="1">
      <alignment horizontal="right" vertical="top"/>
    </xf>
    <xf numFmtId="49" fontId="29" fillId="6" borderId="0" xfId="0" applyNumberFormat="1" applyFont="1" applyFill="1" applyAlignment="1">
      <alignment horizontal="center" vertical="center" wrapText="1"/>
    </xf>
    <xf numFmtId="0" fontId="30" fillId="9" borderId="6" xfId="0" applyFont="1" applyFill="1" applyBorder="1" applyAlignment="1">
      <alignment horizontal="center" vertical="center" wrapText="1"/>
    </xf>
    <xf numFmtId="167" fontId="23" fillId="13" borderId="0" xfId="0" applyNumberFormat="1" applyFont="1" applyFill="1" applyAlignment="1">
      <alignment horizontal="center" vertical="center"/>
    </xf>
    <xf numFmtId="0" fontId="63" fillId="6" borderId="77" xfId="0" applyFont="1" applyFill="1" applyBorder="1" applyAlignment="1">
      <alignment horizontal="center" vertical="center"/>
    </xf>
    <xf numFmtId="0" fontId="63" fillId="6" borderId="78" xfId="0" applyFont="1" applyFill="1" applyBorder="1" applyAlignment="1">
      <alignment horizontal="center" vertical="center"/>
    </xf>
    <xf numFmtId="0" fontId="63" fillId="6" borderId="79" xfId="0" applyFont="1" applyFill="1" applyBorder="1" applyAlignment="1">
      <alignment horizontal="center" vertical="center"/>
    </xf>
    <xf numFmtId="0" fontId="0" fillId="3" borderId="0" xfId="0" quotePrefix="1" applyFill="1" applyAlignment="1">
      <alignment horizontal="left" vertical="top" wrapText="1"/>
    </xf>
    <xf numFmtId="0" fontId="62" fillId="3" borderId="67" xfId="0" applyFont="1" applyFill="1" applyBorder="1" applyAlignment="1">
      <alignment horizontal="center" vertical="center" wrapText="1"/>
    </xf>
    <xf numFmtId="0" fontId="62" fillId="3" borderId="68" xfId="0" applyFont="1" applyFill="1" applyBorder="1" applyAlignment="1">
      <alignment horizontal="center" vertical="center" wrapText="1"/>
    </xf>
    <xf numFmtId="0" fontId="62" fillId="3" borderId="69" xfId="0" applyFont="1" applyFill="1" applyBorder="1" applyAlignment="1">
      <alignment horizontal="center" vertical="center" wrapText="1"/>
    </xf>
    <xf numFmtId="0" fontId="0" fillId="3" borderId="0" xfId="0" quotePrefix="1" applyFill="1" applyAlignment="1">
      <alignment horizontal="left" vertical="top"/>
    </xf>
    <xf numFmtId="0" fontId="23" fillId="13" borderId="0" xfId="0" applyFont="1" applyFill="1" applyAlignment="1">
      <alignment horizontal="center" vertical="center" wrapText="1"/>
    </xf>
    <xf numFmtId="0" fontId="47" fillId="15" borderId="0" xfId="0" applyFont="1" applyFill="1" applyAlignment="1">
      <alignment horizontal="left" vertical="center"/>
    </xf>
    <xf numFmtId="0" fontId="48" fillId="3" borderId="5" xfId="0" applyFont="1" applyFill="1" applyBorder="1" applyAlignment="1">
      <alignment horizontal="center" vertical="top"/>
    </xf>
    <xf numFmtId="1" fontId="18" fillId="0" borderId="21" xfId="0" applyNumberFormat="1" applyFont="1" applyBorder="1" applyAlignment="1">
      <alignment horizontal="right" vertical="top"/>
    </xf>
    <xf numFmtId="1" fontId="18" fillId="0" borderId="39" xfId="0" applyNumberFormat="1" applyFont="1" applyBorder="1" applyAlignment="1">
      <alignment horizontal="right" vertical="top"/>
    </xf>
  </cellXfs>
  <cellStyles count="30">
    <cellStyle name="Comma" xfId="1" builtinId="3"/>
    <cellStyle name="Comma 2" xfId="2" xr:uid="{00000000-0005-0000-0000-000001000000}"/>
    <cellStyle name="Comma 2 2" xfId="15" xr:uid="{00000000-0005-0000-0000-000002000000}"/>
    <cellStyle name="Comma 3" xfId="6" xr:uid="{00000000-0005-0000-0000-000003000000}"/>
    <cellStyle name="Comma 4" xfId="8" xr:uid="{00000000-0005-0000-0000-000004000000}"/>
    <cellStyle name="Comma 5" xfId="26" xr:uid="{00000000-0005-0000-0000-000005000000}"/>
    <cellStyle name="Currency 2" xfId="11" xr:uid="{00000000-0005-0000-0000-000006000000}"/>
    <cellStyle name="Hyperlink" xfId="28" builtinId="8"/>
    <cellStyle name="Normal" xfId="0" builtinId="0"/>
    <cellStyle name="Normal 10" xfId="23" xr:uid="{00000000-0005-0000-0000-000008000000}"/>
    <cellStyle name="Normal 11" xfId="24" xr:uid="{00000000-0005-0000-0000-000009000000}"/>
    <cellStyle name="Normal 12" xfId="27" xr:uid="{378E11E0-246F-4898-AD37-9EF48931391F}"/>
    <cellStyle name="Normal 2" xfId="3" xr:uid="{00000000-0005-0000-0000-00000A000000}"/>
    <cellStyle name="Normal 2 2" xfId="25" xr:uid="{00000000-0005-0000-0000-00000B000000}"/>
    <cellStyle name="Normal 3" xfId="4" xr:uid="{00000000-0005-0000-0000-00000C000000}"/>
    <cellStyle name="Normal 3 2" xfId="16" xr:uid="{00000000-0005-0000-0000-00000D000000}"/>
    <cellStyle name="Normal 4" xfId="5" xr:uid="{00000000-0005-0000-0000-00000E000000}"/>
    <cellStyle name="Normal 4 2" xfId="17" xr:uid="{00000000-0005-0000-0000-00000F000000}"/>
    <cellStyle name="Normal 5" xfId="7" xr:uid="{00000000-0005-0000-0000-000010000000}"/>
    <cellStyle name="Normal 5 2" xfId="18" xr:uid="{00000000-0005-0000-0000-000011000000}"/>
    <cellStyle name="Normal 6" xfId="9" xr:uid="{00000000-0005-0000-0000-000012000000}"/>
    <cellStyle name="Normal 6 2" xfId="10" xr:uid="{00000000-0005-0000-0000-000013000000}"/>
    <cellStyle name="Normal 6 2 2" xfId="19" xr:uid="{00000000-0005-0000-0000-000014000000}"/>
    <cellStyle name="Normal 6 3" xfId="20" xr:uid="{00000000-0005-0000-0000-000015000000}"/>
    <cellStyle name="Normal 7" xfId="13" xr:uid="{00000000-0005-0000-0000-000016000000}"/>
    <cellStyle name="Normal 7 2" xfId="21" xr:uid="{00000000-0005-0000-0000-000017000000}"/>
    <cellStyle name="Normal 8" xfId="14" xr:uid="{00000000-0005-0000-0000-000018000000}"/>
    <cellStyle name="Normal 9" xfId="22" xr:uid="{00000000-0005-0000-0000-000019000000}"/>
    <cellStyle name="Percent" xfId="29" builtinId="5"/>
    <cellStyle name="Percent 2" xfId="12" xr:uid="{00000000-0005-0000-0000-00001A000000}"/>
  </cellStyles>
  <dxfs count="1">
    <dxf>
      <font>
        <color rgb="FF006100"/>
      </font>
      <fill>
        <patternFill>
          <bgColor rgb="FFC6EFCE"/>
        </patternFill>
      </fill>
    </dxf>
  </dxfs>
  <tableStyles count="0" defaultTableStyle="TableStyleMedium9" defaultPivotStyle="PivotStyleLight16"/>
  <colors>
    <mruColors>
      <color rgb="FFFFFF99"/>
      <color rgb="FFE2F7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hyperlink" Target="https://library.fangraphs.com/getting-started/"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akilanowski@gmail.com" TargetMode="External"/><Relationship Id="rId13" Type="http://schemas.openxmlformats.org/officeDocument/2006/relationships/hyperlink" Target="mailto:Rustygate300@aol.com" TargetMode="External"/><Relationship Id="rId3" Type="http://schemas.openxmlformats.org/officeDocument/2006/relationships/hyperlink" Target="mailto:diehard23@hotmail.com" TargetMode="External"/><Relationship Id="rId7" Type="http://schemas.openxmlformats.org/officeDocument/2006/relationships/hyperlink" Target="mailto:Patrick.Neal@uvm.edu" TargetMode="External"/><Relationship Id="rId12" Type="http://schemas.openxmlformats.org/officeDocument/2006/relationships/hyperlink" Target="mailto:Gunst5368@yahoo.com" TargetMode="External"/><Relationship Id="rId17" Type="http://schemas.openxmlformats.org/officeDocument/2006/relationships/hyperlink" Target="mailto:casaletto@yahoo.com" TargetMode="External"/><Relationship Id="rId2" Type="http://schemas.openxmlformats.org/officeDocument/2006/relationships/hyperlink" Target="mailto:pbergovoy@gmail.com" TargetMode="External"/><Relationship Id="rId16" Type="http://schemas.openxmlformats.org/officeDocument/2006/relationships/hyperlink" Target="mailto:yasky1234@gmail.com" TargetMode="External"/><Relationship Id="rId1" Type="http://schemas.openxmlformats.org/officeDocument/2006/relationships/hyperlink" Target="mailto:geoffcooper3000@gmail.com" TargetMode="External"/><Relationship Id="rId6" Type="http://schemas.openxmlformats.org/officeDocument/2006/relationships/hyperlink" Target="mailto:stevedeo@yahoo.com" TargetMode="External"/><Relationship Id="rId11" Type="http://schemas.openxmlformats.org/officeDocument/2006/relationships/hyperlink" Target="mailto:DohertyBart1129@yahoo.com" TargetMode="External"/><Relationship Id="rId5" Type="http://schemas.openxmlformats.org/officeDocument/2006/relationships/hyperlink" Target="mailto:Shane.beecraft@gmail.com" TargetMode="External"/><Relationship Id="rId15" Type="http://schemas.openxmlformats.org/officeDocument/2006/relationships/hyperlink" Target="mailto:zauskycop@aol.com" TargetMode="External"/><Relationship Id="rId10" Type="http://schemas.openxmlformats.org/officeDocument/2006/relationships/hyperlink" Target="mailto:NickBattaglia63@yahoo.com" TargetMode="External"/><Relationship Id="rId4" Type="http://schemas.openxmlformats.org/officeDocument/2006/relationships/hyperlink" Target="mailto:newvoh@gmail.com" TargetMode="External"/><Relationship Id="rId9" Type="http://schemas.openxmlformats.org/officeDocument/2006/relationships/hyperlink" Target="mailto:d.roccasecca@yahoo.com" TargetMode="External"/><Relationship Id="rId14" Type="http://schemas.openxmlformats.org/officeDocument/2006/relationships/hyperlink" Target="mailto:sinissippikid@gmail.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IZ1896"/>
  <sheetViews>
    <sheetView tabSelected="1" zoomScaleNormal="100" zoomScaleSheetLayoutView="75" workbookViewId="0">
      <pane xSplit="13" ySplit="1" topLeftCell="N2" activePane="bottomRight" state="frozen"/>
      <selection pane="topRight" activeCell="N1" sqref="N1"/>
      <selection pane="bottomLeft" activeCell="A2" sqref="A2"/>
      <selection pane="bottomRight" activeCell="EC275" sqref="EC275"/>
    </sheetView>
  </sheetViews>
  <sheetFormatPr baseColWidth="10" defaultColWidth="9.1640625" defaultRowHeight="13" customHeight="1"/>
  <cols>
    <col min="1" max="1" width="7.5" style="160" customWidth="1"/>
    <col min="2" max="2" width="6.6640625" style="160" customWidth="1"/>
    <col min="3" max="4" width="7.1640625" style="160" customWidth="1"/>
    <col min="5" max="5" width="6.33203125" style="160" customWidth="1"/>
    <col min="6" max="6" width="5.1640625" style="160" customWidth="1"/>
    <col min="7" max="7" width="3.5" style="161" customWidth="1"/>
    <col min="8" max="8" width="14.5" style="162" customWidth="1"/>
    <col min="9" max="9" width="10.83203125" style="162" customWidth="1"/>
    <col min="10" max="10" width="3.83203125" style="160" customWidth="1"/>
    <col min="11" max="11" width="3.6640625" style="161" customWidth="1"/>
    <col min="12" max="12" width="2.5" style="161" customWidth="1"/>
    <col min="13" max="13" width="2.83203125" style="184" customWidth="1"/>
    <col min="14" max="14" width="3.83203125" style="187" customWidth="1"/>
    <col min="15" max="15" width="3.83203125" style="161" customWidth="1"/>
    <col min="16" max="16" width="4.1640625" style="161" customWidth="1"/>
    <col min="17" max="17" width="4.83203125" style="161" customWidth="1"/>
    <col min="18" max="19" width="3.83203125" style="161" customWidth="1"/>
    <col min="20" max="20" width="5.33203125" style="161" customWidth="1"/>
    <col min="21" max="21" width="5.83203125" style="161" customWidth="1"/>
    <col min="22" max="22" width="5.5" style="161" customWidth="1"/>
    <col min="23" max="23" width="6.6640625" style="161" customWidth="1"/>
    <col min="24" max="24" width="5.83203125" style="161" customWidth="1"/>
    <col min="25" max="25" width="5.83203125" style="184" customWidth="1"/>
    <col min="26" max="26" width="5.5" style="183" customWidth="1"/>
    <col min="27" max="27" width="5.6640625" style="163" customWidth="1"/>
    <col min="28" max="28" width="5.1640625" style="163" customWidth="1"/>
    <col min="29" max="29" width="4.5" style="163" customWidth="1"/>
    <col min="30" max="31" width="4.6640625" style="163" customWidth="1"/>
    <col min="32" max="33" width="3.5" style="163" customWidth="1"/>
    <col min="34" max="35" width="4.33203125" style="163" customWidth="1"/>
    <col min="36" max="37" width="3.83203125" style="163" customWidth="1"/>
    <col min="38" max="38" width="4.5" style="163" customWidth="1"/>
    <col min="39" max="39" width="3.33203125" style="163" customWidth="1"/>
    <col min="40" max="40" width="4.5" style="163" customWidth="1"/>
    <col min="41" max="43" width="3.6640625" style="163" customWidth="1"/>
    <col min="44" max="44" width="3.5" style="163" customWidth="1"/>
    <col min="45" max="45" width="4.5" style="163" customWidth="1"/>
    <col min="46" max="48" width="4.6640625" style="163" customWidth="1"/>
    <col min="49" max="49" width="5.33203125" style="163" customWidth="1"/>
    <col min="50" max="50" width="4.6640625" style="163" customWidth="1"/>
    <col min="51" max="51" width="6.5" style="163" customWidth="1"/>
    <col min="52" max="52" width="5.1640625" style="163" customWidth="1"/>
    <col min="53" max="55" width="4.6640625" style="163" customWidth="1"/>
    <col min="56" max="56" width="5.33203125" style="163" customWidth="1"/>
    <col min="57" max="61" width="4.83203125" style="163" customWidth="1"/>
    <col min="62" max="62" width="5.83203125" style="163" customWidth="1"/>
    <col min="63" max="63" width="5.1640625" style="163" customWidth="1"/>
    <col min="64" max="67" width="5.33203125" style="163" customWidth="1"/>
    <col min="68" max="68" width="4.33203125" style="163" customWidth="1"/>
    <col min="69" max="69" width="5.33203125" style="163" customWidth="1"/>
    <col min="70" max="70" width="6.1640625" style="163" customWidth="1"/>
    <col min="71" max="71" width="5" style="283" customWidth="1"/>
    <col min="72" max="73" width="4.33203125" style="287" customWidth="1"/>
    <col min="74" max="74" width="4.33203125" style="288" customWidth="1"/>
    <col min="75" max="77" width="4.33203125" style="287" customWidth="1"/>
    <col min="78" max="79" width="4.6640625" style="287" customWidth="1"/>
    <col min="80" max="80" width="4.6640625" style="288" customWidth="1"/>
    <col min="81" max="83" width="4.1640625" style="287" customWidth="1"/>
    <col min="84" max="84" width="4.1640625" style="288" customWidth="1"/>
    <col min="85" max="87" width="4.1640625" style="287" customWidth="1"/>
    <col min="88" max="88" width="4.1640625" style="288" customWidth="1"/>
    <col min="89" max="91" width="4.1640625" style="287" customWidth="1"/>
    <col min="92" max="92" width="4.1640625" style="288" customWidth="1"/>
    <col min="93" max="95" width="4.1640625" style="287" customWidth="1"/>
    <col min="96" max="96" width="4.1640625" style="288" customWidth="1"/>
    <col min="97" max="97" width="4.1640625" style="183" customWidth="1"/>
    <col min="98" max="98" width="4.1640625" style="163" customWidth="1"/>
    <col min="99" max="100" width="4.1640625" style="331" customWidth="1"/>
    <col min="101" max="101" width="4.1640625" style="286" customWidth="1"/>
    <col min="102" max="102" width="4.1640625" style="183" customWidth="1"/>
    <col min="103" max="103" width="4.1640625" style="163" customWidth="1"/>
    <col min="104" max="105" width="4.1640625" style="331" customWidth="1"/>
    <col min="106" max="106" width="4.1640625" style="286" customWidth="1"/>
    <col min="107" max="107" width="4.1640625" style="183" customWidth="1"/>
    <col min="108" max="108" width="4.1640625" style="163" customWidth="1"/>
    <col min="109" max="110" width="4.1640625" style="331" customWidth="1"/>
    <col min="111" max="111" width="4.1640625" style="286" customWidth="1"/>
    <col min="112" max="112" width="4.5" style="281" customWidth="1"/>
    <col min="113" max="113" width="5.1640625" style="283" customWidth="1"/>
    <col min="114" max="115" width="4.1640625" style="163" customWidth="1"/>
    <col min="116" max="119" width="3.33203125" style="163" customWidth="1"/>
    <col min="120" max="120" width="6.33203125" style="163" customWidth="1"/>
    <col min="121" max="122" width="5.6640625" style="163" customWidth="1"/>
    <col min="123" max="123" width="5" style="163" customWidth="1"/>
    <col min="124" max="124" width="5.1640625" style="163" customWidth="1"/>
    <col min="125" max="128" width="4.6640625" style="163" customWidth="1"/>
    <col min="129" max="132" width="3.5" style="163" customWidth="1"/>
    <col min="133" max="133" width="5" style="163" customWidth="1"/>
    <col min="134" max="136" width="4.5" style="163" customWidth="1"/>
    <col min="137" max="137" width="4.6640625" style="163" customWidth="1"/>
    <col min="138" max="138" width="5" style="163" customWidth="1"/>
    <col min="139" max="139" width="6" style="163" customWidth="1"/>
    <col min="140" max="140" width="5.6640625" style="163" customWidth="1"/>
    <col min="141" max="141" width="5.33203125" style="163" customWidth="1"/>
    <col min="142" max="142" width="4.5" style="163" customWidth="1"/>
    <col min="143" max="144" width="4.6640625" style="163" customWidth="1"/>
    <col min="145" max="145" width="5.1640625" style="163" customWidth="1"/>
    <col min="146" max="146" width="4.6640625" style="163" customWidth="1"/>
    <col min="147" max="148" width="5.33203125" style="163" customWidth="1"/>
    <col min="149" max="149" width="5.5" style="163" customWidth="1"/>
    <col min="150" max="152" width="4.83203125" style="163" customWidth="1"/>
    <col min="153" max="153" width="5.1640625" style="163" customWidth="1"/>
    <col min="154" max="154" width="5.33203125" style="283" customWidth="1"/>
    <col min="155" max="155" width="9.1640625" style="458" customWidth="1"/>
    <col min="156" max="16384" width="9.1640625" style="162"/>
  </cols>
  <sheetData>
    <row r="1" spans="1:260" s="159" customFormat="1" ht="43" customHeight="1" thickBot="1">
      <c r="A1" s="176" t="s">
        <v>2605</v>
      </c>
      <c r="B1" s="298" t="s">
        <v>3689</v>
      </c>
      <c r="C1" s="298" t="s">
        <v>3939</v>
      </c>
      <c r="D1" s="298" t="s">
        <v>3688</v>
      </c>
      <c r="E1" s="177" t="s">
        <v>1961</v>
      </c>
      <c r="F1" s="177" t="s">
        <v>1960</v>
      </c>
      <c r="G1" s="252" t="s">
        <v>3149</v>
      </c>
      <c r="H1" s="179" t="s">
        <v>92</v>
      </c>
      <c r="I1" s="180" t="s">
        <v>93</v>
      </c>
      <c r="J1" s="181" t="s">
        <v>228</v>
      </c>
      <c r="K1" s="178" t="s">
        <v>94</v>
      </c>
      <c r="L1" s="178" t="s">
        <v>2545</v>
      </c>
      <c r="M1" s="189" t="s">
        <v>2546</v>
      </c>
      <c r="N1" s="186" t="s">
        <v>1997</v>
      </c>
      <c r="O1" s="182" t="s">
        <v>1998</v>
      </c>
      <c r="P1" s="182" t="s">
        <v>2606</v>
      </c>
      <c r="Q1" s="182" t="s">
        <v>1994</v>
      </c>
      <c r="R1" s="182" t="s">
        <v>1995</v>
      </c>
      <c r="S1" s="182" t="s">
        <v>1996</v>
      </c>
      <c r="T1" s="182" t="s">
        <v>2001</v>
      </c>
      <c r="U1" s="182" t="s">
        <v>2002</v>
      </c>
      <c r="V1" s="182" t="s">
        <v>2713</v>
      </c>
      <c r="W1" s="182" t="s">
        <v>2000</v>
      </c>
      <c r="X1" s="182" t="s">
        <v>3725</v>
      </c>
      <c r="Y1" s="326" t="s">
        <v>3695</v>
      </c>
      <c r="Z1" s="214" t="s">
        <v>1598</v>
      </c>
      <c r="AA1" s="212" t="s">
        <v>95</v>
      </c>
      <c r="AB1" s="212" t="s">
        <v>2547</v>
      </c>
      <c r="AC1" s="212" t="s">
        <v>2548</v>
      </c>
      <c r="AD1" s="212" t="s">
        <v>97</v>
      </c>
      <c r="AE1" s="212" t="s">
        <v>98</v>
      </c>
      <c r="AF1" s="212" t="s">
        <v>99</v>
      </c>
      <c r="AG1" s="212" t="s">
        <v>882</v>
      </c>
      <c r="AH1" s="212" t="s">
        <v>837</v>
      </c>
      <c r="AI1" s="212" t="s">
        <v>2549</v>
      </c>
      <c r="AJ1" s="212" t="s">
        <v>879</v>
      </c>
      <c r="AK1" s="212" t="s">
        <v>2820</v>
      </c>
      <c r="AL1" s="212" t="s">
        <v>2550</v>
      </c>
      <c r="AM1" s="212" t="s">
        <v>2551</v>
      </c>
      <c r="AN1" s="212" t="s">
        <v>2552</v>
      </c>
      <c r="AO1" s="212" t="s">
        <v>2604</v>
      </c>
      <c r="AP1" s="212" t="s">
        <v>480</v>
      </c>
      <c r="AQ1" s="212" t="s">
        <v>2553</v>
      </c>
      <c r="AR1" s="212" t="s">
        <v>2554</v>
      </c>
      <c r="AS1" s="212" t="s">
        <v>3631</v>
      </c>
      <c r="AT1" s="212" t="s">
        <v>3632</v>
      </c>
      <c r="AU1" s="212" t="s">
        <v>3633</v>
      </c>
      <c r="AV1" s="212" t="s">
        <v>3850</v>
      </c>
      <c r="AW1" s="212" t="s">
        <v>3634</v>
      </c>
      <c r="AX1" s="212" t="s">
        <v>3665</v>
      </c>
      <c r="AY1" s="212" t="s">
        <v>3851</v>
      </c>
      <c r="AZ1" s="212" t="s">
        <v>3630</v>
      </c>
      <c r="BA1" s="212" t="s">
        <v>2573</v>
      </c>
      <c r="BB1" s="212" t="s">
        <v>2824</v>
      </c>
      <c r="BC1" s="212" t="s">
        <v>2825</v>
      </c>
      <c r="BD1" s="212" t="s">
        <v>2557</v>
      </c>
      <c r="BE1" s="212" t="s">
        <v>2558</v>
      </c>
      <c r="BF1" s="212" t="s">
        <v>880</v>
      </c>
      <c r="BG1" s="212" t="s">
        <v>881</v>
      </c>
      <c r="BH1" s="212" t="s">
        <v>1599</v>
      </c>
      <c r="BI1" s="212" t="s">
        <v>2559</v>
      </c>
      <c r="BJ1" s="212" t="s">
        <v>3852</v>
      </c>
      <c r="BK1" s="212" t="s">
        <v>2560</v>
      </c>
      <c r="BL1" s="212" t="s">
        <v>3853</v>
      </c>
      <c r="BM1" s="212" t="s">
        <v>3854</v>
      </c>
      <c r="BN1" s="212" t="s">
        <v>2561</v>
      </c>
      <c r="BO1" s="212" t="s">
        <v>2714</v>
      </c>
      <c r="BP1" s="212" t="s">
        <v>2562</v>
      </c>
      <c r="BQ1" s="212" t="s">
        <v>3855</v>
      </c>
      <c r="BR1" s="212" t="s">
        <v>2563</v>
      </c>
      <c r="BS1" s="215" t="s">
        <v>2565</v>
      </c>
      <c r="BT1" s="216" t="s">
        <v>3601</v>
      </c>
      <c r="BU1" s="217" t="s">
        <v>3602</v>
      </c>
      <c r="BV1" s="285" t="s">
        <v>3603</v>
      </c>
      <c r="BW1" s="216" t="s">
        <v>3604</v>
      </c>
      <c r="BX1" s="216" t="s">
        <v>3605</v>
      </c>
      <c r="BY1" s="216" t="s">
        <v>3867</v>
      </c>
      <c r="BZ1" s="216" t="s">
        <v>3884</v>
      </c>
      <c r="CA1" s="217" t="s">
        <v>3885</v>
      </c>
      <c r="CB1" s="285" t="s">
        <v>3886</v>
      </c>
      <c r="CC1" s="216" t="s">
        <v>3607</v>
      </c>
      <c r="CD1" s="217" t="s">
        <v>3608</v>
      </c>
      <c r="CE1" s="327" t="s">
        <v>3868</v>
      </c>
      <c r="CF1" s="285" t="s">
        <v>3869</v>
      </c>
      <c r="CG1" s="216" t="s">
        <v>3610</v>
      </c>
      <c r="CH1" s="217" t="s">
        <v>3611</v>
      </c>
      <c r="CI1" s="327" t="s">
        <v>3870</v>
      </c>
      <c r="CJ1" s="285" t="s">
        <v>3871</v>
      </c>
      <c r="CK1" s="216" t="s">
        <v>3613</v>
      </c>
      <c r="CL1" s="217" t="s">
        <v>3614</v>
      </c>
      <c r="CM1" s="327" t="s">
        <v>3872</v>
      </c>
      <c r="CN1" s="285" t="s">
        <v>3873</v>
      </c>
      <c r="CO1" s="216" t="s">
        <v>3616</v>
      </c>
      <c r="CP1" s="217" t="s">
        <v>3617</v>
      </c>
      <c r="CQ1" s="327" t="s">
        <v>3874</v>
      </c>
      <c r="CR1" s="285" t="s">
        <v>3875</v>
      </c>
      <c r="CS1" s="216" t="s">
        <v>3619</v>
      </c>
      <c r="CT1" s="217" t="s">
        <v>3620</v>
      </c>
      <c r="CU1" s="327" t="s">
        <v>3876</v>
      </c>
      <c r="CV1" s="327" t="s">
        <v>3877</v>
      </c>
      <c r="CW1" s="285" t="s">
        <v>3878</v>
      </c>
      <c r="CX1" s="216" t="s">
        <v>3622</v>
      </c>
      <c r="CY1" s="217" t="s">
        <v>3623</v>
      </c>
      <c r="CZ1" s="327" t="s">
        <v>3879</v>
      </c>
      <c r="DA1" s="327" t="s">
        <v>3880</v>
      </c>
      <c r="DB1" s="285" t="s">
        <v>3881</v>
      </c>
      <c r="DC1" s="216" t="s">
        <v>3625</v>
      </c>
      <c r="DD1" s="217" t="s">
        <v>3626</v>
      </c>
      <c r="DE1" s="327" t="s">
        <v>3627</v>
      </c>
      <c r="DF1" s="327" t="s">
        <v>3882</v>
      </c>
      <c r="DG1" s="285" t="s">
        <v>3883</v>
      </c>
      <c r="DH1" s="280" t="s">
        <v>3628</v>
      </c>
      <c r="DI1" s="218" t="s">
        <v>2564</v>
      </c>
      <c r="DJ1" s="213" t="s">
        <v>1598</v>
      </c>
      <c r="DK1" s="213" t="s">
        <v>883</v>
      </c>
      <c r="DL1" s="213" t="s">
        <v>2568</v>
      </c>
      <c r="DM1" s="213" t="s">
        <v>2566</v>
      </c>
      <c r="DN1" s="213" t="s">
        <v>46</v>
      </c>
      <c r="DO1" s="213" t="s">
        <v>2567</v>
      </c>
      <c r="DP1" s="213" t="s">
        <v>96</v>
      </c>
      <c r="DQ1" s="213" t="s">
        <v>3664</v>
      </c>
      <c r="DR1" s="213" t="s">
        <v>3841</v>
      </c>
      <c r="DS1" s="213" t="s">
        <v>2569</v>
      </c>
      <c r="DT1" s="213" t="s">
        <v>2548</v>
      </c>
      <c r="DU1" s="213" t="s">
        <v>837</v>
      </c>
      <c r="DV1" s="213" t="s">
        <v>2570</v>
      </c>
      <c r="DW1" s="213" t="s">
        <v>882</v>
      </c>
      <c r="DX1" s="213" t="s">
        <v>2550</v>
      </c>
      <c r="DY1" s="213" t="s">
        <v>2551</v>
      </c>
      <c r="DZ1" s="213" t="s">
        <v>2604</v>
      </c>
      <c r="EA1" s="213" t="s">
        <v>2571</v>
      </c>
      <c r="EB1" s="213" t="s">
        <v>2572</v>
      </c>
      <c r="EC1" s="213" t="s">
        <v>2552</v>
      </c>
      <c r="ED1" s="213" t="s">
        <v>1379</v>
      </c>
      <c r="EE1" s="213" t="s">
        <v>2166</v>
      </c>
      <c r="EF1" s="213" t="s">
        <v>1958</v>
      </c>
      <c r="EG1" s="213" t="s">
        <v>3847</v>
      </c>
      <c r="EH1" s="213" t="s">
        <v>878</v>
      </c>
      <c r="EI1" s="213" t="s">
        <v>3848</v>
      </c>
      <c r="EJ1" s="213" t="s">
        <v>1957</v>
      </c>
      <c r="EK1" s="213" t="s">
        <v>2557</v>
      </c>
      <c r="EL1" s="213" t="s">
        <v>2573</v>
      </c>
      <c r="EM1" s="213" t="s">
        <v>2824</v>
      </c>
      <c r="EN1" s="213" t="s">
        <v>2825</v>
      </c>
      <c r="EO1" s="213" t="s">
        <v>2822</v>
      </c>
      <c r="EP1" s="213" t="s">
        <v>2823</v>
      </c>
      <c r="EQ1" s="213" t="s">
        <v>3629</v>
      </c>
      <c r="ER1" s="213" t="s">
        <v>2714</v>
      </c>
      <c r="ES1" s="213" t="s">
        <v>2574</v>
      </c>
      <c r="ET1" s="213" t="s">
        <v>2575</v>
      </c>
      <c r="EU1" s="213" t="s">
        <v>2576</v>
      </c>
      <c r="EV1" s="213" t="s">
        <v>2167</v>
      </c>
      <c r="EW1" s="213" t="s">
        <v>2577</v>
      </c>
      <c r="EX1" s="219" t="s">
        <v>2578</v>
      </c>
      <c r="EY1" s="457"/>
    </row>
    <row r="2" spans="1:260" s="167" customFormat="1" ht="13" customHeight="1">
      <c r="A2" s="190" t="s">
        <v>555</v>
      </c>
      <c r="B2" s="473"/>
      <c r="C2" s="429"/>
      <c r="D2" s="429"/>
      <c r="E2" s="190" cm="1">
        <f t="array" ref="E2">SUMPRODUCT(--($A3:$A$2509=A2),--(K3:$K$2509&gt;0))</f>
        <v>41</v>
      </c>
      <c r="F2" s="190"/>
      <c r="G2" s="190"/>
      <c r="H2" s="470" t="s">
        <v>4219</v>
      </c>
      <c r="I2" s="430"/>
      <c r="J2" s="431"/>
      <c r="K2" s="432">
        <v>0</v>
      </c>
      <c r="L2" s="432"/>
      <c r="M2" s="433"/>
      <c r="N2" s="434"/>
      <c r="O2" s="432"/>
      <c r="P2" s="432"/>
      <c r="Q2" s="432"/>
      <c r="R2" s="432"/>
      <c r="S2" s="432"/>
      <c r="T2" s="432"/>
      <c r="U2" s="432"/>
      <c r="V2" s="432"/>
      <c r="W2" s="432"/>
      <c r="X2" s="432"/>
      <c r="Y2" s="433"/>
      <c r="Z2" s="443" cm="1">
        <f t="array" ref="Z2">SUMPRODUCT(--($A3:$A$2509=$A2),--(Z3:Z$2509))</f>
        <v>1171</v>
      </c>
      <c r="AA2" s="435" cm="1">
        <f t="array" ref="AA2">SUMPRODUCT(--($A3:$A$2509=$A2),--(AA3:AA$2509))</f>
        <v>4356</v>
      </c>
      <c r="AB2" s="435" cm="1">
        <f t="array" ref="AB2">SUMPRODUCT(--($A3:$A$2509=$A2),--(AB3:AB$2509))</f>
        <v>3887</v>
      </c>
      <c r="AC2" s="435" cm="1">
        <f t="array" ref="AC2">SUMPRODUCT(--($A3:$A$2509=$A2),--(AC3:AC$2509))</f>
        <v>966</v>
      </c>
      <c r="AD2" s="435" cm="1">
        <f t="array" ref="AD2">SUMPRODUCT(--($A3:$A$2509=$A2),--(AD3:AD$2509))</f>
        <v>626</v>
      </c>
      <c r="AE2" s="435" cm="1">
        <f t="array" ref="AE2">SUMPRODUCT(--($A3:$A$2509=$A2),--(AE3:AE$2509))</f>
        <v>186</v>
      </c>
      <c r="AF2" s="435" cm="1">
        <f t="array" ref="AF2">SUMPRODUCT(--($A3:$A$2509=$A2),--(AF3:AF$2509))</f>
        <v>11</v>
      </c>
      <c r="AG2" s="435" cm="1">
        <f t="array" ref="AG2">SUMPRODUCT(--($A3:$A$2509=$A2),--(AG3:AG$2509))</f>
        <v>143</v>
      </c>
      <c r="AH2" s="435" cm="1">
        <f t="array" ref="AH2">SUMPRODUCT(--($A3:$A$2509=$A2),--(AH3:AH$2509))</f>
        <v>486</v>
      </c>
      <c r="AI2" s="435" cm="1">
        <f t="array" ref="AI2">SUMPRODUCT(--($A3:$A$2509=$A2),--(AI3:AI$2509))</f>
        <v>501</v>
      </c>
      <c r="AJ2" s="435" cm="1">
        <f t="array" ref="AJ2">SUMPRODUCT(--($A3:$A$2509=$A2),--(AJ3:AJ$2509))</f>
        <v>56</v>
      </c>
      <c r="AK2" s="435" cm="1">
        <f t="array" ref="AK2">SUMPRODUCT(--($A3:$A$2509=$A2),--(AK3:AK$2509))</f>
        <v>22</v>
      </c>
      <c r="AL2" s="435" cm="1">
        <f t="array" ref="AL2">SUMPRODUCT(--($A3:$A$2509=$A2),--(AL3:AL$2509))</f>
        <v>394</v>
      </c>
      <c r="AM2" s="435" cm="1">
        <f t="array" ref="AM2">SUMPRODUCT(--($A3:$A$2509=$A2),--(AM3:AM$2509))</f>
        <v>34</v>
      </c>
      <c r="AN2" s="435" cm="1">
        <f t="array" ref="AN2">SUMPRODUCT(--($A3:$A$2509=$A2),--(AN3:AN$2509))</f>
        <v>1057</v>
      </c>
      <c r="AO2" s="435" cm="1">
        <f t="array" ref="AO2">SUMPRODUCT(--($A3:$A$2509=$A2),--(AO3:AO$2509))</f>
        <v>30</v>
      </c>
      <c r="AP2" s="435" cm="1">
        <f t="array" ref="AP2">SUMPRODUCT(--($A3:$A$2509=$A2),--(AP3:AP$2509))</f>
        <v>37</v>
      </c>
      <c r="AQ2" s="435" cm="1">
        <f t="array" ref="AQ2">SUMPRODUCT(--($A3:$A$2509=$A2),--(AQ3:AQ$2509))</f>
        <v>7</v>
      </c>
      <c r="AR2" s="435" cm="1">
        <f t="array" ref="AR2">SUMPRODUCT(--($A3:$A$2509=$A2),--(AR3:AR$2509))</f>
        <v>83</v>
      </c>
      <c r="AS2" s="436"/>
      <c r="AT2" s="436"/>
      <c r="AU2" s="436"/>
      <c r="AV2" s="436"/>
      <c r="AW2" s="436"/>
      <c r="AX2" s="436"/>
      <c r="AY2" s="437"/>
      <c r="AZ2" s="436"/>
      <c r="BA2" s="436"/>
      <c r="BB2" s="436"/>
      <c r="BC2" s="436"/>
      <c r="BD2" s="438"/>
      <c r="BE2" s="438">
        <f>AC2/AB2</f>
        <v>0.24852071005917159</v>
      </c>
      <c r="BF2" s="438">
        <f>(AC2+AL2+AM2+AO2)/(AA2-AP2-AQ2)</f>
        <v>0.33024118738404451</v>
      </c>
      <c r="BG2" s="438">
        <f>((AC2-AE2-AF2-AG2)+(AE2*2)+(AF2*3)+(AG2*4))/AB2</f>
        <v>0.41240030872137895</v>
      </c>
      <c r="BH2" s="438">
        <f>BF2+BG2</f>
        <v>0.74264149610542352</v>
      </c>
      <c r="BI2" s="438">
        <f>BG2+BH2</f>
        <v>1.1550418048268025</v>
      </c>
      <c r="BJ2" s="438"/>
      <c r="BK2" s="438"/>
      <c r="BL2" s="437"/>
      <c r="BM2" s="437"/>
      <c r="BN2" s="437"/>
      <c r="BO2" s="439"/>
      <c r="BP2" s="440" cm="1">
        <f t="array" ref="BP2">SUMPRODUCT(--($A3:$A$2509=$A2),--(BP3:BP$2509))</f>
        <v>-3.6422472428530455</v>
      </c>
      <c r="BQ2" s="437"/>
      <c r="BR2" s="435" cm="1">
        <f t="array" ref="BR2">SUMPRODUCT(--($A3:$A$2509=$A2),--(BR3:BR$2509))</f>
        <v>11.134806784994677</v>
      </c>
      <c r="BS2" s="441" cm="1">
        <f t="array" ref="BS2">SUMPRODUCT(--($A3:$A$2509=$A2),--(BS3:BS$2509))</f>
        <v>14.740259064589271</v>
      </c>
      <c r="BT2" s="442"/>
      <c r="BU2" s="443"/>
      <c r="BV2" s="444"/>
      <c r="BW2" s="442"/>
      <c r="BX2" s="442"/>
      <c r="BY2" s="442"/>
      <c r="BZ2" s="442"/>
      <c r="CA2" s="443"/>
      <c r="CB2" s="444"/>
      <c r="CC2" s="442"/>
      <c r="CD2" s="443"/>
      <c r="CE2" s="445"/>
      <c r="CF2" s="444"/>
      <c r="CG2" s="442"/>
      <c r="CH2" s="443"/>
      <c r="CI2" s="445"/>
      <c r="CJ2" s="444"/>
      <c r="CK2" s="442"/>
      <c r="CL2" s="443"/>
      <c r="CM2" s="445"/>
      <c r="CN2" s="444"/>
      <c r="CO2" s="442"/>
      <c r="CP2" s="443"/>
      <c r="CQ2" s="445"/>
      <c r="CR2" s="444"/>
      <c r="CS2" s="446"/>
      <c r="CT2" s="447"/>
      <c r="CU2" s="448"/>
      <c r="CV2" s="448"/>
      <c r="CW2" s="449"/>
      <c r="CX2" s="446"/>
      <c r="CY2" s="447"/>
      <c r="CZ2" s="448"/>
      <c r="DA2" s="448"/>
      <c r="DB2" s="449"/>
      <c r="DC2" s="446"/>
      <c r="DD2" s="447"/>
      <c r="DE2" s="448"/>
      <c r="DF2" s="448"/>
      <c r="DG2" s="449"/>
      <c r="DH2" s="450" cm="1">
        <f t="array" ref="DH2">SUMPRODUCT(--($A3:$A$2509=$A2),--(DH3:DH$2509))</f>
        <v>0</v>
      </c>
      <c r="DI2" s="451" cm="1">
        <f t="array" ref="DI2">SUMPRODUCT(--($A3:$A$2509=$A2),--(DI3:DI$2509))</f>
        <v>-13.768985340371781</v>
      </c>
      <c r="DJ2" s="435" cm="1">
        <f t="array" ref="DJ2">SUMPRODUCT(--($A3:$A$2509=$A2),--(DJ3:DJ$2509))</f>
        <v>461</v>
      </c>
      <c r="DK2" s="435" cm="1">
        <f t="array" ref="DK2">SUMPRODUCT(--($A3:$A$2509=$A2),--(DK3:DK$2509))</f>
        <v>131</v>
      </c>
      <c r="DL2" s="435" cm="1">
        <f t="array" ref="DL2">SUMPRODUCT(--($A3:$A$2509=$A2),--(DL3:DL$2509))</f>
        <v>0</v>
      </c>
      <c r="DM2" s="435" cm="1">
        <f t="array" ref="DM2">SUMPRODUCT(--($A3:$A$2509=$A2),--(DM3:DM$2509))</f>
        <v>60</v>
      </c>
      <c r="DN2" s="435" cm="1">
        <f t="array" ref="DN2">SUMPRODUCT(--($A3:$A$2509=$A2),--(DN3:DN$2509))</f>
        <v>73</v>
      </c>
      <c r="DO2" s="435" cm="1">
        <f t="array" ref="DO2">SUMPRODUCT(--($A3:$A$2509=$A2),--(DO3:DO$2509))</f>
        <v>36</v>
      </c>
      <c r="DP2" s="440" cm="1">
        <f t="array" ref="DP2">SUMPRODUCT(--($A3:$A$2509=$A2),--(DP3:DP$2509))</f>
        <v>993.00000000000023</v>
      </c>
      <c r="DQ2" s="440" cm="1">
        <f t="array" ref="DQ2">SUMPRODUCT(--($A3:$A$2509=$A2),--(DQ3:DQ$2509))</f>
        <v>674.79998779296841</v>
      </c>
      <c r="DR2" s="440" cm="1">
        <f t="array" ref="DR2">SUMPRODUCT(--($A3:$A$2509=$A2),--(DR3:DR$2509))</f>
        <v>317.49999976158102</v>
      </c>
      <c r="DS2" s="435" cm="1">
        <f t="array" ref="DS2">SUMPRODUCT(--($A3:$A$2509=$A2),--(DS3:DS$2509))</f>
        <v>4270</v>
      </c>
      <c r="DT2" s="435" cm="1">
        <f t="array" ref="DT2">SUMPRODUCT(--($A3:$A$2509=$A2),--(DT3:DT$2509))</f>
        <v>974</v>
      </c>
      <c r="DU2" s="435" cm="1">
        <f t="array" ref="DU2">SUMPRODUCT(--($A3:$A$2509=$A2),--(DU3:DU$2509))</f>
        <v>528</v>
      </c>
      <c r="DV2" s="435" cm="1">
        <f t="array" ref="DV2">SUMPRODUCT(--($A3:$A$2509=$A2),--(DV3:DV$2509))</f>
        <v>488</v>
      </c>
      <c r="DW2" s="435" cm="1">
        <f t="array" ref="DW2">SUMPRODUCT(--($A3:$A$2509=$A2),--(DW3:DW$2509))</f>
        <v>136</v>
      </c>
      <c r="DX2" s="435" cm="1">
        <f t="array" ref="DX2">SUMPRODUCT(--($A3:$A$2509=$A2),--(DX3:DX$2509))</f>
        <v>352</v>
      </c>
      <c r="DY2" s="435" cm="1">
        <f t="array" ref="DY2">SUMPRODUCT(--($A3:$A$2509=$A2),--(DY3:DY$2509))</f>
        <v>10</v>
      </c>
      <c r="DZ2" s="435" cm="1">
        <f t="array" ref="DZ2">SUMPRODUCT(--($A3:$A$2509=$A2),--(DZ3:DZ$2509))</f>
        <v>33</v>
      </c>
      <c r="EA2" s="435" cm="1">
        <f t="array" ref="EA2">SUMPRODUCT(--($A3:$A$2509=$A2),--(EA3:EA$2509))</f>
        <v>49</v>
      </c>
      <c r="EB2" s="435" cm="1">
        <f t="array" ref="EB2">SUMPRODUCT(--($A3:$A$2509=$A2),--(EB3:EB$2509))</f>
        <v>3</v>
      </c>
      <c r="EC2" s="435" cm="1">
        <f t="array" ref="EC2">SUMPRODUCT(--($A3:$A$2509=$A2),--(EC3:EC$2509))</f>
        <v>971</v>
      </c>
      <c r="ED2" s="439">
        <f>EC2/DP2*10</f>
        <v>9.7784491440080537</v>
      </c>
      <c r="EE2" s="439">
        <f>DX2/DP2*10</f>
        <v>3.5448136958710967</v>
      </c>
      <c r="EF2" s="439">
        <f>DW2/DP2*10</f>
        <v>1.3695871097683785</v>
      </c>
      <c r="EG2" s="439">
        <f>DX2/DQ2*10</f>
        <v>5.2163604974455797</v>
      </c>
      <c r="EH2" s="453">
        <f>(DT2+DX2+DZ2)/DP2</f>
        <v>1.3685800604229603</v>
      </c>
      <c r="EI2" s="453"/>
      <c r="EJ2" s="438">
        <f>DT2/(DS2-DX2-DY2-DZ2)</f>
        <v>0.2513548387096774</v>
      </c>
      <c r="EK2" s="438"/>
      <c r="EL2" s="437"/>
      <c r="EM2" s="437"/>
      <c r="EN2" s="437"/>
      <c r="EO2" s="437"/>
      <c r="EP2" s="437"/>
      <c r="EQ2" s="437"/>
      <c r="ER2" s="437"/>
      <c r="ES2" s="437"/>
      <c r="ET2" s="437"/>
      <c r="EU2" s="437"/>
      <c r="EV2" s="437"/>
      <c r="EW2" s="437"/>
      <c r="EX2" s="454" cm="1">
        <f t="array" ref="EX2">SUMPRODUCT(--($A3:$A$2509=$A2),--(EX3:EX$2509))</f>
        <v>11.216394655406454</v>
      </c>
      <c r="EY2" s="458"/>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c r="IX2" s="162"/>
      <c r="IY2" s="162"/>
      <c r="IZ2" s="162"/>
    </row>
    <row r="3" spans="1:260" ht="13" customHeight="1">
      <c r="A3" s="160" t="s">
        <v>555</v>
      </c>
      <c r="B3" s="160">
        <v>11428</v>
      </c>
      <c r="C3" s="160">
        <v>665152</v>
      </c>
      <c r="D3" s="160">
        <v>19350</v>
      </c>
      <c r="E3" s="160" t="s">
        <v>17</v>
      </c>
      <c r="F3" s="160" t="s">
        <v>17</v>
      </c>
      <c r="G3" s="175"/>
      <c r="H3" s="162" t="s">
        <v>1772</v>
      </c>
      <c r="I3" s="162" t="s">
        <v>394</v>
      </c>
      <c r="J3" s="161">
        <v>29</v>
      </c>
      <c r="K3" s="161">
        <v>1</v>
      </c>
      <c r="M3" s="184" t="s">
        <v>837</v>
      </c>
      <c r="Z3" s="163"/>
      <c r="AS3" s="278"/>
      <c r="AT3" s="278"/>
      <c r="AU3" s="278"/>
      <c r="AV3" s="278"/>
      <c r="AW3" s="278"/>
      <c r="AX3" s="278"/>
      <c r="AY3" s="456"/>
      <c r="AZ3" s="278"/>
      <c r="BA3" s="278"/>
      <c r="BB3" s="278"/>
      <c r="BC3" s="278"/>
      <c r="BD3" s="164"/>
      <c r="BE3" s="164"/>
      <c r="BF3" s="164"/>
      <c r="BG3" s="164"/>
      <c r="BH3" s="164"/>
      <c r="BI3" s="164"/>
      <c r="BJ3" s="165"/>
      <c r="BK3" s="164"/>
      <c r="BL3" s="165"/>
      <c r="BM3" s="165"/>
      <c r="BN3" s="165"/>
      <c r="BO3" s="165"/>
      <c r="BP3" s="165"/>
      <c r="BQ3" s="165"/>
      <c r="BR3" s="165"/>
      <c r="BS3" s="284"/>
      <c r="BT3" s="289"/>
      <c r="BU3" s="279"/>
      <c r="BV3" s="290"/>
      <c r="BW3" s="289"/>
      <c r="BX3" s="289"/>
      <c r="BY3" s="289"/>
      <c r="BZ3" s="289"/>
      <c r="CA3" s="279"/>
      <c r="CB3" s="290"/>
      <c r="CC3" s="289"/>
      <c r="CD3" s="279"/>
      <c r="CE3" s="328"/>
      <c r="CF3" s="290"/>
      <c r="CG3" s="289"/>
      <c r="CH3" s="279"/>
      <c r="CI3" s="328"/>
      <c r="CJ3" s="290"/>
      <c r="CK3" s="289"/>
      <c r="CL3" s="279"/>
      <c r="CM3" s="328"/>
      <c r="CN3" s="290"/>
      <c r="CO3" s="289"/>
      <c r="CP3" s="279"/>
      <c r="CQ3" s="328"/>
      <c r="CR3" s="290"/>
      <c r="CS3" s="289"/>
      <c r="CT3" s="279"/>
      <c r="CU3" s="328"/>
      <c r="CV3" s="328"/>
      <c r="CW3" s="290"/>
      <c r="CX3" s="289"/>
      <c r="CY3" s="279"/>
      <c r="CZ3" s="328"/>
      <c r="DA3" s="328"/>
      <c r="DB3" s="290"/>
      <c r="DC3" s="289"/>
      <c r="DD3" s="279"/>
      <c r="DE3" s="328"/>
      <c r="DF3" s="328"/>
      <c r="DG3" s="290"/>
      <c r="DH3" s="294"/>
      <c r="DI3" s="284"/>
      <c r="DJ3" s="163">
        <v>18</v>
      </c>
      <c r="DK3" s="163">
        <v>17</v>
      </c>
      <c r="DL3" s="163">
        <v>0</v>
      </c>
      <c r="DM3" s="163">
        <v>7</v>
      </c>
      <c r="DN3" s="163">
        <v>7</v>
      </c>
      <c r="DO3" s="163">
        <v>0</v>
      </c>
      <c r="DP3" s="165">
        <v>101.1</v>
      </c>
      <c r="DQ3" s="165">
        <v>94.099998474121094</v>
      </c>
      <c r="DR3" s="165">
        <v>7</v>
      </c>
      <c r="DS3" s="163">
        <v>430</v>
      </c>
      <c r="DT3" s="163">
        <v>108</v>
      </c>
      <c r="DU3" s="163">
        <v>53</v>
      </c>
      <c r="DV3" s="163">
        <v>51</v>
      </c>
      <c r="DW3" s="163">
        <v>14</v>
      </c>
      <c r="DX3" s="163">
        <v>26</v>
      </c>
      <c r="DY3" s="163">
        <v>0</v>
      </c>
      <c r="DZ3" s="163">
        <v>1</v>
      </c>
      <c r="EA3" s="163">
        <v>5</v>
      </c>
      <c r="EB3" s="163">
        <v>0</v>
      </c>
      <c r="EC3" s="163">
        <v>81</v>
      </c>
      <c r="ED3" s="165">
        <v>7.1940793084636097</v>
      </c>
      <c r="EE3" s="165">
        <v>2.30921064222288</v>
      </c>
      <c r="EF3" s="165">
        <v>1.2434211150430901</v>
      </c>
      <c r="EG3" s="165">
        <v>9.5921057446181504</v>
      </c>
      <c r="EH3" s="166">
        <v>1.32236848742678</v>
      </c>
      <c r="EI3" s="165">
        <v>102.575067105961</v>
      </c>
      <c r="EJ3" s="164">
        <v>0.26799007444168699</v>
      </c>
      <c r="EK3" s="164">
        <v>0.30519480519480502</v>
      </c>
      <c r="EL3" s="278">
        <v>0.37694704000000001</v>
      </c>
      <c r="EM3" s="278">
        <v>0.20249221100000001</v>
      </c>
      <c r="EN3" s="278">
        <v>0.42056074700000001</v>
      </c>
      <c r="EO3" s="278">
        <v>8.0745339999999999E-2</v>
      </c>
      <c r="EP3" s="278">
        <v>0.35714286000000001</v>
      </c>
      <c r="EQ3" s="278">
        <v>9.1519219999999998E-2</v>
      </c>
      <c r="ER3" s="165">
        <v>1.3434038753821801E-2</v>
      </c>
      <c r="ES3" s="166">
        <v>4.5296054905141201</v>
      </c>
      <c r="ET3" s="166">
        <v>4.29</v>
      </c>
      <c r="EU3" s="166">
        <v>4.0824584858899602</v>
      </c>
      <c r="EV3" s="166">
        <v>4.2508564842017398</v>
      </c>
      <c r="EW3" s="166">
        <v>4.24222522569963</v>
      </c>
      <c r="EX3" s="284">
        <v>1.33128231018781</v>
      </c>
    </row>
    <row r="4" spans="1:260" ht="13" customHeight="1">
      <c r="A4" s="160" t="s">
        <v>555</v>
      </c>
      <c r="B4" s="160">
        <v>10214</v>
      </c>
      <c r="C4" s="160">
        <v>621242</v>
      </c>
      <c r="D4" s="160">
        <v>14710</v>
      </c>
      <c r="E4" s="160" t="s">
        <v>345</v>
      </c>
      <c r="F4" s="160" t="s">
        <v>345</v>
      </c>
      <c r="G4" s="175"/>
      <c r="H4" s="168" t="s">
        <v>3345</v>
      </c>
      <c r="I4" s="169" t="s">
        <v>328</v>
      </c>
      <c r="J4" s="170">
        <v>31</v>
      </c>
      <c r="K4" s="161">
        <v>1</v>
      </c>
      <c r="M4" s="184" t="s">
        <v>837</v>
      </c>
      <c r="Z4" s="163"/>
      <c r="AS4" s="278"/>
      <c r="AT4" s="278"/>
      <c r="AU4" s="278"/>
      <c r="AV4" s="278"/>
      <c r="AW4" s="278"/>
      <c r="AX4" s="278"/>
      <c r="AY4" s="456"/>
      <c r="AZ4" s="278"/>
      <c r="BA4" s="278"/>
      <c r="BB4" s="278"/>
      <c r="BC4" s="278"/>
      <c r="BD4" s="164"/>
      <c r="BE4" s="164"/>
      <c r="BF4" s="164"/>
      <c r="BG4" s="164"/>
      <c r="BH4" s="164"/>
      <c r="BI4" s="164"/>
      <c r="BJ4" s="165"/>
      <c r="BK4" s="164"/>
      <c r="BL4" s="165"/>
      <c r="BM4" s="165"/>
      <c r="BN4" s="165"/>
      <c r="BO4" s="165"/>
      <c r="BP4" s="165"/>
      <c r="BQ4" s="165"/>
      <c r="BR4" s="165"/>
      <c r="BS4" s="284"/>
      <c r="BT4" s="289"/>
      <c r="BU4" s="279"/>
      <c r="BV4" s="290"/>
      <c r="BW4" s="289"/>
      <c r="BX4" s="289"/>
      <c r="BY4" s="289"/>
      <c r="BZ4" s="289"/>
      <c r="CA4" s="279"/>
      <c r="CB4" s="290"/>
      <c r="CC4" s="289"/>
      <c r="CD4" s="279"/>
      <c r="CE4" s="328"/>
      <c r="CF4" s="290"/>
      <c r="CG4" s="289"/>
      <c r="CH4" s="279"/>
      <c r="CI4" s="328"/>
      <c r="CJ4" s="290"/>
      <c r="CK4" s="289"/>
      <c r="CL4" s="279"/>
      <c r="CM4" s="328"/>
      <c r="CN4" s="290"/>
      <c r="CO4" s="289"/>
      <c r="CP4" s="279"/>
      <c r="CQ4" s="328"/>
      <c r="CR4" s="290"/>
      <c r="CS4" s="289"/>
      <c r="CT4" s="279"/>
      <c r="CU4" s="328"/>
      <c r="CV4" s="328"/>
      <c r="CW4" s="290"/>
      <c r="CX4" s="289"/>
      <c r="CY4" s="279"/>
      <c r="CZ4" s="328"/>
      <c r="DA4" s="328"/>
      <c r="DB4" s="290"/>
      <c r="DC4" s="289"/>
      <c r="DD4" s="279"/>
      <c r="DE4" s="328"/>
      <c r="DF4" s="328"/>
      <c r="DG4" s="290"/>
      <c r="DH4" s="289"/>
      <c r="DI4" s="284"/>
      <c r="DJ4" s="163">
        <v>35</v>
      </c>
      <c r="DK4" s="163">
        <v>0</v>
      </c>
      <c r="DL4" s="163">
        <v>0</v>
      </c>
      <c r="DM4" s="163">
        <v>3</v>
      </c>
      <c r="DN4" s="163">
        <v>0</v>
      </c>
      <c r="DO4" s="163">
        <v>18</v>
      </c>
      <c r="DP4" s="165">
        <v>35</v>
      </c>
      <c r="DQ4" s="165"/>
      <c r="DR4" s="165">
        <v>35</v>
      </c>
      <c r="DS4" s="163">
        <v>136</v>
      </c>
      <c r="DT4" s="163">
        <v>20</v>
      </c>
      <c r="DU4" s="163">
        <v>8</v>
      </c>
      <c r="DV4" s="163">
        <v>7</v>
      </c>
      <c r="DW4" s="163">
        <v>2</v>
      </c>
      <c r="DX4" s="163">
        <v>12</v>
      </c>
      <c r="DY4" s="163">
        <v>0</v>
      </c>
      <c r="DZ4" s="163">
        <v>3</v>
      </c>
      <c r="EA4" s="163">
        <v>5</v>
      </c>
      <c r="EB4" s="163">
        <v>0</v>
      </c>
      <c r="EC4" s="163">
        <v>53</v>
      </c>
      <c r="ED4" s="165">
        <v>13.628572913967901</v>
      </c>
      <c r="EE4" s="165">
        <v>3.0857146220304799</v>
      </c>
      <c r="EF4" s="165">
        <v>0.51428577033841405</v>
      </c>
      <c r="EG4" s="165">
        <v>5.1428577033841396</v>
      </c>
      <c r="EH4" s="166">
        <v>0.914285813934959</v>
      </c>
      <c r="EI4" s="165">
        <v>70.563425533171994</v>
      </c>
      <c r="EJ4" s="164">
        <v>0.165289256198347</v>
      </c>
      <c r="EK4" s="164">
        <v>0.27272727272727199</v>
      </c>
      <c r="EL4" s="278">
        <v>0.54411764699999998</v>
      </c>
      <c r="EM4" s="278">
        <v>0.14705882300000001</v>
      </c>
      <c r="EN4" s="278">
        <v>0.30882352899999999</v>
      </c>
      <c r="EO4" s="278">
        <v>2.9411759999999999E-2</v>
      </c>
      <c r="EP4" s="278">
        <v>0.36764706000000003</v>
      </c>
      <c r="EQ4" s="278">
        <v>0.16202090999999999</v>
      </c>
      <c r="ER4" s="165">
        <v>0.21814225996209799</v>
      </c>
      <c r="ES4" s="166">
        <v>1.8000001961844501</v>
      </c>
      <c r="ET4" s="166">
        <v>2.06</v>
      </c>
      <c r="EU4" s="166">
        <v>2.0857478005545298</v>
      </c>
      <c r="EV4" s="166">
        <v>2.2276210271118</v>
      </c>
      <c r="EW4" s="166">
        <v>1.9989178339590401</v>
      </c>
      <c r="EX4" s="284">
        <v>1.1081625223159699</v>
      </c>
    </row>
    <row r="5" spans="1:260" ht="13" customHeight="1">
      <c r="A5" s="160" t="s">
        <v>555</v>
      </c>
      <c r="B5" s="160">
        <v>12748</v>
      </c>
      <c r="C5" s="160">
        <v>676962</v>
      </c>
      <c r="D5" s="160">
        <v>23590</v>
      </c>
      <c r="E5" s="160" t="s">
        <v>129</v>
      </c>
      <c r="F5" s="160" t="s">
        <v>129</v>
      </c>
      <c r="G5" s="175"/>
      <c r="H5" s="162" t="s">
        <v>606</v>
      </c>
      <c r="I5" s="162" t="s">
        <v>607</v>
      </c>
      <c r="J5" s="160">
        <v>25</v>
      </c>
      <c r="K5" s="161">
        <v>1</v>
      </c>
      <c r="M5" s="184" t="s">
        <v>837</v>
      </c>
      <c r="Z5" s="163"/>
      <c r="AS5" s="278"/>
      <c r="AT5" s="278"/>
      <c r="AU5" s="278"/>
      <c r="AV5" s="278"/>
      <c r="AW5" s="278"/>
      <c r="AX5" s="278"/>
      <c r="AY5" s="456"/>
      <c r="AZ5" s="278"/>
      <c r="BA5" s="278"/>
      <c r="BB5" s="278"/>
      <c r="BC5" s="278"/>
      <c r="BD5" s="164"/>
      <c r="BE5" s="164"/>
      <c r="BF5" s="164"/>
      <c r="BG5" s="164"/>
      <c r="BH5" s="164"/>
      <c r="BI5" s="164"/>
      <c r="BJ5" s="165"/>
      <c r="BK5" s="164"/>
      <c r="BL5" s="165"/>
      <c r="BM5" s="165"/>
      <c r="BN5" s="165"/>
      <c r="BO5" s="165"/>
      <c r="BP5" s="165"/>
      <c r="BQ5" s="165"/>
      <c r="BR5" s="165"/>
      <c r="BS5" s="284"/>
      <c r="BT5" s="289"/>
      <c r="BU5" s="279"/>
      <c r="BV5" s="290"/>
      <c r="BW5" s="289"/>
      <c r="BX5" s="289"/>
      <c r="BY5" s="289"/>
      <c r="BZ5" s="289"/>
      <c r="CA5" s="279"/>
      <c r="CB5" s="290"/>
      <c r="CC5" s="289"/>
      <c r="CD5" s="279"/>
      <c r="CE5" s="328"/>
      <c r="CF5" s="290"/>
      <c r="CG5" s="289"/>
      <c r="CH5" s="279"/>
      <c r="CI5" s="328"/>
      <c r="CJ5" s="290"/>
      <c r="CK5" s="289"/>
      <c r="CL5" s="279"/>
      <c r="CM5" s="328"/>
      <c r="CN5" s="290"/>
      <c r="CO5" s="289"/>
      <c r="CP5" s="279"/>
      <c r="CQ5" s="328"/>
      <c r="CR5" s="290"/>
      <c r="CS5" s="289"/>
      <c r="CT5" s="279"/>
      <c r="CU5" s="328"/>
      <c r="CV5" s="328"/>
      <c r="CW5" s="290"/>
      <c r="CX5" s="289"/>
      <c r="CY5" s="279"/>
      <c r="CZ5" s="328"/>
      <c r="DA5" s="328"/>
      <c r="DB5" s="290"/>
      <c r="DC5" s="289"/>
      <c r="DD5" s="279"/>
      <c r="DE5" s="328"/>
      <c r="DF5" s="328"/>
      <c r="DG5" s="290"/>
      <c r="DH5" s="183"/>
      <c r="DI5" s="284"/>
      <c r="DJ5" s="163">
        <v>16</v>
      </c>
      <c r="DK5" s="163">
        <v>14</v>
      </c>
      <c r="DL5" s="163">
        <v>0</v>
      </c>
      <c r="DM5" s="163">
        <v>4</v>
      </c>
      <c r="DN5" s="163">
        <v>6</v>
      </c>
      <c r="DO5" s="163">
        <v>0</v>
      </c>
      <c r="DP5" s="165">
        <v>79.099999999999994</v>
      </c>
      <c r="DQ5" s="165">
        <v>70.199996948242102</v>
      </c>
      <c r="DR5" s="165">
        <v>8.1999998092651296</v>
      </c>
      <c r="DS5" s="163">
        <v>359</v>
      </c>
      <c r="DT5" s="163">
        <v>94</v>
      </c>
      <c r="DU5" s="163">
        <v>55</v>
      </c>
      <c r="DV5" s="163">
        <v>54</v>
      </c>
      <c r="DW5" s="163">
        <v>13</v>
      </c>
      <c r="DX5" s="163">
        <v>27</v>
      </c>
      <c r="DY5" s="163">
        <v>0</v>
      </c>
      <c r="DZ5" s="163">
        <v>4</v>
      </c>
      <c r="EA5" s="163">
        <v>1</v>
      </c>
      <c r="EB5" s="163">
        <v>0</v>
      </c>
      <c r="EC5" s="163">
        <v>91</v>
      </c>
      <c r="ED5" s="165">
        <v>10.3235298254321</v>
      </c>
      <c r="EE5" s="165">
        <v>3.0630253328205201</v>
      </c>
      <c r="EF5" s="165">
        <v>1.4747899750617299</v>
      </c>
      <c r="EG5" s="165">
        <v>10.663865973523301</v>
      </c>
      <c r="EH5" s="166">
        <v>1.5252101451493101</v>
      </c>
      <c r="EI5" s="165">
        <v>117.71379459174</v>
      </c>
      <c r="EJ5" s="164">
        <v>0.28658536585365801</v>
      </c>
      <c r="EK5" s="164">
        <v>0.36160714285714202</v>
      </c>
      <c r="EL5" s="278">
        <v>0.41880341799999998</v>
      </c>
      <c r="EM5" s="278">
        <v>0.18803418799999999</v>
      </c>
      <c r="EN5" s="278">
        <v>0.393162393</v>
      </c>
      <c r="EO5" s="278">
        <v>0.11814346000000001</v>
      </c>
      <c r="EP5" s="278">
        <v>0.48101265999999998</v>
      </c>
      <c r="EQ5" s="278">
        <v>0.12574850000000001</v>
      </c>
      <c r="ER5" s="165">
        <v>-0.52839369718330498</v>
      </c>
      <c r="ES5" s="166">
        <v>6.1260506656410501</v>
      </c>
      <c r="ET5" s="166">
        <v>4.68</v>
      </c>
      <c r="EU5" s="166">
        <v>4.0941513112975096</v>
      </c>
      <c r="EV5" s="166">
        <v>3.6738822306658698</v>
      </c>
      <c r="EW5" s="166">
        <v>3.5743064074418398</v>
      </c>
      <c r="EX5" s="284">
        <v>0.95003640651702803</v>
      </c>
    </row>
    <row r="6" spans="1:260" ht="13" customHeight="1">
      <c r="A6" s="160" t="s">
        <v>555</v>
      </c>
      <c r="B6" s="160">
        <v>11979</v>
      </c>
      <c r="C6" s="160">
        <v>683232</v>
      </c>
      <c r="D6" s="160">
        <v>25376</v>
      </c>
      <c r="E6" s="160" t="s">
        <v>563</v>
      </c>
      <c r="F6" s="160" t="s">
        <v>563</v>
      </c>
      <c r="G6" s="175"/>
      <c r="H6" s="162" t="s">
        <v>1806</v>
      </c>
      <c r="I6" s="162" t="s">
        <v>220</v>
      </c>
      <c r="J6" s="161">
        <v>28</v>
      </c>
      <c r="K6" s="161">
        <v>1</v>
      </c>
      <c r="M6" s="184" t="s">
        <v>837</v>
      </c>
      <c r="Z6" s="163"/>
      <c r="AS6" s="278"/>
      <c r="AT6" s="278"/>
      <c r="AU6" s="278"/>
      <c r="AV6" s="278"/>
      <c r="AW6" s="278"/>
      <c r="AX6" s="278"/>
      <c r="AY6" s="456"/>
      <c r="AZ6" s="278"/>
      <c r="BA6" s="278"/>
      <c r="BB6" s="278"/>
      <c r="BC6" s="278"/>
      <c r="BD6" s="164"/>
      <c r="BE6" s="164"/>
      <c r="BF6" s="164"/>
      <c r="BG6" s="164"/>
      <c r="BH6" s="164"/>
      <c r="BI6" s="164"/>
      <c r="BJ6" s="332"/>
      <c r="BK6" s="164"/>
      <c r="BL6" s="165"/>
      <c r="BM6" s="165"/>
      <c r="BN6" s="165"/>
      <c r="BO6" s="165"/>
      <c r="BP6" s="165"/>
      <c r="BQ6" s="165"/>
      <c r="BR6" s="165"/>
      <c r="BS6" s="284"/>
      <c r="BT6" s="289"/>
      <c r="BU6" s="279"/>
      <c r="BV6" s="290"/>
      <c r="BW6" s="289"/>
      <c r="BX6" s="289"/>
      <c r="BY6" s="289"/>
      <c r="BZ6" s="289"/>
      <c r="CA6" s="279"/>
      <c r="CB6" s="290"/>
      <c r="CC6" s="289"/>
      <c r="CD6" s="279"/>
      <c r="CE6" s="328"/>
      <c r="CF6" s="290"/>
      <c r="CG6" s="289"/>
      <c r="CH6" s="279"/>
      <c r="CI6" s="328"/>
      <c r="CJ6" s="290"/>
      <c r="CK6" s="289"/>
      <c r="CL6" s="279"/>
      <c r="CM6" s="328"/>
      <c r="CN6" s="290"/>
      <c r="CO6" s="289"/>
      <c r="CP6" s="279"/>
      <c r="CQ6" s="328"/>
      <c r="CR6" s="290"/>
      <c r="CS6" s="289"/>
      <c r="CT6" s="279"/>
      <c r="CU6" s="328"/>
      <c r="CV6" s="328"/>
      <c r="CW6" s="290"/>
      <c r="CX6" s="289"/>
      <c r="CY6" s="279"/>
      <c r="CZ6" s="328"/>
      <c r="DA6" s="328"/>
      <c r="DB6" s="290"/>
      <c r="DC6" s="289"/>
      <c r="DD6" s="279"/>
      <c r="DE6" s="328"/>
      <c r="DF6" s="328"/>
      <c r="DG6" s="290"/>
      <c r="DH6" s="289"/>
      <c r="DI6" s="284"/>
      <c r="DJ6" s="163">
        <v>39</v>
      </c>
      <c r="DK6" s="163">
        <v>0</v>
      </c>
      <c r="DL6" s="163">
        <v>0</v>
      </c>
      <c r="DM6" s="163">
        <v>1</v>
      </c>
      <c r="DN6" s="163">
        <v>2</v>
      </c>
      <c r="DO6" s="163">
        <v>0</v>
      </c>
      <c r="DP6" s="165">
        <v>36</v>
      </c>
      <c r="DQ6" s="165"/>
      <c r="DR6" s="165">
        <v>36</v>
      </c>
      <c r="DS6" s="163">
        <v>133</v>
      </c>
      <c r="DT6" s="163">
        <v>25</v>
      </c>
      <c r="DU6" s="163">
        <v>11</v>
      </c>
      <c r="DV6" s="163">
        <v>10</v>
      </c>
      <c r="DW6" s="163">
        <v>2</v>
      </c>
      <c r="DX6" s="163">
        <v>4</v>
      </c>
      <c r="DY6" s="163">
        <v>0</v>
      </c>
      <c r="DZ6" s="163">
        <v>0</v>
      </c>
      <c r="EA6" s="163">
        <v>2</v>
      </c>
      <c r="EB6" s="163">
        <v>0</v>
      </c>
      <c r="EC6" s="163">
        <v>31</v>
      </c>
      <c r="ED6" s="165">
        <v>7.7500016424394396</v>
      </c>
      <c r="EE6" s="165">
        <v>1.0000002119276701</v>
      </c>
      <c r="EF6" s="165">
        <v>0.50000010596383504</v>
      </c>
      <c r="EG6" s="165">
        <v>6.2500013245479398</v>
      </c>
      <c r="EH6" s="166">
        <v>0.805555726275068</v>
      </c>
      <c r="EI6" s="165">
        <v>62.171774556128803</v>
      </c>
      <c r="EJ6" s="164">
        <v>0.193798449612403</v>
      </c>
      <c r="EK6" s="164">
        <v>0.23958333333333301</v>
      </c>
      <c r="EL6" s="278">
        <v>0.35051546300000003</v>
      </c>
      <c r="EM6" s="278">
        <v>0.21649484499999999</v>
      </c>
      <c r="EN6" s="278">
        <v>0.43298968999999998</v>
      </c>
      <c r="EO6" s="278">
        <v>7.1428569999999997E-2</v>
      </c>
      <c r="EP6" s="278">
        <v>0.40816327000000002</v>
      </c>
      <c r="EQ6" s="278">
        <v>0.12213739999999999</v>
      </c>
      <c r="ER6" s="165">
        <v>-0.52169764255721096</v>
      </c>
      <c r="ES6" s="166">
        <v>2.5000005298191699</v>
      </c>
      <c r="ET6" s="166">
        <v>3.54</v>
      </c>
      <c r="EU6" s="166">
        <v>2.4190811015941098</v>
      </c>
      <c r="EV6" s="166">
        <v>3.4171681124663702</v>
      </c>
      <c r="EW6" s="166">
        <v>3.10133540417677</v>
      </c>
      <c r="EX6" s="284">
        <v>0.94438064098358099</v>
      </c>
    </row>
    <row r="7" spans="1:260" ht="13" customHeight="1">
      <c r="A7" s="160" t="s">
        <v>555</v>
      </c>
      <c r="B7" s="160">
        <v>10692</v>
      </c>
      <c r="C7" s="160">
        <v>621237</v>
      </c>
      <c r="D7" s="160">
        <v>17780</v>
      </c>
      <c r="E7" s="160" t="s">
        <v>13</v>
      </c>
      <c r="F7" s="160" t="s">
        <v>13</v>
      </c>
      <c r="G7" s="175"/>
      <c r="H7" s="168" t="s">
        <v>1068</v>
      </c>
      <c r="I7" s="169" t="s">
        <v>3356</v>
      </c>
      <c r="J7" s="170">
        <v>30</v>
      </c>
      <c r="K7" s="161">
        <v>1</v>
      </c>
      <c r="M7" s="184" t="s">
        <v>46</v>
      </c>
      <c r="Z7" s="163"/>
      <c r="AS7" s="278"/>
      <c r="AT7" s="278"/>
      <c r="AU7" s="278"/>
      <c r="AV7" s="278"/>
      <c r="AW7" s="278"/>
      <c r="AX7" s="278"/>
      <c r="AY7" s="456"/>
      <c r="AZ7" s="278"/>
      <c r="BA7" s="278"/>
      <c r="BB7" s="278"/>
      <c r="BC7" s="278"/>
      <c r="BD7" s="164"/>
      <c r="BE7" s="164"/>
      <c r="BF7" s="164"/>
      <c r="BG7" s="164"/>
      <c r="BH7" s="164"/>
      <c r="BI7" s="164"/>
      <c r="BJ7" s="165"/>
      <c r="BK7" s="164"/>
      <c r="BL7" s="165"/>
      <c r="BM7" s="165"/>
      <c r="BN7" s="165"/>
      <c r="BO7" s="165"/>
      <c r="BP7" s="165"/>
      <c r="BQ7" s="165"/>
      <c r="BR7" s="165"/>
      <c r="BS7" s="284"/>
      <c r="BT7" s="289"/>
      <c r="BU7" s="279"/>
      <c r="BV7" s="290"/>
      <c r="BW7" s="289"/>
      <c r="BX7" s="289"/>
      <c r="BY7" s="289"/>
      <c r="BZ7" s="289"/>
      <c r="CA7" s="279"/>
      <c r="CB7" s="290"/>
      <c r="CC7" s="289"/>
      <c r="CD7" s="279"/>
      <c r="CE7" s="328"/>
      <c r="CF7" s="290"/>
      <c r="CG7" s="289"/>
      <c r="CH7" s="279"/>
      <c r="CI7" s="328"/>
      <c r="CJ7" s="290"/>
      <c r="CK7" s="289"/>
      <c r="CL7" s="279"/>
      <c r="CM7" s="328"/>
      <c r="CN7" s="290"/>
      <c r="CO7" s="289"/>
      <c r="CP7" s="279"/>
      <c r="CQ7" s="328"/>
      <c r="CR7" s="290"/>
      <c r="CS7" s="289"/>
      <c r="CT7" s="279"/>
      <c r="CU7" s="328"/>
      <c r="CV7" s="328"/>
      <c r="CW7" s="290"/>
      <c r="CX7" s="289"/>
      <c r="CY7" s="279"/>
      <c r="CZ7" s="328"/>
      <c r="DA7" s="328"/>
      <c r="DB7" s="290"/>
      <c r="DC7" s="289"/>
      <c r="DD7" s="279"/>
      <c r="DE7" s="328"/>
      <c r="DF7" s="328"/>
      <c r="DG7" s="290"/>
      <c r="DH7" s="289"/>
      <c r="DI7" s="284"/>
      <c r="DJ7" s="163">
        <v>20</v>
      </c>
      <c r="DK7" s="163">
        <v>0</v>
      </c>
      <c r="DL7" s="163">
        <v>0</v>
      </c>
      <c r="DM7" s="163">
        <v>4</v>
      </c>
      <c r="DN7" s="163">
        <v>1</v>
      </c>
      <c r="DO7" s="163">
        <v>7</v>
      </c>
      <c r="DP7" s="165">
        <v>20</v>
      </c>
      <c r="DQ7" s="165"/>
      <c r="DR7" s="165">
        <v>20</v>
      </c>
      <c r="DS7" s="163">
        <v>84</v>
      </c>
      <c r="DT7" s="163">
        <v>20</v>
      </c>
      <c r="DU7" s="163">
        <v>7</v>
      </c>
      <c r="DV7" s="163">
        <v>6</v>
      </c>
      <c r="DW7" s="163">
        <v>1</v>
      </c>
      <c r="DX7" s="163">
        <v>4</v>
      </c>
      <c r="DY7" s="163">
        <v>0</v>
      </c>
      <c r="DZ7" s="163">
        <v>0</v>
      </c>
      <c r="EA7" s="163">
        <v>2</v>
      </c>
      <c r="EB7" s="163">
        <v>0</v>
      </c>
      <c r="EC7" s="163">
        <v>25</v>
      </c>
      <c r="ED7" s="165">
        <v>11.2500010728837</v>
      </c>
      <c r="EE7" s="165">
        <v>1.80000017166139</v>
      </c>
      <c r="EF7" s="165">
        <v>0.45000004291534801</v>
      </c>
      <c r="EG7" s="165">
        <v>9.0000008583069597</v>
      </c>
      <c r="EH7" s="166">
        <v>1.20000011444092</v>
      </c>
      <c r="EI7" s="165">
        <v>92.614494750515703</v>
      </c>
      <c r="EJ7" s="164">
        <v>0.25</v>
      </c>
      <c r="EK7" s="164">
        <v>0.35185185185185103</v>
      </c>
      <c r="EL7" s="278">
        <v>0.47272727199999998</v>
      </c>
      <c r="EM7" s="278">
        <v>0.218181818</v>
      </c>
      <c r="EN7" s="278">
        <v>0.30909090900000002</v>
      </c>
      <c r="EO7" s="278">
        <v>0.10909091</v>
      </c>
      <c r="EP7" s="278">
        <v>0.50909090999999995</v>
      </c>
      <c r="EQ7" s="278">
        <v>0.10946746</v>
      </c>
      <c r="ER7" s="165">
        <v>0.37138426143983699</v>
      </c>
      <c r="ES7" s="166">
        <v>2.70000025749209</v>
      </c>
      <c r="ET7" s="166">
        <v>2.78</v>
      </c>
      <c r="EU7" s="166">
        <v>1.83574779033659</v>
      </c>
      <c r="EV7" s="166">
        <v>2.4391158493094802</v>
      </c>
      <c r="EW7" s="166">
        <v>2.37971810576237</v>
      </c>
      <c r="EX7" s="284">
        <v>0.81321799755096402</v>
      </c>
    </row>
    <row r="8" spans="1:260" ht="13" customHeight="1">
      <c r="A8" s="160" t="s">
        <v>555</v>
      </c>
      <c r="B8" s="160">
        <v>13022</v>
      </c>
      <c r="C8" s="160">
        <v>700249</v>
      </c>
      <c r="D8" s="160">
        <v>30055</v>
      </c>
      <c r="E8" s="160" t="s">
        <v>17</v>
      </c>
      <c r="F8" s="160" t="s">
        <v>17</v>
      </c>
      <c r="G8" s="175"/>
      <c r="H8" s="162" t="s">
        <v>4141</v>
      </c>
      <c r="I8" s="162" t="s">
        <v>3102</v>
      </c>
      <c r="J8" s="160">
        <v>25</v>
      </c>
      <c r="K8" s="161">
        <v>1</v>
      </c>
      <c r="M8" s="184" t="s">
        <v>46</v>
      </c>
      <c r="Z8" s="163"/>
      <c r="AS8" s="278"/>
      <c r="AT8" s="278"/>
      <c r="AU8" s="278"/>
      <c r="AV8" s="278"/>
      <c r="AW8" s="278"/>
      <c r="AX8" s="278"/>
      <c r="AY8" s="456"/>
      <c r="AZ8" s="278"/>
      <c r="BA8" s="278"/>
      <c r="BB8" s="278"/>
      <c r="BC8" s="278"/>
      <c r="BD8" s="164"/>
      <c r="BE8" s="164"/>
      <c r="BF8" s="164"/>
      <c r="BG8" s="164"/>
      <c r="BH8" s="164"/>
      <c r="BI8" s="164"/>
      <c r="BJ8" s="165"/>
      <c r="BK8" s="164"/>
      <c r="BL8" s="165"/>
      <c r="BM8" s="165"/>
      <c r="BN8" s="165"/>
      <c r="BO8" s="165"/>
      <c r="BP8" s="165"/>
      <c r="BQ8" s="165"/>
      <c r="BR8" s="165"/>
      <c r="BS8" s="284"/>
      <c r="BT8" s="289"/>
      <c r="BU8" s="279"/>
      <c r="BV8" s="290"/>
      <c r="BW8" s="289"/>
      <c r="BX8" s="289"/>
      <c r="BY8" s="289"/>
      <c r="BZ8" s="289"/>
      <c r="CA8" s="279"/>
      <c r="CB8" s="290"/>
      <c r="CC8" s="289"/>
      <c r="CD8" s="279"/>
      <c r="CE8" s="328"/>
      <c r="CF8" s="290"/>
      <c r="CG8" s="289"/>
      <c r="CH8" s="279"/>
      <c r="CI8" s="328"/>
      <c r="CJ8" s="290"/>
      <c r="CK8" s="289"/>
      <c r="CL8" s="279"/>
      <c r="CM8" s="328"/>
      <c r="CN8" s="290"/>
      <c r="CO8" s="289"/>
      <c r="CP8" s="279"/>
      <c r="CQ8" s="328"/>
      <c r="CR8" s="290"/>
      <c r="CS8" s="289"/>
      <c r="CT8" s="279"/>
      <c r="CU8" s="328"/>
      <c r="CV8" s="328"/>
      <c r="CW8" s="290"/>
      <c r="CX8" s="289"/>
      <c r="CY8" s="279"/>
      <c r="CZ8" s="328"/>
      <c r="DA8" s="328"/>
      <c r="DB8" s="290"/>
      <c r="DC8" s="289"/>
      <c r="DD8" s="279"/>
      <c r="DE8" s="328"/>
      <c r="DF8" s="328"/>
      <c r="DG8" s="290"/>
      <c r="DH8" s="183"/>
      <c r="DI8" s="284"/>
      <c r="DJ8" s="163">
        <v>13</v>
      </c>
      <c r="DK8" s="163">
        <v>12</v>
      </c>
      <c r="DL8" s="163">
        <v>0</v>
      </c>
      <c r="DM8" s="163">
        <v>2</v>
      </c>
      <c r="DN8" s="163">
        <v>5</v>
      </c>
      <c r="DO8" s="163">
        <v>0</v>
      </c>
      <c r="DP8" s="165">
        <v>64.2</v>
      </c>
      <c r="DQ8" s="165">
        <v>61</v>
      </c>
      <c r="DR8" s="165">
        <v>3.20000004768371</v>
      </c>
      <c r="DS8" s="163">
        <v>285</v>
      </c>
      <c r="DT8" s="163">
        <v>74</v>
      </c>
      <c r="DU8" s="163">
        <v>40</v>
      </c>
      <c r="DV8" s="163">
        <v>37</v>
      </c>
      <c r="DW8" s="163">
        <v>10</v>
      </c>
      <c r="DX8" s="163">
        <v>23</v>
      </c>
      <c r="DY8" s="163">
        <v>1</v>
      </c>
      <c r="DZ8" s="163">
        <v>1</v>
      </c>
      <c r="EA8" s="163">
        <v>5</v>
      </c>
      <c r="EB8" s="163">
        <v>0</v>
      </c>
      <c r="EC8" s="163">
        <v>68</v>
      </c>
      <c r="ED8" s="165">
        <v>9.4639181770976197</v>
      </c>
      <c r="EE8" s="165">
        <v>3.2010311481359599</v>
      </c>
      <c r="EF8" s="165">
        <v>1.39175267310259</v>
      </c>
      <c r="EG8" s="165">
        <v>10.2989697809591</v>
      </c>
      <c r="EH8" s="166">
        <v>1.5000001032327901</v>
      </c>
      <c r="EI8" s="165">
        <v>116.35380963097199</v>
      </c>
      <c r="EJ8" s="164">
        <v>0.283524904214559</v>
      </c>
      <c r="EK8" s="164">
        <v>0.34972677595628399</v>
      </c>
      <c r="EL8" s="278">
        <v>0.37823834099999998</v>
      </c>
      <c r="EM8" s="278">
        <v>0.207253886</v>
      </c>
      <c r="EN8" s="278">
        <v>0.414507772</v>
      </c>
      <c r="EO8" s="278">
        <v>0.13471503000000001</v>
      </c>
      <c r="EP8" s="278">
        <v>0.50777201999999999</v>
      </c>
      <c r="EQ8" s="278">
        <v>9.106678E-2</v>
      </c>
      <c r="ER8" s="165">
        <v>-7.7521123371916606E-2</v>
      </c>
      <c r="ES8" s="166">
        <v>5.1494848904795898</v>
      </c>
      <c r="ET8" s="166">
        <v>6.22</v>
      </c>
      <c r="EU8" s="166">
        <v>4.1063665364877897</v>
      </c>
      <c r="EV8" s="166">
        <v>3.9202435421350699</v>
      </c>
      <c r="EW8" s="166">
        <v>3.86053878234268</v>
      </c>
      <c r="EX8" s="284">
        <v>0.77431933581829004</v>
      </c>
    </row>
    <row r="9" spans="1:260" ht="13" customHeight="1">
      <c r="A9" s="160" t="s">
        <v>555</v>
      </c>
      <c r="B9" s="160">
        <v>10355</v>
      </c>
      <c r="C9" s="160">
        <v>621381</v>
      </c>
      <c r="D9" s="160">
        <v>13799</v>
      </c>
      <c r="E9" s="160" t="s">
        <v>13</v>
      </c>
      <c r="F9" s="160" t="s">
        <v>13</v>
      </c>
      <c r="G9" s="175"/>
      <c r="H9" s="168" t="s">
        <v>978</v>
      </c>
      <c r="I9" s="169" t="s">
        <v>531</v>
      </c>
      <c r="J9" s="170">
        <v>33</v>
      </c>
      <c r="K9" s="161">
        <v>1</v>
      </c>
      <c r="M9" s="184" t="s">
        <v>46</v>
      </c>
      <c r="Z9" s="163"/>
      <c r="AS9" s="278"/>
      <c r="AT9" s="278"/>
      <c r="AU9" s="278"/>
      <c r="AV9" s="278"/>
      <c r="AW9" s="278"/>
      <c r="AX9" s="278"/>
      <c r="AY9" s="456"/>
      <c r="AZ9" s="278"/>
      <c r="BA9" s="278"/>
      <c r="BB9" s="278"/>
      <c r="BC9" s="278"/>
      <c r="BD9" s="164"/>
      <c r="BE9" s="164"/>
      <c r="BF9" s="164"/>
      <c r="BG9" s="164"/>
      <c r="BH9" s="164"/>
      <c r="BI9" s="164"/>
      <c r="BJ9" s="165"/>
      <c r="BK9" s="164"/>
      <c r="BL9" s="165"/>
      <c r="BM9" s="165"/>
      <c r="BN9" s="165"/>
      <c r="BO9" s="165"/>
      <c r="BP9" s="165"/>
      <c r="BQ9" s="165"/>
      <c r="BR9" s="165"/>
      <c r="BS9" s="284"/>
      <c r="BT9" s="289"/>
      <c r="BU9" s="279"/>
      <c r="BV9" s="290"/>
      <c r="BW9" s="289"/>
      <c r="BX9" s="289"/>
      <c r="BY9" s="289"/>
      <c r="BZ9" s="289"/>
      <c r="CA9" s="279"/>
      <c r="CB9" s="290"/>
      <c r="CC9" s="289"/>
      <c r="CD9" s="279"/>
      <c r="CE9" s="328"/>
      <c r="CF9" s="290"/>
      <c r="CG9" s="289"/>
      <c r="CH9" s="279"/>
      <c r="CI9" s="328"/>
      <c r="CJ9" s="290"/>
      <c r="CK9" s="289"/>
      <c r="CL9" s="279"/>
      <c r="CM9" s="328"/>
      <c r="CN9" s="290"/>
      <c r="CO9" s="289"/>
      <c r="CP9" s="279"/>
      <c r="CQ9" s="328"/>
      <c r="CR9" s="290"/>
      <c r="CS9" s="289"/>
      <c r="CT9" s="279"/>
      <c r="CU9" s="328"/>
      <c r="CV9" s="328"/>
      <c r="CW9" s="290"/>
      <c r="CX9" s="289"/>
      <c r="CY9" s="279"/>
      <c r="CZ9" s="328"/>
      <c r="DA9" s="328"/>
      <c r="DB9" s="290"/>
      <c r="DC9" s="289"/>
      <c r="DD9" s="279"/>
      <c r="DE9" s="328"/>
      <c r="DF9" s="328"/>
      <c r="DG9" s="290"/>
      <c r="DH9" s="289"/>
      <c r="DI9" s="284"/>
      <c r="DJ9" s="163">
        <v>38</v>
      </c>
      <c r="DK9" s="163">
        <v>0</v>
      </c>
      <c r="DL9" s="163">
        <v>0</v>
      </c>
      <c r="DM9" s="163">
        <v>1</v>
      </c>
      <c r="DN9" s="163">
        <v>3</v>
      </c>
      <c r="DO9" s="163">
        <v>5</v>
      </c>
      <c r="DP9" s="165">
        <v>35.1</v>
      </c>
      <c r="DQ9" s="165"/>
      <c r="DR9" s="165">
        <v>35.099998474121001</v>
      </c>
      <c r="DS9" s="163">
        <v>148</v>
      </c>
      <c r="DT9" s="163">
        <v>33</v>
      </c>
      <c r="DU9" s="163">
        <v>16</v>
      </c>
      <c r="DV9" s="163">
        <v>14</v>
      </c>
      <c r="DW9" s="163">
        <v>4</v>
      </c>
      <c r="DX9" s="163">
        <v>10</v>
      </c>
      <c r="DY9" s="163">
        <v>0</v>
      </c>
      <c r="DZ9" s="163">
        <v>0</v>
      </c>
      <c r="EA9" s="163">
        <v>3</v>
      </c>
      <c r="EB9" s="163">
        <v>0</v>
      </c>
      <c r="EC9" s="163">
        <v>40</v>
      </c>
      <c r="ED9" s="165">
        <v>10.188680711952101</v>
      </c>
      <c r="EE9" s="165">
        <v>2.5471701779880398</v>
      </c>
      <c r="EF9" s="165">
        <v>1.0188680711952101</v>
      </c>
      <c r="EG9" s="165">
        <v>8.4056615873605391</v>
      </c>
      <c r="EH9" s="166">
        <v>1.2169813072609501</v>
      </c>
      <c r="EI9" s="165">
        <v>93.925081786601396</v>
      </c>
      <c r="EJ9" s="164">
        <v>0.23913043478260801</v>
      </c>
      <c r="EK9" s="164">
        <v>0.30851063829787201</v>
      </c>
      <c r="EL9" s="278">
        <v>0.223404255</v>
      </c>
      <c r="EM9" s="278">
        <v>0.223404255</v>
      </c>
      <c r="EN9" s="278">
        <v>0.55319148900000004</v>
      </c>
      <c r="EO9" s="278">
        <v>6.1224489999999999E-2</v>
      </c>
      <c r="EP9" s="278">
        <v>0.43877550999999998</v>
      </c>
      <c r="EQ9" s="278">
        <v>0.12013536</v>
      </c>
      <c r="ER9" s="165">
        <v>0.71704544874658704</v>
      </c>
      <c r="ES9" s="166">
        <v>3.5660382491832499</v>
      </c>
      <c r="ET9" s="166">
        <v>3.2</v>
      </c>
      <c r="EU9" s="166">
        <v>3.14235169127896</v>
      </c>
      <c r="EV9" s="166">
        <v>3.84074699961901</v>
      </c>
      <c r="EW9" s="166">
        <v>3.3322970912157701</v>
      </c>
      <c r="EX9" s="284">
        <v>0.726271152496337</v>
      </c>
    </row>
    <row r="10" spans="1:260" ht="13" customHeight="1">
      <c r="A10" s="160" t="s">
        <v>555</v>
      </c>
      <c r="B10" s="160">
        <v>10681</v>
      </c>
      <c r="C10" s="160">
        <v>643410</v>
      </c>
      <c r="D10" s="160">
        <v>15551</v>
      </c>
      <c r="E10" s="160" t="s">
        <v>16</v>
      </c>
      <c r="F10" s="240" t="s">
        <v>16</v>
      </c>
      <c r="G10" s="175"/>
      <c r="H10" s="162" t="s">
        <v>3144</v>
      </c>
      <c r="I10" s="162" t="s">
        <v>168</v>
      </c>
      <c r="J10" s="160">
        <v>34</v>
      </c>
      <c r="K10" s="161">
        <v>1</v>
      </c>
      <c r="M10" s="184" t="s">
        <v>837</v>
      </c>
      <c r="Z10" s="163"/>
      <c r="AS10" s="278"/>
      <c r="AT10" s="278"/>
      <c r="AU10" s="278"/>
      <c r="AV10" s="278"/>
      <c r="AW10" s="278"/>
      <c r="AX10" s="278"/>
      <c r="AY10" s="456"/>
      <c r="AZ10" s="278"/>
      <c r="BA10" s="278"/>
      <c r="BB10" s="278"/>
      <c r="BC10" s="278"/>
      <c r="BD10" s="164"/>
      <c r="BE10" s="164"/>
      <c r="BF10" s="164"/>
      <c r="BG10" s="164"/>
      <c r="BH10" s="164"/>
      <c r="BI10" s="164"/>
      <c r="BJ10" s="165"/>
      <c r="BK10" s="164"/>
      <c r="BL10" s="165"/>
      <c r="BM10" s="165"/>
      <c r="BN10" s="165"/>
      <c r="BO10" s="165"/>
      <c r="BP10" s="165"/>
      <c r="BQ10" s="165"/>
      <c r="BR10" s="165"/>
      <c r="BS10" s="284"/>
      <c r="BT10" s="289"/>
      <c r="BU10" s="279"/>
      <c r="BV10" s="290"/>
      <c r="BW10" s="289"/>
      <c r="BX10" s="289"/>
      <c r="BY10" s="289"/>
      <c r="BZ10" s="289"/>
      <c r="CA10" s="279"/>
      <c r="CB10" s="290"/>
      <c r="CC10" s="289"/>
      <c r="CD10" s="279"/>
      <c r="CE10" s="328"/>
      <c r="CF10" s="290"/>
      <c r="CG10" s="289"/>
      <c r="CH10" s="279"/>
      <c r="CI10" s="328"/>
      <c r="CJ10" s="290"/>
      <c r="CK10" s="289"/>
      <c r="CL10" s="279"/>
      <c r="CM10" s="328"/>
      <c r="CN10" s="290"/>
      <c r="CO10" s="289"/>
      <c r="CP10" s="279"/>
      <c r="CQ10" s="328"/>
      <c r="CR10" s="290"/>
      <c r="CS10" s="289"/>
      <c r="CT10" s="279"/>
      <c r="CU10" s="328"/>
      <c r="CV10" s="328"/>
      <c r="CW10" s="290"/>
      <c r="CX10" s="289"/>
      <c r="CY10" s="279"/>
      <c r="CZ10" s="328"/>
      <c r="DA10" s="328"/>
      <c r="DB10" s="290"/>
      <c r="DC10" s="289"/>
      <c r="DD10" s="279"/>
      <c r="DE10" s="328"/>
      <c r="DF10" s="328"/>
      <c r="DG10" s="290"/>
      <c r="DH10" s="289"/>
      <c r="DI10" s="284"/>
      <c r="DJ10" s="163">
        <v>41</v>
      </c>
      <c r="DK10" s="163">
        <v>0</v>
      </c>
      <c r="DL10" s="163">
        <v>0</v>
      </c>
      <c r="DM10" s="163">
        <v>4</v>
      </c>
      <c r="DN10" s="163">
        <v>6</v>
      </c>
      <c r="DO10" s="163">
        <v>2</v>
      </c>
      <c r="DP10" s="165">
        <v>34.1</v>
      </c>
      <c r="DQ10" s="165"/>
      <c r="DR10" s="165">
        <v>34.099998474121001</v>
      </c>
      <c r="DS10" s="163">
        <v>158</v>
      </c>
      <c r="DT10" s="163">
        <v>42</v>
      </c>
      <c r="DU10" s="163">
        <v>22</v>
      </c>
      <c r="DV10" s="163">
        <v>17</v>
      </c>
      <c r="DW10" s="163">
        <v>3</v>
      </c>
      <c r="DX10" s="163">
        <v>12</v>
      </c>
      <c r="DY10" s="163">
        <v>0</v>
      </c>
      <c r="DZ10" s="163">
        <v>2</v>
      </c>
      <c r="EA10" s="163">
        <v>5</v>
      </c>
      <c r="EB10" s="163">
        <v>0</v>
      </c>
      <c r="EC10" s="163">
        <v>46</v>
      </c>
      <c r="ED10" s="165">
        <v>12.0582555533025</v>
      </c>
      <c r="EE10" s="165">
        <v>3.1456318834702199</v>
      </c>
      <c r="EF10" s="165">
        <v>0.78640797086755598</v>
      </c>
      <c r="EG10" s="165">
        <v>11.009711592145701</v>
      </c>
      <c r="EH10" s="166">
        <v>1.57281594173511</v>
      </c>
      <c r="EI10" s="165">
        <v>122.00207604972699</v>
      </c>
      <c r="EJ10" s="164">
        <v>0.29166666666666602</v>
      </c>
      <c r="EK10" s="164">
        <v>0.41052631578947302</v>
      </c>
      <c r="EL10" s="278">
        <v>0.489795918</v>
      </c>
      <c r="EM10" s="278">
        <v>0.20408163200000001</v>
      </c>
      <c r="EN10" s="278">
        <v>0.30612244799999999</v>
      </c>
      <c r="EO10" s="278">
        <v>5.1020410000000002E-2</v>
      </c>
      <c r="EP10" s="278">
        <v>0.29591836999999999</v>
      </c>
      <c r="EQ10" s="278">
        <v>0.13162119</v>
      </c>
      <c r="ER10" s="165">
        <v>-0.50159119880447001</v>
      </c>
      <c r="ES10" s="166">
        <v>4.4563118349161499</v>
      </c>
      <c r="ET10" s="166">
        <v>3.51</v>
      </c>
      <c r="EU10" s="166">
        <v>2.7653594769702199</v>
      </c>
      <c r="EV10" s="166">
        <v>2.91787944945023</v>
      </c>
      <c r="EW10" s="166">
        <v>2.7465865698812402</v>
      </c>
      <c r="EX10" s="284">
        <v>0.72022300958633401</v>
      </c>
    </row>
    <row r="11" spans="1:260" ht="13" customHeight="1">
      <c r="A11" s="160" t="s">
        <v>555</v>
      </c>
      <c r="B11" s="160">
        <v>12104</v>
      </c>
      <c r="C11" s="160">
        <v>663559</v>
      </c>
      <c r="D11" s="160">
        <v>20070</v>
      </c>
      <c r="E11" s="160" t="s">
        <v>438</v>
      </c>
      <c r="F11" s="160" t="s">
        <v>438</v>
      </c>
      <c r="G11" s="175"/>
      <c r="H11" s="162" t="s">
        <v>2417</v>
      </c>
      <c r="I11" s="162" t="s">
        <v>334</v>
      </c>
      <c r="J11" s="161">
        <v>28</v>
      </c>
      <c r="K11" s="161">
        <v>1</v>
      </c>
      <c r="M11" s="184" t="s">
        <v>46</v>
      </c>
      <c r="Z11" s="163"/>
      <c r="AS11" s="278"/>
      <c r="AT11" s="278"/>
      <c r="AU11" s="278"/>
      <c r="AV11" s="278"/>
      <c r="AW11" s="278"/>
      <c r="AX11" s="278"/>
      <c r="AY11" s="456"/>
      <c r="AZ11" s="278"/>
      <c r="BA11" s="278"/>
      <c r="BB11" s="278"/>
      <c r="BC11" s="278"/>
      <c r="BD11" s="164"/>
      <c r="BE11" s="164"/>
      <c r="BF11" s="164"/>
      <c r="BG11" s="164"/>
      <c r="BH11" s="164"/>
      <c r="BI11" s="164"/>
      <c r="BJ11" s="165"/>
      <c r="BK11" s="164"/>
      <c r="BL11" s="165"/>
      <c r="BM11" s="165"/>
      <c r="BN11" s="165"/>
      <c r="BO11" s="165"/>
      <c r="BP11" s="165"/>
      <c r="BQ11" s="165"/>
      <c r="BR11" s="165"/>
      <c r="BS11" s="284"/>
      <c r="BT11" s="289"/>
      <c r="BU11" s="279"/>
      <c r="BV11" s="290"/>
      <c r="BW11" s="289"/>
      <c r="BX11" s="289"/>
      <c r="BY11" s="289"/>
      <c r="BZ11" s="289"/>
      <c r="CA11" s="279"/>
      <c r="CB11" s="290"/>
      <c r="CC11" s="289"/>
      <c r="CD11" s="279"/>
      <c r="CE11" s="328"/>
      <c r="CF11" s="290"/>
      <c r="CG11" s="289"/>
      <c r="CH11" s="279"/>
      <c r="CI11" s="328"/>
      <c r="CJ11" s="290"/>
      <c r="CK11" s="289"/>
      <c r="CL11" s="279"/>
      <c r="CM11" s="328"/>
      <c r="CN11" s="290"/>
      <c r="CO11" s="289"/>
      <c r="CP11" s="279"/>
      <c r="CQ11" s="328"/>
      <c r="CR11" s="290"/>
      <c r="CS11" s="289"/>
      <c r="CT11" s="279"/>
      <c r="CU11" s="328"/>
      <c r="CV11" s="328"/>
      <c r="CW11" s="290"/>
      <c r="CX11" s="289"/>
      <c r="CY11" s="279"/>
      <c r="CZ11" s="328"/>
      <c r="DA11" s="328"/>
      <c r="DB11" s="290"/>
      <c r="DC11" s="289"/>
      <c r="DD11" s="279"/>
      <c r="DE11" s="328"/>
      <c r="DF11" s="328"/>
      <c r="DG11" s="290"/>
      <c r="DH11" s="289"/>
      <c r="DI11" s="284"/>
      <c r="DJ11" s="163">
        <v>18</v>
      </c>
      <c r="DK11" s="163">
        <v>18</v>
      </c>
      <c r="DL11" s="163">
        <v>0</v>
      </c>
      <c r="DM11" s="163">
        <v>6</v>
      </c>
      <c r="DN11" s="163">
        <v>4</v>
      </c>
      <c r="DO11" s="163">
        <v>0</v>
      </c>
      <c r="DP11" s="165">
        <v>92.2</v>
      </c>
      <c r="DQ11" s="165">
        <v>92.199996948242102</v>
      </c>
      <c r="DR11" s="165"/>
      <c r="DS11" s="163">
        <v>374</v>
      </c>
      <c r="DT11" s="163">
        <v>77</v>
      </c>
      <c r="DU11" s="163">
        <v>44</v>
      </c>
      <c r="DV11" s="163">
        <v>38</v>
      </c>
      <c r="DW11" s="163">
        <v>12</v>
      </c>
      <c r="DX11" s="163">
        <v>32</v>
      </c>
      <c r="DY11" s="163">
        <v>0</v>
      </c>
      <c r="DZ11" s="163">
        <v>1</v>
      </c>
      <c r="EA11" s="163">
        <v>3</v>
      </c>
      <c r="EB11" s="163">
        <v>0</v>
      </c>
      <c r="EC11" s="163">
        <v>56</v>
      </c>
      <c r="ED11" s="165">
        <v>5.4388490701263503</v>
      </c>
      <c r="EE11" s="165">
        <v>3.1079137543579098</v>
      </c>
      <c r="EF11" s="165">
        <v>1.16546765788421</v>
      </c>
      <c r="EG11" s="165">
        <v>7.4784174714237297</v>
      </c>
      <c r="EH11" s="166">
        <v>1.1762590250868401</v>
      </c>
      <c r="EI11" s="165">
        <v>90.782187429129095</v>
      </c>
      <c r="EJ11" s="164">
        <v>0.225806451612903</v>
      </c>
      <c r="EK11" s="164">
        <v>0.238095238095238</v>
      </c>
      <c r="EL11" s="278">
        <v>0.37722419899999998</v>
      </c>
      <c r="EM11" s="278">
        <v>0.199288256</v>
      </c>
      <c r="EN11" s="278">
        <v>0.42348754399999999</v>
      </c>
      <c r="EO11" s="278">
        <v>8.4210530000000006E-2</v>
      </c>
      <c r="EP11" s="278">
        <v>0.44561403999999999</v>
      </c>
      <c r="EQ11" s="278">
        <v>7.3381290000000002E-2</v>
      </c>
      <c r="ER11" s="165">
        <v>0.235867743449307</v>
      </c>
      <c r="ES11" s="166">
        <v>3.6906475833000201</v>
      </c>
      <c r="ET11" s="166">
        <v>4.01</v>
      </c>
      <c r="EU11" s="166">
        <v>4.6289134195222204</v>
      </c>
      <c r="EV11" s="166">
        <v>4.8390377439978902</v>
      </c>
      <c r="EW11" s="166">
        <v>5.0566111746195501</v>
      </c>
      <c r="EX11" s="284">
        <v>0.65533345937728804</v>
      </c>
    </row>
    <row r="12" spans="1:260" ht="13" customHeight="1">
      <c r="A12" s="160" t="s">
        <v>555</v>
      </c>
      <c r="B12" s="160">
        <v>11503</v>
      </c>
      <c r="C12" s="160">
        <v>680573</v>
      </c>
      <c r="D12" s="160">
        <v>24494</v>
      </c>
      <c r="E12" s="160" t="s">
        <v>567</v>
      </c>
      <c r="F12" s="160" t="s">
        <v>567</v>
      </c>
      <c r="G12" s="175"/>
      <c r="H12" s="162" t="s">
        <v>4397</v>
      </c>
      <c r="I12" s="162" t="s">
        <v>3040</v>
      </c>
      <c r="J12" s="160">
        <v>24</v>
      </c>
      <c r="K12" s="161">
        <v>1</v>
      </c>
      <c r="M12" s="184" t="s">
        <v>837</v>
      </c>
      <c r="Z12" s="163"/>
      <c r="AS12" s="278"/>
      <c r="AT12" s="278"/>
      <c r="AU12" s="278"/>
      <c r="AV12" s="278"/>
      <c r="AW12" s="278"/>
      <c r="AX12" s="278"/>
      <c r="AY12" s="456"/>
      <c r="AZ12" s="278"/>
      <c r="BA12" s="278"/>
      <c r="BB12" s="278"/>
      <c r="BC12" s="278"/>
      <c r="BD12" s="164"/>
      <c r="BE12" s="164"/>
      <c r="BF12" s="164"/>
      <c r="BG12" s="164"/>
      <c r="BH12" s="164"/>
      <c r="BI12" s="164"/>
      <c r="BJ12" s="165"/>
      <c r="BK12" s="164"/>
      <c r="BL12" s="165"/>
      <c r="BM12" s="165"/>
      <c r="BN12" s="165"/>
      <c r="BO12" s="165"/>
      <c r="BP12" s="165"/>
      <c r="BQ12" s="165"/>
      <c r="BR12" s="165"/>
      <c r="BS12" s="284"/>
      <c r="BT12" s="289"/>
      <c r="BU12" s="279"/>
      <c r="BV12" s="290"/>
      <c r="BW12" s="289"/>
      <c r="BX12" s="289"/>
      <c r="BY12" s="289"/>
      <c r="BZ12" s="289"/>
      <c r="CA12" s="279"/>
      <c r="CB12" s="290"/>
      <c r="CC12" s="289"/>
      <c r="CD12" s="279"/>
      <c r="CE12" s="328"/>
      <c r="CF12" s="290"/>
      <c r="CG12" s="289"/>
      <c r="CH12" s="279"/>
      <c r="CI12" s="328"/>
      <c r="CJ12" s="290"/>
      <c r="CK12" s="289"/>
      <c r="CL12" s="279"/>
      <c r="CM12" s="328"/>
      <c r="CN12" s="290"/>
      <c r="CO12" s="289"/>
      <c r="CP12" s="279"/>
      <c r="CQ12" s="328"/>
      <c r="CR12" s="290"/>
      <c r="CS12" s="289"/>
      <c r="CT12" s="279"/>
      <c r="CU12" s="328"/>
      <c r="CV12" s="328"/>
      <c r="CW12" s="290"/>
      <c r="CX12" s="289"/>
      <c r="CY12" s="279"/>
      <c r="CZ12" s="328"/>
      <c r="DA12" s="328"/>
      <c r="DB12" s="290"/>
      <c r="DC12" s="289"/>
      <c r="DD12" s="279"/>
      <c r="DE12" s="328"/>
      <c r="DF12" s="328"/>
      <c r="DG12" s="290"/>
      <c r="DH12" s="289"/>
      <c r="DI12" s="284"/>
      <c r="DJ12" s="163">
        <v>13</v>
      </c>
      <c r="DK12" s="163">
        <v>12</v>
      </c>
      <c r="DL12" s="163">
        <v>0</v>
      </c>
      <c r="DM12" s="163">
        <v>4</v>
      </c>
      <c r="DN12" s="163">
        <v>4</v>
      </c>
      <c r="DO12" s="163">
        <v>0</v>
      </c>
      <c r="DP12" s="165">
        <v>63.1</v>
      </c>
      <c r="DQ12" s="165">
        <v>59</v>
      </c>
      <c r="DR12" s="165">
        <v>4.0999999046325604</v>
      </c>
      <c r="DS12" s="163">
        <v>272</v>
      </c>
      <c r="DT12" s="163">
        <v>61</v>
      </c>
      <c r="DU12" s="163">
        <v>33</v>
      </c>
      <c r="DV12" s="163">
        <v>31</v>
      </c>
      <c r="DW12" s="163">
        <v>9</v>
      </c>
      <c r="DX12" s="163">
        <v>24</v>
      </c>
      <c r="DY12" s="163">
        <v>0</v>
      </c>
      <c r="DZ12" s="163">
        <v>2</v>
      </c>
      <c r="EA12" s="163">
        <v>3</v>
      </c>
      <c r="EB12" s="163">
        <v>0</v>
      </c>
      <c r="EC12" s="163">
        <v>55</v>
      </c>
      <c r="ED12" s="165">
        <v>7.8157899836754501</v>
      </c>
      <c r="EE12" s="165">
        <v>3.4105265383311001</v>
      </c>
      <c r="EF12" s="165">
        <v>1.2789474518741599</v>
      </c>
      <c r="EG12" s="165">
        <v>8.6684216182582308</v>
      </c>
      <c r="EH12" s="166">
        <v>1.3421053507321401</v>
      </c>
      <c r="EI12" s="165">
        <v>104.10603982442601</v>
      </c>
      <c r="EJ12" s="164">
        <v>0.24796747967479599</v>
      </c>
      <c r="EK12" s="164">
        <v>0.28571428571428498</v>
      </c>
      <c r="EL12" s="278">
        <v>0.310526315</v>
      </c>
      <c r="EM12" s="278">
        <v>0.2</v>
      </c>
      <c r="EN12" s="278">
        <v>0.48947368400000002</v>
      </c>
      <c r="EO12" s="278">
        <v>0.11518325</v>
      </c>
      <c r="EP12" s="278">
        <v>0.42408377000000003</v>
      </c>
      <c r="EQ12" s="278">
        <v>9.6418729999999994E-2</v>
      </c>
      <c r="ER12" s="165">
        <v>-4.91065270812618E-2</v>
      </c>
      <c r="ES12" s="166">
        <v>4.4052634453443398</v>
      </c>
      <c r="ET12" s="166">
        <v>4.3499999999999996</v>
      </c>
      <c r="EU12" s="166">
        <v>4.4278532602780398</v>
      </c>
      <c r="EV12" s="166">
        <v>4.7457459893758598</v>
      </c>
      <c r="EW12" s="166">
        <v>4.54075294064525</v>
      </c>
      <c r="EX12" s="284">
        <v>0.65528448671102502</v>
      </c>
    </row>
    <row r="13" spans="1:260" ht="13" customHeight="1">
      <c r="A13" s="160" t="s">
        <v>555</v>
      </c>
      <c r="B13" s="160">
        <v>12590</v>
      </c>
      <c r="C13" s="160">
        <v>669854</v>
      </c>
      <c r="D13" s="160">
        <v>19407</v>
      </c>
      <c r="E13" s="160" t="s">
        <v>614</v>
      </c>
      <c r="F13" s="160" t="s">
        <v>614</v>
      </c>
      <c r="G13" s="175"/>
      <c r="H13" s="162" t="s">
        <v>2888</v>
      </c>
      <c r="I13" s="162" t="s">
        <v>2889</v>
      </c>
      <c r="J13" s="160">
        <v>31</v>
      </c>
      <c r="K13" s="161">
        <v>1</v>
      </c>
      <c r="M13" s="184" t="s">
        <v>837</v>
      </c>
      <c r="Z13" s="163"/>
      <c r="AS13" s="278"/>
      <c r="AT13" s="278"/>
      <c r="AU13" s="278"/>
      <c r="AV13" s="278"/>
      <c r="AW13" s="278"/>
      <c r="AX13" s="278"/>
      <c r="AY13" s="456"/>
      <c r="AZ13" s="278"/>
      <c r="BA13" s="278"/>
      <c r="BB13" s="278"/>
      <c r="BC13" s="278"/>
      <c r="BD13" s="164"/>
      <c r="BE13" s="164"/>
      <c r="BF13" s="164"/>
      <c r="BG13" s="164"/>
      <c r="BH13" s="164"/>
      <c r="BI13" s="164"/>
      <c r="BJ13" s="165"/>
      <c r="BK13" s="164"/>
      <c r="BL13" s="165"/>
      <c r="BM13" s="165"/>
      <c r="BN13" s="165"/>
      <c r="BO13" s="165"/>
      <c r="BP13" s="165"/>
      <c r="BQ13" s="165"/>
      <c r="BR13" s="165"/>
      <c r="BS13" s="284"/>
      <c r="BT13" s="289"/>
      <c r="BU13" s="279"/>
      <c r="BV13" s="290"/>
      <c r="BW13" s="289"/>
      <c r="BX13" s="289"/>
      <c r="BY13" s="289"/>
      <c r="BZ13" s="289"/>
      <c r="CA13" s="279"/>
      <c r="CB13" s="290"/>
      <c r="CC13" s="289"/>
      <c r="CD13" s="279"/>
      <c r="CE13" s="328"/>
      <c r="CF13" s="290"/>
      <c r="CG13" s="289"/>
      <c r="CH13" s="279"/>
      <c r="CI13" s="328"/>
      <c r="CJ13" s="290"/>
      <c r="CK13" s="289"/>
      <c r="CL13" s="279"/>
      <c r="CM13" s="328"/>
      <c r="CN13" s="290"/>
      <c r="CO13" s="289"/>
      <c r="CP13" s="279"/>
      <c r="CQ13" s="328"/>
      <c r="CR13" s="290"/>
      <c r="CS13" s="289"/>
      <c r="CT13" s="279"/>
      <c r="CU13" s="328"/>
      <c r="CV13" s="328"/>
      <c r="CW13" s="290"/>
      <c r="CX13" s="289"/>
      <c r="CY13" s="279"/>
      <c r="CZ13" s="328"/>
      <c r="DA13" s="328"/>
      <c r="DB13" s="290"/>
      <c r="DC13" s="289"/>
      <c r="DD13" s="279"/>
      <c r="DE13" s="328"/>
      <c r="DF13" s="328"/>
      <c r="DG13" s="290"/>
      <c r="DH13" s="289"/>
      <c r="DI13" s="284"/>
      <c r="DJ13" s="163">
        <v>9</v>
      </c>
      <c r="DK13" s="163">
        <v>9</v>
      </c>
      <c r="DL13" s="163">
        <v>0</v>
      </c>
      <c r="DM13" s="163">
        <v>3</v>
      </c>
      <c r="DN13" s="163">
        <v>4</v>
      </c>
      <c r="DO13" s="163">
        <v>0</v>
      </c>
      <c r="DP13" s="165">
        <v>48.1</v>
      </c>
      <c r="DQ13" s="165">
        <v>48.099998474121001</v>
      </c>
      <c r="DR13" s="165"/>
      <c r="DS13" s="163">
        <v>199</v>
      </c>
      <c r="DT13" s="163">
        <v>37</v>
      </c>
      <c r="DU13" s="163">
        <v>22</v>
      </c>
      <c r="DV13" s="163">
        <v>22</v>
      </c>
      <c r="DW13" s="163">
        <v>7</v>
      </c>
      <c r="DX13" s="163">
        <v>20</v>
      </c>
      <c r="DY13" s="163">
        <v>0</v>
      </c>
      <c r="DZ13" s="163">
        <v>0</v>
      </c>
      <c r="EA13" s="163">
        <v>0</v>
      </c>
      <c r="EB13" s="163">
        <v>0</v>
      </c>
      <c r="EC13" s="163">
        <v>48</v>
      </c>
      <c r="ED13" s="165">
        <v>8.9379312696241495</v>
      </c>
      <c r="EE13" s="165">
        <v>3.7241380290100601</v>
      </c>
      <c r="EF13" s="165">
        <v>1.3034483101535199</v>
      </c>
      <c r="EG13" s="165">
        <v>6.8896553536686103</v>
      </c>
      <c r="EH13" s="166">
        <v>1.17931037585318</v>
      </c>
      <c r="EI13" s="165">
        <v>91.478163682870402</v>
      </c>
      <c r="EJ13" s="164">
        <v>0.206703910614525</v>
      </c>
      <c r="EK13" s="164">
        <v>0.241935483870967</v>
      </c>
      <c r="EL13" s="278">
        <v>0.338582677</v>
      </c>
      <c r="EM13" s="278">
        <v>0.16535432999999999</v>
      </c>
      <c r="EN13" s="278">
        <v>0.49606299199999998</v>
      </c>
      <c r="EO13" s="278">
        <v>8.3969470000000004E-2</v>
      </c>
      <c r="EP13" s="278">
        <v>0.30534350999999998</v>
      </c>
      <c r="EQ13" s="278">
        <v>0.14357682999999999</v>
      </c>
      <c r="ER13" s="165">
        <v>-0.42612593999003601</v>
      </c>
      <c r="ES13" s="166">
        <v>4.0965518319110696</v>
      </c>
      <c r="ET13" s="166">
        <v>2.98</v>
      </c>
      <c r="EU13" s="166">
        <v>4.2236789739656402</v>
      </c>
      <c r="EV13" s="166">
        <v>4.2629207784098</v>
      </c>
      <c r="EW13" s="166">
        <v>4.1818954108117001</v>
      </c>
      <c r="EX13" s="284">
        <v>0.58707344532012895</v>
      </c>
    </row>
    <row r="14" spans="1:260" ht="13" customHeight="1">
      <c r="A14" s="160" t="s">
        <v>555</v>
      </c>
      <c r="B14" s="160">
        <v>10031</v>
      </c>
      <c r="C14" s="160">
        <v>542881</v>
      </c>
      <c r="D14" s="160">
        <v>12880</v>
      </c>
      <c r="E14" s="160" t="s">
        <v>18</v>
      </c>
      <c r="F14" s="160" t="s">
        <v>18</v>
      </c>
      <c r="G14" s="175"/>
      <c r="H14" s="168" t="s">
        <v>117</v>
      </c>
      <c r="I14" s="169" t="s">
        <v>571</v>
      </c>
      <c r="J14" s="170">
        <v>35</v>
      </c>
      <c r="K14" s="161">
        <v>1</v>
      </c>
      <c r="M14" s="184" t="s">
        <v>46</v>
      </c>
      <c r="Z14" s="163"/>
      <c r="AS14" s="278"/>
      <c r="AT14" s="278"/>
      <c r="AU14" s="278"/>
      <c r="AV14" s="278"/>
      <c r="AW14" s="278"/>
      <c r="AX14" s="278"/>
      <c r="AY14" s="456"/>
      <c r="AZ14" s="278"/>
      <c r="BA14" s="278"/>
      <c r="BB14" s="278"/>
      <c r="BC14" s="278"/>
      <c r="BD14" s="164"/>
      <c r="BE14" s="164"/>
      <c r="BF14" s="164"/>
      <c r="BG14" s="164"/>
      <c r="BH14" s="164"/>
      <c r="BI14" s="164"/>
      <c r="BJ14" s="165"/>
      <c r="BK14" s="164"/>
      <c r="BL14" s="165"/>
      <c r="BM14" s="165"/>
      <c r="BN14" s="165"/>
      <c r="BO14" s="165"/>
      <c r="BP14" s="165"/>
      <c r="BQ14" s="165"/>
      <c r="BR14" s="165"/>
      <c r="BS14" s="284"/>
      <c r="BT14" s="289"/>
      <c r="BU14" s="279"/>
      <c r="BV14" s="290"/>
      <c r="BW14" s="289"/>
      <c r="BX14" s="289"/>
      <c r="BY14" s="289"/>
      <c r="BZ14" s="289"/>
      <c r="CA14" s="279"/>
      <c r="CB14" s="290"/>
      <c r="CC14" s="289"/>
      <c r="CD14" s="279"/>
      <c r="CE14" s="328"/>
      <c r="CF14" s="290"/>
      <c r="CG14" s="289"/>
      <c r="CH14" s="279"/>
      <c r="CI14" s="328"/>
      <c r="CJ14" s="290"/>
      <c r="CK14" s="289"/>
      <c r="CL14" s="279"/>
      <c r="CM14" s="328"/>
      <c r="CN14" s="290"/>
      <c r="CO14" s="289"/>
      <c r="CP14" s="279"/>
      <c r="CQ14" s="328"/>
      <c r="CR14" s="290"/>
      <c r="CS14" s="289"/>
      <c r="CT14" s="279"/>
      <c r="CU14" s="328"/>
      <c r="CV14" s="328"/>
      <c r="CW14" s="290"/>
      <c r="CX14" s="289"/>
      <c r="CY14" s="279"/>
      <c r="CZ14" s="328"/>
      <c r="DA14" s="328"/>
      <c r="DB14" s="290"/>
      <c r="DC14" s="289"/>
      <c r="DD14" s="279"/>
      <c r="DE14" s="328"/>
      <c r="DF14" s="328"/>
      <c r="DG14" s="290"/>
      <c r="DH14" s="289"/>
      <c r="DI14" s="284"/>
      <c r="DJ14" s="163">
        <v>18</v>
      </c>
      <c r="DK14" s="163">
        <v>18</v>
      </c>
      <c r="DL14" s="163">
        <v>0</v>
      </c>
      <c r="DM14" s="163">
        <v>2</v>
      </c>
      <c r="DN14" s="163">
        <v>6</v>
      </c>
      <c r="DO14" s="163">
        <v>0</v>
      </c>
      <c r="DP14" s="165">
        <v>96.2</v>
      </c>
      <c r="DQ14" s="165">
        <v>96.199996948242102</v>
      </c>
      <c r="DR14" s="165"/>
      <c r="DS14" s="163">
        <v>423</v>
      </c>
      <c r="DT14" s="163">
        <v>96</v>
      </c>
      <c r="DU14" s="163">
        <v>49</v>
      </c>
      <c r="DV14" s="163">
        <v>45</v>
      </c>
      <c r="DW14" s="163">
        <v>16</v>
      </c>
      <c r="DX14" s="163">
        <v>37</v>
      </c>
      <c r="DY14" s="163">
        <v>4</v>
      </c>
      <c r="DZ14" s="163">
        <v>3</v>
      </c>
      <c r="EA14" s="163">
        <v>5</v>
      </c>
      <c r="EB14" s="163">
        <v>2</v>
      </c>
      <c r="EC14" s="163">
        <v>79</v>
      </c>
      <c r="ED14" s="165">
        <v>7.35517260729487</v>
      </c>
      <c r="EE14" s="165">
        <v>3.4448276768342998</v>
      </c>
      <c r="EF14" s="165">
        <v>1.48965521160402</v>
      </c>
      <c r="EG14" s="165">
        <v>8.9379312696241495</v>
      </c>
      <c r="EH14" s="166">
        <v>1.3758621051620501</v>
      </c>
      <c r="EI14" s="165">
        <v>106.72452429668201</v>
      </c>
      <c r="EJ14" s="164">
        <v>0.25065274151436001</v>
      </c>
      <c r="EK14" s="164">
        <v>0.27777777777777701</v>
      </c>
      <c r="EL14" s="278">
        <v>0.31353135300000001</v>
      </c>
      <c r="EM14" s="278">
        <v>0.198019801</v>
      </c>
      <c r="EN14" s="278">
        <v>0.48844884399999999</v>
      </c>
      <c r="EO14" s="278">
        <v>8.5526320000000003E-2</v>
      </c>
      <c r="EP14" s="278">
        <v>0.35526316000000002</v>
      </c>
      <c r="EQ14" s="278">
        <v>0.11736526999999999</v>
      </c>
      <c r="ER14" s="165">
        <v>0.25683546249573602</v>
      </c>
      <c r="ES14" s="166">
        <v>4.1896552826363198</v>
      </c>
      <c r="ET14" s="166">
        <v>4.38</v>
      </c>
      <c r="EU14" s="166">
        <v>4.8443686454673101</v>
      </c>
      <c r="EV14" s="166">
        <v>4.95023231005956</v>
      </c>
      <c r="EW14" s="166">
        <v>4.7559113465066396</v>
      </c>
      <c r="EX14" s="284">
        <v>0.57972007989883401</v>
      </c>
    </row>
    <row r="15" spans="1:260" ht="13" customHeight="1">
      <c r="A15" s="160" t="s">
        <v>555</v>
      </c>
      <c r="B15" s="160">
        <v>9684</v>
      </c>
      <c r="C15" s="160">
        <v>455119</v>
      </c>
      <c r="D15" s="160">
        <v>11847</v>
      </c>
      <c r="E15" s="160" t="s">
        <v>14</v>
      </c>
      <c r="F15" s="160" t="s">
        <v>14</v>
      </c>
      <c r="G15" s="175"/>
      <c r="H15" s="168" t="s">
        <v>297</v>
      </c>
      <c r="I15" s="169" t="s">
        <v>545</v>
      </c>
      <c r="J15" s="170">
        <v>39</v>
      </c>
      <c r="K15" s="161">
        <v>1</v>
      </c>
      <c r="M15" s="184" t="s">
        <v>837</v>
      </c>
      <c r="Z15" s="163"/>
      <c r="AS15" s="278"/>
      <c r="AT15" s="278"/>
      <c r="AU15" s="278"/>
      <c r="AV15" s="278"/>
      <c r="AW15" s="278"/>
      <c r="AX15" s="278"/>
      <c r="AY15" s="456"/>
      <c r="AZ15" s="278"/>
      <c r="BA15" s="278"/>
      <c r="BB15" s="278"/>
      <c r="BC15" s="278"/>
      <c r="BD15" s="164"/>
      <c r="BE15" s="164"/>
      <c r="BF15" s="164"/>
      <c r="BG15" s="164"/>
      <c r="BH15" s="164"/>
      <c r="BI15" s="164"/>
      <c r="BJ15" s="165"/>
      <c r="BK15" s="164"/>
      <c r="BL15" s="165"/>
      <c r="BM15" s="165"/>
      <c r="BN15" s="165"/>
      <c r="BO15" s="165"/>
      <c r="BP15" s="165"/>
      <c r="BQ15" s="165"/>
      <c r="BR15" s="165"/>
      <c r="BS15" s="284"/>
      <c r="BT15" s="289"/>
      <c r="BU15" s="279"/>
      <c r="BV15" s="290"/>
      <c r="BW15" s="289"/>
      <c r="BX15" s="289"/>
      <c r="BY15" s="289"/>
      <c r="BZ15" s="289"/>
      <c r="CA15" s="279"/>
      <c r="CB15" s="290"/>
      <c r="CC15" s="289"/>
      <c r="CD15" s="279"/>
      <c r="CE15" s="328"/>
      <c r="CF15" s="290"/>
      <c r="CG15" s="289"/>
      <c r="CH15" s="279"/>
      <c r="CI15" s="328"/>
      <c r="CJ15" s="290"/>
      <c r="CK15" s="289"/>
      <c r="CL15" s="279"/>
      <c r="CM15" s="328"/>
      <c r="CN15" s="290"/>
      <c r="CO15" s="289"/>
      <c r="CP15" s="279"/>
      <c r="CQ15" s="328"/>
      <c r="CR15" s="290"/>
      <c r="CS15" s="289"/>
      <c r="CT15" s="279"/>
      <c r="CU15" s="328"/>
      <c r="CV15" s="328"/>
      <c r="CW15" s="290"/>
      <c r="CX15" s="289"/>
      <c r="CY15" s="279"/>
      <c r="CZ15" s="328"/>
      <c r="DA15" s="328"/>
      <c r="DB15" s="290"/>
      <c r="DC15" s="289"/>
      <c r="DD15" s="279"/>
      <c r="DE15" s="328"/>
      <c r="DF15" s="328"/>
      <c r="DG15" s="290"/>
      <c r="DH15" s="289"/>
      <c r="DI15" s="284"/>
      <c r="DJ15" s="163">
        <v>33</v>
      </c>
      <c r="DK15" s="163">
        <v>0</v>
      </c>
      <c r="DL15" s="163">
        <v>0</v>
      </c>
      <c r="DM15" s="163">
        <v>0</v>
      </c>
      <c r="DN15" s="163">
        <v>4</v>
      </c>
      <c r="DO15" s="163">
        <v>2</v>
      </c>
      <c r="DP15" s="165">
        <v>28.2</v>
      </c>
      <c r="DQ15" s="165"/>
      <c r="DR15" s="165">
        <v>28.2000007629394</v>
      </c>
      <c r="DS15" s="163">
        <v>114</v>
      </c>
      <c r="DT15" s="163">
        <v>25</v>
      </c>
      <c r="DU15" s="163">
        <v>11</v>
      </c>
      <c r="DV15" s="163">
        <v>7</v>
      </c>
      <c r="DW15" s="163">
        <v>4</v>
      </c>
      <c r="DX15" s="163">
        <v>4</v>
      </c>
      <c r="DY15" s="163">
        <v>2</v>
      </c>
      <c r="DZ15" s="163">
        <v>0</v>
      </c>
      <c r="EA15" s="163">
        <v>1</v>
      </c>
      <c r="EB15" s="163">
        <v>0</v>
      </c>
      <c r="EC15" s="163">
        <v>31</v>
      </c>
      <c r="ED15" s="165">
        <v>9.7325602980680905</v>
      </c>
      <c r="EE15" s="165">
        <v>1.25581423200878</v>
      </c>
      <c r="EF15" s="165">
        <v>1.25581423200878</v>
      </c>
      <c r="EG15" s="165">
        <v>7.8488389500549101</v>
      </c>
      <c r="EH15" s="166">
        <v>1.0116281313404101</v>
      </c>
      <c r="EI15" s="165">
        <v>78.471185940345705</v>
      </c>
      <c r="EJ15" s="164">
        <v>0.22727272727272699</v>
      </c>
      <c r="EK15" s="164">
        <v>0.28000000000000003</v>
      </c>
      <c r="EL15" s="278">
        <v>0.379746835</v>
      </c>
      <c r="EM15" s="278">
        <v>0.227848101</v>
      </c>
      <c r="EN15" s="278">
        <v>0.392405063</v>
      </c>
      <c r="EO15" s="278">
        <v>0.11392405</v>
      </c>
      <c r="EP15" s="278">
        <v>0.41772152000000001</v>
      </c>
      <c r="EQ15" s="278">
        <v>0.11392405</v>
      </c>
      <c r="ER15" s="165">
        <v>-0.29743373587397798</v>
      </c>
      <c r="ES15" s="166">
        <v>2.19767490601537</v>
      </c>
      <c r="ET15" s="166">
        <v>3.67</v>
      </c>
      <c r="EU15" s="166">
        <v>3.1555153668797198</v>
      </c>
      <c r="EV15" s="166">
        <v>2.9361339794158501</v>
      </c>
      <c r="EW15" s="166">
        <v>2.6506323046246298</v>
      </c>
      <c r="EX15" s="284">
        <v>0.55180114507675104</v>
      </c>
    </row>
    <row r="16" spans="1:260" ht="13" customHeight="1">
      <c r="A16" s="160" t="s">
        <v>555</v>
      </c>
      <c r="B16" s="160">
        <v>8270</v>
      </c>
      <c r="C16" s="160">
        <v>450203</v>
      </c>
      <c r="D16" s="160">
        <v>4676</v>
      </c>
      <c r="E16" s="160" t="s">
        <v>17</v>
      </c>
      <c r="F16" s="160" t="s">
        <v>17</v>
      </c>
      <c r="G16" s="175"/>
      <c r="H16" s="168" t="s">
        <v>499</v>
      </c>
      <c r="I16" s="169" t="s">
        <v>636</v>
      </c>
      <c r="J16" s="170">
        <v>41</v>
      </c>
      <c r="K16" s="161">
        <v>1</v>
      </c>
      <c r="M16" s="184" t="s">
        <v>837</v>
      </c>
      <c r="Z16" s="163"/>
      <c r="AS16" s="278"/>
      <c r="AT16" s="278"/>
      <c r="AU16" s="278"/>
      <c r="AV16" s="278"/>
      <c r="AW16" s="278"/>
      <c r="AX16" s="278"/>
      <c r="AY16" s="456"/>
      <c r="AZ16" s="278"/>
      <c r="BA16" s="278"/>
      <c r="BB16" s="278"/>
      <c r="BC16" s="278"/>
      <c r="BD16" s="164"/>
      <c r="BE16" s="164"/>
      <c r="BF16" s="164"/>
      <c r="BG16" s="164"/>
      <c r="BH16" s="164"/>
      <c r="BI16" s="164"/>
      <c r="BJ16" s="165"/>
      <c r="BK16" s="164"/>
      <c r="BL16" s="165"/>
      <c r="BM16" s="165"/>
      <c r="BN16" s="165"/>
      <c r="BO16" s="165"/>
      <c r="BP16" s="165"/>
      <c r="BQ16" s="165"/>
      <c r="BR16" s="165"/>
      <c r="BS16" s="284"/>
      <c r="BT16" s="289"/>
      <c r="BU16" s="279"/>
      <c r="BV16" s="290"/>
      <c r="BW16" s="289"/>
      <c r="BX16" s="289"/>
      <c r="BY16" s="289"/>
      <c r="BZ16" s="289"/>
      <c r="CA16" s="279"/>
      <c r="CB16" s="290"/>
      <c r="CC16" s="289"/>
      <c r="CD16" s="279"/>
      <c r="CE16" s="328"/>
      <c r="CF16" s="290"/>
      <c r="CG16" s="289"/>
      <c r="CH16" s="279"/>
      <c r="CI16" s="328"/>
      <c r="CJ16" s="290"/>
      <c r="CK16" s="289"/>
      <c r="CL16" s="279"/>
      <c r="CM16" s="328"/>
      <c r="CN16" s="290"/>
      <c r="CO16" s="289"/>
      <c r="CP16" s="279"/>
      <c r="CQ16" s="328"/>
      <c r="CR16" s="290"/>
      <c r="CS16" s="289"/>
      <c r="CT16" s="279"/>
      <c r="CU16" s="328"/>
      <c r="CV16" s="328"/>
      <c r="CW16" s="290"/>
      <c r="CX16" s="289"/>
      <c r="CY16" s="279"/>
      <c r="CZ16" s="328"/>
      <c r="DA16" s="328"/>
      <c r="DB16" s="290"/>
      <c r="DC16" s="289"/>
      <c r="DD16" s="279"/>
      <c r="DE16" s="328"/>
      <c r="DF16" s="328"/>
      <c r="DG16" s="290"/>
      <c r="DH16" s="289"/>
      <c r="DI16" s="284"/>
      <c r="DJ16" s="163">
        <v>19</v>
      </c>
      <c r="DK16" s="163">
        <v>13</v>
      </c>
      <c r="DL16" s="163">
        <v>0</v>
      </c>
      <c r="DM16" s="163">
        <v>5</v>
      </c>
      <c r="DN16" s="163">
        <v>7</v>
      </c>
      <c r="DO16" s="163">
        <v>0</v>
      </c>
      <c r="DP16" s="165">
        <v>77.099999999999994</v>
      </c>
      <c r="DQ16" s="165">
        <v>61</v>
      </c>
      <c r="DR16" s="165">
        <v>16.100000381469702</v>
      </c>
      <c r="DS16" s="163">
        <v>355</v>
      </c>
      <c r="DT16" s="163">
        <v>85</v>
      </c>
      <c r="DU16" s="163">
        <v>49</v>
      </c>
      <c r="DV16" s="163">
        <v>47</v>
      </c>
      <c r="DW16" s="163">
        <v>11</v>
      </c>
      <c r="DX16" s="163">
        <v>35</v>
      </c>
      <c r="DY16" s="163">
        <v>0</v>
      </c>
      <c r="DZ16" s="163">
        <v>8</v>
      </c>
      <c r="EA16" s="163">
        <v>1</v>
      </c>
      <c r="EB16" s="163">
        <v>1</v>
      </c>
      <c r="EC16" s="163">
        <v>84</v>
      </c>
      <c r="ED16" s="165">
        <v>9.7758622297066999</v>
      </c>
      <c r="EE16" s="165">
        <v>4.07327592904445</v>
      </c>
      <c r="EF16" s="165">
        <v>1.2801724348425401</v>
      </c>
      <c r="EG16" s="165">
        <v>9.8922415419651095</v>
      </c>
      <c r="EH16" s="166">
        <v>1.5517241634454999</v>
      </c>
      <c r="EI16" s="165">
        <v>120.36600365839899</v>
      </c>
      <c r="EJ16" s="164">
        <v>0.27243589743589702</v>
      </c>
      <c r="EK16" s="164">
        <v>0.34101382488479198</v>
      </c>
      <c r="EL16" s="278">
        <v>0.41333333300000002</v>
      </c>
      <c r="EM16" s="278">
        <v>0.235555555</v>
      </c>
      <c r="EN16" s="278">
        <v>0.35111111099999998</v>
      </c>
      <c r="EO16" s="278">
        <v>7.8947370000000003E-2</v>
      </c>
      <c r="EP16" s="278">
        <v>0.4122807</v>
      </c>
      <c r="EQ16" s="278">
        <v>0.1130186</v>
      </c>
      <c r="ER16" s="165">
        <v>-0.247707648268436</v>
      </c>
      <c r="ES16" s="166">
        <v>5.4698276761454103</v>
      </c>
      <c r="ET16" s="166">
        <v>4.32</v>
      </c>
      <c r="EU16" s="166">
        <v>4.4305755178653303</v>
      </c>
      <c r="EV16" s="166">
        <v>4.0877672786546198</v>
      </c>
      <c r="EW16" s="166">
        <v>3.9925618888459198</v>
      </c>
      <c r="EX16" s="284">
        <v>0.48039840161800301</v>
      </c>
    </row>
    <row r="17" spans="1:154" ht="13" customHeight="1">
      <c r="A17" s="160" t="s">
        <v>555</v>
      </c>
      <c r="B17" s="160">
        <v>9727</v>
      </c>
      <c r="C17" s="160">
        <v>489446</v>
      </c>
      <c r="D17" s="160">
        <v>9073</v>
      </c>
      <c r="E17" s="160" t="s">
        <v>15</v>
      </c>
      <c r="F17" s="160" t="s">
        <v>15</v>
      </c>
      <c r="G17" s="175"/>
      <c r="H17" s="168" t="s">
        <v>822</v>
      </c>
      <c r="I17" s="169" t="s">
        <v>823</v>
      </c>
      <c r="J17" s="170">
        <v>38</v>
      </c>
      <c r="K17" s="161">
        <v>1</v>
      </c>
      <c r="M17" s="184" t="s">
        <v>837</v>
      </c>
      <c r="Z17" s="163"/>
      <c r="AS17" s="278"/>
      <c r="AT17" s="278"/>
      <c r="AU17" s="278"/>
      <c r="AV17" s="278"/>
      <c r="AW17" s="278"/>
      <c r="AX17" s="278"/>
      <c r="AY17" s="456"/>
      <c r="AZ17" s="278"/>
      <c r="BA17" s="278"/>
      <c r="BB17" s="278"/>
      <c r="BC17" s="278"/>
      <c r="BD17" s="164"/>
      <c r="BE17" s="164"/>
      <c r="BF17" s="164"/>
      <c r="BG17" s="164"/>
      <c r="BH17" s="164"/>
      <c r="BI17" s="164"/>
      <c r="BJ17" s="165"/>
      <c r="BK17" s="164"/>
      <c r="BL17" s="165"/>
      <c r="BM17" s="165"/>
      <c r="BN17" s="165"/>
      <c r="BO17" s="165"/>
      <c r="BP17" s="165"/>
      <c r="BQ17" s="165"/>
      <c r="BR17" s="165"/>
      <c r="BS17" s="284"/>
      <c r="BT17" s="289"/>
      <c r="BU17" s="279"/>
      <c r="BV17" s="290"/>
      <c r="BW17" s="289"/>
      <c r="BX17" s="289"/>
      <c r="BY17" s="289"/>
      <c r="BZ17" s="289"/>
      <c r="CA17" s="279"/>
      <c r="CB17" s="290"/>
      <c r="CC17" s="289"/>
      <c r="CD17" s="279"/>
      <c r="CE17" s="328"/>
      <c r="CF17" s="290"/>
      <c r="CG17" s="289"/>
      <c r="CH17" s="279"/>
      <c r="CI17" s="328"/>
      <c r="CJ17" s="290"/>
      <c r="CK17" s="289"/>
      <c r="CL17" s="279"/>
      <c r="CM17" s="328"/>
      <c r="CN17" s="290"/>
      <c r="CO17" s="289"/>
      <c r="CP17" s="279"/>
      <c r="CQ17" s="328"/>
      <c r="CR17" s="290"/>
      <c r="CS17" s="289"/>
      <c r="CT17" s="279"/>
      <c r="CU17" s="328"/>
      <c r="CV17" s="328"/>
      <c r="CW17" s="290"/>
      <c r="CX17" s="289"/>
      <c r="CY17" s="279"/>
      <c r="CZ17" s="328"/>
      <c r="DA17" s="328"/>
      <c r="DB17" s="290"/>
      <c r="DC17" s="289"/>
      <c r="DD17" s="279"/>
      <c r="DE17" s="328"/>
      <c r="DF17" s="328"/>
      <c r="DG17" s="290"/>
      <c r="DH17" s="289"/>
      <c r="DI17" s="284"/>
      <c r="DJ17" s="163">
        <v>32</v>
      </c>
      <c r="DK17" s="163">
        <v>0</v>
      </c>
      <c r="DL17" s="163">
        <v>0</v>
      </c>
      <c r="DM17" s="163">
        <v>4</v>
      </c>
      <c r="DN17" s="163">
        <v>2</v>
      </c>
      <c r="DO17" s="163">
        <v>2</v>
      </c>
      <c r="DP17" s="165">
        <v>26.1</v>
      </c>
      <c r="DQ17" s="165"/>
      <c r="DR17" s="165">
        <v>26.100000381469702</v>
      </c>
      <c r="DS17" s="163">
        <v>111</v>
      </c>
      <c r="DT17" s="163">
        <v>24</v>
      </c>
      <c r="DU17" s="163">
        <v>12</v>
      </c>
      <c r="DV17" s="163">
        <v>11</v>
      </c>
      <c r="DW17" s="163">
        <v>4</v>
      </c>
      <c r="DX17" s="163">
        <v>8</v>
      </c>
      <c r="DY17" s="163">
        <v>0</v>
      </c>
      <c r="DZ17" s="163">
        <v>1</v>
      </c>
      <c r="EA17" s="163">
        <v>1</v>
      </c>
      <c r="EB17" s="163">
        <v>0</v>
      </c>
      <c r="EC17" s="163">
        <v>40</v>
      </c>
      <c r="ED17" s="165">
        <v>13.6708887164709</v>
      </c>
      <c r="EE17" s="165">
        <v>2.7341777432941901</v>
      </c>
      <c r="EF17" s="165">
        <v>1.3670888716470899</v>
      </c>
      <c r="EG17" s="165">
        <v>8.2025332298825795</v>
      </c>
      <c r="EH17" s="166">
        <v>1.2151901081307499</v>
      </c>
      <c r="EI17" s="165">
        <v>93.786839297751001</v>
      </c>
      <c r="EJ17" s="164">
        <v>0.23529411764705799</v>
      </c>
      <c r="EK17" s="164">
        <v>0.34482758620689602</v>
      </c>
      <c r="EL17" s="278">
        <v>0.344262295</v>
      </c>
      <c r="EM17" s="278">
        <v>0.24590163900000001</v>
      </c>
      <c r="EN17" s="278">
        <v>0.40983606500000003</v>
      </c>
      <c r="EO17" s="278">
        <v>0.11290322999999999</v>
      </c>
      <c r="EP17" s="278">
        <v>0.41935484000000001</v>
      </c>
      <c r="EQ17" s="278">
        <v>0.18580376000000001</v>
      </c>
      <c r="ER17" s="165">
        <v>-0.51508540814264103</v>
      </c>
      <c r="ES17" s="166">
        <v>3.7594943970295098</v>
      </c>
      <c r="ET17" s="166">
        <v>2.98</v>
      </c>
      <c r="EU17" s="166">
        <v>3.0477732186668098</v>
      </c>
      <c r="EV17" s="166">
        <v>2.4729793638981201</v>
      </c>
      <c r="EW17" s="166">
        <v>2.1470501410875298</v>
      </c>
      <c r="EX17" s="284">
        <v>0.46710857748985202</v>
      </c>
    </row>
    <row r="18" spans="1:154" ht="13" customHeight="1">
      <c r="A18" s="160" t="s">
        <v>555</v>
      </c>
      <c r="B18" s="160">
        <v>8652</v>
      </c>
      <c r="C18" s="160">
        <v>527048</v>
      </c>
      <c r="D18" s="160">
        <v>6902</v>
      </c>
      <c r="E18" s="160" t="s">
        <v>164</v>
      </c>
      <c r="F18" s="160" t="s">
        <v>164</v>
      </c>
      <c r="G18" s="175"/>
      <c r="H18" s="168" t="s">
        <v>3331</v>
      </c>
      <c r="I18" s="169" t="s">
        <v>3335</v>
      </c>
      <c r="J18" s="170">
        <v>34</v>
      </c>
      <c r="K18" s="161">
        <v>1</v>
      </c>
      <c r="M18" s="184" t="s">
        <v>46</v>
      </c>
      <c r="Z18" s="163"/>
      <c r="AS18" s="278"/>
      <c r="AT18" s="278"/>
      <c r="AU18" s="278"/>
      <c r="AV18" s="278"/>
      <c r="AW18" s="278"/>
      <c r="AX18" s="278"/>
      <c r="AY18" s="456"/>
      <c r="AZ18" s="278"/>
      <c r="BA18" s="278"/>
      <c r="BB18" s="278"/>
      <c r="BC18" s="278"/>
      <c r="BD18" s="164"/>
      <c r="BE18" s="164"/>
      <c r="BF18" s="164"/>
      <c r="BG18" s="164"/>
      <c r="BH18" s="164"/>
      <c r="BI18" s="164"/>
      <c r="BJ18" s="165"/>
      <c r="BK18" s="164"/>
      <c r="BL18" s="165"/>
      <c r="BM18" s="165"/>
      <c r="BN18" s="165"/>
      <c r="BO18" s="165"/>
      <c r="BP18" s="165"/>
      <c r="BQ18" s="165"/>
      <c r="BR18" s="165"/>
      <c r="BS18" s="284"/>
      <c r="BT18" s="289"/>
      <c r="BU18" s="279"/>
      <c r="BV18" s="290"/>
      <c r="BW18" s="289"/>
      <c r="BX18" s="289"/>
      <c r="BY18" s="289"/>
      <c r="BZ18" s="289"/>
      <c r="CA18" s="279"/>
      <c r="CB18" s="290"/>
      <c r="CC18" s="289"/>
      <c r="CD18" s="279"/>
      <c r="CE18" s="328"/>
      <c r="CF18" s="290"/>
      <c r="CG18" s="289"/>
      <c r="CH18" s="279"/>
      <c r="CI18" s="328"/>
      <c r="CJ18" s="290"/>
      <c r="CK18" s="289"/>
      <c r="CL18" s="279"/>
      <c r="CM18" s="328"/>
      <c r="CN18" s="290"/>
      <c r="CO18" s="289"/>
      <c r="CP18" s="279"/>
      <c r="CQ18" s="328"/>
      <c r="CR18" s="290"/>
      <c r="CS18" s="289"/>
      <c r="CT18" s="279"/>
      <c r="CU18" s="328"/>
      <c r="CV18" s="328"/>
      <c r="CW18" s="290"/>
      <c r="CX18" s="289"/>
      <c r="CY18" s="279"/>
      <c r="CZ18" s="328"/>
      <c r="DA18" s="328"/>
      <c r="DB18" s="290"/>
      <c r="DC18" s="289"/>
      <c r="DD18" s="279"/>
      <c r="DE18" s="328"/>
      <c r="DF18" s="328"/>
      <c r="DG18" s="290"/>
      <c r="DH18" s="289"/>
      <c r="DI18" s="284"/>
      <c r="DJ18" s="163">
        <v>4</v>
      </c>
      <c r="DK18" s="163">
        <v>4</v>
      </c>
      <c r="DL18" s="163">
        <v>0</v>
      </c>
      <c r="DM18" s="163">
        <v>1</v>
      </c>
      <c r="DN18" s="163">
        <v>1</v>
      </c>
      <c r="DO18" s="163">
        <v>0</v>
      </c>
      <c r="DP18" s="165">
        <v>20</v>
      </c>
      <c r="DQ18" s="165">
        <v>20</v>
      </c>
      <c r="DR18" s="165"/>
      <c r="DS18" s="163">
        <v>83</v>
      </c>
      <c r="DT18" s="163">
        <v>14</v>
      </c>
      <c r="DU18" s="163">
        <v>7</v>
      </c>
      <c r="DV18" s="163">
        <v>7</v>
      </c>
      <c r="DW18" s="163">
        <v>1</v>
      </c>
      <c r="DX18" s="163">
        <v>11</v>
      </c>
      <c r="DY18" s="163">
        <v>0</v>
      </c>
      <c r="DZ18" s="163">
        <v>1</v>
      </c>
      <c r="EA18" s="163">
        <v>0</v>
      </c>
      <c r="EB18" s="163">
        <v>0</v>
      </c>
      <c r="EC18" s="163">
        <v>18</v>
      </c>
      <c r="ED18" s="165">
        <v>8.1</v>
      </c>
      <c r="EE18" s="165">
        <v>4.95</v>
      </c>
      <c r="EF18" s="165">
        <v>0.45</v>
      </c>
      <c r="EG18" s="165">
        <v>6.3</v>
      </c>
      <c r="EH18" s="166">
        <v>1.25</v>
      </c>
      <c r="EI18" s="165">
        <v>96.961501352739106</v>
      </c>
      <c r="EJ18" s="164">
        <v>0.19718309859154901</v>
      </c>
      <c r="EK18" s="164">
        <v>0.25</v>
      </c>
      <c r="EL18" s="278">
        <v>0.320754716</v>
      </c>
      <c r="EM18" s="278">
        <v>0.207547169</v>
      </c>
      <c r="EN18" s="278">
        <v>0.47169811299999997</v>
      </c>
      <c r="EO18" s="278">
        <v>0.15094340000000001</v>
      </c>
      <c r="EP18" s="278">
        <v>0.47169811</v>
      </c>
      <c r="EQ18" s="278">
        <v>9.0909089999999998E-2</v>
      </c>
      <c r="ER18" s="165">
        <v>-0.111524870699274</v>
      </c>
      <c r="ES18" s="166">
        <v>3.15</v>
      </c>
      <c r="ET18" s="166">
        <v>6.62</v>
      </c>
      <c r="EU18" s="166">
        <v>3.7357479095458901</v>
      </c>
      <c r="EV18" s="166">
        <v>4.9289361469447597</v>
      </c>
      <c r="EW18" s="166">
        <v>4.8984274575419997</v>
      </c>
      <c r="EX18" s="284">
        <v>0.33820793032646101</v>
      </c>
    </row>
    <row r="19" spans="1:154" ht="13" customHeight="1">
      <c r="A19" s="160" t="s">
        <v>555</v>
      </c>
      <c r="B19" s="160">
        <v>10931</v>
      </c>
      <c r="C19" s="160">
        <v>668941</v>
      </c>
      <c r="D19" s="160">
        <v>19574</v>
      </c>
      <c r="E19" s="160" t="s">
        <v>276</v>
      </c>
      <c r="F19" s="160" t="s">
        <v>276</v>
      </c>
      <c r="G19" s="175"/>
      <c r="H19" s="162" t="s">
        <v>252</v>
      </c>
      <c r="I19" s="162" t="s">
        <v>1877</v>
      </c>
      <c r="J19" s="161">
        <v>28</v>
      </c>
      <c r="K19" s="161">
        <v>1</v>
      </c>
      <c r="M19" s="184" t="s">
        <v>46</v>
      </c>
      <c r="Z19" s="163"/>
      <c r="AS19" s="278"/>
      <c r="AT19" s="278"/>
      <c r="AU19" s="278"/>
      <c r="AV19" s="278"/>
      <c r="AW19" s="278"/>
      <c r="AX19" s="278"/>
      <c r="AY19" s="456"/>
      <c r="AZ19" s="278"/>
      <c r="BA19" s="278"/>
      <c r="BB19" s="278"/>
      <c r="BC19" s="278"/>
      <c r="BD19" s="164"/>
      <c r="BE19" s="164"/>
      <c r="BF19" s="164"/>
      <c r="BG19" s="164"/>
      <c r="BH19" s="164"/>
      <c r="BI19" s="164"/>
      <c r="BJ19" s="165"/>
      <c r="BK19" s="164"/>
      <c r="BL19" s="165"/>
      <c r="BM19" s="165"/>
      <c r="BN19" s="165"/>
      <c r="BO19" s="165"/>
      <c r="BP19" s="165"/>
      <c r="BQ19" s="165"/>
      <c r="BR19" s="165"/>
      <c r="BS19" s="284"/>
      <c r="BT19" s="289"/>
      <c r="BU19" s="279"/>
      <c r="BV19" s="290"/>
      <c r="BW19" s="289"/>
      <c r="BX19" s="289"/>
      <c r="BY19" s="289"/>
      <c r="BZ19" s="289"/>
      <c r="CA19" s="279"/>
      <c r="CB19" s="290"/>
      <c r="CC19" s="289"/>
      <c r="CD19" s="279"/>
      <c r="CE19" s="328"/>
      <c r="CF19" s="290"/>
      <c r="CG19" s="289"/>
      <c r="CH19" s="279"/>
      <c r="CI19" s="328"/>
      <c r="CJ19" s="290"/>
      <c r="CK19" s="289"/>
      <c r="CL19" s="279"/>
      <c r="CM19" s="328"/>
      <c r="CN19" s="290"/>
      <c r="CO19" s="289"/>
      <c r="CP19" s="279"/>
      <c r="CQ19" s="328"/>
      <c r="CR19" s="290"/>
      <c r="CS19" s="289"/>
      <c r="CT19" s="279"/>
      <c r="CU19" s="328"/>
      <c r="CV19" s="328"/>
      <c r="CW19" s="290"/>
      <c r="CX19" s="289"/>
      <c r="CY19" s="279"/>
      <c r="CZ19" s="328"/>
      <c r="DA19" s="328"/>
      <c r="DB19" s="290"/>
      <c r="DC19" s="289"/>
      <c r="DD19" s="279"/>
      <c r="DE19" s="328"/>
      <c r="DF19" s="328"/>
      <c r="DG19" s="290"/>
      <c r="DH19" s="289"/>
      <c r="DI19" s="284"/>
      <c r="DJ19" s="163">
        <v>33</v>
      </c>
      <c r="DK19" s="163">
        <v>0</v>
      </c>
      <c r="DL19" s="163">
        <v>0</v>
      </c>
      <c r="DM19" s="163">
        <v>3</v>
      </c>
      <c r="DN19" s="163">
        <v>3</v>
      </c>
      <c r="DO19" s="163">
        <v>0</v>
      </c>
      <c r="DP19" s="165">
        <v>26.2</v>
      </c>
      <c r="DQ19" s="165"/>
      <c r="DR19" s="165">
        <v>26.2000007629394</v>
      </c>
      <c r="DS19" s="163">
        <v>114</v>
      </c>
      <c r="DT19" s="163">
        <v>21</v>
      </c>
      <c r="DU19" s="163">
        <v>11</v>
      </c>
      <c r="DV19" s="163">
        <v>8</v>
      </c>
      <c r="DW19" s="163">
        <v>1</v>
      </c>
      <c r="DX19" s="163">
        <v>15</v>
      </c>
      <c r="DY19" s="163">
        <v>3</v>
      </c>
      <c r="DZ19" s="163">
        <v>1</v>
      </c>
      <c r="EA19" s="163">
        <v>1</v>
      </c>
      <c r="EB19" s="163">
        <v>0</v>
      </c>
      <c r="EC19" s="163">
        <v>21</v>
      </c>
      <c r="ED19" s="165">
        <v>7.0875021967298597</v>
      </c>
      <c r="EE19" s="165">
        <v>5.0625015690927597</v>
      </c>
      <c r="EF19" s="165">
        <v>0.33750010460618401</v>
      </c>
      <c r="EG19" s="165">
        <v>7.0875021967298597</v>
      </c>
      <c r="EH19" s="166">
        <v>1.3500004184247301</v>
      </c>
      <c r="EI19" s="165">
        <v>104.191328951366</v>
      </c>
      <c r="EJ19" s="164">
        <v>0.214285714285714</v>
      </c>
      <c r="EK19" s="164">
        <v>0.26315789473684198</v>
      </c>
      <c r="EL19" s="278">
        <v>0.53424657499999995</v>
      </c>
      <c r="EM19" s="278">
        <v>0.109589041</v>
      </c>
      <c r="EN19" s="278">
        <v>0.35616438299999997</v>
      </c>
      <c r="EO19" s="278">
        <v>6.4935060000000003E-2</v>
      </c>
      <c r="EP19" s="278">
        <v>0.37662338000000001</v>
      </c>
      <c r="EQ19" s="278">
        <v>9.4808130000000004E-2</v>
      </c>
      <c r="ER19" s="165">
        <v>0.22938705039723101</v>
      </c>
      <c r="ES19" s="166">
        <v>2.7000008368494699</v>
      </c>
      <c r="ET19" s="166">
        <v>3.42</v>
      </c>
      <c r="EU19" s="166">
        <v>3.7982481303811699</v>
      </c>
      <c r="EV19" s="166">
        <v>4.7484352500572298</v>
      </c>
      <c r="EW19" s="166">
        <v>4.6710947516443602</v>
      </c>
      <c r="EX19" s="284">
        <v>0.131663993000984</v>
      </c>
    </row>
    <row r="20" spans="1:154" ht="13" customHeight="1">
      <c r="A20" s="160" t="s">
        <v>555</v>
      </c>
      <c r="B20" s="160">
        <v>9779</v>
      </c>
      <c r="C20" s="160">
        <v>593576</v>
      </c>
      <c r="D20" s="160">
        <v>11804</v>
      </c>
      <c r="E20" s="160" t="s">
        <v>3328</v>
      </c>
      <c r="F20" s="160" t="s">
        <v>3328</v>
      </c>
      <c r="G20" s="175"/>
      <c r="H20" s="168" t="s">
        <v>860</v>
      </c>
      <c r="I20" s="169" t="s">
        <v>4359</v>
      </c>
      <c r="J20" s="170">
        <v>36</v>
      </c>
      <c r="K20" s="161">
        <v>1</v>
      </c>
      <c r="M20" s="184" t="s">
        <v>837</v>
      </c>
      <c r="Z20" s="163"/>
      <c r="AS20" s="278"/>
      <c r="AT20" s="278"/>
      <c r="AU20" s="278"/>
      <c r="AV20" s="278"/>
      <c r="AW20" s="278"/>
      <c r="AX20" s="278"/>
      <c r="AY20" s="456"/>
      <c r="AZ20" s="278"/>
      <c r="BA20" s="278"/>
      <c r="BB20" s="278"/>
      <c r="BC20" s="278"/>
      <c r="BD20" s="164"/>
      <c r="BE20" s="164"/>
      <c r="BF20" s="164"/>
      <c r="BG20" s="164"/>
      <c r="BH20" s="164"/>
      <c r="BI20" s="164"/>
      <c r="BJ20" s="165"/>
      <c r="BK20" s="164"/>
      <c r="BL20" s="165"/>
      <c r="BM20" s="165"/>
      <c r="BN20" s="165"/>
      <c r="BO20" s="165"/>
      <c r="BP20" s="165"/>
      <c r="BQ20" s="165"/>
      <c r="BR20" s="165"/>
      <c r="BS20" s="284"/>
      <c r="BT20" s="289"/>
      <c r="BU20" s="279"/>
      <c r="BV20" s="290"/>
      <c r="BW20" s="289"/>
      <c r="BX20" s="289"/>
      <c r="BY20" s="289"/>
      <c r="BZ20" s="289"/>
      <c r="CA20" s="279"/>
      <c r="CB20" s="290"/>
      <c r="CC20" s="289"/>
      <c r="CD20" s="279"/>
      <c r="CE20" s="328"/>
      <c r="CF20" s="290"/>
      <c r="CG20" s="289"/>
      <c r="CH20" s="279"/>
      <c r="CI20" s="328"/>
      <c r="CJ20" s="290"/>
      <c r="CK20" s="289"/>
      <c r="CL20" s="279"/>
      <c r="CM20" s="328"/>
      <c r="CN20" s="290"/>
      <c r="CO20" s="289"/>
      <c r="CP20" s="279"/>
      <c r="CQ20" s="328"/>
      <c r="CR20" s="290"/>
      <c r="CS20" s="289"/>
      <c r="CT20" s="279"/>
      <c r="CU20" s="328"/>
      <c r="CV20" s="328"/>
      <c r="CW20" s="290"/>
      <c r="CX20" s="289"/>
      <c r="CY20" s="279"/>
      <c r="CZ20" s="328"/>
      <c r="DA20" s="328"/>
      <c r="DB20" s="290"/>
      <c r="DC20" s="289"/>
      <c r="DD20" s="279"/>
      <c r="DE20" s="328"/>
      <c r="DF20" s="328"/>
      <c r="DG20" s="290"/>
      <c r="DH20" s="289"/>
      <c r="DI20" s="284"/>
      <c r="DJ20" s="163">
        <v>23</v>
      </c>
      <c r="DK20" s="163">
        <v>0</v>
      </c>
      <c r="DL20" s="163">
        <v>0</v>
      </c>
      <c r="DM20" s="163">
        <v>3</v>
      </c>
      <c r="DN20" s="163">
        <v>1</v>
      </c>
      <c r="DO20" s="163">
        <v>0</v>
      </c>
      <c r="DP20" s="165">
        <v>15</v>
      </c>
      <c r="DQ20" s="165"/>
      <c r="DR20" s="165">
        <v>15</v>
      </c>
      <c r="DS20" s="163">
        <v>68</v>
      </c>
      <c r="DT20" s="163">
        <v>16</v>
      </c>
      <c r="DU20" s="163">
        <v>14</v>
      </c>
      <c r="DV20" s="163">
        <v>13</v>
      </c>
      <c r="DW20" s="163">
        <v>3</v>
      </c>
      <c r="DX20" s="163">
        <v>8</v>
      </c>
      <c r="DY20" s="163">
        <v>0</v>
      </c>
      <c r="DZ20" s="163">
        <v>1</v>
      </c>
      <c r="EA20" s="163">
        <v>3</v>
      </c>
      <c r="EB20" s="163">
        <v>0</v>
      </c>
      <c r="EC20" s="163">
        <v>20</v>
      </c>
      <c r="ED20" s="165">
        <v>12.000003051758499</v>
      </c>
      <c r="EE20" s="165">
        <v>4.8000012207034297</v>
      </c>
      <c r="EF20" s="165">
        <v>1.80000045776378</v>
      </c>
      <c r="EG20" s="165">
        <v>9.6000024414068701</v>
      </c>
      <c r="EH20" s="166">
        <v>1.60000040690114</v>
      </c>
      <c r="EI20" s="165">
        <v>123.954568127942</v>
      </c>
      <c r="EJ20" s="164">
        <v>0.27118644067796599</v>
      </c>
      <c r="EK20" s="164">
        <v>0.36111111111111099</v>
      </c>
      <c r="EL20" s="278">
        <v>0.243243243</v>
      </c>
      <c r="EM20" s="278">
        <v>0.27027026999999998</v>
      </c>
      <c r="EN20" s="278">
        <v>0.486486486</v>
      </c>
      <c r="EO20" s="278">
        <v>0.12820513</v>
      </c>
      <c r="EP20" s="278">
        <v>0.46153845999999998</v>
      </c>
      <c r="EQ20" s="278">
        <v>0.11842105</v>
      </c>
      <c r="ER20" s="165">
        <v>0.139930122424683</v>
      </c>
      <c r="ES20" s="166">
        <v>7.8000019836430798</v>
      </c>
      <c r="ET20" s="166">
        <v>4.9400000000000004</v>
      </c>
      <c r="EU20" s="166">
        <v>4.8190816836888004</v>
      </c>
      <c r="EV20" s="166">
        <v>3.9885421803745902</v>
      </c>
      <c r="EW20" s="166">
        <v>3.4647252393105599</v>
      </c>
      <c r="EX20" s="284">
        <v>-4.18034940958023E-2</v>
      </c>
    </row>
    <row r="21" spans="1:154" ht="13" customHeight="1">
      <c r="A21" s="160" t="s">
        <v>555</v>
      </c>
      <c r="B21" s="160">
        <v>12268</v>
      </c>
      <c r="C21" s="160">
        <v>672391</v>
      </c>
      <c r="D21" s="160">
        <v>20061</v>
      </c>
      <c r="E21" s="160" t="s">
        <v>614</v>
      </c>
      <c r="F21" s="160" t="s">
        <v>614</v>
      </c>
      <c r="G21" s="175"/>
      <c r="H21" s="162" t="s">
        <v>2415</v>
      </c>
      <c r="I21" s="162" t="s">
        <v>2416</v>
      </c>
      <c r="J21" s="161">
        <v>33</v>
      </c>
      <c r="K21" s="161">
        <v>1</v>
      </c>
      <c r="M21" s="184" t="s">
        <v>837</v>
      </c>
      <c r="Z21" s="163"/>
      <c r="AS21" s="278"/>
      <c r="AT21" s="278"/>
      <c r="AU21" s="278"/>
      <c r="AV21" s="278"/>
      <c r="AW21" s="278"/>
      <c r="AX21" s="278"/>
      <c r="AY21" s="456"/>
      <c r="AZ21" s="278"/>
      <c r="BA21" s="278"/>
      <c r="BB21" s="278"/>
      <c r="BC21" s="278"/>
      <c r="BD21" s="164"/>
      <c r="BE21" s="164"/>
      <c r="BF21" s="164"/>
      <c r="BG21" s="164"/>
      <c r="BH21" s="164"/>
      <c r="BI21" s="164"/>
      <c r="BJ21" s="165"/>
      <c r="BK21" s="164"/>
      <c r="BL21" s="165"/>
      <c r="BM21" s="165"/>
      <c r="BN21" s="165"/>
      <c r="BO21" s="165"/>
      <c r="BP21" s="165"/>
      <c r="BQ21" s="165"/>
      <c r="BR21" s="165"/>
      <c r="BS21" s="284"/>
      <c r="BT21" s="289"/>
      <c r="BU21" s="279"/>
      <c r="BV21" s="290"/>
      <c r="BW21" s="289"/>
      <c r="BX21" s="289"/>
      <c r="BY21" s="289"/>
      <c r="BZ21" s="289"/>
      <c r="CA21" s="279"/>
      <c r="CB21" s="290"/>
      <c r="CC21" s="289"/>
      <c r="CD21" s="279"/>
      <c r="CE21" s="328"/>
      <c r="CF21" s="290"/>
      <c r="CG21" s="289"/>
      <c r="CH21" s="279"/>
      <c r="CI21" s="328"/>
      <c r="CJ21" s="290"/>
      <c r="CK21" s="289"/>
      <c r="CL21" s="279"/>
      <c r="CM21" s="328"/>
      <c r="CN21" s="290"/>
      <c r="CO21" s="289"/>
      <c r="CP21" s="279"/>
      <c r="CQ21" s="328"/>
      <c r="CR21" s="290"/>
      <c r="CS21" s="289"/>
      <c r="CT21" s="279"/>
      <c r="CU21" s="328"/>
      <c r="CV21" s="328"/>
      <c r="CW21" s="290"/>
      <c r="CX21" s="289"/>
      <c r="CY21" s="279"/>
      <c r="CZ21" s="328"/>
      <c r="DA21" s="328"/>
      <c r="DB21" s="290"/>
      <c r="DC21" s="289"/>
      <c r="DD21" s="279"/>
      <c r="DE21" s="328"/>
      <c r="DF21" s="328"/>
      <c r="DG21" s="290"/>
      <c r="DH21" s="289"/>
      <c r="DI21" s="284"/>
      <c r="DJ21" s="163">
        <v>25</v>
      </c>
      <c r="DK21" s="163">
        <v>0</v>
      </c>
      <c r="DL21" s="163">
        <v>0</v>
      </c>
      <c r="DM21" s="163">
        <v>1</v>
      </c>
      <c r="DN21" s="163">
        <v>1</v>
      </c>
      <c r="DO21" s="163">
        <v>0</v>
      </c>
      <c r="DP21" s="165">
        <v>23.2</v>
      </c>
      <c r="DQ21" s="165"/>
      <c r="DR21" s="165">
        <v>23.2000007629394</v>
      </c>
      <c r="DS21" s="163">
        <v>97</v>
      </c>
      <c r="DT21" s="163">
        <v>18</v>
      </c>
      <c r="DU21" s="163">
        <v>15</v>
      </c>
      <c r="DV21" s="163">
        <v>15</v>
      </c>
      <c r="DW21" s="163">
        <v>3</v>
      </c>
      <c r="DX21" s="163">
        <v>13</v>
      </c>
      <c r="DY21" s="163">
        <v>0</v>
      </c>
      <c r="DZ21" s="163">
        <v>0</v>
      </c>
      <c r="EA21" s="163">
        <v>2</v>
      </c>
      <c r="EB21" s="163">
        <v>0</v>
      </c>
      <c r="EC21" s="163">
        <v>22</v>
      </c>
      <c r="ED21" s="165">
        <v>8.3661980820989506</v>
      </c>
      <c r="EE21" s="165">
        <v>4.9436625030584702</v>
      </c>
      <c r="EF21" s="165">
        <v>1.14084519301349</v>
      </c>
      <c r="EG21" s="165">
        <v>6.8450711580809598</v>
      </c>
      <c r="EH21" s="166">
        <v>1.30985929568215</v>
      </c>
      <c r="EI21" s="165">
        <v>101.60473909614601</v>
      </c>
      <c r="EJ21" s="164">
        <v>0.214285714285714</v>
      </c>
      <c r="EK21" s="164">
        <v>0.25423728813559299</v>
      </c>
      <c r="EL21" s="278">
        <v>0.37704917999999998</v>
      </c>
      <c r="EM21" s="278">
        <v>0.13114754000000001</v>
      </c>
      <c r="EN21" s="278">
        <v>0.49180327800000001</v>
      </c>
      <c r="EO21" s="278">
        <v>8.0645159999999994E-2</v>
      </c>
      <c r="EP21" s="278">
        <v>0.35483871</v>
      </c>
      <c r="EQ21" s="278">
        <v>0.12781955</v>
      </c>
      <c r="ER21" s="165">
        <v>8.3710040379721096E-4</v>
      </c>
      <c r="ES21" s="166">
        <v>5.7042259650674696</v>
      </c>
      <c r="ET21" s="166">
        <v>3.56</v>
      </c>
      <c r="EU21" s="166">
        <v>4.5223677822295496</v>
      </c>
      <c r="EV21" s="166">
        <v>4.7436291171705101</v>
      </c>
      <c r="EW21" s="166">
        <v>4.3955425504031398</v>
      </c>
      <c r="EX21" s="284">
        <v>-6.4996801316738101E-2</v>
      </c>
    </row>
    <row r="22" spans="1:154" ht="13" customHeight="1">
      <c r="A22" s="160" t="s">
        <v>555</v>
      </c>
      <c r="B22" s="160">
        <v>12120</v>
      </c>
      <c r="C22" s="160">
        <v>693821</v>
      </c>
      <c r="D22" s="160">
        <v>27779</v>
      </c>
      <c r="E22" s="160" t="s">
        <v>555</v>
      </c>
      <c r="F22" s="160" t="s">
        <v>555</v>
      </c>
      <c r="G22" s="175"/>
      <c r="H22" s="162" t="s">
        <v>3116</v>
      </c>
      <c r="I22" s="162" t="s">
        <v>356</v>
      </c>
      <c r="J22" s="160">
        <v>26</v>
      </c>
      <c r="K22" s="161">
        <v>1</v>
      </c>
      <c r="M22" s="184" t="s">
        <v>837</v>
      </c>
      <c r="Z22" s="163"/>
      <c r="AS22" s="278"/>
      <c r="AT22" s="278"/>
      <c r="AU22" s="278"/>
      <c r="AV22" s="278"/>
      <c r="AW22" s="278"/>
      <c r="AX22" s="278"/>
      <c r="AY22" s="456"/>
      <c r="AZ22" s="278"/>
      <c r="BA22" s="278"/>
      <c r="BB22" s="278"/>
      <c r="BC22" s="278"/>
      <c r="BD22" s="164"/>
      <c r="BE22" s="164"/>
      <c r="BF22" s="164"/>
      <c r="BG22" s="164"/>
      <c r="BH22" s="164"/>
      <c r="BI22" s="164"/>
      <c r="BJ22" s="165"/>
      <c r="BK22" s="164"/>
      <c r="BL22" s="165"/>
      <c r="BM22" s="165"/>
      <c r="BN22" s="165"/>
      <c r="BO22" s="165"/>
      <c r="BP22" s="165"/>
      <c r="BQ22" s="165"/>
      <c r="BR22" s="165"/>
      <c r="BS22" s="284"/>
      <c r="BT22" s="289"/>
      <c r="BU22" s="279"/>
      <c r="BV22" s="290"/>
      <c r="BW22" s="289"/>
      <c r="BX22" s="289"/>
      <c r="BY22" s="289"/>
      <c r="BZ22" s="289"/>
      <c r="CA22" s="279"/>
      <c r="CB22" s="290"/>
      <c r="CC22" s="289"/>
      <c r="CD22" s="279"/>
      <c r="CE22" s="328"/>
      <c r="CF22" s="290"/>
      <c r="CG22" s="289"/>
      <c r="CH22" s="279"/>
      <c r="CI22" s="328"/>
      <c r="CJ22" s="290"/>
      <c r="CK22" s="289"/>
      <c r="CL22" s="279"/>
      <c r="CM22" s="328"/>
      <c r="CN22" s="290"/>
      <c r="CO22" s="289"/>
      <c r="CP22" s="279"/>
      <c r="CQ22" s="328"/>
      <c r="CR22" s="290"/>
      <c r="CS22" s="289"/>
      <c r="CT22" s="279"/>
      <c r="CU22" s="328"/>
      <c r="CV22" s="328"/>
      <c r="CW22" s="290"/>
      <c r="CX22" s="289"/>
      <c r="CY22" s="279"/>
      <c r="CZ22" s="328"/>
      <c r="DA22" s="328"/>
      <c r="DB22" s="290"/>
      <c r="DC22" s="289"/>
      <c r="DD22" s="279"/>
      <c r="DE22" s="328"/>
      <c r="DF22" s="328"/>
      <c r="DG22" s="290"/>
      <c r="DH22" s="289"/>
      <c r="DI22" s="284"/>
      <c r="DJ22" s="163">
        <v>14</v>
      </c>
      <c r="DK22" s="163">
        <v>14</v>
      </c>
      <c r="DL22" s="163">
        <v>0</v>
      </c>
      <c r="DM22" s="163">
        <v>2</v>
      </c>
      <c r="DN22" s="163">
        <v>6</v>
      </c>
      <c r="DO22" s="163">
        <v>0</v>
      </c>
      <c r="DP22" s="165">
        <v>73</v>
      </c>
      <c r="DQ22" s="165">
        <v>73</v>
      </c>
      <c r="DR22" s="165"/>
      <c r="DS22" s="163">
        <v>327</v>
      </c>
      <c r="DT22" s="163">
        <v>84</v>
      </c>
      <c r="DU22" s="163">
        <v>49</v>
      </c>
      <c r="DV22" s="163">
        <v>48</v>
      </c>
      <c r="DW22" s="163">
        <v>16</v>
      </c>
      <c r="DX22" s="163">
        <v>27</v>
      </c>
      <c r="DY22" s="163">
        <v>0</v>
      </c>
      <c r="DZ22" s="163">
        <v>4</v>
      </c>
      <c r="EA22" s="163">
        <v>1</v>
      </c>
      <c r="EB22" s="163">
        <v>0</v>
      </c>
      <c r="EC22" s="163">
        <v>62</v>
      </c>
      <c r="ED22" s="165">
        <v>7.6438356164383503</v>
      </c>
      <c r="EE22" s="165">
        <v>3.3287671232876699</v>
      </c>
      <c r="EF22" s="165">
        <v>1.97260273972602</v>
      </c>
      <c r="EG22" s="165">
        <v>10.3561643835616</v>
      </c>
      <c r="EH22" s="166">
        <v>1.52054794520547</v>
      </c>
      <c r="EI22" s="165">
        <v>117.35397188253501</v>
      </c>
      <c r="EJ22" s="164">
        <v>0.28378378378378299</v>
      </c>
      <c r="EK22" s="164">
        <v>0.31192660550458701</v>
      </c>
      <c r="EL22" s="278">
        <v>0.50431034399999997</v>
      </c>
      <c r="EM22" s="278">
        <v>0.21120689600000001</v>
      </c>
      <c r="EN22" s="278">
        <v>0.284482758</v>
      </c>
      <c r="EO22" s="278">
        <v>0.10683761</v>
      </c>
      <c r="EP22" s="278">
        <v>0.47435896999999999</v>
      </c>
      <c r="EQ22" s="278">
        <v>7.9054600000000003E-2</v>
      </c>
      <c r="ER22" s="165">
        <v>1.05384152101557</v>
      </c>
      <c r="ES22" s="166">
        <v>5.9178082191780801</v>
      </c>
      <c r="ET22" s="166">
        <v>5.99</v>
      </c>
      <c r="EU22" s="166">
        <v>5.5104054437924699</v>
      </c>
      <c r="EV22" s="166">
        <v>3.9942457031713698</v>
      </c>
      <c r="EW22" s="166">
        <v>4.2008517288373799</v>
      </c>
      <c r="EX22" s="284">
        <v>-0.491289943456649</v>
      </c>
    </row>
    <row r="23" spans="1:154" ht="13" customHeight="1">
      <c r="A23" s="160" t="s">
        <v>555</v>
      </c>
      <c r="B23" s="160">
        <v>11033</v>
      </c>
      <c r="C23" s="160">
        <v>642851</v>
      </c>
      <c r="D23" s="160">
        <v>15271</v>
      </c>
      <c r="E23" s="160" t="s">
        <v>3328</v>
      </c>
      <c r="F23" s="160" t="s">
        <v>3328</v>
      </c>
      <c r="G23" s="175"/>
      <c r="H23" s="162" t="s">
        <v>2267</v>
      </c>
      <c r="I23" s="162" t="s">
        <v>595</v>
      </c>
      <c r="J23" s="161">
        <v>34</v>
      </c>
      <c r="K23" s="161">
        <v>2</v>
      </c>
      <c r="L23" s="161" t="s">
        <v>837</v>
      </c>
      <c r="Z23" s="163">
        <v>34</v>
      </c>
      <c r="AA23" s="163">
        <v>88</v>
      </c>
      <c r="AB23" s="163">
        <v>82</v>
      </c>
      <c r="AC23" s="163">
        <v>24</v>
      </c>
      <c r="AD23" s="163">
        <v>13</v>
      </c>
      <c r="AE23" s="163">
        <v>6</v>
      </c>
      <c r="AF23" s="163">
        <v>0</v>
      </c>
      <c r="AG23" s="163">
        <v>5</v>
      </c>
      <c r="AH23" s="163">
        <v>10</v>
      </c>
      <c r="AI23" s="163">
        <v>19</v>
      </c>
      <c r="AJ23" s="163">
        <v>0</v>
      </c>
      <c r="AK23" s="163">
        <v>0</v>
      </c>
      <c r="AL23" s="163">
        <v>4</v>
      </c>
      <c r="AM23" s="163">
        <v>0</v>
      </c>
      <c r="AN23" s="163">
        <v>23</v>
      </c>
      <c r="AO23" s="163">
        <v>0</v>
      </c>
      <c r="AP23" s="163">
        <v>1</v>
      </c>
      <c r="AQ23" s="163">
        <v>1</v>
      </c>
      <c r="AR23" s="163">
        <v>2</v>
      </c>
      <c r="AS23" s="278">
        <v>4.5454544999999999E-2</v>
      </c>
      <c r="AT23" s="278">
        <v>0.26136363600000001</v>
      </c>
      <c r="AU23" s="278">
        <v>0.45901639</v>
      </c>
      <c r="AV23" s="278">
        <v>0.18032787</v>
      </c>
      <c r="AW23" s="278">
        <v>0.1147541</v>
      </c>
      <c r="AX23" s="278">
        <v>0.44262295000000001</v>
      </c>
      <c r="AY23" s="456">
        <v>107.861</v>
      </c>
      <c r="AZ23" s="278">
        <v>0.11581921000000001</v>
      </c>
      <c r="BA23" s="278">
        <v>0.43333333299999999</v>
      </c>
      <c r="BB23" s="278">
        <v>0.18333333299999999</v>
      </c>
      <c r="BC23" s="278">
        <v>0.383333333</v>
      </c>
      <c r="BD23" s="164">
        <v>0.345454545</v>
      </c>
      <c r="BE23" s="164">
        <v>0.29268292600000001</v>
      </c>
      <c r="BF23" s="164">
        <v>0.32183908</v>
      </c>
      <c r="BG23" s="164">
        <v>0.54878048700000004</v>
      </c>
      <c r="BH23" s="164">
        <v>0.87061956699999998</v>
      </c>
      <c r="BI23" s="164">
        <v>0.25609756099999997</v>
      </c>
      <c r="BJ23" s="165">
        <v>166.98273364311001</v>
      </c>
      <c r="BK23" s="164">
        <v>0.36985303889745902</v>
      </c>
      <c r="BL23" s="165">
        <v>3.8703906931955201</v>
      </c>
      <c r="BM23" s="165">
        <v>14.0707586207467</v>
      </c>
      <c r="BN23" s="165">
        <v>133.01837713340299</v>
      </c>
      <c r="BO23" s="165">
        <v>-0.15006077039160101</v>
      </c>
      <c r="BP23" s="165">
        <v>-7.8847169410437304E-2</v>
      </c>
      <c r="BQ23" s="165">
        <v>6.3747976911295003</v>
      </c>
      <c r="BR23" s="165">
        <v>3.3496839432086598</v>
      </c>
      <c r="BS23" s="284">
        <v>0.660882777780187</v>
      </c>
      <c r="BT23" s="289"/>
      <c r="BU23" s="279"/>
      <c r="BV23" s="290"/>
      <c r="BW23" s="289"/>
      <c r="BX23" s="289"/>
      <c r="BY23" s="289"/>
      <c r="BZ23" s="289"/>
      <c r="CA23" s="279"/>
      <c r="CB23" s="290"/>
      <c r="CC23" s="289"/>
      <c r="CD23" s="279"/>
      <c r="CE23" s="328"/>
      <c r="CF23" s="290"/>
      <c r="CG23" s="289"/>
      <c r="CH23" s="279"/>
      <c r="CI23" s="328"/>
      <c r="CJ23" s="290"/>
      <c r="CK23" s="289"/>
      <c r="CL23" s="279"/>
      <c r="CM23" s="328"/>
      <c r="CN23" s="290"/>
      <c r="CO23" s="289"/>
      <c r="CP23" s="279"/>
      <c r="CQ23" s="328"/>
      <c r="CR23" s="290"/>
      <c r="CS23" s="289"/>
      <c r="CT23" s="279"/>
      <c r="CU23" s="328"/>
      <c r="CV23" s="328"/>
      <c r="CW23" s="290"/>
      <c r="CX23" s="289"/>
      <c r="CY23" s="279"/>
      <c r="CZ23" s="328"/>
      <c r="DA23" s="328"/>
      <c r="DB23" s="290"/>
      <c r="DC23" s="289"/>
      <c r="DD23" s="279"/>
      <c r="DE23" s="328"/>
      <c r="DF23" s="328"/>
      <c r="DG23" s="290"/>
      <c r="DH23" s="289"/>
      <c r="DI23" s="284">
        <v>8.2891017198562594E-2</v>
      </c>
      <c r="DP23" s="165"/>
      <c r="DQ23" s="165"/>
      <c r="DR23" s="165"/>
      <c r="ED23" s="165"/>
      <c r="EE23" s="165"/>
      <c r="EF23" s="165"/>
      <c r="EG23" s="165"/>
      <c r="EH23" s="166"/>
      <c r="EI23" s="165"/>
      <c r="EJ23" s="164"/>
      <c r="EK23" s="164"/>
      <c r="EL23" s="278"/>
      <c r="EM23" s="278"/>
      <c r="EN23" s="278"/>
      <c r="EO23" s="278"/>
      <c r="EP23" s="278"/>
      <c r="EQ23" s="278"/>
      <c r="ER23" s="165"/>
      <c r="ES23" s="166"/>
      <c r="ET23" s="166"/>
      <c r="EU23" s="166"/>
      <c r="EV23" s="166"/>
      <c r="EW23" s="166"/>
      <c r="EX23" s="284"/>
    </row>
    <row r="24" spans="1:154" ht="13" customHeight="1">
      <c r="A24" s="160" t="s">
        <v>555</v>
      </c>
      <c r="B24" s="160">
        <v>12011</v>
      </c>
      <c r="C24" s="160">
        <v>681351</v>
      </c>
      <c r="D24" s="160">
        <v>24729</v>
      </c>
      <c r="E24" s="160" t="s">
        <v>18</v>
      </c>
      <c r="F24" s="160" t="s">
        <v>18</v>
      </c>
      <c r="G24" s="175"/>
      <c r="H24" s="162" t="s">
        <v>3045</v>
      </c>
      <c r="I24" s="162" t="s">
        <v>145</v>
      </c>
      <c r="J24" s="160">
        <v>25</v>
      </c>
      <c r="K24" s="161">
        <v>2</v>
      </c>
      <c r="L24" s="161" t="s">
        <v>837</v>
      </c>
      <c r="Z24" s="163">
        <v>73</v>
      </c>
      <c r="AA24" s="163">
        <v>280</v>
      </c>
      <c r="AB24" s="163">
        <v>268</v>
      </c>
      <c r="AC24" s="163">
        <v>62</v>
      </c>
      <c r="AD24" s="163">
        <v>41</v>
      </c>
      <c r="AE24" s="163">
        <v>4</v>
      </c>
      <c r="AF24" s="163">
        <v>0</v>
      </c>
      <c r="AG24" s="163">
        <v>17</v>
      </c>
      <c r="AH24" s="163">
        <v>25</v>
      </c>
      <c r="AI24" s="163">
        <v>37</v>
      </c>
      <c r="AJ24" s="163">
        <v>0</v>
      </c>
      <c r="AK24" s="163">
        <v>1</v>
      </c>
      <c r="AL24" s="163">
        <v>10</v>
      </c>
      <c r="AM24" s="163">
        <v>0</v>
      </c>
      <c r="AN24" s="163">
        <v>95</v>
      </c>
      <c r="AO24" s="163">
        <v>1</v>
      </c>
      <c r="AP24" s="163">
        <v>1</v>
      </c>
      <c r="AQ24" s="163">
        <v>0</v>
      </c>
      <c r="AR24" s="163">
        <v>7</v>
      </c>
      <c r="AS24" s="278">
        <v>3.5714284999999998E-2</v>
      </c>
      <c r="AT24" s="278">
        <v>0.33928571400000002</v>
      </c>
      <c r="AU24" s="278">
        <v>0.47126436999999999</v>
      </c>
      <c r="AV24" s="278">
        <v>0.23563218</v>
      </c>
      <c r="AW24" s="278">
        <v>0.14942528999999999</v>
      </c>
      <c r="AX24" s="278">
        <v>0.52873563000000001</v>
      </c>
      <c r="AY24" s="456">
        <v>111.123</v>
      </c>
      <c r="AZ24" s="278">
        <v>0.16712080000000001</v>
      </c>
      <c r="BA24" s="278">
        <v>0.37931034400000002</v>
      </c>
      <c r="BB24" s="278">
        <v>0.212643678</v>
      </c>
      <c r="BC24" s="278">
        <v>0.408045977</v>
      </c>
      <c r="BD24" s="164">
        <v>0.28662420300000002</v>
      </c>
      <c r="BE24" s="164">
        <v>0.23134328300000001</v>
      </c>
      <c r="BF24" s="164">
        <v>0.26071428499999999</v>
      </c>
      <c r="BG24" s="164">
        <v>0.43656716400000001</v>
      </c>
      <c r="BH24" s="164">
        <v>0.697281449</v>
      </c>
      <c r="BI24" s="164">
        <v>0.205223881</v>
      </c>
      <c r="BJ24" s="165">
        <v>132.37478551223199</v>
      </c>
      <c r="BK24" s="164">
        <v>0.30038323870726902</v>
      </c>
      <c r="BL24" s="165">
        <v>-2.9752702025658602</v>
      </c>
      <c r="BM24" s="165">
        <v>29.480445930551799</v>
      </c>
      <c r="BN24" s="165">
        <v>90.435465893697398</v>
      </c>
      <c r="BO24" s="165">
        <v>-0.35559580335193802</v>
      </c>
      <c r="BP24" s="165">
        <v>-1.8447648640722001</v>
      </c>
      <c r="BQ24" s="165">
        <v>0.29611543175213101</v>
      </c>
      <c r="BR24" s="165">
        <v>-4.9266108537054798</v>
      </c>
      <c r="BS24" s="284">
        <v>3.0698635244886099E-2</v>
      </c>
      <c r="BT24" s="289"/>
      <c r="BU24" s="279"/>
      <c r="BV24" s="290"/>
      <c r="BW24" s="289"/>
      <c r="BX24" s="289"/>
      <c r="BY24" s="289"/>
      <c r="BZ24" s="289"/>
      <c r="CA24" s="279"/>
      <c r="CB24" s="290"/>
      <c r="CC24" s="289"/>
      <c r="CD24" s="279"/>
      <c r="CE24" s="328"/>
      <c r="CF24" s="290"/>
      <c r="CG24" s="289"/>
      <c r="CH24" s="279"/>
      <c r="CI24" s="328"/>
      <c r="CJ24" s="290"/>
      <c r="CK24" s="289"/>
      <c r="CL24" s="279"/>
      <c r="CM24" s="328"/>
      <c r="CN24" s="290"/>
      <c r="CO24" s="289"/>
      <c r="CP24" s="279"/>
      <c r="CQ24" s="328"/>
      <c r="CR24" s="290"/>
      <c r="CS24" s="289"/>
      <c r="CT24" s="279"/>
      <c r="CU24" s="328"/>
      <c r="CV24" s="328"/>
      <c r="CW24" s="290"/>
      <c r="CX24" s="289"/>
      <c r="CY24" s="279"/>
      <c r="CZ24" s="328"/>
      <c r="DA24" s="328"/>
      <c r="DB24" s="290"/>
      <c r="DC24" s="289"/>
      <c r="DD24" s="279"/>
      <c r="DE24" s="328"/>
      <c r="DF24" s="328"/>
      <c r="DG24" s="290"/>
      <c r="DH24" s="289"/>
      <c r="DI24" s="284">
        <v>-4.3629841804504297</v>
      </c>
      <c r="DP24" s="165"/>
      <c r="DQ24" s="165"/>
      <c r="DR24" s="165"/>
      <c r="ED24" s="165"/>
      <c r="EE24" s="165"/>
      <c r="EF24" s="165"/>
      <c r="EG24" s="165"/>
      <c r="EH24" s="166"/>
      <c r="EI24" s="165"/>
      <c r="EJ24" s="164"/>
      <c r="EK24" s="164"/>
      <c r="EL24" s="278"/>
      <c r="EM24" s="278"/>
      <c r="EN24" s="278"/>
      <c r="EO24" s="278"/>
      <c r="EP24" s="278"/>
      <c r="EQ24" s="278"/>
      <c r="ER24" s="165"/>
      <c r="ES24" s="166"/>
      <c r="ET24" s="166"/>
      <c r="EU24" s="166"/>
      <c r="EV24" s="166"/>
      <c r="EW24" s="166"/>
      <c r="EX24" s="284"/>
    </row>
    <row r="25" spans="1:154" ht="13" customHeight="1">
      <c r="A25" s="160" t="s">
        <v>555</v>
      </c>
      <c r="B25" s="160">
        <v>9096</v>
      </c>
      <c r="C25" s="160">
        <v>518595</v>
      </c>
      <c r="D25" s="160">
        <v>7739</v>
      </c>
      <c r="E25" s="160" t="s">
        <v>18</v>
      </c>
      <c r="F25" s="160" t="s">
        <v>18</v>
      </c>
      <c r="G25" s="175"/>
      <c r="H25" s="168" t="s">
        <v>2188</v>
      </c>
      <c r="I25" s="169" t="s">
        <v>118</v>
      </c>
      <c r="J25" s="170">
        <v>36</v>
      </c>
      <c r="K25" s="161">
        <v>2</v>
      </c>
      <c r="L25" s="161" t="s">
        <v>837</v>
      </c>
      <c r="Z25" s="163">
        <v>40</v>
      </c>
      <c r="AA25" s="163">
        <v>138</v>
      </c>
      <c r="AB25" s="163">
        <v>128</v>
      </c>
      <c r="AC25" s="163">
        <v>27</v>
      </c>
      <c r="AD25" s="163">
        <v>16</v>
      </c>
      <c r="AE25" s="163">
        <v>7</v>
      </c>
      <c r="AF25" s="163">
        <v>0</v>
      </c>
      <c r="AG25" s="163">
        <v>4</v>
      </c>
      <c r="AH25" s="163">
        <v>7</v>
      </c>
      <c r="AI25" s="163">
        <v>12</v>
      </c>
      <c r="AJ25" s="163">
        <v>0</v>
      </c>
      <c r="AK25" s="163">
        <v>0</v>
      </c>
      <c r="AL25" s="163">
        <v>7</v>
      </c>
      <c r="AM25" s="163">
        <v>0</v>
      </c>
      <c r="AN25" s="163">
        <v>46</v>
      </c>
      <c r="AO25" s="163">
        <v>2</v>
      </c>
      <c r="AP25" s="163">
        <v>1</v>
      </c>
      <c r="AQ25" s="163">
        <v>0</v>
      </c>
      <c r="AR25" s="163">
        <v>3</v>
      </c>
      <c r="AS25" s="278">
        <v>5.0724637000000003E-2</v>
      </c>
      <c r="AT25" s="278">
        <v>0.33333333300000001</v>
      </c>
      <c r="AU25" s="278">
        <v>0.37349398</v>
      </c>
      <c r="AV25" s="278">
        <v>0.19277108000000001</v>
      </c>
      <c r="AW25" s="278">
        <v>0.15662651</v>
      </c>
      <c r="AX25" s="278">
        <v>0.40963854999999999</v>
      </c>
      <c r="AY25" s="456">
        <v>106.23</v>
      </c>
      <c r="AZ25" s="278">
        <v>0.17315174999999999</v>
      </c>
      <c r="BA25" s="278">
        <v>0.36144578300000002</v>
      </c>
      <c r="BB25" s="278">
        <v>0.21686746900000001</v>
      </c>
      <c r="BC25" s="278">
        <v>0.421686746</v>
      </c>
      <c r="BD25" s="164">
        <v>0.29113924000000002</v>
      </c>
      <c r="BE25" s="164">
        <v>0.2109375</v>
      </c>
      <c r="BF25" s="164">
        <v>0.26086956500000003</v>
      </c>
      <c r="BG25" s="164">
        <v>0.359375</v>
      </c>
      <c r="BH25" s="164">
        <v>0.62024456500000003</v>
      </c>
      <c r="BI25" s="164">
        <v>0.1484375</v>
      </c>
      <c r="BJ25" s="165">
        <v>95.746080469417095</v>
      </c>
      <c r="BK25" s="164">
        <v>0.27222043880517899</v>
      </c>
      <c r="BL25" s="165">
        <v>-4.5794065306946301</v>
      </c>
      <c r="BM25" s="165">
        <v>11.4166249920562</v>
      </c>
      <c r="BN25" s="165">
        <v>70.832841751629502</v>
      </c>
      <c r="BO25" s="165">
        <v>-0.487625996313583</v>
      </c>
      <c r="BP25" s="165">
        <v>-0.800486381631344</v>
      </c>
      <c r="BQ25" s="165">
        <v>8.6775365652917102E-2</v>
      </c>
      <c r="BR25" s="165">
        <v>-5.4324195502377703</v>
      </c>
      <c r="BS25" s="284">
        <v>8.9961042646718396E-3</v>
      </c>
      <c r="BT25" s="289"/>
      <c r="BU25" s="279"/>
      <c r="BV25" s="290"/>
      <c r="BW25" s="289"/>
      <c r="BX25" s="289"/>
      <c r="BY25" s="289"/>
      <c r="BZ25" s="289"/>
      <c r="CA25" s="279"/>
      <c r="CB25" s="290"/>
      <c r="CC25" s="289"/>
      <c r="CD25" s="279"/>
      <c r="CE25" s="328"/>
      <c r="CF25" s="290"/>
      <c r="CG25" s="289"/>
      <c r="CH25" s="279"/>
      <c r="CI25" s="328"/>
      <c r="CJ25" s="290"/>
      <c r="CK25" s="289"/>
      <c r="CL25" s="279"/>
      <c r="CM25" s="328"/>
      <c r="CN25" s="290"/>
      <c r="CO25" s="289"/>
      <c r="CP25" s="279"/>
      <c r="CQ25" s="328"/>
      <c r="CR25" s="290"/>
      <c r="CS25" s="289"/>
      <c r="CT25" s="279"/>
      <c r="CU25" s="328"/>
      <c r="CV25" s="328"/>
      <c r="CW25" s="290"/>
      <c r="CX25" s="289"/>
      <c r="CY25" s="279"/>
      <c r="CZ25" s="328"/>
      <c r="DA25" s="328"/>
      <c r="DB25" s="290"/>
      <c r="DC25" s="289"/>
      <c r="DD25" s="279"/>
      <c r="DE25" s="328"/>
      <c r="DF25" s="328"/>
      <c r="DG25" s="290"/>
      <c r="DH25" s="289"/>
      <c r="DI25" s="284">
        <v>0.79480904340743996</v>
      </c>
      <c r="DP25" s="165"/>
      <c r="DQ25" s="165"/>
      <c r="DR25" s="165"/>
      <c r="ED25" s="165"/>
      <c r="EE25" s="165"/>
      <c r="EF25" s="165"/>
      <c r="EG25" s="165"/>
      <c r="EH25" s="166"/>
      <c r="EI25" s="165"/>
      <c r="EJ25" s="164"/>
      <c r="EK25" s="164"/>
      <c r="EL25" s="278"/>
      <c r="EM25" s="278"/>
      <c r="EN25" s="278"/>
      <c r="EO25" s="278"/>
      <c r="EP25" s="278"/>
      <c r="EQ25" s="278"/>
      <c r="ER25" s="165"/>
      <c r="ES25" s="166"/>
      <c r="ET25" s="166"/>
      <c r="EU25" s="166"/>
      <c r="EV25" s="166"/>
      <c r="EW25" s="166"/>
      <c r="EX25" s="284"/>
    </row>
    <row r="26" spans="1:154" ht="13" customHeight="1">
      <c r="A26" s="160" t="s">
        <v>555</v>
      </c>
      <c r="B26" s="160">
        <v>8658</v>
      </c>
      <c r="C26" s="160">
        <v>518692</v>
      </c>
      <c r="D26" s="160">
        <v>5361</v>
      </c>
      <c r="E26" s="160" t="s">
        <v>15</v>
      </c>
      <c r="F26" s="160" t="s">
        <v>15</v>
      </c>
      <c r="G26" s="175"/>
      <c r="H26" s="168" t="s">
        <v>633</v>
      </c>
      <c r="I26" s="169" t="s">
        <v>622</v>
      </c>
      <c r="J26" s="170">
        <v>35</v>
      </c>
      <c r="K26" s="161">
        <v>3</v>
      </c>
      <c r="L26" s="161" t="s">
        <v>46</v>
      </c>
      <c r="Z26" s="163">
        <v>78</v>
      </c>
      <c r="AA26" s="163">
        <v>330</v>
      </c>
      <c r="AB26" s="163">
        <v>293</v>
      </c>
      <c r="AC26" s="163">
        <v>90</v>
      </c>
      <c r="AD26" s="163">
        <v>56</v>
      </c>
      <c r="AE26" s="163">
        <v>23</v>
      </c>
      <c r="AF26" s="163">
        <v>1</v>
      </c>
      <c r="AG26" s="163">
        <v>10</v>
      </c>
      <c r="AH26" s="163">
        <v>45</v>
      </c>
      <c r="AI26" s="163">
        <v>47</v>
      </c>
      <c r="AJ26" s="163">
        <v>1</v>
      </c>
      <c r="AK26" s="163">
        <v>1</v>
      </c>
      <c r="AL26" s="163">
        <v>31</v>
      </c>
      <c r="AM26" s="163">
        <v>5</v>
      </c>
      <c r="AN26" s="163">
        <v>71</v>
      </c>
      <c r="AO26" s="163">
        <v>3</v>
      </c>
      <c r="AP26" s="163">
        <v>3</v>
      </c>
      <c r="AQ26" s="163">
        <v>0</v>
      </c>
      <c r="AR26" s="163">
        <v>7</v>
      </c>
      <c r="AS26" s="278">
        <v>9.3939392999999996E-2</v>
      </c>
      <c r="AT26" s="278">
        <v>0.21515151499999999</v>
      </c>
      <c r="AU26" s="278">
        <v>0.40888889</v>
      </c>
      <c r="AV26" s="278">
        <v>0.24444444000000001</v>
      </c>
      <c r="AW26" s="278">
        <v>9.3333330000000006E-2</v>
      </c>
      <c r="AX26" s="278">
        <v>0.46666667000000001</v>
      </c>
      <c r="AY26" s="456">
        <v>111.572</v>
      </c>
      <c r="AZ26" s="278">
        <v>0.14149444</v>
      </c>
      <c r="BA26" s="278">
        <v>0.395555555</v>
      </c>
      <c r="BB26" s="278">
        <v>0.25333333299999999</v>
      </c>
      <c r="BC26" s="278">
        <v>0.35111111099999998</v>
      </c>
      <c r="BD26" s="164">
        <v>0.37209302300000002</v>
      </c>
      <c r="BE26" s="164">
        <v>0.30716723499999998</v>
      </c>
      <c r="BF26" s="164">
        <v>0.37575757500000001</v>
      </c>
      <c r="BG26" s="164">
        <v>0.49488054599999998</v>
      </c>
      <c r="BH26" s="164">
        <v>0.87063812100000004</v>
      </c>
      <c r="BI26" s="164">
        <v>0.18771331099999999</v>
      </c>
      <c r="BJ26" s="165">
        <v>123.38001936796</v>
      </c>
      <c r="BK26" s="164">
        <v>0.37256876835456199</v>
      </c>
      <c r="BL26" s="165">
        <v>15.5740106198859</v>
      </c>
      <c r="BM26" s="165">
        <v>53.8253903482032</v>
      </c>
      <c r="BN26" s="165">
        <v>140.68299501190501</v>
      </c>
      <c r="BO26" s="165">
        <v>0.54313522567719696</v>
      </c>
      <c r="BP26" s="165">
        <v>-0.60061782365664795</v>
      </c>
      <c r="BQ26" s="165">
        <v>21.215191909569899</v>
      </c>
      <c r="BR26" s="165">
        <v>15.0833749887456</v>
      </c>
      <c r="BS26" s="284">
        <v>2.1994039089030402</v>
      </c>
      <c r="BT26" s="289"/>
      <c r="BU26" s="279"/>
      <c r="BV26" s="290"/>
      <c r="BW26" s="289"/>
      <c r="BX26" s="289"/>
      <c r="BY26" s="289"/>
      <c r="BZ26" s="289"/>
      <c r="CA26" s="279"/>
      <c r="CB26" s="290"/>
      <c r="CC26" s="289"/>
      <c r="CD26" s="279"/>
      <c r="CE26" s="328"/>
      <c r="CF26" s="290"/>
      <c r="CG26" s="289"/>
      <c r="CH26" s="279"/>
      <c r="CI26" s="328"/>
      <c r="CJ26" s="290"/>
      <c r="CK26" s="289"/>
      <c r="CL26" s="279"/>
      <c r="CM26" s="328"/>
      <c r="CN26" s="290"/>
      <c r="CO26" s="289"/>
      <c r="CP26" s="279"/>
      <c r="CQ26" s="328"/>
      <c r="CR26" s="290"/>
      <c r="CS26" s="289"/>
      <c r="CT26" s="279"/>
      <c r="CU26" s="328"/>
      <c r="CV26" s="328"/>
      <c r="CW26" s="290"/>
      <c r="CX26" s="289"/>
      <c r="CY26" s="279"/>
      <c r="CZ26" s="328"/>
      <c r="DA26" s="328"/>
      <c r="DB26" s="290"/>
      <c r="DC26" s="289"/>
      <c r="DD26" s="279"/>
      <c r="DE26" s="328"/>
      <c r="DF26" s="328"/>
      <c r="DG26" s="290"/>
      <c r="DH26" s="289"/>
      <c r="DI26" s="284">
        <v>-4.6251249313354403</v>
      </c>
      <c r="DP26" s="165"/>
      <c r="DQ26" s="165"/>
      <c r="DR26" s="165"/>
      <c r="ED26" s="165"/>
      <c r="EE26" s="165"/>
      <c r="EF26" s="165"/>
      <c r="EG26" s="165"/>
      <c r="EH26" s="166"/>
      <c r="EI26" s="165"/>
      <c r="EJ26" s="164"/>
      <c r="EK26" s="164"/>
      <c r="EL26" s="278"/>
      <c r="EM26" s="278"/>
      <c r="EN26" s="278"/>
      <c r="EO26" s="278"/>
      <c r="EP26" s="278"/>
      <c r="EQ26" s="278"/>
      <c r="ER26" s="165"/>
      <c r="ES26" s="166"/>
      <c r="ET26" s="166"/>
      <c r="EU26" s="166"/>
      <c r="EV26" s="166"/>
      <c r="EW26" s="166"/>
      <c r="EX26" s="284"/>
    </row>
    <row r="27" spans="1:154" ht="13" customHeight="1">
      <c r="A27" s="160" t="s">
        <v>555</v>
      </c>
      <c r="B27" s="160">
        <v>11692</v>
      </c>
      <c r="C27" s="160">
        <v>630105</v>
      </c>
      <c r="D27" s="160">
        <v>18036</v>
      </c>
      <c r="E27" s="160" t="s">
        <v>2172</v>
      </c>
      <c r="F27" s="160" t="s">
        <v>2172</v>
      </c>
      <c r="G27" s="175"/>
      <c r="H27" s="162" t="s">
        <v>1675</v>
      </c>
      <c r="I27" s="162" t="s">
        <v>247</v>
      </c>
      <c r="J27" s="161">
        <v>31</v>
      </c>
      <c r="K27" s="161">
        <v>3</v>
      </c>
      <c r="L27" s="161" t="s">
        <v>46</v>
      </c>
      <c r="Z27" s="163">
        <v>64</v>
      </c>
      <c r="AA27" s="163">
        <v>248</v>
      </c>
      <c r="AB27" s="163">
        <v>205</v>
      </c>
      <c r="AC27" s="163">
        <v>49</v>
      </c>
      <c r="AD27" s="163">
        <v>31</v>
      </c>
      <c r="AE27" s="163">
        <v>9</v>
      </c>
      <c r="AF27" s="163">
        <v>1</v>
      </c>
      <c r="AG27" s="163">
        <v>8</v>
      </c>
      <c r="AH27" s="163">
        <v>27</v>
      </c>
      <c r="AI27" s="163">
        <v>28</v>
      </c>
      <c r="AJ27" s="163">
        <v>2</v>
      </c>
      <c r="AK27" s="163">
        <v>1</v>
      </c>
      <c r="AL27" s="163">
        <v>34</v>
      </c>
      <c r="AM27" s="163">
        <v>0</v>
      </c>
      <c r="AN27" s="163">
        <v>50</v>
      </c>
      <c r="AO27" s="163">
        <v>4</v>
      </c>
      <c r="AP27" s="163">
        <v>3</v>
      </c>
      <c r="AQ27" s="163">
        <v>2</v>
      </c>
      <c r="AR27" s="163">
        <v>2</v>
      </c>
      <c r="AS27" s="278">
        <v>0.137096774</v>
      </c>
      <c r="AT27" s="278">
        <v>0.20161290300000001</v>
      </c>
      <c r="AU27" s="278">
        <v>0.39374999999999999</v>
      </c>
      <c r="AV27" s="278">
        <v>0.28125</v>
      </c>
      <c r="AW27" s="278">
        <v>7.4999999999999997E-2</v>
      </c>
      <c r="AX27" s="278">
        <v>0.38124999999999998</v>
      </c>
      <c r="AY27" s="456">
        <v>109.056</v>
      </c>
      <c r="AZ27" s="278">
        <v>6.9325739999999997E-2</v>
      </c>
      <c r="BA27" s="278">
        <v>0.392405063</v>
      </c>
      <c r="BB27" s="278">
        <v>0.18354430299999999</v>
      </c>
      <c r="BC27" s="278">
        <v>0.42405063199999998</v>
      </c>
      <c r="BD27" s="164">
        <v>0.27333333300000001</v>
      </c>
      <c r="BE27" s="164">
        <v>0.23902439</v>
      </c>
      <c r="BF27" s="164">
        <v>0.35365853600000002</v>
      </c>
      <c r="BG27" s="164">
        <v>0.40975609699999999</v>
      </c>
      <c r="BH27" s="164">
        <v>0.76341463300000001</v>
      </c>
      <c r="BI27" s="164">
        <v>0.17073170700000001</v>
      </c>
      <c r="BJ27" s="165">
        <v>112.21836748905299</v>
      </c>
      <c r="BK27" s="164">
        <v>0.33903947593719902</v>
      </c>
      <c r="BL27" s="165">
        <v>5.04365555660618</v>
      </c>
      <c r="BM27" s="165">
        <v>33.790146988796103</v>
      </c>
      <c r="BN27" s="165">
        <v>120.778386406153</v>
      </c>
      <c r="BO27" s="165">
        <v>0.16393335631239001</v>
      </c>
      <c r="BP27" s="165">
        <v>0.69940530741587204</v>
      </c>
      <c r="BQ27" s="165">
        <v>13.9089909526315</v>
      </c>
      <c r="BR27" s="165">
        <v>6.7193607459571698</v>
      </c>
      <c r="BS27" s="284">
        <v>1.44196145858644</v>
      </c>
      <c r="BT27" s="289"/>
      <c r="BU27" s="279"/>
      <c r="BV27" s="290"/>
      <c r="BW27" s="289"/>
      <c r="BX27" s="289"/>
      <c r="BY27" s="289"/>
      <c r="BZ27" s="289"/>
      <c r="CA27" s="279"/>
      <c r="CB27" s="290"/>
      <c r="CC27" s="289"/>
      <c r="CD27" s="279"/>
      <c r="CE27" s="328"/>
      <c r="CF27" s="290"/>
      <c r="CG27" s="289"/>
      <c r="CH27" s="279"/>
      <c r="CI27" s="328"/>
      <c r="CJ27" s="290"/>
      <c r="CK27" s="289"/>
      <c r="CL27" s="279"/>
      <c r="CM27" s="328"/>
      <c r="CN27" s="290"/>
      <c r="CO27" s="289"/>
      <c r="CP27" s="279"/>
      <c r="CQ27" s="328"/>
      <c r="CR27" s="290"/>
      <c r="CS27" s="289"/>
      <c r="CT27" s="279"/>
      <c r="CU27" s="328"/>
      <c r="CV27" s="328"/>
      <c r="CW27" s="290"/>
      <c r="CX27" s="289"/>
      <c r="CY27" s="279"/>
      <c r="CZ27" s="328"/>
      <c r="DA27" s="328"/>
      <c r="DB27" s="290"/>
      <c r="DC27" s="289"/>
      <c r="DD27" s="279"/>
      <c r="DE27" s="328"/>
      <c r="DF27" s="328"/>
      <c r="DG27" s="290"/>
      <c r="DH27" s="289"/>
      <c r="DI27" s="284">
        <v>-0.894374579191207</v>
      </c>
      <c r="DP27" s="165"/>
      <c r="DQ27" s="165"/>
      <c r="DR27" s="165"/>
      <c r="ED27" s="165"/>
      <c r="EE27" s="165"/>
      <c r="EF27" s="165"/>
      <c r="EG27" s="165"/>
      <c r="EH27" s="166"/>
      <c r="EI27" s="165"/>
      <c r="EJ27" s="164"/>
      <c r="EK27" s="164"/>
      <c r="EL27" s="278"/>
      <c r="EM27" s="278"/>
      <c r="EN27" s="278"/>
      <c r="EO27" s="278"/>
      <c r="EP27" s="278"/>
      <c r="EQ27" s="278"/>
      <c r="ER27" s="165"/>
      <c r="ES27" s="166"/>
      <c r="ET27" s="166"/>
      <c r="EU27" s="166"/>
      <c r="EV27" s="166"/>
      <c r="EW27" s="166"/>
      <c r="EX27" s="284"/>
    </row>
    <row r="28" spans="1:154" ht="13" customHeight="1">
      <c r="A28" s="160" t="s">
        <v>555</v>
      </c>
      <c r="B28" s="160">
        <v>12316</v>
      </c>
      <c r="C28" s="160">
        <v>680700</v>
      </c>
      <c r="D28" s="160">
        <v>24589</v>
      </c>
      <c r="E28" s="160" t="s">
        <v>2178</v>
      </c>
      <c r="F28" s="160" t="s">
        <v>2178</v>
      </c>
      <c r="G28" s="175"/>
      <c r="H28" s="162" t="s">
        <v>2394</v>
      </c>
      <c r="I28" s="162" t="s">
        <v>8</v>
      </c>
      <c r="J28" s="160">
        <v>28</v>
      </c>
      <c r="K28" s="161">
        <v>4</v>
      </c>
      <c r="L28" s="161" t="s">
        <v>46</v>
      </c>
      <c r="Z28" s="163">
        <v>1</v>
      </c>
      <c r="AA28" s="163">
        <v>4</v>
      </c>
      <c r="AB28" s="163">
        <v>4</v>
      </c>
      <c r="AC28" s="163">
        <v>3</v>
      </c>
      <c r="AD28" s="163">
        <v>2</v>
      </c>
      <c r="AE28" s="163">
        <v>1</v>
      </c>
      <c r="AF28" s="163">
        <v>0</v>
      </c>
      <c r="AG28" s="163">
        <v>0</v>
      </c>
      <c r="AH28" s="163">
        <v>1</v>
      </c>
      <c r="AI28" s="163">
        <v>0</v>
      </c>
      <c r="AJ28" s="163">
        <v>1</v>
      </c>
      <c r="AK28" s="163">
        <v>0</v>
      </c>
      <c r="AL28" s="163">
        <v>0</v>
      </c>
      <c r="AM28" s="163">
        <v>0</v>
      </c>
      <c r="AN28" s="163">
        <v>0</v>
      </c>
      <c r="AO28" s="163">
        <v>0</v>
      </c>
      <c r="AP28" s="163">
        <v>0</v>
      </c>
      <c r="AQ28" s="163">
        <v>0</v>
      </c>
      <c r="AR28" s="163">
        <v>0</v>
      </c>
      <c r="AS28" s="278">
        <v>0</v>
      </c>
      <c r="AT28" s="278">
        <v>0</v>
      </c>
      <c r="AU28" s="278">
        <v>0.25</v>
      </c>
      <c r="AV28" s="278">
        <v>0</v>
      </c>
      <c r="AW28" s="278">
        <v>0</v>
      </c>
      <c r="AX28" s="278">
        <v>0.25</v>
      </c>
      <c r="AY28" s="456">
        <v>102.185</v>
      </c>
      <c r="AZ28" s="278">
        <v>0</v>
      </c>
      <c r="BA28" s="278">
        <v>0.25</v>
      </c>
      <c r="BB28" s="278">
        <v>0.75</v>
      </c>
      <c r="BC28" s="278">
        <v>0</v>
      </c>
      <c r="BD28" s="164">
        <v>0.75</v>
      </c>
      <c r="BE28" s="164">
        <v>0.75</v>
      </c>
      <c r="BF28" s="164">
        <v>0.75</v>
      </c>
      <c r="BG28" s="164">
        <v>1</v>
      </c>
      <c r="BH28" s="164">
        <v>1.75</v>
      </c>
      <c r="BI28" s="164">
        <v>0.25</v>
      </c>
      <c r="BJ28" s="165">
        <v>161.25655658007</v>
      </c>
      <c r="BK28" s="164">
        <v>0.75874105095863298</v>
      </c>
      <c r="BL28" s="165">
        <v>1.4260574855356101</v>
      </c>
      <c r="BM28" s="165">
        <v>1.88971057315158</v>
      </c>
      <c r="BN28" s="165">
        <v>412.23685228660497</v>
      </c>
      <c r="BO28" s="165">
        <v>2.3071491399305099E-2</v>
      </c>
      <c r="BP28" s="165">
        <v>0.36707732174545499</v>
      </c>
      <c r="BQ28" s="165">
        <v>1.94014191501574</v>
      </c>
      <c r="BR28" s="165">
        <v>1.8043303477092301</v>
      </c>
      <c r="BS28" s="284">
        <v>0.20113679526921399</v>
      </c>
      <c r="BT28" s="289"/>
      <c r="BU28" s="279"/>
      <c r="BV28" s="290"/>
      <c r="BW28" s="289"/>
      <c r="BX28" s="289"/>
      <c r="BY28" s="289"/>
      <c r="BZ28" s="289"/>
      <c r="CA28" s="279"/>
      <c r="CB28" s="290"/>
      <c r="CC28" s="289"/>
      <c r="CD28" s="279"/>
      <c r="CE28" s="328"/>
      <c r="CF28" s="290"/>
      <c r="CG28" s="289"/>
      <c r="CH28" s="279"/>
      <c r="CI28" s="328"/>
      <c r="CJ28" s="290"/>
      <c r="CK28" s="289"/>
      <c r="CL28" s="279"/>
      <c r="CM28" s="328"/>
      <c r="CN28" s="290"/>
      <c r="CO28" s="289"/>
      <c r="CP28" s="279"/>
      <c r="CQ28" s="328"/>
      <c r="CR28" s="290"/>
      <c r="CS28" s="289"/>
      <c r="CT28" s="279"/>
      <c r="CU28" s="328"/>
      <c r="CV28" s="328"/>
      <c r="CW28" s="290"/>
      <c r="CX28" s="289"/>
      <c r="CY28" s="279"/>
      <c r="CZ28" s="328"/>
      <c r="DA28" s="328"/>
      <c r="DB28" s="290"/>
      <c r="DC28" s="289"/>
      <c r="DD28" s="279"/>
      <c r="DE28" s="328"/>
      <c r="DF28" s="328"/>
      <c r="DG28" s="290"/>
      <c r="DH28" s="289"/>
      <c r="DI28" s="284">
        <v>-1.1271536350250201E-3</v>
      </c>
      <c r="DP28" s="165"/>
      <c r="DQ28" s="165"/>
      <c r="DR28" s="165"/>
      <c r="ED28" s="165"/>
      <c r="EE28" s="165"/>
      <c r="EF28" s="165"/>
      <c r="EG28" s="165"/>
      <c r="EH28" s="166"/>
      <c r="EI28" s="165"/>
      <c r="EJ28" s="164"/>
      <c r="EK28" s="164"/>
      <c r="EL28" s="278"/>
      <c r="EM28" s="278"/>
      <c r="EN28" s="278"/>
      <c r="EO28" s="278"/>
      <c r="EP28" s="278"/>
      <c r="EQ28" s="278"/>
      <c r="ER28" s="165"/>
      <c r="ES28" s="166"/>
      <c r="ET28" s="166"/>
      <c r="EU28" s="166"/>
      <c r="EV28" s="166"/>
      <c r="EW28" s="166"/>
      <c r="EX28" s="284"/>
    </row>
    <row r="29" spans="1:154" ht="13" customHeight="1">
      <c r="A29" s="160" t="s">
        <v>555</v>
      </c>
      <c r="B29" s="160">
        <v>10239</v>
      </c>
      <c r="C29" s="160">
        <v>622761</v>
      </c>
      <c r="D29" s="160">
        <v>17273</v>
      </c>
      <c r="E29" s="160" t="s">
        <v>17</v>
      </c>
      <c r="F29" s="160" t="s">
        <v>17</v>
      </c>
      <c r="G29" s="175"/>
      <c r="H29" s="162" t="s">
        <v>1796</v>
      </c>
      <c r="I29" s="162" t="s">
        <v>548</v>
      </c>
      <c r="J29" s="161">
        <v>30</v>
      </c>
      <c r="K29" s="161">
        <v>4</v>
      </c>
      <c r="L29" s="161" t="s">
        <v>837</v>
      </c>
      <c r="Z29" s="163">
        <v>32</v>
      </c>
      <c r="AA29" s="163">
        <v>65</v>
      </c>
      <c r="AB29" s="163">
        <v>61</v>
      </c>
      <c r="AC29" s="163">
        <v>11</v>
      </c>
      <c r="AD29" s="163">
        <v>7</v>
      </c>
      <c r="AE29" s="163">
        <v>3</v>
      </c>
      <c r="AF29" s="163">
        <v>0</v>
      </c>
      <c r="AG29" s="163">
        <v>1</v>
      </c>
      <c r="AH29" s="163">
        <v>7</v>
      </c>
      <c r="AI29" s="163">
        <v>3</v>
      </c>
      <c r="AJ29" s="163">
        <v>14</v>
      </c>
      <c r="AK29" s="163">
        <v>1</v>
      </c>
      <c r="AL29" s="163">
        <v>4</v>
      </c>
      <c r="AM29" s="163">
        <v>0</v>
      </c>
      <c r="AN29" s="163">
        <v>23</v>
      </c>
      <c r="AO29" s="163">
        <v>0</v>
      </c>
      <c r="AP29" s="163">
        <v>0</v>
      </c>
      <c r="AQ29" s="163">
        <v>0</v>
      </c>
      <c r="AR29" s="163">
        <v>1</v>
      </c>
      <c r="AS29" s="278">
        <v>6.1538461000000003E-2</v>
      </c>
      <c r="AT29" s="278">
        <v>0.353846153</v>
      </c>
      <c r="AU29" s="278">
        <v>0.34210526000000002</v>
      </c>
      <c r="AV29" s="278">
        <v>0.21052631999999999</v>
      </c>
      <c r="AW29" s="278">
        <v>5.2631579999999997E-2</v>
      </c>
      <c r="AX29" s="278">
        <v>0.36842105000000003</v>
      </c>
      <c r="AY29" s="456">
        <v>107.735</v>
      </c>
      <c r="AZ29" s="278">
        <v>0.16279070000000001</v>
      </c>
      <c r="BA29" s="278">
        <v>0.39473684199999998</v>
      </c>
      <c r="BB29" s="278">
        <v>0.15789473600000001</v>
      </c>
      <c r="BC29" s="278">
        <v>0.44736842100000002</v>
      </c>
      <c r="BD29" s="164">
        <v>0.27027026999999998</v>
      </c>
      <c r="BE29" s="164">
        <v>0.180327868</v>
      </c>
      <c r="BF29" s="164">
        <v>0.23076922999999999</v>
      </c>
      <c r="BG29" s="164">
        <v>0.27868852399999999</v>
      </c>
      <c r="BH29" s="164">
        <v>0.50945775400000004</v>
      </c>
      <c r="BI29" s="164">
        <v>9.8360656000000005E-2</v>
      </c>
      <c r="BJ29" s="165">
        <v>63.445202758067502</v>
      </c>
      <c r="BK29" s="164">
        <v>0.228098192581763</v>
      </c>
      <c r="BL29" s="165">
        <v>-4.4541648687536997</v>
      </c>
      <c r="BM29" s="165">
        <v>3.0801978050057501</v>
      </c>
      <c r="BN29" s="165">
        <v>42.270312346756</v>
      </c>
      <c r="BO29" s="165">
        <v>-0.283880565384871</v>
      </c>
      <c r="BP29" s="165">
        <v>2.5472277677617901</v>
      </c>
      <c r="BQ29" s="165">
        <v>-3.9480474582615499</v>
      </c>
      <c r="BR29" s="165">
        <v>-1.7709612111303199</v>
      </c>
      <c r="BS29" s="284">
        <v>-0.40929872561361103</v>
      </c>
      <c r="BT29" s="289"/>
      <c r="BU29" s="279"/>
      <c r="BV29" s="290"/>
      <c r="BW29" s="289"/>
      <c r="BX29" s="289"/>
      <c r="BY29" s="289"/>
      <c r="BZ29" s="289"/>
      <c r="CA29" s="279"/>
      <c r="CB29" s="290"/>
      <c r="CC29" s="289"/>
      <c r="CD29" s="279"/>
      <c r="CE29" s="328"/>
      <c r="CF29" s="290"/>
      <c r="CG29" s="289"/>
      <c r="CH29" s="279"/>
      <c r="CI29" s="328"/>
      <c r="CJ29" s="290"/>
      <c r="CK29" s="289"/>
      <c r="CL29" s="279"/>
      <c r="CM29" s="328"/>
      <c r="CN29" s="290"/>
      <c r="CO29" s="289"/>
      <c r="CP29" s="279"/>
      <c r="CQ29" s="328"/>
      <c r="CR29" s="290"/>
      <c r="CS29" s="289"/>
      <c r="CT29" s="279"/>
      <c r="CU29" s="328"/>
      <c r="CV29" s="328"/>
      <c r="CW29" s="290"/>
      <c r="CX29" s="289"/>
      <c r="CY29" s="279"/>
      <c r="CZ29" s="328"/>
      <c r="DA29" s="328"/>
      <c r="DB29" s="290"/>
      <c r="DC29" s="289"/>
      <c r="DD29" s="279"/>
      <c r="DE29" s="328"/>
      <c r="DF29" s="328"/>
      <c r="DG29" s="290"/>
      <c r="DH29" s="289"/>
      <c r="DI29" s="284">
        <v>-4.4023404624313098</v>
      </c>
      <c r="DP29" s="165"/>
      <c r="DQ29" s="165"/>
      <c r="DR29" s="165"/>
      <c r="ED29" s="165"/>
      <c r="EE29" s="165"/>
      <c r="EF29" s="165"/>
      <c r="EG29" s="165"/>
      <c r="EH29" s="166"/>
      <c r="EI29" s="165"/>
      <c r="EJ29" s="164"/>
      <c r="EK29" s="164"/>
      <c r="EL29" s="278"/>
      <c r="EM29" s="278"/>
      <c r="EN29" s="278"/>
      <c r="EO29" s="278"/>
      <c r="EP29" s="278"/>
      <c r="EQ29" s="278"/>
      <c r="ER29" s="165"/>
      <c r="ES29" s="166"/>
      <c r="ET29" s="166"/>
      <c r="EU29" s="166"/>
      <c r="EV29" s="166"/>
      <c r="EW29" s="166"/>
      <c r="EX29" s="284"/>
    </row>
    <row r="30" spans="1:154" ht="13" customHeight="1">
      <c r="A30" s="160" t="s">
        <v>555</v>
      </c>
      <c r="B30" s="160">
        <v>11239</v>
      </c>
      <c r="C30" s="160">
        <v>602104</v>
      </c>
      <c r="D30" s="160">
        <v>18795</v>
      </c>
      <c r="E30" s="160" t="s">
        <v>17</v>
      </c>
      <c r="F30" s="160" t="s">
        <v>17</v>
      </c>
      <c r="G30" s="175"/>
      <c r="H30" s="162" t="s">
        <v>3370</v>
      </c>
      <c r="I30" s="162" t="s">
        <v>3372</v>
      </c>
      <c r="J30" s="161">
        <v>31</v>
      </c>
      <c r="K30" s="161">
        <v>5</v>
      </c>
      <c r="L30" s="161" t="s">
        <v>837</v>
      </c>
      <c r="Z30" s="163">
        <v>63</v>
      </c>
      <c r="AA30" s="163">
        <v>243</v>
      </c>
      <c r="AB30" s="163">
        <v>215</v>
      </c>
      <c r="AC30" s="163">
        <v>55</v>
      </c>
      <c r="AD30" s="163">
        <v>40</v>
      </c>
      <c r="AE30" s="163">
        <v>9</v>
      </c>
      <c r="AF30" s="163">
        <v>0</v>
      </c>
      <c r="AG30" s="163">
        <v>6</v>
      </c>
      <c r="AH30" s="163">
        <v>24</v>
      </c>
      <c r="AI30" s="163">
        <v>29</v>
      </c>
      <c r="AJ30" s="163">
        <v>2</v>
      </c>
      <c r="AK30" s="163">
        <v>0</v>
      </c>
      <c r="AL30" s="163">
        <v>18</v>
      </c>
      <c r="AM30" s="163">
        <v>0</v>
      </c>
      <c r="AN30" s="163">
        <v>49</v>
      </c>
      <c r="AO30" s="163">
        <v>2</v>
      </c>
      <c r="AP30" s="163">
        <v>8</v>
      </c>
      <c r="AQ30" s="163">
        <v>0</v>
      </c>
      <c r="AR30" s="163">
        <v>5</v>
      </c>
      <c r="AS30" s="278">
        <v>7.4074074000000004E-2</v>
      </c>
      <c r="AT30" s="278">
        <v>0.20164609</v>
      </c>
      <c r="AU30" s="278">
        <v>0.43678160999999999</v>
      </c>
      <c r="AV30" s="278">
        <v>0.1954023</v>
      </c>
      <c r="AW30" s="278">
        <v>6.3218389999999999E-2</v>
      </c>
      <c r="AX30" s="278">
        <v>0.3908046</v>
      </c>
      <c r="AY30" s="456">
        <v>109.383</v>
      </c>
      <c r="AZ30" s="278">
        <v>0.10542797</v>
      </c>
      <c r="BA30" s="278">
        <v>0.44252873500000001</v>
      </c>
      <c r="BB30" s="278">
        <v>0.20114942499999999</v>
      </c>
      <c r="BC30" s="278">
        <v>0.35632183899999997</v>
      </c>
      <c r="BD30" s="164">
        <v>0.29166666600000002</v>
      </c>
      <c r="BE30" s="164">
        <v>0.25581395299999998</v>
      </c>
      <c r="BF30" s="164">
        <v>0.30864197500000001</v>
      </c>
      <c r="BG30" s="164">
        <v>0.38139534800000002</v>
      </c>
      <c r="BH30" s="164">
        <v>0.69003732299999998</v>
      </c>
      <c r="BI30" s="164">
        <v>0.12558139500000001</v>
      </c>
      <c r="BJ30" s="165">
        <v>81.003293312886896</v>
      </c>
      <c r="BK30" s="164">
        <v>0.30091273195949603</v>
      </c>
      <c r="BL30" s="165">
        <v>-2.4790485411195502</v>
      </c>
      <c r="BM30" s="165">
        <v>25.687876531550401</v>
      </c>
      <c r="BN30" s="165">
        <v>92.952632729024899</v>
      </c>
      <c r="BO30" s="165">
        <v>0.243661193833423</v>
      </c>
      <c r="BP30" s="165">
        <v>-0.33769339509308299</v>
      </c>
      <c r="BQ30" s="165">
        <v>8.8056674969138093</v>
      </c>
      <c r="BR30" s="165">
        <v>-2.3084013018070202</v>
      </c>
      <c r="BS30" s="284">
        <v>0.91289391091844796</v>
      </c>
      <c r="BT30" s="289"/>
      <c r="BU30" s="279"/>
      <c r="BV30" s="290"/>
      <c r="BW30" s="289"/>
      <c r="BX30" s="289"/>
      <c r="BY30" s="289"/>
      <c r="BZ30" s="289"/>
      <c r="CA30" s="279"/>
      <c r="CB30" s="290"/>
      <c r="CC30" s="289"/>
      <c r="CD30" s="279"/>
      <c r="CE30" s="328"/>
      <c r="CF30" s="290"/>
      <c r="CG30" s="289"/>
      <c r="CH30" s="279"/>
      <c r="CI30" s="328"/>
      <c r="CJ30" s="290"/>
      <c r="CK30" s="289"/>
      <c r="CL30" s="279"/>
      <c r="CM30" s="328"/>
      <c r="CN30" s="290"/>
      <c r="CO30" s="289"/>
      <c r="CP30" s="279"/>
      <c r="CQ30" s="328"/>
      <c r="CR30" s="290"/>
      <c r="CS30" s="289"/>
      <c r="CT30" s="279"/>
      <c r="CU30" s="328"/>
      <c r="CV30" s="328"/>
      <c r="CW30" s="290"/>
      <c r="CX30" s="289"/>
      <c r="CY30" s="279"/>
      <c r="CZ30" s="328"/>
      <c r="DA30" s="328"/>
      <c r="DB30" s="290"/>
      <c r="DC30" s="289"/>
      <c r="DD30" s="279"/>
      <c r="DE30" s="328"/>
      <c r="DF30" s="328"/>
      <c r="DG30" s="290"/>
      <c r="DH30" s="289"/>
      <c r="DI30" s="284">
        <v>2.7950415015220602</v>
      </c>
      <c r="DP30" s="165"/>
      <c r="DQ30" s="165"/>
      <c r="DR30" s="165"/>
      <c r="ED30" s="165"/>
      <c r="EE30" s="165"/>
      <c r="EF30" s="165"/>
      <c r="EG30" s="165"/>
      <c r="EH30" s="166"/>
      <c r="EI30" s="165"/>
      <c r="EJ30" s="164"/>
      <c r="EK30" s="164"/>
      <c r="EL30" s="278"/>
      <c r="EM30" s="278"/>
      <c r="EN30" s="278"/>
      <c r="EO30" s="278"/>
      <c r="EP30" s="278"/>
      <c r="EQ30" s="278"/>
      <c r="ER30" s="165"/>
      <c r="ES30" s="166"/>
      <c r="ET30" s="166"/>
      <c r="EU30" s="166"/>
      <c r="EV30" s="166"/>
      <c r="EW30" s="166"/>
      <c r="EX30" s="284"/>
    </row>
    <row r="31" spans="1:154" ht="13" customHeight="1">
      <c r="A31" s="160" t="s">
        <v>555</v>
      </c>
      <c r="B31" s="160">
        <v>10175</v>
      </c>
      <c r="C31" s="160">
        <v>641857</v>
      </c>
      <c r="D31" s="160">
        <v>15112</v>
      </c>
      <c r="E31" s="160" t="s">
        <v>246</v>
      </c>
      <c r="F31" s="160" t="s">
        <v>246</v>
      </c>
      <c r="G31" s="175"/>
      <c r="H31" s="168" t="s">
        <v>806</v>
      </c>
      <c r="I31" s="169" t="s">
        <v>549</v>
      </c>
      <c r="J31" s="170">
        <v>30</v>
      </c>
      <c r="K31" s="161">
        <v>5</v>
      </c>
      <c r="L31" s="161" t="s">
        <v>46</v>
      </c>
      <c r="Z31" s="163">
        <v>88</v>
      </c>
      <c r="AA31" s="163">
        <v>353</v>
      </c>
      <c r="AB31" s="163">
        <v>306</v>
      </c>
      <c r="AC31" s="163">
        <v>64</v>
      </c>
      <c r="AD31" s="163">
        <v>39</v>
      </c>
      <c r="AE31" s="163">
        <v>12</v>
      </c>
      <c r="AF31" s="163">
        <v>1</v>
      </c>
      <c r="AG31" s="163">
        <v>12</v>
      </c>
      <c r="AH31" s="163">
        <v>36</v>
      </c>
      <c r="AI31" s="163">
        <v>25</v>
      </c>
      <c r="AJ31" s="163">
        <v>2</v>
      </c>
      <c r="AK31" s="163">
        <v>1</v>
      </c>
      <c r="AL31" s="163">
        <v>45</v>
      </c>
      <c r="AM31" s="163">
        <v>1</v>
      </c>
      <c r="AN31" s="163">
        <v>113</v>
      </c>
      <c r="AO31" s="163">
        <v>1</v>
      </c>
      <c r="AP31" s="163">
        <v>1</v>
      </c>
      <c r="AQ31" s="163">
        <v>0</v>
      </c>
      <c r="AR31" s="163">
        <v>3</v>
      </c>
      <c r="AS31" s="278">
        <v>0.127478753</v>
      </c>
      <c r="AT31" s="278">
        <v>0.32011331399999998</v>
      </c>
      <c r="AU31" s="278">
        <v>0.40721648999999999</v>
      </c>
      <c r="AV31" s="278">
        <v>0.19072164999999999</v>
      </c>
      <c r="AW31" s="278">
        <v>0.12371134</v>
      </c>
      <c r="AX31" s="278">
        <v>0.49484536000000001</v>
      </c>
      <c r="AY31" s="456">
        <v>112.042</v>
      </c>
      <c r="AZ31" s="278">
        <v>0.14980288999999999</v>
      </c>
      <c r="BA31" s="278">
        <v>0.40641711200000002</v>
      </c>
      <c r="BB31" s="278">
        <v>0.18716577500000001</v>
      </c>
      <c r="BC31" s="278">
        <v>0.40641711200000002</v>
      </c>
      <c r="BD31" s="164">
        <v>0.28571428500000001</v>
      </c>
      <c r="BE31" s="164">
        <v>0.209150326</v>
      </c>
      <c r="BF31" s="164">
        <v>0.31161473000000001</v>
      </c>
      <c r="BG31" s="164">
        <v>0.37254901899999998</v>
      </c>
      <c r="BH31" s="164">
        <v>0.68416374899999999</v>
      </c>
      <c r="BI31" s="164">
        <v>0.16339869300000001</v>
      </c>
      <c r="BJ31" s="165">
        <v>107.398531300955</v>
      </c>
      <c r="BK31" s="164">
        <v>0.30479437519203501</v>
      </c>
      <c r="BL31" s="165">
        <v>-2.5037180839290101</v>
      </c>
      <c r="BM31" s="165">
        <v>38.413666898179997</v>
      </c>
      <c r="BN31" s="165">
        <v>80.229089011616594</v>
      </c>
      <c r="BO31" s="165">
        <v>-1.0761606601011799</v>
      </c>
      <c r="BP31" s="165">
        <v>0.16819698549807</v>
      </c>
      <c r="BQ31" s="165">
        <v>8.0778612869607898</v>
      </c>
      <c r="BR31" s="165">
        <v>-7.9850606063564502</v>
      </c>
      <c r="BS31" s="284">
        <v>0.83744138473260199</v>
      </c>
      <c r="BT31" s="289"/>
      <c r="BU31" s="279"/>
      <c r="BV31" s="290"/>
      <c r="BW31" s="289"/>
      <c r="BX31" s="289"/>
      <c r="BY31" s="289"/>
      <c r="BZ31" s="289"/>
      <c r="CA31" s="279"/>
      <c r="CB31" s="290"/>
      <c r="CC31" s="289"/>
      <c r="CD31" s="279"/>
      <c r="CE31" s="328"/>
      <c r="CF31" s="290"/>
      <c r="CG31" s="289"/>
      <c r="CH31" s="279"/>
      <c r="CI31" s="328"/>
      <c r="CJ31" s="290"/>
      <c r="CK31" s="289"/>
      <c r="CL31" s="279"/>
      <c r="CM31" s="328"/>
      <c r="CN31" s="290"/>
      <c r="CO31" s="289"/>
      <c r="CP31" s="279"/>
      <c r="CQ31" s="328"/>
      <c r="CR31" s="290"/>
      <c r="CS31" s="289"/>
      <c r="CT31" s="279"/>
      <c r="CU31" s="328"/>
      <c r="CV31" s="328"/>
      <c r="CW31" s="290"/>
      <c r="CX31" s="289"/>
      <c r="CY31" s="279"/>
      <c r="CZ31" s="328"/>
      <c r="DA31" s="328"/>
      <c r="DB31" s="290"/>
      <c r="DC31" s="289"/>
      <c r="DD31" s="279"/>
      <c r="DE31" s="328"/>
      <c r="DF31" s="328"/>
      <c r="DG31" s="290"/>
      <c r="DH31" s="289"/>
      <c r="DI31" s="284">
        <v>4.5562537908553997</v>
      </c>
      <c r="DP31" s="165"/>
      <c r="DQ31" s="165"/>
      <c r="DR31" s="165"/>
      <c r="ED31" s="165"/>
      <c r="EE31" s="165"/>
      <c r="EF31" s="165"/>
      <c r="EG31" s="165"/>
      <c r="EH31" s="166"/>
      <c r="EI31" s="165"/>
      <c r="EJ31" s="164"/>
      <c r="EK31" s="164"/>
      <c r="EL31" s="278"/>
      <c r="EM31" s="278"/>
      <c r="EN31" s="278"/>
      <c r="EO31" s="278"/>
      <c r="EP31" s="278"/>
      <c r="EQ31" s="278"/>
      <c r="ER31" s="165"/>
      <c r="ES31" s="166"/>
      <c r="ET31" s="166"/>
      <c r="EU31" s="166"/>
      <c r="EV31" s="166"/>
      <c r="EW31" s="166"/>
      <c r="EX31" s="284"/>
    </row>
    <row r="32" spans="1:154" ht="13" customHeight="1">
      <c r="A32" s="160" t="s">
        <v>555</v>
      </c>
      <c r="B32" s="160">
        <v>9190</v>
      </c>
      <c r="C32" s="160">
        <v>456781</v>
      </c>
      <c r="D32" s="160">
        <v>8623</v>
      </c>
      <c r="E32" s="160" t="s">
        <v>598</v>
      </c>
      <c r="F32" s="160" t="s">
        <v>598</v>
      </c>
      <c r="G32" s="175"/>
      <c r="H32" s="168" t="s">
        <v>1195</v>
      </c>
      <c r="I32" s="169" t="s">
        <v>1196</v>
      </c>
      <c r="J32" s="170">
        <v>37</v>
      </c>
      <c r="K32" s="161">
        <v>5</v>
      </c>
      <c r="L32" s="161" t="s">
        <v>837</v>
      </c>
      <c r="Z32" s="163">
        <v>55</v>
      </c>
      <c r="AA32" s="163">
        <v>145</v>
      </c>
      <c r="AB32" s="163">
        <v>136</v>
      </c>
      <c r="AC32" s="163">
        <v>34</v>
      </c>
      <c r="AD32" s="163">
        <v>28</v>
      </c>
      <c r="AE32" s="163">
        <v>3</v>
      </c>
      <c r="AF32" s="163">
        <v>0</v>
      </c>
      <c r="AG32" s="163">
        <v>3</v>
      </c>
      <c r="AH32" s="163">
        <v>7</v>
      </c>
      <c r="AI32" s="163">
        <v>18</v>
      </c>
      <c r="AJ32" s="163">
        <v>0</v>
      </c>
      <c r="AK32" s="163">
        <v>0</v>
      </c>
      <c r="AL32" s="163">
        <v>7</v>
      </c>
      <c r="AM32" s="163">
        <v>0</v>
      </c>
      <c r="AN32" s="163">
        <v>29</v>
      </c>
      <c r="AO32" s="163">
        <v>1</v>
      </c>
      <c r="AP32" s="163">
        <v>1</v>
      </c>
      <c r="AQ32" s="163">
        <v>0</v>
      </c>
      <c r="AR32" s="163">
        <v>7</v>
      </c>
      <c r="AS32" s="278">
        <v>4.8275862000000003E-2</v>
      </c>
      <c r="AT32" s="278">
        <v>0.2</v>
      </c>
      <c r="AU32" s="278">
        <v>0.38888888999999999</v>
      </c>
      <c r="AV32" s="278">
        <v>0.30555556</v>
      </c>
      <c r="AW32" s="278">
        <v>4.6296299999999999E-2</v>
      </c>
      <c r="AX32" s="278">
        <v>0.37037037</v>
      </c>
      <c r="AY32" s="456">
        <v>106.572</v>
      </c>
      <c r="AZ32" s="278">
        <v>0.12041884999999999</v>
      </c>
      <c r="BA32" s="278">
        <v>0.49074074000000001</v>
      </c>
      <c r="BB32" s="278">
        <v>0.17592592500000001</v>
      </c>
      <c r="BC32" s="278">
        <v>0.33333333300000001</v>
      </c>
      <c r="BD32" s="164">
        <v>0.29523809499999998</v>
      </c>
      <c r="BE32" s="164">
        <v>0.25</v>
      </c>
      <c r="BF32" s="164">
        <v>0.28965517200000002</v>
      </c>
      <c r="BG32" s="164">
        <v>0.33823529400000002</v>
      </c>
      <c r="BH32" s="164">
        <v>0.62789046599999998</v>
      </c>
      <c r="BI32" s="164">
        <v>8.8235294000000006E-2</v>
      </c>
      <c r="BJ32" s="165">
        <v>56.914078717080699</v>
      </c>
      <c r="BK32" s="164">
        <v>0.278460383415222</v>
      </c>
      <c r="BL32" s="165">
        <v>-4.0869653323550503</v>
      </c>
      <c r="BM32" s="165">
        <v>12.720459093723701</v>
      </c>
      <c r="BN32" s="165">
        <v>82.748023563716004</v>
      </c>
      <c r="BO32" s="165">
        <v>-0.78352901680514098</v>
      </c>
      <c r="BP32" s="165">
        <v>-0.59305907599627905</v>
      </c>
      <c r="BQ32" s="165">
        <v>1.3362217465530299</v>
      </c>
      <c r="BR32" s="165">
        <v>-3.4717559670914699</v>
      </c>
      <c r="BS32" s="284">
        <v>0.138527680779747</v>
      </c>
      <c r="BT32" s="289"/>
      <c r="BU32" s="279"/>
      <c r="BV32" s="290"/>
      <c r="BW32" s="289"/>
      <c r="BX32" s="289"/>
      <c r="BY32" s="289"/>
      <c r="BZ32" s="289"/>
      <c r="CA32" s="279"/>
      <c r="CB32" s="290"/>
      <c r="CC32" s="289"/>
      <c r="CD32" s="279"/>
      <c r="CE32" s="328"/>
      <c r="CF32" s="290"/>
      <c r="CG32" s="289"/>
      <c r="CH32" s="279"/>
      <c r="CI32" s="328"/>
      <c r="CJ32" s="290"/>
      <c r="CK32" s="289"/>
      <c r="CL32" s="279"/>
      <c r="CM32" s="328"/>
      <c r="CN32" s="290"/>
      <c r="CO32" s="289"/>
      <c r="CP32" s="279"/>
      <c r="CQ32" s="328"/>
      <c r="CR32" s="290"/>
      <c r="CS32" s="289"/>
      <c r="CT32" s="279"/>
      <c r="CU32" s="328"/>
      <c r="CV32" s="328"/>
      <c r="CW32" s="290"/>
      <c r="CX32" s="289"/>
      <c r="CY32" s="279"/>
      <c r="CZ32" s="328"/>
      <c r="DA32" s="328"/>
      <c r="DB32" s="290"/>
      <c r="DC32" s="289"/>
      <c r="DD32" s="279"/>
      <c r="DE32" s="328"/>
      <c r="DF32" s="328"/>
      <c r="DG32" s="290"/>
      <c r="DH32" s="289"/>
      <c r="DI32" s="284">
        <v>-0.15605092048645</v>
      </c>
      <c r="DP32" s="165"/>
      <c r="DQ32" s="165"/>
      <c r="DR32" s="165"/>
      <c r="ED32" s="165"/>
      <c r="EE32" s="165"/>
      <c r="EF32" s="165"/>
      <c r="EG32" s="165"/>
      <c r="EH32" s="166"/>
      <c r="EI32" s="165"/>
      <c r="EJ32" s="164"/>
      <c r="EK32" s="164"/>
      <c r="EL32" s="278"/>
      <c r="EM32" s="278"/>
      <c r="EN32" s="278"/>
      <c r="EO32" s="278"/>
      <c r="EP32" s="278"/>
      <c r="EQ32" s="278"/>
      <c r="ER32" s="165"/>
      <c r="ES32" s="166"/>
      <c r="ET32" s="166"/>
      <c r="EU32" s="166"/>
      <c r="EV32" s="166"/>
      <c r="EW32" s="166"/>
      <c r="EX32" s="284"/>
    </row>
    <row r="33" spans="1:260" ht="13" customHeight="1">
      <c r="A33" s="160" t="s">
        <v>555</v>
      </c>
      <c r="B33" s="160">
        <v>12025</v>
      </c>
      <c r="C33" s="160">
        <v>691026</v>
      </c>
      <c r="D33" s="160">
        <v>27479</v>
      </c>
      <c r="E33" s="160" t="s">
        <v>276</v>
      </c>
      <c r="F33" s="160" t="s">
        <v>276</v>
      </c>
      <c r="G33" s="175"/>
      <c r="H33" s="162" t="s">
        <v>3444</v>
      </c>
      <c r="I33" s="162" t="s">
        <v>3538</v>
      </c>
      <c r="J33" s="160">
        <v>23</v>
      </c>
      <c r="K33" s="161">
        <v>6</v>
      </c>
      <c r="L33" s="161" t="s">
        <v>837</v>
      </c>
      <c r="Z33" s="163">
        <v>79</v>
      </c>
      <c r="AA33" s="163">
        <v>332</v>
      </c>
      <c r="AB33" s="163">
        <v>300</v>
      </c>
      <c r="AC33" s="163">
        <v>76</v>
      </c>
      <c r="AD33" s="163">
        <v>53</v>
      </c>
      <c r="AE33" s="163">
        <v>16</v>
      </c>
      <c r="AF33" s="163">
        <v>0</v>
      </c>
      <c r="AG33" s="163">
        <v>7</v>
      </c>
      <c r="AH33" s="163">
        <v>52</v>
      </c>
      <c r="AI33" s="163">
        <v>30</v>
      </c>
      <c r="AJ33" s="163">
        <v>4</v>
      </c>
      <c r="AK33" s="163">
        <v>5</v>
      </c>
      <c r="AL33" s="163">
        <v>26</v>
      </c>
      <c r="AM33" s="163">
        <v>0</v>
      </c>
      <c r="AN33" s="163">
        <v>60</v>
      </c>
      <c r="AO33" s="163">
        <v>3</v>
      </c>
      <c r="AP33" s="163">
        <v>2</v>
      </c>
      <c r="AQ33" s="163">
        <v>1</v>
      </c>
      <c r="AR33" s="163">
        <v>8</v>
      </c>
      <c r="AS33" s="278">
        <v>7.8313252999999999E-2</v>
      </c>
      <c r="AT33" s="278">
        <v>0.180722891</v>
      </c>
      <c r="AU33" s="278">
        <v>0.42798354</v>
      </c>
      <c r="AV33" s="278">
        <v>0.25102880999999999</v>
      </c>
      <c r="AW33" s="278">
        <v>5.3497940000000001E-2</v>
      </c>
      <c r="AX33" s="278">
        <v>0.36213992</v>
      </c>
      <c r="AY33" s="456">
        <v>110.032</v>
      </c>
      <c r="AZ33" s="278">
        <v>7.0163000000000003E-2</v>
      </c>
      <c r="BA33" s="278">
        <v>0.343096234</v>
      </c>
      <c r="BB33" s="278">
        <v>0.225941422</v>
      </c>
      <c r="BC33" s="278">
        <v>0.43096234300000003</v>
      </c>
      <c r="BD33" s="164">
        <v>0.29361702099999998</v>
      </c>
      <c r="BE33" s="164">
        <v>0.25333333299999999</v>
      </c>
      <c r="BF33" s="164">
        <v>0.31722054300000002</v>
      </c>
      <c r="BG33" s="164">
        <v>0.37666666599999998</v>
      </c>
      <c r="BH33" s="164">
        <v>0.693887209</v>
      </c>
      <c r="BI33" s="164">
        <v>0.123333333</v>
      </c>
      <c r="BJ33" s="165">
        <v>81.064411112833099</v>
      </c>
      <c r="BK33" s="164">
        <v>0.30758948808710301</v>
      </c>
      <c r="BL33" s="165">
        <v>-1.6114703673086399</v>
      </c>
      <c r="BM33" s="165">
        <v>36.871735904816497</v>
      </c>
      <c r="BN33" s="165">
        <v>97.097230497919995</v>
      </c>
      <c r="BO33" s="165">
        <v>-0.87751773749492701</v>
      </c>
      <c r="BP33" s="165">
        <v>-5.9467620216310003E-2</v>
      </c>
      <c r="BQ33" s="165">
        <v>20.907626110579798</v>
      </c>
      <c r="BR33" s="165">
        <v>-1.1853173100537899</v>
      </c>
      <c r="BS33" s="284">
        <v>2.1675182006131002</v>
      </c>
      <c r="BT33" s="289"/>
      <c r="BU33" s="279"/>
      <c r="BV33" s="290"/>
      <c r="BW33" s="289"/>
      <c r="BX33" s="289"/>
      <c r="BY33" s="289"/>
      <c r="BZ33" s="289"/>
      <c r="CA33" s="279"/>
      <c r="CB33" s="290"/>
      <c r="CC33" s="289"/>
      <c r="CD33" s="279"/>
      <c r="CE33" s="328"/>
      <c r="CF33" s="290"/>
      <c r="CG33" s="289"/>
      <c r="CH33" s="279"/>
      <c r="CI33" s="328"/>
      <c r="CJ33" s="290"/>
      <c r="CK33" s="289"/>
      <c r="CL33" s="279"/>
      <c r="CM33" s="328"/>
      <c r="CN33" s="290"/>
      <c r="CO33" s="289"/>
      <c r="CP33" s="279"/>
      <c r="CQ33" s="328"/>
      <c r="CR33" s="290"/>
      <c r="CS33" s="289"/>
      <c r="CT33" s="279"/>
      <c r="CU33" s="328"/>
      <c r="CV33" s="328"/>
      <c r="CW33" s="290"/>
      <c r="CX33" s="289"/>
      <c r="CY33" s="279"/>
      <c r="CZ33" s="328"/>
      <c r="DA33" s="328"/>
      <c r="DB33" s="290"/>
      <c r="DC33" s="289"/>
      <c r="DD33" s="279"/>
      <c r="DE33" s="328"/>
      <c r="DF33" s="328"/>
      <c r="DG33" s="290"/>
      <c r="DH33" s="289"/>
      <c r="DI33" s="284">
        <v>11.270807981491</v>
      </c>
      <c r="DP33" s="165"/>
      <c r="DQ33" s="165"/>
      <c r="DR33" s="165"/>
      <c r="ED33" s="165"/>
      <c r="EE33" s="165"/>
      <c r="EF33" s="165"/>
      <c r="EG33" s="165"/>
      <c r="EH33" s="166"/>
      <c r="EI33" s="165"/>
      <c r="EJ33" s="164"/>
      <c r="EK33" s="164"/>
      <c r="EL33" s="278"/>
      <c r="EM33" s="278"/>
      <c r="EN33" s="278"/>
      <c r="EO33" s="278"/>
      <c r="EP33" s="278"/>
      <c r="EQ33" s="278"/>
      <c r="ER33" s="165"/>
      <c r="ES33" s="166"/>
      <c r="ET33" s="166"/>
      <c r="EU33" s="166"/>
      <c r="EV33" s="166"/>
      <c r="EW33" s="166"/>
      <c r="EX33" s="284"/>
    </row>
    <row r="34" spans="1:260" ht="13" customHeight="1">
      <c r="A34" s="160" t="s">
        <v>555</v>
      </c>
      <c r="B34" s="160">
        <v>9871</v>
      </c>
      <c r="C34" s="160">
        <v>606115</v>
      </c>
      <c r="D34" s="160">
        <v>13185</v>
      </c>
      <c r="E34" s="160" t="s">
        <v>246</v>
      </c>
      <c r="F34" s="160" t="s">
        <v>246</v>
      </c>
      <c r="G34" s="175"/>
      <c r="H34" s="168" t="s">
        <v>423</v>
      </c>
      <c r="I34" s="169" t="s">
        <v>183</v>
      </c>
      <c r="J34" s="170">
        <v>30</v>
      </c>
      <c r="K34" s="161">
        <v>6</v>
      </c>
      <c r="L34" s="161" t="s">
        <v>837</v>
      </c>
      <c r="Z34" s="163">
        <v>37</v>
      </c>
      <c r="AA34" s="163">
        <v>112</v>
      </c>
      <c r="AB34" s="163">
        <v>106</v>
      </c>
      <c r="AC34" s="163">
        <v>21</v>
      </c>
      <c r="AD34" s="163">
        <v>16</v>
      </c>
      <c r="AE34" s="163">
        <v>2</v>
      </c>
      <c r="AF34" s="163">
        <v>1</v>
      </c>
      <c r="AG34" s="163">
        <v>2</v>
      </c>
      <c r="AH34" s="163">
        <v>7</v>
      </c>
      <c r="AI34" s="163">
        <v>6</v>
      </c>
      <c r="AJ34" s="163">
        <v>0</v>
      </c>
      <c r="AK34" s="163">
        <v>0</v>
      </c>
      <c r="AL34" s="163">
        <v>6</v>
      </c>
      <c r="AM34" s="163">
        <v>0</v>
      </c>
      <c r="AN34" s="163">
        <v>21</v>
      </c>
      <c r="AO34" s="163">
        <v>0</v>
      </c>
      <c r="AP34" s="163">
        <v>0</v>
      </c>
      <c r="AQ34" s="163">
        <v>0</v>
      </c>
      <c r="AR34" s="163">
        <v>3</v>
      </c>
      <c r="AS34" s="278">
        <v>5.3571427999999997E-2</v>
      </c>
      <c r="AT34" s="278">
        <v>0.1875</v>
      </c>
      <c r="AU34" s="278">
        <v>0.4</v>
      </c>
      <c r="AV34" s="278">
        <v>0.22352941000000001</v>
      </c>
      <c r="AW34" s="278">
        <v>2.3529410000000001E-2</v>
      </c>
      <c r="AX34" s="278">
        <v>0.29411765000000001</v>
      </c>
      <c r="AY34" s="456">
        <v>107.84</v>
      </c>
      <c r="AZ34" s="278">
        <v>0.1002445</v>
      </c>
      <c r="BA34" s="278">
        <v>0.5</v>
      </c>
      <c r="BB34" s="278">
        <v>0.14285714199999999</v>
      </c>
      <c r="BC34" s="278">
        <v>0.35714285699999998</v>
      </c>
      <c r="BD34" s="164">
        <v>0.22891566199999999</v>
      </c>
      <c r="BE34" s="164">
        <v>0.19811320700000001</v>
      </c>
      <c r="BF34" s="164">
        <v>0.241071428</v>
      </c>
      <c r="BG34" s="164">
        <v>0.29245283</v>
      </c>
      <c r="BH34" s="164">
        <v>0.53352425800000003</v>
      </c>
      <c r="BI34" s="164">
        <v>9.4339622999999997E-2</v>
      </c>
      <c r="BJ34" s="165">
        <v>62.007453749788198</v>
      </c>
      <c r="BK34" s="164">
        <v>0.23743599972554599</v>
      </c>
      <c r="BL34" s="165">
        <v>-6.8371650880839603</v>
      </c>
      <c r="BM34" s="165">
        <v>6.1451213651631003</v>
      </c>
      <c r="BN34" s="165">
        <v>37.699438634020403</v>
      </c>
      <c r="BO34" s="165">
        <v>0.66753180814959201</v>
      </c>
      <c r="BP34" s="165">
        <v>-0.107622145675122</v>
      </c>
      <c r="BQ34" s="165">
        <v>-6.7746394385289399</v>
      </c>
      <c r="BR34" s="165">
        <v>-8.2591639456044899</v>
      </c>
      <c r="BS34" s="284">
        <v>-0.70233484222162401</v>
      </c>
      <c r="BT34" s="289"/>
      <c r="BU34" s="279"/>
      <c r="BV34" s="290"/>
      <c r="BW34" s="289"/>
      <c r="BX34" s="289"/>
      <c r="BY34" s="289"/>
      <c r="BZ34" s="289"/>
      <c r="CA34" s="279"/>
      <c r="CB34" s="290"/>
      <c r="CC34" s="289"/>
      <c r="CD34" s="279"/>
      <c r="CE34" s="328"/>
      <c r="CF34" s="290"/>
      <c r="CG34" s="289"/>
      <c r="CH34" s="279"/>
      <c r="CI34" s="328"/>
      <c r="CJ34" s="290"/>
      <c r="CK34" s="289"/>
      <c r="CL34" s="279"/>
      <c r="CM34" s="328"/>
      <c r="CN34" s="290"/>
      <c r="CO34" s="289"/>
      <c r="CP34" s="279"/>
      <c r="CQ34" s="328"/>
      <c r="CR34" s="290"/>
      <c r="CS34" s="289"/>
      <c r="CT34" s="279"/>
      <c r="CU34" s="328"/>
      <c r="CV34" s="328"/>
      <c r="CW34" s="290"/>
      <c r="CX34" s="289"/>
      <c r="CY34" s="279"/>
      <c r="CZ34" s="328"/>
      <c r="DA34" s="328"/>
      <c r="DB34" s="290"/>
      <c r="DC34" s="289"/>
      <c r="DD34" s="279"/>
      <c r="DE34" s="328"/>
      <c r="DF34" s="328"/>
      <c r="DG34" s="290"/>
      <c r="DH34" s="289"/>
      <c r="DI34" s="284">
        <v>-2.1663163639605001</v>
      </c>
      <c r="DP34" s="165"/>
      <c r="DQ34" s="165"/>
      <c r="DR34" s="165"/>
      <c r="ED34" s="165"/>
      <c r="EE34" s="165"/>
      <c r="EF34" s="165"/>
      <c r="EG34" s="165"/>
      <c r="EH34" s="166"/>
      <c r="EI34" s="165"/>
      <c r="EJ34" s="164"/>
      <c r="EK34" s="164"/>
      <c r="EL34" s="278"/>
      <c r="EM34" s="278"/>
      <c r="EN34" s="278"/>
      <c r="EO34" s="278"/>
      <c r="EP34" s="278"/>
      <c r="EQ34" s="278"/>
      <c r="ER34" s="165"/>
      <c r="ES34" s="166"/>
      <c r="ET34" s="166"/>
      <c r="EU34" s="166"/>
      <c r="EV34" s="166"/>
      <c r="EW34" s="166"/>
      <c r="EX34" s="284"/>
    </row>
    <row r="35" spans="1:260" ht="13" customHeight="1">
      <c r="A35" s="160" t="s">
        <v>555</v>
      </c>
      <c r="B35" s="160">
        <v>12828</v>
      </c>
      <c r="C35" s="160">
        <v>669234</v>
      </c>
      <c r="D35" s="160">
        <v>29606</v>
      </c>
      <c r="E35" s="160" t="s">
        <v>239</v>
      </c>
      <c r="F35" s="160" t="s">
        <v>239</v>
      </c>
      <c r="G35" s="175"/>
      <c r="H35" s="162" t="s">
        <v>3973</v>
      </c>
      <c r="I35" s="162" t="s">
        <v>3972</v>
      </c>
      <c r="J35" s="160">
        <v>25</v>
      </c>
      <c r="K35" s="161">
        <v>7</v>
      </c>
      <c r="L35" s="161" t="s">
        <v>837</v>
      </c>
      <c r="Z35" s="163">
        <v>46</v>
      </c>
      <c r="AA35" s="163">
        <v>118</v>
      </c>
      <c r="AB35" s="163">
        <v>96</v>
      </c>
      <c r="AC35" s="163">
        <v>20</v>
      </c>
      <c r="AD35" s="163">
        <v>15</v>
      </c>
      <c r="AE35" s="163">
        <v>4</v>
      </c>
      <c r="AF35" s="163">
        <v>0</v>
      </c>
      <c r="AG35" s="163">
        <v>1</v>
      </c>
      <c r="AH35" s="163">
        <v>13</v>
      </c>
      <c r="AI35" s="163">
        <v>16</v>
      </c>
      <c r="AJ35" s="163">
        <v>0</v>
      </c>
      <c r="AK35" s="163">
        <v>0</v>
      </c>
      <c r="AL35" s="163">
        <v>19</v>
      </c>
      <c r="AM35" s="163">
        <v>0</v>
      </c>
      <c r="AN35" s="163">
        <v>31</v>
      </c>
      <c r="AO35" s="163">
        <v>1</v>
      </c>
      <c r="AP35" s="163">
        <v>2</v>
      </c>
      <c r="AQ35" s="163">
        <v>0</v>
      </c>
      <c r="AR35" s="163">
        <v>1</v>
      </c>
      <c r="AS35" s="278">
        <v>0.16101694899999999</v>
      </c>
      <c r="AT35" s="278">
        <v>0.26271186400000002</v>
      </c>
      <c r="AU35" s="278">
        <v>0.38805970000000001</v>
      </c>
      <c r="AV35" s="278">
        <v>0.28358209000000001</v>
      </c>
      <c r="AW35" s="278">
        <v>4.4776120000000003E-2</v>
      </c>
      <c r="AX35" s="278">
        <v>0.29850746</v>
      </c>
      <c r="AY35" s="456">
        <v>111.67100000000001</v>
      </c>
      <c r="AZ35" s="278">
        <v>0.10526315999999999</v>
      </c>
      <c r="BA35" s="278">
        <v>0.32835820799999998</v>
      </c>
      <c r="BB35" s="278">
        <v>0.19402985</v>
      </c>
      <c r="BC35" s="278">
        <v>0.47761194000000001</v>
      </c>
      <c r="BD35" s="164">
        <v>0.28787878700000002</v>
      </c>
      <c r="BE35" s="164">
        <v>0.20833333300000001</v>
      </c>
      <c r="BF35" s="164">
        <v>0.33898305000000001</v>
      </c>
      <c r="BG35" s="164">
        <v>0.28125</v>
      </c>
      <c r="BH35" s="164">
        <v>0.62023304999999995</v>
      </c>
      <c r="BI35" s="164">
        <v>7.2916667000000004E-2</v>
      </c>
      <c r="BJ35" s="165">
        <v>47.033162550862698</v>
      </c>
      <c r="BK35" s="164">
        <v>0.29073048446138</v>
      </c>
      <c r="BL35" s="165">
        <v>-2.1662122828575399</v>
      </c>
      <c r="BM35" s="165">
        <v>11.511553801813401</v>
      </c>
      <c r="BN35" s="165">
        <v>85.879116353147495</v>
      </c>
      <c r="BO35" s="165">
        <v>0.32369427991505301</v>
      </c>
      <c r="BP35" s="165">
        <v>0.369495445396751</v>
      </c>
      <c r="BQ35" s="165">
        <v>-0.67398263352612697</v>
      </c>
      <c r="BR35" s="165">
        <v>-1.5479939116785899</v>
      </c>
      <c r="BS35" s="284">
        <v>-6.9872572684174294E-2</v>
      </c>
      <c r="BT35" s="289"/>
      <c r="BU35" s="279"/>
      <c r="BV35" s="290"/>
      <c r="BW35" s="289"/>
      <c r="BX35" s="289"/>
      <c r="BY35" s="289"/>
      <c r="BZ35" s="289"/>
      <c r="CA35" s="279"/>
      <c r="CB35" s="290"/>
      <c r="CC35" s="289"/>
      <c r="CD35" s="279"/>
      <c r="CE35" s="328"/>
      <c r="CF35" s="290"/>
      <c r="CG35" s="289"/>
      <c r="CH35" s="279"/>
      <c r="CI35" s="328"/>
      <c r="CJ35" s="290"/>
      <c r="CK35" s="289"/>
      <c r="CL35" s="279"/>
      <c r="CM35" s="328"/>
      <c r="CN35" s="290"/>
      <c r="CO35" s="289"/>
      <c r="CP35" s="279"/>
      <c r="CQ35" s="328"/>
      <c r="CR35" s="290"/>
      <c r="CS35" s="289"/>
      <c r="CT35" s="279"/>
      <c r="CU35" s="328"/>
      <c r="CV35" s="328"/>
      <c r="CW35" s="290"/>
      <c r="CX35" s="289"/>
      <c r="CY35" s="279"/>
      <c r="CZ35" s="328"/>
      <c r="DA35" s="328"/>
      <c r="DB35" s="290"/>
      <c r="DC35" s="289"/>
      <c r="DD35" s="279"/>
      <c r="DE35" s="328"/>
      <c r="DF35" s="328"/>
      <c r="DG35" s="290"/>
      <c r="DH35" s="183"/>
      <c r="DI35" s="284">
        <v>-3.16568098962306</v>
      </c>
      <c r="DP35" s="165"/>
      <c r="DQ35" s="165"/>
      <c r="DR35" s="165"/>
      <c r="ED35" s="165"/>
      <c r="EE35" s="165"/>
      <c r="EF35" s="165"/>
      <c r="EG35" s="165"/>
      <c r="EH35" s="166"/>
      <c r="EI35" s="165"/>
      <c r="EL35" s="278"/>
      <c r="EM35" s="278"/>
      <c r="EN35" s="278"/>
      <c r="EO35" s="278"/>
      <c r="EP35" s="278"/>
      <c r="EQ35" s="278"/>
      <c r="ER35" s="165"/>
    </row>
    <row r="36" spans="1:260" ht="13" customHeight="1">
      <c r="A36" s="160" t="s">
        <v>555</v>
      </c>
      <c r="B36" s="160">
        <v>13099</v>
      </c>
      <c r="C36" s="160">
        <v>676572</v>
      </c>
      <c r="D36" s="160">
        <v>23395</v>
      </c>
      <c r="E36" s="160" t="s">
        <v>686</v>
      </c>
      <c r="F36" s="160" t="s">
        <v>686</v>
      </c>
      <c r="G36" s="175"/>
      <c r="H36" s="162" t="s">
        <v>4009</v>
      </c>
      <c r="I36" s="162" t="s">
        <v>572</v>
      </c>
      <c r="J36" s="160">
        <v>27</v>
      </c>
      <c r="K36" s="161">
        <v>7</v>
      </c>
      <c r="L36" s="161" t="s">
        <v>837</v>
      </c>
      <c r="Z36" s="163">
        <v>81</v>
      </c>
      <c r="AA36" s="163">
        <v>329</v>
      </c>
      <c r="AB36" s="163">
        <v>307</v>
      </c>
      <c r="AC36" s="163">
        <v>76</v>
      </c>
      <c r="AD36" s="163">
        <v>50</v>
      </c>
      <c r="AE36" s="163">
        <v>20</v>
      </c>
      <c r="AF36" s="163">
        <v>1</v>
      </c>
      <c r="AG36" s="163">
        <v>5</v>
      </c>
      <c r="AH36" s="163">
        <v>32</v>
      </c>
      <c r="AI36" s="163">
        <v>33</v>
      </c>
      <c r="AJ36" s="163">
        <v>2</v>
      </c>
      <c r="AK36" s="163">
        <v>1</v>
      </c>
      <c r="AL36" s="163">
        <v>18</v>
      </c>
      <c r="AM36" s="163">
        <v>0</v>
      </c>
      <c r="AN36" s="163">
        <v>63</v>
      </c>
      <c r="AO36" s="163">
        <v>0</v>
      </c>
      <c r="AP36" s="163">
        <v>4</v>
      </c>
      <c r="AQ36" s="163">
        <v>0</v>
      </c>
      <c r="AR36" s="163">
        <v>10</v>
      </c>
      <c r="AS36" s="278">
        <v>5.4711245999999998E-2</v>
      </c>
      <c r="AT36" s="278">
        <v>0.191489361</v>
      </c>
      <c r="AU36" s="278">
        <v>0.39919355000000001</v>
      </c>
      <c r="AV36" s="278">
        <v>0.22580644999999999</v>
      </c>
      <c r="AW36" s="278">
        <v>6.0483870000000002E-2</v>
      </c>
      <c r="AX36" s="278">
        <v>0.45967742</v>
      </c>
      <c r="AY36" s="456">
        <v>113.462</v>
      </c>
      <c r="AZ36" s="278">
        <v>9.8883570000000004E-2</v>
      </c>
      <c r="BA36" s="278">
        <v>0.44354838699999999</v>
      </c>
      <c r="BB36" s="278">
        <v>0.20161290300000001</v>
      </c>
      <c r="BC36" s="278">
        <v>0.35483870899999997</v>
      </c>
      <c r="BD36" s="164">
        <v>0.29218106900000002</v>
      </c>
      <c r="BE36" s="164">
        <v>0.247557003</v>
      </c>
      <c r="BF36" s="164">
        <v>0.28571428500000001</v>
      </c>
      <c r="BG36" s="164">
        <v>0.36807817500000001</v>
      </c>
      <c r="BH36" s="164">
        <v>0.65379246000000002</v>
      </c>
      <c r="BI36" s="164">
        <v>0.120521172</v>
      </c>
      <c r="BJ36" s="165">
        <v>79.216036712544494</v>
      </c>
      <c r="BK36" s="164">
        <v>0.28557024502102002</v>
      </c>
      <c r="BL36" s="165">
        <v>-7.3995504875443396</v>
      </c>
      <c r="BM36" s="165">
        <v>30.735915968868898</v>
      </c>
      <c r="BN36" s="165">
        <v>78.661225131137002</v>
      </c>
      <c r="BO36" s="165">
        <v>-0.71180809332210704</v>
      </c>
      <c r="BP36" s="165">
        <v>-0.88635781221091703</v>
      </c>
      <c r="BQ36" s="165">
        <v>-4.14701707174624</v>
      </c>
      <c r="BR36" s="165">
        <v>-9.0878930792919803</v>
      </c>
      <c r="BS36" s="284">
        <v>-0.42992613956850301</v>
      </c>
      <c r="BT36" s="289"/>
      <c r="BU36" s="279"/>
      <c r="BV36" s="290"/>
      <c r="BW36" s="289"/>
      <c r="BX36" s="289"/>
      <c r="BY36" s="289"/>
      <c r="BZ36" s="289"/>
      <c r="CA36" s="279"/>
      <c r="CB36" s="290"/>
      <c r="CC36" s="289"/>
      <c r="CD36" s="279"/>
      <c r="CE36" s="328"/>
      <c r="CF36" s="290"/>
      <c r="CG36" s="289"/>
      <c r="CH36" s="279"/>
      <c r="CI36" s="328"/>
      <c r="CJ36" s="290"/>
      <c r="CK36" s="289"/>
      <c r="CL36" s="279"/>
      <c r="CM36" s="328"/>
      <c r="CN36" s="290"/>
      <c r="CO36" s="289"/>
      <c r="CP36" s="279"/>
      <c r="CQ36" s="328"/>
      <c r="CR36" s="290"/>
      <c r="CS36" s="289"/>
      <c r="CT36" s="279"/>
      <c r="CU36" s="328"/>
      <c r="CV36" s="328"/>
      <c r="CW36" s="290"/>
      <c r="CX36" s="289"/>
      <c r="CY36" s="279"/>
      <c r="CZ36" s="328"/>
      <c r="DA36" s="328"/>
      <c r="DB36" s="290"/>
      <c r="DC36" s="289"/>
      <c r="DD36" s="279"/>
      <c r="DE36" s="328"/>
      <c r="DF36" s="328"/>
      <c r="DG36" s="290"/>
      <c r="DH36" s="183"/>
      <c r="DI36" s="284">
        <v>-5.7834690511226601</v>
      </c>
      <c r="DP36" s="165"/>
      <c r="DQ36" s="165"/>
      <c r="DR36" s="165"/>
      <c r="ED36" s="165"/>
      <c r="EE36" s="165"/>
      <c r="EF36" s="165"/>
      <c r="EG36" s="165"/>
      <c r="EH36" s="166"/>
      <c r="EI36" s="165"/>
      <c r="EL36" s="278"/>
      <c r="EM36" s="278"/>
      <c r="EN36" s="278"/>
      <c r="EO36" s="278"/>
      <c r="EP36" s="278"/>
      <c r="EQ36" s="278"/>
      <c r="ER36" s="165"/>
    </row>
    <row r="37" spans="1:260" ht="13" customHeight="1">
      <c r="A37" s="160" t="s">
        <v>555</v>
      </c>
      <c r="B37" s="160">
        <v>9877</v>
      </c>
      <c r="C37" s="160">
        <v>592450</v>
      </c>
      <c r="D37" s="160">
        <v>15640</v>
      </c>
      <c r="E37" s="160" t="s">
        <v>16</v>
      </c>
      <c r="F37" s="160" t="s">
        <v>16</v>
      </c>
      <c r="G37" s="175"/>
      <c r="H37" s="168" t="s">
        <v>791</v>
      </c>
      <c r="I37" s="169" t="s">
        <v>216</v>
      </c>
      <c r="J37" s="170">
        <v>33</v>
      </c>
      <c r="K37" s="161">
        <v>8</v>
      </c>
      <c r="L37" s="161" t="s">
        <v>837</v>
      </c>
      <c r="Z37" s="163">
        <v>90</v>
      </c>
      <c r="AA37" s="163">
        <v>402</v>
      </c>
      <c r="AB37" s="163">
        <v>331</v>
      </c>
      <c r="AC37" s="163">
        <v>119</v>
      </c>
      <c r="AD37" s="163">
        <v>63</v>
      </c>
      <c r="AE37" s="163">
        <v>21</v>
      </c>
      <c r="AF37" s="163">
        <v>2</v>
      </c>
      <c r="AG37" s="163">
        <v>33</v>
      </c>
      <c r="AH37" s="163">
        <v>80</v>
      </c>
      <c r="AI37" s="163">
        <v>74</v>
      </c>
      <c r="AJ37" s="163">
        <v>6</v>
      </c>
      <c r="AK37" s="163">
        <v>3</v>
      </c>
      <c r="AL37" s="163">
        <v>65</v>
      </c>
      <c r="AM37" s="163">
        <v>23</v>
      </c>
      <c r="AN37" s="163">
        <v>101</v>
      </c>
      <c r="AO37" s="163">
        <v>4</v>
      </c>
      <c r="AP37" s="163">
        <v>2</v>
      </c>
      <c r="AQ37" s="163">
        <v>0</v>
      </c>
      <c r="AR37" s="163">
        <v>10</v>
      </c>
      <c r="AS37" s="278">
        <v>0.16169154199999999</v>
      </c>
      <c r="AT37" s="278">
        <v>0.251243781</v>
      </c>
      <c r="AU37" s="278">
        <v>0.40948276</v>
      </c>
      <c r="AV37" s="278">
        <v>0.25</v>
      </c>
      <c r="AW37" s="278">
        <v>0.25431034000000002</v>
      </c>
      <c r="AX37" s="278">
        <v>0.56034483000000002</v>
      </c>
      <c r="AY37" s="456">
        <v>118.051</v>
      </c>
      <c r="AZ37" s="278">
        <v>0.14879792</v>
      </c>
      <c r="BA37" s="278">
        <v>0.35344827499999998</v>
      </c>
      <c r="BB37" s="278">
        <v>0.198275862</v>
      </c>
      <c r="BC37" s="278">
        <v>0.44827586200000002</v>
      </c>
      <c r="BD37" s="164">
        <v>0.43216080400000001</v>
      </c>
      <c r="BE37" s="164">
        <v>0.35951661600000001</v>
      </c>
      <c r="BF37" s="164">
        <v>0.46766169099999999</v>
      </c>
      <c r="BG37" s="164">
        <v>0.734138972</v>
      </c>
      <c r="BH37" s="164">
        <v>1.201800663</v>
      </c>
      <c r="BI37" s="164">
        <v>0.37462235599999999</v>
      </c>
      <c r="BJ37" s="165">
        <v>241.64124458589299</v>
      </c>
      <c r="BK37" s="164">
        <v>0.48970896115718199</v>
      </c>
      <c r="BL37" s="165">
        <v>56.690914123312503</v>
      </c>
      <c r="BM37" s="165">
        <v>103.288049428717</v>
      </c>
      <c r="BN37" s="165">
        <v>224.05618847272501</v>
      </c>
      <c r="BO37" s="165">
        <v>-1.0338665063928401</v>
      </c>
      <c r="BP37" s="165">
        <v>-3.7776327594183301</v>
      </c>
      <c r="BQ37" s="165">
        <v>68.397637633134593</v>
      </c>
      <c r="BR37" s="165">
        <v>53.612016034771699</v>
      </c>
      <c r="BS37" s="284">
        <v>7.0908635760297303</v>
      </c>
      <c r="BT37" s="289"/>
      <c r="BU37" s="279"/>
      <c r="BV37" s="290"/>
      <c r="BW37" s="289"/>
      <c r="BX37" s="289"/>
      <c r="BY37" s="289"/>
      <c r="BZ37" s="289"/>
      <c r="CA37" s="279"/>
      <c r="CB37" s="290"/>
      <c r="CC37" s="289"/>
      <c r="CD37" s="279"/>
      <c r="CE37" s="328"/>
      <c r="CF37" s="290"/>
      <c r="CG37" s="289"/>
      <c r="CH37" s="279"/>
      <c r="CI37" s="328"/>
      <c r="CJ37" s="290"/>
      <c r="CK37" s="289"/>
      <c r="CL37" s="279"/>
      <c r="CM37" s="328"/>
      <c r="CN37" s="290"/>
      <c r="CO37" s="289"/>
      <c r="CP37" s="279"/>
      <c r="CQ37" s="328"/>
      <c r="CR37" s="290"/>
      <c r="CS37" s="289"/>
      <c r="CT37" s="279"/>
      <c r="CU37" s="328"/>
      <c r="CV37" s="328"/>
      <c r="CW37" s="290"/>
      <c r="CX37" s="289"/>
      <c r="CY37" s="279"/>
      <c r="CZ37" s="328"/>
      <c r="DA37" s="328"/>
      <c r="DB37" s="290"/>
      <c r="DC37" s="289"/>
      <c r="DD37" s="279"/>
      <c r="DE37" s="328"/>
      <c r="DF37" s="328"/>
      <c r="DG37" s="290"/>
      <c r="DH37" s="289"/>
      <c r="DI37" s="284">
        <v>1.0232801437377901</v>
      </c>
      <c r="DP37" s="165"/>
      <c r="DQ37" s="165"/>
      <c r="DR37" s="165"/>
      <c r="ED37" s="165"/>
      <c r="EE37" s="165"/>
      <c r="EF37" s="165"/>
      <c r="EG37" s="165"/>
      <c r="EH37" s="166"/>
      <c r="EI37" s="165"/>
      <c r="EJ37" s="164"/>
      <c r="EK37" s="164"/>
      <c r="EL37" s="278"/>
      <c r="EM37" s="278"/>
      <c r="EN37" s="278"/>
      <c r="EO37" s="278"/>
      <c r="EP37" s="278"/>
      <c r="EQ37" s="278"/>
      <c r="ER37" s="165"/>
      <c r="ES37" s="166"/>
      <c r="ET37" s="166"/>
      <c r="EU37" s="166"/>
      <c r="EV37" s="166"/>
      <c r="EW37" s="166"/>
      <c r="EX37" s="284"/>
    </row>
    <row r="38" spans="1:260" ht="13" customHeight="1">
      <c r="A38" s="160" t="s">
        <v>555</v>
      </c>
      <c r="B38" s="160">
        <v>12056</v>
      </c>
      <c r="C38" s="160">
        <v>671739</v>
      </c>
      <c r="D38" s="160">
        <v>25931</v>
      </c>
      <c r="E38" s="160" t="s">
        <v>555</v>
      </c>
      <c r="F38" s="160" t="s">
        <v>555</v>
      </c>
      <c r="G38" s="175"/>
      <c r="H38" s="162" t="s">
        <v>3075</v>
      </c>
      <c r="I38" s="162" t="s">
        <v>596</v>
      </c>
      <c r="J38" s="160">
        <v>24</v>
      </c>
      <c r="K38" s="161">
        <v>8</v>
      </c>
      <c r="L38" s="161" t="s">
        <v>46</v>
      </c>
      <c r="Z38" s="163">
        <v>88</v>
      </c>
      <c r="AA38" s="163">
        <v>348</v>
      </c>
      <c r="AB38" s="163">
        <v>328</v>
      </c>
      <c r="AC38" s="163">
        <v>69</v>
      </c>
      <c r="AD38" s="163">
        <v>49</v>
      </c>
      <c r="AE38" s="163">
        <v>11</v>
      </c>
      <c r="AF38" s="163">
        <v>3</v>
      </c>
      <c r="AG38" s="163">
        <v>6</v>
      </c>
      <c r="AH38" s="163">
        <v>19</v>
      </c>
      <c r="AI38" s="163">
        <v>43</v>
      </c>
      <c r="AJ38" s="163">
        <v>12</v>
      </c>
      <c r="AK38" s="163">
        <v>3</v>
      </c>
      <c r="AL38" s="163">
        <v>10</v>
      </c>
      <c r="AM38" s="163">
        <v>1</v>
      </c>
      <c r="AN38" s="163">
        <v>73</v>
      </c>
      <c r="AO38" s="163">
        <v>2</v>
      </c>
      <c r="AP38" s="163">
        <v>5</v>
      </c>
      <c r="AQ38" s="163">
        <v>3</v>
      </c>
      <c r="AR38" s="163">
        <v>5</v>
      </c>
      <c r="AS38" s="278">
        <v>2.8735632000000001E-2</v>
      </c>
      <c r="AT38" s="278">
        <v>0.20977011400000001</v>
      </c>
      <c r="AU38" s="278">
        <v>0.39163498000000002</v>
      </c>
      <c r="AV38" s="278">
        <v>0.21673004000000001</v>
      </c>
      <c r="AW38" s="278">
        <v>6.4638780000000007E-2</v>
      </c>
      <c r="AX38" s="278">
        <v>0.39543726000000001</v>
      </c>
      <c r="AY38" s="456">
        <v>112.398</v>
      </c>
      <c r="AZ38" s="278">
        <v>0.12646566000000001</v>
      </c>
      <c r="BA38" s="278">
        <v>0.52509652500000004</v>
      </c>
      <c r="BB38" s="278">
        <v>0.162162162</v>
      </c>
      <c r="BC38" s="278">
        <v>0.31274131199999999</v>
      </c>
      <c r="BD38" s="164">
        <v>0.24803149599999999</v>
      </c>
      <c r="BE38" s="164">
        <v>0.21036585299999999</v>
      </c>
      <c r="BF38" s="164">
        <v>0.234782608</v>
      </c>
      <c r="BG38" s="164">
        <v>0.31707317000000002</v>
      </c>
      <c r="BH38" s="164">
        <v>0.55185577799999996</v>
      </c>
      <c r="BI38" s="164">
        <v>0.106707317</v>
      </c>
      <c r="BJ38" s="165">
        <v>70.136479762818098</v>
      </c>
      <c r="BK38" s="164">
        <v>0.23889931100745501</v>
      </c>
      <c r="BL38" s="165">
        <v>-20.836158318632801</v>
      </c>
      <c r="BM38" s="165">
        <v>19.5016603039562</v>
      </c>
      <c r="BN38" s="165">
        <v>47.838021827604202</v>
      </c>
      <c r="BO38" s="165">
        <v>1.7279302048110601</v>
      </c>
      <c r="BP38" s="165">
        <v>1.3682772796600999</v>
      </c>
      <c r="BQ38" s="165">
        <v>-3.9695952406168198</v>
      </c>
      <c r="BR38" s="165">
        <v>-19.837933525630799</v>
      </c>
      <c r="BS38" s="284">
        <v>-0.41153260956537602</v>
      </c>
      <c r="BT38" s="289"/>
      <c r="BU38" s="279"/>
      <c r="BV38" s="290"/>
      <c r="BW38" s="289"/>
      <c r="BX38" s="289"/>
      <c r="BY38" s="289"/>
      <c r="BZ38" s="289"/>
      <c r="CA38" s="279"/>
      <c r="CB38" s="290"/>
      <c r="CC38" s="289"/>
      <c r="CD38" s="279"/>
      <c r="CE38" s="328"/>
      <c r="CF38" s="290"/>
      <c r="CG38" s="289"/>
      <c r="CH38" s="279"/>
      <c r="CI38" s="328"/>
      <c r="CJ38" s="290"/>
      <c r="CK38" s="289"/>
      <c r="CL38" s="279"/>
      <c r="CM38" s="328"/>
      <c r="CN38" s="290"/>
      <c r="CO38" s="289"/>
      <c r="CP38" s="279"/>
      <c r="CQ38" s="328"/>
      <c r="CR38" s="290"/>
      <c r="CS38" s="289"/>
      <c r="CT38" s="279"/>
      <c r="CU38" s="328"/>
      <c r="CV38" s="328"/>
      <c r="CW38" s="290"/>
      <c r="CX38" s="289"/>
      <c r="CY38" s="279"/>
      <c r="CZ38" s="328"/>
      <c r="DA38" s="328"/>
      <c r="DB38" s="290"/>
      <c r="DC38" s="289"/>
      <c r="DD38" s="279"/>
      <c r="DE38" s="328"/>
      <c r="DF38" s="328"/>
      <c r="DG38" s="290"/>
      <c r="DH38" s="302"/>
      <c r="DI38" s="301">
        <v>4.5246541500091499</v>
      </c>
      <c r="DP38" s="165"/>
      <c r="DQ38" s="165"/>
      <c r="DR38" s="165"/>
      <c r="ED38" s="165"/>
      <c r="EE38" s="165"/>
      <c r="EF38" s="165"/>
      <c r="EG38" s="165"/>
      <c r="EH38" s="166"/>
      <c r="EI38" s="165"/>
      <c r="EJ38" s="164"/>
      <c r="EK38" s="164"/>
      <c r="EL38" s="278"/>
      <c r="EM38" s="278"/>
      <c r="EN38" s="278"/>
      <c r="EO38" s="278"/>
      <c r="EP38" s="278"/>
      <c r="EQ38" s="278"/>
      <c r="ER38" s="165"/>
      <c r="ES38" s="166"/>
      <c r="ET38" s="166"/>
      <c r="EU38" s="166"/>
      <c r="EV38" s="166"/>
      <c r="EW38" s="166"/>
      <c r="EX38" s="284"/>
    </row>
    <row r="39" spans="1:260" ht="13" customHeight="1">
      <c r="A39" s="160" t="s">
        <v>555</v>
      </c>
      <c r="B39" s="160">
        <v>10119</v>
      </c>
      <c r="C39" s="160">
        <v>573262</v>
      </c>
      <c r="D39" s="160">
        <v>14854</v>
      </c>
      <c r="E39" s="160" t="s">
        <v>2177</v>
      </c>
      <c r="F39" s="160" t="s">
        <v>2177</v>
      </c>
      <c r="G39" s="175"/>
      <c r="H39" s="168" t="s">
        <v>1272</v>
      </c>
      <c r="I39" s="169" t="s">
        <v>546</v>
      </c>
      <c r="J39" s="170">
        <v>34</v>
      </c>
      <c r="K39" s="161">
        <v>9</v>
      </c>
      <c r="L39" s="161" t="s">
        <v>46</v>
      </c>
      <c r="Z39" s="163">
        <v>82</v>
      </c>
      <c r="AA39" s="163">
        <v>320</v>
      </c>
      <c r="AB39" s="163">
        <v>279</v>
      </c>
      <c r="AC39" s="163">
        <v>68</v>
      </c>
      <c r="AD39" s="163">
        <v>46</v>
      </c>
      <c r="AE39" s="163">
        <v>13</v>
      </c>
      <c r="AF39" s="163">
        <v>1</v>
      </c>
      <c r="AG39" s="163">
        <v>8</v>
      </c>
      <c r="AH39" s="163">
        <v>34</v>
      </c>
      <c r="AI39" s="163">
        <v>28</v>
      </c>
      <c r="AJ39" s="163">
        <v>6</v>
      </c>
      <c r="AK39" s="163">
        <v>2</v>
      </c>
      <c r="AL39" s="163">
        <v>39</v>
      </c>
      <c r="AM39" s="163">
        <v>4</v>
      </c>
      <c r="AN39" s="163">
        <v>74</v>
      </c>
      <c r="AO39" s="163">
        <v>1</v>
      </c>
      <c r="AP39" s="163">
        <v>1</v>
      </c>
      <c r="AQ39" s="163">
        <v>0</v>
      </c>
      <c r="AR39" s="163">
        <v>4</v>
      </c>
      <c r="AS39" s="278">
        <v>0.121875</v>
      </c>
      <c r="AT39" s="278">
        <v>0.23125000000000001</v>
      </c>
      <c r="AU39" s="278">
        <v>0.43689319999999998</v>
      </c>
      <c r="AV39" s="278">
        <v>0.24271845</v>
      </c>
      <c r="AW39" s="278">
        <v>7.76699E-2</v>
      </c>
      <c r="AX39" s="278">
        <v>0.41747572999999999</v>
      </c>
      <c r="AY39" s="456">
        <v>108.503</v>
      </c>
      <c r="AZ39" s="278">
        <v>8.1967209999999999E-2</v>
      </c>
      <c r="BA39" s="278">
        <v>0.358208955</v>
      </c>
      <c r="BB39" s="278">
        <v>0.208955223</v>
      </c>
      <c r="BC39" s="278">
        <v>0.43283581999999998</v>
      </c>
      <c r="BD39" s="164">
        <v>0.303030303</v>
      </c>
      <c r="BE39" s="164">
        <v>0.24372759799999999</v>
      </c>
      <c r="BF39" s="164">
        <v>0.33750000000000002</v>
      </c>
      <c r="BG39" s="164">
        <v>0.38351254400000001</v>
      </c>
      <c r="BH39" s="164">
        <v>0.72101254400000003</v>
      </c>
      <c r="BI39" s="164">
        <v>0.13978494599999999</v>
      </c>
      <c r="BJ39" s="165">
        <v>91.877711031527696</v>
      </c>
      <c r="BK39" s="164">
        <v>0.31731329537645098</v>
      </c>
      <c r="BL39" s="165">
        <v>0.93915283828398999</v>
      </c>
      <c r="BM39" s="165">
        <v>38.031399847561303</v>
      </c>
      <c r="BN39" s="165">
        <v>104.69670982157</v>
      </c>
      <c r="BO39" s="165">
        <v>0.33800899406495399</v>
      </c>
      <c r="BP39" s="165">
        <v>1.3244854742661101</v>
      </c>
      <c r="BQ39" s="165">
        <v>11.4454478869157</v>
      </c>
      <c r="BR39" s="165">
        <v>3.08027916643193</v>
      </c>
      <c r="BS39" s="284">
        <v>1.1865630501448901</v>
      </c>
      <c r="BT39" s="289"/>
      <c r="BU39" s="279"/>
      <c r="BV39" s="290"/>
      <c r="BW39" s="289"/>
      <c r="BX39" s="289"/>
      <c r="BY39" s="289"/>
      <c r="BZ39" s="289"/>
      <c r="CA39" s="279"/>
      <c r="CB39" s="290"/>
      <c r="CC39" s="289"/>
      <c r="CD39" s="279"/>
      <c r="CE39" s="328"/>
      <c r="CF39" s="290"/>
      <c r="CG39" s="289"/>
      <c r="CH39" s="279"/>
      <c r="CI39" s="328"/>
      <c r="CJ39" s="290"/>
      <c r="CK39" s="289"/>
      <c r="CL39" s="279"/>
      <c r="CM39" s="328"/>
      <c r="CN39" s="290"/>
      <c r="CO39" s="289"/>
      <c r="CP39" s="279"/>
      <c r="CQ39" s="328"/>
      <c r="CR39" s="290"/>
      <c r="CS39" s="289"/>
      <c r="CT39" s="279"/>
      <c r="CU39" s="328"/>
      <c r="CV39" s="328"/>
      <c r="CW39" s="290"/>
      <c r="CX39" s="289"/>
      <c r="CY39" s="279"/>
      <c r="CZ39" s="328"/>
      <c r="DA39" s="328"/>
      <c r="DB39" s="290"/>
      <c r="DC39" s="289"/>
      <c r="DD39" s="279"/>
      <c r="DE39" s="328"/>
      <c r="DF39" s="328"/>
      <c r="DG39" s="290"/>
      <c r="DH39" s="302"/>
      <c r="DI39" s="301">
        <v>-2.0658051967620801</v>
      </c>
      <c r="DP39" s="165"/>
      <c r="DQ39" s="165"/>
      <c r="DR39" s="165"/>
      <c r="ED39" s="165"/>
      <c r="EE39" s="165"/>
      <c r="EF39" s="165"/>
      <c r="EG39" s="165"/>
      <c r="EH39" s="166"/>
      <c r="EI39" s="165"/>
      <c r="EJ39" s="164"/>
      <c r="EK39" s="164"/>
      <c r="EL39" s="278"/>
      <c r="EM39" s="278"/>
      <c r="EN39" s="278"/>
      <c r="EO39" s="278"/>
      <c r="EP39" s="278"/>
      <c r="EQ39" s="278"/>
      <c r="ER39" s="165"/>
      <c r="ES39" s="166"/>
      <c r="ET39" s="166"/>
      <c r="EU39" s="166"/>
      <c r="EV39" s="166"/>
      <c r="EW39" s="166"/>
      <c r="EX39" s="284"/>
    </row>
    <row r="40" spans="1:260" ht="13" customHeight="1">
      <c r="A40" s="160" t="s">
        <v>555</v>
      </c>
      <c r="B40" s="160">
        <v>11568</v>
      </c>
      <c r="C40" s="160">
        <v>641584</v>
      </c>
      <c r="D40" s="160">
        <v>19260</v>
      </c>
      <c r="E40" s="160" t="s">
        <v>188</v>
      </c>
      <c r="F40" s="160" t="s">
        <v>188</v>
      </c>
      <c r="G40" s="175"/>
      <c r="H40" s="162" t="s">
        <v>1704</v>
      </c>
      <c r="I40" s="162" t="s">
        <v>247</v>
      </c>
      <c r="J40" s="161">
        <v>30</v>
      </c>
      <c r="K40" s="161">
        <v>9</v>
      </c>
      <c r="L40" s="161" t="s">
        <v>46</v>
      </c>
      <c r="Z40" s="163">
        <v>47</v>
      </c>
      <c r="AA40" s="163">
        <v>145</v>
      </c>
      <c r="AB40" s="163">
        <v>125</v>
      </c>
      <c r="AC40" s="163">
        <v>28</v>
      </c>
      <c r="AD40" s="163">
        <v>19</v>
      </c>
      <c r="AE40" s="163">
        <v>4</v>
      </c>
      <c r="AF40" s="163">
        <v>0</v>
      </c>
      <c r="AG40" s="163">
        <v>5</v>
      </c>
      <c r="AH40" s="163">
        <v>24</v>
      </c>
      <c r="AI40" s="163">
        <v>17</v>
      </c>
      <c r="AJ40" s="163">
        <v>4</v>
      </c>
      <c r="AK40" s="163">
        <v>2</v>
      </c>
      <c r="AL40" s="163">
        <v>19</v>
      </c>
      <c r="AM40" s="163">
        <v>0</v>
      </c>
      <c r="AN40" s="163">
        <v>28</v>
      </c>
      <c r="AO40" s="163">
        <v>1</v>
      </c>
      <c r="AP40" s="163">
        <v>0</v>
      </c>
      <c r="AQ40" s="163">
        <v>0</v>
      </c>
      <c r="AR40" s="163">
        <v>0</v>
      </c>
      <c r="AS40" s="278">
        <v>0.13103448200000001</v>
      </c>
      <c r="AT40" s="278">
        <v>0.19310344800000001</v>
      </c>
      <c r="AU40" s="278">
        <v>0.45360824999999999</v>
      </c>
      <c r="AV40" s="278">
        <v>0.17525773</v>
      </c>
      <c r="AW40" s="278">
        <v>5.1546389999999997E-2</v>
      </c>
      <c r="AX40" s="278">
        <v>0.34020619000000002</v>
      </c>
      <c r="AY40" s="456">
        <v>108.462</v>
      </c>
      <c r="AZ40" s="278">
        <v>0.10564663000000001</v>
      </c>
      <c r="BA40" s="278">
        <v>0.36082474199999998</v>
      </c>
      <c r="BB40" s="278">
        <v>0.175257731</v>
      </c>
      <c r="BC40" s="278">
        <v>0.463917525</v>
      </c>
      <c r="BD40" s="164">
        <v>0.25</v>
      </c>
      <c r="BE40" s="164">
        <v>0.224</v>
      </c>
      <c r="BF40" s="164">
        <v>0.33103448200000002</v>
      </c>
      <c r="BG40" s="164">
        <v>0.376</v>
      </c>
      <c r="BH40" s="164">
        <v>0.70703448199999996</v>
      </c>
      <c r="BI40" s="164">
        <v>0.152</v>
      </c>
      <c r="BJ40" s="165">
        <v>99.906409641509001</v>
      </c>
      <c r="BK40" s="164">
        <v>0.31792671598237099</v>
      </c>
      <c r="BL40" s="165">
        <v>0.496798537276263</v>
      </c>
      <c r="BM40" s="165">
        <v>17.304222963354999</v>
      </c>
      <c r="BN40" s="165">
        <v>97.440672444589097</v>
      </c>
      <c r="BO40" s="165">
        <v>0.551117872988513</v>
      </c>
      <c r="BP40" s="165">
        <v>8.9090343099087393E-2</v>
      </c>
      <c r="BQ40" s="165">
        <v>2.9580327119450498</v>
      </c>
      <c r="BR40" s="165">
        <v>-0.34444414537814699</v>
      </c>
      <c r="BS40" s="284">
        <v>0.30666273192561899</v>
      </c>
      <c r="BT40" s="289"/>
      <c r="BU40" s="279"/>
      <c r="BV40" s="290"/>
      <c r="BW40" s="289"/>
      <c r="BX40" s="289"/>
      <c r="BY40" s="289"/>
      <c r="BZ40" s="289"/>
      <c r="CA40" s="279"/>
      <c r="CB40" s="290"/>
      <c r="CC40" s="289"/>
      <c r="CD40" s="279"/>
      <c r="CE40" s="328"/>
      <c r="CF40" s="290"/>
      <c r="CG40" s="289"/>
      <c r="CH40" s="279"/>
      <c r="CI40" s="328"/>
      <c r="CJ40" s="290"/>
      <c r="CK40" s="289"/>
      <c r="CL40" s="279"/>
      <c r="CM40" s="328"/>
      <c r="CN40" s="290"/>
      <c r="CO40" s="289"/>
      <c r="CP40" s="279"/>
      <c r="CQ40" s="328"/>
      <c r="CR40" s="290"/>
      <c r="CS40" s="289"/>
      <c r="CT40" s="279"/>
      <c r="CU40" s="328"/>
      <c r="CV40" s="328"/>
      <c r="CW40" s="290"/>
      <c r="CX40" s="289"/>
      <c r="CY40" s="279"/>
      <c r="CZ40" s="328"/>
      <c r="DA40" s="328"/>
      <c r="DB40" s="290"/>
      <c r="DC40" s="289"/>
      <c r="DD40" s="279"/>
      <c r="DE40" s="328"/>
      <c r="DF40" s="328"/>
      <c r="DG40" s="290"/>
      <c r="DH40" s="302"/>
      <c r="DI40" s="301">
        <v>-1.4240581989288299</v>
      </c>
      <c r="DP40" s="165"/>
      <c r="DQ40" s="165"/>
      <c r="DR40" s="165"/>
      <c r="ED40" s="165"/>
      <c r="EE40" s="165"/>
      <c r="EF40" s="165"/>
      <c r="EG40" s="165"/>
      <c r="EH40" s="166"/>
      <c r="EI40" s="165"/>
      <c r="EJ40" s="164"/>
      <c r="EK40" s="164"/>
      <c r="EL40" s="278"/>
      <c r="EM40" s="278"/>
      <c r="EN40" s="278"/>
      <c r="EO40" s="278"/>
      <c r="EP40" s="278"/>
      <c r="EQ40" s="278"/>
      <c r="ER40" s="165"/>
      <c r="ES40" s="166"/>
      <c r="ET40" s="166"/>
      <c r="EU40" s="166"/>
      <c r="EV40" s="166"/>
      <c r="EW40" s="166"/>
      <c r="EX40" s="284"/>
    </row>
    <row r="41" spans="1:260" ht="13" customHeight="1">
      <c r="A41" s="160" t="s">
        <v>555</v>
      </c>
      <c r="B41" s="160">
        <v>11555</v>
      </c>
      <c r="C41" s="160">
        <v>665052</v>
      </c>
      <c r="D41" s="160">
        <v>21626</v>
      </c>
      <c r="E41" s="160" t="s">
        <v>686</v>
      </c>
      <c r="F41" s="160" t="s">
        <v>686</v>
      </c>
      <c r="G41" s="175"/>
      <c r="H41" s="162" t="s">
        <v>3958</v>
      </c>
      <c r="I41" s="162" t="s">
        <v>408</v>
      </c>
      <c r="J41" s="160">
        <v>27</v>
      </c>
      <c r="K41" s="161">
        <v>9</v>
      </c>
      <c r="L41" s="161" t="s">
        <v>46</v>
      </c>
      <c r="Z41" s="163">
        <v>20</v>
      </c>
      <c r="AA41" s="163">
        <v>71</v>
      </c>
      <c r="AB41" s="163">
        <v>64</v>
      </c>
      <c r="AC41" s="163">
        <v>18</v>
      </c>
      <c r="AD41" s="163">
        <v>10</v>
      </c>
      <c r="AE41" s="163">
        <v>7</v>
      </c>
      <c r="AF41" s="163">
        <v>0</v>
      </c>
      <c r="AG41" s="163">
        <v>1</v>
      </c>
      <c r="AH41" s="163">
        <v>10</v>
      </c>
      <c r="AI41" s="163">
        <v>7</v>
      </c>
      <c r="AJ41" s="163">
        <v>0</v>
      </c>
      <c r="AK41" s="163">
        <v>1</v>
      </c>
      <c r="AL41" s="163">
        <v>7</v>
      </c>
      <c r="AM41" s="163">
        <v>0</v>
      </c>
      <c r="AN41" s="163">
        <v>19</v>
      </c>
      <c r="AO41" s="163">
        <v>0</v>
      </c>
      <c r="AP41" s="163">
        <v>0</v>
      </c>
      <c r="AQ41" s="163">
        <v>0</v>
      </c>
      <c r="AR41" s="163">
        <v>0</v>
      </c>
      <c r="AS41" s="278">
        <v>9.8591549000000001E-2</v>
      </c>
      <c r="AT41" s="278">
        <v>0.26760563300000001</v>
      </c>
      <c r="AU41" s="278">
        <v>0.44444444</v>
      </c>
      <c r="AV41" s="278">
        <v>0.22222222</v>
      </c>
      <c r="AW41" s="278">
        <v>0.15555556000000001</v>
      </c>
      <c r="AX41" s="278">
        <v>0.51111110999999998</v>
      </c>
      <c r="AY41" s="456">
        <v>117.387</v>
      </c>
      <c r="AZ41" s="278">
        <v>0.12142857</v>
      </c>
      <c r="BA41" s="278">
        <v>0.48888888800000002</v>
      </c>
      <c r="BB41" s="278">
        <v>0.2</v>
      </c>
      <c r="BC41" s="278">
        <v>0.311111111</v>
      </c>
      <c r="BD41" s="164">
        <v>0.38636363600000001</v>
      </c>
      <c r="BE41" s="164">
        <v>0.28125</v>
      </c>
      <c r="BF41" s="164">
        <v>0.35211267600000001</v>
      </c>
      <c r="BG41" s="164">
        <v>0.4375</v>
      </c>
      <c r="BH41" s="164">
        <v>0.78961267599999996</v>
      </c>
      <c r="BI41" s="164">
        <v>0.15625</v>
      </c>
      <c r="BJ41" s="165">
        <v>102.699845437406</v>
      </c>
      <c r="BK41" s="164">
        <v>0.34664914641581701</v>
      </c>
      <c r="BL41" s="165">
        <v>1.8767143113998901</v>
      </c>
      <c r="BM41" s="165">
        <v>10.106556616583299</v>
      </c>
      <c r="BN41" s="165">
        <v>120.539511593352</v>
      </c>
      <c r="BO41" s="165">
        <v>-0.51368738638540401</v>
      </c>
      <c r="BP41" s="165">
        <v>-0.85490649892017201</v>
      </c>
      <c r="BQ41" s="165">
        <v>1.23327892259641</v>
      </c>
      <c r="BR41" s="165">
        <v>0.848735109297023</v>
      </c>
      <c r="BS41" s="284">
        <v>0.12785547708869399</v>
      </c>
      <c r="BT41" s="289"/>
      <c r="BU41" s="279"/>
      <c r="BV41" s="290"/>
      <c r="BW41" s="289"/>
      <c r="BX41" s="289"/>
      <c r="BY41" s="289"/>
      <c r="BZ41" s="289"/>
      <c r="CA41" s="279"/>
      <c r="CB41" s="290"/>
      <c r="CC41" s="289"/>
      <c r="CD41" s="279"/>
      <c r="CE41" s="328"/>
      <c r="CF41" s="290"/>
      <c r="CG41" s="289"/>
      <c r="CH41" s="279"/>
      <c r="CI41" s="328"/>
      <c r="CJ41" s="290"/>
      <c r="CK41" s="289"/>
      <c r="CL41" s="279"/>
      <c r="CM41" s="328"/>
      <c r="CN41" s="290"/>
      <c r="CO41" s="289"/>
      <c r="CP41" s="279"/>
      <c r="CQ41" s="328"/>
      <c r="CR41" s="290"/>
      <c r="CS41" s="289"/>
      <c r="CT41" s="279"/>
      <c r="CU41" s="328"/>
      <c r="CV41" s="328"/>
      <c r="CW41" s="290"/>
      <c r="CX41" s="289"/>
      <c r="CY41" s="279"/>
      <c r="CZ41" s="328"/>
      <c r="DA41" s="328"/>
      <c r="DB41" s="290"/>
      <c r="DC41" s="289"/>
      <c r="DD41" s="279"/>
      <c r="DE41" s="328"/>
      <c r="DF41" s="328"/>
      <c r="DG41" s="290"/>
      <c r="DH41" s="325"/>
      <c r="DI41" s="301">
        <v>-1.9298285245895299</v>
      </c>
      <c r="DP41" s="165"/>
      <c r="DQ41" s="165"/>
      <c r="DR41" s="165"/>
      <c r="ED41" s="165"/>
      <c r="EE41" s="165"/>
      <c r="EF41" s="165"/>
      <c r="EG41" s="165"/>
      <c r="EH41" s="166"/>
      <c r="EI41" s="165"/>
      <c r="EL41" s="278"/>
      <c r="EM41" s="278"/>
      <c r="EN41" s="278"/>
      <c r="EO41" s="278"/>
      <c r="EP41" s="278"/>
      <c r="EQ41" s="278"/>
      <c r="ER41" s="165"/>
    </row>
    <row r="42" spans="1:260" s="167" customFormat="1" ht="13" customHeight="1">
      <c r="A42" s="160" t="s">
        <v>555</v>
      </c>
      <c r="B42" s="160">
        <v>9228</v>
      </c>
      <c r="C42" s="200">
        <v>624585</v>
      </c>
      <c r="D42" s="200">
        <v>14221</v>
      </c>
      <c r="E42" s="200" t="s">
        <v>18</v>
      </c>
      <c r="F42" s="200" t="s">
        <v>18</v>
      </c>
      <c r="G42" s="175"/>
      <c r="H42" s="207" t="s">
        <v>10</v>
      </c>
      <c r="I42" s="208" t="s">
        <v>548</v>
      </c>
      <c r="J42" s="209">
        <v>33</v>
      </c>
      <c r="K42" s="161">
        <v>9</v>
      </c>
      <c r="L42" s="175" t="s">
        <v>837</v>
      </c>
      <c r="M42" s="210"/>
      <c r="N42" s="211"/>
      <c r="O42" s="175"/>
      <c r="P42" s="175"/>
      <c r="Q42" s="175"/>
      <c r="R42" s="175"/>
      <c r="S42" s="175"/>
      <c r="T42" s="175"/>
      <c r="U42" s="175"/>
      <c r="V42" s="175"/>
      <c r="W42" s="175"/>
      <c r="X42" s="175"/>
      <c r="Y42" s="210"/>
      <c r="Z42" s="460">
        <v>73</v>
      </c>
      <c r="AA42" s="163">
        <v>285</v>
      </c>
      <c r="AB42" s="163">
        <v>253</v>
      </c>
      <c r="AC42" s="163">
        <v>52</v>
      </c>
      <c r="AD42" s="163">
        <v>32</v>
      </c>
      <c r="AE42" s="163">
        <v>11</v>
      </c>
      <c r="AF42" s="163">
        <v>0</v>
      </c>
      <c r="AG42" s="163">
        <v>9</v>
      </c>
      <c r="AH42" s="163">
        <v>26</v>
      </c>
      <c r="AI42" s="163">
        <v>29</v>
      </c>
      <c r="AJ42" s="163">
        <v>0</v>
      </c>
      <c r="AK42" s="163">
        <v>0</v>
      </c>
      <c r="AL42" s="163">
        <v>25</v>
      </c>
      <c r="AM42" s="163">
        <v>0</v>
      </c>
      <c r="AN42" s="163">
        <v>88</v>
      </c>
      <c r="AO42" s="163">
        <v>4</v>
      </c>
      <c r="AP42" s="163">
        <v>2</v>
      </c>
      <c r="AQ42" s="163">
        <v>0</v>
      </c>
      <c r="AR42" s="163">
        <v>5</v>
      </c>
      <c r="AS42" s="278">
        <v>8.7719298000000001E-2</v>
      </c>
      <c r="AT42" s="278">
        <v>0.308771929</v>
      </c>
      <c r="AU42" s="278">
        <v>0.48502993999999999</v>
      </c>
      <c r="AV42" s="278">
        <v>0.14970059999999999</v>
      </c>
      <c r="AW42" s="278">
        <v>0.10714286000000001</v>
      </c>
      <c r="AX42" s="278">
        <v>0.39880951999999997</v>
      </c>
      <c r="AY42" s="456">
        <v>112.741</v>
      </c>
      <c r="AZ42" s="278">
        <v>0.12969283000000001</v>
      </c>
      <c r="BA42" s="278">
        <v>0.42514970000000002</v>
      </c>
      <c r="BB42" s="278">
        <v>0.16167664600000001</v>
      </c>
      <c r="BC42" s="278">
        <v>0.413173652</v>
      </c>
      <c r="BD42" s="164">
        <v>0.272151898</v>
      </c>
      <c r="BE42" s="164">
        <v>0.20553359600000001</v>
      </c>
      <c r="BF42" s="164">
        <v>0.28521126699999999</v>
      </c>
      <c r="BG42" s="164">
        <v>0.35573122499999998</v>
      </c>
      <c r="BH42" s="164">
        <v>0.64094249199999997</v>
      </c>
      <c r="BI42" s="164">
        <v>0.150197629</v>
      </c>
      <c r="BJ42" s="165">
        <v>96.881409836123893</v>
      </c>
      <c r="BK42" s="164">
        <v>0.28534006232946602</v>
      </c>
      <c r="BL42" s="165">
        <v>-6.4624915956426996</v>
      </c>
      <c r="BM42" s="165">
        <v>26.572790896994899</v>
      </c>
      <c r="BN42" s="165">
        <v>79.964712507596204</v>
      </c>
      <c r="BO42" s="165">
        <v>0.58689281965597995</v>
      </c>
      <c r="BP42" s="165">
        <v>-0.63404762139543802</v>
      </c>
      <c r="BQ42" s="165">
        <v>-5.2876966921520099</v>
      </c>
      <c r="BR42" s="165">
        <v>-7.2050181431603297</v>
      </c>
      <c r="BS42" s="284">
        <v>-0.54818173803870995</v>
      </c>
      <c r="BT42" s="289"/>
      <c r="BU42" s="279"/>
      <c r="BV42" s="290"/>
      <c r="BW42" s="289"/>
      <c r="BX42" s="289"/>
      <c r="BY42" s="289"/>
      <c r="BZ42" s="289"/>
      <c r="CA42" s="279"/>
      <c r="CB42" s="290"/>
      <c r="CC42" s="289"/>
      <c r="CD42" s="279"/>
      <c r="CE42" s="328"/>
      <c r="CF42" s="290"/>
      <c r="CG42" s="289"/>
      <c r="CH42" s="279"/>
      <c r="CI42" s="328"/>
      <c r="CJ42" s="290"/>
      <c r="CK42" s="289"/>
      <c r="CL42" s="279"/>
      <c r="CM42" s="328"/>
      <c r="CN42" s="290"/>
      <c r="CO42" s="289"/>
      <c r="CP42" s="279"/>
      <c r="CQ42" s="328"/>
      <c r="CR42" s="290"/>
      <c r="CS42" s="289"/>
      <c r="CT42" s="279"/>
      <c r="CU42" s="328"/>
      <c r="CV42" s="328"/>
      <c r="CW42" s="290"/>
      <c r="CX42" s="289"/>
      <c r="CY42" s="279"/>
      <c r="CZ42" s="328"/>
      <c r="DA42" s="328"/>
      <c r="DB42" s="290"/>
      <c r="DC42" s="289"/>
      <c r="DD42" s="279"/>
      <c r="DE42" s="328"/>
      <c r="DF42" s="328"/>
      <c r="DG42" s="290"/>
      <c r="DH42" s="302"/>
      <c r="DI42" s="301">
        <v>-7.8395624160766602</v>
      </c>
      <c r="DJ42" s="163"/>
      <c r="DK42" s="163"/>
      <c r="DL42" s="163"/>
      <c r="DM42" s="163"/>
      <c r="DN42" s="163"/>
      <c r="DO42" s="163"/>
      <c r="DP42" s="165"/>
      <c r="DQ42" s="165"/>
      <c r="DR42" s="165"/>
      <c r="DS42" s="163"/>
      <c r="DT42" s="163"/>
      <c r="DU42" s="163"/>
      <c r="DV42" s="163"/>
      <c r="DW42" s="163"/>
      <c r="DX42" s="163"/>
      <c r="DY42" s="163"/>
      <c r="DZ42" s="163"/>
      <c r="EA42" s="163"/>
      <c r="EB42" s="163"/>
      <c r="EC42" s="163"/>
      <c r="ED42" s="165"/>
      <c r="EE42" s="165"/>
      <c r="EF42" s="165"/>
      <c r="EG42" s="165"/>
      <c r="EH42" s="166"/>
      <c r="EI42" s="165"/>
      <c r="EJ42" s="164"/>
      <c r="EK42" s="164"/>
      <c r="EL42" s="278"/>
      <c r="EM42" s="278"/>
      <c r="EN42" s="278"/>
      <c r="EO42" s="278"/>
      <c r="EP42" s="278"/>
      <c r="EQ42" s="278"/>
      <c r="ER42" s="165"/>
      <c r="ES42" s="166"/>
      <c r="ET42" s="166"/>
      <c r="EU42" s="166"/>
      <c r="EV42" s="166"/>
      <c r="EW42" s="166"/>
      <c r="EX42" s="284"/>
      <c r="EY42" s="458"/>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c r="GK42" s="162"/>
      <c r="GL42" s="162"/>
      <c r="GM42" s="162"/>
      <c r="GN42" s="162"/>
      <c r="GO42" s="162"/>
      <c r="GP42" s="162"/>
      <c r="GQ42" s="162"/>
      <c r="GR42" s="162"/>
      <c r="GS42" s="162"/>
      <c r="GT42" s="162"/>
      <c r="GU42" s="162"/>
      <c r="GV42" s="162"/>
      <c r="GW42" s="162"/>
      <c r="GX42" s="162"/>
      <c r="GY42" s="162"/>
      <c r="GZ42" s="162"/>
      <c r="HA42" s="162"/>
      <c r="HB42" s="162"/>
      <c r="HC42" s="162"/>
      <c r="HD42" s="162"/>
      <c r="HE42" s="162"/>
      <c r="HF42" s="162"/>
      <c r="HG42" s="162"/>
      <c r="HH42" s="162"/>
      <c r="HI42" s="162"/>
      <c r="HJ42" s="162"/>
      <c r="HK42" s="162"/>
      <c r="HL42" s="162"/>
      <c r="HM42" s="162"/>
      <c r="HN42" s="162"/>
      <c r="HO42" s="162"/>
      <c r="HP42" s="162"/>
      <c r="HQ42" s="162"/>
      <c r="HR42" s="162"/>
      <c r="HS42" s="162"/>
      <c r="HT42" s="162"/>
      <c r="HU42" s="162"/>
      <c r="HV42" s="162"/>
      <c r="HW42" s="162"/>
      <c r="HX42" s="162"/>
      <c r="HY42" s="162"/>
      <c r="HZ42" s="162"/>
      <c r="IA42" s="162"/>
      <c r="IB42" s="162"/>
      <c r="IC42" s="162"/>
      <c r="ID42" s="162"/>
      <c r="IE42" s="162"/>
      <c r="IF42" s="162"/>
      <c r="IG42" s="162"/>
      <c r="IH42" s="162"/>
      <c r="II42" s="162"/>
      <c r="IJ42" s="162"/>
      <c r="IK42" s="162"/>
      <c r="IL42" s="162"/>
      <c r="IM42" s="162"/>
      <c r="IN42" s="162"/>
      <c r="IO42" s="162"/>
      <c r="IP42" s="162"/>
      <c r="IQ42" s="162"/>
      <c r="IR42" s="162"/>
      <c r="IS42" s="162"/>
      <c r="IT42" s="162"/>
      <c r="IU42" s="162"/>
      <c r="IV42" s="162"/>
      <c r="IW42" s="162"/>
      <c r="IX42" s="162"/>
      <c r="IY42" s="162"/>
      <c r="IZ42" s="162"/>
    </row>
    <row r="43" spans="1:260" ht="13" customHeight="1">
      <c r="A43" s="160" t="s">
        <v>555</v>
      </c>
      <c r="B43" s="160">
        <v>11439</v>
      </c>
      <c r="C43" s="160">
        <v>676369</v>
      </c>
      <c r="D43" s="160">
        <v>23359</v>
      </c>
      <c r="E43" s="160" t="s">
        <v>2170</v>
      </c>
      <c r="F43" s="160" t="s">
        <v>2170</v>
      </c>
      <c r="G43" s="175"/>
      <c r="H43" s="162" t="s">
        <v>3439</v>
      </c>
      <c r="I43" s="162" t="s">
        <v>211</v>
      </c>
      <c r="J43" s="160">
        <v>25</v>
      </c>
      <c r="K43" s="161">
        <v>9</v>
      </c>
      <c r="L43" s="161" t="s">
        <v>837</v>
      </c>
      <c r="Z43" s="163"/>
      <c r="AS43" s="278"/>
      <c r="AT43" s="278"/>
      <c r="AU43" s="278"/>
      <c r="AV43" s="278"/>
      <c r="AW43" s="278"/>
      <c r="AX43" s="278"/>
      <c r="AY43" s="456"/>
      <c r="AZ43" s="278"/>
      <c r="BA43" s="278"/>
      <c r="BB43" s="278"/>
      <c r="BC43" s="278"/>
      <c r="BD43" s="164"/>
      <c r="BE43" s="164"/>
      <c r="BF43" s="164"/>
      <c r="BG43" s="164"/>
      <c r="BH43" s="164"/>
      <c r="BI43" s="164"/>
      <c r="BJ43" s="165"/>
      <c r="BK43" s="164"/>
      <c r="BL43" s="165"/>
      <c r="BM43" s="165"/>
      <c r="BN43" s="165"/>
      <c r="BO43" s="165"/>
      <c r="BP43" s="332"/>
      <c r="BQ43" s="165"/>
      <c r="BR43" s="165"/>
      <c r="BS43" s="284"/>
      <c r="BT43" s="289"/>
      <c r="BU43" s="279"/>
      <c r="BV43" s="290"/>
      <c r="BW43" s="289"/>
      <c r="BX43" s="289"/>
      <c r="BY43" s="289"/>
      <c r="BZ43" s="289"/>
      <c r="CA43" s="279"/>
      <c r="CB43" s="290"/>
      <c r="CC43" s="289"/>
      <c r="CD43" s="279"/>
      <c r="CE43" s="328"/>
      <c r="CF43" s="290"/>
      <c r="CG43" s="289"/>
      <c r="CH43" s="279"/>
      <c r="CI43" s="328"/>
      <c r="CJ43" s="290"/>
      <c r="CK43" s="289"/>
      <c r="CL43" s="279"/>
      <c r="CM43" s="328"/>
      <c r="CN43" s="290"/>
      <c r="CO43" s="289"/>
      <c r="CP43" s="279"/>
      <c r="CQ43" s="328"/>
      <c r="CR43" s="290"/>
      <c r="CS43" s="289"/>
      <c r="CT43" s="279"/>
      <c r="CU43" s="328"/>
      <c r="CV43" s="328"/>
      <c r="CW43" s="290"/>
      <c r="CX43" s="289"/>
      <c r="CY43" s="279"/>
      <c r="CZ43" s="328"/>
      <c r="DA43" s="328"/>
      <c r="DB43" s="290"/>
      <c r="DC43" s="289"/>
      <c r="DD43" s="279"/>
      <c r="DE43" s="328"/>
      <c r="DF43" s="328"/>
      <c r="DG43" s="290"/>
      <c r="DH43" s="302"/>
      <c r="DI43" s="301"/>
      <c r="DP43" s="165"/>
      <c r="DQ43" s="165"/>
      <c r="DR43" s="165"/>
      <c r="ED43" s="165"/>
      <c r="EE43" s="165"/>
      <c r="EF43" s="165"/>
      <c r="EG43" s="165"/>
      <c r="EH43" s="166"/>
      <c r="EI43" s="165"/>
      <c r="EJ43" s="164"/>
      <c r="EK43" s="164"/>
      <c r="EL43" s="278"/>
      <c r="EM43" s="278"/>
      <c r="EN43" s="278"/>
      <c r="EO43" s="278"/>
      <c r="EP43" s="278"/>
      <c r="EQ43" s="278"/>
      <c r="ER43" s="165"/>
      <c r="ES43" s="166"/>
      <c r="ET43" s="166"/>
      <c r="EU43" s="166"/>
      <c r="EV43" s="166"/>
      <c r="EW43" s="166"/>
      <c r="EX43" s="284"/>
    </row>
    <row r="44" spans="1:260" ht="13" customHeight="1">
      <c r="A44" s="160" t="s">
        <v>555</v>
      </c>
      <c r="G44" s="175"/>
      <c r="H44" s="162" t="s">
        <v>4324</v>
      </c>
      <c r="Z44" s="163"/>
      <c r="BT44" s="480"/>
      <c r="BU44" s="481"/>
      <c r="BV44" s="482"/>
      <c r="BW44" s="480"/>
      <c r="BX44" s="480"/>
      <c r="BY44" s="480"/>
      <c r="BZ44" s="480"/>
      <c r="CA44" s="481"/>
      <c r="CB44" s="482"/>
      <c r="CC44" s="480"/>
      <c r="CD44" s="481"/>
      <c r="CE44" s="483"/>
      <c r="CF44" s="482"/>
      <c r="CG44" s="480"/>
      <c r="CH44" s="481"/>
      <c r="CI44" s="483"/>
      <c r="CJ44" s="482"/>
      <c r="CK44" s="480"/>
      <c r="CL44" s="481"/>
      <c r="CM44" s="483"/>
      <c r="CN44" s="482"/>
      <c r="CO44" s="480"/>
      <c r="CP44" s="481"/>
      <c r="CQ44" s="483"/>
      <c r="CR44" s="482"/>
      <c r="DH44" s="325"/>
      <c r="DI44" s="300"/>
    </row>
    <row r="45" spans="1:260" ht="13" customHeight="1">
      <c r="A45" s="171" t="s">
        <v>17</v>
      </c>
      <c r="B45" s="474"/>
      <c r="C45" s="299"/>
      <c r="D45" s="299"/>
      <c r="E45" s="171" cm="1">
        <f t="array" ref="E45">SUMPRODUCT(--($A46:$A$2509=A45),--(K46:$K$2509&gt;0))</f>
        <v>38</v>
      </c>
      <c r="F45" s="171"/>
      <c r="G45" s="190"/>
      <c r="H45" s="471" t="s">
        <v>4219</v>
      </c>
      <c r="I45" s="172"/>
      <c r="J45" s="173"/>
      <c r="K45" s="174">
        <v>0</v>
      </c>
      <c r="L45" s="174"/>
      <c r="M45" s="185"/>
      <c r="N45" s="188"/>
      <c r="O45" s="174"/>
      <c r="P45" s="174"/>
      <c r="Q45" s="174"/>
      <c r="R45" s="174"/>
      <c r="S45" s="174"/>
      <c r="T45" s="174"/>
      <c r="U45" s="174"/>
      <c r="V45" s="174"/>
      <c r="W45" s="174"/>
      <c r="X45" s="174"/>
      <c r="Y45" s="185"/>
      <c r="Z45" s="239" cm="1">
        <f t="array" ref="Z45">SUMPRODUCT(--($A46:$A$2509=$A45),--(Z46:Z$2509))</f>
        <v>998</v>
      </c>
      <c r="AA45" s="334" cm="1">
        <f t="array" ref="AA45">SUMPRODUCT(--($A46:$A$2509=$A45),--(AA46:AA$2509))</f>
        <v>3944</v>
      </c>
      <c r="AB45" s="334" cm="1">
        <f t="array" ref="AB45">SUMPRODUCT(--($A46:$A$2509=$A45),--(AB46:AB$2509))</f>
        <v>3504</v>
      </c>
      <c r="AC45" s="334" cm="1">
        <f t="array" ref="AC45">SUMPRODUCT(--($A46:$A$2509=$A45),--(AC46:AC$2509))</f>
        <v>938</v>
      </c>
      <c r="AD45" s="334" cm="1">
        <f t="array" ref="AD45">SUMPRODUCT(--($A46:$A$2509=$A45),--(AD46:AD$2509))</f>
        <v>649</v>
      </c>
      <c r="AE45" s="334" cm="1">
        <f t="array" ref="AE45">SUMPRODUCT(--($A46:$A$2509=$A45),--(AE46:AE$2509))</f>
        <v>162</v>
      </c>
      <c r="AF45" s="334" cm="1">
        <f t="array" ref="AF45">SUMPRODUCT(--($A46:$A$2509=$A45),--(AF46:AF$2509))</f>
        <v>17</v>
      </c>
      <c r="AG45" s="334" cm="1">
        <f t="array" ref="AG45">SUMPRODUCT(--($A46:$A$2509=$A45),--(AG46:AG$2509))</f>
        <v>110</v>
      </c>
      <c r="AH45" s="334" cm="1">
        <f t="array" ref="AH45">SUMPRODUCT(--($A46:$A$2509=$A45),--(AH46:AH$2509))</f>
        <v>467</v>
      </c>
      <c r="AI45" s="334" cm="1">
        <f t="array" ref="AI45">SUMPRODUCT(--($A46:$A$2509=$A45),--(AI46:AI$2509))</f>
        <v>438</v>
      </c>
      <c r="AJ45" s="334" cm="1">
        <f t="array" ref="AJ45">SUMPRODUCT(--($A46:$A$2509=$A45),--(AJ46:AJ$2509))</f>
        <v>92</v>
      </c>
      <c r="AK45" s="334" cm="1">
        <f t="array" ref="AK45">SUMPRODUCT(--($A46:$A$2509=$A45),--(AK46:AK$2509))</f>
        <v>27</v>
      </c>
      <c r="AL45" s="334" cm="1">
        <f t="array" ref="AL45">SUMPRODUCT(--($A46:$A$2509=$A45),--(AL46:AL$2509))</f>
        <v>350</v>
      </c>
      <c r="AM45" s="334" cm="1">
        <f t="array" ref="AM45">SUMPRODUCT(--($A46:$A$2509=$A45),--(AM46:AM$2509))</f>
        <v>13</v>
      </c>
      <c r="AN45" s="334" cm="1">
        <f t="array" ref="AN45">SUMPRODUCT(--($A46:$A$2509=$A45),--(AN46:AN$2509))</f>
        <v>764</v>
      </c>
      <c r="AO45" s="334" cm="1">
        <f t="array" ref="AO45">SUMPRODUCT(--($A46:$A$2509=$A45),--(AO46:AO$2509))</f>
        <v>49</v>
      </c>
      <c r="AP45" s="334" cm="1">
        <f t="array" ref="AP45">SUMPRODUCT(--($A46:$A$2509=$A45),--(AP46:AP$2509))</f>
        <v>37</v>
      </c>
      <c r="AQ45" s="334" cm="1">
        <f t="array" ref="AQ45">SUMPRODUCT(--($A46:$A$2509=$A45),--(AQ46:AQ$2509))</f>
        <v>4</v>
      </c>
      <c r="AR45" s="334" cm="1">
        <f t="array" ref="AR45">SUMPRODUCT(--($A46:$A$2509=$A45),--(AR46:AR$2509))</f>
        <v>65</v>
      </c>
      <c r="AS45" s="335"/>
      <c r="AT45" s="335"/>
      <c r="AU45" s="335"/>
      <c r="AV45" s="335"/>
      <c r="AW45" s="335"/>
      <c r="AX45" s="335"/>
      <c r="AY45" s="336"/>
      <c r="AZ45" s="335"/>
      <c r="BA45" s="335"/>
      <c r="BB45" s="335"/>
      <c r="BC45" s="335"/>
      <c r="BD45" s="337"/>
      <c r="BE45" s="337">
        <f>AC45/AB45</f>
        <v>0.26769406392694062</v>
      </c>
      <c r="BF45" s="337">
        <f>(AC45+AL45+AM45+AO45)/(AA45-AP45-AQ45)</f>
        <v>0.34588777863182169</v>
      </c>
      <c r="BG45" s="337">
        <f>((AC45-AE45-AF45-AG45)+(AE45*2)+(AF45*3)+(AG45*4))/AB45</f>
        <v>0.4178082191780822</v>
      </c>
      <c r="BH45" s="337">
        <f>BF45+BG45</f>
        <v>0.76369599780990383</v>
      </c>
      <c r="BI45" s="337">
        <f>BG45+BH45</f>
        <v>1.1815042169879861</v>
      </c>
      <c r="BJ45" s="337"/>
      <c r="BK45" s="337"/>
      <c r="BL45" s="336"/>
      <c r="BM45" s="336"/>
      <c r="BN45" s="336"/>
      <c r="BO45" s="338"/>
      <c r="BP45" s="339" cm="1">
        <f t="array" ref="BP45">SUMPRODUCT(--($A46:$A$2509=$A45),--(BP46:BP$2509))</f>
        <v>-3.3031717099511058</v>
      </c>
      <c r="BQ45" s="336"/>
      <c r="BR45" s="339" cm="1">
        <f t="array" ref="BR45">SUMPRODUCT(--($A46:$A$2509=$A45),--(BR46:BR$2509))</f>
        <v>49.659027665425647</v>
      </c>
      <c r="BS45" s="333" cm="1">
        <f t="array" ref="BS45">SUMPRODUCT(--($A46:$A$2509=$A45),--(BS46:BS$2509))</f>
        <v>19.064570399344586</v>
      </c>
      <c r="BT45" s="238"/>
      <c r="BU45" s="239"/>
      <c r="BV45" s="295"/>
      <c r="BW45" s="238"/>
      <c r="BX45" s="238"/>
      <c r="BY45" s="238"/>
      <c r="BZ45" s="238"/>
      <c r="CA45" s="239"/>
      <c r="CB45" s="295"/>
      <c r="CC45" s="238"/>
      <c r="CD45" s="239"/>
      <c r="CE45" s="329"/>
      <c r="CF45" s="295"/>
      <c r="CG45" s="238"/>
      <c r="CH45" s="239"/>
      <c r="CI45" s="329"/>
      <c r="CJ45" s="295"/>
      <c r="CK45" s="238"/>
      <c r="CL45" s="239"/>
      <c r="CM45" s="329"/>
      <c r="CN45" s="295"/>
      <c r="CO45" s="238"/>
      <c r="CP45" s="239"/>
      <c r="CQ45" s="329"/>
      <c r="CR45" s="295"/>
      <c r="CS45" s="291"/>
      <c r="CT45" s="292"/>
      <c r="CU45" s="330"/>
      <c r="CV45" s="330"/>
      <c r="CW45" s="293"/>
      <c r="CX45" s="291"/>
      <c r="CY45" s="292"/>
      <c r="CZ45" s="330"/>
      <c r="DA45" s="330"/>
      <c r="DB45" s="293"/>
      <c r="DC45" s="291"/>
      <c r="DD45" s="292"/>
      <c r="DE45" s="330"/>
      <c r="DF45" s="330"/>
      <c r="DG45" s="293"/>
      <c r="DH45" s="303" cm="1">
        <f t="array" ref="DH45">SUMPRODUCT(--($A46:$A$2509=$A45),--(DH46:DH$2509))</f>
        <v>0</v>
      </c>
      <c r="DI45" s="343" cm="1">
        <f t="array" ref="DI45">SUMPRODUCT(--($A46:$A$2509=$A45),--(DI46:DI$2509))</f>
        <v>4.2701578804712899</v>
      </c>
      <c r="DJ45" s="334" cm="1">
        <f t="array" ref="DJ45">SUMPRODUCT(--($A46:$A$2509=$A45),--(DJ46:DJ$2509))</f>
        <v>278</v>
      </c>
      <c r="DK45" s="334" cm="1">
        <f t="array" ref="DK45">SUMPRODUCT(--($A46:$A$2509=$A45),--(DK46:DK$2509))</f>
        <v>76</v>
      </c>
      <c r="DL45" s="334" cm="1">
        <f t="array" ref="DL45">SUMPRODUCT(--($A46:$A$2509=$A45),--(DL46:DL$2509))</f>
        <v>0</v>
      </c>
      <c r="DM45" s="334" cm="1">
        <f t="array" ref="DM45">SUMPRODUCT(--($A46:$A$2509=$A45),--(DM46:DM$2509))</f>
        <v>38</v>
      </c>
      <c r="DN45" s="334" cm="1">
        <f t="array" ref="DN45">SUMPRODUCT(--($A46:$A$2509=$A45),--(DN46:DN$2509))</f>
        <v>35</v>
      </c>
      <c r="DO45" s="334" cm="1">
        <f t="array" ref="DO45">SUMPRODUCT(--($A46:$A$2509=$A45),--(DO46:DO$2509))</f>
        <v>50</v>
      </c>
      <c r="DP45" s="339" cm="1">
        <f t="array" ref="DP45">SUMPRODUCT(--($A46:$A$2509=$A45),--(DP46:DP$2509))</f>
        <v>593.1</v>
      </c>
      <c r="DQ45" s="339" cm="1">
        <f t="array" ref="DQ45">SUMPRODUCT(--($A46:$A$2509=$A45),--(DQ46:DQ$2509))</f>
        <v>393.49999237060524</v>
      </c>
      <c r="DR45" s="339" cm="1">
        <f t="array" ref="DR45">SUMPRODUCT(--($A46:$A$2509=$A45),--(DR46:DR$2509))</f>
        <v>199.59999847412081</v>
      </c>
      <c r="DS45" s="334" cm="1">
        <f t="array" ref="DS45">SUMPRODUCT(--($A46:$A$2509=$A45),--(DS46:DS$2509))</f>
        <v>2502</v>
      </c>
      <c r="DT45" s="334" cm="1">
        <f t="array" ref="DT45">SUMPRODUCT(--($A46:$A$2509=$A45),--(DT46:DT$2509))</f>
        <v>505</v>
      </c>
      <c r="DU45" s="334" cm="1">
        <f t="array" ref="DU45">SUMPRODUCT(--($A46:$A$2509=$A45),--(DU46:DU$2509))</f>
        <v>248</v>
      </c>
      <c r="DV45" s="334" cm="1">
        <f t="array" ref="DV45">SUMPRODUCT(--($A46:$A$2509=$A45),--(DV46:DV$2509))</f>
        <v>219</v>
      </c>
      <c r="DW45" s="334" cm="1">
        <f t="array" ref="DW45">SUMPRODUCT(--($A46:$A$2509=$A45),--(DW46:DW$2509))</f>
        <v>61</v>
      </c>
      <c r="DX45" s="334" cm="1">
        <f t="array" ref="DX45">SUMPRODUCT(--($A46:$A$2509=$A45),--(DX46:DX$2509))</f>
        <v>237</v>
      </c>
      <c r="DY45" s="334" cm="1">
        <f t="array" ref="DY45">SUMPRODUCT(--($A46:$A$2509=$A45),--(DY46:DY$2509))</f>
        <v>9</v>
      </c>
      <c r="DZ45" s="334" cm="1">
        <f t="array" ref="DZ45">SUMPRODUCT(--($A46:$A$2509=$A45),--(DZ46:DZ$2509))</f>
        <v>20</v>
      </c>
      <c r="EA45" s="334" cm="1">
        <f t="array" ref="EA45">SUMPRODUCT(--($A46:$A$2509=$A45),--(EA46:EA$2509))</f>
        <v>22</v>
      </c>
      <c r="EB45" s="334" cm="1">
        <f t="array" ref="EB45">SUMPRODUCT(--($A46:$A$2509=$A45),--(EB46:EB$2509))</f>
        <v>1</v>
      </c>
      <c r="EC45" s="334" cm="1">
        <f t="array" ref="EC45">SUMPRODUCT(--($A46:$A$2509=$A45),--(EC46:EC$2509))</f>
        <v>617</v>
      </c>
      <c r="ED45" s="338">
        <f>EC45/DP45*10</f>
        <v>10.402967459113135</v>
      </c>
      <c r="EE45" s="338">
        <f>DX45/DP45*10</f>
        <v>3.9959534648457256</v>
      </c>
      <c r="EF45" s="338">
        <f>DW45/DP45*10</f>
        <v>1.028494351711347</v>
      </c>
      <c r="EG45" s="338">
        <f>DX45/DQ45*10</f>
        <v>6.0228717813236754</v>
      </c>
      <c r="EH45" s="341">
        <f>(DT45+DX45+DZ45)/DP45</f>
        <v>1.2847749114820435</v>
      </c>
      <c r="EI45" s="341"/>
      <c r="EJ45" s="337">
        <f>DT45/(DS45-DX45-DY45-DZ45)</f>
        <v>0.22584973166368516</v>
      </c>
      <c r="EK45" s="337"/>
      <c r="EL45" s="342"/>
      <c r="EM45" s="342"/>
      <c r="EN45" s="342"/>
      <c r="EO45" s="342"/>
      <c r="EP45" s="342"/>
      <c r="EQ45" s="342"/>
      <c r="ER45" s="237"/>
      <c r="ES45" s="341"/>
      <c r="ET45" s="341"/>
      <c r="EU45" s="341"/>
      <c r="EV45" s="341"/>
      <c r="EW45" s="341"/>
      <c r="EX45" s="333" cm="1">
        <f t="array" ref="EX45">SUMPRODUCT(--($A46:$A$2509=$A45),--(EX46:EX$2509))</f>
        <v>9.4962114021181829</v>
      </c>
    </row>
    <row r="46" spans="1:260" ht="13" customHeight="1">
      <c r="A46" s="160" t="s">
        <v>17</v>
      </c>
      <c r="B46" s="160">
        <v>11263</v>
      </c>
      <c r="C46" s="160">
        <v>579328</v>
      </c>
      <c r="D46" s="160">
        <v>20633</v>
      </c>
      <c r="E46" s="160" t="s">
        <v>18</v>
      </c>
      <c r="F46" s="160" t="s">
        <v>18</v>
      </c>
      <c r="G46" s="175"/>
      <c r="H46" s="168" t="s">
        <v>1259</v>
      </c>
      <c r="I46" s="169" t="s">
        <v>1260</v>
      </c>
      <c r="J46" s="170">
        <v>34</v>
      </c>
      <c r="K46" s="161">
        <v>1</v>
      </c>
      <c r="M46" s="184" t="s">
        <v>46</v>
      </c>
      <c r="Z46" s="163"/>
      <c r="AS46" s="278"/>
      <c r="AT46" s="278"/>
      <c r="AU46" s="278"/>
      <c r="AV46" s="278"/>
      <c r="AW46" s="278"/>
      <c r="AX46" s="278"/>
      <c r="AY46" s="456"/>
      <c r="AZ46" s="278"/>
      <c r="BA46" s="278"/>
      <c r="BB46" s="278"/>
      <c r="BC46" s="278"/>
      <c r="BD46" s="164"/>
      <c r="BE46" s="164"/>
      <c r="BF46" s="164"/>
      <c r="BG46" s="164"/>
      <c r="BH46" s="164"/>
      <c r="BI46" s="164"/>
      <c r="BJ46" s="165"/>
      <c r="BK46" s="164"/>
      <c r="BL46" s="165"/>
      <c r="BM46" s="165"/>
      <c r="BN46" s="165"/>
      <c r="BO46" s="165"/>
      <c r="BP46" s="165"/>
      <c r="BQ46" s="165"/>
      <c r="BR46" s="165"/>
      <c r="BS46" s="284"/>
      <c r="BT46" s="289"/>
      <c r="BU46" s="279"/>
      <c r="BV46" s="290"/>
      <c r="BW46" s="289"/>
      <c r="BX46" s="289"/>
      <c r="BY46" s="289"/>
      <c r="BZ46" s="289"/>
      <c r="CA46" s="279"/>
      <c r="CB46" s="290"/>
      <c r="CC46" s="289"/>
      <c r="CD46" s="279"/>
      <c r="CE46" s="328"/>
      <c r="CF46" s="290"/>
      <c r="CG46" s="289"/>
      <c r="CH46" s="279"/>
      <c r="CI46" s="328"/>
      <c r="CJ46" s="290"/>
      <c r="CK46" s="289"/>
      <c r="CL46" s="279"/>
      <c r="CM46" s="328"/>
      <c r="CN46" s="290"/>
      <c r="CO46" s="289"/>
      <c r="CP46" s="279"/>
      <c r="CQ46" s="328"/>
      <c r="CR46" s="290"/>
      <c r="CS46" s="289"/>
      <c r="CT46" s="279"/>
      <c r="CU46" s="328"/>
      <c r="CV46" s="328"/>
      <c r="CW46" s="290"/>
      <c r="CX46" s="289"/>
      <c r="CY46" s="279"/>
      <c r="CZ46" s="328"/>
      <c r="DA46" s="328"/>
      <c r="DB46" s="290"/>
      <c r="DC46" s="289"/>
      <c r="DD46" s="279"/>
      <c r="DE46" s="328"/>
      <c r="DF46" s="328"/>
      <c r="DG46" s="290"/>
      <c r="DH46" s="302"/>
      <c r="DI46" s="301"/>
      <c r="DJ46" s="163">
        <v>18</v>
      </c>
      <c r="DK46" s="163">
        <v>18</v>
      </c>
      <c r="DL46" s="163">
        <v>0</v>
      </c>
      <c r="DM46" s="163">
        <v>3</v>
      </c>
      <c r="DN46" s="163">
        <v>6</v>
      </c>
      <c r="DO46" s="163">
        <v>0</v>
      </c>
      <c r="DP46" s="165">
        <v>102.1</v>
      </c>
      <c r="DQ46" s="165">
        <v>102.09999847412099</v>
      </c>
      <c r="DR46" s="165"/>
      <c r="DS46" s="163">
        <v>435</v>
      </c>
      <c r="DT46" s="163">
        <v>94</v>
      </c>
      <c r="DU46" s="163">
        <v>39</v>
      </c>
      <c r="DV46" s="163">
        <v>32</v>
      </c>
      <c r="DW46" s="163">
        <v>11</v>
      </c>
      <c r="DX46" s="163">
        <v>46</v>
      </c>
      <c r="DY46" s="163">
        <v>3</v>
      </c>
      <c r="DZ46" s="163">
        <v>1</v>
      </c>
      <c r="EA46" s="163">
        <v>3</v>
      </c>
      <c r="EB46" s="163">
        <v>0</v>
      </c>
      <c r="EC46" s="163">
        <v>106</v>
      </c>
      <c r="ED46" s="165">
        <v>9.3224760333866303</v>
      </c>
      <c r="EE46" s="165">
        <v>4.0456028069413597</v>
      </c>
      <c r="EF46" s="165">
        <v>0.96742675818163104</v>
      </c>
      <c r="EG46" s="165">
        <v>8.2671013880975703</v>
      </c>
      <c r="EH46" s="166">
        <v>1.36807824389321</v>
      </c>
      <c r="EI46" s="165">
        <v>106.120736396724</v>
      </c>
      <c r="EJ46" s="164">
        <v>0.24226804123711301</v>
      </c>
      <c r="EK46" s="164">
        <v>0.30627306273062699</v>
      </c>
      <c r="EL46" s="278">
        <v>0.405017921</v>
      </c>
      <c r="EM46" s="278">
        <v>0.19354838699999999</v>
      </c>
      <c r="EN46" s="278">
        <v>0.40143369099999998</v>
      </c>
      <c r="EO46" s="278">
        <v>9.9290779999999995E-2</v>
      </c>
      <c r="EP46" s="278">
        <v>0.42198582000000001</v>
      </c>
      <c r="EQ46" s="278">
        <v>0.10514154000000001</v>
      </c>
      <c r="ER46" s="165">
        <v>-0.313886169682003</v>
      </c>
      <c r="ES46" s="166">
        <v>2.8143323874374699</v>
      </c>
      <c r="ET46" s="166">
        <v>4.09</v>
      </c>
      <c r="EU46" s="166">
        <v>3.7893310064052601</v>
      </c>
      <c r="EV46" s="166">
        <v>4.0057772654134798</v>
      </c>
      <c r="EW46" s="166">
        <v>4.1108806526589099</v>
      </c>
      <c r="EX46" s="284">
        <v>1.89220714569091</v>
      </c>
    </row>
    <row r="47" spans="1:260" ht="13" customHeight="1">
      <c r="A47" s="160" t="s">
        <v>17</v>
      </c>
      <c r="B47" s="160">
        <v>12976</v>
      </c>
      <c r="C47" s="160">
        <v>701542</v>
      </c>
      <c r="D47" s="160">
        <v>30182</v>
      </c>
      <c r="E47" s="160" t="s">
        <v>16</v>
      </c>
      <c r="F47" s="160" t="s">
        <v>16</v>
      </c>
      <c r="G47" s="175"/>
      <c r="H47" s="162" t="s">
        <v>2340</v>
      </c>
      <c r="I47" s="162" t="s">
        <v>108</v>
      </c>
      <c r="J47" s="160">
        <v>26</v>
      </c>
      <c r="K47" s="161">
        <v>1</v>
      </c>
      <c r="M47" s="184" t="s">
        <v>837</v>
      </c>
      <c r="Z47" s="163"/>
      <c r="AS47" s="278"/>
      <c r="AT47" s="278"/>
      <c r="AU47" s="278"/>
      <c r="AV47" s="278"/>
      <c r="AW47" s="278"/>
      <c r="AX47" s="278"/>
      <c r="AY47" s="456"/>
      <c r="AZ47" s="278"/>
      <c r="BA47" s="278"/>
      <c r="BB47" s="278"/>
      <c r="BC47" s="278"/>
      <c r="BD47" s="164"/>
      <c r="BE47" s="164"/>
      <c r="BF47" s="164"/>
      <c r="BG47" s="164"/>
      <c r="BH47" s="164"/>
      <c r="BI47" s="164"/>
      <c r="BJ47" s="165"/>
      <c r="BK47" s="164"/>
      <c r="BL47" s="165"/>
      <c r="BM47" s="165"/>
      <c r="BN47" s="165"/>
      <c r="BO47" s="165"/>
      <c r="BP47" s="165"/>
      <c r="BQ47" s="165"/>
      <c r="BR47" s="165"/>
      <c r="BS47" s="284"/>
      <c r="BT47" s="289"/>
      <c r="BU47" s="279"/>
      <c r="BV47" s="290"/>
      <c r="BW47" s="289"/>
      <c r="BX47" s="289"/>
      <c r="BY47" s="289"/>
      <c r="BZ47" s="289"/>
      <c r="CA47" s="279"/>
      <c r="CB47" s="290"/>
      <c r="CC47" s="289"/>
      <c r="CD47" s="279"/>
      <c r="CE47" s="328"/>
      <c r="CF47" s="290"/>
      <c r="CG47" s="289"/>
      <c r="CH47" s="279"/>
      <c r="CI47" s="328"/>
      <c r="CJ47" s="290"/>
      <c r="CK47" s="289"/>
      <c r="CL47" s="279"/>
      <c r="CM47" s="328"/>
      <c r="CN47" s="290"/>
      <c r="CO47" s="289"/>
      <c r="CP47" s="279"/>
      <c r="CQ47" s="328"/>
      <c r="CR47" s="290"/>
      <c r="CS47" s="289"/>
      <c r="CT47" s="279"/>
      <c r="CU47" s="328"/>
      <c r="CV47" s="328"/>
      <c r="CW47" s="290"/>
      <c r="CX47" s="289"/>
      <c r="CY47" s="279"/>
      <c r="CZ47" s="328"/>
      <c r="DA47" s="328"/>
      <c r="DB47" s="290"/>
      <c r="DC47" s="289"/>
      <c r="DD47" s="279"/>
      <c r="DE47" s="328"/>
      <c r="DF47" s="328"/>
      <c r="DG47" s="290"/>
      <c r="DH47" s="325"/>
      <c r="DI47" s="301"/>
      <c r="DJ47" s="163">
        <v>18</v>
      </c>
      <c r="DK47" s="163">
        <v>18</v>
      </c>
      <c r="DL47" s="163">
        <v>0</v>
      </c>
      <c r="DM47" s="163">
        <v>5</v>
      </c>
      <c r="DN47" s="163">
        <v>4</v>
      </c>
      <c r="DO47" s="163">
        <v>0</v>
      </c>
      <c r="DP47" s="165">
        <v>84.1</v>
      </c>
      <c r="DQ47" s="165">
        <v>84.099998474121094</v>
      </c>
      <c r="DR47" s="165"/>
      <c r="DS47" s="163">
        <v>373</v>
      </c>
      <c r="DT47" s="163">
        <v>81</v>
      </c>
      <c r="DU47" s="163">
        <v>49</v>
      </c>
      <c r="DV47" s="163">
        <v>47</v>
      </c>
      <c r="DW47" s="163">
        <v>8</v>
      </c>
      <c r="DX47" s="163">
        <v>39</v>
      </c>
      <c r="DY47" s="163">
        <v>0</v>
      </c>
      <c r="DZ47" s="163">
        <v>2</v>
      </c>
      <c r="EA47" s="163">
        <v>2</v>
      </c>
      <c r="EB47" s="163">
        <v>0</v>
      </c>
      <c r="EC47" s="163">
        <v>107</v>
      </c>
      <c r="ED47" s="165">
        <v>11.418973020710199</v>
      </c>
      <c r="EE47" s="165">
        <v>4.1620555869878499</v>
      </c>
      <c r="EF47" s="165">
        <v>0.85375499220263695</v>
      </c>
      <c r="EG47" s="165">
        <v>8.6442692960517</v>
      </c>
      <c r="EH47" s="166">
        <v>1.4229249870043901</v>
      </c>
      <c r="EI47" s="165">
        <v>110.375154441818</v>
      </c>
      <c r="EJ47" s="164">
        <v>0.24397590361445701</v>
      </c>
      <c r="EK47" s="164">
        <v>0.33640552995391698</v>
      </c>
      <c r="EL47" s="278">
        <v>0.42986425299999997</v>
      </c>
      <c r="EM47" s="278">
        <v>0.235294117</v>
      </c>
      <c r="EN47" s="278">
        <v>0.334841628</v>
      </c>
      <c r="EO47" s="278">
        <v>8.4444439999999996E-2</v>
      </c>
      <c r="EP47" s="278">
        <v>0.45777778000000002</v>
      </c>
      <c r="EQ47" s="278">
        <v>0.10271703</v>
      </c>
      <c r="ER47" s="165">
        <v>-0.420672488161631</v>
      </c>
      <c r="ES47" s="166">
        <v>5.0158105791904903</v>
      </c>
      <c r="ET47" s="166">
        <v>3.64</v>
      </c>
      <c r="EU47" s="166">
        <v>3.23989811647137</v>
      </c>
      <c r="EV47" s="166">
        <v>3.3005709697829602</v>
      </c>
      <c r="EW47" s="166">
        <v>3.5828005579370501</v>
      </c>
      <c r="EX47" s="284">
        <v>1.71887099742889</v>
      </c>
    </row>
    <row r="48" spans="1:260" ht="13" customHeight="1">
      <c r="A48" s="160" t="s">
        <v>17</v>
      </c>
      <c r="B48" s="160">
        <v>12776</v>
      </c>
      <c r="C48" s="160">
        <v>673540</v>
      </c>
      <c r="D48" s="160">
        <v>31838</v>
      </c>
      <c r="E48" s="160" t="s">
        <v>345</v>
      </c>
      <c r="F48" s="160" t="s">
        <v>345</v>
      </c>
      <c r="G48" s="175"/>
      <c r="H48" s="162" t="s">
        <v>3595</v>
      </c>
      <c r="I48" s="162" t="s">
        <v>3596</v>
      </c>
      <c r="J48" s="160">
        <v>32</v>
      </c>
      <c r="K48" s="161">
        <v>1</v>
      </c>
      <c r="Z48" s="163"/>
      <c r="AS48" s="278"/>
      <c r="AT48" s="278"/>
      <c r="AU48" s="278"/>
      <c r="AV48" s="278"/>
      <c r="AW48" s="278"/>
      <c r="AX48" s="278"/>
      <c r="AY48" s="456"/>
      <c r="AZ48" s="278"/>
      <c r="BA48" s="278"/>
      <c r="BB48" s="278"/>
      <c r="BC48" s="278"/>
      <c r="BD48" s="164"/>
      <c r="BE48" s="164"/>
      <c r="BF48" s="164"/>
      <c r="BG48" s="164"/>
      <c r="BH48" s="164"/>
      <c r="BI48" s="164"/>
      <c r="BJ48" s="165"/>
      <c r="BK48" s="164"/>
      <c r="BL48" s="165"/>
      <c r="BM48" s="165"/>
      <c r="BN48" s="165"/>
      <c r="BO48" s="165"/>
      <c r="BP48" s="165"/>
      <c r="BQ48" s="165"/>
      <c r="BR48" s="165"/>
      <c r="BS48" s="284"/>
      <c r="BT48" s="289"/>
      <c r="BU48" s="279"/>
      <c r="BV48" s="290"/>
      <c r="BW48" s="289"/>
      <c r="BX48" s="289"/>
      <c r="BY48" s="289"/>
      <c r="BZ48" s="289"/>
      <c r="CA48" s="279"/>
      <c r="CB48" s="290"/>
      <c r="CC48" s="289"/>
      <c r="CD48" s="279"/>
      <c r="CE48" s="328"/>
      <c r="CF48" s="290"/>
      <c r="CG48" s="289"/>
      <c r="CH48" s="279"/>
      <c r="CI48" s="328"/>
      <c r="CJ48" s="290"/>
      <c r="CK48" s="289"/>
      <c r="CL48" s="279"/>
      <c r="CM48" s="328"/>
      <c r="CN48" s="290"/>
      <c r="CO48" s="289"/>
      <c r="CP48" s="279"/>
      <c r="CQ48" s="328"/>
      <c r="CR48" s="290"/>
      <c r="CS48" s="289"/>
      <c r="CT48" s="279"/>
      <c r="CU48" s="328"/>
      <c r="CV48" s="328"/>
      <c r="CW48" s="290"/>
      <c r="CX48" s="289"/>
      <c r="CY48" s="279"/>
      <c r="CZ48" s="328"/>
      <c r="DA48" s="328"/>
      <c r="DB48" s="290"/>
      <c r="DC48" s="289"/>
      <c r="DD48" s="279"/>
      <c r="DE48" s="328"/>
      <c r="DF48" s="328"/>
      <c r="DG48" s="290"/>
      <c r="DH48" s="302"/>
      <c r="DI48" s="301"/>
      <c r="DJ48" s="163">
        <v>13</v>
      </c>
      <c r="DK48" s="163">
        <v>13</v>
      </c>
      <c r="DL48" s="163">
        <v>0</v>
      </c>
      <c r="DM48" s="163">
        <v>7</v>
      </c>
      <c r="DN48" s="163">
        <v>3</v>
      </c>
      <c r="DO48" s="163">
        <v>0</v>
      </c>
      <c r="DP48" s="165">
        <v>73.2</v>
      </c>
      <c r="DQ48" s="165">
        <v>73.199996948242102</v>
      </c>
      <c r="DR48" s="165"/>
      <c r="DS48" s="163">
        <v>293</v>
      </c>
      <c r="DT48" s="163">
        <v>51</v>
      </c>
      <c r="DU48" s="163">
        <v>15</v>
      </c>
      <c r="DV48" s="163">
        <v>12</v>
      </c>
      <c r="DW48" s="163">
        <v>4</v>
      </c>
      <c r="DX48" s="163">
        <v>31</v>
      </c>
      <c r="DY48" s="163">
        <v>0</v>
      </c>
      <c r="DZ48" s="163">
        <v>1</v>
      </c>
      <c r="EA48" s="163">
        <v>4</v>
      </c>
      <c r="EB48" s="163">
        <v>0</v>
      </c>
      <c r="EC48" s="163">
        <v>70</v>
      </c>
      <c r="ED48" s="165">
        <v>8.5520364943296805</v>
      </c>
      <c r="EE48" s="165">
        <v>3.7873304474888601</v>
      </c>
      <c r="EF48" s="165">
        <v>0.48868779967598203</v>
      </c>
      <c r="EG48" s="165">
        <v>6.2307694458687699</v>
      </c>
      <c r="EH48" s="166">
        <v>1.11312221037307</v>
      </c>
      <c r="EI48" s="165">
        <v>85.909367731442799</v>
      </c>
      <c r="EJ48" s="164">
        <v>0.195402298850574</v>
      </c>
      <c r="EK48" s="164">
        <v>0.25133689839572099</v>
      </c>
      <c r="EL48" s="278">
        <v>0.46315789400000001</v>
      </c>
      <c r="EM48" s="278">
        <v>0.12631578900000001</v>
      </c>
      <c r="EN48" s="278">
        <v>0.41052631499999997</v>
      </c>
      <c r="EO48" s="278">
        <v>6.2827229999999998E-2</v>
      </c>
      <c r="EP48" s="278">
        <v>0.39790576</v>
      </c>
      <c r="EQ48" s="278">
        <v>0.12457627</v>
      </c>
      <c r="ER48" s="165">
        <v>0.49787981579989299</v>
      </c>
      <c r="ES48" s="166">
        <v>1.4660633990279399</v>
      </c>
      <c r="ET48" s="166">
        <v>3.13</v>
      </c>
      <c r="EU48" s="166">
        <v>3.1943451983627802</v>
      </c>
      <c r="EV48" s="166">
        <v>4.0497517348664003</v>
      </c>
      <c r="EW48" s="166">
        <v>4.1407185009965497</v>
      </c>
      <c r="EX48" s="284">
        <v>1.6569180488586399</v>
      </c>
    </row>
    <row r="49" spans="1:154" ht="13" customHeight="1">
      <c r="A49" s="160" t="s">
        <v>17</v>
      </c>
      <c r="B49" s="160">
        <v>11208</v>
      </c>
      <c r="C49" s="160">
        <v>650556</v>
      </c>
      <c r="D49" s="160">
        <v>16609</v>
      </c>
      <c r="E49" s="160" t="s">
        <v>614</v>
      </c>
      <c r="F49" s="160" t="s">
        <v>614</v>
      </c>
      <c r="G49" s="175"/>
      <c r="H49" s="162" t="s">
        <v>205</v>
      </c>
      <c r="I49" s="162" t="s">
        <v>577</v>
      </c>
      <c r="J49" s="161">
        <v>28</v>
      </c>
      <c r="K49" s="161">
        <v>1</v>
      </c>
      <c r="M49" s="184" t="s">
        <v>837</v>
      </c>
      <c r="Z49" s="163"/>
      <c r="AS49" s="278"/>
      <c r="AT49" s="278"/>
      <c r="AU49" s="278"/>
      <c r="AV49" s="278"/>
      <c r="AW49" s="278"/>
      <c r="AX49" s="278"/>
      <c r="AY49" s="456"/>
      <c r="AZ49" s="278"/>
      <c r="BA49" s="278"/>
      <c r="BB49" s="278"/>
      <c r="BC49" s="278"/>
      <c r="BD49" s="164"/>
      <c r="BE49" s="164"/>
      <c r="BF49" s="164"/>
      <c r="BG49" s="164"/>
      <c r="BH49" s="164"/>
      <c r="BI49" s="164"/>
      <c r="BJ49" s="165"/>
      <c r="BK49" s="164"/>
      <c r="BL49" s="165"/>
      <c r="BM49" s="165"/>
      <c r="BN49" s="165"/>
      <c r="BO49" s="165"/>
      <c r="BP49" s="165"/>
      <c r="BQ49" s="165"/>
      <c r="BR49" s="165"/>
      <c r="BS49" s="284"/>
      <c r="BT49" s="289"/>
      <c r="BU49" s="279"/>
      <c r="BV49" s="290"/>
      <c r="BW49" s="289"/>
      <c r="BX49" s="289"/>
      <c r="BY49" s="289"/>
      <c r="BZ49" s="289"/>
      <c r="CA49" s="279"/>
      <c r="CB49" s="290"/>
      <c r="CC49" s="289"/>
      <c r="CD49" s="279"/>
      <c r="CE49" s="328"/>
      <c r="CF49" s="290"/>
      <c r="CG49" s="289"/>
      <c r="CH49" s="279"/>
      <c r="CI49" s="328"/>
      <c r="CJ49" s="290"/>
      <c r="CK49" s="289"/>
      <c r="CL49" s="279"/>
      <c r="CM49" s="328"/>
      <c r="CN49" s="290"/>
      <c r="CO49" s="289"/>
      <c r="CP49" s="279"/>
      <c r="CQ49" s="328"/>
      <c r="CR49" s="290"/>
      <c r="CS49" s="289"/>
      <c r="CT49" s="279"/>
      <c r="CU49" s="328"/>
      <c r="CV49" s="328"/>
      <c r="CW49" s="290"/>
      <c r="CX49" s="289"/>
      <c r="CY49" s="279"/>
      <c r="CZ49" s="328"/>
      <c r="DA49" s="328"/>
      <c r="DB49" s="290"/>
      <c r="DC49" s="289"/>
      <c r="DD49" s="279"/>
      <c r="DE49" s="328"/>
      <c r="DF49" s="328"/>
      <c r="DG49" s="290"/>
      <c r="DH49" s="302"/>
      <c r="DI49" s="301"/>
      <c r="DJ49" s="163">
        <v>41</v>
      </c>
      <c r="DK49" s="163">
        <v>0</v>
      </c>
      <c r="DL49" s="163">
        <v>0</v>
      </c>
      <c r="DM49" s="163">
        <v>3</v>
      </c>
      <c r="DN49" s="163">
        <v>3</v>
      </c>
      <c r="DO49" s="163">
        <v>0</v>
      </c>
      <c r="DP49" s="165">
        <v>41.1</v>
      </c>
      <c r="DQ49" s="165"/>
      <c r="DR49" s="165">
        <v>41.099998474121001</v>
      </c>
      <c r="DS49" s="163">
        <v>170</v>
      </c>
      <c r="DT49" s="163">
        <v>25</v>
      </c>
      <c r="DU49" s="163">
        <v>7</v>
      </c>
      <c r="DV49" s="163">
        <v>7</v>
      </c>
      <c r="DW49" s="163">
        <v>2</v>
      </c>
      <c r="DX49" s="163">
        <v>20</v>
      </c>
      <c r="DY49" s="163">
        <v>0</v>
      </c>
      <c r="DZ49" s="163">
        <v>2</v>
      </c>
      <c r="EA49" s="163">
        <v>2</v>
      </c>
      <c r="EB49" s="163">
        <v>0</v>
      </c>
      <c r="EC49" s="163">
        <v>64</v>
      </c>
      <c r="ED49" s="165">
        <v>13.9354855857954</v>
      </c>
      <c r="EE49" s="165">
        <v>4.3548392455610703</v>
      </c>
      <c r="EF49" s="165">
        <v>0.43548392455610702</v>
      </c>
      <c r="EG49" s="165">
        <v>5.4435490569513396</v>
      </c>
      <c r="EH49" s="166">
        <v>1.08870981139026</v>
      </c>
      <c r="EI49" s="165">
        <v>84.450350279886294</v>
      </c>
      <c r="EJ49" s="164">
        <v>0.168918918918918</v>
      </c>
      <c r="EK49" s="164">
        <v>0.28048780487804797</v>
      </c>
      <c r="EL49" s="278">
        <v>0.36144578300000002</v>
      </c>
      <c r="EM49" s="278">
        <v>0.28915662600000003</v>
      </c>
      <c r="EN49" s="278">
        <v>0.34939758999999998</v>
      </c>
      <c r="EO49" s="278">
        <v>0.10714286000000001</v>
      </c>
      <c r="EP49" s="278">
        <v>0.5</v>
      </c>
      <c r="EQ49" s="278">
        <v>0.18049491000000001</v>
      </c>
      <c r="ER49" s="165">
        <v>-0.20743639114219301</v>
      </c>
      <c r="ES49" s="166">
        <v>1.52419373594637</v>
      </c>
      <c r="ET49" s="166">
        <v>3.67</v>
      </c>
      <c r="EU49" s="166">
        <v>2.21478006043368</v>
      </c>
      <c r="EV49" s="166">
        <v>2.6203115726182</v>
      </c>
      <c r="EW49" s="166">
        <v>2.5347539950239599</v>
      </c>
      <c r="EX49" s="284">
        <v>1.3811837434768599</v>
      </c>
    </row>
    <row r="50" spans="1:154" ht="13" customHeight="1">
      <c r="A50" s="160" t="s">
        <v>17</v>
      </c>
      <c r="B50" s="160">
        <v>10574</v>
      </c>
      <c r="C50" s="160">
        <v>670970</v>
      </c>
      <c r="D50" s="160">
        <v>20039</v>
      </c>
      <c r="E50" s="160" t="s">
        <v>2172</v>
      </c>
      <c r="F50" s="160" t="s">
        <v>2172</v>
      </c>
      <c r="G50" s="175"/>
      <c r="H50" s="162" t="s">
        <v>1825</v>
      </c>
      <c r="I50" s="162" t="s">
        <v>550</v>
      </c>
      <c r="J50" s="161">
        <v>26</v>
      </c>
      <c r="K50" s="161">
        <v>1</v>
      </c>
      <c r="M50" s="184" t="s">
        <v>46</v>
      </c>
      <c r="Z50" s="163"/>
      <c r="AS50" s="278"/>
      <c r="AT50" s="278"/>
      <c r="AU50" s="278"/>
      <c r="AV50" s="278"/>
      <c r="AW50" s="278"/>
      <c r="AX50" s="278"/>
      <c r="AY50" s="456"/>
      <c r="AZ50" s="278"/>
      <c r="BA50" s="278"/>
      <c r="BB50" s="278"/>
      <c r="BC50" s="278"/>
      <c r="BD50" s="164"/>
      <c r="BE50" s="164"/>
      <c r="BF50" s="164"/>
      <c r="BG50" s="164"/>
      <c r="BH50" s="164"/>
      <c r="BI50" s="164"/>
      <c r="BJ50" s="165"/>
      <c r="BK50" s="164"/>
      <c r="BL50" s="165"/>
      <c r="BM50" s="165"/>
      <c r="BN50" s="165"/>
      <c r="BO50" s="165"/>
      <c r="BP50" s="165"/>
      <c r="BQ50" s="165"/>
      <c r="BR50" s="165"/>
      <c r="BS50" s="284"/>
      <c r="BT50" s="289"/>
      <c r="BU50" s="279"/>
      <c r="BV50" s="290"/>
      <c r="BW50" s="289"/>
      <c r="BX50" s="289"/>
      <c r="BY50" s="289"/>
      <c r="BZ50" s="289"/>
      <c r="CA50" s="279"/>
      <c r="CB50" s="290"/>
      <c r="CC50" s="289"/>
      <c r="CD50" s="279"/>
      <c r="CE50" s="328"/>
      <c r="CF50" s="290"/>
      <c r="CG50" s="289"/>
      <c r="CH50" s="279"/>
      <c r="CI50" s="328"/>
      <c r="CJ50" s="290"/>
      <c r="CK50" s="289"/>
      <c r="CL50" s="279"/>
      <c r="CM50" s="328"/>
      <c r="CN50" s="290"/>
      <c r="CO50" s="289"/>
      <c r="CP50" s="279"/>
      <c r="CQ50" s="328"/>
      <c r="CR50" s="290"/>
      <c r="CS50" s="289"/>
      <c r="CT50" s="279"/>
      <c r="CU50" s="328"/>
      <c r="CV50" s="328"/>
      <c r="CW50" s="290"/>
      <c r="CX50" s="289"/>
      <c r="CY50" s="279"/>
      <c r="CZ50" s="328"/>
      <c r="DA50" s="328"/>
      <c r="DB50" s="290"/>
      <c r="DC50" s="289"/>
      <c r="DD50" s="279"/>
      <c r="DE50" s="328"/>
      <c r="DF50" s="328"/>
      <c r="DG50" s="290"/>
      <c r="DH50" s="302"/>
      <c r="DI50" s="301"/>
      <c r="DJ50" s="163">
        <v>43</v>
      </c>
      <c r="DK50" s="163">
        <v>0</v>
      </c>
      <c r="DL50" s="163">
        <v>0</v>
      </c>
      <c r="DM50" s="163">
        <v>5</v>
      </c>
      <c r="DN50" s="163">
        <v>3</v>
      </c>
      <c r="DO50" s="163">
        <v>2</v>
      </c>
      <c r="DP50" s="165">
        <v>40</v>
      </c>
      <c r="DQ50" s="165"/>
      <c r="DR50" s="165">
        <v>40</v>
      </c>
      <c r="DS50" s="163">
        <v>156</v>
      </c>
      <c r="DT50" s="163">
        <v>25</v>
      </c>
      <c r="DU50" s="163">
        <v>13</v>
      </c>
      <c r="DV50" s="163">
        <v>8</v>
      </c>
      <c r="DW50" s="163">
        <v>1</v>
      </c>
      <c r="DX50" s="163">
        <v>7</v>
      </c>
      <c r="DY50" s="163">
        <v>2</v>
      </c>
      <c r="DZ50" s="163">
        <v>0</v>
      </c>
      <c r="EA50" s="163">
        <v>2</v>
      </c>
      <c r="EB50" s="163">
        <v>0</v>
      </c>
      <c r="EC50" s="163">
        <v>36</v>
      </c>
      <c r="ED50" s="165">
        <v>8.1000015449526792</v>
      </c>
      <c r="EE50" s="165">
        <v>1.57500030040746</v>
      </c>
      <c r="EF50" s="165">
        <v>0.225000042915352</v>
      </c>
      <c r="EG50" s="165">
        <v>5.6250010728838102</v>
      </c>
      <c r="EH50" s="166">
        <v>0.80000015258791901</v>
      </c>
      <c r="EI50" s="165">
        <v>61.743002388615899</v>
      </c>
      <c r="EJ50" s="164">
        <v>0.16778523489932801</v>
      </c>
      <c r="EK50" s="164">
        <v>0.214285714285714</v>
      </c>
      <c r="EL50" s="278">
        <v>0.53703703700000005</v>
      </c>
      <c r="EM50" s="278">
        <v>0.185185185</v>
      </c>
      <c r="EN50" s="278">
        <v>0.277777777</v>
      </c>
      <c r="EO50" s="278">
        <v>2.654867E-2</v>
      </c>
      <c r="EP50" s="278">
        <v>0.25663717000000003</v>
      </c>
      <c r="EQ50" s="278">
        <v>0.10420475</v>
      </c>
      <c r="ER50" s="165">
        <v>0.28018422585268998</v>
      </c>
      <c r="ES50" s="166">
        <v>1.80000034332281</v>
      </c>
      <c r="ET50" s="166">
        <v>1.78</v>
      </c>
      <c r="EU50" s="166">
        <v>2.1357477283477402</v>
      </c>
      <c r="EV50" s="166">
        <v>2.9166608197344099</v>
      </c>
      <c r="EW50" s="166">
        <v>2.8735493083756198</v>
      </c>
      <c r="EX50" s="284">
        <v>1.31851029396057</v>
      </c>
    </row>
    <row r="51" spans="1:154" ht="13" customHeight="1">
      <c r="A51" s="160" t="s">
        <v>17</v>
      </c>
      <c r="B51" s="160">
        <v>11709</v>
      </c>
      <c r="C51" s="160">
        <v>640448</v>
      </c>
      <c r="D51" s="160">
        <v>15009</v>
      </c>
      <c r="E51" s="160" t="s">
        <v>2171</v>
      </c>
      <c r="F51" s="160" t="s">
        <v>2171</v>
      </c>
      <c r="G51" s="175"/>
      <c r="H51" s="162" t="s">
        <v>1698</v>
      </c>
      <c r="I51" s="162" t="s">
        <v>547</v>
      </c>
      <c r="J51" s="161">
        <v>33</v>
      </c>
      <c r="K51" s="161">
        <v>1</v>
      </c>
      <c r="M51" s="184" t="s">
        <v>837</v>
      </c>
      <c r="Z51" s="163"/>
      <c r="AS51" s="278"/>
      <c r="AT51" s="278"/>
      <c r="AU51" s="278"/>
      <c r="AV51" s="278"/>
      <c r="AW51" s="278"/>
      <c r="AX51" s="278"/>
      <c r="AY51" s="456"/>
      <c r="AZ51" s="278"/>
      <c r="BA51" s="278"/>
      <c r="BB51" s="278"/>
      <c r="BC51" s="278"/>
      <c r="BD51" s="164"/>
      <c r="BE51" s="164"/>
      <c r="BF51" s="164"/>
      <c r="BG51" s="164"/>
      <c r="BH51" s="164"/>
      <c r="BI51" s="164"/>
      <c r="BJ51" s="165"/>
      <c r="BK51" s="164"/>
      <c r="BL51" s="165"/>
      <c r="BM51" s="165"/>
      <c r="BN51" s="165"/>
      <c r="BO51" s="165"/>
      <c r="BP51" s="165"/>
      <c r="BQ51" s="165"/>
      <c r="BR51" s="165"/>
      <c r="BS51" s="284"/>
      <c r="BT51" s="289"/>
      <c r="BU51" s="279"/>
      <c r="BV51" s="290"/>
      <c r="BW51" s="289"/>
      <c r="BX51" s="289"/>
      <c r="BY51" s="289"/>
      <c r="BZ51" s="289"/>
      <c r="CA51" s="279"/>
      <c r="CB51" s="290"/>
      <c r="CC51" s="289"/>
      <c r="CD51" s="279"/>
      <c r="CE51" s="328"/>
      <c r="CF51" s="290"/>
      <c r="CG51" s="289"/>
      <c r="CH51" s="279"/>
      <c r="CI51" s="328"/>
      <c r="CJ51" s="290"/>
      <c r="CK51" s="289"/>
      <c r="CL51" s="279"/>
      <c r="CM51" s="328"/>
      <c r="CN51" s="290"/>
      <c r="CO51" s="289"/>
      <c r="CP51" s="279"/>
      <c r="CQ51" s="328"/>
      <c r="CR51" s="290"/>
      <c r="CS51" s="289"/>
      <c r="CT51" s="279"/>
      <c r="CU51" s="328"/>
      <c r="CV51" s="328"/>
      <c r="CW51" s="290"/>
      <c r="CX51" s="289"/>
      <c r="CY51" s="279"/>
      <c r="CZ51" s="328"/>
      <c r="DA51" s="328"/>
      <c r="DB51" s="290"/>
      <c r="DC51" s="289"/>
      <c r="DD51" s="279"/>
      <c r="DE51" s="328"/>
      <c r="DF51" s="328"/>
      <c r="DG51" s="290"/>
      <c r="DH51" s="302"/>
      <c r="DI51" s="301"/>
      <c r="DJ51" s="163">
        <v>33</v>
      </c>
      <c r="DK51" s="163">
        <v>0</v>
      </c>
      <c r="DL51" s="163">
        <v>0</v>
      </c>
      <c r="DM51" s="163">
        <v>1</v>
      </c>
      <c r="DN51" s="163">
        <v>2</v>
      </c>
      <c r="DO51" s="163">
        <v>18</v>
      </c>
      <c r="DP51" s="165">
        <v>33.1</v>
      </c>
      <c r="DQ51" s="165"/>
      <c r="DR51" s="165">
        <v>33.099998474121001</v>
      </c>
      <c r="DS51" s="163">
        <v>132</v>
      </c>
      <c r="DT51" s="163">
        <v>26</v>
      </c>
      <c r="DU51" s="163">
        <v>11</v>
      </c>
      <c r="DV51" s="163">
        <v>9</v>
      </c>
      <c r="DW51" s="163">
        <v>2</v>
      </c>
      <c r="DX51" s="163">
        <v>10</v>
      </c>
      <c r="DY51" s="163">
        <v>1</v>
      </c>
      <c r="DZ51" s="163">
        <v>1</v>
      </c>
      <c r="EA51" s="163">
        <v>4</v>
      </c>
      <c r="EB51" s="163">
        <v>0</v>
      </c>
      <c r="EC51" s="163">
        <v>26</v>
      </c>
      <c r="ED51" s="165">
        <v>7.0200010711671501</v>
      </c>
      <c r="EE51" s="165">
        <v>2.70000041198736</v>
      </c>
      <c r="EF51" s="165">
        <v>0.54000008239747299</v>
      </c>
      <c r="EG51" s="165">
        <v>7.0200010711671501</v>
      </c>
      <c r="EH51" s="166">
        <v>1.08000016479494</v>
      </c>
      <c r="EI51" s="165">
        <v>83.353050044964405</v>
      </c>
      <c r="EJ51" s="164">
        <v>0.214876033057851</v>
      </c>
      <c r="EK51" s="164">
        <v>0.25806451612903197</v>
      </c>
      <c r="EL51" s="278">
        <v>0.44680850999999999</v>
      </c>
      <c r="EM51" s="278">
        <v>0.159574468</v>
      </c>
      <c r="EN51" s="278">
        <v>0.39361702100000001</v>
      </c>
      <c r="EO51" s="278">
        <v>9.4736840000000003E-2</v>
      </c>
      <c r="EP51" s="278">
        <v>0.37894737000000001</v>
      </c>
      <c r="EQ51" s="278">
        <v>0.09</v>
      </c>
      <c r="ER51" s="165">
        <v>-0.35066429330439902</v>
      </c>
      <c r="ES51" s="166">
        <v>2.4300003707886302</v>
      </c>
      <c r="ET51" s="166">
        <v>3.51</v>
      </c>
      <c r="EU51" s="166">
        <v>3.2957479415893598</v>
      </c>
      <c r="EV51" s="166">
        <v>4.1524992271294199</v>
      </c>
      <c r="EW51" s="166">
        <v>3.8868787666479001</v>
      </c>
      <c r="EX51" s="284">
        <v>0.64861619472503595</v>
      </c>
    </row>
    <row r="52" spans="1:154" ht="13" customHeight="1">
      <c r="A52" s="160" t="s">
        <v>17</v>
      </c>
      <c r="B52" s="160">
        <v>12346</v>
      </c>
      <c r="C52" s="160">
        <v>642585</v>
      </c>
      <c r="D52" s="160">
        <v>20666</v>
      </c>
      <c r="E52" s="160" t="s">
        <v>17</v>
      </c>
      <c r="F52" s="160" t="s">
        <v>17</v>
      </c>
      <c r="G52" s="175"/>
      <c r="H52" s="162" t="s">
        <v>2951</v>
      </c>
      <c r="I52" s="162" t="s">
        <v>4378</v>
      </c>
      <c r="J52" s="160">
        <v>30</v>
      </c>
      <c r="K52" s="161">
        <v>1</v>
      </c>
      <c r="M52" s="184" t="s">
        <v>837</v>
      </c>
      <c r="Z52" s="163"/>
      <c r="BT52" s="289"/>
      <c r="BU52" s="279"/>
      <c r="BV52" s="290"/>
      <c r="BW52" s="289"/>
      <c r="BX52" s="289"/>
      <c r="BY52" s="289"/>
      <c r="BZ52" s="289"/>
      <c r="CA52" s="279"/>
      <c r="CB52" s="290"/>
      <c r="CC52" s="289"/>
      <c r="CD52" s="279"/>
      <c r="CE52" s="328"/>
      <c r="CF52" s="290"/>
      <c r="CG52" s="289"/>
      <c r="CH52" s="279"/>
      <c r="CI52" s="328"/>
      <c r="CJ52" s="290"/>
      <c r="CK52" s="289"/>
      <c r="CL52" s="279"/>
      <c r="CM52" s="328"/>
      <c r="CN52" s="290"/>
      <c r="CO52" s="289"/>
      <c r="CP52" s="279"/>
      <c r="CQ52" s="328"/>
      <c r="CR52" s="290"/>
      <c r="CS52" s="289"/>
      <c r="CT52" s="279"/>
      <c r="CU52" s="328"/>
      <c r="CV52" s="328"/>
      <c r="CW52" s="290"/>
      <c r="CX52" s="289"/>
      <c r="CY52" s="279"/>
      <c r="CZ52" s="328"/>
      <c r="DA52" s="328"/>
      <c r="DB52" s="290"/>
      <c r="DC52" s="289"/>
      <c r="DD52" s="279"/>
      <c r="DE52" s="328"/>
      <c r="DF52" s="328"/>
      <c r="DG52" s="290"/>
      <c r="DH52" s="302"/>
      <c r="DI52" s="300"/>
      <c r="DJ52" s="163">
        <v>32</v>
      </c>
      <c r="DK52" s="163">
        <v>0</v>
      </c>
      <c r="DL52" s="163">
        <v>0</v>
      </c>
      <c r="DM52" s="163">
        <v>1</v>
      </c>
      <c r="DN52" s="163">
        <v>1</v>
      </c>
      <c r="DO52" s="163">
        <v>17</v>
      </c>
      <c r="DP52" s="165">
        <v>31.2</v>
      </c>
      <c r="DQ52" s="165"/>
      <c r="DR52" s="165">
        <v>31.2000007629394</v>
      </c>
      <c r="DS52" s="163">
        <v>128</v>
      </c>
      <c r="DT52" s="163">
        <v>15</v>
      </c>
      <c r="DU52" s="163">
        <v>9</v>
      </c>
      <c r="DV52" s="163">
        <v>9</v>
      </c>
      <c r="DW52" s="163">
        <v>3</v>
      </c>
      <c r="DX52" s="163">
        <v>19</v>
      </c>
      <c r="DY52" s="163">
        <v>0</v>
      </c>
      <c r="DZ52" s="163">
        <v>0</v>
      </c>
      <c r="EA52" s="163">
        <v>1</v>
      </c>
      <c r="EB52" s="163">
        <v>0</v>
      </c>
      <c r="EC52" s="163">
        <v>45</v>
      </c>
      <c r="ED52" s="165">
        <v>12.7894739409893</v>
      </c>
      <c r="EE52" s="165">
        <v>5.4000001084177098</v>
      </c>
      <c r="EF52" s="165">
        <v>0.85263159606595396</v>
      </c>
      <c r="EG52" s="165">
        <v>4.2631579803297699</v>
      </c>
      <c r="EH52" s="166">
        <v>1.07368423208305</v>
      </c>
      <c r="EI52" s="166">
        <v>83.284828097228598</v>
      </c>
      <c r="EJ52" s="164">
        <v>0.13761467889908199</v>
      </c>
      <c r="EK52" s="164">
        <v>0.196721311475409</v>
      </c>
      <c r="EL52" s="278">
        <v>0.515625</v>
      </c>
      <c r="EM52" s="278">
        <v>0.125</v>
      </c>
      <c r="EN52" s="278">
        <v>0.359375</v>
      </c>
      <c r="EO52" s="278">
        <v>9.375E-2</v>
      </c>
      <c r="EP52" s="278">
        <v>0.421875</v>
      </c>
      <c r="EQ52" s="278">
        <v>0.14516129</v>
      </c>
      <c r="ER52" s="165">
        <v>0.30761146442647003</v>
      </c>
      <c r="ES52" s="166">
        <v>2.55789478819786</v>
      </c>
      <c r="ET52" s="166">
        <v>2.68</v>
      </c>
      <c r="EU52" s="166">
        <v>3.2752215975605501</v>
      </c>
      <c r="EV52" s="166">
        <v>3.1146320228038902</v>
      </c>
      <c r="EW52" s="166">
        <v>3.1807590827941801</v>
      </c>
      <c r="EX52" s="284">
        <v>0.54271203279495195</v>
      </c>
    </row>
    <row r="53" spans="1:154" ht="13" customHeight="1">
      <c r="A53" s="160" t="s">
        <v>17</v>
      </c>
      <c r="B53" s="160">
        <v>11536</v>
      </c>
      <c r="C53" s="160">
        <v>666808</v>
      </c>
      <c r="D53" s="160">
        <v>21992</v>
      </c>
      <c r="E53" s="160" t="s">
        <v>2177</v>
      </c>
      <c r="F53" s="160" t="s">
        <v>2177</v>
      </c>
      <c r="G53" s="175"/>
      <c r="H53" s="162" t="s">
        <v>2491</v>
      </c>
      <c r="I53" s="162" t="s">
        <v>2492</v>
      </c>
      <c r="J53" s="161">
        <v>27</v>
      </c>
      <c r="K53" s="161">
        <v>1</v>
      </c>
      <c r="M53" s="184" t="s">
        <v>837</v>
      </c>
      <c r="Z53" s="163"/>
      <c r="AS53" s="278"/>
      <c r="AT53" s="278"/>
      <c r="AU53" s="278"/>
      <c r="AV53" s="278"/>
      <c r="AW53" s="278"/>
      <c r="AX53" s="278"/>
      <c r="AY53" s="456"/>
      <c r="AZ53" s="278"/>
      <c r="BA53" s="278"/>
      <c r="BB53" s="278"/>
      <c r="BC53" s="278"/>
      <c r="BD53" s="164"/>
      <c r="BE53" s="164"/>
      <c r="BF53" s="164"/>
      <c r="BG53" s="164"/>
      <c r="BH53" s="164"/>
      <c r="BI53" s="164"/>
      <c r="BJ53" s="165"/>
      <c r="BK53" s="164"/>
      <c r="BL53" s="165"/>
      <c r="BM53" s="165"/>
      <c r="BN53" s="165"/>
      <c r="BO53" s="165"/>
      <c r="BP53" s="165"/>
      <c r="BQ53" s="165"/>
      <c r="BR53" s="165"/>
      <c r="BS53" s="284"/>
      <c r="BT53" s="289"/>
      <c r="BU53" s="279"/>
      <c r="BV53" s="290"/>
      <c r="BW53" s="289"/>
      <c r="BX53" s="289"/>
      <c r="BY53" s="289"/>
      <c r="BZ53" s="289"/>
      <c r="CA53" s="279"/>
      <c r="CB53" s="290"/>
      <c r="CC53" s="289"/>
      <c r="CD53" s="279"/>
      <c r="CE53" s="328"/>
      <c r="CF53" s="290"/>
      <c r="CG53" s="289"/>
      <c r="CH53" s="279"/>
      <c r="CI53" s="328"/>
      <c r="CJ53" s="290"/>
      <c r="CK53" s="289"/>
      <c r="CL53" s="279"/>
      <c r="CM53" s="328"/>
      <c r="CN53" s="290"/>
      <c r="CO53" s="289"/>
      <c r="CP53" s="279"/>
      <c r="CQ53" s="328"/>
      <c r="CR53" s="290"/>
      <c r="CS53" s="289"/>
      <c r="CT53" s="279"/>
      <c r="CU53" s="328"/>
      <c r="CV53" s="328"/>
      <c r="CW53" s="290"/>
      <c r="CX53" s="289"/>
      <c r="CY53" s="279"/>
      <c r="CZ53" s="328"/>
      <c r="DA53" s="328"/>
      <c r="DB53" s="290"/>
      <c r="DC53" s="289"/>
      <c r="DD53" s="279"/>
      <c r="DE53" s="328"/>
      <c r="DF53" s="328"/>
      <c r="DG53" s="290"/>
      <c r="DH53" s="302"/>
      <c r="DI53" s="301"/>
      <c r="DJ53" s="163">
        <v>40</v>
      </c>
      <c r="DK53" s="163">
        <v>0</v>
      </c>
      <c r="DL53" s="163">
        <v>0</v>
      </c>
      <c r="DM53" s="163">
        <v>4</v>
      </c>
      <c r="DN53" s="163">
        <v>2</v>
      </c>
      <c r="DO53" s="163">
        <v>13</v>
      </c>
      <c r="DP53" s="165">
        <v>39.200000000000003</v>
      </c>
      <c r="DQ53" s="165"/>
      <c r="DR53" s="165">
        <v>39.200000762939403</v>
      </c>
      <c r="DS53" s="163">
        <v>162</v>
      </c>
      <c r="DT53" s="163">
        <v>28</v>
      </c>
      <c r="DU53" s="163">
        <v>18</v>
      </c>
      <c r="DV53" s="163">
        <v>14</v>
      </c>
      <c r="DW53" s="163">
        <v>2</v>
      </c>
      <c r="DX53" s="163">
        <v>19</v>
      </c>
      <c r="DY53" s="163">
        <v>1</v>
      </c>
      <c r="DZ53" s="163">
        <v>1</v>
      </c>
      <c r="EA53" s="163">
        <v>2</v>
      </c>
      <c r="EB53" s="163">
        <v>1</v>
      </c>
      <c r="EC53" s="163">
        <v>38</v>
      </c>
      <c r="ED53" s="165">
        <v>8.6218492922646206</v>
      </c>
      <c r="EE53" s="165">
        <v>4.3109246461323103</v>
      </c>
      <c r="EF53" s="165">
        <v>0.453781541698137</v>
      </c>
      <c r="EG53" s="165">
        <v>6.35294158377393</v>
      </c>
      <c r="EH53" s="166">
        <v>1.18487402554513</v>
      </c>
      <c r="EI53" s="165">
        <v>91.447082294653001</v>
      </c>
      <c r="EJ53" s="164">
        <v>0.19718309859154901</v>
      </c>
      <c r="EK53" s="164">
        <v>0.25490196078431299</v>
      </c>
      <c r="EL53" s="278">
        <v>0.51456310599999999</v>
      </c>
      <c r="EM53" s="278">
        <v>0.194174757</v>
      </c>
      <c r="EN53" s="278">
        <v>0.29126213499999998</v>
      </c>
      <c r="EO53" s="278">
        <v>5.7692309999999997E-2</v>
      </c>
      <c r="EP53" s="278">
        <v>0.39423077000000001</v>
      </c>
      <c r="EQ53" s="278">
        <v>0.12032519999999999</v>
      </c>
      <c r="ER53" s="165">
        <v>0.191550420578119</v>
      </c>
      <c r="ES53" s="166">
        <v>3.1764707918869601</v>
      </c>
      <c r="ET53" s="166">
        <v>3.64</v>
      </c>
      <c r="EU53" s="166">
        <v>3.3378487660448601</v>
      </c>
      <c r="EV53" s="166">
        <v>3.79759293915652</v>
      </c>
      <c r="EW53" s="166">
        <v>3.8272628744358501</v>
      </c>
      <c r="EX53" s="284">
        <v>0.37140074372291498</v>
      </c>
    </row>
    <row r="54" spans="1:154" ht="13" customHeight="1">
      <c r="A54" s="160" t="s">
        <v>17</v>
      </c>
      <c r="B54" s="160">
        <v>12795</v>
      </c>
      <c r="C54" s="160">
        <v>694297</v>
      </c>
      <c r="D54" s="160">
        <v>27782</v>
      </c>
      <c r="E54" s="160" t="s">
        <v>45</v>
      </c>
      <c r="F54" s="160" t="s">
        <v>45</v>
      </c>
      <c r="G54" s="175"/>
      <c r="H54" s="162" t="s">
        <v>3562</v>
      </c>
      <c r="I54" s="162" t="s">
        <v>544</v>
      </c>
      <c r="J54" s="160">
        <v>26</v>
      </c>
      <c r="K54" s="161">
        <v>1</v>
      </c>
      <c r="M54" s="184" t="s">
        <v>837</v>
      </c>
      <c r="Z54" s="163"/>
      <c r="AS54" s="278"/>
      <c r="AT54" s="278"/>
      <c r="AU54" s="278"/>
      <c r="AV54" s="278"/>
      <c r="AW54" s="278"/>
      <c r="AX54" s="278"/>
      <c r="AY54" s="456"/>
      <c r="AZ54" s="278"/>
      <c r="BA54" s="278"/>
      <c r="BB54" s="278"/>
      <c r="BC54" s="278"/>
      <c r="BD54" s="164"/>
      <c r="BE54" s="164"/>
      <c r="BF54" s="164"/>
      <c r="BG54" s="164"/>
      <c r="BH54" s="164"/>
      <c r="BI54" s="164"/>
      <c r="BJ54" s="165"/>
      <c r="BK54" s="164"/>
      <c r="BL54" s="165"/>
      <c r="BM54" s="165"/>
      <c r="BN54" s="165"/>
      <c r="BO54" s="165"/>
      <c r="BP54" s="165"/>
      <c r="BQ54" s="165"/>
      <c r="BR54" s="165"/>
      <c r="BS54" s="284"/>
      <c r="BT54" s="289"/>
      <c r="BU54" s="279"/>
      <c r="BV54" s="290"/>
      <c r="BW54" s="289"/>
      <c r="BX54" s="289"/>
      <c r="BY54" s="289"/>
      <c r="BZ54" s="289"/>
      <c r="CA54" s="279"/>
      <c r="CB54" s="290"/>
      <c r="CC54" s="289"/>
      <c r="CD54" s="279"/>
      <c r="CE54" s="328"/>
      <c r="CF54" s="290"/>
      <c r="CG54" s="289"/>
      <c r="CH54" s="279"/>
      <c r="CI54" s="328"/>
      <c r="CJ54" s="290"/>
      <c r="CK54" s="289"/>
      <c r="CL54" s="279"/>
      <c r="CM54" s="328"/>
      <c r="CN54" s="290"/>
      <c r="CO54" s="289"/>
      <c r="CP54" s="279"/>
      <c r="CQ54" s="328"/>
      <c r="CR54" s="290"/>
      <c r="CS54" s="289"/>
      <c r="CT54" s="279"/>
      <c r="CU54" s="328"/>
      <c r="CV54" s="328"/>
      <c r="CW54" s="290"/>
      <c r="CX54" s="289"/>
      <c r="CY54" s="279"/>
      <c r="CZ54" s="328"/>
      <c r="DA54" s="328"/>
      <c r="DB54" s="290"/>
      <c r="DC54" s="289"/>
      <c r="DD54" s="279"/>
      <c r="DE54" s="328"/>
      <c r="DF54" s="328"/>
      <c r="DG54" s="290"/>
      <c r="DH54" s="302"/>
      <c r="DI54" s="301"/>
      <c r="DJ54" s="163">
        <v>18</v>
      </c>
      <c r="DK54" s="163">
        <v>18</v>
      </c>
      <c r="DL54" s="163">
        <v>0</v>
      </c>
      <c r="DM54" s="163">
        <v>8</v>
      </c>
      <c r="DN54" s="163">
        <v>6</v>
      </c>
      <c r="DO54" s="163">
        <v>0</v>
      </c>
      <c r="DP54" s="165">
        <v>91.1</v>
      </c>
      <c r="DQ54" s="165">
        <v>91.099998474121094</v>
      </c>
      <c r="DR54" s="165"/>
      <c r="DS54" s="163">
        <v>402</v>
      </c>
      <c r="DT54" s="163">
        <v>103</v>
      </c>
      <c r="DU54" s="163">
        <v>58</v>
      </c>
      <c r="DV54" s="163">
        <v>55</v>
      </c>
      <c r="DW54" s="163">
        <v>16</v>
      </c>
      <c r="DX54" s="163">
        <v>23</v>
      </c>
      <c r="DY54" s="163">
        <v>1</v>
      </c>
      <c r="DZ54" s="163">
        <v>9</v>
      </c>
      <c r="EA54" s="163">
        <v>2</v>
      </c>
      <c r="EB54" s="163">
        <v>0</v>
      </c>
      <c r="EC54" s="163">
        <v>80</v>
      </c>
      <c r="ED54" s="165">
        <v>7.8832121178404</v>
      </c>
      <c r="EE54" s="165">
        <v>2.2664234838791102</v>
      </c>
      <c r="EF54" s="165">
        <v>1.57664242356808</v>
      </c>
      <c r="EG54" s="165">
        <v>10.149635601719501</v>
      </c>
      <c r="EH54" s="166">
        <v>1.3795621206220701</v>
      </c>
      <c r="EI54" s="165">
        <v>106.472863827924</v>
      </c>
      <c r="EJ54" s="164">
        <v>0.27837837837837798</v>
      </c>
      <c r="EK54" s="164">
        <v>0.31751824817518198</v>
      </c>
      <c r="EL54" s="278">
        <v>0.42214532799999999</v>
      </c>
      <c r="EM54" s="278">
        <v>0.24221453200000001</v>
      </c>
      <c r="EN54" s="278">
        <v>0.33564013799999998</v>
      </c>
      <c r="EO54" s="278">
        <v>0.13448276000000001</v>
      </c>
      <c r="EP54" s="278">
        <v>0.5</v>
      </c>
      <c r="EQ54" s="278">
        <v>9.6753660000000005E-2</v>
      </c>
      <c r="ER54" s="165">
        <v>-4.2995253953676399E-2</v>
      </c>
      <c r="ES54" s="166">
        <v>5.4197083310152703</v>
      </c>
      <c r="ET54" s="166">
        <v>6.46</v>
      </c>
      <c r="EU54" s="166">
        <v>4.6623903331139704</v>
      </c>
      <c r="EV54" s="166">
        <v>3.9510553360787402</v>
      </c>
      <c r="EW54" s="166">
        <v>3.98095243760585</v>
      </c>
      <c r="EX54" s="284">
        <v>0.12630759179592099</v>
      </c>
    </row>
    <row r="55" spans="1:154" ht="13" customHeight="1">
      <c r="A55" s="160" t="s">
        <v>17</v>
      </c>
      <c r="B55" s="160">
        <v>10869</v>
      </c>
      <c r="C55" s="160">
        <v>650644</v>
      </c>
      <c r="D55" s="160">
        <v>19479</v>
      </c>
      <c r="E55" s="160" t="s">
        <v>164</v>
      </c>
      <c r="F55" s="160" t="s">
        <v>164</v>
      </c>
      <c r="G55" s="175"/>
      <c r="H55" s="168" t="s">
        <v>1285</v>
      </c>
      <c r="I55" s="169" t="s">
        <v>216</v>
      </c>
      <c r="J55" s="170">
        <v>30</v>
      </c>
      <c r="K55" s="161">
        <v>1</v>
      </c>
      <c r="M55" s="184" t="s">
        <v>837</v>
      </c>
      <c r="Z55" s="163"/>
      <c r="AS55" s="278"/>
      <c r="AT55" s="278"/>
      <c r="AU55" s="278"/>
      <c r="AV55" s="278"/>
      <c r="AW55" s="278"/>
      <c r="AX55" s="278"/>
      <c r="AY55" s="456"/>
      <c r="AZ55" s="278"/>
      <c r="BA55" s="278"/>
      <c r="BB55" s="278"/>
      <c r="BC55" s="278"/>
      <c r="BD55" s="164"/>
      <c r="BE55" s="164"/>
      <c r="BF55" s="164"/>
      <c r="BG55" s="164"/>
      <c r="BH55" s="164"/>
      <c r="BI55" s="164"/>
      <c r="BJ55" s="165"/>
      <c r="BK55" s="164"/>
      <c r="BL55" s="165"/>
      <c r="BM55" s="165"/>
      <c r="BN55" s="165"/>
      <c r="BO55" s="165"/>
      <c r="BP55" s="165"/>
      <c r="BQ55" s="165"/>
      <c r="BR55" s="165"/>
      <c r="BS55" s="284"/>
      <c r="BT55" s="289"/>
      <c r="BU55" s="279"/>
      <c r="BV55" s="290"/>
      <c r="BW55" s="289"/>
      <c r="BX55" s="289"/>
      <c r="BY55" s="289"/>
      <c r="BZ55" s="289"/>
      <c r="CA55" s="279"/>
      <c r="CB55" s="290"/>
      <c r="CC55" s="289"/>
      <c r="CD55" s="279"/>
      <c r="CE55" s="328"/>
      <c r="CF55" s="290"/>
      <c r="CG55" s="289"/>
      <c r="CH55" s="279"/>
      <c r="CI55" s="328"/>
      <c r="CJ55" s="290"/>
      <c r="CK55" s="289"/>
      <c r="CL55" s="279"/>
      <c r="CM55" s="328"/>
      <c r="CN55" s="290"/>
      <c r="CO55" s="289"/>
      <c r="CP55" s="279"/>
      <c r="CQ55" s="328"/>
      <c r="CR55" s="290"/>
      <c r="CS55" s="289"/>
      <c r="CT55" s="279"/>
      <c r="CU55" s="328"/>
      <c r="CV55" s="328"/>
      <c r="CW55" s="290"/>
      <c r="CX55" s="289"/>
      <c r="CY55" s="279"/>
      <c r="CZ55" s="328"/>
      <c r="DA55" s="328"/>
      <c r="DB55" s="290"/>
      <c r="DC55" s="289"/>
      <c r="DD55" s="279"/>
      <c r="DE55" s="328"/>
      <c r="DF55" s="328"/>
      <c r="DG55" s="290"/>
      <c r="DH55" s="302"/>
      <c r="DI55" s="301"/>
      <c r="DJ55" s="163">
        <v>9</v>
      </c>
      <c r="DK55" s="163">
        <v>9</v>
      </c>
      <c r="DL55" s="163">
        <v>0</v>
      </c>
      <c r="DM55" s="163">
        <v>1</v>
      </c>
      <c r="DN55" s="163">
        <v>5</v>
      </c>
      <c r="DO55" s="163">
        <v>0</v>
      </c>
      <c r="DP55" s="165">
        <v>43</v>
      </c>
      <c r="DQ55" s="165">
        <v>43</v>
      </c>
      <c r="DR55" s="165"/>
      <c r="DS55" s="163">
        <v>191</v>
      </c>
      <c r="DT55" s="163">
        <v>46</v>
      </c>
      <c r="DU55" s="163">
        <v>25</v>
      </c>
      <c r="DV55" s="163">
        <v>22</v>
      </c>
      <c r="DW55" s="163">
        <v>8</v>
      </c>
      <c r="DX55" s="163">
        <v>18</v>
      </c>
      <c r="DY55" s="163">
        <v>1</v>
      </c>
      <c r="DZ55" s="163">
        <v>2</v>
      </c>
      <c r="EA55" s="163">
        <v>0</v>
      </c>
      <c r="EB55" s="163">
        <v>0</v>
      </c>
      <c r="EC55" s="163">
        <v>33</v>
      </c>
      <c r="ED55" s="165">
        <v>6.9069767441860401</v>
      </c>
      <c r="EE55" s="165">
        <v>3.7674418604651101</v>
      </c>
      <c r="EF55" s="165">
        <v>1.67441860465116</v>
      </c>
      <c r="EG55" s="165">
        <v>9.6279069767441801</v>
      </c>
      <c r="EH55" s="166">
        <v>1.48837209302325</v>
      </c>
      <c r="EI55" s="165">
        <v>115.179418249935</v>
      </c>
      <c r="EJ55" s="164">
        <v>0.26900584795321603</v>
      </c>
      <c r="EK55" s="164">
        <v>0.29230769230769199</v>
      </c>
      <c r="EL55" s="278">
        <v>0.311111111</v>
      </c>
      <c r="EM55" s="278">
        <v>0.185185185</v>
      </c>
      <c r="EN55" s="278">
        <v>0.503703703</v>
      </c>
      <c r="EO55" s="278">
        <v>9.4202900000000006E-2</v>
      </c>
      <c r="EP55" s="278">
        <v>0.39855072000000002</v>
      </c>
      <c r="EQ55" s="278">
        <v>8.5639000000000007E-2</v>
      </c>
      <c r="ER55" s="165">
        <v>0.497712672701352</v>
      </c>
      <c r="ES55" s="166">
        <v>4.6046511627906899</v>
      </c>
      <c r="ET55" s="166">
        <v>4.5599999999999996</v>
      </c>
      <c r="EU55" s="166">
        <v>5.3648176769877596</v>
      </c>
      <c r="EV55" s="166">
        <v>5.2780604703481799</v>
      </c>
      <c r="EW55" s="166">
        <v>5.0482986207417202</v>
      </c>
      <c r="EX55" s="284">
        <v>7.4588783085346194E-2</v>
      </c>
    </row>
    <row r="56" spans="1:154" ht="13" customHeight="1">
      <c r="A56" s="160" t="s">
        <v>17</v>
      </c>
      <c r="B56" s="160">
        <v>13048</v>
      </c>
      <c r="C56" s="160">
        <v>685801</v>
      </c>
      <c r="D56" s="160">
        <v>26259</v>
      </c>
      <c r="E56" s="160" t="s">
        <v>2178</v>
      </c>
      <c r="F56" s="160" t="s">
        <v>2178</v>
      </c>
      <c r="G56" s="175"/>
      <c r="H56" s="162" t="s">
        <v>4072</v>
      </c>
      <c r="I56" s="162" t="s">
        <v>163</v>
      </c>
      <c r="J56" s="160">
        <v>27</v>
      </c>
      <c r="K56" s="161">
        <v>1</v>
      </c>
      <c r="M56" s="184" t="s">
        <v>837</v>
      </c>
      <c r="Z56" s="163"/>
      <c r="AS56" s="278"/>
      <c r="AT56" s="278"/>
      <c r="AU56" s="278"/>
      <c r="AV56" s="278"/>
      <c r="AW56" s="278"/>
      <c r="AX56" s="278"/>
      <c r="AY56" s="456"/>
      <c r="AZ56" s="278"/>
      <c r="BA56" s="278"/>
      <c r="BB56" s="278"/>
      <c r="BC56" s="278"/>
      <c r="BD56" s="164"/>
      <c r="BE56" s="164"/>
      <c r="BF56" s="164"/>
      <c r="BG56" s="164"/>
      <c r="BH56" s="164"/>
      <c r="BI56" s="164"/>
      <c r="BJ56" s="165"/>
      <c r="BK56" s="164"/>
      <c r="BL56" s="165"/>
      <c r="BM56" s="165"/>
      <c r="BN56" s="165"/>
      <c r="BO56" s="165"/>
      <c r="BP56" s="165"/>
      <c r="BQ56" s="165"/>
      <c r="BR56" s="165"/>
      <c r="BS56" s="284"/>
      <c r="BT56" s="289"/>
      <c r="BU56" s="279"/>
      <c r="BV56" s="290"/>
      <c r="BW56" s="289"/>
      <c r="BX56" s="289"/>
      <c r="BY56" s="289"/>
      <c r="BZ56" s="289"/>
      <c r="CA56" s="279"/>
      <c r="CB56" s="290"/>
      <c r="CC56" s="289"/>
      <c r="CD56" s="279"/>
      <c r="CE56" s="328"/>
      <c r="CF56" s="290"/>
      <c r="CG56" s="289"/>
      <c r="CH56" s="279"/>
      <c r="CI56" s="328"/>
      <c r="CJ56" s="290"/>
      <c r="CK56" s="289"/>
      <c r="CL56" s="279"/>
      <c r="CM56" s="328"/>
      <c r="CN56" s="290"/>
      <c r="CO56" s="289"/>
      <c r="CP56" s="279"/>
      <c r="CQ56" s="328"/>
      <c r="CR56" s="290"/>
      <c r="CS56" s="289"/>
      <c r="CT56" s="279"/>
      <c r="CU56" s="328"/>
      <c r="CV56" s="328"/>
      <c r="CW56" s="290"/>
      <c r="CX56" s="289"/>
      <c r="CY56" s="279"/>
      <c r="CZ56" s="328"/>
      <c r="DA56" s="328"/>
      <c r="DB56" s="290"/>
      <c r="DC56" s="289"/>
      <c r="DD56" s="279"/>
      <c r="DE56" s="328"/>
      <c r="DF56" s="328"/>
      <c r="DG56" s="290"/>
      <c r="DH56" s="325"/>
      <c r="DI56" s="301"/>
      <c r="DJ56" s="163">
        <v>13</v>
      </c>
      <c r="DK56" s="163">
        <v>0</v>
      </c>
      <c r="DL56" s="163">
        <v>0</v>
      </c>
      <c r="DM56" s="163">
        <v>0</v>
      </c>
      <c r="DN56" s="163">
        <v>0</v>
      </c>
      <c r="DO56" s="163">
        <v>0</v>
      </c>
      <c r="DP56" s="165">
        <v>15</v>
      </c>
      <c r="DQ56" s="165"/>
      <c r="DR56" s="165">
        <v>15</v>
      </c>
      <c r="DS56" s="163">
        <v>60</v>
      </c>
      <c r="DT56" s="163">
        <v>11</v>
      </c>
      <c r="DU56" s="163">
        <v>4</v>
      </c>
      <c r="DV56" s="163">
        <v>4</v>
      </c>
      <c r="DW56" s="163">
        <v>4</v>
      </c>
      <c r="DX56" s="163">
        <v>5</v>
      </c>
      <c r="DY56" s="163">
        <v>0</v>
      </c>
      <c r="DZ56" s="163">
        <v>1</v>
      </c>
      <c r="EA56" s="163">
        <v>0</v>
      </c>
      <c r="EB56" s="163">
        <v>0</v>
      </c>
      <c r="EC56" s="163">
        <v>12</v>
      </c>
      <c r="ED56" s="165">
        <v>7.2</v>
      </c>
      <c r="EE56" s="165">
        <v>3</v>
      </c>
      <c r="EF56" s="165">
        <v>2.4</v>
      </c>
      <c r="EG56" s="165">
        <v>6.6</v>
      </c>
      <c r="EH56" s="166">
        <v>1.06666666666666</v>
      </c>
      <c r="EI56" s="165">
        <v>82.740481154337402</v>
      </c>
      <c r="EJ56" s="164">
        <v>0.203703703703703</v>
      </c>
      <c r="EK56" s="164">
        <v>0.18421052631578899</v>
      </c>
      <c r="EL56" s="278">
        <v>0.38095237999999998</v>
      </c>
      <c r="EM56" s="278">
        <v>0.19047618999999999</v>
      </c>
      <c r="EN56" s="278">
        <v>0.42857142799999998</v>
      </c>
      <c r="EO56" s="278">
        <v>0.11904762000000001</v>
      </c>
      <c r="EP56" s="278">
        <v>0.52380952000000003</v>
      </c>
      <c r="EQ56" s="278">
        <v>0.14537444999999999</v>
      </c>
      <c r="ER56" s="165">
        <v>-8.4867079411747107E-2</v>
      </c>
      <c r="ES56" s="166">
        <v>2.4</v>
      </c>
      <c r="ET56" s="166">
        <v>6.06</v>
      </c>
      <c r="EU56" s="166">
        <v>6.1524145762125597</v>
      </c>
      <c r="EV56" s="166">
        <v>4.4552086174488004</v>
      </c>
      <c r="EW56" s="166">
        <v>4.0174590936126799</v>
      </c>
      <c r="EX56" s="284">
        <v>-0.23510417342185899</v>
      </c>
    </row>
    <row r="57" spans="1:154" ht="13" customHeight="1">
      <c r="A57" s="160" t="s">
        <v>17</v>
      </c>
      <c r="B57" s="160">
        <v>11315</v>
      </c>
      <c r="C57" s="160">
        <v>664299</v>
      </c>
      <c r="D57" s="160">
        <v>17606</v>
      </c>
      <c r="E57" s="160" t="s">
        <v>614</v>
      </c>
      <c r="F57" s="160" t="s">
        <v>614</v>
      </c>
      <c r="G57" s="175"/>
      <c r="H57" s="162" t="s">
        <v>131</v>
      </c>
      <c r="I57" s="162" t="s">
        <v>1750</v>
      </c>
      <c r="J57" s="161">
        <v>27</v>
      </c>
      <c r="K57" s="161">
        <v>1</v>
      </c>
      <c r="M57" s="184" t="s">
        <v>837</v>
      </c>
      <c r="Z57" s="163"/>
      <c r="AS57" s="278"/>
      <c r="AT57" s="278"/>
      <c r="AU57" s="278"/>
      <c r="AV57" s="278"/>
      <c r="AW57" s="278"/>
      <c r="AX57" s="278"/>
      <c r="AY57" s="456"/>
      <c r="AZ57" s="278"/>
      <c r="BA57" s="278"/>
      <c r="BB57" s="278"/>
      <c r="BC57" s="278"/>
      <c r="BD57" s="164"/>
      <c r="BE57" s="164"/>
      <c r="BF57" s="164"/>
      <c r="BG57" s="164"/>
      <c r="BH57" s="164"/>
      <c r="BI57" s="164"/>
      <c r="BJ57" s="165"/>
      <c r="BK57" s="164"/>
      <c r="BL57" s="165"/>
      <c r="BM57" s="165"/>
      <c r="BN57" s="165"/>
      <c r="BO57" s="165"/>
      <c r="BP57" s="165"/>
      <c r="BQ57" s="165"/>
      <c r="BR57" s="165"/>
      <c r="BS57" s="284"/>
      <c r="BT57" s="289"/>
      <c r="BU57" s="279"/>
      <c r="BV57" s="290"/>
      <c r="BW57" s="289"/>
      <c r="BX57" s="289"/>
      <c r="BY57" s="289"/>
      <c r="BZ57" s="289"/>
      <c r="CA57" s="279"/>
      <c r="CB57" s="290"/>
      <c r="CC57" s="289"/>
      <c r="CD57" s="279"/>
      <c r="CE57" s="328"/>
      <c r="CF57" s="290"/>
      <c r="CG57" s="289"/>
      <c r="CH57" s="279"/>
      <c r="CI57" s="328"/>
      <c r="CJ57" s="290"/>
      <c r="CK57" s="289"/>
      <c r="CL57" s="279"/>
      <c r="CM57" s="328"/>
      <c r="CN57" s="290"/>
      <c r="CO57" s="289"/>
      <c r="CP57" s="279"/>
      <c r="CQ57" s="328"/>
      <c r="CR57" s="290"/>
      <c r="CS57" s="289"/>
      <c r="CT57" s="279"/>
      <c r="CU57" s="328"/>
      <c r="CV57" s="328"/>
      <c r="CW57" s="290"/>
      <c r="CX57" s="289"/>
      <c r="CY57" s="279"/>
      <c r="CZ57" s="328"/>
      <c r="DA57" s="328"/>
      <c r="DB57" s="290"/>
      <c r="DC57" s="289"/>
      <c r="DD57" s="279"/>
      <c r="DE57" s="328"/>
      <c r="DF57" s="328"/>
      <c r="DG57" s="290"/>
      <c r="DH57" s="302"/>
      <c r="DI57" s="301"/>
      <c r="DP57" s="165"/>
      <c r="DQ57" s="165"/>
      <c r="DR57" s="165"/>
      <c r="ED57" s="165"/>
      <c r="EE57" s="165"/>
      <c r="EF57" s="165"/>
      <c r="EG57" s="165"/>
      <c r="EH57" s="166"/>
      <c r="EI57" s="165"/>
      <c r="EJ57" s="164"/>
      <c r="EK57" s="164"/>
      <c r="EL57" s="278"/>
      <c r="EM57" s="278"/>
      <c r="EN57" s="278"/>
      <c r="EO57" s="278"/>
      <c r="EP57" s="278"/>
      <c r="EQ57" s="278"/>
      <c r="ER57" s="165"/>
      <c r="ES57" s="166"/>
      <c r="ET57" s="166"/>
      <c r="EU57" s="166"/>
      <c r="EV57" s="166"/>
      <c r="EW57" s="166"/>
      <c r="EX57" s="284"/>
    </row>
    <row r="58" spans="1:154" ht="13" customHeight="1">
      <c r="A58" s="160" t="s">
        <v>17</v>
      </c>
      <c r="B58" s="160">
        <v>11398</v>
      </c>
      <c r="D58" s="160">
        <v>21483</v>
      </c>
      <c r="E58" s="160" t="s">
        <v>2178</v>
      </c>
      <c r="G58" s="175"/>
      <c r="H58" s="162" t="s">
        <v>2471</v>
      </c>
      <c r="I58" s="162" t="s">
        <v>242</v>
      </c>
      <c r="J58" s="161">
        <v>26</v>
      </c>
      <c r="K58" s="161">
        <v>1</v>
      </c>
      <c r="M58" s="184" t="s">
        <v>46</v>
      </c>
      <c r="Z58" s="163"/>
      <c r="BT58" s="289"/>
      <c r="BU58" s="279"/>
      <c r="BV58" s="290"/>
      <c r="BW58" s="289"/>
      <c r="BX58" s="289"/>
      <c r="BY58" s="289"/>
      <c r="BZ58" s="289"/>
      <c r="CA58" s="279"/>
      <c r="CB58" s="290"/>
      <c r="CC58" s="289"/>
      <c r="CD58" s="279"/>
      <c r="CE58" s="328"/>
      <c r="CF58" s="290"/>
      <c r="CG58" s="289"/>
      <c r="CH58" s="279"/>
      <c r="CI58" s="328"/>
      <c r="CJ58" s="290"/>
      <c r="CK58" s="289"/>
      <c r="CL58" s="279"/>
      <c r="CM58" s="328"/>
      <c r="CN58" s="290"/>
      <c r="CO58" s="289"/>
      <c r="CP58" s="279"/>
      <c r="CQ58" s="328"/>
      <c r="CR58" s="290"/>
      <c r="CS58" s="289"/>
      <c r="CT58" s="279"/>
      <c r="CU58" s="328"/>
      <c r="CV58" s="328"/>
      <c r="CW58" s="290"/>
      <c r="CX58" s="289"/>
      <c r="CY58" s="279"/>
      <c r="CZ58" s="328"/>
      <c r="DA58" s="328"/>
      <c r="DB58" s="290"/>
      <c r="DC58" s="289"/>
      <c r="DD58" s="279"/>
      <c r="DE58" s="328"/>
      <c r="DF58" s="328"/>
      <c r="DG58" s="290"/>
      <c r="DH58" s="302"/>
      <c r="DI58" s="300"/>
      <c r="DP58" s="165"/>
      <c r="DQ58" s="165"/>
      <c r="DR58" s="165"/>
      <c r="ED58" s="165"/>
      <c r="EE58" s="165"/>
      <c r="EF58" s="165"/>
      <c r="EG58" s="165"/>
      <c r="EH58" s="166"/>
      <c r="EI58" s="166"/>
      <c r="EJ58" s="164"/>
      <c r="EK58" s="164"/>
      <c r="EL58" s="278"/>
      <c r="EM58" s="278"/>
      <c r="EN58" s="278"/>
      <c r="EO58" s="278"/>
      <c r="EP58" s="278"/>
      <c r="EQ58" s="278"/>
      <c r="ER58" s="165"/>
      <c r="ES58" s="166"/>
      <c r="ET58" s="166"/>
      <c r="EU58" s="166"/>
      <c r="EV58" s="166"/>
      <c r="EW58" s="166"/>
      <c r="EX58" s="284"/>
    </row>
    <row r="59" spans="1:154" ht="13" customHeight="1">
      <c r="A59" s="160" t="s">
        <v>17</v>
      </c>
      <c r="B59" s="160">
        <v>10955</v>
      </c>
      <c r="C59" s="160">
        <v>668968</v>
      </c>
      <c r="D59" s="160">
        <v>22192</v>
      </c>
      <c r="E59" s="160" t="s">
        <v>18</v>
      </c>
      <c r="F59" s="160" t="s">
        <v>18</v>
      </c>
      <c r="G59" s="175"/>
      <c r="H59" s="162" t="s">
        <v>2595</v>
      </c>
      <c r="I59" s="162" t="s">
        <v>2596</v>
      </c>
      <c r="J59" s="161">
        <v>25</v>
      </c>
      <c r="K59" s="161">
        <v>1</v>
      </c>
      <c r="M59" s="184" t="s">
        <v>837</v>
      </c>
      <c r="Z59" s="163"/>
      <c r="AS59" s="278"/>
      <c r="AT59" s="278"/>
      <c r="AU59" s="278"/>
      <c r="AV59" s="278"/>
      <c r="AW59" s="278"/>
      <c r="AX59" s="278"/>
      <c r="AY59" s="456"/>
      <c r="AZ59" s="278"/>
      <c r="BA59" s="278"/>
      <c r="BB59" s="278"/>
      <c r="BC59" s="278"/>
      <c r="BD59" s="164"/>
      <c r="BE59" s="164"/>
      <c r="BF59" s="164"/>
      <c r="BG59" s="164"/>
      <c r="BH59" s="164"/>
      <c r="BI59" s="164"/>
      <c r="BJ59" s="165"/>
      <c r="BK59" s="164"/>
      <c r="BL59" s="165"/>
      <c r="BM59" s="165"/>
      <c r="BN59" s="165"/>
      <c r="BO59" s="165"/>
      <c r="BP59" s="165"/>
      <c r="BQ59" s="165"/>
      <c r="BR59" s="165"/>
      <c r="BS59" s="284"/>
      <c r="BT59" s="289"/>
      <c r="BU59" s="279"/>
      <c r="BV59" s="290"/>
      <c r="BW59" s="289"/>
      <c r="BX59" s="289"/>
      <c r="BY59" s="289"/>
      <c r="BZ59" s="289"/>
      <c r="CA59" s="279"/>
      <c r="CB59" s="290"/>
      <c r="CC59" s="289"/>
      <c r="CD59" s="279"/>
      <c r="CE59" s="328"/>
      <c r="CF59" s="290"/>
      <c r="CG59" s="289"/>
      <c r="CH59" s="279"/>
      <c r="CI59" s="328"/>
      <c r="CJ59" s="290"/>
      <c r="CK59" s="289"/>
      <c r="CL59" s="279"/>
      <c r="CM59" s="328"/>
      <c r="CN59" s="290"/>
      <c r="CO59" s="289"/>
      <c r="CP59" s="279"/>
      <c r="CQ59" s="328"/>
      <c r="CR59" s="290"/>
      <c r="CS59" s="289"/>
      <c r="CT59" s="279"/>
      <c r="CU59" s="328"/>
      <c r="CV59" s="328"/>
      <c r="CW59" s="290"/>
      <c r="CX59" s="289"/>
      <c r="CY59" s="279"/>
      <c r="CZ59" s="328"/>
      <c r="DA59" s="328"/>
      <c r="DB59" s="290"/>
      <c r="DC59" s="289"/>
      <c r="DD59" s="279"/>
      <c r="DE59" s="328"/>
      <c r="DF59" s="328"/>
      <c r="DG59" s="290"/>
      <c r="DH59" s="302"/>
      <c r="DI59" s="301"/>
      <c r="DP59" s="165"/>
      <c r="DQ59" s="165"/>
      <c r="DR59" s="165"/>
      <c r="ED59" s="165"/>
      <c r="EE59" s="165"/>
      <c r="EF59" s="165"/>
      <c r="EG59" s="165"/>
      <c r="EH59" s="166"/>
      <c r="EI59" s="165"/>
      <c r="EJ59" s="164"/>
      <c r="EK59" s="164"/>
      <c r="EL59" s="278"/>
      <c r="EM59" s="278"/>
      <c r="EN59" s="278"/>
      <c r="EO59" s="278"/>
      <c r="EP59" s="278"/>
      <c r="EQ59" s="278"/>
      <c r="ER59" s="165"/>
      <c r="ES59" s="166"/>
      <c r="ET59" s="166"/>
      <c r="EU59" s="166"/>
      <c r="EV59" s="166"/>
      <c r="EW59" s="166"/>
      <c r="EX59" s="284"/>
    </row>
    <row r="60" spans="1:154" ht="13" customHeight="1">
      <c r="A60" s="160" t="s">
        <v>17</v>
      </c>
      <c r="B60" s="160">
        <v>11854</v>
      </c>
      <c r="C60" s="160">
        <v>666201</v>
      </c>
      <c r="D60" s="160">
        <v>26410</v>
      </c>
      <c r="E60" s="160" t="s">
        <v>470</v>
      </c>
      <c r="F60" s="160" t="s">
        <v>470</v>
      </c>
      <c r="G60" s="175"/>
      <c r="H60" s="162" t="s">
        <v>2527</v>
      </c>
      <c r="I60" s="162" t="s">
        <v>2528</v>
      </c>
      <c r="J60" s="161">
        <v>26</v>
      </c>
      <c r="K60" s="161">
        <v>1</v>
      </c>
      <c r="M60" s="184" t="s">
        <v>837</v>
      </c>
      <c r="Z60" s="163"/>
      <c r="AS60" s="278"/>
      <c r="AT60" s="278"/>
      <c r="AU60" s="278"/>
      <c r="AV60" s="278"/>
      <c r="AW60" s="278"/>
      <c r="AX60" s="278"/>
      <c r="AY60" s="456"/>
      <c r="AZ60" s="278"/>
      <c r="BA60" s="278"/>
      <c r="BB60" s="278"/>
      <c r="BC60" s="278"/>
      <c r="BD60" s="164"/>
      <c r="BE60" s="164"/>
      <c r="BF60" s="164"/>
      <c r="BG60" s="164"/>
      <c r="BH60" s="164"/>
      <c r="BI60" s="164"/>
      <c r="BJ60" s="165"/>
      <c r="BK60" s="164"/>
      <c r="BL60" s="165"/>
      <c r="BM60" s="165"/>
      <c r="BN60" s="165"/>
      <c r="BO60" s="165"/>
      <c r="BP60" s="165"/>
      <c r="BQ60" s="165"/>
      <c r="BR60" s="165"/>
      <c r="BS60" s="284"/>
      <c r="BT60" s="289"/>
      <c r="BU60" s="279"/>
      <c r="BV60" s="290"/>
      <c r="BW60" s="289"/>
      <c r="BX60" s="289"/>
      <c r="BY60" s="289"/>
      <c r="BZ60" s="289"/>
      <c r="CA60" s="279"/>
      <c r="CB60" s="290"/>
      <c r="CC60" s="289"/>
      <c r="CD60" s="279"/>
      <c r="CE60" s="328"/>
      <c r="CF60" s="290"/>
      <c r="CG60" s="289"/>
      <c r="CH60" s="279"/>
      <c r="CI60" s="328"/>
      <c r="CJ60" s="290"/>
      <c r="CK60" s="289"/>
      <c r="CL60" s="279"/>
      <c r="CM60" s="328"/>
      <c r="CN60" s="290"/>
      <c r="CO60" s="289"/>
      <c r="CP60" s="279"/>
      <c r="CQ60" s="328"/>
      <c r="CR60" s="290"/>
      <c r="CS60" s="289"/>
      <c r="CT60" s="279"/>
      <c r="CU60" s="328"/>
      <c r="CV60" s="328"/>
      <c r="CW60" s="290"/>
      <c r="CX60" s="289"/>
      <c r="CY60" s="279"/>
      <c r="CZ60" s="328"/>
      <c r="DA60" s="328"/>
      <c r="DB60" s="290"/>
      <c r="DC60" s="289"/>
      <c r="DD60" s="279"/>
      <c r="DE60" s="328"/>
      <c r="DF60" s="328"/>
      <c r="DG60" s="290"/>
      <c r="DH60" s="302"/>
      <c r="DI60" s="301"/>
      <c r="DP60" s="165"/>
      <c r="DQ60" s="165"/>
      <c r="DR60" s="165"/>
      <c r="ED60" s="165"/>
      <c r="EE60" s="165"/>
      <c r="EF60" s="165"/>
      <c r="EG60" s="165"/>
      <c r="EH60" s="166"/>
      <c r="EI60" s="165"/>
      <c r="EJ60" s="164"/>
      <c r="EK60" s="164"/>
      <c r="EL60" s="278"/>
      <c r="EM60" s="278"/>
      <c r="EN60" s="278"/>
      <c r="EO60" s="278"/>
      <c r="EP60" s="278"/>
      <c r="EQ60" s="278"/>
      <c r="ER60" s="165"/>
      <c r="ES60" s="166"/>
      <c r="ET60" s="166"/>
      <c r="EU60" s="166"/>
      <c r="EV60" s="166"/>
      <c r="EW60" s="166"/>
      <c r="EX60" s="284"/>
    </row>
    <row r="61" spans="1:154" ht="13" customHeight="1">
      <c r="A61" s="160" t="s">
        <v>17</v>
      </c>
      <c r="B61" s="160">
        <v>12805</v>
      </c>
      <c r="C61" s="160">
        <v>674003</v>
      </c>
      <c r="D61" s="160">
        <v>27597</v>
      </c>
      <c r="E61" s="160" t="s">
        <v>14</v>
      </c>
      <c r="F61" s="160" t="s">
        <v>14</v>
      </c>
      <c r="G61" s="175"/>
      <c r="H61" s="162" t="s">
        <v>3551</v>
      </c>
      <c r="I61" s="162" t="s">
        <v>600</v>
      </c>
      <c r="J61" s="160">
        <v>26</v>
      </c>
      <c r="K61" s="161">
        <v>1</v>
      </c>
      <c r="M61" s="184" t="s">
        <v>46</v>
      </c>
      <c r="Z61" s="163"/>
      <c r="AS61" s="278"/>
      <c r="AT61" s="278"/>
      <c r="AU61" s="278"/>
      <c r="AV61" s="278"/>
      <c r="AW61" s="278"/>
      <c r="AX61" s="278"/>
      <c r="AY61" s="456"/>
      <c r="AZ61" s="278"/>
      <c r="BA61" s="278"/>
      <c r="BB61" s="278"/>
      <c r="BC61" s="278"/>
      <c r="BD61" s="164"/>
      <c r="BE61" s="164"/>
      <c r="BF61" s="164"/>
      <c r="BG61" s="164"/>
      <c r="BH61" s="164"/>
      <c r="BI61" s="164"/>
      <c r="BJ61" s="165"/>
      <c r="BK61" s="164"/>
      <c r="BL61" s="165"/>
      <c r="BM61" s="165"/>
      <c r="BN61" s="165"/>
      <c r="BO61" s="165"/>
      <c r="BP61" s="165"/>
      <c r="BQ61" s="165"/>
      <c r="BR61" s="165"/>
      <c r="BS61" s="284"/>
      <c r="BT61" s="289"/>
      <c r="BU61" s="279"/>
      <c r="BV61" s="290"/>
      <c r="BW61" s="289"/>
      <c r="BX61" s="289"/>
      <c r="BY61" s="289"/>
      <c r="BZ61" s="289"/>
      <c r="CA61" s="279"/>
      <c r="CB61" s="290"/>
      <c r="CC61" s="289"/>
      <c r="CD61" s="279"/>
      <c r="CE61" s="328"/>
      <c r="CF61" s="290"/>
      <c r="CG61" s="289"/>
      <c r="CH61" s="279"/>
      <c r="CI61" s="328"/>
      <c r="CJ61" s="290"/>
      <c r="CK61" s="289"/>
      <c r="CL61" s="279"/>
      <c r="CM61" s="328"/>
      <c r="CN61" s="290"/>
      <c r="CO61" s="289"/>
      <c r="CP61" s="279"/>
      <c r="CQ61" s="328"/>
      <c r="CR61" s="290"/>
      <c r="CS61" s="289"/>
      <c r="CT61" s="279"/>
      <c r="CU61" s="328"/>
      <c r="CV61" s="328"/>
      <c r="CW61" s="290"/>
      <c r="CX61" s="289"/>
      <c r="CY61" s="279"/>
      <c r="CZ61" s="328"/>
      <c r="DA61" s="328"/>
      <c r="DB61" s="290"/>
      <c r="DC61" s="289"/>
      <c r="DD61" s="279"/>
      <c r="DE61" s="328"/>
      <c r="DF61" s="328"/>
      <c r="DG61" s="290"/>
      <c r="DH61" s="302"/>
      <c r="DI61" s="301"/>
      <c r="DP61" s="165"/>
      <c r="DQ61" s="165"/>
      <c r="DR61" s="165"/>
      <c r="ED61" s="165"/>
      <c r="EE61" s="165"/>
      <c r="EF61" s="165"/>
      <c r="EG61" s="165"/>
      <c r="EH61" s="166"/>
      <c r="EI61" s="165"/>
      <c r="EJ61" s="164"/>
      <c r="EK61" s="164"/>
      <c r="EL61" s="278"/>
      <c r="EM61" s="278"/>
      <c r="EN61" s="278"/>
      <c r="EO61" s="278"/>
      <c r="EP61" s="278"/>
      <c r="EQ61" s="278"/>
      <c r="ER61" s="165"/>
      <c r="ES61" s="166"/>
      <c r="ET61" s="166"/>
      <c r="EU61" s="166"/>
      <c r="EV61" s="166"/>
      <c r="EW61" s="166"/>
      <c r="EX61" s="284"/>
    </row>
    <row r="62" spans="1:154" ht="13" customHeight="1">
      <c r="A62" s="160" t="s">
        <v>17</v>
      </c>
      <c r="B62" s="160">
        <v>12523</v>
      </c>
      <c r="C62" s="160">
        <v>688107</v>
      </c>
      <c r="D62" s="160">
        <v>29812</v>
      </c>
      <c r="E62" s="160" t="s">
        <v>563</v>
      </c>
      <c r="F62" s="160" t="s">
        <v>563</v>
      </c>
      <c r="G62" s="175"/>
      <c r="H62" s="162" t="s">
        <v>4095</v>
      </c>
      <c r="I62" s="162" t="s">
        <v>221</v>
      </c>
      <c r="J62" s="160">
        <v>25</v>
      </c>
      <c r="K62" s="161">
        <v>1</v>
      </c>
      <c r="M62" s="184" t="s">
        <v>46</v>
      </c>
      <c r="Z62" s="163"/>
      <c r="AS62" s="278"/>
      <c r="AT62" s="278"/>
      <c r="AU62" s="278"/>
      <c r="AV62" s="278"/>
      <c r="AW62" s="278"/>
      <c r="AX62" s="278"/>
      <c r="AY62" s="456"/>
      <c r="AZ62" s="278"/>
      <c r="BA62" s="278"/>
      <c r="BB62" s="278"/>
      <c r="BC62" s="278"/>
      <c r="BD62" s="164"/>
      <c r="BE62" s="164"/>
      <c r="BF62" s="164"/>
      <c r="BG62" s="164"/>
      <c r="BH62" s="164"/>
      <c r="BI62" s="164"/>
      <c r="BJ62" s="165"/>
      <c r="BK62" s="164"/>
      <c r="BL62" s="165"/>
      <c r="BM62" s="165"/>
      <c r="BN62" s="165"/>
      <c r="BO62" s="165"/>
      <c r="BP62" s="165"/>
      <c r="BQ62" s="165"/>
      <c r="BR62" s="165"/>
      <c r="BS62" s="284"/>
      <c r="BT62" s="289"/>
      <c r="BU62" s="279"/>
      <c r="BV62" s="290"/>
      <c r="BW62" s="289"/>
      <c r="BX62" s="289"/>
      <c r="BY62" s="289"/>
      <c r="BZ62" s="289"/>
      <c r="CA62" s="279"/>
      <c r="CB62" s="290"/>
      <c r="CC62" s="289"/>
      <c r="CD62" s="279"/>
      <c r="CE62" s="328"/>
      <c r="CF62" s="290"/>
      <c r="CG62" s="289"/>
      <c r="CH62" s="279"/>
      <c r="CI62" s="328"/>
      <c r="CJ62" s="290"/>
      <c r="CK62" s="289"/>
      <c r="CL62" s="279"/>
      <c r="CM62" s="328"/>
      <c r="CN62" s="290"/>
      <c r="CO62" s="289"/>
      <c r="CP62" s="279"/>
      <c r="CQ62" s="328"/>
      <c r="CR62" s="290"/>
      <c r="CS62" s="289"/>
      <c r="CT62" s="279"/>
      <c r="CU62" s="328"/>
      <c r="CV62" s="328"/>
      <c r="CW62" s="290"/>
      <c r="CX62" s="289"/>
      <c r="CY62" s="279"/>
      <c r="CZ62" s="328"/>
      <c r="DA62" s="328"/>
      <c r="DB62" s="290"/>
      <c r="DC62" s="289"/>
      <c r="DD62" s="279"/>
      <c r="DE62" s="328"/>
      <c r="DF62" s="328"/>
      <c r="DG62" s="290"/>
      <c r="DH62" s="325"/>
      <c r="DI62" s="301"/>
      <c r="DP62" s="165"/>
      <c r="DQ62" s="165"/>
      <c r="DR62" s="165"/>
      <c r="ED62" s="165"/>
      <c r="EE62" s="165"/>
      <c r="EF62" s="165"/>
      <c r="EG62" s="165"/>
      <c r="EH62" s="166"/>
      <c r="EI62" s="165"/>
      <c r="EJ62" s="164"/>
      <c r="EK62" s="164"/>
      <c r="EL62" s="278"/>
      <c r="EM62" s="278"/>
      <c r="EN62" s="278"/>
      <c r="EO62" s="278"/>
      <c r="EP62" s="278"/>
      <c r="EQ62" s="278"/>
      <c r="ER62" s="165"/>
      <c r="ES62" s="166"/>
      <c r="ET62" s="166"/>
      <c r="EU62" s="166"/>
      <c r="EV62" s="166"/>
      <c r="EW62" s="166"/>
      <c r="EX62" s="284"/>
    </row>
    <row r="63" spans="1:154" ht="13" customHeight="1">
      <c r="A63" s="160" t="s">
        <v>17</v>
      </c>
      <c r="B63" s="160">
        <v>11853</v>
      </c>
      <c r="C63" s="160">
        <v>672386</v>
      </c>
      <c r="D63" s="160">
        <v>22581</v>
      </c>
      <c r="E63" s="160" t="s">
        <v>470</v>
      </c>
      <c r="F63" s="160" t="s">
        <v>470</v>
      </c>
      <c r="G63" s="175"/>
      <c r="H63" s="162" t="s">
        <v>1769</v>
      </c>
      <c r="I63" s="162" t="s">
        <v>1770</v>
      </c>
      <c r="J63" s="161">
        <v>26</v>
      </c>
      <c r="K63" s="161">
        <v>2</v>
      </c>
      <c r="L63" s="161" t="s">
        <v>837</v>
      </c>
      <c r="Z63" s="163">
        <v>75</v>
      </c>
      <c r="AA63" s="163">
        <v>298</v>
      </c>
      <c r="AB63" s="163">
        <v>269</v>
      </c>
      <c r="AC63" s="163">
        <v>81</v>
      </c>
      <c r="AD63" s="163">
        <v>65</v>
      </c>
      <c r="AE63" s="163">
        <v>9</v>
      </c>
      <c r="AF63" s="163">
        <v>0</v>
      </c>
      <c r="AG63" s="163">
        <v>7</v>
      </c>
      <c r="AH63" s="163">
        <v>23</v>
      </c>
      <c r="AI63" s="163">
        <v>41</v>
      </c>
      <c r="AJ63" s="163">
        <v>0</v>
      </c>
      <c r="AK63" s="163">
        <v>0</v>
      </c>
      <c r="AL63" s="163">
        <v>25</v>
      </c>
      <c r="AM63" s="163">
        <v>2</v>
      </c>
      <c r="AN63" s="163">
        <v>29</v>
      </c>
      <c r="AO63" s="163">
        <v>1</v>
      </c>
      <c r="AP63" s="163">
        <v>3</v>
      </c>
      <c r="AQ63" s="163">
        <v>0</v>
      </c>
      <c r="AR63" s="163">
        <v>8</v>
      </c>
      <c r="AS63" s="278">
        <v>8.3892617000000003E-2</v>
      </c>
      <c r="AT63" s="278">
        <v>9.7315436000000005E-2</v>
      </c>
      <c r="AU63" s="278">
        <v>0.32098765000000001</v>
      </c>
      <c r="AV63" s="278">
        <v>0.30864197999999998</v>
      </c>
      <c r="AW63" s="278">
        <v>9.8765430000000001E-2</v>
      </c>
      <c r="AX63" s="278">
        <v>0.54732510000000001</v>
      </c>
      <c r="AY63" s="456">
        <v>111.997</v>
      </c>
      <c r="AZ63" s="278">
        <v>6.7986229999999995E-2</v>
      </c>
      <c r="BA63" s="278">
        <v>0.44032921800000002</v>
      </c>
      <c r="BB63" s="278">
        <v>0.205761316</v>
      </c>
      <c r="BC63" s="278">
        <v>0.35390946499999998</v>
      </c>
      <c r="BD63" s="164">
        <v>0.31355932199999997</v>
      </c>
      <c r="BE63" s="164">
        <v>0.30111524099999998</v>
      </c>
      <c r="BF63" s="164">
        <v>0.359060402</v>
      </c>
      <c r="BG63" s="164">
        <v>0.41263940500000001</v>
      </c>
      <c r="BH63" s="164">
        <v>0.77169980699999996</v>
      </c>
      <c r="BI63" s="164">
        <v>0.111524164</v>
      </c>
      <c r="BJ63" s="165">
        <v>71.936010648444395</v>
      </c>
      <c r="BK63" s="164">
        <v>0.33816046207337702</v>
      </c>
      <c r="BL63" s="165">
        <v>5.8507051859303703</v>
      </c>
      <c r="BM63" s="165">
        <v>40.392860213319899</v>
      </c>
      <c r="BN63" s="165">
        <v>117.58943728796901</v>
      </c>
      <c r="BO63" s="165">
        <v>0.769150327291376</v>
      </c>
      <c r="BP63" s="165">
        <v>-4.6981100100092501</v>
      </c>
      <c r="BQ63" s="165">
        <v>28.558673425137101</v>
      </c>
      <c r="BR63" s="165">
        <v>1.3338338420978999</v>
      </c>
      <c r="BS63" s="284">
        <v>2.9607112786002299</v>
      </c>
      <c r="BT63" s="289"/>
      <c r="BU63" s="279"/>
      <c r="BV63" s="290"/>
      <c r="BW63" s="289"/>
      <c r="BX63" s="289"/>
      <c r="BY63" s="289"/>
      <c r="BZ63" s="289"/>
      <c r="CA63" s="279"/>
      <c r="CB63" s="290"/>
      <c r="CC63" s="289"/>
      <c r="CD63" s="279"/>
      <c r="CE63" s="328"/>
      <c r="CF63" s="290"/>
      <c r="CG63" s="289"/>
      <c r="CH63" s="279"/>
      <c r="CI63" s="328"/>
      <c r="CJ63" s="290"/>
      <c r="CK63" s="289"/>
      <c r="CL63" s="279"/>
      <c r="CM63" s="328"/>
      <c r="CN63" s="290"/>
      <c r="CO63" s="289"/>
      <c r="CP63" s="279"/>
      <c r="CQ63" s="328"/>
      <c r="CR63" s="290"/>
      <c r="CS63" s="289"/>
      <c r="CT63" s="279"/>
      <c r="CU63" s="328"/>
      <c r="CV63" s="328"/>
      <c r="CW63" s="290"/>
      <c r="CX63" s="289"/>
      <c r="CY63" s="279"/>
      <c r="CZ63" s="328"/>
      <c r="DA63" s="328"/>
      <c r="DB63" s="290"/>
      <c r="DC63" s="289"/>
      <c r="DD63" s="279"/>
      <c r="DE63" s="328"/>
      <c r="DF63" s="328"/>
      <c r="DG63" s="290"/>
      <c r="DH63" s="302"/>
      <c r="DI63" s="301">
        <v>17.022904872894198</v>
      </c>
      <c r="DP63" s="165"/>
      <c r="DQ63" s="165"/>
      <c r="DR63" s="165"/>
      <c r="ED63" s="165"/>
      <c r="EE63" s="165"/>
      <c r="EF63" s="165"/>
      <c r="EG63" s="165"/>
      <c r="EH63" s="166"/>
      <c r="EI63" s="165"/>
      <c r="EJ63" s="164"/>
      <c r="EK63" s="164"/>
      <c r="EL63" s="278"/>
      <c r="EM63" s="278"/>
      <c r="EN63" s="278"/>
      <c r="EO63" s="278"/>
      <c r="EP63" s="278"/>
      <c r="EQ63" s="278"/>
      <c r="ER63" s="165"/>
      <c r="ES63" s="166"/>
      <c r="ET63" s="166"/>
      <c r="EU63" s="166"/>
      <c r="EV63" s="166"/>
      <c r="EW63" s="166"/>
      <c r="EX63" s="284"/>
    </row>
    <row r="64" spans="1:154" ht="13" customHeight="1">
      <c r="A64" s="160" t="s">
        <v>17</v>
      </c>
      <c r="B64" s="160">
        <v>11527</v>
      </c>
      <c r="C64" s="160">
        <v>669134</v>
      </c>
      <c r="D64" s="160">
        <v>22217</v>
      </c>
      <c r="E64" s="160" t="s">
        <v>2172</v>
      </c>
      <c r="F64" s="160" t="s">
        <v>2172</v>
      </c>
      <c r="G64" s="175"/>
      <c r="H64" s="162" t="s">
        <v>1652</v>
      </c>
      <c r="I64" s="162" t="s">
        <v>589</v>
      </c>
      <c r="J64" s="161">
        <v>26</v>
      </c>
      <c r="K64" s="161">
        <v>2</v>
      </c>
      <c r="L64" s="161" t="s">
        <v>837</v>
      </c>
      <c r="Z64" s="163">
        <v>9</v>
      </c>
      <c r="AA64" s="163">
        <v>24</v>
      </c>
      <c r="AB64" s="163">
        <v>18</v>
      </c>
      <c r="AC64" s="163">
        <v>0</v>
      </c>
      <c r="AD64" s="163">
        <v>0</v>
      </c>
      <c r="AE64" s="163">
        <v>0</v>
      </c>
      <c r="AF64" s="163">
        <v>0</v>
      </c>
      <c r="AG64" s="163">
        <v>0</v>
      </c>
      <c r="AH64" s="163">
        <v>0</v>
      </c>
      <c r="AI64" s="163">
        <v>0</v>
      </c>
      <c r="AJ64" s="163">
        <v>0</v>
      </c>
      <c r="AK64" s="163">
        <v>0</v>
      </c>
      <c r="AL64" s="163">
        <v>6</v>
      </c>
      <c r="AM64" s="163">
        <v>0</v>
      </c>
      <c r="AN64" s="163">
        <v>9</v>
      </c>
      <c r="AO64" s="163">
        <v>0</v>
      </c>
      <c r="AP64" s="163">
        <v>0</v>
      </c>
      <c r="AQ64" s="163">
        <v>0</v>
      </c>
      <c r="AR64" s="163">
        <v>1</v>
      </c>
      <c r="AS64" s="278">
        <v>0.25</v>
      </c>
      <c r="AT64" s="278">
        <v>0.375</v>
      </c>
      <c r="AU64" s="278">
        <v>0.88888889000000004</v>
      </c>
      <c r="AV64" s="278">
        <v>0</v>
      </c>
      <c r="AW64" s="278">
        <v>0</v>
      </c>
      <c r="AX64" s="278">
        <v>0.33333332999999998</v>
      </c>
      <c r="AY64" s="456">
        <v>101.43600000000001</v>
      </c>
      <c r="AZ64" s="278">
        <v>0.10526315999999999</v>
      </c>
      <c r="BA64" s="278">
        <v>0.88888888799999999</v>
      </c>
      <c r="BB64" s="278">
        <v>0</v>
      </c>
      <c r="BC64" s="278">
        <v>0.111111111</v>
      </c>
      <c r="BD64" s="164">
        <v>0</v>
      </c>
      <c r="BE64" s="164">
        <v>0</v>
      </c>
      <c r="BF64" s="164">
        <v>0.25</v>
      </c>
      <c r="BG64" s="164">
        <v>0</v>
      </c>
      <c r="BH64" s="164">
        <v>0.25</v>
      </c>
      <c r="BI64" s="164">
        <v>0</v>
      </c>
      <c r="BJ64" s="165">
        <v>0</v>
      </c>
      <c r="BK64" s="164">
        <v>0.17332473397254899</v>
      </c>
      <c r="BL64" s="165">
        <v>-2.6975674392814599</v>
      </c>
      <c r="BM64" s="165">
        <v>8.4351086414333198E-2</v>
      </c>
      <c r="BN64" s="165">
        <v>7.1573277995101696</v>
      </c>
      <c r="BO64" s="165">
        <v>-6.4865520017330203E-2</v>
      </c>
      <c r="BP64" s="165">
        <v>-2.2092238999903199E-2</v>
      </c>
      <c r="BQ64" s="165">
        <v>-2.70705349335176</v>
      </c>
      <c r="BR64" s="165">
        <v>-2.6251790445457099</v>
      </c>
      <c r="BS64" s="284">
        <v>-0.28064342101009898</v>
      </c>
      <c r="BT64" s="289"/>
      <c r="BU64" s="279"/>
      <c r="BV64" s="290"/>
      <c r="BW64" s="289"/>
      <c r="BX64" s="289"/>
      <c r="BY64" s="289"/>
      <c r="BZ64" s="289"/>
      <c r="CA64" s="279"/>
      <c r="CB64" s="290"/>
      <c r="CC64" s="289"/>
      <c r="CD64" s="279"/>
      <c r="CE64" s="328"/>
      <c r="CF64" s="290"/>
      <c r="CG64" s="289"/>
      <c r="CH64" s="279"/>
      <c r="CI64" s="328"/>
      <c r="CJ64" s="290"/>
      <c r="CK64" s="289"/>
      <c r="CL64" s="279"/>
      <c r="CM64" s="328"/>
      <c r="CN64" s="290"/>
      <c r="CO64" s="289"/>
      <c r="CP64" s="279"/>
      <c r="CQ64" s="328"/>
      <c r="CR64" s="290"/>
      <c r="CS64" s="289"/>
      <c r="CT64" s="279"/>
      <c r="CU64" s="328"/>
      <c r="CV64" s="328"/>
      <c r="CW64" s="290"/>
      <c r="CX64" s="289"/>
      <c r="CY64" s="279"/>
      <c r="CZ64" s="328"/>
      <c r="DA64" s="328"/>
      <c r="DB64" s="290"/>
      <c r="DC64" s="289"/>
      <c r="DD64" s="279"/>
      <c r="DE64" s="328"/>
      <c r="DF64" s="328"/>
      <c r="DG64" s="290"/>
      <c r="DH64" s="302"/>
      <c r="DI64" s="301">
        <v>-0.86419749259948697</v>
      </c>
      <c r="DP64" s="165"/>
      <c r="DQ64" s="165"/>
      <c r="DR64" s="165"/>
      <c r="ED64" s="165"/>
      <c r="EE64" s="165"/>
      <c r="EF64" s="165"/>
      <c r="EG64" s="165"/>
      <c r="EH64" s="166"/>
      <c r="EI64" s="165"/>
      <c r="EJ64" s="164"/>
      <c r="EK64" s="164"/>
      <c r="EL64" s="278"/>
      <c r="EM64" s="278"/>
      <c r="EN64" s="278"/>
      <c r="EO64" s="278"/>
      <c r="EP64" s="278"/>
      <c r="EQ64" s="278"/>
      <c r="ER64" s="165"/>
      <c r="ES64" s="166"/>
      <c r="ET64" s="166"/>
      <c r="EU64" s="166"/>
      <c r="EV64" s="166"/>
      <c r="EW64" s="166"/>
      <c r="EX64" s="284"/>
    </row>
    <row r="65" spans="1:260" ht="13" customHeight="1">
      <c r="A65" s="160" t="s">
        <v>17</v>
      </c>
      <c r="B65" s="160">
        <v>10556</v>
      </c>
      <c r="C65" s="160">
        <v>656555</v>
      </c>
      <c r="D65" s="160">
        <v>16472</v>
      </c>
      <c r="E65" s="160" t="s">
        <v>563</v>
      </c>
      <c r="F65" s="160" t="s">
        <v>563</v>
      </c>
      <c r="G65" s="175"/>
      <c r="H65" s="168" t="s">
        <v>1078</v>
      </c>
      <c r="I65" s="169" t="s">
        <v>1079</v>
      </c>
      <c r="J65" s="170">
        <v>32</v>
      </c>
      <c r="K65" s="161">
        <v>3</v>
      </c>
      <c r="L65" s="161" t="s">
        <v>837</v>
      </c>
      <c r="Z65" s="163">
        <v>82</v>
      </c>
      <c r="AA65" s="163">
        <v>318</v>
      </c>
      <c r="AB65" s="163">
        <v>269</v>
      </c>
      <c r="AC65" s="163">
        <v>65</v>
      </c>
      <c r="AD65" s="163">
        <v>40</v>
      </c>
      <c r="AE65" s="163">
        <v>12</v>
      </c>
      <c r="AF65" s="163">
        <v>1</v>
      </c>
      <c r="AG65" s="163">
        <v>12</v>
      </c>
      <c r="AH65" s="163">
        <v>30</v>
      </c>
      <c r="AI65" s="163">
        <v>42</v>
      </c>
      <c r="AJ65" s="163">
        <v>2</v>
      </c>
      <c r="AK65" s="163">
        <v>1</v>
      </c>
      <c r="AL65" s="163">
        <v>38</v>
      </c>
      <c r="AM65" s="163">
        <v>2</v>
      </c>
      <c r="AN65" s="163">
        <v>85</v>
      </c>
      <c r="AO65" s="163">
        <v>5</v>
      </c>
      <c r="AP65" s="163">
        <v>6</v>
      </c>
      <c r="AQ65" s="163">
        <v>0</v>
      </c>
      <c r="AR65" s="163">
        <v>6</v>
      </c>
      <c r="AS65" s="278">
        <v>0.119496855</v>
      </c>
      <c r="AT65" s="278">
        <v>0.267295597</v>
      </c>
      <c r="AU65" s="278">
        <v>0.53684211000000004</v>
      </c>
      <c r="AV65" s="278">
        <v>0.14210526000000001</v>
      </c>
      <c r="AW65" s="278">
        <v>0.10526315999999999</v>
      </c>
      <c r="AX65" s="278">
        <v>0.45789474000000002</v>
      </c>
      <c r="AY65" s="456">
        <v>111.124</v>
      </c>
      <c r="AZ65" s="278">
        <v>9.8693760000000005E-2</v>
      </c>
      <c r="BA65" s="278">
        <v>0.3</v>
      </c>
      <c r="BB65" s="278">
        <v>0.22631578899999999</v>
      </c>
      <c r="BC65" s="278">
        <v>0.47368420999999999</v>
      </c>
      <c r="BD65" s="164">
        <v>0.29775280799999998</v>
      </c>
      <c r="BE65" s="164">
        <v>0.24163568699999999</v>
      </c>
      <c r="BF65" s="164">
        <v>0.339622641</v>
      </c>
      <c r="BG65" s="164">
        <v>0.42750929300000001</v>
      </c>
      <c r="BH65" s="164">
        <v>0.76713193400000002</v>
      </c>
      <c r="BI65" s="164">
        <v>0.185873606</v>
      </c>
      <c r="BJ65" s="165">
        <v>122.17081988539699</v>
      </c>
      <c r="BK65" s="164">
        <v>0.33394328853751998</v>
      </c>
      <c r="BL65" s="165">
        <v>5.1691924515197796</v>
      </c>
      <c r="BM65" s="165">
        <v>42.029612916989102</v>
      </c>
      <c r="BN65" s="165">
        <v>114.82207046660901</v>
      </c>
      <c r="BO65" s="165">
        <v>0.223178297781706</v>
      </c>
      <c r="BP65" s="165">
        <v>-1.0218798215500999</v>
      </c>
      <c r="BQ65" s="165">
        <v>10.272161181086499</v>
      </c>
      <c r="BR65" s="165">
        <v>4.4844950027781403</v>
      </c>
      <c r="BS65" s="284">
        <v>1.0649270367605099</v>
      </c>
      <c r="BT65" s="289"/>
      <c r="BU65" s="279"/>
      <c r="BV65" s="290"/>
      <c r="BW65" s="289"/>
      <c r="BX65" s="289"/>
      <c r="BY65" s="289"/>
      <c r="BZ65" s="289"/>
      <c r="CA65" s="279"/>
      <c r="CB65" s="290"/>
      <c r="CC65" s="289"/>
      <c r="CD65" s="279"/>
      <c r="CE65" s="328"/>
      <c r="CF65" s="290"/>
      <c r="CG65" s="289"/>
      <c r="CH65" s="279"/>
      <c r="CI65" s="328"/>
      <c r="CJ65" s="290"/>
      <c r="CK65" s="289"/>
      <c r="CL65" s="279"/>
      <c r="CM65" s="328"/>
      <c r="CN65" s="290"/>
      <c r="CO65" s="289"/>
      <c r="CP65" s="279"/>
      <c r="CQ65" s="328"/>
      <c r="CR65" s="290"/>
      <c r="CS65" s="289"/>
      <c r="CT65" s="279"/>
      <c r="CU65" s="328"/>
      <c r="CV65" s="328"/>
      <c r="CW65" s="290"/>
      <c r="CX65" s="289"/>
      <c r="CY65" s="279"/>
      <c r="CZ65" s="328"/>
      <c r="DA65" s="328"/>
      <c r="DB65" s="290"/>
      <c r="DC65" s="289"/>
      <c r="DD65" s="279"/>
      <c r="DE65" s="328"/>
      <c r="DF65" s="328"/>
      <c r="DG65" s="290"/>
      <c r="DH65" s="302"/>
      <c r="DI65" s="301">
        <v>-4.57811415195465</v>
      </c>
      <c r="DP65" s="165"/>
      <c r="DQ65" s="165"/>
      <c r="DR65" s="165"/>
      <c r="ED65" s="165"/>
      <c r="EE65" s="165"/>
      <c r="EF65" s="165"/>
      <c r="EG65" s="165"/>
      <c r="EH65" s="166"/>
      <c r="EI65" s="165"/>
      <c r="EJ65" s="164"/>
      <c r="EK65" s="164"/>
      <c r="EL65" s="278"/>
      <c r="EM65" s="278"/>
      <c r="EN65" s="278"/>
      <c r="EO65" s="278"/>
      <c r="EP65" s="278"/>
      <c r="EQ65" s="278"/>
      <c r="ER65" s="165"/>
      <c r="ES65" s="166"/>
      <c r="ET65" s="166"/>
      <c r="EU65" s="166"/>
      <c r="EV65" s="166"/>
      <c r="EW65" s="166"/>
      <c r="EX65" s="284"/>
    </row>
    <row r="66" spans="1:260" ht="13" customHeight="1">
      <c r="A66" s="160" t="s">
        <v>17</v>
      </c>
      <c r="B66" s="160">
        <v>12478</v>
      </c>
      <c r="C66" s="160">
        <v>672012</v>
      </c>
      <c r="D66" s="160">
        <v>29949</v>
      </c>
      <c r="E66" s="160" t="s">
        <v>563</v>
      </c>
      <c r="F66" s="160" t="s">
        <v>563</v>
      </c>
      <c r="G66" s="175"/>
      <c r="H66" s="162" t="s">
        <v>764</v>
      </c>
      <c r="I66" s="162" t="s">
        <v>571</v>
      </c>
      <c r="J66" s="160">
        <v>23</v>
      </c>
      <c r="K66" s="161">
        <v>3</v>
      </c>
      <c r="L66" s="161" t="s">
        <v>46</v>
      </c>
      <c r="Z66" s="163"/>
      <c r="AS66" s="278"/>
      <c r="AT66" s="278"/>
      <c r="AU66" s="278"/>
      <c r="AV66" s="278"/>
      <c r="AW66" s="278"/>
      <c r="AX66" s="278"/>
      <c r="AY66" s="456"/>
      <c r="AZ66" s="278"/>
      <c r="BA66" s="278"/>
      <c r="BB66" s="278"/>
      <c r="BC66" s="278"/>
      <c r="BD66" s="164"/>
      <c r="BE66" s="164"/>
      <c r="BF66" s="164"/>
      <c r="BG66" s="164"/>
      <c r="BH66" s="164"/>
      <c r="BI66" s="164"/>
      <c r="BJ66" s="165"/>
      <c r="BK66" s="164"/>
      <c r="BL66" s="165"/>
      <c r="BM66" s="165"/>
      <c r="BN66" s="165"/>
      <c r="BO66" s="165"/>
      <c r="BP66" s="165"/>
      <c r="BQ66" s="165"/>
      <c r="BR66" s="165"/>
      <c r="BS66" s="284"/>
      <c r="BT66" s="289"/>
      <c r="BU66" s="279"/>
      <c r="BV66" s="290"/>
      <c r="BW66" s="289"/>
      <c r="BX66" s="289"/>
      <c r="BY66" s="289"/>
      <c r="BZ66" s="289"/>
      <c r="CA66" s="279"/>
      <c r="CB66" s="290"/>
      <c r="CC66" s="289"/>
      <c r="CD66" s="279"/>
      <c r="CE66" s="328"/>
      <c r="CF66" s="290"/>
      <c r="CG66" s="289"/>
      <c r="CH66" s="279"/>
      <c r="CI66" s="328"/>
      <c r="CJ66" s="290"/>
      <c r="CK66" s="289"/>
      <c r="CL66" s="279"/>
      <c r="CM66" s="328"/>
      <c r="CN66" s="290"/>
      <c r="CO66" s="289"/>
      <c r="CP66" s="279"/>
      <c r="CQ66" s="328"/>
      <c r="CR66" s="290"/>
      <c r="CS66" s="289"/>
      <c r="CT66" s="279"/>
      <c r="CU66" s="328"/>
      <c r="CV66" s="328"/>
      <c r="CW66" s="290"/>
      <c r="CX66" s="289"/>
      <c r="CY66" s="279"/>
      <c r="CZ66" s="328"/>
      <c r="DA66" s="328"/>
      <c r="DB66" s="290"/>
      <c r="DC66" s="289"/>
      <c r="DD66" s="279"/>
      <c r="DE66" s="328"/>
      <c r="DF66" s="328"/>
      <c r="DG66" s="290"/>
      <c r="DH66" s="325"/>
      <c r="DI66" s="301"/>
      <c r="DP66" s="165"/>
      <c r="DQ66" s="165"/>
      <c r="DR66" s="165"/>
      <c r="ED66" s="165"/>
      <c r="EE66" s="165"/>
      <c r="EF66" s="165"/>
      <c r="EG66" s="165"/>
      <c r="EH66" s="166"/>
      <c r="EI66" s="165"/>
      <c r="EL66" s="278"/>
      <c r="EM66" s="278"/>
      <c r="EN66" s="278"/>
      <c r="EO66" s="278"/>
      <c r="EP66" s="278"/>
      <c r="EQ66" s="278"/>
      <c r="ER66" s="165"/>
    </row>
    <row r="67" spans="1:260" ht="13" customHeight="1">
      <c r="A67" s="160" t="s">
        <v>17</v>
      </c>
      <c r="B67" s="160">
        <v>9319</v>
      </c>
      <c r="C67" s="160">
        <v>593428</v>
      </c>
      <c r="D67" s="160">
        <v>12161</v>
      </c>
      <c r="E67" s="160" t="s">
        <v>2172</v>
      </c>
      <c r="F67" s="160" t="s">
        <v>2172</v>
      </c>
      <c r="G67" s="175"/>
      <c r="H67" s="168" t="s">
        <v>231</v>
      </c>
      <c r="I67" s="169" t="s">
        <v>232</v>
      </c>
      <c r="J67" s="170">
        <v>32</v>
      </c>
      <c r="K67" s="161">
        <v>4</v>
      </c>
      <c r="L67" s="161" t="s">
        <v>837</v>
      </c>
      <c r="Z67" s="163">
        <v>87</v>
      </c>
      <c r="AA67" s="163">
        <v>352</v>
      </c>
      <c r="AB67" s="163">
        <v>310</v>
      </c>
      <c r="AC67" s="163">
        <v>79</v>
      </c>
      <c r="AD67" s="163">
        <v>56</v>
      </c>
      <c r="AE67" s="163">
        <v>18</v>
      </c>
      <c r="AF67" s="163">
        <v>0</v>
      </c>
      <c r="AG67" s="163">
        <v>5</v>
      </c>
      <c r="AH67" s="163">
        <v>37</v>
      </c>
      <c r="AI67" s="163">
        <v>30</v>
      </c>
      <c r="AJ67" s="163">
        <v>13</v>
      </c>
      <c r="AK67" s="163">
        <v>1</v>
      </c>
      <c r="AL67" s="163">
        <v>36</v>
      </c>
      <c r="AM67" s="163">
        <v>3</v>
      </c>
      <c r="AN67" s="163">
        <v>59</v>
      </c>
      <c r="AO67" s="163">
        <v>1</v>
      </c>
      <c r="AP67" s="163">
        <v>5</v>
      </c>
      <c r="AQ67" s="163">
        <v>0</v>
      </c>
      <c r="AR67" s="163">
        <v>8</v>
      </c>
      <c r="AS67" s="278">
        <v>0.10227272699999999</v>
      </c>
      <c r="AT67" s="278">
        <v>0.16761363600000001</v>
      </c>
      <c r="AU67" s="278">
        <v>0.43359375</v>
      </c>
      <c r="AV67" s="278">
        <v>0.2109375</v>
      </c>
      <c r="AW67" s="278">
        <v>5.078125E-2</v>
      </c>
      <c r="AX67" s="278">
        <v>0.37890625</v>
      </c>
      <c r="AY67" s="456">
        <v>112.221</v>
      </c>
      <c r="AZ67" s="278">
        <v>7.6923080000000005E-2</v>
      </c>
      <c r="BA67" s="278">
        <v>0.4296875</v>
      </c>
      <c r="BB67" s="278">
        <v>0.234375</v>
      </c>
      <c r="BC67" s="278">
        <v>0.3359375</v>
      </c>
      <c r="BD67" s="164">
        <v>0.29482071700000001</v>
      </c>
      <c r="BE67" s="164">
        <v>0.254838709</v>
      </c>
      <c r="BF67" s="164">
        <v>0.32954545400000002</v>
      </c>
      <c r="BG67" s="164">
        <v>0.361290322</v>
      </c>
      <c r="BH67" s="164">
        <v>0.69083577600000001</v>
      </c>
      <c r="BI67" s="164">
        <v>0.106451613</v>
      </c>
      <c r="BJ67" s="165">
        <v>69.968410890640698</v>
      </c>
      <c r="BK67" s="164">
        <v>0.30451673901183501</v>
      </c>
      <c r="BL67" s="165">
        <v>-2.5749045637379901</v>
      </c>
      <c r="BM67" s="165">
        <v>38.226567146466998</v>
      </c>
      <c r="BN67" s="165">
        <v>97.108133120569306</v>
      </c>
      <c r="BO67" s="165">
        <v>0.31513362441389797</v>
      </c>
      <c r="BP67" s="165">
        <v>0.746238601393997</v>
      </c>
      <c r="BQ67" s="165">
        <v>18.170044714683701</v>
      </c>
      <c r="BR67" s="165">
        <v>-0.44295000088770098</v>
      </c>
      <c r="BS67" s="284">
        <v>1.8837099160244399</v>
      </c>
      <c r="BT67" s="289"/>
      <c r="BU67" s="279"/>
      <c r="BV67" s="290"/>
      <c r="BW67" s="289"/>
      <c r="BX67" s="289"/>
      <c r="BY67" s="289"/>
      <c r="BZ67" s="289"/>
      <c r="CA67" s="279"/>
      <c r="CB67" s="290"/>
      <c r="CC67" s="289"/>
      <c r="CD67" s="279"/>
      <c r="CE67" s="328"/>
      <c r="CF67" s="290"/>
      <c r="CG67" s="289"/>
      <c r="CH67" s="279"/>
      <c r="CI67" s="328"/>
      <c r="CJ67" s="290"/>
      <c r="CK67" s="289"/>
      <c r="CL67" s="279"/>
      <c r="CM67" s="328"/>
      <c r="CN67" s="290"/>
      <c r="CO67" s="289"/>
      <c r="CP67" s="279"/>
      <c r="CQ67" s="328"/>
      <c r="CR67" s="290"/>
      <c r="CS67" s="289"/>
      <c r="CT67" s="279"/>
      <c r="CU67" s="328"/>
      <c r="CV67" s="328"/>
      <c r="CW67" s="290"/>
      <c r="CX67" s="289"/>
      <c r="CY67" s="279"/>
      <c r="CZ67" s="328"/>
      <c r="DA67" s="328"/>
      <c r="DB67" s="290"/>
      <c r="DC67" s="289"/>
      <c r="DD67" s="279"/>
      <c r="DE67" s="328"/>
      <c r="DF67" s="328"/>
      <c r="DG67" s="290"/>
      <c r="DH67" s="302"/>
      <c r="DI67" s="301">
        <v>7.1389234066009504</v>
      </c>
      <c r="DP67" s="165"/>
      <c r="DQ67" s="165"/>
      <c r="DR67" s="165"/>
      <c r="ED67" s="165"/>
      <c r="EE67" s="165"/>
      <c r="EF67" s="165"/>
      <c r="EG67" s="165"/>
      <c r="EH67" s="166"/>
      <c r="EI67" s="165"/>
      <c r="EJ67" s="164"/>
      <c r="EK67" s="164"/>
      <c r="EL67" s="278"/>
      <c r="EM67" s="278"/>
      <c r="EN67" s="278"/>
      <c r="EO67" s="278"/>
      <c r="EP67" s="278"/>
      <c r="EQ67" s="278"/>
      <c r="ER67" s="165"/>
      <c r="ES67" s="166"/>
      <c r="ET67" s="166"/>
      <c r="EU67" s="166"/>
      <c r="EV67" s="166"/>
      <c r="EW67" s="166"/>
      <c r="EX67" s="284"/>
    </row>
    <row r="68" spans="1:260" ht="13" customHeight="1">
      <c r="A68" s="160" t="s">
        <v>17</v>
      </c>
      <c r="B68" s="160">
        <v>12049</v>
      </c>
      <c r="C68" s="160">
        <v>693304</v>
      </c>
      <c r="D68" s="160">
        <v>27490</v>
      </c>
      <c r="E68" s="160" t="s">
        <v>438</v>
      </c>
      <c r="F68" s="160" t="s">
        <v>438</v>
      </c>
      <c r="G68" s="175"/>
      <c r="H68" s="162" t="s">
        <v>754</v>
      </c>
      <c r="I68" s="162" t="s">
        <v>220</v>
      </c>
      <c r="J68" s="160">
        <v>26</v>
      </c>
      <c r="K68" s="161">
        <v>4</v>
      </c>
      <c r="L68" s="161" t="s">
        <v>837</v>
      </c>
      <c r="Z68" s="163">
        <v>29</v>
      </c>
      <c r="AA68" s="163">
        <v>120</v>
      </c>
      <c r="AB68" s="163">
        <v>111</v>
      </c>
      <c r="AC68" s="163">
        <v>32</v>
      </c>
      <c r="AD68" s="163">
        <v>22</v>
      </c>
      <c r="AE68" s="163">
        <v>5</v>
      </c>
      <c r="AF68" s="163">
        <v>2</v>
      </c>
      <c r="AG68" s="163">
        <v>3</v>
      </c>
      <c r="AH68" s="163">
        <v>12</v>
      </c>
      <c r="AI68" s="163">
        <v>11</v>
      </c>
      <c r="AJ68" s="163">
        <v>0</v>
      </c>
      <c r="AK68" s="163">
        <v>1</v>
      </c>
      <c r="AL68" s="163">
        <v>8</v>
      </c>
      <c r="AM68" s="163">
        <v>0</v>
      </c>
      <c r="AN68" s="163">
        <v>20</v>
      </c>
      <c r="AO68" s="163">
        <v>0</v>
      </c>
      <c r="AP68" s="163">
        <v>1</v>
      </c>
      <c r="AQ68" s="163">
        <v>0</v>
      </c>
      <c r="AR68" s="163">
        <v>4</v>
      </c>
      <c r="AS68" s="278">
        <v>6.6666665999999999E-2</v>
      </c>
      <c r="AT68" s="278">
        <v>0.16666666599999999</v>
      </c>
      <c r="AU68" s="278">
        <v>0.31521738999999999</v>
      </c>
      <c r="AV68" s="278">
        <v>0.31521738999999999</v>
      </c>
      <c r="AW68" s="278">
        <v>7.6086959999999995E-2</v>
      </c>
      <c r="AX68" s="278">
        <v>0.44565217000000001</v>
      </c>
      <c r="AY68" s="456">
        <v>108.456</v>
      </c>
      <c r="AZ68" s="278">
        <v>0.12839506000000001</v>
      </c>
      <c r="BA68" s="278">
        <v>0.41304347800000002</v>
      </c>
      <c r="BB68" s="278">
        <v>0.26086956500000003</v>
      </c>
      <c r="BC68" s="278">
        <v>0.32608695599999998</v>
      </c>
      <c r="BD68" s="164">
        <v>0.32584269599999999</v>
      </c>
      <c r="BE68" s="164">
        <v>0.288288288</v>
      </c>
      <c r="BF68" s="164">
        <v>0.33333333300000001</v>
      </c>
      <c r="BG68" s="164">
        <v>0.45045045</v>
      </c>
      <c r="BH68" s="164">
        <v>0.78378378299999996</v>
      </c>
      <c r="BI68" s="164">
        <v>0.162162162</v>
      </c>
      <c r="BJ68" s="165">
        <v>106.585785428452</v>
      </c>
      <c r="BK68" s="164">
        <v>0.339535294969876</v>
      </c>
      <c r="BL68" s="165">
        <v>2.48813606611647</v>
      </c>
      <c r="BM68" s="165">
        <v>16.397728694595401</v>
      </c>
      <c r="BN68" s="165">
        <v>114.904518563007</v>
      </c>
      <c r="BO68" s="165">
        <v>-0.38222035482782601</v>
      </c>
      <c r="BP68" s="165">
        <v>-0.380893752910196</v>
      </c>
      <c r="BQ68" s="165">
        <v>5.6831099027693996</v>
      </c>
      <c r="BR68" s="165">
        <v>1.7085417779088801</v>
      </c>
      <c r="BS68" s="284">
        <v>0.58917469086095098</v>
      </c>
      <c r="BT68" s="289"/>
      <c r="BU68" s="279"/>
      <c r="BV68" s="290"/>
      <c r="BW68" s="289"/>
      <c r="BX68" s="289"/>
      <c r="BY68" s="289"/>
      <c r="BZ68" s="289"/>
      <c r="CA68" s="279"/>
      <c r="CB68" s="290"/>
      <c r="CC68" s="289"/>
      <c r="CD68" s="279"/>
      <c r="CE68" s="328"/>
      <c r="CF68" s="290"/>
      <c r="CG68" s="289"/>
      <c r="CH68" s="279"/>
      <c r="CI68" s="328"/>
      <c r="CJ68" s="290"/>
      <c r="CK68" s="289"/>
      <c r="CL68" s="279"/>
      <c r="CM68" s="328"/>
      <c r="CN68" s="290"/>
      <c r="CO68" s="289"/>
      <c r="CP68" s="279"/>
      <c r="CQ68" s="328"/>
      <c r="CR68" s="290"/>
      <c r="CS68" s="289"/>
      <c r="CT68" s="279"/>
      <c r="CU68" s="328"/>
      <c r="CV68" s="328"/>
      <c r="CW68" s="290"/>
      <c r="CX68" s="289"/>
      <c r="CY68" s="279"/>
      <c r="CZ68" s="328"/>
      <c r="DA68" s="328"/>
      <c r="DB68" s="290"/>
      <c r="DC68" s="289"/>
      <c r="DD68" s="279"/>
      <c r="DE68" s="328"/>
      <c r="DF68" s="328"/>
      <c r="DG68" s="290"/>
      <c r="DH68" s="302"/>
      <c r="DI68" s="301">
        <v>6.2952905893325806E-2</v>
      </c>
      <c r="DP68" s="165"/>
      <c r="DQ68" s="165"/>
      <c r="DR68" s="165"/>
      <c r="ED68" s="165"/>
      <c r="EE68" s="165"/>
      <c r="EF68" s="165"/>
      <c r="EG68" s="165"/>
      <c r="EH68" s="166"/>
      <c r="EI68" s="165"/>
      <c r="EJ68" s="164"/>
      <c r="EK68" s="164"/>
      <c r="EL68" s="278"/>
      <c r="EM68" s="278"/>
      <c r="EN68" s="278"/>
      <c r="EO68" s="278"/>
      <c r="EP68" s="278"/>
      <c r="EQ68" s="278"/>
      <c r="ER68" s="165"/>
      <c r="ES68" s="166"/>
      <c r="ET68" s="166"/>
      <c r="EU68" s="166"/>
      <c r="EV68" s="166"/>
      <c r="EW68" s="166"/>
      <c r="EX68" s="284"/>
    </row>
    <row r="69" spans="1:260" ht="13" customHeight="1">
      <c r="A69" s="160" t="s">
        <v>17</v>
      </c>
      <c r="B69" s="160">
        <v>11529</v>
      </c>
      <c r="C69" s="160">
        <v>682622</v>
      </c>
      <c r="D69" s="160">
        <v>26517</v>
      </c>
      <c r="E69" s="160" t="s">
        <v>188</v>
      </c>
      <c r="F69" s="160" t="s">
        <v>188</v>
      </c>
      <c r="G69" s="175"/>
      <c r="H69" s="162" t="s">
        <v>309</v>
      </c>
      <c r="I69" s="162" t="s">
        <v>3531</v>
      </c>
      <c r="J69" s="160">
        <v>23</v>
      </c>
      <c r="K69" s="161">
        <v>5</v>
      </c>
      <c r="L69" s="161" t="s">
        <v>837</v>
      </c>
      <c r="Z69" s="163">
        <v>21</v>
      </c>
      <c r="AA69" s="163">
        <v>81</v>
      </c>
      <c r="AB69" s="163">
        <v>73</v>
      </c>
      <c r="AC69" s="163">
        <v>20</v>
      </c>
      <c r="AD69" s="163">
        <v>12</v>
      </c>
      <c r="AE69" s="163">
        <v>4</v>
      </c>
      <c r="AF69" s="163">
        <v>1</v>
      </c>
      <c r="AG69" s="163">
        <v>3</v>
      </c>
      <c r="AH69" s="163">
        <v>10</v>
      </c>
      <c r="AI69" s="163">
        <v>18</v>
      </c>
      <c r="AJ69" s="163">
        <v>4</v>
      </c>
      <c r="AK69" s="163">
        <v>1</v>
      </c>
      <c r="AL69" s="163">
        <v>7</v>
      </c>
      <c r="AM69" s="163">
        <v>0</v>
      </c>
      <c r="AN69" s="163">
        <v>13</v>
      </c>
      <c r="AO69" s="163">
        <v>0</v>
      </c>
      <c r="AP69" s="163">
        <v>1</v>
      </c>
      <c r="AQ69" s="163">
        <v>0</v>
      </c>
      <c r="AR69" s="163">
        <v>2</v>
      </c>
      <c r="AS69" s="278">
        <v>8.6419753000000002E-2</v>
      </c>
      <c r="AT69" s="278">
        <v>0.16049382700000001</v>
      </c>
      <c r="AU69" s="278">
        <v>0.47540983999999997</v>
      </c>
      <c r="AV69" s="278">
        <v>0.21311474999999999</v>
      </c>
      <c r="AW69" s="278">
        <v>6.5573770000000003E-2</v>
      </c>
      <c r="AX69" s="278">
        <v>0.32786884999999999</v>
      </c>
      <c r="AY69" s="456">
        <v>116.676</v>
      </c>
      <c r="AZ69" s="278">
        <v>0.13909774</v>
      </c>
      <c r="BA69" s="278">
        <v>0.49180327800000001</v>
      </c>
      <c r="BB69" s="278">
        <v>0.13114754000000001</v>
      </c>
      <c r="BC69" s="278">
        <v>0.37704917999999998</v>
      </c>
      <c r="BD69" s="164">
        <v>0.29310344799999999</v>
      </c>
      <c r="BE69" s="164">
        <v>0.27397260200000001</v>
      </c>
      <c r="BF69" s="164">
        <v>0.33333333300000001</v>
      </c>
      <c r="BG69" s="164">
        <v>0.47945205400000002</v>
      </c>
      <c r="BH69" s="164">
        <v>0.81278538700000003</v>
      </c>
      <c r="BI69" s="164">
        <v>0.20547945200000001</v>
      </c>
      <c r="BJ69" s="165">
        <v>135.05733095016299</v>
      </c>
      <c r="BK69" s="164">
        <v>0.34966752264234702</v>
      </c>
      <c r="BL69" s="165">
        <v>2.3368732604326699</v>
      </c>
      <c r="BM69" s="165">
        <v>11.725848284655999</v>
      </c>
      <c r="BN69" s="165">
        <v>119.203516298907</v>
      </c>
      <c r="BO69" s="165">
        <v>-7.9100174306408103E-2</v>
      </c>
      <c r="BP69" s="165">
        <v>0.38316154619678799</v>
      </c>
      <c r="BQ69" s="165">
        <v>4.8997280701192203</v>
      </c>
      <c r="BR69" s="165">
        <v>2.20033153017406</v>
      </c>
      <c r="BS69" s="284">
        <v>0.50796057447498399</v>
      </c>
      <c r="BT69" s="289"/>
      <c r="BU69" s="279"/>
      <c r="BV69" s="290"/>
      <c r="BW69" s="289"/>
      <c r="BX69" s="289"/>
      <c r="BY69" s="289"/>
      <c r="BZ69" s="289"/>
      <c r="CA69" s="279"/>
      <c r="CB69" s="290"/>
      <c r="CC69" s="289"/>
      <c r="CD69" s="279"/>
      <c r="CE69" s="328"/>
      <c r="CF69" s="290"/>
      <c r="CG69" s="289"/>
      <c r="CH69" s="279"/>
      <c r="CI69" s="328"/>
      <c r="CJ69" s="290"/>
      <c r="CK69" s="289"/>
      <c r="CL69" s="279"/>
      <c r="CM69" s="328"/>
      <c r="CN69" s="290"/>
      <c r="CO69" s="289"/>
      <c r="CP69" s="279"/>
      <c r="CQ69" s="328"/>
      <c r="CR69" s="290"/>
      <c r="CS69" s="289"/>
      <c r="CT69" s="279"/>
      <c r="CU69" s="328"/>
      <c r="CV69" s="328"/>
      <c r="CW69" s="290"/>
      <c r="CX69" s="289"/>
      <c r="CY69" s="279"/>
      <c r="CZ69" s="328"/>
      <c r="DA69" s="328"/>
      <c r="DB69" s="290"/>
      <c r="DC69" s="289"/>
      <c r="DD69" s="279"/>
      <c r="DE69" s="328"/>
      <c r="DF69" s="328"/>
      <c r="DG69" s="290"/>
      <c r="DH69" s="302"/>
      <c r="DI69" s="301">
        <v>5.9056267142295803E-2</v>
      </c>
      <c r="DP69" s="165"/>
      <c r="DQ69" s="165"/>
      <c r="DR69" s="165"/>
      <c r="ED69" s="165"/>
      <c r="EE69" s="165"/>
      <c r="EF69" s="165"/>
      <c r="EG69" s="165"/>
      <c r="EH69" s="166"/>
      <c r="EI69" s="165"/>
      <c r="EJ69" s="164"/>
      <c r="EK69" s="164"/>
      <c r="EL69" s="278"/>
      <c r="EM69" s="278"/>
      <c r="EN69" s="278"/>
      <c r="EO69" s="278"/>
      <c r="EP69" s="278"/>
      <c r="EQ69" s="278"/>
      <c r="ER69" s="165"/>
      <c r="ES69" s="166"/>
      <c r="ET69" s="166"/>
      <c r="EU69" s="166"/>
      <c r="EV69" s="166"/>
      <c r="EW69" s="166"/>
      <c r="EX69" s="284"/>
    </row>
    <row r="70" spans="1:260" ht="13" customHeight="1">
      <c r="A70" s="160" t="s">
        <v>17</v>
      </c>
      <c r="B70" s="160">
        <v>12370</v>
      </c>
      <c r="C70" s="160">
        <v>681393</v>
      </c>
      <c r="D70" s="160">
        <v>29592</v>
      </c>
      <c r="E70" s="160" t="s">
        <v>686</v>
      </c>
      <c r="F70" s="160" t="s">
        <v>686</v>
      </c>
      <c r="G70" s="175"/>
      <c r="H70" s="162" t="s">
        <v>4043</v>
      </c>
      <c r="I70" s="162" t="s">
        <v>986</v>
      </c>
      <c r="J70" s="160">
        <v>25</v>
      </c>
      <c r="K70" s="161">
        <v>5</v>
      </c>
      <c r="L70" s="161" t="s">
        <v>837</v>
      </c>
      <c r="Z70" s="163">
        <v>67</v>
      </c>
      <c r="AA70" s="163">
        <v>253</v>
      </c>
      <c r="AB70" s="163">
        <v>236</v>
      </c>
      <c r="AC70" s="163">
        <v>56</v>
      </c>
      <c r="AD70" s="163">
        <v>39</v>
      </c>
      <c r="AE70" s="163">
        <v>11</v>
      </c>
      <c r="AF70" s="163">
        <v>1</v>
      </c>
      <c r="AG70" s="163">
        <v>5</v>
      </c>
      <c r="AH70" s="163">
        <v>30</v>
      </c>
      <c r="AI70" s="163">
        <v>24</v>
      </c>
      <c r="AJ70" s="163">
        <v>7</v>
      </c>
      <c r="AK70" s="163">
        <v>2</v>
      </c>
      <c r="AL70" s="163">
        <v>13</v>
      </c>
      <c r="AM70" s="163">
        <v>0</v>
      </c>
      <c r="AN70" s="163">
        <v>70</v>
      </c>
      <c r="AO70" s="163">
        <v>3</v>
      </c>
      <c r="AP70" s="163">
        <v>1</v>
      </c>
      <c r="AQ70" s="163">
        <v>0</v>
      </c>
      <c r="AR70" s="163">
        <v>2</v>
      </c>
      <c r="AS70" s="278">
        <v>5.1383399000000003E-2</v>
      </c>
      <c r="AT70" s="278">
        <v>0.27667984099999998</v>
      </c>
      <c r="AU70" s="278">
        <v>0.46706586999999999</v>
      </c>
      <c r="AV70" s="278">
        <v>0.22754490999999999</v>
      </c>
      <c r="AW70" s="278">
        <v>8.9820360000000002E-2</v>
      </c>
      <c r="AX70" s="278">
        <v>0.37724551000000001</v>
      </c>
      <c r="AY70" s="456">
        <v>108.19</v>
      </c>
      <c r="AZ70" s="278">
        <v>0.15940488999999999</v>
      </c>
      <c r="BA70" s="278">
        <v>0.41916167599999998</v>
      </c>
      <c r="BB70" s="278">
        <v>0.22155688600000001</v>
      </c>
      <c r="BC70" s="278">
        <v>0.35928143699999998</v>
      </c>
      <c r="BD70" s="164">
        <v>0.314814814</v>
      </c>
      <c r="BE70" s="164">
        <v>0.23728813500000001</v>
      </c>
      <c r="BF70" s="164">
        <v>0.28458497999999999</v>
      </c>
      <c r="BG70" s="164">
        <v>0.355932203</v>
      </c>
      <c r="BH70" s="164">
        <v>0.64051718300000005</v>
      </c>
      <c r="BI70" s="164">
        <v>0.11864406800000001</v>
      </c>
      <c r="BJ70" s="165">
        <v>77.982255652256896</v>
      </c>
      <c r="BK70" s="164">
        <v>0.28281673706567301</v>
      </c>
      <c r="BL70" s="165">
        <v>-6.24823198992513</v>
      </c>
      <c r="BM70" s="165">
        <v>23.077825801784702</v>
      </c>
      <c r="BN70" s="165">
        <v>76.773303241634594</v>
      </c>
      <c r="BO70" s="165">
        <v>-0.225538670953876</v>
      </c>
      <c r="BP70" s="165">
        <v>-5.6753825861960601E-2</v>
      </c>
      <c r="BQ70" s="165">
        <v>1.68633874539531</v>
      </c>
      <c r="BR70" s="165">
        <v>-6.9217096736071202</v>
      </c>
      <c r="BS70" s="284">
        <v>0.174824722027805</v>
      </c>
      <c r="BT70" s="289"/>
      <c r="BU70" s="279"/>
      <c r="BV70" s="290"/>
      <c r="BW70" s="289"/>
      <c r="BX70" s="289"/>
      <c r="BY70" s="289"/>
      <c r="BZ70" s="289"/>
      <c r="CA70" s="279"/>
      <c r="CB70" s="290"/>
      <c r="CC70" s="289"/>
      <c r="CD70" s="279"/>
      <c r="CE70" s="328"/>
      <c r="CF70" s="290"/>
      <c r="CG70" s="289"/>
      <c r="CH70" s="279"/>
      <c r="CI70" s="328"/>
      <c r="CJ70" s="290"/>
      <c r="CK70" s="289"/>
      <c r="CL70" s="279"/>
      <c r="CM70" s="328"/>
      <c r="CN70" s="290"/>
      <c r="CO70" s="289"/>
      <c r="CP70" s="279"/>
      <c r="CQ70" s="328"/>
      <c r="CR70" s="290"/>
      <c r="CS70" s="289"/>
      <c r="CT70" s="279"/>
      <c r="CU70" s="328"/>
      <c r="CV70" s="328"/>
      <c r="CW70" s="290"/>
      <c r="CX70" s="289"/>
      <c r="CY70" s="279"/>
      <c r="CZ70" s="328"/>
      <c r="DA70" s="328"/>
      <c r="DB70" s="290"/>
      <c r="DC70" s="289"/>
      <c r="DD70" s="279"/>
      <c r="DE70" s="328"/>
      <c r="DF70" s="328"/>
      <c r="DG70" s="290"/>
      <c r="DH70" s="325"/>
      <c r="DI70" s="301">
        <v>0.36105966567993097</v>
      </c>
      <c r="DP70" s="165"/>
      <c r="DQ70" s="165"/>
      <c r="DR70" s="165"/>
      <c r="ED70" s="165"/>
      <c r="EE70" s="165"/>
      <c r="EF70" s="165"/>
      <c r="EG70" s="165"/>
      <c r="EH70" s="166"/>
      <c r="EI70" s="165"/>
      <c r="EL70" s="278"/>
      <c r="EM70" s="278"/>
      <c r="EN70" s="278"/>
      <c r="EO70" s="278"/>
      <c r="EP70" s="278"/>
      <c r="EQ70" s="278"/>
      <c r="ER70" s="165"/>
    </row>
    <row r="71" spans="1:260" ht="13" customHeight="1">
      <c r="A71" s="160" t="s">
        <v>17</v>
      </c>
      <c r="B71" s="160">
        <v>11473</v>
      </c>
      <c r="C71" s="160">
        <v>656896</v>
      </c>
      <c r="D71" s="160">
        <v>19890</v>
      </c>
      <c r="E71" s="160" t="s">
        <v>17</v>
      </c>
      <c r="F71" s="160" t="s">
        <v>17</v>
      </c>
      <c r="G71" s="175"/>
      <c r="H71" s="162" t="s">
        <v>134</v>
      </c>
      <c r="I71" s="162" t="s">
        <v>1200</v>
      </c>
      <c r="J71" s="161">
        <v>29</v>
      </c>
      <c r="K71" s="161">
        <v>5</v>
      </c>
      <c r="L71" s="161" t="s">
        <v>837</v>
      </c>
      <c r="Z71" s="163">
        <v>27</v>
      </c>
      <c r="AA71" s="163">
        <v>77</v>
      </c>
      <c r="AB71" s="163">
        <v>70</v>
      </c>
      <c r="AC71" s="163">
        <v>16</v>
      </c>
      <c r="AD71" s="163">
        <v>13</v>
      </c>
      <c r="AE71" s="163">
        <v>3</v>
      </c>
      <c r="AF71" s="163">
        <v>0</v>
      </c>
      <c r="AG71" s="163">
        <v>0</v>
      </c>
      <c r="AH71" s="163">
        <v>3</v>
      </c>
      <c r="AI71" s="163">
        <v>3</v>
      </c>
      <c r="AJ71" s="163">
        <v>1</v>
      </c>
      <c r="AK71" s="163">
        <v>0</v>
      </c>
      <c r="AL71" s="163">
        <v>6</v>
      </c>
      <c r="AM71" s="163">
        <v>0</v>
      </c>
      <c r="AN71" s="163">
        <v>12</v>
      </c>
      <c r="AO71" s="163">
        <v>1</v>
      </c>
      <c r="AP71" s="163">
        <v>0</v>
      </c>
      <c r="AQ71" s="163">
        <v>0</v>
      </c>
      <c r="AR71" s="163">
        <v>3</v>
      </c>
      <c r="AS71" s="278">
        <v>7.7922077000000006E-2</v>
      </c>
      <c r="AT71" s="278">
        <v>0.15584415500000001</v>
      </c>
      <c r="AU71" s="278">
        <v>0.24137931000000001</v>
      </c>
      <c r="AV71" s="278">
        <v>0.37931034000000002</v>
      </c>
      <c r="AW71" s="278">
        <v>1.7241380000000001E-2</v>
      </c>
      <c r="AX71" s="278">
        <v>0.32758620999999999</v>
      </c>
      <c r="AY71" s="456">
        <v>104.127</v>
      </c>
      <c r="AZ71" s="278">
        <v>0.13442623000000001</v>
      </c>
      <c r="BA71" s="278">
        <v>0.46551724100000003</v>
      </c>
      <c r="BB71" s="278">
        <v>0.22413793100000001</v>
      </c>
      <c r="BC71" s="278">
        <v>0.31034482699999999</v>
      </c>
      <c r="BD71" s="164">
        <v>0.27586206800000002</v>
      </c>
      <c r="BE71" s="164">
        <v>0.22857142799999999</v>
      </c>
      <c r="BF71" s="164">
        <v>0.298701298</v>
      </c>
      <c r="BG71" s="164">
        <v>0.27142857100000001</v>
      </c>
      <c r="BH71" s="164">
        <v>0.57012986899999996</v>
      </c>
      <c r="BI71" s="164">
        <v>4.2857143E-2</v>
      </c>
      <c r="BJ71" s="165">
        <v>27.6439812201587</v>
      </c>
      <c r="BK71" s="164">
        <v>0.26229690886162998</v>
      </c>
      <c r="BL71" s="165">
        <v>-3.16722254363712</v>
      </c>
      <c r="BM71" s="165">
        <v>5.7580993929702302</v>
      </c>
      <c r="BN71" s="165">
        <v>66.074216209514006</v>
      </c>
      <c r="BO71" s="165">
        <v>-0.110007667312395</v>
      </c>
      <c r="BP71" s="165">
        <v>-1.36924630962312</v>
      </c>
      <c r="BQ71" s="165">
        <v>-0.43438049128171602</v>
      </c>
      <c r="BR71" s="165">
        <v>-4.3753897221934404</v>
      </c>
      <c r="BS71" s="284">
        <v>-4.5032736660999502E-2</v>
      </c>
      <c r="BT71" s="289"/>
      <c r="BU71" s="279"/>
      <c r="BV71" s="290"/>
      <c r="BW71" s="289"/>
      <c r="BX71" s="289"/>
      <c r="BY71" s="289"/>
      <c r="BZ71" s="289"/>
      <c r="CA71" s="279"/>
      <c r="CB71" s="290"/>
      <c r="CC71" s="289"/>
      <c r="CD71" s="279"/>
      <c r="CE71" s="328"/>
      <c r="CF71" s="290"/>
      <c r="CG71" s="289"/>
      <c r="CH71" s="279"/>
      <c r="CI71" s="328"/>
      <c r="CJ71" s="290"/>
      <c r="CK71" s="289"/>
      <c r="CL71" s="279"/>
      <c r="CM71" s="328"/>
      <c r="CN71" s="290"/>
      <c r="CO71" s="289"/>
      <c r="CP71" s="279"/>
      <c r="CQ71" s="328"/>
      <c r="CR71" s="290"/>
      <c r="CS71" s="289"/>
      <c r="CT71" s="279"/>
      <c r="CU71" s="328"/>
      <c r="CV71" s="328"/>
      <c r="CW71" s="290"/>
      <c r="CX71" s="289"/>
      <c r="CY71" s="279"/>
      <c r="CZ71" s="328"/>
      <c r="DA71" s="328"/>
      <c r="DB71" s="290"/>
      <c r="DC71" s="289"/>
      <c r="DD71" s="279"/>
      <c r="DE71" s="328"/>
      <c r="DF71" s="328"/>
      <c r="DG71" s="290"/>
      <c r="DH71" s="302"/>
      <c r="DI71" s="301">
        <v>1.3049388527870101</v>
      </c>
      <c r="DP71" s="165"/>
      <c r="DQ71" s="165"/>
      <c r="DR71" s="165"/>
      <c r="ED71" s="165"/>
      <c r="EE71" s="165"/>
      <c r="EF71" s="165"/>
      <c r="EG71" s="165"/>
      <c r="EH71" s="166"/>
      <c r="EI71" s="165"/>
      <c r="EJ71" s="164"/>
      <c r="EK71" s="164"/>
      <c r="EL71" s="278"/>
      <c r="EM71" s="278"/>
      <c r="EN71" s="278"/>
      <c r="EO71" s="278"/>
      <c r="EP71" s="278"/>
      <c r="EQ71" s="278"/>
      <c r="ER71" s="165"/>
      <c r="ES71" s="166"/>
      <c r="ET71" s="166"/>
      <c r="EU71" s="166"/>
      <c r="EV71" s="166"/>
      <c r="EW71" s="166"/>
      <c r="EX71" s="284"/>
    </row>
    <row r="72" spans="1:260" ht="13" customHeight="1">
      <c r="A72" s="160" t="s">
        <v>17</v>
      </c>
      <c r="B72" s="160">
        <v>11822</v>
      </c>
      <c r="C72" s="160">
        <v>682928</v>
      </c>
      <c r="D72" s="160">
        <v>25768</v>
      </c>
      <c r="E72" s="160" t="s">
        <v>2171</v>
      </c>
      <c r="F72" s="160" t="s">
        <v>2171</v>
      </c>
      <c r="G72" s="175"/>
      <c r="H72" s="162" t="s">
        <v>3070</v>
      </c>
      <c r="I72" s="162" t="s">
        <v>270</v>
      </c>
      <c r="J72" s="160">
        <v>24</v>
      </c>
      <c r="K72" s="161">
        <v>6</v>
      </c>
      <c r="L72" s="161" t="s">
        <v>46</v>
      </c>
      <c r="Z72" s="163">
        <v>77</v>
      </c>
      <c r="AA72" s="163">
        <v>341</v>
      </c>
      <c r="AB72" s="163">
        <v>305</v>
      </c>
      <c r="AC72" s="163">
        <v>87</v>
      </c>
      <c r="AD72" s="163">
        <v>54</v>
      </c>
      <c r="AE72" s="163">
        <v>18</v>
      </c>
      <c r="AF72" s="163">
        <v>3</v>
      </c>
      <c r="AG72" s="163">
        <v>12</v>
      </c>
      <c r="AH72" s="163">
        <v>59</v>
      </c>
      <c r="AI72" s="163">
        <v>31</v>
      </c>
      <c r="AJ72" s="163">
        <v>19</v>
      </c>
      <c r="AK72" s="163">
        <v>2</v>
      </c>
      <c r="AL72" s="163">
        <v>24</v>
      </c>
      <c r="AM72" s="163">
        <v>1</v>
      </c>
      <c r="AN72" s="163">
        <v>58</v>
      </c>
      <c r="AO72" s="163">
        <v>10</v>
      </c>
      <c r="AP72" s="163">
        <v>1</v>
      </c>
      <c r="AQ72" s="163">
        <v>1</v>
      </c>
      <c r="AR72" s="163">
        <v>2</v>
      </c>
      <c r="AS72" s="278">
        <v>7.0381231000000002E-2</v>
      </c>
      <c r="AT72" s="278">
        <v>0.170087976</v>
      </c>
      <c r="AU72" s="278">
        <v>0.41767068000000002</v>
      </c>
      <c r="AV72" s="278">
        <v>0.20080321000000001</v>
      </c>
      <c r="AW72" s="278">
        <v>7.2289160000000005E-2</v>
      </c>
      <c r="AX72" s="278">
        <v>0.40562249</v>
      </c>
      <c r="AY72" s="456">
        <v>112.71599999999999</v>
      </c>
      <c r="AZ72" s="278">
        <v>0.10191082999999999</v>
      </c>
      <c r="BA72" s="278">
        <v>0.39112903199999999</v>
      </c>
      <c r="BB72" s="278">
        <v>0.209677419</v>
      </c>
      <c r="BC72" s="278">
        <v>0.39919354800000001</v>
      </c>
      <c r="BD72" s="164">
        <v>0.31779660999999998</v>
      </c>
      <c r="BE72" s="164">
        <v>0.28524590100000002</v>
      </c>
      <c r="BF72" s="164">
        <v>0.35588235200000001</v>
      </c>
      <c r="BG72" s="164">
        <v>0.48196721300000001</v>
      </c>
      <c r="BH72" s="164">
        <v>0.83784956499999996</v>
      </c>
      <c r="BI72" s="164">
        <v>0.19672131200000001</v>
      </c>
      <c r="BJ72" s="165">
        <v>129.30078935451999</v>
      </c>
      <c r="BK72" s="164">
        <v>0.36376402582039102</v>
      </c>
      <c r="BL72" s="165">
        <v>13.688236104799399</v>
      </c>
      <c r="BM72" s="165">
        <v>53.214661824060499</v>
      </c>
      <c r="BN72" s="165">
        <v>134.15695645105001</v>
      </c>
      <c r="BO72" s="165">
        <v>-0.42388148605957798</v>
      </c>
      <c r="BP72" s="165">
        <v>4.4241284462623298</v>
      </c>
      <c r="BQ72" s="165">
        <v>27.3818345260899</v>
      </c>
      <c r="BR72" s="165">
        <v>18.0311578195635</v>
      </c>
      <c r="BS72" s="284">
        <v>2.83870700516511</v>
      </c>
      <c r="BT72" s="289"/>
      <c r="BU72" s="279"/>
      <c r="BV72" s="290"/>
      <c r="BW72" s="289"/>
      <c r="BX72" s="289"/>
      <c r="BY72" s="289"/>
      <c r="BZ72" s="289"/>
      <c r="CA72" s="279"/>
      <c r="CB72" s="290"/>
      <c r="CC72" s="289"/>
      <c r="CD72" s="279"/>
      <c r="CE72" s="328"/>
      <c r="CF72" s="290"/>
      <c r="CG72" s="289"/>
      <c r="CH72" s="279"/>
      <c r="CI72" s="328"/>
      <c r="CJ72" s="290"/>
      <c r="CK72" s="289"/>
      <c r="CL72" s="279"/>
      <c r="CM72" s="328"/>
      <c r="CN72" s="290"/>
      <c r="CO72" s="289"/>
      <c r="CP72" s="279"/>
      <c r="CQ72" s="328"/>
      <c r="CR72" s="290"/>
      <c r="CS72" s="289"/>
      <c r="CT72" s="279"/>
      <c r="CU72" s="328"/>
      <c r="CV72" s="328"/>
      <c r="CW72" s="290"/>
      <c r="CX72" s="289"/>
      <c r="CY72" s="279"/>
      <c r="CZ72" s="328"/>
      <c r="DA72" s="328"/>
      <c r="DB72" s="290"/>
      <c r="DC72" s="289"/>
      <c r="DD72" s="279"/>
      <c r="DE72" s="328"/>
      <c r="DF72" s="328"/>
      <c r="DG72" s="290"/>
      <c r="DH72" s="302"/>
      <c r="DI72" s="301">
        <v>-1.7648298740386901</v>
      </c>
      <c r="DP72" s="165"/>
      <c r="DQ72" s="165"/>
      <c r="DR72" s="165"/>
      <c r="ED72" s="165"/>
      <c r="EE72" s="165"/>
      <c r="EF72" s="165"/>
      <c r="EG72" s="165"/>
      <c r="EH72" s="166"/>
      <c r="EI72" s="165"/>
      <c r="EJ72" s="164"/>
      <c r="EK72" s="164"/>
      <c r="EL72" s="278"/>
      <c r="EM72" s="278"/>
      <c r="EN72" s="278"/>
      <c r="EO72" s="278"/>
      <c r="EP72" s="278"/>
      <c r="EQ72" s="278"/>
      <c r="ER72" s="165"/>
      <c r="ES72" s="166"/>
      <c r="ET72" s="166"/>
      <c r="EU72" s="166"/>
      <c r="EV72" s="166"/>
      <c r="EW72" s="166"/>
      <c r="EX72" s="284"/>
    </row>
    <row r="73" spans="1:260" ht="13" customHeight="1">
      <c r="A73" s="160" t="s">
        <v>17</v>
      </c>
      <c r="B73" s="160">
        <v>12919</v>
      </c>
      <c r="C73" s="160">
        <v>686797</v>
      </c>
      <c r="D73" s="160">
        <v>31595</v>
      </c>
      <c r="E73" s="160" t="s">
        <v>567</v>
      </c>
      <c r="F73" s="160" t="s">
        <v>567</v>
      </c>
      <c r="G73" s="175"/>
      <c r="H73" s="162" t="s">
        <v>2404</v>
      </c>
      <c r="I73" s="162" t="s">
        <v>63</v>
      </c>
      <c r="J73" s="160">
        <v>24</v>
      </c>
      <c r="K73" s="161">
        <v>6</v>
      </c>
      <c r="L73" s="161" t="s">
        <v>2545</v>
      </c>
      <c r="Z73" s="163">
        <v>73</v>
      </c>
      <c r="AA73" s="163">
        <v>276</v>
      </c>
      <c r="AB73" s="163">
        <v>259</v>
      </c>
      <c r="AC73" s="163">
        <v>69</v>
      </c>
      <c r="AD73" s="163">
        <v>52</v>
      </c>
      <c r="AE73" s="163">
        <v>9</v>
      </c>
      <c r="AF73" s="163">
        <v>0</v>
      </c>
      <c r="AG73" s="163">
        <v>8</v>
      </c>
      <c r="AH73" s="163">
        <v>23</v>
      </c>
      <c r="AI73" s="163">
        <v>35</v>
      </c>
      <c r="AJ73" s="163">
        <v>1</v>
      </c>
      <c r="AK73" s="163">
        <v>1</v>
      </c>
      <c r="AL73" s="163">
        <v>12</v>
      </c>
      <c r="AM73" s="163">
        <v>0</v>
      </c>
      <c r="AN73" s="163">
        <v>54</v>
      </c>
      <c r="AO73" s="163">
        <v>2</v>
      </c>
      <c r="AP73" s="163">
        <v>3</v>
      </c>
      <c r="AQ73" s="163">
        <v>0</v>
      </c>
      <c r="AR73" s="163">
        <v>4</v>
      </c>
      <c r="AS73" s="278">
        <v>4.3478259999999998E-2</v>
      </c>
      <c r="AT73" s="278">
        <v>0.19565217300000001</v>
      </c>
      <c r="AU73" s="278">
        <v>0.41826922999999999</v>
      </c>
      <c r="AV73" s="278">
        <v>0.25</v>
      </c>
      <c r="AW73" s="278">
        <v>6.25E-2</v>
      </c>
      <c r="AX73" s="278">
        <v>0.38942307999999998</v>
      </c>
      <c r="AY73" s="456">
        <v>110.3</v>
      </c>
      <c r="AZ73" s="278">
        <v>0.11621368</v>
      </c>
      <c r="BA73" s="278">
        <v>0.41062801900000001</v>
      </c>
      <c r="BB73" s="278">
        <v>0.17874396100000001</v>
      </c>
      <c r="BC73" s="278">
        <v>0.41062801900000001</v>
      </c>
      <c r="BD73" s="164">
        <v>0.30499999999999999</v>
      </c>
      <c r="BE73" s="164">
        <v>0.26640926599999998</v>
      </c>
      <c r="BF73" s="164">
        <v>0.30072463700000002</v>
      </c>
      <c r="BG73" s="164">
        <v>0.39382239299999999</v>
      </c>
      <c r="BH73" s="164">
        <v>0.69454702999999995</v>
      </c>
      <c r="BI73" s="164">
        <v>0.12741312699999999</v>
      </c>
      <c r="BJ73" s="165">
        <v>82.184808492477003</v>
      </c>
      <c r="BK73" s="164">
        <v>0.30335754372071499</v>
      </c>
      <c r="BL73" s="165">
        <v>-2.2752265370329599</v>
      </c>
      <c r="BM73" s="165">
        <v>29.716836508468699</v>
      </c>
      <c r="BN73" s="165">
        <v>92.960905379051397</v>
      </c>
      <c r="BO73" s="165">
        <v>0.534992960519037</v>
      </c>
      <c r="BP73" s="165">
        <v>-2.5083807101473199</v>
      </c>
      <c r="BQ73" s="165">
        <v>4.01492485135143</v>
      </c>
      <c r="BR73" s="165">
        <v>-4.7440881159966599</v>
      </c>
      <c r="BS73" s="284">
        <v>0.41623198364899</v>
      </c>
      <c r="BT73" s="289"/>
      <c r="BU73" s="279"/>
      <c r="BV73" s="290"/>
      <c r="BW73" s="289"/>
      <c r="BX73" s="289"/>
      <c r="BY73" s="289"/>
      <c r="BZ73" s="289"/>
      <c r="CA73" s="279"/>
      <c r="CB73" s="290"/>
      <c r="CC73" s="289"/>
      <c r="CD73" s="279"/>
      <c r="CE73" s="328"/>
      <c r="CF73" s="290"/>
      <c r="CG73" s="289"/>
      <c r="CH73" s="279"/>
      <c r="CI73" s="328"/>
      <c r="CJ73" s="290"/>
      <c r="CK73" s="289"/>
      <c r="CL73" s="279"/>
      <c r="CM73" s="328"/>
      <c r="CN73" s="290"/>
      <c r="CO73" s="289"/>
      <c r="CP73" s="279"/>
      <c r="CQ73" s="328"/>
      <c r="CR73" s="290"/>
      <c r="CS73" s="289"/>
      <c r="CT73" s="279"/>
      <c r="CU73" s="328"/>
      <c r="CV73" s="328"/>
      <c r="CW73" s="290"/>
      <c r="CX73" s="289"/>
      <c r="CY73" s="279"/>
      <c r="CZ73" s="328"/>
      <c r="DA73" s="328"/>
      <c r="DB73" s="290"/>
      <c r="DC73" s="289"/>
      <c r="DD73" s="279"/>
      <c r="DE73" s="328"/>
      <c r="DF73" s="328"/>
      <c r="DG73" s="290"/>
      <c r="DH73" s="325"/>
      <c r="DI73" s="301">
        <v>-0.68975877761840798</v>
      </c>
      <c r="DP73" s="165"/>
      <c r="DQ73" s="165"/>
      <c r="DR73" s="165"/>
      <c r="ED73" s="165"/>
      <c r="EE73" s="165"/>
      <c r="EF73" s="165"/>
      <c r="EG73" s="165"/>
      <c r="EH73" s="166"/>
      <c r="EI73" s="165"/>
      <c r="EL73" s="278"/>
      <c r="EM73" s="278"/>
      <c r="EN73" s="278"/>
      <c r="EO73" s="278"/>
      <c r="EP73" s="278"/>
      <c r="EQ73" s="278"/>
      <c r="ER73" s="165"/>
    </row>
    <row r="74" spans="1:260" ht="13" customHeight="1">
      <c r="A74" s="160" t="s">
        <v>17</v>
      </c>
      <c r="B74" s="160">
        <v>12116</v>
      </c>
      <c r="C74" s="160">
        <v>673490</v>
      </c>
      <c r="D74" s="160">
        <v>27506</v>
      </c>
      <c r="E74" s="160" t="s">
        <v>2178</v>
      </c>
      <c r="F74" s="160" t="s">
        <v>2178</v>
      </c>
      <c r="G74" s="175"/>
      <c r="H74" s="162" t="s">
        <v>1766</v>
      </c>
      <c r="I74" s="162" t="s">
        <v>3543</v>
      </c>
      <c r="J74" s="161">
        <v>29</v>
      </c>
      <c r="K74" s="161">
        <v>6</v>
      </c>
      <c r="L74" s="161" t="s">
        <v>837</v>
      </c>
      <c r="Z74" s="163">
        <v>1</v>
      </c>
      <c r="AA74" s="163">
        <v>3</v>
      </c>
      <c r="AB74" s="163">
        <v>3</v>
      </c>
      <c r="AC74" s="163">
        <v>1</v>
      </c>
      <c r="AD74" s="163">
        <v>1</v>
      </c>
      <c r="AE74" s="163">
        <v>0</v>
      </c>
      <c r="AF74" s="163">
        <v>0</v>
      </c>
      <c r="AG74" s="163">
        <v>0</v>
      </c>
      <c r="AH74" s="163">
        <v>0</v>
      </c>
      <c r="AI74" s="163">
        <v>0</v>
      </c>
      <c r="AJ74" s="163">
        <v>1</v>
      </c>
      <c r="AK74" s="163">
        <v>1</v>
      </c>
      <c r="AL74" s="163">
        <v>0</v>
      </c>
      <c r="AM74" s="163">
        <v>0</v>
      </c>
      <c r="AN74" s="163">
        <v>0</v>
      </c>
      <c r="AO74" s="163">
        <v>0</v>
      </c>
      <c r="AP74" s="163">
        <v>0</v>
      </c>
      <c r="AQ74" s="163">
        <v>0</v>
      </c>
      <c r="AR74" s="163">
        <v>0</v>
      </c>
      <c r="AS74" s="278">
        <v>0</v>
      </c>
      <c r="AT74" s="278">
        <v>0</v>
      </c>
      <c r="AU74" s="278">
        <v>0.33333332999999998</v>
      </c>
      <c r="AV74" s="278">
        <v>0.33333332999999998</v>
      </c>
      <c r="AW74" s="278">
        <v>0</v>
      </c>
      <c r="AX74" s="278">
        <v>0.66666667000000002</v>
      </c>
      <c r="AY74" s="456">
        <v>105.31100000000001</v>
      </c>
      <c r="AZ74" s="278">
        <v>0</v>
      </c>
      <c r="BA74" s="278">
        <v>0.66666666600000002</v>
      </c>
      <c r="BB74" s="278">
        <v>0.33333333300000001</v>
      </c>
      <c r="BC74" s="278">
        <v>0</v>
      </c>
      <c r="BD74" s="164">
        <v>0.33333333300000001</v>
      </c>
      <c r="BE74" s="164">
        <v>0.33333333300000001</v>
      </c>
      <c r="BF74" s="164">
        <v>0.33333333300000001</v>
      </c>
      <c r="BG74" s="164">
        <v>0.33333333300000001</v>
      </c>
      <c r="BH74" s="164">
        <v>0.66666666600000002</v>
      </c>
      <c r="BI74" s="164">
        <v>0</v>
      </c>
      <c r="BJ74" s="165">
        <v>0</v>
      </c>
      <c r="BK74" s="164">
        <v>0.29560311635335201</v>
      </c>
      <c r="BL74" s="165">
        <v>-4.3364395412836897E-2</v>
      </c>
      <c r="BM74" s="165">
        <v>0.304375420299138</v>
      </c>
      <c r="BN74" s="165">
        <v>89.871217848142805</v>
      </c>
      <c r="BO74" s="165">
        <v>-7.4067087203258403E-3</v>
      </c>
      <c r="BP74" s="165">
        <v>-0.20974813571956399</v>
      </c>
      <c r="BQ74" s="165">
        <v>-0.58916422804385504</v>
      </c>
      <c r="BR74" s="165">
        <v>-0.24471587581127999</v>
      </c>
      <c r="BS74" s="284">
        <v>-6.1079348783122399E-2</v>
      </c>
      <c r="BT74" s="289"/>
      <c r="BU74" s="279"/>
      <c r="BV74" s="290"/>
      <c r="BW74" s="289"/>
      <c r="BX74" s="289"/>
      <c r="BY74" s="289"/>
      <c r="BZ74" s="289"/>
      <c r="CA74" s="279"/>
      <c r="CB74" s="290"/>
      <c r="CC74" s="289"/>
      <c r="CD74" s="279"/>
      <c r="CE74" s="328"/>
      <c r="CF74" s="290"/>
      <c r="CG74" s="289"/>
      <c r="CH74" s="279"/>
      <c r="CI74" s="328"/>
      <c r="CJ74" s="290"/>
      <c r="CK74" s="289"/>
      <c r="CL74" s="279"/>
      <c r="CM74" s="328"/>
      <c r="CN74" s="290"/>
      <c r="CO74" s="289"/>
      <c r="CP74" s="279"/>
      <c r="CQ74" s="328"/>
      <c r="CR74" s="290"/>
      <c r="CS74" s="289"/>
      <c r="CT74" s="279"/>
      <c r="CU74" s="328"/>
      <c r="CV74" s="328"/>
      <c r="CW74" s="290"/>
      <c r="CX74" s="289"/>
      <c r="CY74" s="279"/>
      <c r="CZ74" s="328"/>
      <c r="DA74" s="328"/>
      <c r="DB74" s="290"/>
      <c r="DC74" s="289"/>
      <c r="DD74" s="279"/>
      <c r="DE74" s="328"/>
      <c r="DF74" s="328"/>
      <c r="DG74" s="290"/>
      <c r="DH74" s="302"/>
      <c r="DI74" s="301">
        <v>-0.44715239293873299</v>
      </c>
      <c r="DP74" s="165"/>
      <c r="DQ74" s="165"/>
      <c r="DR74" s="165"/>
      <c r="ED74" s="165"/>
      <c r="EE74" s="165"/>
      <c r="EF74" s="165"/>
      <c r="EG74" s="165"/>
      <c r="EH74" s="166"/>
      <c r="EI74" s="165"/>
      <c r="EJ74" s="164"/>
      <c r="EK74" s="164"/>
      <c r="EL74" s="278"/>
      <c r="EM74" s="278"/>
      <c r="EN74" s="278"/>
      <c r="EO74" s="278"/>
      <c r="EP74" s="278"/>
      <c r="EQ74" s="278"/>
      <c r="ER74" s="165"/>
      <c r="ES74" s="166"/>
      <c r="ET74" s="166"/>
      <c r="EU74" s="166"/>
      <c r="EV74" s="166"/>
      <c r="EW74" s="166"/>
      <c r="EX74" s="284"/>
    </row>
    <row r="75" spans="1:260" ht="13" customHeight="1">
      <c r="A75" s="160" t="s">
        <v>17</v>
      </c>
      <c r="B75" s="160">
        <v>11448</v>
      </c>
      <c r="C75" s="160">
        <v>677587</v>
      </c>
      <c r="D75" s="160">
        <v>23690</v>
      </c>
      <c r="E75" s="160" t="s">
        <v>213</v>
      </c>
      <c r="F75" s="160" t="s">
        <v>213</v>
      </c>
      <c r="G75" s="175"/>
      <c r="H75" s="162" t="s">
        <v>3448</v>
      </c>
      <c r="I75" s="162" t="s">
        <v>3034</v>
      </c>
      <c r="J75" s="160">
        <v>24</v>
      </c>
      <c r="K75" s="161">
        <v>6</v>
      </c>
      <c r="L75" s="161" t="s">
        <v>2545</v>
      </c>
      <c r="Z75" s="163">
        <v>41</v>
      </c>
      <c r="AA75" s="163">
        <v>116</v>
      </c>
      <c r="AB75" s="163">
        <v>103</v>
      </c>
      <c r="AC75" s="163">
        <v>17</v>
      </c>
      <c r="AD75" s="163">
        <v>13</v>
      </c>
      <c r="AE75" s="163">
        <v>4</v>
      </c>
      <c r="AF75" s="163">
        <v>0</v>
      </c>
      <c r="AG75" s="163">
        <v>0</v>
      </c>
      <c r="AH75" s="163">
        <v>8</v>
      </c>
      <c r="AI75" s="163">
        <v>8</v>
      </c>
      <c r="AJ75" s="163">
        <v>2</v>
      </c>
      <c r="AK75" s="163">
        <v>3</v>
      </c>
      <c r="AL75" s="163">
        <v>7</v>
      </c>
      <c r="AM75" s="163">
        <v>0</v>
      </c>
      <c r="AN75" s="163">
        <v>24</v>
      </c>
      <c r="AO75" s="163">
        <v>4</v>
      </c>
      <c r="AP75" s="163">
        <v>2</v>
      </c>
      <c r="AQ75" s="163">
        <v>0</v>
      </c>
      <c r="AR75" s="163">
        <v>3</v>
      </c>
      <c r="AS75" s="278">
        <v>6.0344826999999997E-2</v>
      </c>
      <c r="AT75" s="278">
        <v>0.20689655100000001</v>
      </c>
      <c r="AU75" s="278">
        <v>0.48148148000000002</v>
      </c>
      <c r="AV75" s="278">
        <v>0.19753086</v>
      </c>
      <c r="AW75" s="278">
        <v>2.4691359999999999E-2</v>
      </c>
      <c r="AX75" s="278">
        <v>0.29629630000000001</v>
      </c>
      <c r="AY75" s="456">
        <v>103.389</v>
      </c>
      <c r="AZ75" s="278">
        <v>0.11678832</v>
      </c>
      <c r="BA75" s="278">
        <v>0.49382715999999999</v>
      </c>
      <c r="BB75" s="278">
        <v>0.222222222</v>
      </c>
      <c r="BC75" s="278">
        <v>0.28395061700000002</v>
      </c>
      <c r="BD75" s="164">
        <v>0.209876543</v>
      </c>
      <c r="BE75" s="164">
        <v>0.16504854299999999</v>
      </c>
      <c r="BF75" s="164">
        <v>0.24137931000000001</v>
      </c>
      <c r="BG75" s="164">
        <v>0.203883495</v>
      </c>
      <c r="BH75" s="164">
        <v>0.44526280499999998</v>
      </c>
      <c r="BI75" s="164">
        <v>3.8834951999999999E-2</v>
      </c>
      <c r="BJ75" s="165">
        <v>25.049562537889301</v>
      </c>
      <c r="BK75" s="164">
        <v>0.209698597932684</v>
      </c>
      <c r="BL75" s="165">
        <v>-9.6585679977763306</v>
      </c>
      <c r="BM75" s="165">
        <v>3.7873715430866999</v>
      </c>
      <c r="BN75" s="165">
        <v>29.701496706144798</v>
      </c>
      <c r="BO75" s="165">
        <v>0.17558198912943099</v>
      </c>
      <c r="BP75" s="165">
        <v>-1.3297469802200701</v>
      </c>
      <c r="BQ75" s="165">
        <v>-6.5511867619682</v>
      </c>
      <c r="BR75" s="165">
        <v>-10.713858238570699</v>
      </c>
      <c r="BS75" s="284">
        <v>-0.67916924030873904</v>
      </c>
      <c r="BT75" s="289"/>
      <c r="BU75" s="279"/>
      <c r="BV75" s="290"/>
      <c r="BW75" s="289"/>
      <c r="BX75" s="289"/>
      <c r="BY75" s="289"/>
      <c r="BZ75" s="289"/>
      <c r="CA75" s="279"/>
      <c r="CB75" s="290"/>
      <c r="CC75" s="289"/>
      <c r="CD75" s="279"/>
      <c r="CE75" s="328"/>
      <c r="CF75" s="290"/>
      <c r="CG75" s="289"/>
      <c r="CH75" s="279"/>
      <c r="CI75" s="328"/>
      <c r="CJ75" s="290"/>
      <c r="CK75" s="289"/>
      <c r="CL75" s="279"/>
      <c r="CM75" s="328"/>
      <c r="CN75" s="290"/>
      <c r="CO75" s="289"/>
      <c r="CP75" s="279"/>
      <c r="CQ75" s="328"/>
      <c r="CR75" s="290"/>
      <c r="CS75" s="289"/>
      <c r="CT75" s="279"/>
      <c r="CU75" s="328"/>
      <c r="CV75" s="328"/>
      <c r="CW75" s="290"/>
      <c r="CX75" s="289"/>
      <c r="CY75" s="279"/>
      <c r="CZ75" s="328"/>
      <c r="DA75" s="328"/>
      <c r="DB75" s="290"/>
      <c r="DC75" s="289"/>
      <c r="DD75" s="279"/>
      <c r="DE75" s="328"/>
      <c r="DF75" s="328"/>
      <c r="DG75" s="290"/>
      <c r="DH75" s="302"/>
      <c r="DI75" s="301">
        <v>0.19144856929779</v>
      </c>
      <c r="DP75" s="165"/>
      <c r="DQ75" s="165"/>
      <c r="DR75" s="165"/>
      <c r="ED75" s="165"/>
      <c r="EE75" s="165"/>
      <c r="EF75" s="165"/>
      <c r="EG75" s="165"/>
      <c r="EH75" s="166"/>
      <c r="EI75" s="165"/>
      <c r="EJ75" s="164"/>
      <c r="EK75" s="164"/>
      <c r="EL75" s="278"/>
      <c r="EM75" s="278"/>
      <c r="EN75" s="278"/>
      <c r="EO75" s="278"/>
      <c r="EP75" s="278"/>
      <c r="EQ75" s="278"/>
      <c r="ER75" s="165"/>
      <c r="ES75" s="166"/>
      <c r="ET75" s="166"/>
      <c r="EU75" s="166"/>
      <c r="EV75" s="166"/>
      <c r="EW75" s="166"/>
      <c r="EX75" s="284"/>
    </row>
    <row r="76" spans="1:260" ht="13" customHeight="1">
      <c r="A76" s="160" t="s">
        <v>17</v>
      </c>
      <c r="B76" s="160">
        <v>10826</v>
      </c>
      <c r="C76" s="160">
        <v>669720</v>
      </c>
      <c r="D76" s="160">
        <v>19363</v>
      </c>
      <c r="E76" s="160" t="s">
        <v>188</v>
      </c>
      <c r="F76" s="160" t="s">
        <v>188</v>
      </c>
      <c r="G76" s="175"/>
      <c r="H76" s="168" t="s">
        <v>1032</v>
      </c>
      <c r="I76" s="169" t="s">
        <v>595</v>
      </c>
      <c r="J76" s="170">
        <v>29</v>
      </c>
      <c r="K76" s="161">
        <v>7</v>
      </c>
      <c r="L76" s="161" t="s">
        <v>837</v>
      </c>
      <c r="Z76" s="163">
        <v>40</v>
      </c>
      <c r="AA76" s="163">
        <v>164</v>
      </c>
      <c r="AB76" s="163">
        <v>153</v>
      </c>
      <c r="AC76" s="163">
        <v>43</v>
      </c>
      <c r="AD76" s="163">
        <v>22</v>
      </c>
      <c r="AE76" s="163">
        <v>9</v>
      </c>
      <c r="AF76" s="163">
        <v>4</v>
      </c>
      <c r="AG76" s="163">
        <v>8</v>
      </c>
      <c r="AH76" s="163">
        <v>28</v>
      </c>
      <c r="AI76" s="163">
        <v>31</v>
      </c>
      <c r="AJ76" s="163">
        <v>2</v>
      </c>
      <c r="AK76" s="163">
        <v>0</v>
      </c>
      <c r="AL76" s="163">
        <v>8</v>
      </c>
      <c r="AM76" s="163">
        <v>1</v>
      </c>
      <c r="AN76" s="163">
        <v>41</v>
      </c>
      <c r="AO76" s="163">
        <v>1</v>
      </c>
      <c r="AP76" s="163">
        <v>2</v>
      </c>
      <c r="AQ76" s="163">
        <v>0</v>
      </c>
      <c r="AR76" s="163">
        <v>3</v>
      </c>
      <c r="AS76" s="278">
        <v>4.8780486999999997E-2</v>
      </c>
      <c r="AT76" s="278">
        <v>0.25</v>
      </c>
      <c r="AU76" s="278">
        <v>0.46491228000000001</v>
      </c>
      <c r="AV76" s="278">
        <v>0.19298245999999999</v>
      </c>
      <c r="AW76" s="278">
        <v>0.13157895</v>
      </c>
      <c r="AX76" s="278">
        <v>0.40350877000000002</v>
      </c>
      <c r="AY76" s="456">
        <v>109.245</v>
      </c>
      <c r="AZ76" s="278">
        <v>0.16806723000000001</v>
      </c>
      <c r="BA76" s="278">
        <v>0.42105263100000001</v>
      </c>
      <c r="BB76" s="278">
        <v>0.192982456</v>
      </c>
      <c r="BC76" s="278">
        <v>0.38596491199999999</v>
      </c>
      <c r="BD76" s="164">
        <v>0.33018867899999998</v>
      </c>
      <c r="BE76" s="164">
        <v>0.28104575100000001</v>
      </c>
      <c r="BF76" s="164">
        <v>0.31707317000000002</v>
      </c>
      <c r="BG76" s="164">
        <v>0.54901960699999997</v>
      </c>
      <c r="BH76" s="164">
        <v>0.86609277699999998</v>
      </c>
      <c r="BI76" s="164">
        <v>0.26797385600000001</v>
      </c>
      <c r="BJ76" s="165">
        <v>176.13359099178101</v>
      </c>
      <c r="BK76" s="164">
        <v>0.363957724688243</v>
      </c>
      <c r="BL76" s="165">
        <v>6.6086433579149597</v>
      </c>
      <c r="BM76" s="165">
        <v>25.618419950169599</v>
      </c>
      <c r="BN76" s="165">
        <v>129.001485175471</v>
      </c>
      <c r="BO76" s="165">
        <v>-0.66256101395488298</v>
      </c>
      <c r="BP76" s="165">
        <v>-0.28087347839027599</v>
      </c>
      <c r="BQ76" s="165">
        <v>7.7980328111845001</v>
      </c>
      <c r="BR76" s="165">
        <v>5.2755311469483104</v>
      </c>
      <c r="BS76" s="284">
        <v>0.80843123737837796</v>
      </c>
      <c r="BT76" s="289"/>
      <c r="BU76" s="279"/>
      <c r="BV76" s="290"/>
      <c r="BW76" s="289"/>
      <c r="BX76" s="289"/>
      <c r="BY76" s="289"/>
      <c r="BZ76" s="289"/>
      <c r="CA76" s="279"/>
      <c r="CB76" s="290"/>
      <c r="CC76" s="289"/>
      <c r="CD76" s="279"/>
      <c r="CE76" s="328"/>
      <c r="CF76" s="290"/>
      <c r="CG76" s="289"/>
      <c r="CH76" s="279"/>
      <c r="CI76" s="328"/>
      <c r="CJ76" s="290"/>
      <c r="CK76" s="289"/>
      <c r="CL76" s="279"/>
      <c r="CM76" s="328"/>
      <c r="CN76" s="290"/>
      <c r="CO76" s="289"/>
      <c r="CP76" s="279"/>
      <c r="CQ76" s="328"/>
      <c r="CR76" s="290"/>
      <c r="CS76" s="289"/>
      <c r="CT76" s="279"/>
      <c r="CU76" s="328"/>
      <c r="CV76" s="328"/>
      <c r="CW76" s="290"/>
      <c r="CX76" s="289"/>
      <c r="CY76" s="279"/>
      <c r="CZ76" s="328"/>
      <c r="DA76" s="328"/>
      <c r="DB76" s="290"/>
      <c r="DC76" s="289"/>
      <c r="DD76" s="279"/>
      <c r="DE76" s="328"/>
      <c r="DF76" s="328"/>
      <c r="DG76" s="290"/>
      <c r="DH76" s="302"/>
      <c r="DI76" s="301">
        <v>-2.8233724683523098</v>
      </c>
      <c r="DP76" s="165"/>
      <c r="DQ76" s="165"/>
      <c r="DR76" s="165"/>
      <c r="ED76" s="165"/>
      <c r="EE76" s="165"/>
      <c r="EF76" s="165"/>
      <c r="EG76" s="165"/>
      <c r="EH76" s="166"/>
      <c r="EI76" s="165"/>
      <c r="EJ76" s="164"/>
      <c r="EK76" s="164"/>
      <c r="EL76" s="278"/>
      <c r="EM76" s="278"/>
      <c r="EN76" s="278"/>
      <c r="EO76" s="278"/>
      <c r="EP76" s="278"/>
      <c r="EQ76" s="278"/>
      <c r="ER76" s="165"/>
      <c r="ES76" s="166"/>
      <c r="ET76" s="166"/>
      <c r="EU76" s="166"/>
      <c r="EV76" s="166"/>
      <c r="EW76" s="166"/>
      <c r="EX76" s="284"/>
    </row>
    <row r="77" spans="1:260" ht="13" customHeight="1">
      <c r="A77" s="160" t="s">
        <v>17</v>
      </c>
      <c r="B77" s="160">
        <v>12148</v>
      </c>
      <c r="C77" s="160">
        <v>681624</v>
      </c>
      <c r="D77" s="160">
        <v>24816</v>
      </c>
      <c r="E77" s="160" t="s">
        <v>15</v>
      </c>
      <c r="F77" s="160" t="s">
        <v>15</v>
      </c>
      <c r="G77" s="175"/>
      <c r="H77" s="162" t="s">
        <v>4046</v>
      </c>
      <c r="I77" s="162" t="s">
        <v>1955</v>
      </c>
      <c r="J77" s="160">
        <v>24</v>
      </c>
      <c r="K77" s="161">
        <v>8</v>
      </c>
      <c r="L77" s="161" t="s">
        <v>837</v>
      </c>
      <c r="Z77" s="163">
        <v>87</v>
      </c>
      <c r="AA77" s="163">
        <v>353</v>
      </c>
      <c r="AB77" s="163">
        <v>328</v>
      </c>
      <c r="AC77" s="163">
        <v>95</v>
      </c>
      <c r="AD77" s="163">
        <v>62</v>
      </c>
      <c r="AE77" s="163">
        <v>15</v>
      </c>
      <c r="AF77" s="163">
        <v>1</v>
      </c>
      <c r="AG77" s="163">
        <v>17</v>
      </c>
      <c r="AH77" s="163">
        <v>45</v>
      </c>
      <c r="AI77" s="163">
        <v>58</v>
      </c>
      <c r="AJ77" s="163">
        <v>7</v>
      </c>
      <c r="AK77" s="163">
        <v>4</v>
      </c>
      <c r="AL77" s="163">
        <v>16</v>
      </c>
      <c r="AM77" s="163">
        <v>0</v>
      </c>
      <c r="AN77" s="163">
        <v>70</v>
      </c>
      <c r="AO77" s="163">
        <v>5</v>
      </c>
      <c r="AP77" s="163">
        <v>4</v>
      </c>
      <c r="AQ77" s="163">
        <v>0</v>
      </c>
      <c r="AR77" s="163">
        <v>4</v>
      </c>
      <c r="AS77" s="278">
        <v>4.5325778999999997E-2</v>
      </c>
      <c r="AT77" s="278">
        <v>0.19830028299999999</v>
      </c>
      <c r="AU77" s="278">
        <v>0.39694656</v>
      </c>
      <c r="AV77" s="278">
        <v>0.2480916</v>
      </c>
      <c r="AW77" s="278">
        <v>8.3969470000000004E-2</v>
      </c>
      <c r="AX77" s="278">
        <v>0.39694656</v>
      </c>
      <c r="AY77" s="456">
        <v>110.60599999999999</v>
      </c>
      <c r="AZ77" s="278">
        <v>0.11505791999999999</v>
      </c>
      <c r="BA77" s="278">
        <v>0.35496183199999998</v>
      </c>
      <c r="BB77" s="278">
        <v>0.240458015</v>
      </c>
      <c r="BC77" s="278">
        <v>0.40458015200000003</v>
      </c>
      <c r="BD77" s="164">
        <v>0.318367346</v>
      </c>
      <c r="BE77" s="164">
        <v>0.28963414599999998</v>
      </c>
      <c r="BF77" s="164">
        <v>0.32861189800000001</v>
      </c>
      <c r="BG77" s="164">
        <v>0.496951219</v>
      </c>
      <c r="BH77" s="164">
        <v>0.82556311699999996</v>
      </c>
      <c r="BI77" s="164">
        <v>0.20731707299999999</v>
      </c>
      <c r="BJ77" s="165">
        <v>136.26516066326701</v>
      </c>
      <c r="BK77" s="164">
        <v>0.35484806437667898</v>
      </c>
      <c r="BL77" s="165">
        <v>11.648948045463699</v>
      </c>
      <c r="BM77" s="165">
        <v>52.566333027572703</v>
      </c>
      <c r="BN77" s="165">
        <v>128.532928449623</v>
      </c>
      <c r="BO77" s="165">
        <v>-0.24133420686972601</v>
      </c>
      <c r="BP77" s="165">
        <v>0.56231206795200706</v>
      </c>
      <c r="BQ77" s="165">
        <v>28.992534354345299</v>
      </c>
      <c r="BR77" s="165">
        <v>12.328907731471</v>
      </c>
      <c r="BS77" s="284">
        <v>3.0056901516496999</v>
      </c>
      <c r="BT77" s="289"/>
      <c r="BU77" s="279"/>
      <c r="BV77" s="290"/>
      <c r="BW77" s="289"/>
      <c r="BX77" s="289"/>
      <c r="BY77" s="289"/>
      <c r="BZ77" s="289"/>
      <c r="CA77" s="279"/>
      <c r="CB77" s="290"/>
      <c r="CC77" s="289"/>
      <c r="CD77" s="279"/>
      <c r="CE77" s="328"/>
      <c r="CF77" s="290"/>
      <c r="CG77" s="289"/>
      <c r="CH77" s="279"/>
      <c r="CI77" s="328"/>
      <c r="CJ77" s="290"/>
      <c r="CK77" s="289"/>
      <c r="CL77" s="279"/>
      <c r="CM77" s="328"/>
      <c r="CN77" s="290"/>
      <c r="CO77" s="289"/>
      <c r="CP77" s="279"/>
      <c r="CQ77" s="328"/>
      <c r="CR77" s="290"/>
      <c r="CS77" s="289"/>
      <c r="CT77" s="279"/>
      <c r="CU77" s="328"/>
      <c r="CV77" s="328"/>
      <c r="CW77" s="290"/>
      <c r="CX77" s="289"/>
      <c r="CY77" s="279"/>
      <c r="CZ77" s="328"/>
      <c r="DA77" s="328"/>
      <c r="DB77" s="290"/>
      <c r="DC77" s="289"/>
      <c r="DD77" s="279"/>
      <c r="DE77" s="328"/>
      <c r="DF77" s="328"/>
      <c r="DG77" s="290"/>
      <c r="DH77" s="325"/>
      <c r="DI77" s="301">
        <v>5.1569585204124397</v>
      </c>
      <c r="DP77" s="165"/>
      <c r="DQ77" s="165"/>
      <c r="DR77" s="165"/>
      <c r="ED77" s="165"/>
      <c r="EE77" s="165"/>
      <c r="EF77" s="165"/>
      <c r="EG77" s="165"/>
      <c r="EH77" s="166"/>
      <c r="EI77" s="165"/>
      <c r="EL77" s="278"/>
      <c r="EM77" s="278"/>
      <c r="EN77" s="278"/>
      <c r="EO77" s="278"/>
      <c r="EP77" s="278"/>
      <c r="EQ77" s="278"/>
      <c r="ER77" s="165"/>
    </row>
    <row r="78" spans="1:260" s="167" customFormat="1" ht="13" customHeight="1">
      <c r="A78" s="200" t="s">
        <v>17</v>
      </c>
      <c r="B78" s="160">
        <v>11290</v>
      </c>
      <c r="C78" s="200">
        <v>670770</v>
      </c>
      <c r="D78" s="200">
        <v>19522</v>
      </c>
      <c r="E78" s="200" t="s">
        <v>188</v>
      </c>
      <c r="F78" s="200" t="s">
        <v>188</v>
      </c>
      <c r="G78" s="175"/>
      <c r="H78" s="206" t="s">
        <v>2373</v>
      </c>
      <c r="I78" s="206" t="s">
        <v>3388</v>
      </c>
      <c r="J78" s="200">
        <v>29</v>
      </c>
      <c r="K78" s="161">
        <v>8</v>
      </c>
      <c r="L78" s="175" t="s">
        <v>46</v>
      </c>
      <c r="M78" s="210"/>
      <c r="N78" s="211"/>
      <c r="O78" s="175"/>
      <c r="P78" s="175"/>
      <c r="Q78" s="175"/>
      <c r="R78" s="175"/>
      <c r="S78" s="175"/>
      <c r="T78" s="175"/>
      <c r="U78" s="175"/>
      <c r="V78" s="175"/>
      <c r="W78" s="175"/>
      <c r="X78" s="175"/>
      <c r="Y78" s="210"/>
      <c r="Z78" s="163">
        <v>86</v>
      </c>
      <c r="AA78" s="163">
        <v>381</v>
      </c>
      <c r="AB78" s="163">
        <v>328</v>
      </c>
      <c r="AC78" s="163">
        <v>92</v>
      </c>
      <c r="AD78" s="163">
        <v>68</v>
      </c>
      <c r="AE78" s="163">
        <v>14</v>
      </c>
      <c r="AF78" s="163">
        <v>2</v>
      </c>
      <c r="AG78" s="163">
        <v>8</v>
      </c>
      <c r="AH78" s="163">
        <v>50</v>
      </c>
      <c r="AI78" s="163">
        <v>31</v>
      </c>
      <c r="AJ78" s="163">
        <v>9</v>
      </c>
      <c r="AK78" s="163">
        <v>3</v>
      </c>
      <c r="AL78" s="163">
        <v>42</v>
      </c>
      <c r="AM78" s="163">
        <v>0</v>
      </c>
      <c r="AN78" s="163">
        <v>60</v>
      </c>
      <c r="AO78" s="163">
        <v>5</v>
      </c>
      <c r="AP78" s="163">
        <v>3</v>
      </c>
      <c r="AQ78" s="163">
        <v>3</v>
      </c>
      <c r="AR78" s="163">
        <v>4</v>
      </c>
      <c r="AS78" s="278">
        <v>0.11023622</v>
      </c>
      <c r="AT78" s="278">
        <v>0.15748031400000001</v>
      </c>
      <c r="AU78" s="278">
        <v>0.51824817999999995</v>
      </c>
      <c r="AV78" s="278">
        <v>0.17518248</v>
      </c>
      <c r="AW78" s="278">
        <v>3.2846720000000003E-2</v>
      </c>
      <c r="AX78" s="278">
        <v>0.30291971000000001</v>
      </c>
      <c r="AY78" s="456">
        <v>106.867</v>
      </c>
      <c r="AZ78" s="278">
        <v>5.8428479999999998E-2</v>
      </c>
      <c r="BA78" s="278">
        <v>0.42248061999999997</v>
      </c>
      <c r="BB78" s="278">
        <v>0.22868216999999999</v>
      </c>
      <c r="BC78" s="278">
        <v>0.34883720899999998</v>
      </c>
      <c r="BD78" s="164">
        <v>0.31939163399999998</v>
      </c>
      <c r="BE78" s="164">
        <v>0.28048780400000001</v>
      </c>
      <c r="BF78" s="164">
        <v>0.36772486700000001</v>
      </c>
      <c r="BG78" s="164">
        <v>0.40853658500000001</v>
      </c>
      <c r="BH78" s="164">
        <v>0.77626145199999996</v>
      </c>
      <c r="BI78" s="164">
        <v>0.128048781</v>
      </c>
      <c r="BJ78" s="165">
        <v>84.163776109749094</v>
      </c>
      <c r="BK78" s="164">
        <v>0.34495162553888098</v>
      </c>
      <c r="BL78" s="165">
        <v>9.5527739593796301</v>
      </c>
      <c r="BM78" s="165">
        <v>53.715730554800402</v>
      </c>
      <c r="BN78" s="165">
        <v>115.97009714245</v>
      </c>
      <c r="BO78" s="165">
        <v>-5.6020436545447798E-2</v>
      </c>
      <c r="BP78" s="165">
        <v>1.6253134175203701</v>
      </c>
      <c r="BQ78" s="165">
        <v>19.1548474686257</v>
      </c>
      <c r="BR78" s="165">
        <v>8.7335571506097693</v>
      </c>
      <c r="BS78" s="284">
        <v>1.9858055763300899</v>
      </c>
      <c r="BT78" s="289"/>
      <c r="BU78" s="279"/>
      <c r="BV78" s="290"/>
      <c r="BW78" s="289"/>
      <c r="BX78" s="289"/>
      <c r="BY78" s="289"/>
      <c r="BZ78" s="289"/>
      <c r="CA78" s="279"/>
      <c r="CB78" s="290"/>
      <c r="CC78" s="289"/>
      <c r="CD78" s="279"/>
      <c r="CE78" s="328"/>
      <c r="CF78" s="290"/>
      <c r="CG78" s="289"/>
      <c r="CH78" s="279"/>
      <c r="CI78" s="328"/>
      <c r="CJ78" s="290"/>
      <c r="CK78" s="289"/>
      <c r="CL78" s="279"/>
      <c r="CM78" s="328"/>
      <c r="CN78" s="290"/>
      <c r="CO78" s="289"/>
      <c r="CP78" s="279"/>
      <c r="CQ78" s="328"/>
      <c r="CR78" s="290"/>
      <c r="CS78" s="289"/>
      <c r="CT78" s="279"/>
      <c r="CU78" s="328"/>
      <c r="CV78" s="328"/>
      <c r="CW78" s="290"/>
      <c r="CX78" s="289"/>
      <c r="CY78" s="279"/>
      <c r="CZ78" s="328"/>
      <c r="DA78" s="328"/>
      <c r="DB78" s="290"/>
      <c r="DC78" s="289"/>
      <c r="DD78" s="279"/>
      <c r="DE78" s="328"/>
      <c r="DF78" s="328"/>
      <c r="DG78" s="290"/>
      <c r="DH78" s="325"/>
      <c r="DI78" s="301">
        <v>-1.9980880022048899</v>
      </c>
      <c r="DJ78" s="163"/>
      <c r="DK78" s="163"/>
      <c r="DL78" s="163"/>
      <c r="DM78" s="163"/>
      <c r="DN78" s="163"/>
      <c r="DO78" s="163"/>
      <c r="DP78" s="165"/>
      <c r="DQ78" s="165"/>
      <c r="DR78" s="165"/>
      <c r="DS78" s="163"/>
      <c r="DT78" s="163"/>
      <c r="DU78" s="163"/>
      <c r="DV78" s="163"/>
      <c r="DW78" s="163"/>
      <c r="DX78" s="163"/>
      <c r="DY78" s="163"/>
      <c r="DZ78" s="163"/>
      <c r="EA78" s="163"/>
      <c r="EB78" s="163"/>
      <c r="EC78" s="163"/>
      <c r="ED78" s="165"/>
      <c r="EE78" s="165"/>
      <c r="EF78" s="165"/>
      <c r="EG78" s="165"/>
      <c r="EH78" s="166"/>
      <c r="EI78" s="165"/>
      <c r="EJ78" s="163"/>
      <c r="EK78" s="163"/>
      <c r="EL78" s="278"/>
      <c r="EM78" s="278"/>
      <c r="EN78" s="278"/>
      <c r="EO78" s="278"/>
      <c r="EP78" s="278"/>
      <c r="EQ78" s="278"/>
      <c r="ER78" s="165"/>
      <c r="ES78" s="163"/>
      <c r="ET78" s="163"/>
      <c r="EU78" s="163"/>
      <c r="EV78" s="163"/>
      <c r="EW78" s="163"/>
      <c r="EX78" s="283"/>
      <c r="EY78" s="458"/>
      <c r="EZ78" s="162"/>
      <c r="FA78" s="162"/>
      <c r="FB78" s="162"/>
      <c r="FC78" s="162"/>
      <c r="FD78" s="162"/>
      <c r="FE78" s="162"/>
      <c r="FF78" s="162"/>
      <c r="FG78" s="162"/>
      <c r="FH78" s="162"/>
      <c r="FI78" s="162"/>
      <c r="FJ78" s="162"/>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62"/>
      <c r="GH78" s="162"/>
      <c r="GI78" s="162"/>
      <c r="GJ78" s="162"/>
      <c r="GK78" s="162"/>
      <c r="GL78" s="162"/>
      <c r="GM78" s="162"/>
      <c r="GN78" s="162"/>
      <c r="GO78" s="162"/>
      <c r="GP78" s="162"/>
      <c r="GQ78" s="162"/>
      <c r="GR78" s="162"/>
      <c r="GS78" s="162"/>
      <c r="GT78" s="162"/>
      <c r="GU78" s="162"/>
      <c r="GV78" s="162"/>
      <c r="GW78" s="162"/>
      <c r="GX78" s="162"/>
      <c r="GY78" s="162"/>
      <c r="GZ78" s="162"/>
      <c r="HA78" s="162"/>
      <c r="HB78" s="162"/>
      <c r="HC78" s="162"/>
      <c r="HD78" s="162"/>
      <c r="HE78" s="162"/>
      <c r="HF78" s="162"/>
      <c r="HG78" s="162"/>
      <c r="HH78" s="162"/>
      <c r="HI78" s="162"/>
      <c r="HJ78" s="162"/>
      <c r="HK78" s="162"/>
      <c r="HL78" s="162"/>
      <c r="HM78" s="162"/>
      <c r="HN78" s="162"/>
      <c r="HO78" s="162"/>
      <c r="HP78" s="162"/>
      <c r="HQ78" s="162"/>
      <c r="HR78" s="162"/>
      <c r="HS78" s="162"/>
      <c r="HT78" s="162"/>
      <c r="HU78" s="162"/>
      <c r="HV78" s="162"/>
      <c r="HW78" s="162"/>
      <c r="HX78" s="162"/>
      <c r="HY78" s="162"/>
      <c r="HZ78" s="162"/>
      <c r="IA78" s="162"/>
      <c r="IB78" s="162"/>
      <c r="IC78" s="162"/>
      <c r="ID78" s="162"/>
      <c r="IE78" s="162"/>
      <c r="IF78" s="162"/>
      <c r="IG78" s="162"/>
      <c r="IH78" s="162"/>
      <c r="II78" s="162"/>
      <c r="IJ78" s="162"/>
      <c r="IK78" s="162"/>
      <c r="IL78" s="162"/>
      <c r="IM78" s="162"/>
      <c r="IN78" s="162"/>
      <c r="IO78" s="162"/>
      <c r="IP78" s="162"/>
      <c r="IQ78" s="162"/>
      <c r="IR78" s="162"/>
      <c r="IS78" s="162"/>
      <c r="IT78" s="162"/>
      <c r="IU78" s="162"/>
      <c r="IV78" s="162"/>
      <c r="IW78" s="162"/>
      <c r="IX78" s="162"/>
      <c r="IY78" s="162"/>
      <c r="IZ78" s="162"/>
    </row>
    <row r="79" spans="1:260" ht="13" customHeight="1">
      <c r="A79" s="160" t="s">
        <v>17</v>
      </c>
      <c r="B79" s="160">
        <v>11754</v>
      </c>
      <c r="C79" s="160">
        <v>671289</v>
      </c>
      <c r="D79" s="160">
        <v>22532</v>
      </c>
      <c r="E79" s="160" t="s">
        <v>246</v>
      </c>
      <c r="F79" s="160" t="s">
        <v>246</v>
      </c>
      <c r="G79" s="175"/>
      <c r="H79" s="162" t="s">
        <v>633</v>
      </c>
      <c r="I79" s="162" t="s">
        <v>571</v>
      </c>
      <c r="J79" s="160">
        <v>26</v>
      </c>
      <c r="K79" s="161">
        <v>8</v>
      </c>
      <c r="L79" s="161" t="s">
        <v>837</v>
      </c>
      <c r="Z79" s="163">
        <v>48</v>
      </c>
      <c r="AA79" s="163">
        <v>161</v>
      </c>
      <c r="AB79" s="163">
        <v>136</v>
      </c>
      <c r="AC79" s="163">
        <v>46</v>
      </c>
      <c r="AD79" s="163">
        <v>33</v>
      </c>
      <c r="AE79" s="163">
        <v>11</v>
      </c>
      <c r="AF79" s="163">
        <v>1</v>
      </c>
      <c r="AG79" s="163">
        <v>1</v>
      </c>
      <c r="AH79" s="163">
        <v>22</v>
      </c>
      <c r="AI79" s="163">
        <v>13</v>
      </c>
      <c r="AJ79" s="163">
        <v>12</v>
      </c>
      <c r="AK79" s="163">
        <v>3</v>
      </c>
      <c r="AL79" s="163">
        <v>16</v>
      </c>
      <c r="AM79" s="163">
        <v>0</v>
      </c>
      <c r="AN79" s="163">
        <v>13</v>
      </c>
      <c r="AO79" s="163">
        <v>6</v>
      </c>
      <c r="AP79" s="163">
        <v>3</v>
      </c>
      <c r="AQ79" s="163">
        <v>0</v>
      </c>
      <c r="AR79" s="163">
        <v>5</v>
      </c>
      <c r="AS79" s="278">
        <v>9.9378881000000002E-2</v>
      </c>
      <c r="AT79" s="278">
        <v>8.0745340999999998E-2</v>
      </c>
      <c r="AU79" s="278">
        <v>0.34126983999999999</v>
      </c>
      <c r="AV79" s="278">
        <v>0.30952381000000001</v>
      </c>
      <c r="AW79" s="278">
        <v>3.1746030000000001E-2</v>
      </c>
      <c r="AX79" s="278">
        <v>0.42857142999999998</v>
      </c>
      <c r="AY79" s="456">
        <v>108.739</v>
      </c>
      <c r="AZ79" s="278">
        <v>3.9494469999999997E-2</v>
      </c>
      <c r="BA79" s="278">
        <v>0.47199999999999998</v>
      </c>
      <c r="BB79" s="278">
        <v>0.248</v>
      </c>
      <c r="BC79" s="278">
        <v>0.28000000000000003</v>
      </c>
      <c r="BD79" s="164">
        <v>0.36</v>
      </c>
      <c r="BE79" s="164">
        <v>0.33823529400000002</v>
      </c>
      <c r="BF79" s="164">
        <v>0.42236024799999999</v>
      </c>
      <c r="BG79" s="164">
        <v>0.45588235199999999</v>
      </c>
      <c r="BH79" s="164">
        <v>0.87824259999999998</v>
      </c>
      <c r="BI79" s="164">
        <v>0.117647058</v>
      </c>
      <c r="BJ79" s="165">
        <v>77.326941905699798</v>
      </c>
      <c r="BK79" s="164">
        <v>0.38657929734413599</v>
      </c>
      <c r="BL79" s="165">
        <v>9.4050202329063897</v>
      </c>
      <c r="BM79" s="165">
        <v>28.067057009449002</v>
      </c>
      <c r="BN79" s="165">
        <v>136.30430189138499</v>
      </c>
      <c r="BO79" s="165">
        <v>-0.88014937626434697</v>
      </c>
      <c r="BP79" s="165">
        <v>0.55699602095410194</v>
      </c>
      <c r="BQ79" s="165">
        <v>7.0764689777398599</v>
      </c>
      <c r="BR79" s="165">
        <v>7.3853140986876697</v>
      </c>
      <c r="BS79" s="284">
        <v>0.73362586571047805</v>
      </c>
      <c r="BT79" s="289"/>
      <c r="BU79" s="279"/>
      <c r="BV79" s="290"/>
      <c r="BW79" s="289"/>
      <c r="BX79" s="289"/>
      <c r="BY79" s="289"/>
      <c r="BZ79" s="289"/>
      <c r="CA79" s="279"/>
      <c r="CB79" s="290"/>
      <c r="CC79" s="289"/>
      <c r="CD79" s="279"/>
      <c r="CE79" s="328"/>
      <c r="CF79" s="290"/>
      <c r="CG79" s="289"/>
      <c r="CH79" s="279"/>
      <c r="CI79" s="328"/>
      <c r="CJ79" s="290"/>
      <c r="CK79" s="289"/>
      <c r="CL79" s="279"/>
      <c r="CM79" s="328"/>
      <c r="CN79" s="290"/>
      <c r="CO79" s="289"/>
      <c r="CP79" s="279"/>
      <c r="CQ79" s="328"/>
      <c r="CR79" s="290"/>
      <c r="CS79" s="289"/>
      <c r="CT79" s="279"/>
      <c r="CU79" s="328"/>
      <c r="CV79" s="328"/>
      <c r="CW79" s="290"/>
      <c r="CX79" s="289"/>
      <c r="CY79" s="279"/>
      <c r="CZ79" s="328"/>
      <c r="DA79" s="328"/>
      <c r="DB79" s="290"/>
      <c r="DC79" s="289"/>
      <c r="DD79" s="279"/>
      <c r="DE79" s="328"/>
      <c r="DF79" s="328"/>
      <c r="DG79" s="290"/>
      <c r="DH79" s="302"/>
      <c r="DI79" s="301">
        <v>-5.5569288730621302</v>
      </c>
      <c r="DP79" s="165"/>
      <c r="DQ79" s="165"/>
      <c r="DR79" s="165"/>
      <c r="ED79" s="165"/>
      <c r="EE79" s="165"/>
      <c r="EF79" s="165"/>
      <c r="EG79" s="165"/>
      <c r="EH79" s="166"/>
      <c r="EI79" s="165"/>
      <c r="EJ79" s="164"/>
      <c r="EK79" s="164"/>
      <c r="EL79" s="278"/>
      <c r="EM79" s="278"/>
      <c r="EN79" s="278"/>
      <c r="EO79" s="278"/>
      <c r="EP79" s="278"/>
      <c r="EQ79" s="278"/>
      <c r="ER79" s="165"/>
      <c r="ES79" s="166"/>
      <c r="ET79" s="166"/>
      <c r="EU79" s="166"/>
      <c r="EV79" s="166"/>
      <c r="EW79" s="166"/>
      <c r="EX79" s="284"/>
    </row>
    <row r="80" spans="1:260" ht="13" customHeight="1">
      <c r="A80" s="160" t="s">
        <v>17</v>
      </c>
      <c r="B80" s="160">
        <v>12726</v>
      </c>
      <c r="C80" s="160">
        <v>676356</v>
      </c>
      <c r="D80" s="160">
        <v>26365</v>
      </c>
      <c r="E80" s="160" t="s">
        <v>2178</v>
      </c>
      <c r="F80" s="160" t="s">
        <v>2178</v>
      </c>
      <c r="G80" s="175"/>
      <c r="H80" s="162" t="s">
        <v>4428</v>
      </c>
      <c r="I80" s="162" t="s">
        <v>3524</v>
      </c>
      <c r="J80" s="160">
        <v>26</v>
      </c>
      <c r="K80" s="161">
        <v>8</v>
      </c>
      <c r="L80" s="161" t="s">
        <v>837</v>
      </c>
      <c r="Z80" s="163">
        <v>9</v>
      </c>
      <c r="AA80" s="163">
        <v>25</v>
      </c>
      <c r="AB80" s="163">
        <v>23</v>
      </c>
      <c r="AC80" s="163">
        <v>10</v>
      </c>
      <c r="AD80" s="163">
        <v>9</v>
      </c>
      <c r="AE80" s="163">
        <v>0</v>
      </c>
      <c r="AF80" s="163">
        <v>1</v>
      </c>
      <c r="AG80" s="163">
        <v>0</v>
      </c>
      <c r="AH80" s="163">
        <v>4</v>
      </c>
      <c r="AI80" s="163">
        <v>1</v>
      </c>
      <c r="AJ80" s="163">
        <v>4</v>
      </c>
      <c r="AK80" s="163">
        <v>0</v>
      </c>
      <c r="AL80" s="163">
        <v>2</v>
      </c>
      <c r="AM80" s="163">
        <v>0</v>
      </c>
      <c r="AN80" s="163">
        <v>4</v>
      </c>
      <c r="AO80" s="163">
        <v>0</v>
      </c>
      <c r="AP80" s="163">
        <v>0</v>
      </c>
      <c r="AQ80" s="163">
        <v>0</v>
      </c>
      <c r="AR80" s="163">
        <v>0</v>
      </c>
      <c r="AS80" s="278">
        <v>0.08</v>
      </c>
      <c r="AT80" s="278">
        <v>0.16</v>
      </c>
      <c r="AU80" s="278">
        <v>0.57894736999999996</v>
      </c>
      <c r="AV80" s="278">
        <v>5.2631579999999997E-2</v>
      </c>
      <c r="AW80" s="278">
        <v>0</v>
      </c>
      <c r="AX80" s="278">
        <v>0.10526315999999999</v>
      </c>
      <c r="AY80" s="456">
        <v>103.628</v>
      </c>
      <c r="AZ80" s="278">
        <v>0.10526315999999999</v>
      </c>
      <c r="BA80" s="278">
        <v>0.47368420999999999</v>
      </c>
      <c r="BB80" s="278">
        <v>0.21052631499999999</v>
      </c>
      <c r="BC80" s="278">
        <v>0.31578947299999999</v>
      </c>
      <c r="BD80" s="164">
        <v>0.52631578899999998</v>
      </c>
      <c r="BE80" s="164">
        <v>0.43478260800000001</v>
      </c>
      <c r="BF80" s="164">
        <v>0.48</v>
      </c>
      <c r="BG80" s="164">
        <v>0.52173913000000005</v>
      </c>
      <c r="BH80" s="164">
        <v>1.00173913</v>
      </c>
      <c r="BI80" s="164">
        <v>8.6956521999999994E-2</v>
      </c>
      <c r="BJ80" s="165">
        <v>56.089237239596699</v>
      </c>
      <c r="BK80" s="164">
        <v>0.43865240573883002</v>
      </c>
      <c r="BL80" s="165">
        <v>2.5031587329490299</v>
      </c>
      <c r="BM80" s="165">
        <v>5.4009905305488202</v>
      </c>
      <c r="BN80" s="165">
        <v>189.440204716002</v>
      </c>
      <c r="BO80" s="165">
        <v>-0.37460355635053</v>
      </c>
      <c r="BP80" s="165">
        <v>0.97370084887370401</v>
      </c>
      <c r="BQ80" s="165">
        <v>4.0055868760901596</v>
      </c>
      <c r="BR80" s="165">
        <v>3.5468317094987398</v>
      </c>
      <c r="BS80" s="284">
        <v>0.41526390476578201</v>
      </c>
      <c r="BT80" s="289"/>
      <c r="BU80" s="279"/>
      <c r="BV80" s="290"/>
      <c r="BW80" s="289"/>
      <c r="BX80" s="289"/>
      <c r="BY80" s="289"/>
      <c r="BZ80" s="289"/>
      <c r="CA80" s="279"/>
      <c r="CB80" s="290"/>
      <c r="CC80" s="289"/>
      <c r="CD80" s="279"/>
      <c r="CE80" s="328"/>
      <c r="CF80" s="290"/>
      <c r="CG80" s="289"/>
      <c r="CH80" s="279"/>
      <c r="CI80" s="328"/>
      <c r="CJ80" s="290"/>
      <c r="CK80" s="289"/>
      <c r="CL80" s="279"/>
      <c r="CM80" s="328"/>
      <c r="CN80" s="290"/>
      <c r="CO80" s="289"/>
      <c r="CP80" s="279"/>
      <c r="CQ80" s="328"/>
      <c r="CR80" s="290"/>
      <c r="CS80" s="289"/>
      <c r="CT80" s="279"/>
      <c r="CU80" s="328"/>
      <c r="CV80" s="328"/>
      <c r="CW80" s="290"/>
      <c r="CX80" s="289"/>
      <c r="CY80" s="279"/>
      <c r="CZ80" s="328"/>
      <c r="DA80" s="328"/>
      <c r="DB80" s="290"/>
      <c r="DC80" s="289"/>
      <c r="DD80" s="279"/>
      <c r="DE80" s="328"/>
      <c r="DF80" s="328"/>
      <c r="DG80" s="290"/>
      <c r="DH80" s="302"/>
      <c r="DI80" s="301">
        <v>-0.39711183929322702</v>
      </c>
      <c r="DP80" s="165"/>
      <c r="DQ80" s="165"/>
      <c r="DR80" s="165"/>
      <c r="ED80" s="165"/>
      <c r="EE80" s="165"/>
      <c r="EF80" s="165"/>
      <c r="EG80" s="165"/>
      <c r="EH80" s="166"/>
      <c r="EI80" s="165"/>
      <c r="EJ80" s="164"/>
      <c r="EK80" s="164"/>
      <c r="EL80" s="278"/>
      <c r="EM80" s="278"/>
      <c r="EN80" s="278"/>
      <c r="EO80" s="278"/>
      <c r="EP80" s="278"/>
      <c r="EQ80" s="278"/>
      <c r="ER80" s="165"/>
      <c r="ES80" s="166"/>
      <c r="ET80" s="166"/>
      <c r="EU80" s="166"/>
      <c r="EV80" s="166"/>
      <c r="EW80" s="166"/>
      <c r="EX80" s="284"/>
    </row>
    <row r="81" spans="1:154" ht="13" customHeight="1">
      <c r="A81" s="160" t="s">
        <v>17</v>
      </c>
      <c r="B81" s="160">
        <v>10646</v>
      </c>
      <c r="C81" s="160">
        <v>660670</v>
      </c>
      <c r="D81" s="160">
        <v>18401</v>
      </c>
      <c r="E81" s="160" t="s">
        <v>555</v>
      </c>
      <c r="F81" s="160" t="s">
        <v>555</v>
      </c>
      <c r="G81" s="175"/>
      <c r="H81" s="168" t="s">
        <v>4368</v>
      </c>
      <c r="I81" s="169" t="s">
        <v>20</v>
      </c>
      <c r="J81" s="170">
        <v>27</v>
      </c>
      <c r="K81" s="161">
        <v>9</v>
      </c>
      <c r="L81" s="161" t="s">
        <v>837</v>
      </c>
      <c r="Z81" s="163">
        <v>40</v>
      </c>
      <c r="AA81" s="163">
        <v>169</v>
      </c>
      <c r="AB81" s="163">
        <v>139</v>
      </c>
      <c r="AC81" s="163">
        <v>46</v>
      </c>
      <c r="AD81" s="163">
        <v>32</v>
      </c>
      <c r="AE81" s="163">
        <v>5</v>
      </c>
      <c r="AF81" s="163">
        <v>0</v>
      </c>
      <c r="AG81" s="163">
        <v>9</v>
      </c>
      <c r="AH81" s="163">
        <v>34</v>
      </c>
      <c r="AI81" s="163">
        <v>18</v>
      </c>
      <c r="AJ81" s="163">
        <v>4</v>
      </c>
      <c r="AK81" s="163">
        <v>0</v>
      </c>
      <c r="AL81" s="163">
        <v>30</v>
      </c>
      <c r="AM81" s="163">
        <v>2</v>
      </c>
      <c r="AN81" s="163">
        <v>45</v>
      </c>
      <c r="AO81" s="163">
        <v>0</v>
      </c>
      <c r="AP81" s="163">
        <v>0</v>
      </c>
      <c r="AQ81" s="163">
        <v>0</v>
      </c>
      <c r="AR81" s="163">
        <v>1</v>
      </c>
      <c r="AS81" s="278">
        <v>0.177514792</v>
      </c>
      <c r="AT81" s="278">
        <v>0.26627218899999999</v>
      </c>
      <c r="AU81" s="278">
        <v>0.32978722999999999</v>
      </c>
      <c r="AV81" s="278">
        <v>0.21276596</v>
      </c>
      <c r="AW81" s="278">
        <v>0.15957447</v>
      </c>
      <c r="AX81" s="278">
        <v>0.52127659999999998</v>
      </c>
      <c r="AY81" s="456">
        <v>115.482</v>
      </c>
      <c r="AZ81" s="278">
        <v>0.11634348999999999</v>
      </c>
      <c r="BA81" s="278">
        <v>0.46808510599999997</v>
      </c>
      <c r="BB81" s="278">
        <v>0.159574468</v>
      </c>
      <c r="BC81" s="278">
        <v>0.37234042499999997</v>
      </c>
      <c r="BD81" s="164">
        <v>0.43529411699999998</v>
      </c>
      <c r="BE81" s="164">
        <v>0.33093525099999999</v>
      </c>
      <c r="BF81" s="164">
        <v>0.44970414199999997</v>
      </c>
      <c r="BG81" s="164">
        <v>0.56115107900000005</v>
      </c>
      <c r="BH81" s="164">
        <v>1.0108552209999999</v>
      </c>
      <c r="BI81" s="164">
        <v>0.23021582800000001</v>
      </c>
      <c r="BJ81" s="165">
        <v>151.31603169820499</v>
      </c>
      <c r="BK81" s="164">
        <v>0.43503209716545599</v>
      </c>
      <c r="BL81" s="165">
        <v>16.431281184841499</v>
      </c>
      <c r="BM81" s="165">
        <v>36.0206241366161</v>
      </c>
      <c r="BN81" s="165">
        <v>182.314982214726</v>
      </c>
      <c r="BO81" s="165">
        <v>-0.63065025550494802</v>
      </c>
      <c r="BP81" s="165">
        <v>1.01503705792129</v>
      </c>
      <c r="BQ81" s="165">
        <v>19.0404407052031</v>
      </c>
      <c r="BR81" s="165">
        <v>17.266608845506401</v>
      </c>
      <c r="BS81" s="284">
        <v>1.9739448925451299</v>
      </c>
      <c r="BT81" s="289"/>
      <c r="BU81" s="279"/>
      <c r="BV81" s="290"/>
      <c r="BW81" s="289"/>
      <c r="BX81" s="289"/>
      <c r="BY81" s="289"/>
      <c r="BZ81" s="289"/>
      <c r="CA81" s="279"/>
      <c r="CB81" s="290"/>
      <c r="CC81" s="289"/>
      <c r="CD81" s="279"/>
      <c r="CE81" s="328"/>
      <c r="CF81" s="290"/>
      <c r="CG81" s="289"/>
      <c r="CH81" s="279"/>
      <c r="CI81" s="328"/>
      <c r="CJ81" s="290"/>
      <c r="CK81" s="289"/>
      <c r="CL81" s="279"/>
      <c r="CM81" s="328"/>
      <c r="CN81" s="290"/>
      <c r="CO81" s="289"/>
      <c r="CP81" s="279"/>
      <c r="CQ81" s="328"/>
      <c r="CR81" s="290"/>
      <c r="CS81" s="289"/>
      <c r="CT81" s="279"/>
      <c r="CU81" s="328"/>
      <c r="CV81" s="328"/>
      <c r="CW81" s="290"/>
      <c r="CX81" s="289"/>
      <c r="CY81" s="279"/>
      <c r="CZ81" s="328"/>
      <c r="DA81" s="328"/>
      <c r="DB81" s="290"/>
      <c r="DC81" s="289"/>
      <c r="DD81" s="279"/>
      <c r="DE81" s="328"/>
      <c r="DF81" s="328"/>
      <c r="DG81" s="290"/>
      <c r="DH81" s="302"/>
      <c r="DI81" s="301">
        <v>-3.7350262403488101</v>
      </c>
      <c r="DP81" s="165"/>
      <c r="DQ81" s="165"/>
      <c r="DR81" s="165"/>
      <c r="ED81" s="165"/>
      <c r="EE81" s="165"/>
      <c r="EF81" s="165"/>
      <c r="EG81" s="165"/>
      <c r="EH81" s="166"/>
      <c r="EI81" s="165"/>
      <c r="EJ81" s="164"/>
      <c r="EK81" s="164"/>
      <c r="EL81" s="278"/>
      <c r="EM81" s="278"/>
      <c r="EN81" s="278"/>
      <c r="EO81" s="278"/>
      <c r="EP81" s="278"/>
      <c r="EQ81" s="278"/>
      <c r="ER81" s="165"/>
      <c r="ES81" s="166"/>
      <c r="ET81" s="166"/>
      <c r="EU81" s="166"/>
      <c r="EV81" s="166"/>
      <c r="EW81" s="166"/>
      <c r="EX81" s="284"/>
    </row>
    <row r="82" spans="1:154" ht="13" customHeight="1">
      <c r="A82" s="160" t="s">
        <v>17</v>
      </c>
      <c r="B82" s="160">
        <v>12212</v>
      </c>
      <c r="C82" s="160">
        <v>663457</v>
      </c>
      <c r="D82" s="160">
        <v>21454</v>
      </c>
      <c r="E82" s="160" t="s">
        <v>276</v>
      </c>
      <c r="F82" s="160" t="s">
        <v>276</v>
      </c>
      <c r="G82" s="175"/>
      <c r="H82" s="162" t="s">
        <v>2469</v>
      </c>
      <c r="I82" s="162" t="s">
        <v>2470</v>
      </c>
      <c r="J82" s="161">
        <v>27</v>
      </c>
      <c r="K82" s="161">
        <v>9</v>
      </c>
      <c r="L82" s="161" t="s">
        <v>46</v>
      </c>
      <c r="Z82" s="163">
        <v>83</v>
      </c>
      <c r="AA82" s="163">
        <v>370</v>
      </c>
      <c r="AB82" s="163">
        <v>317</v>
      </c>
      <c r="AC82" s="163">
        <v>71</v>
      </c>
      <c r="AD82" s="163">
        <v>47</v>
      </c>
      <c r="AE82" s="163">
        <v>13</v>
      </c>
      <c r="AF82" s="163">
        <v>0</v>
      </c>
      <c r="AG82" s="163">
        <v>11</v>
      </c>
      <c r="AH82" s="163">
        <v>46</v>
      </c>
      <c r="AI82" s="163">
        <v>36</v>
      </c>
      <c r="AJ82" s="163">
        <v>4</v>
      </c>
      <c r="AK82" s="163">
        <v>4</v>
      </c>
      <c r="AL82" s="163">
        <v>46</v>
      </c>
      <c r="AM82" s="163">
        <v>2</v>
      </c>
      <c r="AN82" s="163">
        <v>80</v>
      </c>
      <c r="AO82" s="163">
        <v>5</v>
      </c>
      <c r="AP82" s="163">
        <v>2</v>
      </c>
      <c r="AQ82" s="163">
        <v>0</v>
      </c>
      <c r="AR82" s="163">
        <v>4</v>
      </c>
      <c r="AS82" s="278">
        <v>0.124324324</v>
      </c>
      <c r="AT82" s="278">
        <v>0.21621621599999999</v>
      </c>
      <c r="AU82" s="278">
        <v>0.36820083999999997</v>
      </c>
      <c r="AV82" s="278">
        <v>0.23849371999999999</v>
      </c>
      <c r="AW82" s="278">
        <v>9.6234310000000003E-2</v>
      </c>
      <c r="AX82" s="278">
        <v>0.51882845</v>
      </c>
      <c r="AY82" s="456">
        <v>113.03700000000001</v>
      </c>
      <c r="AZ82" s="278">
        <v>7.2320839999999997E-2</v>
      </c>
      <c r="BA82" s="278">
        <v>0.34873949500000001</v>
      </c>
      <c r="BB82" s="278">
        <v>0.180672268</v>
      </c>
      <c r="BC82" s="278">
        <v>0.47058823500000002</v>
      </c>
      <c r="BD82" s="164">
        <v>0.263157894</v>
      </c>
      <c r="BE82" s="164">
        <v>0.22397476299999999</v>
      </c>
      <c r="BF82" s="164">
        <v>0.32972972900000003</v>
      </c>
      <c r="BG82" s="164">
        <v>0.36908517299999999</v>
      </c>
      <c r="BH82" s="164">
        <v>0.69881490199999996</v>
      </c>
      <c r="BI82" s="164">
        <v>0.14511041</v>
      </c>
      <c r="BJ82" s="165">
        <v>95.378026741495503</v>
      </c>
      <c r="BK82" s="164">
        <v>0.31217817573443701</v>
      </c>
      <c r="BL82" s="165">
        <v>-0.43598223388755097</v>
      </c>
      <c r="BM82" s="165">
        <v>42.4519283705893</v>
      </c>
      <c r="BN82" s="165">
        <v>100.243429453571</v>
      </c>
      <c r="BO82" s="165">
        <v>-0.76349521116156205</v>
      </c>
      <c r="BP82" s="165">
        <v>-1.19098904728889</v>
      </c>
      <c r="BQ82" s="165">
        <v>8.3138866815287393</v>
      </c>
      <c r="BR82" s="165">
        <v>-1.0857675141152101</v>
      </c>
      <c r="BS82" s="284">
        <v>0.86191041511544597</v>
      </c>
      <c r="BT82" s="289"/>
      <c r="BU82" s="279"/>
      <c r="BV82" s="290"/>
      <c r="BW82" s="289"/>
      <c r="BX82" s="289"/>
      <c r="BY82" s="289"/>
      <c r="BZ82" s="289"/>
      <c r="CA82" s="279"/>
      <c r="CB82" s="290"/>
      <c r="CC82" s="289"/>
      <c r="CD82" s="279"/>
      <c r="CE82" s="328"/>
      <c r="CF82" s="290"/>
      <c r="CG82" s="289"/>
      <c r="CH82" s="279"/>
      <c r="CI82" s="328"/>
      <c r="CJ82" s="290"/>
      <c r="CK82" s="289"/>
      <c r="CL82" s="279"/>
      <c r="CM82" s="328"/>
      <c r="CN82" s="290"/>
      <c r="CO82" s="289"/>
      <c r="CP82" s="279"/>
      <c r="CQ82" s="328"/>
      <c r="CR82" s="290"/>
      <c r="CS82" s="289"/>
      <c r="CT82" s="279"/>
      <c r="CU82" s="328"/>
      <c r="CV82" s="328"/>
      <c r="CW82" s="290"/>
      <c r="CX82" s="289"/>
      <c r="CY82" s="279"/>
      <c r="CZ82" s="328"/>
      <c r="DA82" s="328"/>
      <c r="DB82" s="290"/>
      <c r="DC82" s="289"/>
      <c r="DD82" s="279"/>
      <c r="DE82" s="328"/>
      <c r="DF82" s="328"/>
      <c r="DG82" s="290"/>
      <c r="DH82" s="302"/>
      <c r="DI82" s="301">
        <v>-2.6611593961715698</v>
      </c>
      <c r="DP82" s="165"/>
      <c r="DQ82" s="165"/>
      <c r="DR82" s="165"/>
      <c r="ED82" s="165"/>
      <c r="EE82" s="165"/>
      <c r="EF82" s="165"/>
      <c r="EG82" s="165"/>
      <c r="EH82" s="166"/>
      <c r="EI82" s="165"/>
      <c r="EJ82" s="164"/>
      <c r="EK82" s="164"/>
      <c r="EL82" s="278"/>
      <c r="EM82" s="278"/>
      <c r="EN82" s="278"/>
      <c r="EO82" s="278"/>
      <c r="EP82" s="278"/>
      <c r="EQ82" s="278"/>
      <c r="ER82" s="165"/>
      <c r="ES82" s="166"/>
      <c r="ET82" s="166"/>
      <c r="EU82" s="166"/>
      <c r="EV82" s="166"/>
      <c r="EW82" s="166"/>
      <c r="EX82" s="284"/>
    </row>
    <row r="83" spans="1:154" ht="13" customHeight="1">
      <c r="A83" s="160" t="s">
        <v>17</v>
      </c>
      <c r="B83" s="160">
        <v>8634</v>
      </c>
      <c r="C83" s="160">
        <v>519317</v>
      </c>
      <c r="D83" s="160">
        <v>4949</v>
      </c>
      <c r="E83" s="160" t="s">
        <v>16</v>
      </c>
      <c r="F83" s="160" t="s">
        <v>16</v>
      </c>
      <c r="G83" s="175"/>
      <c r="H83" s="168" t="s">
        <v>263</v>
      </c>
      <c r="I83" s="169" t="s">
        <v>721</v>
      </c>
      <c r="J83" s="170">
        <v>35</v>
      </c>
      <c r="K83" s="161">
        <v>10</v>
      </c>
      <c r="L83" s="161" t="s">
        <v>837</v>
      </c>
      <c r="Z83" s="163">
        <v>16</v>
      </c>
      <c r="AA83" s="163">
        <v>62</v>
      </c>
      <c r="AB83" s="163">
        <v>54</v>
      </c>
      <c r="AC83" s="163">
        <v>12</v>
      </c>
      <c r="AD83" s="163">
        <v>9</v>
      </c>
      <c r="AE83" s="163">
        <v>2</v>
      </c>
      <c r="AF83" s="163">
        <v>0</v>
      </c>
      <c r="AG83" s="163">
        <v>1</v>
      </c>
      <c r="AH83" s="163">
        <v>3</v>
      </c>
      <c r="AI83" s="163">
        <v>7</v>
      </c>
      <c r="AJ83" s="163">
        <v>0</v>
      </c>
      <c r="AK83" s="163">
        <v>0</v>
      </c>
      <c r="AL83" s="163">
        <v>8</v>
      </c>
      <c r="AM83" s="163">
        <v>0</v>
      </c>
      <c r="AN83" s="163">
        <v>18</v>
      </c>
      <c r="AO83" s="163">
        <v>0</v>
      </c>
      <c r="AP83" s="163">
        <v>0</v>
      </c>
      <c r="AQ83" s="163">
        <v>0</v>
      </c>
      <c r="AR83" s="163">
        <v>1</v>
      </c>
      <c r="AS83" s="278">
        <v>0.12903225800000001</v>
      </c>
      <c r="AT83" s="278">
        <v>0.29032258</v>
      </c>
      <c r="AU83" s="278">
        <v>0.44444444</v>
      </c>
      <c r="AV83" s="278">
        <v>0.22222222</v>
      </c>
      <c r="AW83" s="278">
        <v>5.5555559999999997E-2</v>
      </c>
      <c r="AX83" s="278">
        <v>0.47222222000000003</v>
      </c>
      <c r="AY83" s="456">
        <v>118</v>
      </c>
      <c r="AZ83" s="278">
        <v>0.15830116</v>
      </c>
      <c r="BA83" s="278">
        <v>0.38888888799999999</v>
      </c>
      <c r="BB83" s="278">
        <v>0.13888888799999999</v>
      </c>
      <c r="BC83" s="278">
        <v>0.47222222200000002</v>
      </c>
      <c r="BD83" s="164">
        <v>0.31428571399999999</v>
      </c>
      <c r="BE83" s="164">
        <v>0.222222222</v>
      </c>
      <c r="BF83" s="164">
        <v>0.322580645</v>
      </c>
      <c r="BG83" s="164">
        <v>0.314814814</v>
      </c>
      <c r="BH83" s="164">
        <v>0.63739545900000005</v>
      </c>
      <c r="BI83" s="164">
        <v>9.2592592000000001E-2</v>
      </c>
      <c r="BJ83" s="165">
        <v>59.724650202973599</v>
      </c>
      <c r="BK83" s="164">
        <v>0.29212663635130798</v>
      </c>
      <c r="BL83" s="165">
        <v>-1.0688444465281499</v>
      </c>
      <c r="BM83" s="165">
        <v>6.1177784115193301</v>
      </c>
      <c r="BN83" s="165">
        <v>86.529661857806104</v>
      </c>
      <c r="BO83" s="165">
        <v>7.4103522381398806E-2</v>
      </c>
      <c r="BP83" s="165">
        <v>-0.521345406305044</v>
      </c>
      <c r="BQ83" s="165">
        <v>-0.87222030115072202</v>
      </c>
      <c r="BR83" s="165">
        <v>-1.4824248040909001</v>
      </c>
      <c r="BS83" s="284">
        <v>-9.0424104950478201E-2</v>
      </c>
      <c r="BT83" s="289"/>
      <c r="BU83" s="279"/>
      <c r="BV83" s="290"/>
      <c r="BW83" s="289"/>
      <c r="BX83" s="289"/>
      <c r="BY83" s="289"/>
      <c r="BZ83" s="289"/>
      <c r="CA83" s="279"/>
      <c r="CB83" s="290"/>
      <c r="CC83" s="289"/>
      <c r="CD83" s="279"/>
      <c r="CE83" s="328"/>
      <c r="CF83" s="290"/>
      <c r="CG83" s="289"/>
      <c r="CH83" s="279"/>
      <c r="CI83" s="328"/>
      <c r="CJ83" s="290"/>
      <c r="CK83" s="289"/>
      <c r="CL83" s="279"/>
      <c r="CM83" s="328"/>
      <c r="CN83" s="290"/>
      <c r="CO83" s="289"/>
      <c r="CP83" s="279"/>
      <c r="CQ83" s="328"/>
      <c r="CR83" s="290"/>
      <c r="CS83" s="289"/>
      <c r="CT83" s="279"/>
      <c r="CU83" s="328"/>
      <c r="CV83" s="328"/>
      <c r="CW83" s="290"/>
      <c r="CX83" s="289"/>
      <c r="CY83" s="279"/>
      <c r="CZ83" s="328"/>
      <c r="DA83" s="328"/>
      <c r="DB83" s="290"/>
      <c r="DC83" s="289"/>
      <c r="DD83" s="279"/>
      <c r="DE83" s="328"/>
      <c r="DF83" s="328"/>
      <c r="DG83" s="290"/>
      <c r="DH83" s="302"/>
      <c r="DI83" s="301">
        <v>-1.51234567165374</v>
      </c>
      <c r="DP83" s="165"/>
      <c r="DQ83" s="165"/>
      <c r="DR83" s="165"/>
      <c r="ED83" s="165"/>
      <c r="EE83" s="165"/>
      <c r="EF83" s="165"/>
      <c r="EG83" s="165"/>
      <c r="EH83" s="166"/>
      <c r="EI83" s="165"/>
      <c r="EJ83" s="164"/>
      <c r="EK83" s="164"/>
      <c r="EL83" s="278"/>
      <c r="EM83" s="278"/>
      <c r="EN83" s="278"/>
      <c r="EO83" s="278"/>
      <c r="EP83" s="278"/>
      <c r="EQ83" s="278"/>
      <c r="ER83" s="165"/>
      <c r="ES83" s="166"/>
      <c r="ET83" s="166"/>
      <c r="EU83" s="166"/>
      <c r="EV83" s="166"/>
      <c r="EW83" s="166"/>
      <c r="EX83" s="284"/>
    </row>
    <row r="84" spans="1:154" ht="13" customHeight="1">
      <c r="A84" s="160" t="s">
        <v>17</v>
      </c>
      <c r="G84" s="175"/>
      <c r="H84" s="162" t="s">
        <v>4302</v>
      </c>
      <c r="Z84" s="163"/>
      <c r="BP84" s="487"/>
      <c r="BT84" s="480"/>
      <c r="BU84" s="481"/>
      <c r="BV84" s="482"/>
      <c r="BW84" s="480"/>
      <c r="BX84" s="480"/>
      <c r="BY84" s="480"/>
      <c r="BZ84" s="480"/>
      <c r="CA84" s="481"/>
      <c r="CB84" s="482"/>
      <c r="CC84" s="480"/>
      <c r="CD84" s="481"/>
      <c r="CE84" s="483"/>
      <c r="CF84" s="482"/>
      <c r="CG84" s="480"/>
      <c r="CH84" s="481"/>
      <c r="CI84" s="483"/>
      <c r="CJ84" s="482"/>
      <c r="CK84" s="480"/>
      <c r="CL84" s="481"/>
      <c r="CM84" s="483"/>
      <c r="CN84" s="482"/>
      <c r="CO84" s="480"/>
      <c r="CP84" s="481"/>
      <c r="CQ84" s="483"/>
      <c r="CR84" s="482"/>
      <c r="DH84" s="325"/>
      <c r="DI84" s="300"/>
    </row>
    <row r="85" spans="1:154" ht="13" customHeight="1">
      <c r="A85" s="160" t="s">
        <v>17</v>
      </c>
      <c r="G85" s="175"/>
      <c r="H85" s="162" t="s">
        <v>4316</v>
      </c>
      <c r="Z85" s="163"/>
      <c r="BT85" s="480"/>
      <c r="BU85" s="481"/>
      <c r="BV85" s="482"/>
      <c r="BW85" s="480"/>
      <c r="BX85" s="480"/>
      <c r="BY85" s="480"/>
      <c r="BZ85" s="480"/>
      <c r="CA85" s="481"/>
      <c r="CB85" s="482"/>
      <c r="CC85" s="480"/>
      <c r="CD85" s="481"/>
      <c r="CE85" s="483"/>
      <c r="CF85" s="482"/>
      <c r="CG85" s="480"/>
      <c r="CH85" s="481"/>
      <c r="CI85" s="483"/>
      <c r="CJ85" s="482"/>
      <c r="CK85" s="480"/>
      <c r="CL85" s="481"/>
      <c r="CM85" s="483"/>
      <c r="CN85" s="482"/>
      <c r="CO85" s="480"/>
      <c r="CP85" s="481"/>
      <c r="CQ85" s="483"/>
      <c r="CR85" s="482"/>
      <c r="DH85" s="325"/>
      <c r="DI85" s="300"/>
    </row>
    <row r="86" spans="1:154" ht="13" customHeight="1">
      <c r="A86" s="160" t="s">
        <v>17</v>
      </c>
      <c r="G86" s="175"/>
      <c r="H86" s="162" t="s">
        <v>4318</v>
      </c>
      <c r="Z86" s="163"/>
      <c r="BT86" s="480"/>
      <c r="BU86" s="481"/>
      <c r="BV86" s="482"/>
      <c r="BW86" s="480"/>
      <c r="BX86" s="480"/>
      <c r="BY86" s="480"/>
      <c r="BZ86" s="480"/>
      <c r="CA86" s="481"/>
      <c r="CB86" s="482"/>
      <c r="CC86" s="480"/>
      <c r="CD86" s="481"/>
      <c r="CE86" s="483"/>
      <c r="CF86" s="482"/>
      <c r="CG86" s="480"/>
      <c r="CH86" s="481"/>
      <c r="CI86" s="483"/>
      <c r="CJ86" s="482"/>
      <c r="CK86" s="480"/>
      <c r="CL86" s="481"/>
      <c r="CM86" s="483"/>
      <c r="CN86" s="482"/>
      <c r="CO86" s="480"/>
      <c r="CP86" s="481"/>
      <c r="CQ86" s="483"/>
      <c r="CR86" s="482"/>
      <c r="DH86" s="325"/>
      <c r="DI86" s="300"/>
    </row>
    <row r="87" spans="1:154" ht="13" customHeight="1">
      <c r="A87" s="160" t="s">
        <v>17</v>
      </c>
      <c r="G87" s="175"/>
      <c r="H87" s="162" t="s">
        <v>4332</v>
      </c>
      <c r="Z87" s="163"/>
      <c r="BT87" s="480"/>
      <c r="BU87" s="481"/>
      <c r="BV87" s="482"/>
      <c r="BW87" s="480"/>
      <c r="BX87" s="480"/>
      <c r="BY87" s="480"/>
      <c r="BZ87" s="480"/>
      <c r="CA87" s="481"/>
      <c r="CB87" s="482"/>
      <c r="CC87" s="480"/>
      <c r="CD87" s="481"/>
      <c r="CE87" s="483"/>
      <c r="CF87" s="482"/>
      <c r="CG87" s="480"/>
      <c r="CH87" s="481"/>
      <c r="CI87" s="483"/>
      <c r="CJ87" s="482"/>
      <c r="CK87" s="480"/>
      <c r="CL87" s="481"/>
      <c r="CM87" s="483"/>
      <c r="CN87" s="482"/>
      <c r="CO87" s="480"/>
      <c r="CP87" s="481"/>
      <c r="CQ87" s="483"/>
      <c r="CR87" s="482"/>
      <c r="DH87" s="325"/>
      <c r="DI87" s="300"/>
    </row>
    <row r="88" spans="1:154" ht="13" customHeight="1">
      <c r="A88" s="160" t="s">
        <v>4240</v>
      </c>
      <c r="B88" s="160">
        <v>11645</v>
      </c>
      <c r="C88" s="160">
        <v>670280</v>
      </c>
      <c r="D88" s="160">
        <v>19569</v>
      </c>
      <c r="E88" s="160" t="s">
        <v>438</v>
      </c>
      <c r="F88" s="160" t="s">
        <v>438</v>
      </c>
      <c r="G88" s="175"/>
      <c r="H88" s="168" t="s">
        <v>1309</v>
      </c>
      <c r="I88" s="169" t="s">
        <v>617</v>
      </c>
      <c r="J88" s="170">
        <v>30</v>
      </c>
      <c r="K88" s="161">
        <v>1</v>
      </c>
      <c r="M88" s="184" t="s">
        <v>837</v>
      </c>
      <c r="Z88" s="163"/>
      <c r="AS88" s="278"/>
      <c r="AT88" s="278"/>
      <c r="AU88" s="278"/>
      <c r="AV88" s="278"/>
      <c r="AW88" s="278"/>
      <c r="AX88" s="278"/>
      <c r="AY88" s="456"/>
      <c r="AZ88" s="278"/>
      <c r="BA88" s="278"/>
      <c r="BB88" s="278"/>
      <c r="BC88" s="278"/>
      <c r="BD88" s="164"/>
      <c r="BE88" s="164"/>
      <c r="BF88" s="164"/>
      <c r="BG88" s="164"/>
      <c r="BH88" s="164"/>
      <c r="BI88" s="164"/>
      <c r="BJ88" s="165"/>
      <c r="BK88" s="164"/>
      <c r="BL88" s="165"/>
      <c r="BM88" s="165"/>
      <c r="BN88" s="165"/>
      <c r="BO88" s="165"/>
      <c r="BP88" s="165"/>
      <c r="BQ88" s="165"/>
      <c r="BR88" s="165"/>
      <c r="BS88" s="284"/>
      <c r="BT88" s="289"/>
      <c r="BU88" s="279"/>
      <c r="BV88" s="290"/>
      <c r="BW88" s="289"/>
      <c r="BX88" s="289"/>
      <c r="BY88" s="289"/>
      <c r="BZ88" s="289"/>
      <c r="CA88" s="279"/>
      <c r="CB88" s="290"/>
      <c r="CC88" s="289"/>
      <c r="CD88" s="279"/>
      <c r="CE88" s="328"/>
      <c r="CF88" s="290"/>
      <c r="CG88" s="289"/>
      <c r="CH88" s="279"/>
      <c r="CI88" s="328"/>
      <c r="CJ88" s="290"/>
      <c r="CK88" s="289"/>
      <c r="CL88" s="279"/>
      <c r="CM88" s="328"/>
      <c r="CN88" s="290"/>
      <c r="CO88" s="289"/>
      <c r="CP88" s="279"/>
      <c r="CQ88" s="328"/>
      <c r="CR88" s="290"/>
      <c r="CS88" s="289"/>
      <c r="CT88" s="279"/>
      <c r="CU88" s="328"/>
      <c r="CV88" s="328"/>
      <c r="CW88" s="290"/>
      <c r="CX88" s="289"/>
      <c r="CY88" s="279"/>
      <c r="CZ88" s="328"/>
      <c r="DA88" s="328"/>
      <c r="DB88" s="290"/>
      <c r="DC88" s="289"/>
      <c r="DD88" s="279"/>
      <c r="DE88" s="328"/>
      <c r="DF88" s="328"/>
      <c r="DG88" s="290"/>
      <c r="DH88" s="302"/>
      <c r="DI88" s="301"/>
      <c r="DJ88" s="163">
        <v>33</v>
      </c>
      <c r="DK88" s="163">
        <v>0</v>
      </c>
      <c r="DL88" s="163">
        <v>0</v>
      </c>
      <c r="DM88" s="163">
        <v>2</v>
      </c>
      <c r="DN88" s="163">
        <v>5</v>
      </c>
      <c r="DO88" s="163">
        <v>12</v>
      </c>
      <c r="DP88" s="165">
        <v>29.2</v>
      </c>
      <c r="DQ88" s="165"/>
      <c r="DR88" s="165">
        <v>29.2000007629394</v>
      </c>
      <c r="DS88" s="163">
        <v>121</v>
      </c>
      <c r="DT88" s="163">
        <v>25</v>
      </c>
      <c r="DU88" s="163">
        <v>11</v>
      </c>
      <c r="DV88" s="163">
        <v>9</v>
      </c>
      <c r="DW88" s="163">
        <v>2</v>
      </c>
      <c r="DX88" s="163">
        <v>9</v>
      </c>
      <c r="DY88" s="163">
        <v>2</v>
      </c>
      <c r="DZ88" s="163">
        <v>1</v>
      </c>
      <c r="EA88" s="163">
        <v>3</v>
      </c>
      <c r="EB88" s="163">
        <v>0</v>
      </c>
      <c r="EC88" s="163">
        <v>42</v>
      </c>
      <c r="ED88" s="165">
        <v>12.7415741259606</v>
      </c>
      <c r="EE88" s="165">
        <v>2.7303373127058399</v>
      </c>
      <c r="EF88" s="165">
        <v>0.60674162504574403</v>
      </c>
      <c r="EG88" s="165">
        <v>7.5842703130717997</v>
      </c>
      <c r="EH88" s="166">
        <v>1.1460675139752901</v>
      </c>
      <c r="EI88" s="165">
        <v>88.452044695222796</v>
      </c>
      <c r="EJ88" s="164">
        <v>0.22522522522522501</v>
      </c>
      <c r="EK88" s="164">
        <v>0.34328358208955201</v>
      </c>
      <c r="EL88" s="278">
        <v>0.46376811499999998</v>
      </c>
      <c r="EM88" s="278">
        <v>0.144927536</v>
      </c>
      <c r="EN88" s="278">
        <v>0.391304347</v>
      </c>
      <c r="EO88" s="278">
        <v>0.11594203</v>
      </c>
      <c r="EP88" s="278">
        <v>0.42028986000000002</v>
      </c>
      <c r="EQ88" s="278">
        <v>0.12757202000000001</v>
      </c>
      <c r="ER88" s="165">
        <v>-0.28321605073307199</v>
      </c>
      <c r="ES88" s="166">
        <v>2.7303373127058399</v>
      </c>
      <c r="ET88" s="166">
        <v>2.93</v>
      </c>
      <c r="EU88" s="166">
        <v>2.1419276039191799</v>
      </c>
      <c r="EV88" s="166">
        <v>2.6075298661181701</v>
      </c>
      <c r="EW88" s="166">
        <v>2.2701823279349602</v>
      </c>
      <c r="EX88" s="284">
        <v>0.94844347238540605</v>
      </c>
    </row>
    <row r="89" spans="1:154" ht="13" customHeight="1">
      <c r="A89" s="160" t="s">
        <v>4240</v>
      </c>
      <c r="B89" s="160">
        <v>8334</v>
      </c>
      <c r="C89" s="160">
        <v>445926</v>
      </c>
      <c r="D89" s="160">
        <v>5448</v>
      </c>
      <c r="E89" s="160" t="s">
        <v>555</v>
      </c>
      <c r="F89" s="160" t="s">
        <v>555</v>
      </c>
      <c r="G89" s="175"/>
      <c r="H89" s="168" t="s">
        <v>280</v>
      </c>
      <c r="I89" s="169" t="s">
        <v>135</v>
      </c>
      <c r="J89" s="170">
        <v>41</v>
      </c>
      <c r="K89" s="161">
        <v>1</v>
      </c>
      <c r="M89" s="184" t="s">
        <v>837</v>
      </c>
      <c r="Z89" s="163"/>
      <c r="AS89" s="278"/>
      <c r="AT89" s="278"/>
      <c r="AU89" s="278"/>
      <c r="AV89" s="278"/>
      <c r="AW89" s="278"/>
      <c r="AX89" s="278"/>
      <c r="AY89" s="456"/>
      <c r="AZ89" s="278"/>
      <c r="BA89" s="278"/>
      <c r="BB89" s="278"/>
      <c r="BC89" s="278"/>
      <c r="BD89" s="164"/>
      <c r="BE89" s="164"/>
      <c r="BF89" s="164"/>
      <c r="BG89" s="164"/>
      <c r="BH89" s="164"/>
      <c r="BI89" s="164"/>
      <c r="BJ89" s="165"/>
      <c r="BK89" s="164"/>
      <c r="BL89" s="165"/>
      <c r="BM89" s="165"/>
      <c r="BN89" s="165"/>
      <c r="BO89" s="165"/>
      <c r="BP89" s="165"/>
      <c r="BQ89" s="165"/>
      <c r="BR89" s="165"/>
      <c r="BS89" s="284"/>
      <c r="BT89" s="289"/>
      <c r="BU89" s="279"/>
      <c r="BV89" s="290"/>
      <c r="BW89" s="289"/>
      <c r="BX89" s="289"/>
      <c r="BY89" s="289"/>
      <c r="BZ89" s="289"/>
      <c r="CA89" s="279"/>
      <c r="CB89" s="290"/>
      <c r="CC89" s="289"/>
      <c r="CD89" s="279"/>
      <c r="CE89" s="328"/>
      <c r="CF89" s="290"/>
      <c r="CG89" s="289"/>
      <c r="CH89" s="279"/>
      <c r="CI89" s="328"/>
      <c r="CJ89" s="290"/>
      <c r="CK89" s="289"/>
      <c r="CL89" s="279"/>
      <c r="CM89" s="328"/>
      <c r="CN89" s="290"/>
      <c r="CO89" s="289"/>
      <c r="CP89" s="279"/>
      <c r="CQ89" s="328"/>
      <c r="CR89" s="290"/>
      <c r="CS89" s="289"/>
      <c r="CT89" s="279"/>
      <c r="CU89" s="328"/>
      <c r="CV89" s="328"/>
      <c r="CW89" s="290"/>
      <c r="CX89" s="289"/>
      <c r="CY89" s="279"/>
      <c r="CZ89" s="328"/>
      <c r="DA89" s="328"/>
      <c r="DB89" s="290"/>
      <c r="DC89" s="289"/>
      <c r="DD89" s="279"/>
      <c r="DE89" s="328"/>
      <c r="DF89" s="328"/>
      <c r="DG89" s="290"/>
      <c r="DH89" s="302"/>
      <c r="DI89" s="301"/>
      <c r="DJ89" s="163">
        <v>2</v>
      </c>
      <c r="DK89" s="163">
        <v>0</v>
      </c>
      <c r="DL89" s="163">
        <v>0</v>
      </c>
      <c r="DM89" s="163">
        <v>0</v>
      </c>
      <c r="DN89" s="163">
        <v>0</v>
      </c>
      <c r="DO89" s="163">
        <v>0</v>
      </c>
      <c r="DP89" s="165">
        <v>3</v>
      </c>
      <c r="DQ89" s="165"/>
      <c r="DR89" s="165">
        <v>3</v>
      </c>
      <c r="DS89" s="163">
        <v>16</v>
      </c>
      <c r="DT89" s="163">
        <v>4</v>
      </c>
      <c r="DU89" s="163">
        <v>2</v>
      </c>
      <c r="DV89" s="163">
        <v>2</v>
      </c>
      <c r="DW89" s="163">
        <v>1</v>
      </c>
      <c r="DX89" s="163">
        <v>3</v>
      </c>
      <c r="DY89" s="163">
        <v>0</v>
      </c>
      <c r="DZ89" s="163">
        <v>0</v>
      </c>
      <c r="EA89" s="163">
        <v>0</v>
      </c>
      <c r="EB89" s="163">
        <v>0</v>
      </c>
      <c r="EC89" s="163">
        <v>3</v>
      </c>
      <c r="ED89" s="165">
        <v>9</v>
      </c>
      <c r="EE89" s="165">
        <v>9</v>
      </c>
      <c r="EF89" s="165">
        <v>3</v>
      </c>
      <c r="EG89" s="165">
        <v>12</v>
      </c>
      <c r="EH89" s="166">
        <v>2.3333333333333299</v>
      </c>
      <c r="EI89" s="165">
        <v>180.08372261854501</v>
      </c>
      <c r="EJ89" s="164">
        <v>0.30769230769230699</v>
      </c>
      <c r="EK89" s="164">
        <v>0.33333333333333298</v>
      </c>
      <c r="EL89" s="278">
        <v>0.2</v>
      </c>
      <c r="EM89" s="278">
        <v>0.3</v>
      </c>
      <c r="EN89" s="278">
        <v>0.5</v>
      </c>
      <c r="EO89" s="278">
        <v>0.2</v>
      </c>
      <c r="EP89" s="278">
        <v>0.4</v>
      </c>
      <c r="EQ89" s="278">
        <v>5.7971010000000003E-2</v>
      </c>
      <c r="ER89" s="165">
        <v>0.10967305582544799</v>
      </c>
      <c r="ES89" s="166">
        <v>6</v>
      </c>
      <c r="ET89" s="166">
        <v>6.14</v>
      </c>
      <c r="EU89" s="166">
        <v>8.4190812428792299</v>
      </c>
      <c r="EV89" s="166">
        <v>6.5433322260777098</v>
      </c>
      <c r="EW89" s="166">
        <v>5.93403203201294</v>
      </c>
      <c r="EX89" s="284">
        <v>-6.98820725083351E-2</v>
      </c>
    </row>
    <row r="90" spans="1:154" ht="13" customHeight="1">
      <c r="A90" s="171" t="s">
        <v>609</v>
      </c>
      <c r="B90" s="474"/>
      <c r="C90" s="299"/>
      <c r="D90" s="299"/>
      <c r="E90" s="171" cm="1">
        <f t="array" ref="E90">SUMPRODUCT(--($A91:$A$2509=A90),--(K91:$K$2509&gt;0))</f>
        <v>40</v>
      </c>
      <c r="F90" s="171"/>
      <c r="G90" s="190"/>
      <c r="H90" s="471" t="s">
        <v>4219</v>
      </c>
      <c r="I90" s="172"/>
      <c r="J90" s="173"/>
      <c r="K90" s="174">
        <v>0</v>
      </c>
      <c r="L90" s="174"/>
      <c r="M90" s="185"/>
      <c r="N90" s="188"/>
      <c r="O90" s="174"/>
      <c r="P90" s="174"/>
      <c r="Q90" s="174"/>
      <c r="R90" s="174"/>
      <c r="S90" s="174"/>
      <c r="T90" s="174"/>
      <c r="U90" s="174"/>
      <c r="V90" s="174"/>
      <c r="W90" s="174"/>
      <c r="X90" s="174"/>
      <c r="Y90" s="185"/>
      <c r="Z90" s="334" cm="1">
        <f t="array" ref="Z90">SUMPRODUCT(--($A91:$A$2509=$A90),--(Z91:Z$2509))</f>
        <v>1057</v>
      </c>
      <c r="AA90" s="334" cm="1">
        <f t="array" ref="AA90">SUMPRODUCT(--($A91:$A$2509=$A90),--(AA91:AA$2509))</f>
        <v>3796</v>
      </c>
      <c r="AB90" s="334" cm="1">
        <f t="array" ref="AB90">SUMPRODUCT(--($A91:$A$2509=$A90),--(AB91:AB$2509))</f>
        <v>3400</v>
      </c>
      <c r="AC90" s="334" cm="1">
        <f t="array" ref="AC90">SUMPRODUCT(--($A91:$A$2509=$A90),--(AC91:AC$2509))</f>
        <v>858</v>
      </c>
      <c r="AD90" s="334" cm="1">
        <f t="array" ref="AD90">SUMPRODUCT(--($A91:$A$2509=$A90),--(AD91:AD$2509))</f>
        <v>556</v>
      </c>
      <c r="AE90" s="334" cm="1">
        <f t="array" ref="AE90">SUMPRODUCT(--($A91:$A$2509=$A90),--(AE91:AE$2509))</f>
        <v>160</v>
      </c>
      <c r="AF90" s="334" cm="1">
        <f t="array" ref="AF90">SUMPRODUCT(--($A91:$A$2509=$A90),--(AF91:AF$2509))</f>
        <v>16</v>
      </c>
      <c r="AG90" s="334" cm="1">
        <f t="array" ref="AG90">SUMPRODUCT(--($A91:$A$2509=$A90),--(AG91:AG$2509))</f>
        <v>126</v>
      </c>
      <c r="AH90" s="334" cm="1">
        <f t="array" ref="AH90">SUMPRODUCT(--($A91:$A$2509=$A90),--(AH91:AH$2509))</f>
        <v>461</v>
      </c>
      <c r="AI90" s="334" cm="1">
        <f t="array" ref="AI90">SUMPRODUCT(--($A91:$A$2509=$A90),--(AI91:AI$2509))</f>
        <v>450</v>
      </c>
      <c r="AJ90" s="334" cm="1">
        <f t="array" ref="AJ90">SUMPRODUCT(--($A91:$A$2509=$A90),--(AJ91:AJ$2509))</f>
        <v>66</v>
      </c>
      <c r="AK90" s="334" cm="1">
        <f t="array" ref="AK90">SUMPRODUCT(--($A91:$A$2509=$A90),--(AK91:AK$2509))</f>
        <v>15</v>
      </c>
      <c r="AL90" s="334" cm="1">
        <f t="array" ref="AL90">SUMPRODUCT(--($A91:$A$2509=$A90),--(AL91:AL$2509))</f>
        <v>328</v>
      </c>
      <c r="AM90" s="334" cm="1">
        <f t="array" ref="AM90">SUMPRODUCT(--($A91:$A$2509=$A90),--(AM91:AM$2509))</f>
        <v>13</v>
      </c>
      <c r="AN90" s="334" cm="1">
        <f t="array" ref="AN90">SUMPRODUCT(--($A91:$A$2509=$A90),--(AN91:AN$2509))</f>
        <v>770</v>
      </c>
      <c r="AO90" s="334" cm="1">
        <f t="array" ref="AO90">SUMPRODUCT(--($A91:$A$2509=$A90),--(AO91:AO$2509))</f>
        <v>35</v>
      </c>
      <c r="AP90" s="334" cm="1">
        <f t="array" ref="AP90">SUMPRODUCT(--($A91:$A$2509=$A90),--(AP91:AP$2509))</f>
        <v>25</v>
      </c>
      <c r="AQ90" s="334" cm="1">
        <f t="array" ref="AQ90">SUMPRODUCT(--($A91:$A$2509=$A90),--(AQ91:AQ$2509))</f>
        <v>7</v>
      </c>
      <c r="AR90" s="334" cm="1">
        <f t="array" ref="AR90">SUMPRODUCT(--($A91:$A$2509=$A90),--(AR91:AR$2509))</f>
        <v>70</v>
      </c>
      <c r="AS90" s="335"/>
      <c r="AT90" s="335"/>
      <c r="AU90" s="335"/>
      <c r="AV90" s="335"/>
      <c r="AW90" s="335"/>
      <c r="AX90" s="335"/>
      <c r="AY90" s="336"/>
      <c r="AZ90" s="335"/>
      <c r="BA90" s="335"/>
      <c r="BB90" s="335"/>
      <c r="BC90" s="335"/>
      <c r="BD90" s="337"/>
      <c r="BE90" s="337">
        <f>AC90/AB90</f>
        <v>0.25235294117647061</v>
      </c>
      <c r="BF90" s="337">
        <f>(AC90+AL90+AM90+AO90)/(AA90-AP90-AQ90)</f>
        <v>0.32784272051009566</v>
      </c>
      <c r="BG90" s="337">
        <f>((AC90-AE90-AF90-AG90)+(AE90*2)+(AF90*3)+(AG90*4))/AB90</f>
        <v>0.42</v>
      </c>
      <c r="BH90" s="337">
        <f>BF90+BG90</f>
        <v>0.7478427205100957</v>
      </c>
      <c r="BI90" s="337">
        <f>BG90+BH90</f>
        <v>1.1678427205100956</v>
      </c>
      <c r="BJ90" s="337"/>
      <c r="BK90" s="337"/>
      <c r="BL90" s="336"/>
      <c r="BM90" s="336"/>
      <c r="BN90" s="336"/>
      <c r="BO90" s="338"/>
      <c r="BP90" s="339" cm="1">
        <f t="array" ref="BP90">SUMPRODUCT(--($A91:$A$2509=$A90),--(BP91:BP$2509))</f>
        <v>1.4069304978475019</v>
      </c>
      <c r="BQ90" s="336"/>
      <c r="BR90" s="339" cm="1">
        <f t="array" ref="BR90">SUMPRODUCT(--($A91:$A$2509=$A90),--(BR91:BR$2509))</f>
        <v>28.386821187732117</v>
      </c>
      <c r="BS90" s="333" cm="1">
        <f t="array" ref="BS90">SUMPRODUCT(--($A91:$A$2509=$A90),--(BS91:BS$2509))</f>
        <v>16.139647759388986</v>
      </c>
      <c r="BT90" s="238"/>
      <c r="BU90" s="239"/>
      <c r="BV90" s="295"/>
      <c r="BW90" s="238"/>
      <c r="BX90" s="238"/>
      <c r="BY90" s="238"/>
      <c r="BZ90" s="238"/>
      <c r="CA90" s="239"/>
      <c r="CB90" s="295"/>
      <c r="CC90" s="238"/>
      <c r="CD90" s="239"/>
      <c r="CE90" s="329"/>
      <c r="CF90" s="295"/>
      <c r="CG90" s="238"/>
      <c r="CH90" s="239"/>
      <c r="CI90" s="329"/>
      <c r="CJ90" s="295"/>
      <c r="CK90" s="238"/>
      <c r="CL90" s="239"/>
      <c r="CM90" s="329"/>
      <c r="CN90" s="295"/>
      <c r="CO90" s="238"/>
      <c r="CP90" s="239"/>
      <c r="CQ90" s="329"/>
      <c r="CR90" s="295"/>
      <c r="CS90" s="291"/>
      <c r="CT90" s="292"/>
      <c r="CU90" s="330"/>
      <c r="CV90" s="330"/>
      <c r="CW90" s="293"/>
      <c r="CX90" s="291"/>
      <c r="CY90" s="292"/>
      <c r="CZ90" s="330"/>
      <c r="DA90" s="330"/>
      <c r="DB90" s="293"/>
      <c r="DC90" s="291"/>
      <c r="DD90" s="292"/>
      <c r="DE90" s="330"/>
      <c r="DF90" s="330"/>
      <c r="DG90" s="293"/>
      <c r="DH90" s="303" cm="1">
        <f t="array" ref="DH90">SUMPRODUCT(--($A91:$A$2509=$A90),--(DH91:DH$2509))</f>
        <v>0</v>
      </c>
      <c r="DI90" s="343" cm="1">
        <f t="array" ref="DI90">SUMPRODUCT(--($A91:$A$2509=$A90),--(DI91:DI$2509))</f>
        <v>0.90024601761245271</v>
      </c>
      <c r="DJ90" s="334" cm="1">
        <f t="array" ref="DJ90">SUMPRODUCT(--($A91:$A$2509=$A90),--(DJ91:DJ$2509))</f>
        <v>357</v>
      </c>
      <c r="DK90" s="334" cm="1">
        <f t="array" ref="DK90">SUMPRODUCT(--($A91:$A$2509=$A90),--(DK91:DK$2509))</f>
        <v>126</v>
      </c>
      <c r="DL90" s="334" cm="1">
        <f t="array" ref="DL90">SUMPRODUCT(--($A91:$A$2509=$A90),--(DL91:DL$2509))</f>
        <v>2</v>
      </c>
      <c r="DM90" s="334" cm="1">
        <f t="array" ref="DM90">SUMPRODUCT(--($A91:$A$2509=$A90),--(DM91:DM$2509))</f>
        <v>64</v>
      </c>
      <c r="DN90" s="334" cm="1">
        <f t="array" ref="DN90">SUMPRODUCT(--($A91:$A$2509=$A90),--(DN91:DN$2509))</f>
        <v>45</v>
      </c>
      <c r="DO90" s="334" cm="1">
        <f t="array" ref="DO90">SUMPRODUCT(--($A91:$A$2509=$A90),--(DO91:DO$2509))</f>
        <v>22</v>
      </c>
      <c r="DP90" s="339" cm="1">
        <f t="array" ref="DP90">SUMPRODUCT(--($A91:$A$2509=$A90),--(DP91:DP$2509))</f>
        <v>923.70000000000016</v>
      </c>
      <c r="DQ90" s="339" cm="1">
        <f t="array" ref="DQ90">SUMPRODUCT(--($A91:$A$2509=$A90),--(DQ91:DQ$2509))</f>
        <v>694.99999237060513</v>
      </c>
      <c r="DR90" s="339" cm="1">
        <f t="array" ref="DR90">SUMPRODUCT(--($A91:$A$2509=$A90),--(DR91:DR$2509))</f>
        <v>228.7000007629392</v>
      </c>
      <c r="DS90" s="334" cm="1">
        <f t="array" ref="DS90">SUMPRODUCT(--($A91:$A$2509=$A90),--(DS91:DS$2509))</f>
        <v>3880</v>
      </c>
      <c r="DT90" s="334" cm="1">
        <f t="array" ref="DT90">SUMPRODUCT(--($A91:$A$2509=$A90),--(DT91:DT$2509))</f>
        <v>817</v>
      </c>
      <c r="DU90" s="334" cm="1">
        <f t="array" ref="DU90">SUMPRODUCT(--($A91:$A$2509=$A90),--(DU91:DU$2509))</f>
        <v>412</v>
      </c>
      <c r="DV90" s="334" cm="1">
        <f t="array" ref="DV90">SUMPRODUCT(--($A91:$A$2509=$A90),--(DV91:DV$2509))</f>
        <v>385</v>
      </c>
      <c r="DW90" s="334" cm="1">
        <f t="array" ref="DW90">SUMPRODUCT(--($A91:$A$2509=$A90),--(DW91:DW$2509))</f>
        <v>113</v>
      </c>
      <c r="DX90" s="334" cm="1">
        <f t="array" ref="DX90">SUMPRODUCT(--($A91:$A$2509=$A90),--(DX91:DX$2509))</f>
        <v>344</v>
      </c>
      <c r="DY90" s="334" cm="1">
        <f t="array" ref="DY90">SUMPRODUCT(--($A91:$A$2509=$A90),--(DY91:DY$2509))</f>
        <v>10</v>
      </c>
      <c r="DZ90" s="334" cm="1">
        <f t="array" ref="DZ90">SUMPRODUCT(--($A91:$A$2509=$A90),--(DZ91:DZ$2509))</f>
        <v>32</v>
      </c>
      <c r="EA90" s="334" cm="1">
        <f t="array" ref="EA90">SUMPRODUCT(--($A91:$A$2509=$A90),--(EA91:EA$2509))</f>
        <v>29</v>
      </c>
      <c r="EB90" s="334" cm="1">
        <f t="array" ref="EB90">SUMPRODUCT(--($A91:$A$2509=$A90),--(EB91:EB$2509))</f>
        <v>6</v>
      </c>
      <c r="EC90" s="334" cm="1">
        <f t="array" ref="EC90">SUMPRODUCT(--($A91:$A$2509=$A90),--(EC91:EC$2509))</f>
        <v>911</v>
      </c>
      <c r="ED90" s="338">
        <f>EC90/DP90*10</f>
        <v>9.862509472772544</v>
      </c>
      <c r="EE90" s="338">
        <f>DX90/DP90*10</f>
        <v>3.7241528634838144</v>
      </c>
      <c r="EF90" s="338">
        <f>DW90/DP90*10</f>
        <v>1.2233409115513691</v>
      </c>
      <c r="EG90" s="338">
        <f>DX90/DQ90*10</f>
        <v>4.9496403421046917</v>
      </c>
      <c r="EH90" s="341">
        <f>(DT90+DX90+DZ90)/DP90</f>
        <v>1.2915448738767996</v>
      </c>
      <c r="EI90" s="341"/>
      <c r="EJ90" s="337">
        <f>DT90/(DS90-DX90-DY90-DZ90)</f>
        <v>0.2338294218660561</v>
      </c>
      <c r="EK90" s="337"/>
      <c r="EL90" s="342"/>
      <c r="EM90" s="342"/>
      <c r="EN90" s="342"/>
      <c r="EO90" s="342"/>
      <c r="EP90" s="342"/>
      <c r="EQ90" s="342"/>
      <c r="ER90" s="237"/>
      <c r="ES90" s="341"/>
      <c r="ET90" s="341"/>
      <c r="EU90" s="341"/>
      <c r="EV90" s="341"/>
      <c r="EW90" s="341"/>
      <c r="EX90" s="333" cm="1">
        <f t="array" ref="EX90">SUMPRODUCT(--($A91:$A$2509=$A90),--(EX91:EX$2509))</f>
        <v>11.620758613571503</v>
      </c>
    </row>
    <row r="91" spans="1:154" ht="13" customHeight="1">
      <c r="A91" s="160" t="s">
        <v>609</v>
      </c>
      <c r="B91" s="160">
        <v>12046</v>
      </c>
      <c r="C91" s="160">
        <v>676979</v>
      </c>
      <c r="D91" s="160">
        <v>27463</v>
      </c>
      <c r="E91" s="160" t="s">
        <v>609</v>
      </c>
      <c r="F91" s="160" t="s">
        <v>609</v>
      </c>
      <c r="G91" s="175"/>
      <c r="H91" s="162" t="s">
        <v>1673</v>
      </c>
      <c r="I91" s="162" t="s">
        <v>307</v>
      </c>
      <c r="J91" s="161">
        <v>26</v>
      </c>
      <c r="K91" s="161">
        <v>1</v>
      </c>
      <c r="M91" s="184" t="s">
        <v>46</v>
      </c>
      <c r="Z91" s="163"/>
      <c r="AS91" s="278"/>
      <c r="AT91" s="278"/>
      <c r="AU91" s="278"/>
      <c r="AV91" s="278"/>
      <c r="AW91" s="278"/>
      <c r="AX91" s="278"/>
      <c r="AY91" s="456"/>
      <c r="AZ91" s="278"/>
      <c r="BA91" s="278"/>
      <c r="BB91" s="278"/>
      <c r="BC91" s="278"/>
      <c r="BD91" s="164"/>
      <c r="BE91" s="164"/>
      <c r="BF91" s="164"/>
      <c r="BG91" s="164"/>
      <c r="BH91" s="164"/>
      <c r="BI91" s="164"/>
      <c r="BJ91" s="165"/>
      <c r="BK91" s="164"/>
      <c r="BL91" s="165"/>
      <c r="BM91" s="165"/>
      <c r="BN91" s="165"/>
      <c r="BO91" s="165"/>
      <c r="BP91" s="165"/>
      <c r="BQ91" s="165"/>
      <c r="BR91" s="165"/>
      <c r="BS91" s="284"/>
      <c r="BT91" s="289"/>
      <c r="BU91" s="279"/>
      <c r="BV91" s="290"/>
      <c r="BW91" s="289"/>
      <c r="BX91" s="289"/>
      <c r="BY91" s="289"/>
      <c r="BZ91" s="289"/>
      <c r="CA91" s="279"/>
      <c r="CB91" s="290"/>
      <c r="CC91" s="289"/>
      <c r="CD91" s="279"/>
      <c r="CE91" s="328"/>
      <c r="CF91" s="290"/>
      <c r="CG91" s="289"/>
      <c r="CH91" s="279"/>
      <c r="CI91" s="328"/>
      <c r="CJ91" s="290"/>
      <c r="CK91" s="289"/>
      <c r="CL91" s="279"/>
      <c r="CM91" s="328"/>
      <c r="CN91" s="290"/>
      <c r="CO91" s="289"/>
      <c r="CP91" s="279"/>
      <c r="CQ91" s="328"/>
      <c r="CR91" s="290"/>
      <c r="CS91" s="289"/>
      <c r="CT91" s="279"/>
      <c r="CU91" s="328"/>
      <c r="CV91" s="328"/>
      <c r="CW91" s="290"/>
      <c r="CX91" s="289"/>
      <c r="CY91" s="279"/>
      <c r="CZ91" s="328"/>
      <c r="DA91" s="328"/>
      <c r="DB91" s="290"/>
      <c r="DC91" s="289"/>
      <c r="DD91" s="279"/>
      <c r="DE91" s="328"/>
      <c r="DF91" s="328"/>
      <c r="DG91" s="290"/>
      <c r="DH91" s="302"/>
      <c r="DI91" s="301"/>
      <c r="DJ91" s="163">
        <v>19</v>
      </c>
      <c r="DK91" s="163">
        <v>19</v>
      </c>
      <c r="DL91" s="163">
        <v>0</v>
      </c>
      <c r="DM91" s="163">
        <v>9</v>
      </c>
      <c r="DN91" s="163">
        <v>4</v>
      </c>
      <c r="DO91" s="163">
        <v>0</v>
      </c>
      <c r="DP91" s="165">
        <v>120.1</v>
      </c>
      <c r="DQ91" s="165">
        <v>120.09999847412099</v>
      </c>
      <c r="DR91" s="165"/>
      <c r="DS91" s="163">
        <v>483</v>
      </c>
      <c r="DT91" s="163">
        <v>97</v>
      </c>
      <c r="DU91" s="163">
        <v>35</v>
      </c>
      <c r="DV91" s="163">
        <v>32</v>
      </c>
      <c r="DW91" s="163">
        <v>10</v>
      </c>
      <c r="DX91" s="163">
        <v>34</v>
      </c>
      <c r="DY91" s="163">
        <v>0</v>
      </c>
      <c r="DZ91" s="163">
        <v>0</v>
      </c>
      <c r="EA91" s="163">
        <v>4</v>
      </c>
      <c r="EB91" s="163">
        <v>3</v>
      </c>
      <c r="EC91" s="163">
        <v>151</v>
      </c>
      <c r="ED91" s="165">
        <v>11.293629286224601</v>
      </c>
      <c r="EE91" s="165">
        <v>2.5429363955737601</v>
      </c>
      <c r="EF91" s="165">
        <v>0.74792246928640205</v>
      </c>
      <c r="EG91" s="165">
        <v>7.2548479520780997</v>
      </c>
      <c r="EH91" s="166">
        <v>1.0886427052946499</v>
      </c>
      <c r="EI91" s="165">
        <v>84.445144913661593</v>
      </c>
      <c r="EJ91" s="164">
        <v>0.21603563474387499</v>
      </c>
      <c r="EK91" s="164">
        <v>0.30208333333333298</v>
      </c>
      <c r="EL91" s="278">
        <v>0.48122866800000003</v>
      </c>
      <c r="EM91" s="278">
        <v>0.15358361700000001</v>
      </c>
      <c r="EN91" s="278">
        <v>0.36518771300000002</v>
      </c>
      <c r="EO91" s="278">
        <v>7.718121E-2</v>
      </c>
      <c r="EP91" s="278">
        <v>0.36912751999999999</v>
      </c>
      <c r="EQ91" s="278">
        <v>0.13414634</v>
      </c>
      <c r="ER91" s="165">
        <v>0.651741632545913</v>
      </c>
      <c r="ES91" s="166">
        <v>2.3933519017164802</v>
      </c>
      <c r="ET91" s="166">
        <v>2.91</v>
      </c>
      <c r="EU91" s="166">
        <v>2.50403043343425</v>
      </c>
      <c r="EV91" s="166">
        <v>2.7348635162216799</v>
      </c>
      <c r="EW91" s="166">
        <v>2.8950551763027401</v>
      </c>
      <c r="EX91" s="284">
        <v>3.7560522556304901</v>
      </c>
    </row>
    <row r="92" spans="1:154" ht="13" customHeight="1">
      <c r="A92" s="160" t="s">
        <v>609</v>
      </c>
      <c r="B92" s="160">
        <v>9691</v>
      </c>
      <c r="C92" s="160">
        <v>592662</v>
      </c>
      <c r="D92" s="160">
        <v>11486</v>
      </c>
      <c r="E92" s="160" t="s">
        <v>2177</v>
      </c>
      <c r="F92" s="160" t="s">
        <v>2177</v>
      </c>
      <c r="G92" s="175"/>
      <c r="H92" s="168" t="s">
        <v>310</v>
      </c>
      <c r="I92" s="169" t="s">
        <v>35</v>
      </c>
      <c r="J92" s="170">
        <v>33</v>
      </c>
      <c r="K92" s="161">
        <v>1</v>
      </c>
      <c r="M92" s="184" t="s">
        <v>46</v>
      </c>
      <c r="Z92" s="163"/>
      <c r="AS92" s="278"/>
      <c r="AT92" s="278"/>
      <c r="AU92" s="278"/>
      <c r="AV92" s="278"/>
      <c r="AW92" s="278"/>
      <c r="AX92" s="278"/>
      <c r="AY92" s="456"/>
      <c r="AZ92" s="278"/>
      <c r="BA92" s="278"/>
      <c r="BB92" s="278"/>
      <c r="BC92" s="278"/>
      <c r="BD92" s="164"/>
      <c r="BE92" s="164"/>
      <c r="BF92" s="164"/>
      <c r="BG92" s="164"/>
      <c r="BH92" s="164"/>
      <c r="BI92" s="164"/>
      <c r="BJ92" s="165"/>
      <c r="BK92" s="164"/>
      <c r="BL92" s="165"/>
      <c r="BM92" s="165"/>
      <c r="BN92" s="165"/>
      <c r="BO92" s="165"/>
      <c r="BP92" s="165"/>
      <c r="BQ92" s="165"/>
      <c r="BR92" s="165"/>
      <c r="BS92" s="284"/>
      <c r="BT92" s="289"/>
      <c r="BU92" s="279"/>
      <c r="BV92" s="290"/>
      <c r="BW92" s="289"/>
      <c r="BX92" s="289"/>
      <c r="BY92" s="289"/>
      <c r="BZ92" s="289"/>
      <c r="CA92" s="279"/>
      <c r="CB92" s="290"/>
      <c r="CC92" s="289"/>
      <c r="CD92" s="279"/>
      <c r="CE92" s="328"/>
      <c r="CF92" s="290"/>
      <c r="CG92" s="289"/>
      <c r="CH92" s="279"/>
      <c r="CI92" s="328"/>
      <c r="CJ92" s="290"/>
      <c r="CK92" s="289"/>
      <c r="CL92" s="279"/>
      <c r="CM92" s="328"/>
      <c r="CN92" s="290"/>
      <c r="CO92" s="289"/>
      <c r="CP92" s="279"/>
      <c r="CQ92" s="328"/>
      <c r="CR92" s="290"/>
      <c r="CS92" s="289"/>
      <c r="CT92" s="279"/>
      <c r="CU92" s="328"/>
      <c r="CV92" s="328"/>
      <c r="CW92" s="290"/>
      <c r="CX92" s="289"/>
      <c r="CY92" s="279"/>
      <c r="CZ92" s="328"/>
      <c r="DA92" s="328"/>
      <c r="DB92" s="290"/>
      <c r="DC92" s="289"/>
      <c r="DD92" s="279"/>
      <c r="DE92" s="328"/>
      <c r="DF92" s="328"/>
      <c r="DG92" s="290"/>
      <c r="DH92" s="302"/>
      <c r="DI92" s="301"/>
      <c r="DJ92" s="163">
        <v>18</v>
      </c>
      <c r="DK92" s="163">
        <v>18</v>
      </c>
      <c r="DL92" s="163">
        <v>1</v>
      </c>
      <c r="DM92" s="163">
        <v>9</v>
      </c>
      <c r="DN92" s="163">
        <v>3</v>
      </c>
      <c r="DO92" s="163">
        <v>0</v>
      </c>
      <c r="DP92" s="165">
        <v>107.1</v>
      </c>
      <c r="DQ92" s="165">
        <v>107.09999847412099</v>
      </c>
      <c r="DR92" s="165"/>
      <c r="DS92" s="163">
        <v>431</v>
      </c>
      <c r="DT92" s="163">
        <v>78</v>
      </c>
      <c r="DU92" s="163">
        <v>35</v>
      </c>
      <c r="DV92" s="163">
        <v>32</v>
      </c>
      <c r="DW92" s="163">
        <v>12</v>
      </c>
      <c r="DX92" s="163">
        <v>39</v>
      </c>
      <c r="DY92" s="163">
        <v>0</v>
      </c>
      <c r="DZ92" s="163">
        <v>0</v>
      </c>
      <c r="EA92" s="163">
        <v>4</v>
      </c>
      <c r="EB92" s="163">
        <v>0</v>
      </c>
      <c r="EC92" s="163">
        <v>117</v>
      </c>
      <c r="ED92" s="165">
        <v>9.8105587737620397</v>
      </c>
      <c r="EE92" s="165">
        <v>3.27018625792067</v>
      </c>
      <c r="EF92" s="165">
        <v>1.0062111562832801</v>
      </c>
      <c r="EG92" s="165">
        <v>6.5403725158413497</v>
      </c>
      <c r="EH92" s="166">
        <v>1.0900620859735599</v>
      </c>
      <c r="EI92" s="165">
        <v>84.129616426052493</v>
      </c>
      <c r="EJ92" s="164">
        <v>0.198979591836734</v>
      </c>
      <c r="EK92" s="164">
        <v>0.25095057034220503</v>
      </c>
      <c r="EL92" s="278">
        <v>0.39705882300000001</v>
      </c>
      <c r="EM92" s="278">
        <v>0.15073529399999999</v>
      </c>
      <c r="EN92" s="278">
        <v>0.452205882</v>
      </c>
      <c r="EO92" s="278">
        <v>8.3636360000000007E-2</v>
      </c>
      <c r="EP92" s="278">
        <v>0.43636364</v>
      </c>
      <c r="EQ92" s="278">
        <v>0.13516676</v>
      </c>
      <c r="ER92" s="165">
        <v>0.21764771204107</v>
      </c>
      <c r="ES92" s="166">
        <v>2.6832297500887599</v>
      </c>
      <c r="ET92" s="166">
        <v>3</v>
      </c>
      <c r="EU92" s="166">
        <v>3.44910193820375</v>
      </c>
      <c r="EV92" s="166">
        <v>3.6854658073864499</v>
      </c>
      <c r="EW92" s="166">
        <v>3.6321251988151002</v>
      </c>
      <c r="EX92" s="284">
        <v>1.7115962505340501</v>
      </c>
    </row>
    <row r="93" spans="1:154" ht="13" customHeight="1">
      <c r="A93" s="160" t="s">
        <v>609</v>
      </c>
      <c r="B93" s="160">
        <v>11661</v>
      </c>
      <c r="C93" s="160">
        <v>650633</v>
      </c>
      <c r="D93" s="160">
        <v>19853</v>
      </c>
      <c r="E93" s="160" t="s">
        <v>2172</v>
      </c>
      <c r="F93" s="160" t="s">
        <v>2172</v>
      </c>
      <c r="G93" s="175"/>
      <c r="H93" s="162" t="s">
        <v>1768</v>
      </c>
      <c r="I93" s="162" t="s">
        <v>596</v>
      </c>
      <c r="J93" s="161">
        <v>30</v>
      </c>
      <c r="K93" s="161">
        <v>1</v>
      </c>
      <c r="M93" s="184" t="s">
        <v>837</v>
      </c>
      <c r="Z93" s="163"/>
      <c r="AS93" s="278"/>
      <c r="AT93" s="278"/>
      <c r="AU93" s="278"/>
      <c r="AV93" s="278"/>
      <c r="AW93" s="278"/>
      <c r="AX93" s="278"/>
      <c r="AY93" s="456"/>
      <c r="AZ93" s="278"/>
      <c r="BA93" s="278"/>
      <c r="BB93" s="278"/>
      <c r="BC93" s="278"/>
      <c r="BD93" s="164"/>
      <c r="BE93" s="164"/>
      <c r="BF93" s="164"/>
      <c r="BG93" s="164"/>
      <c r="BH93" s="164"/>
      <c r="BI93" s="164"/>
      <c r="BJ93" s="165"/>
      <c r="BK93" s="164"/>
      <c r="BL93" s="165"/>
      <c r="BM93" s="165"/>
      <c r="BN93" s="165"/>
      <c r="BO93" s="165"/>
      <c r="BP93" s="165"/>
      <c r="BQ93" s="165"/>
      <c r="BR93" s="165"/>
      <c r="BS93" s="284"/>
      <c r="BT93" s="289"/>
      <c r="BU93" s="279"/>
      <c r="BV93" s="290"/>
      <c r="BW93" s="289"/>
      <c r="BX93" s="289"/>
      <c r="BY93" s="289"/>
      <c r="BZ93" s="289"/>
      <c r="CA93" s="279"/>
      <c r="CB93" s="290"/>
      <c r="CC93" s="289"/>
      <c r="CD93" s="279"/>
      <c r="CE93" s="328"/>
      <c r="CF93" s="290"/>
      <c r="CG93" s="289"/>
      <c r="CH93" s="279"/>
      <c r="CI93" s="328"/>
      <c r="CJ93" s="290"/>
      <c r="CK93" s="289"/>
      <c r="CL93" s="279"/>
      <c r="CM93" s="328"/>
      <c r="CN93" s="290"/>
      <c r="CO93" s="289"/>
      <c r="CP93" s="279"/>
      <c r="CQ93" s="328"/>
      <c r="CR93" s="290"/>
      <c r="CS93" s="289"/>
      <c r="CT93" s="279"/>
      <c r="CU93" s="328"/>
      <c r="CV93" s="328"/>
      <c r="CW93" s="290"/>
      <c r="CX93" s="289"/>
      <c r="CY93" s="279"/>
      <c r="CZ93" s="328"/>
      <c r="DA93" s="328"/>
      <c r="DB93" s="290"/>
      <c r="DC93" s="289"/>
      <c r="DD93" s="279"/>
      <c r="DE93" s="328"/>
      <c r="DF93" s="328"/>
      <c r="DG93" s="290"/>
      <c r="DH93" s="302"/>
      <c r="DI93" s="301"/>
      <c r="DJ93" s="163">
        <v>10</v>
      </c>
      <c r="DK93" s="163">
        <v>10</v>
      </c>
      <c r="DL93" s="163">
        <v>1</v>
      </c>
      <c r="DM93" s="163">
        <v>4</v>
      </c>
      <c r="DN93" s="163">
        <v>2</v>
      </c>
      <c r="DO93" s="163">
        <v>0</v>
      </c>
      <c r="DP93" s="165">
        <v>55.2</v>
      </c>
      <c r="DQ93" s="165">
        <v>55.200000762939403</v>
      </c>
      <c r="DR93" s="165"/>
      <c r="DS93" s="163">
        <v>225</v>
      </c>
      <c r="DT93" s="163">
        <v>40</v>
      </c>
      <c r="DU93" s="163">
        <v>19</v>
      </c>
      <c r="DV93" s="163">
        <v>16</v>
      </c>
      <c r="DW93" s="163">
        <v>6</v>
      </c>
      <c r="DX93" s="163">
        <v>17</v>
      </c>
      <c r="DY93" s="163">
        <v>0</v>
      </c>
      <c r="DZ93" s="163">
        <v>2</v>
      </c>
      <c r="EA93" s="163">
        <v>2</v>
      </c>
      <c r="EB93" s="163">
        <v>0</v>
      </c>
      <c r="EC93" s="163">
        <v>64</v>
      </c>
      <c r="ED93" s="165">
        <v>10.3473058619381</v>
      </c>
      <c r="EE93" s="165">
        <v>2.7485031195773302</v>
      </c>
      <c r="EF93" s="165">
        <v>0.97005992455670498</v>
      </c>
      <c r="EG93" s="165">
        <v>6.4670661637113698</v>
      </c>
      <c r="EH93" s="166">
        <v>1.0239521425876299</v>
      </c>
      <c r="EI93" s="165">
        <v>79.027334408750093</v>
      </c>
      <c r="EJ93" s="164">
        <v>0.19417475728155301</v>
      </c>
      <c r="EK93" s="164">
        <v>0.25</v>
      </c>
      <c r="EL93" s="278">
        <v>0.38297872300000002</v>
      </c>
      <c r="EM93" s="278">
        <v>0.14184397100000001</v>
      </c>
      <c r="EN93" s="278">
        <v>0.47517730400000002</v>
      </c>
      <c r="EO93" s="278">
        <v>0.11267605999999999</v>
      </c>
      <c r="EP93" s="278">
        <v>0.3943662</v>
      </c>
      <c r="EQ93" s="278">
        <v>0.11159263</v>
      </c>
      <c r="ER93" s="165">
        <v>5.5369019696548297E-2</v>
      </c>
      <c r="ES93" s="166">
        <v>2.5868264654845401</v>
      </c>
      <c r="ET93" s="166">
        <v>3.02</v>
      </c>
      <c r="EU93" s="166">
        <v>3.2114964182847299</v>
      </c>
      <c r="EV93" s="166">
        <v>3.5850573250139499</v>
      </c>
      <c r="EW93" s="166">
        <v>3.3367181004520301</v>
      </c>
      <c r="EX93" s="284">
        <v>1.41995465755462</v>
      </c>
    </row>
    <row r="94" spans="1:154" ht="13" customHeight="1">
      <c r="A94" s="160" t="s">
        <v>609</v>
      </c>
      <c r="B94" s="160">
        <v>11323</v>
      </c>
      <c r="C94" s="160">
        <v>663903</v>
      </c>
      <c r="D94" s="160">
        <v>25377</v>
      </c>
      <c r="E94" s="160" t="s">
        <v>188</v>
      </c>
      <c r="F94" s="160" t="s">
        <v>188</v>
      </c>
      <c r="G94" s="175"/>
      <c r="H94" s="162" t="s">
        <v>1899</v>
      </c>
      <c r="I94" s="162" t="s">
        <v>1778</v>
      </c>
      <c r="J94" s="161">
        <v>28</v>
      </c>
      <c r="K94" s="161">
        <v>1</v>
      </c>
      <c r="M94" s="184" t="s">
        <v>837</v>
      </c>
      <c r="Z94" s="163"/>
      <c r="AS94" s="278"/>
      <c r="AT94" s="278"/>
      <c r="AU94" s="278"/>
      <c r="AV94" s="278"/>
      <c r="AW94" s="278"/>
      <c r="AX94" s="278"/>
      <c r="AY94" s="456"/>
      <c r="AZ94" s="278"/>
      <c r="BA94" s="278"/>
      <c r="BB94" s="278"/>
      <c r="BC94" s="278"/>
      <c r="BD94" s="164"/>
      <c r="BE94" s="164"/>
      <c r="BF94" s="164"/>
      <c r="BG94" s="164"/>
      <c r="BH94" s="164"/>
      <c r="BI94" s="164"/>
      <c r="BJ94" s="165"/>
      <c r="BK94" s="164"/>
      <c r="BL94" s="165"/>
      <c r="BM94" s="165"/>
      <c r="BN94" s="165"/>
      <c r="BO94" s="165"/>
      <c r="BP94" s="165"/>
      <c r="BQ94" s="165"/>
      <c r="BR94" s="165"/>
      <c r="BS94" s="284"/>
      <c r="BT94" s="289"/>
      <c r="BU94" s="279"/>
      <c r="BV94" s="290"/>
      <c r="BW94" s="289"/>
      <c r="BX94" s="289"/>
      <c r="BY94" s="289"/>
      <c r="BZ94" s="289"/>
      <c r="CA94" s="279"/>
      <c r="CB94" s="290"/>
      <c r="CC94" s="289"/>
      <c r="CD94" s="279"/>
      <c r="CE94" s="328"/>
      <c r="CF94" s="290"/>
      <c r="CG94" s="289"/>
      <c r="CH94" s="279"/>
      <c r="CI94" s="328"/>
      <c r="CJ94" s="290"/>
      <c r="CK94" s="289"/>
      <c r="CL94" s="279"/>
      <c r="CM94" s="328"/>
      <c r="CN94" s="290"/>
      <c r="CO94" s="289"/>
      <c r="CP94" s="279"/>
      <c r="CQ94" s="328"/>
      <c r="CR94" s="290"/>
      <c r="CS94" s="289"/>
      <c r="CT94" s="279"/>
      <c r="CU94" s="328"/>
      <c r="CV94" s="328"/>
      <c r="CW94" s="290"/>
      <c r="CX94" s="289"/>
      <c r="CY94" s="279"/>
      <c r="CZ94" s="328"/>
      <c r="DA94" s="328"/>
      <c r="DB94" s="290"/>
      <c r="DC94" s="289"/>
      <c r="DD94" s="279"/>
      <c r="DE94" s="328"/>
      <c r="DF94" s="328"/>
      <c r="DG94" s="290"/>
      <c r="DH94" s="302"/>
      <c r="DI94" s="301"/>
      <c r="DJ94" s="163">
        <v>17</v>
      </c>
      <c r="DK94" s="163">
        <v>17</v>
      </c>
      <c r="DL94" s="163">
        <v>0</v>
      </c>
      <c r="DM94" s="163">
        <v>7</v>
      </c>
      <c r="DN94" s="163">
        <v>6</v>
      </c>
      <c r="DO94" s="163">
        <v>0</v>
      </c>
      <c r="DP94" s="165">
        <v>88.2</v>
      </c>
      <c r="DQ94" s="165">
        <v>88.199996948242102</v>
      </c>
      <c r="DR94" s="165"/>
      <c r="DS94" s="163">
        <v>381</v>
      </c>
      <c r="DT94" s="163">
        <v>81</v>
      </c>
      <c r="DU94" s="163">
        <v>46</v>
      </c>
      <c r="DV94" s="163">
        <v>43</v>
      </c>
      <c r="DW94" s="163">
        <v>10</v>
      </c>
      <c r="DX94" s="163">
        <v>38</v>
      </c>
      <c r="DY94" s="163">
        <v>0</v>
      </c>
      <c r="DZ94" s="163">
        <v>4</v>
      </c>
      <c r="EA94" s="163">
        <v>1</v>
      </c>
      <c r="EB94" s="163">
        <v>0</v>
      </c>
      <c r="EC94" s="163">
        <v>80</v>
      </c>
      <c r="ED94" s="165">
        <v>8.1203009847856293</v>
      </c>
      <c r="EE94" s="165">
        <v>3.8571429677731701</v>
      </c>
      <c r="EF94" s="165">
        <v>1.0150376230981999</v>
      </c>
      <c r="EG94" s="165">
        <v>8.2218047470954598</v>
      </c>
      <c r="EH94" s="166">
        <v>1.3421053016520701</v>
      </c>
      <c r="EI94" s="165">
        <v>103.58199380039601</v>
      </c>
      <c r="EJ94" s="164">
        <v>0.238938053097345</v>
      </c>
      <c r="EK94" s="164">
        <v>0.28514056224899598</v>
      </c>
      <c r="EL94" s="278">
        <v>0.34883720899999998</v>
      </c>
      <c r="EM94" s="278">
        <v>0.22868216999999999</v>
      </c>
      <c r="EN94" s="278">
        <v>0.42248061999999997</v>
      </c>
      <c r="EO94" s="278">
        <v>0.11196911</v>
      </c>
      <c r="EP94" s="278">
        <v>0.44787644999999998</v>
      </c>
      <c r="EQ94" s="278">
        <v>8.9414859999999999E-2</v>
      </c>
      <c r="ER94" s="165">
        <v>0.21706219442353</v>
      </c>
      <c r="ES94" s="166">
        <v>4.3646617793222804</v>
      </c>
      <c r="ET94" s="166">
        <v>4.62</v>
      </c>
      <c r="EU94" s="166">
        <v>4.1684547075173102</v>
      </c>
      <c r="EV94" s="166">
        <v>4.5149887133345601</v>
      </c>
      <c r="EW94" s="166">
        <v>4.48082711910555</v>
      </c>
      <c r="EX94" s="284">
        <v>1.189701795578</v>
      </c>
    </row>
    <row r="95" spans="1:154" ht="13" customHeight="1">
      <c r="A95" s="160" t="s">
        <v>609</v>
      </c>
      <c r="B95" s="160">
        <v>11926</v>
      </c>
      <c r="C95" s="160">
        <v>672282</v>
      </c>
      <c r="D95" s="160">
        <v>27468</v>
      </c>
      <c r="E95" s="160" t="s">
        <v>18</v>
      </c>
      <c r="F95" s="160" t="s">
        <v>18</v>
      </c>
      <c r="G95" s="175"/>
      <c r="H95" s="162" t="s">
        <v>2530</v>
      </c>
      <c r="I95" s="162" t="s">
        <v>2531</v>
      </c>
      <c r="J95" s="161">
        <v>25</v>
      </c>
      <c r="K95" s="161">
        <v>1</v>
      </c>
      <c r="M95" s="184" t="s">
        <v>46</v>
      </c>
      <c r="Z95" s="163"/>
      <c r="AS95" s="278"/>
      <c r="AT95" s="278"/>
      <c r="AU95" s="278"/>
      <c r="AV95" s="278"/>
      <c r="AW95" s="278"/>
      <c r="AX95" s="278"/>
      <c r="AY95" s="456"/>
      <c r="AZ95" s="278"/>
      <c r="BA95" s="278"/>
      <c r="BB95" s="278"/>
      <c r="BC95" s="278"/>
      <c r="BD95" s="164"/>
      <c r="BE95" s="164"/>
      <c r="BF95" s="164"/>
      <c r="BG95" s="164"/>
      <c r="BH95" s="164"/>
      <c r="BI95" s="164"/>
      <c r="BJ95" s="165"/>
      <c r="BK95" s="164"/>
      <c r="BL95" s="165"/>
      <c r="BM95" s="165"/>
      <c r="BN95" s="165"/>
      <c r="BO95" s="165"/>
      <c r="BP95" s="165"/>
      <c r="BQ95" s="165"/>
      <c r="BR95" s="165"/>
      <c r="BS95" s="284"/>
      <c r="BT95" s="289"/>
      <c r="BU95" s="279"/>
      <c r="BV95" s="290"/>
      <c r="BW95" s="289"/>
      <c r="BX95" s="289"/>
      <c r="BY95" s="289"/>
      <c r="BZ95" s="289"/>
      <c r="CA95" s="279"/>
      <c r="CB95" s="290"/>
      <c r="CC95" s="289"/>
      <c r="CD95" s="279"/>
      <c r="CE95" s="328"/>
      <c r="CF95" s="290"/>
      <c r="CG95" s="289"/>
      <c r="CH95" s="279"/>
      <c r="CI95" s="328"/>
      <c r="CJ95" s="290"/>
      <c r="CK95" s="289"/>
      <c r="CL95" s="279"/>
      <c r="CM95" s="328"/>
      <c r="CN95" s="290"/>
      <c r="CO95" s="289"/>
      <c r="CP95" s="279"/>
      <c r="CQ95" s="328"/>
      <c r="CR95" s="290"/>
      <c r="CS95" s="289"/>
      <c r="CT95" s="279"/>
      <c r="CU95" s="328"/>
      <c r="CV95" s="328"/>
      <c r="CW95" s="290"/>
      <c r="CX95" s="289"/>
      <c r="CY95" s="279"/>
      <c r="CZ95" s="328"/>
      <c r="DA95" s="328"/>
      <c r="DB95" s="290"/>
      <c r="DC95" s="289"/>
      <c r="DD95" s="279"/>
      <c r="DE95" s="328"/>
      <c r="DF95" s="328"/>
      <c r="DG95" s="290"/>
      <c r="DH95" s="302"/>
      <c r="DI95" s="301"/>
      <c r="DJ95" s="163">
        <v>36</v>
      </c>
      <c r="DK95" s="163">
        <v>0</v>
      </c>
      <c r="DL95" s="163">
        <v>0</v>
      </c>
      <c r="DM95" s="163">
        <v>3</v>
      </c>
      <c r="DN95" s="163">
        <v>2</v>
      </c>
      <c r="DO95" s="163">
        <v>2</v>
      </c>
      <c r="DP95" s="165">
        <v>39.1</v>
      </c>
      <c r="DQ95" s="165"/>
      <c r="DR95" s="165">
        <v>39.099998474121001</v>
      </c>
      <c r="DS95" s="163">
        <v>169</v>
      </c>
      <c r="DT95" s="163">
        <v>39</v>
      </c>
      <c r="DU95" s="163">
        <v>18</v>
      </c>
      <c r="DV95" s="163">
        <v>17</v>
      </c>
      <c r="DW95" s="163">
        <v>2</v>
      </c>
      <c r="DX95" s="163">
        <v>19</v>
      </c>
      <c r="DY95" s="163">
        <v>4</v>
      </c>
      <c r="DZ95" s="163">
        <v>0</v>
      </c>
      <c r="EA95" s="163">
        <v>0</v>
      </c>
      <c r="EB95" s="163">
        <v>0</v>
      </c>
      <c r="EC95" s="163">
        <v>50</v>
      </c>
      <c r="ED95" s="165">
        <v>11.440679445516199</v>
      </c>
      <c r="EE95" s="165">
        <v>4.3474581892961597</v>
      </c>
      <c r="EF95" s="165">
        <v>0.45762717782064799</v>
      </c>
      <c r="EG95" s="165">
        <v>8.9237299675026502</v>
      </c>
      <c r="EH95" s="166">
        <v>1.47457646186653</v>
      </c>
      <c r="EI95" s="165">
        <v>114.381718081591</v>
      </c>
      <c r="EJ95" s="164">
        <v>0.26</v>
      </c>
      <c r="EK95" s="164">
        <v>0.37755102040816302</v>
      </c>
      <c r="EL95" s="278">
        <v>0.44897959100000001</v>
      </c>
      <c r="EM95" s="278">
        <v>0.244897959</v>
      </c>
      <c r="EN95" s="278">
        <v>0.30612244799999999</v>
      </c>
      <c r="EO95" s="278">
        <v>7.0000000000000007E-2</v>
      </c>
      <c r="EP95" s="278">
        <v>0.41</v>
      </c>
      <c r="EQ95" s="278">
        <v>0.13788099000000001</v>
      </c>
      <c r="ER95" s="165">
        <v>0.42123075176577901</v>
      </c>
      <c r="ES95" s="166">
        <v>3.8898310114755099</v>
      </c>
      <c r="ET95" s="166">
        <v>3</v>
      </c>
      <c r="EU95" s="166">
        <v>2.6535444638263899</v>
      </c>
      <c r="EV95" s="166">
        <v>3.11718480422731</v>
      </c>
      <c r="EW95" s="166">
        <v>3.20268442609194</v>
      </c>
      <c r="EX95" s="284">
        <v>0.89071542024612405</v>
      </c>
    </row>
    <row r="96" spans="1:154" ht="13" customHeight="1">
      <c r="A96" s="160" t="s">
        <v>609</v>
      </c>
      <c r="B96" s="160">
        <v>13032</v>
      </c>
      <c r="C96" s="160">
        <v>687911</v>
      </c>
      <c r="D96" s="160">
        <v>25890</v>
      </c>
      <c r="E96" s="160" t="s">
        <v>614</v>
      </c>
      <c r="F96" s="160" t="s">
        <v>614</v>
      </c>
      <c r="G96" s="175"/>
      <c r="H96" s="162" t="s">
        <v>1768</v>
      </c>
      <c r="I96" s="162" t="s">
        <v>577</v>
      </c>
      <c r="J96" s="160">
        <v>28</v>
      </c>
      <c r="K96" s="161">
        <v>1</v>
      </c>
      <c r="M96" s="184" t="s">
        <v>46</v>
      </c>
      <c r="Z96" s="163"/>
      <c r="AS96" s="278"/>
      <c r="AT96" s="278"/>
      <c r="AU96" s="278"/>
      <c r="AV96" s="278"/>
      <c r="AW96" s="278"/>
      <c r="AX96" s="278"/>
      <c r="AY96" s="456"/>
      <c r="AZ96" s="278"/>
      <c r="BA96" s="278"/>
      <c r="BB96" s="278"/>
      <c r="BC96" s="278"/>
      <c r="BD96" s="164"/>
      <c r="BE96" s="164"/>
      <c r="BF96" s="164"/>
      <c r="BG96" s="164"/>
      <c r="BH96" s="164"/>
      <c r="BI96" s="164"/>
      <c r="BJ96" s="165"/>
      <c r="BK96" s="164"/>
      <c r="BL96" s="165"/>
      <c r="BM96" s="165"/>
      <c r="BN96" s="165"/>
      <c r="BO96" s="165"/>
      <c r="BP96" s="165"/>
      <c r="BQ96" s="165"/>
      <c r="BR96" s="165"/>
      <c r="BS96" s="284"/>
      <c r="BT96" s="289"/>
      <c r="BU96" s="279"/>
      <c r="BV96" s="290"/>
      <c r="BW96" s="289"/>
      <c r="BX96" s="289"/>
      <c r="BY96" s="289"/>
      <c r="BZ96" s="289"/>
      <c r="CA96" s="279"/>
      <c r="CB96" s="290"/>
      <c r="CC96" s="289"/>
      <c r="CD96" s="279"/>
      <c r="CE96" s="328"/>
      <c r="CF96" s="290"/>
      <c r="CG96" s="289"/>
      <c r="CH96" s="279"/>
      <c r="CI96" s="328"/>
      <c r="CJ96" s="290"/>
      <c r="CK96" s="289"/>
      <c r="CL96" s="279"/>
      <c r="CM96" s="328"/>
      <c r="CN96" s="290"/>
      <c r="CO96" s="289"/>
      <c r="CP96" s="279"/>
      <c r="CQ96" s="328"/>
      <c r="CR96" s="290"/>
      <c r="CS96" s="289"/>
      <c r="CT96" s="279"/>
      <c r="CU96" s="328"/>
      <c r="CV96" s="328"/>
      <c r="CW96" s="290"/>
      <c r="CX96" s="289"/>
      <c r="CY96" s="279"/>
      <c r="CZ96" s="328"/>
      <c r="DA96" s="328"/>
      <c r="DB96" s="290"/>
      <c r="DC96" s="289"/>
      <c r="DD96" s="279"/>
      <c r="DE96" s="328"/>
      <c r="DF96" s="328"/>
      <c r="DG96" s="290"/>
      <c r="DH96" s="325"/>
      <c r="DI96" s="301"/>
      <c r="DJ96" s="163">
        <v>38</v>
      </c>
      <c r="DK96" s="163">
        <v>0</v>
      </c>
      <c r="DL96" s="163">
        <v>0</v>
      </c>
      <c r="DM96" s="163">
        <v>3</v>
      </c>
      <c r="DN96" s="163">
        <v>1</v>
      </c>
      <c r="DO96" s="163">
        <v>0</v>
      </c>
      <c r="DP96" s="165">
        <v>36</v>
      </c>
      <c r="DQ96" s="165"/>
      <c r="DR96" s="165">
        <v>36</v>
      </c>
      <c r="DS96" s="163">
        <v>151</v>
      </c>
      <c r="DT96" s="163">
        <v>33</v>
      </c>
      <c r="DU96" s="163">
        <v>12</v>
      </c>
      <c r="DV96" s="163">
        <v>12</v>
      </c>
      <c r="DW96" s="163">
        <v>3</v>
      </c>
      <c r="DX96" s="163">
        <v>8</v>
      </c>
      <c r="DY96" s="163">
        <v>0</v>
      </c>
      <c r="DZ96" s="163">
        <v>3</v>
      </c>
      <c r="EA96" s="163">
        <v>2</v>
      </c>
      <c r="EB96" s="163">
        <v>0</v>
      </c>
      <c r="EC96" s="163">
        <v>41</v>
      </c>
      <c r="ED96" s="165">
        <v>10.250002172258601</v>
      </c>
      <c r="EE96" s="165">
        <v>2.0000004238553402</v>
      </c>
      <c r="EF96" s="165">
        <v>0.750000158945753</v>
      </c>
      <c r="EG96" s="165">
        <v>8.2500017484032799</v>
      </c>
      <c r="EH96" s="166">
        <v>1.1388891302509501</v>
      </c>
      <c r="EI96" s="165">
        <v>88.342719954758493</v>
      </c>
      <c r="EJ96" s="164">
        <v>0.23571428571428499</v>
      </c>
      <c r="EK96" s="164">
        <v>0.3125</v>
      </c>
      <c r="EL96" s="278">
        <v>0.32291666600000002</v>
      </c>
      <c r="EM96" s="278">
        <v>0.30208333300000001</v>
      </c>
      <c r="EN96" s="278">
        <v>0.375</v>
      </c>
      <c r="EO96" s="278">
        <v>3.0303030000000002E-2</v>
      </c>
      <c r="EP96" s="278">
        <v>0.31313131</v>
      </c>
      <c r="EQ96" s="278">
        <v>0.115</v>
      </c>
      <c r="ER96" s="165">
        <v>0.172875909084485</v>
      </c>
      <c r="ES96" s="166">
        <v>3.0000006357830098</v>
      </c>
      <c r="ET96" s="166">
        <v>3.04</v>
      </c>
      <c r="EU96" s="166">
        <v>2.80797007289932</v>
      </c>
      <c r="EV96" s="166">
        <v>3.1991874123948398</v>
      </c>
      <c r="EW96" s="166">
        <v>2.85025073877088</v>
      </c>
      <c r="EX96" s="284">
        <v>0.77795630693435602</v>
      </c>
    </row>
    <row r="97" spans="1:154" ht="13" customHeight="1">
      <c r="A97" s="160" t="s">
        <v>609</v>
      </c>
      <c r="B97" s="160">
        <v>11826</v>
      </c>
      <c r="C97" s="160">
        <v>669923</v>
      </c>
      <c r="D97" s="160">
        <v>25436</v>
      </c>
      <c r="E97" s="160" t="s">
        <v>598</v>
      </c>
      <c r="F97" s="160" t="s">
        <v>598</v>
      </c>
      <c r="G97" s="175"/>
      <c r="H97" s="162" t="s">
        <v>823</v>
      </c>
      <c r="I97" s="162" t="s">
        <v>112</v>
      </c>
      <c r="J97" s="160">
        <v>27</v>
      </c>
      <c r="K97" s="161">
        <v>1</v>
      </c>
      <c r="M97" s="184" t="s">
        <v>837</v>
      </c>
      <c r="Z97" s="163"/>
      <c r="AS97" s="278"/>
      <c r="AT97" s="278"/>
      <c r="AU97" s="278"/>
      <c r="AV97" s="278"/>
      <c r="AW97" s="278"/>
      <c r="AX97" s="278"/>
      <c r="AY97" s="456"/>
      <c r="AZ97" s="278"/>
      <c r="BA97" s="278"/>
      <c r="BB97" s="278"/>
      <c r="BC97" s="278"/>
      <c r="BD97" s="164"/>
      <c r="BE97" s="164"/>
      <c r="BF97" s="164"/>
      <c r="BG97" s="164"/>
      <c r="BH97" s="164"/>
      <c r="BI97" s="164"/>
      <c r="BJ97" s="165"/>
      <c r="BK97" s="164"/>
      <c r="BL97" s="165"/>
      <c r="BM97" s="165"/>
      <c r="BN97" s="165"/>
      <c r="BO97" s="165"/>
      <c r="BP97" s="165"/>
      <c r="BQ97" s="165"/>
      <c r="BR97" s="165"/>
      <c r="BS97" s="284"/>
      <c r="BT97" s="289"/>
      <c r="BU97" s="279"/>
      <c r="BV97" s="290"/>
      <c r="BW97" s="289"/>
      <c r="BX97" s="289"/>
      <c r="BY97" s="289"/>
      <c r="BZ97" s="289"/>
      <c r="CA97" s="279"/>
      <c r="CB97" s="290"/>
      <c r="CC97" s="289"/>
      <c r="CD97" s="279"/>
      <c r="CE97" s="328"/>
      <c r="CF97" s="290"/>
      <c r="CG97" s="289"/>
      <c r="CH97" s="279"/>
      <c r="CI97" s="328"/>
      <c r="CJ97" s="290"/>
      <c r="CK97" s="289"/>
      <c r="CL97" s="279"/>
      <c r="CM97" s="328"/>
      <c r="CN97" s="290"/>
      <c r="CO97" s="289"/>
      <c r="CP97" s="279"/>
      <c r="CQ97" s="328"/>
      <c r="CR97" s="290"/>
      <c r="CS97" s="289"/>
      <c r="CT97" s="279"/>
      <c r="CU97" s="328"/>
      <c r="CV97" s="328"/>
      <c r="CW97" s="290"/>
      <c r="CX97" s="289"/>
      <c r="CY97" s="279"/>
      <c r="CZ97" s="328"/>
      <c r="DA97" s="328"/>
      <c r="DB97" s="290"/>
      <c r="DC97" s="289"/>
      <c r="DD97" s="279"/>
      <c r="DE97" s="328"/>
      <c r="DF97" s="328"/>
      <c r="DG97" s="290"/>
      <c r="DH97" s="302"/>
      <c r="DI97" s="301"/>
      <c r="DJ97" s="163">
        <v>9</v>
      </c>
      <c r="DK97" s="163">
        <v>9</v>
      </c>
      <c r="DL97" s="163">
        <v>0</v>
      </c>
      <c r="DM97" s="163">
        <v>3</v>
      </c>
      <c r="DN97" s="163">
        <v>4</v>
      </c>
      <c r="DO97" s="163">
        <v>0</v>
      </c>
      <c r="DP97" s="165">
        <v>49</v>
      </c>
      <c r="DQ97" s="165">
        <v>49</v>
      </c>
      <c r="DR97" s="165"/>
      <c r="DS97" s="163">
        <v>199</v>
      </c>
      <c r="DT97" s="163">
        <v>45</v>
      </c>
      <c r="DU97" s="163">
        <v>23</v>
      </c>
      <c r="DV97" s="163">
        <v>23</v>
      </c>
      <c r="DW97" s="163">
        <v>7</v>
      </c>
      <c r="DX97" s="163">
        <v>9</v>
      </c>
      <c r="DY97" s="163">
        <v>0</v>
      </c>
      <c r="DZ97" s="163">
        <v>2</v>
      </c>
      <c r="EA97" s="163">
        <v>1</v>
      </c>
      <c r="EB97" s="163">
        <v>0</v>
      </c>
      <c r="EC97" s="163">
        <v>50</v>
      </c>
      <c r="ED97" s="165">
        <v>9.1836734693877506</v>
      </c>
      <c r="EE97" s="165">
        <v>1.65306122448979</v>
      </c>
      <c r="EF97" s="165">
        <v>1.28571428571428</v>
      </c>
      <c r="EG97" s="165">
        <v>8.2653061224489797</v>
      </c>
      <c r="EH97" s="166">
        <v>1.1020408163265301</v>
      </c>
      <c r="EI97" s="165">
        <v>85.484425682414894</v>
      </c>
      <c r="EJ97" s="164">
        <v>0.239361702127659</v>
      </c>
      <c r="EK97" s="164">
        <v>0.29007633587786202</v>
      </c>
      <c r="EL97" s="278">
        <v>0.43478260800000001</v>
      </c>
      <c r="EM97" s="278">
        <v>0.20289855000000001</v>
      </c>
      <c r="EN97" s="278">
        <v>0.36231883999999998</v>
      </c>
      <c r="EO97" s="278">
        <v>7.2463769999999997E-2</v>
      </c>
      <c r="EP97" s="278">
        <v>0.42028986000000002</v>
      </c>
      <c r="EQ97" s="278">
        <v>0.1080402</v>
      </c>
      <c r="ER97" s="165">
        <v>-0.123724821494663</v>
      </c>
      <c r="ES97" s="166">
        <v>4.2244897959183598</v>
      </c>
      <c r="ET97" s="166">
        <v>3.47</v>
      </c>
      <c r="EU97" s="166">
        <v>3.5755438279132399</v>
      </c>
      <c r="EV97" s="166">
        <v>3.2230444298715</v>
      </c>
      <c r="EW97" s="166">
        <v>3.2810978120190102</v>
      </c>
      <c r="EX97" s="284">
        <v>0.76278108358383101</v>
      </c>
    </row>
    <row r="98" spans="1:154" ht="13" customHeight="1">
      <c r="A98" s="160" t="s">
        <v>609</v>
      </c>
      <c r="B98" s="160">
        <v>12505</v>
      </c>
      <c r="C98" s="160">
        <v>695243</v>
      </c>
      <c r="D98" s="160">
        <v>31757</v>
      </c>
      <c r="E98" s="160" t="s">
        <v>4356</v>
      </c>
      <c r="F98" s="160" t="s">
        <v>4356</v>
      </c>
      <c r="G98" s="175"/>
      <c r="H98" s="162" t="s">
        <v>195</v>
      </c>
      <c r="I98" s="162" t="s">
        <v>1948</v>
      </c>
      <c r="J98" s="160">
        <v>26</v>
      </c>
      <c r="K98" s="161">
        <v>1</v>
      </c>
      <c r="M98" s="184" t="s">
        <v>837</v>
      </c>
      <c r="Z98" s="163"/>
      <c r="AS98" s="278"/>
      <c r="AT98" s="278"/>
      <c r="AU98" s="278"/>
      <c r="AV98" s="278"/>
      <c r="AW98" s="278"/>
      <c r="AX98" s="278"/>
      <c r="AY98" s="456"/>
      <c r="AZ98" s="278"/>
      <c r="BA98" s="278"/>
      <c r="BB98" s="278"/>
      <c r="BC98" s="278"/>
      <c r="BD98" s="164"/>
      <c r="BE98" s="164"/>
      <c r="BF98" s="164"/>
      <c r="BG98" s="164"/>
      <c r="BH98" s="164"/>
      <c r="BI98" s="164"/>
      <c r="BJ98" s="165"/>
      <c r="BK98" s="164"/>
      <c r="BL98" s="165"/>
      <c r="BM98" s="165"/>
      <c r="BN98" s="165"/>
      <c r="BO98" s="165"/>
      <c r="BP98" s="165"/>
      <c r="BQ98" s="165"/>
      <c r="BR98" s="165"/>
      <c r="BS98" s="284"/>
      <c r="BT98" s="289"/>
      <c r="BU98" s="279"/>
      <c r="BV98" s="290"/>
      <c r="BW98" s="289"/>
      <c r="BX98" s="289"/>
      <c r="BY98" s="289"/>
      <c r="BZ98" s="289"/>
      <c r="CA98" s="279"/>
      <c r="CB98" s="290"/>
      <c r="CC98" s="289"/>
      <c r="CD98" s="279"/>
      <c r="CE98" s="328"/>
      <c r="CF98" s="290"/>
      <c r="CG98" s="289"/>
      <c r="CH98" s="279"/>
      <c r="CI98" s="328"/>
      <c r="CJ98" s="290"/>
      <c r="CK98" s="289"/>
      <c r="CL98" s="279"/>
      <c r="CM98" s="328"/>
      <c r="CN98" s="290"/>
      <c r="CO98" s="289"/>
      <c r="CP98" s="279"/>
      <c r="CQ98" s="328"/>
      <c r="CR98" s="290"/>
      <c r="CS98" s="289"/>
      <c r="CT98" s="279"/>
      <c r="CU98" s="328"/>
      <c r="CV98" s="328"/>
      <c r="CW98" s="290"/>
      <c r="CX98" s="289"/>
      <c r="CY98" s="279"/>
      <c r="CZ98" s="328"/>
      <c r="DA98" s="328"/>
      <c r="DB98" s="290"/>
      <c r="DC98" s="289"/>
      <c r="DD98" s="279"/>
      <c r="DE98" s="328"/>
      <c r="DF98" s="328"/>
      <c r="DG98" s="290"/>
      <c r="DH98" s="302"/>
      <c r="DI98" s="301"/>
      <c r="DJ98" s="163">
        <v>32</v>
      </c>
      <c r="DK98" s="163">
        <v>0</v>
      </c>
      <c r="DL98" s="163">
        <v>0</v>
      </c>
      <c r="DM98" s="163">
        <v>1</v>
      </c>
      <c r="DN98" s="163">
        <v>2</v>
      </c>
      <c r="DO98" s="163">
        <v>17</v>
      </c>
      <c r="DP98" s="165">
        <v>32.200000000000003</v>
      </c>
      <c r="DQ98" s="165"/>
      <c r="DR98" s="165">
        <v>32.200000762939403</v>
      </c>
      <c r="DS98" s="163">
        <v>132</v>
      </c>
      <c r="DT98" s="163">
        <v>20</v>
      </c>
      <c r="DU98" s="163">
        <v>17</v>
      </c>
      <c r="DV98" s="163">
        <v>16</v>
      </c>
      <c r="DW98" s="163">
        <v>4</v>
      </c>
      <c r="DX98" s="163">
        <v>16</v>
      </c>
      <c r="DY98" s="163">
        <v>2</v>
      </c>
      <c r="DZ98" s="163">
        <v>1</v>
      </c>
      <c r="EA98" s="163">
        <v>3</v>
      </c>
      <c r="EB98" s="163">
        <v>1</v>
      </c>
      <c r="EC98" s="163">
        <v>53</v>
      </c>
      <c r="ED98" s="165">
        <v>14.6020419531095</v>
      </c>
      <c r="EE98" s="165">
        <v>4.4081636084859097</v>
      </c>
      <c r="EF98" s="165">
        <v>1.1020409021214701</v>
      </c>
      <c r="EG98" s="165">
        <v>5.5102045106073803</v>
      </c>
      <c r="EH98" s="166">
        <v>1.1020409021214701</v>
      </c>
      <c r="EI98" s="165">
        <v>85.484432337460404</v>
      </c>
      <c r="EJ98" s="164">
        <v>0.17391304347826</v>
      </c>
      <c r="EK98" s="164">
        <v>0.27586206896551702</v>
      </c>
      <c r="EL98" s="278">
        <v>0.37704917999999998</v>
      </c>
      <c r="EM98" s="278">
        <v>0.114754098</v>
      </c>
      <c r="EN98" s="278">
        <v>0.50819672100000002</v>
      </c>
      <c r="EO98" s="278">
        <v>0.12903226000000001</v>
      </c>
      <c r="EP98" s="278">
        <v>0.41935484000000001</v>
      </c>
      <c r="EQ98" s="278">
        <v>0.20233462999999999</v>
      </c>
      <c r="ER98" s="165">
        <v>0.30736451392759701</v>
      </c>
      <c r="ES98" s="166">
        <v>4.4081636084859097</v>
      </c>
      <c r="ET98" s="166">
        <v>2.87</v>
      </c>
      <c r="EU98" s="166">
        <v>2.9939111677024401</v>
      </c>
      <c r="EV98" s="166">
        <v>2.8013928349848598</v>
      </c>
      <c r="EW98" s="166">
        <v>2.3566294532464802</v>
      </c>
      <c r="EX98" s="284">
        <v>0.72352576255798295</v>
      </c>
    </row>
    <row r="99" spans="1:154" ht="13" customHeight="1">
      <c r="A99" s="160" t="s">
        <v>609</v>
      </c>
      <c r="B99" s="160">
        <v>12796</v>
      </c>
      <c r="C99" s="160">
        <v>671106</v>
      </c>
      <c r="D99" s="160">
        <v>27589</v>
      </c>
      <c r="E99" s="160" t="s">
        <v>213</v>
      </c>
      <c r="F99" s="160" t="s">
        <v>213</v>
      </c>
      <c r="G99" s="175"/>
      <c r="H99" s="162" t="s">
        <v>460</v>
      </c>
      <c r="I99" s="162" t="s">
        <v>145</v>
      </c>
      <c r="J99" s="160">
        <v>26</v>
      </c>
      <c r="K99" s="161">
        <v>1</v>
      </c>
      <c r="M99" s="184" t="s">
        <v>46</v>
      </c>
      <c r="Z99" s="163"/>
      <c r="AS99" s="278"/>
      <c r="AT99" s="278"/>
      <c r="AU99" s="278"/>
      <c r="AV99" s="278"/>
      <c r="AW99" s="278"/>
      <c r="AX99" s="278"/>
      <c r="AY99" s="456"/>
      <c r="AZ99" s="278"/>
      <c r="BA99" s="278"/>
      <c r="BB99" s="278"/>
      <c r="BC99" s="278"/>
      <c r="BD99" s="164"/>
      <c r="BE99" s="164"/>
      <c r="BF99" s="164"/>
      <c r="BG99" s="164"/>
      <c r="BH99" s="164"/>
      <c r="BI99" s="164"/>
      <c r="BJ99" s="165"/>
      <c r="BK99" s="164"/>
      <c r="BL99" s="165"/>
      <c r="BM99" s="165"/>
      <c r="BN99" s="165"/>
      <c r="BO99" s="165"/>
      <c r="BP99" s="165"/>
      <c r="BQ99" s="165"/>
      <c r="BR99" s="165"/>
      <c r="BS99" s="284"/>
      <c r="BT99" s="289"/>
      <c r="BU99" s="279"/>
      <c r="BV99" s="290"/>
      <c r="BW99" s="289"/>
      <c r="BX99" s="289"/>
      <c r="BY99" s="289"/>
      <c r="BZ99" s="289"/>
      <c r="CA99" s="279"/>
      <c r="CB99" s="290"/>
      <c r="CC99" s="289"/>
      <c r="CD99" s="279"/>
      <c r="CE99" s="328"/>
      <c r="CF99" s="290"/>
      <c r="CG99" s="289"/>
      <c r="CH99" s="279"/>
      <c r="CI99" s="328"/>
      <c r="CJ99" s="290"/>
      <c r="CK99" s="289"/>
      <c r="CL99" s="279"/>
      <c r="CM99" s="328"/>
      <c r="CN99" s="290"/>
      <c r="CO99" s="289"/>
      <c r="CP99" s="279"/>
      <c r="CQ99" s="328"/>
      <c r="CR99" s="290"/>
      <c r="CS99" s="289"/>
      <c r="CT99" s="279"/>
      <c r="CU99" s="328"/>
      <c r="CV99" s="328"/>
      <c r="CW99" s="290"/>
      <c r="CX99" s="289"/>
      <c r="CY99" s="279"/>
      <c r="CZ99" s="328"/>
      <c r="DA99" s="328"/>
      <c r="DB99" s="290"/>
      <c r="DC99" s="289"/>
      <c r="DD99" s="279"/>
      <c r="DE99" s="328"/>
      <c r="DF99" s="328"/>
      <c r="DG99" s="290"/>
      <c r="DH99" s="302"/>
      <c r="DI99" s="301"/>
      <c r="DJ99" s="163">
        <v>17</v>
      </c>
      <c r="DK99" s="163">
        <v>16</v>
      </c>
      <c r="DL99" s="163">
        <v>0</v>
      </c>
      <c r="DM99" s="163">
        <v>5</v>
      </c>
      <c r="DN99" s="163">
        <v>7</v>
      </c>
      <c r="DO99" s="163">
        <v>0</v>
      </c>
      <c r="DP99" s="165">
        <v>84</v>
      </c>
      <c r="DQ99" s="165">
        <v>83</v>
      </c>
      <c r="DR99" s="165">
        <v>1</v>
      </c>
      <c r="DS99" s="163">
        <v>364</v>
      </c>
      <c r="DT99" s="163">
        <v>84</v>
      </c>
      <c r="DU99" s="163">
        <v>42</v>
      </c>
      <c r="DV99" s="163">
        <v>38</v>
      </c>
      <c r="DW99" s="163">
        <v>10</v>
      </c>
      <c r="DX99" s="163">
        <v>36</v>
      </c>
      <c r="DY99" s="163">
        <v>0</v>
      </c>
      <c r="DZ99" s="163">
        <v>2</v>
      </c>
      <c r="EA99" s="163">
        <v>3</v>
      </c>
      <c r="EB99" s="163">
        <v>0</v>
      </c>
      <c r="EC99" s="163">
        <v>65</v>
      </c>
      <c r="ED99" s="165">
        <v>6.9642863468248501</v>
      </c>
      <c r="EE99" s="165">
        <v>3.8571432074722298</v>
      </c>
      <c r="EF99" s="165">
        <v>1.07142866874228</v>
      </c>
      <c r="EG99" s="165">
        <v>9.0000008174352004</v>
      </c>
      <c r="EH99" s="166">
        <v>1.4285715583230401</v>
      </c>
      <c r="EI99" s="165">
        <v>110.81315446785899</v>
      </c>
      <c r="EJ99" s="164">
        <v>0.25766871165644101</v>
      </c>
      <c r="EK99" s="164">
        <v>0.29482071713147401</v>
      </c>
      <c r="EL99" s="278">
        <v>0.44186046499999998</v>
      </c>
      <c r="EM99" s="278">
        <v>0.16279069700000001</v>
      </c>
      <c r="EN99" s="278">
        <v>0.39534883700000001</v>
      </c>
      <c r="EO99" s="278">
        <v>9.5785439999999999E-2</v>
      </c>
      <c r="EP99" s="278">
        <v>0.34099616999999999</v>
      </c>
      <c r="EQ99" s="278">
        <v>7.3499659999999994E-2</v>
      </c>
      <c r="ER99" s="165">
        <v>0.91239217077802504</v>
      </c>
      <c r="ES99" s="166">
        <v>4.0714289412206801</v>
      </c>
      <c r="ET99" s="166">
        <v>4.4400000000000004</v>
      </c>
      <c r="EU99" s="166">
        <v>4.4428908899527899</v>
      </c>
      <c r="EV99" s="166">
        <v>4.6857975807263399</v>
      </c>
      <c r="EW99" s="166">
        <v>4.7697293701388199</v>
      </c>
      <c r="EX99" s="284">
        <v>0.70698488503694501</v>
      </c>
    </row>
    <row r="100" spans="1:154" ht="13" customHeight="1">
      <c r="A100" s="160" t="s">
        <v>609</v>
      </c>
      <c r="B100" s="160">
        <v>12330</v>
      </c>
      <c r="C100" s="160">
        <v>678394</v>
      </c>
      <c r="D100" s="160">
        <v>23920</v>
      </c>
      <c r="E100" s="160" t="s">
        <v>609</v>
      </c>
      <c r="F100" s="160" t="s">
        <v>609</v>
      </c>
      <c r="G100" s="175"/>
      <c r="H100" s="162" t="s">
        <v>3033</v>
      </c>
      <c r="I100" s="162" t="s">
        <v>3034</v>
      </c>
      <c r="J100" s="160">
        <v>26</v>
      </c>
      <c r="K100" s="161">
        <v>1</v>
      </c>
      <c r="M100" s="184" t="s">
        <v>837</v>
      </c>
      <c r="Z100" s="163"/>
      <c r="AS100" s="278"/>
      <c r="AT100" s="278"/>
      <c r="AU100" s="278"/>
      <c r="AV100" s="278"/>
      <c r="AW100" s="278"/>
      <c r="AX100" s="278"/>
      <c r="AY100" s="456"/>
      <c r="AZ100" s="278"/>
      <c r="BA100" s="278"/>
      <c r="BB100" s="278"/>
      <c r="BC100" s="278"/>
      <c r="BD100" s="164"/>
      <c r="BE100" s="164"/>
      <c r="BF100" s="164"/>
      <c r="BG100" s="164"/>
      <c r="BH100" s="164"/>
      <c r="BI100" s="164"/>
      <c r="BJ100" s="165"/>
      <c r="BK100" s="164"/>
      <c r="BL100" s="165"/>
      <c r="BM100" s="165"/>
      <c r="BN100" s="165"/>
      <c r="BO100" s="165"/>
      <c r="BP100" s="165"/>
      <c r="BQ100" s="165"/>
      <c r="BR100" s="165"/>
      <c r="BS100" s="284"/>
      <c r="BT100" s="289"/>
      <c r="BU100" s="279"/>
      <c r="BV100" s="290"/>
      <c r="BW100" s="289"/>
      <c r="BX100" s="289"/>
      <c r="BY100" s="289"/>
      <c r="BZ100" s="289"/>
      <c r="CA100" s="279"/>
      <c r="CB100" s="290"/>
      <c r="CC100" s="289"/>
      <c r="CD100" s="279"/>
      <c r="CE100" s="328"/>
      <c r="CF100" s="290"/>
      <c r="CG100" s="289"/>
      <c r="CH100" s="279"/>
      <c r="CI100" s="328"/>
      <c r="CJ100" s="290"/>
      <c r="CK100" s="289"/>
      <c r="CL100" s="279"/>
      <c r="CM100" s="328"/>
      <c r="CN100" s="290"/>
      <c r="CO100" s="289"/>
      <c r="CP100" s="279"/>
      <c r="CQ100" s="328"/>
      <c r="CR100" s="290"/>
      <c r="CS100" s="289"/>
      <c r="CT100" s="279"/>
      <c r="CU100" s="328"/>
      <c r="CV100" s="328"/>
      <c r="CW100" s="290"/>
      <c r="CX100" s="289"/>
      <c r="CY100" s="279"/>
      <c r="CZ100" s="328"/>
      <c r="DA100" s="328"/>
      <c r="DB100" s="290"/>
      <c r="DC100" s="289"/>
      <c r="DD100" s="279"/>
      <c r="DE100" s="328"/>
      <c r="DF100" s="328"/>
      <c r="DG100" s="290"/>
      <c r="DH100" s="302"/>
      <c r="DI100" s="301"/>
      <c r="DJ100" s="163">
        <v>14</v>
      </c>
      <c r="DK100" s="163">
        <v>13</v>
      </c>
      <c r="DL100" s="163">
        <v>0</v>
      </c>
      <c r="DM100" s="163">
        <v>4</v>
      </c>
      <c r="DN100" s="163">
        <v>3</v>
      </c>
      <c r="DO100" s="163">
        <v>0</v>
      </c>
      <c r="DP100" s="165">
        <v>76.099999999999994</v>
      </c>
      <c r="DQ100" s="165">
        <v>71.099998474121094</v>
      </c>
      <c r="DR100" s="165">
        <v>5</v>
      </c>
      <c r="DS100" s="163">
        <v>329</v>
      </c>
      <c r="DT100" s="163">
        <v>72</v>
      </c>
      <c r="DU100" s="163">
        <v>34</v>
      </c>
      <c r="DV100" s="163">
        <v>29</v>
      </c>
      <c r="DW100" s="163">
        <v>8</v>
      </c>
      <c r="DX100" s="163">
        <v>33</v>
      </c>
      <c r="DY100" s="163">
        <v>0</v>
      </c>
      <c r="DZ100" s="163">
        <v>6</v>
      </c>
      <c r="EA100" s="163">
        <v>0</v>
      </c>
      <c r="EB100" s="163">
        <v>0</v>
      </c>
      <c r="EC100" s="163">
        <v>55</v>
      </c>
      <c r="ED100" s="165">
        <v>6.4847165892965997</v>
      </c>
      <c r="EE100" s="165">
        <v>3.8908299535779598</v>
      </c>
      <c r="EF100" s="165">
        <v>0.94323150389768795</v>
      </c>
      <c r="EG100" s="165">
        <v>8.4890835350791907</v>
      </c>
      <c r="EH100" s="166">
        <v>1.3755459431841199</v>
      </c>
      <c r="EI100" s="165">
        <v>106.699999864642</v>
      </c>
      <c r="EJ100" s="164">
        <v>0.24827586206896499</v>
      </c>
      <c r="EK100" s="164">
        <v>0.28193832599118901</v>
      </c>
      <c r="EL100" s="278">
        <v>0.54935622299999998</v>
      </c>
      <c r="EM100" s="278">
        <v>0.18025751000000001</v>
      </c>
      <c r="EN100" s="278">
        <v>0.27038626599999999</v>
      </c>
      <c r="EO100" s="278">
        <v>7.2340429999999997E-2</v>
      </c>
      <c r="EP100" s="278">
        <v>0.37872339999999999</v>
      </c>
      <c r="EQ100" s="278">
        <v>7.6863349999999997E-2</v>
      </c>
      <c r="ER100" s="165">
        <v>0.38059013612452702</v>
      </c>
      <c r="ES100" s="166">
        <v>3.4192142016291101</v>
      </c>
      <c r="ET100" s="166">
        <v>4.47</v>
      </c>
      <c r="EU100" s="166">
        <v>4.5398964780548301</v>
      </c>
      <c r="EV100" s="166">
        <v>4.3944382216146201</v>
      </c>
      <c r="EW100" s="166">
        <v>4.5627963906374402</v>
      </c>
      <c r="EX100" s="284">
        <v>0.45369699597358698</v>
      </c>
    </row>
    <row r="101" spans="1:154" ht="13" customHeight="1">
      <c r="A101" s="160" t="s">
        <v>609</v>
      </c>
      <c r="B101" s="160">
        <v>9881</v>
      </c>
      <c r="C101" s="160">
        <v>594902</v>
      </c>
      <c r="D101" s="160">
        <v>14932</v>
      </c>
      <c r="E101" s="160" t="s">
        <v>213</v>
      </c>
      <c r="F101" s="160" t="s">
        <v>213</v>
      </c>
      <c r="G101" s="175"/>
      <c r="H101" s="162" t="s">
        <v>3362</v>
      </c>
      <c r="I101" s="162" t="s">
        <v>607</v>
      </c>
      <c r="J101" s="160">
        <v>33</v>
      </c>
      <c r="K101" s="161">
        <v>1</v>
      </c>
      <c r="M101" s="184" t="s">
        <v>837</v>
      </c>
      <c r="Z101" s="163"/>
      <c r="AS101" s="278"/>
      <c r="AT101" s="278"/>
      <c r="AU101" s="278"/>
      <c r="AV101" s="278"/>
      <c r="AW101" s="278"/>
      <c r="AX101" s="278"/>
      <c r="AY101" s="456"/>
      <c r="AZ101" s="278"/>
      <c r="BA101" s="278"/>
      <c r="BB101" s="278"/>
      <c r="BC101" s="278"/>
      <c r="BD101" s="164"/>
      <c r="BE101" s="164"/>
      <c r="BF101" s="164"/>
      <c r="BG101" s="164"/>
      <c r="BH101" s="164"/>
      <c r="BI101" s="164"/>
      <c r="BJ101" s="165"/>
      <c r="BK101" s="164"/>
      <c r="BL101" s="165"/>
      <c r="BM101" s="165"/>
      <c r="BN101" s="165"/>
      <c r="BO101" s="165"/>
      <c r="BP101" s="165"/>
      <c r="BQ101" s="165"/>
      <c r="BR101" s="165"/>
      <c r="BS101" s="284"/>
      <c r="BT101" s="289"/>
      <c r="BU101" s="279"/>
      <c r="BV101" s="290"/>
      <c r="BW101" s="289"/>
      <c r="BX101" s="289"/>
      <c r="BY101" s="289"/>
      <c r="BZ101" s="289"/>
      <c r="CA101" s="279"/>
      <c r="CB101" s="290"/>
      <c r="CC101" s="289"/>
      <c r="CD101" s="279"/>
      <c r="CE101" s="328"/>
      <c r="CF101" s="290"/>
      <c r="CG101" s="289"/>
      <c r="CH101" s="279"/>
      <c r="CI101" s="328"/>
      <c r="CJ101" s="290"/>
      <c r="CK101" s="289"/>
      <c r="CL101" s="279"/>
      <c r="CM101" s="328"/>
      <c r="CN101" s="290"/>
      <c r="CO101" s="289"/>
      <c r="CP101" s="279"/>
      <c r="CQ101" s="328"/>
      <c r="CR101" s="290"/>
      <c r="CS101" s="289"/>
      <c r="CT101" s="279"/>
      <c r="CU101" s="328"/>
      <c r="CV101" s="328"/>
      <c r="CW101" s="290"/>
      <c r="CX101" s="289"/>
      <c r="CY101" s="279"/>
      <c r="CZ101" s="328"/>
      <c r="DA101" s="328"/>
      <c r="DB101" s="290"/>
      <c r="DC101" s="289"/>
      <c r="DD101" s="279"/>
      <c r="DE101" s="328"/>
      <c r="DF101" s="328"/>
      <c r="DG101" s="290"/>
      <c r="DH101" s="302"/>
      <c r="DI101" s="301"/>
      <c r="DJ101" s="163">
        <v>9</v>
      </c>
      <c r="DK101" s="163">
        <v>9</v>
      </c>
      <c r="DL101" s="163">
        <v>0</v>
      </c>
      <c r="DM101" s="163">
        <v>2</v>
      </c>
      <c r="DN101" s="163">
        <v>2</v>
      </c>
      <c r="DO101" s="163">
        <v>0</v>
      </c>
      <c r="DP101" s="165">
        <v>44.2</v>
      </c>
      <c r="DQ101" s="165">
        <v>44.200000762939403</v>
      </c>
      <c r="DR101" s="165"/>
      <c r="DS101" s="163">
        <v>178</v>
      </c>
      <c r="DT101" s="163">
        <v>38</v>
      </c>
      <c r="DU101" s="163">
        <v>16</v>
      </c>
      <c r="DV101" s="163">
        <v>16</v>
      </c>
      <c r="DW101" s="163">
        <v>6</v>
      </c>
      <c r="DX101" s="163">
        <v>15</v>
      </c>
      <c r="DY101" s="163">
        <v>0</v>
      </c>
      <c r="DZ101" s="163">
        <v>0</v>
      </c>
      <c r="EA101" s="163">
        <v>0</v>
      </c>
      <c r="EB101" s="163">
        <v>0</v>
      </c>
      <c r="EC101" s="163">
        <v>29</v>
      </c>
      <c r="ED101" s="165">
        <v>5.8432839147814803</v>
      </c>
      <c r="EE101" s="165">
        <v>3.0223882317835198</v>
      </c>
      <c r="EF101" s="165">
        <v>1.2089552927134</v>
      </c>
      <c r="EG101" s="165">
        <v>7.6567168538515897</v>
      </c>
      <c r="EH101" s="166">
        <v>1.18656723173723</v>
      </c>
      <c r="EI101" s="165">
        <v>92.041072196164706</v>
      </c>
      <c r="EJ101" s="164">
        <v>0.23312883435582801</v>
      </c>
      <c r="EK101" s="164">
        <v>0.25</v>
      </c>
      <c r="EL101" s="278">
        <v>0.29104477600000001</v>
      </c>
      <c r="EM101" s="278">
        <v>0.18656716400000001</v>
      </c>
      <c r="EN101" s="278">
        <v>0.52238805899999996</v>
      </c>
      <c r="EO101" s="278">
        <v>0.10447761</v>
      </c>
      <c r="EP101" s="278">
        <v>0.44776118999999998</v>
      </c>
      <c r="EQ101" s="278">
        <v>6.1111110000000003E-2</v>
      </c>
      <c r="ER101" s="165">
        <v>-5.1340569483768E-2</v>
      </c>
      <c r="ES101" s="166">
        <v>3.2238807805690901</v>
      </c>
      <c r="ET101" s="166">
        <v>4.4400000000000004</v>
      </c>
      <c r="EU101" s="166">
        <v>4.5409718729972202</v>
      </c>
      <c r="EV101" s="166">
        <v>5.1055661132249899</v>
      </c>
      <c r="EW101" s="166">
        <v>5.1582384413518199</v>
      </c>
      <c r="EX101" s="284">
        <v>0.33126866817474299</v>
      </c>
    </row>
    <row r="102" spans="1:154" ht="13" customHeight="1">
      <c r="A102" s="160" t="s">
        <v>609</v>
      </c>
      <c r="B102" s="160">
        <v>10794</v>
      </c>
      <c r="C102" s="160">
        <v>621345</v>
      </c>
      <c r="D102" s="160">
        <v>18655</v>
      </c>
      <c r="E102" s="160" t="s">
        <v>345</v>
      </c>
      <c r="F102" s="160" t="s">
        <v>345</v>
      </c>
      <c r="G102" s="175"/>
      <c r="H102" s="162" t="s">
        <v>1087</v>
      </c>
      <c r="I102" s="162" t="s">
        <v>1663</v>
      </c>
      <c r="J102" s="161">
        <v>31</v>
      </c>
      <c r="K102" s="161">
        <v>1</v>
      </c>
      <c r="M102" s="184" t="s">
        <v>46</v>
      </c>
      <c r="Z102" s="163"/>
      <c r="AS102" s="278"/>
      <c r="AT102" s="278"/>
      <c r="AU102" s="278"/>
      <c r="AV102" s="278"/>
      <c r="AW102" s="278"/>
      <c r="AX102" s="278"/>
      <c r="AY102" s="456"/>
      <c r="AZ102" s="278"/>
      <c r="BA102" s="278"/>
      <c r="BB102" s="278"/>
      <c r="BC102" s="278"/>
      <c r="BD102" s="164"/>
      <c r="BE102" s="164"/>
      <c r="BF102" s="164"/>
      <c r="BG102" s="164"/>
      <c r="BH102" s="164"/>
      <c r="BI102" s="164"/>
      <c r="BJ102" s="165"/>
      <c r="BK102" s="164"/>
      <c r="BL102" s="165"/>
      <c r="BM102" s="165"/>
      <c r="BN102" s="165"/>
      <c r="BO102" s="165"/>
      <c r="BP102" s="165"/>
      <c r="BQ102" s="165"/>
      <c r="BR102" s="165"/>
      <c r="BS102" s="284"/>
      <c r="BT102" s="289"/>
      <c r="BU102" s="279"/>
      <c r="BV102" s="290"/>
      <c r="BW102" s="289"/>
      <c r="BX102" s="289"/>
      <c r="BY102" s="289"/>
      <c r="BZ102" s="289"/>
      <c r="CA102" s="279"/>
      <c r="CB102" s="290"/>
      <c r="CC102" s="289"/>
      <c r="CD102" s="279"/>
      <c r="CE102" s="328"/>
      <c r="CF102" s="290"/>
      <c r="CG102" s="289"/>
      <c r="CH102" s="279"/>
      <c r="CI102" s="328"/>
      <c r="CJ102" s="290"/>
      <c r="CK102" s="289"/>
      <c r="CL102" s="279"/>
      <c r="CM102" s="328"/>
      <c r="CN102" s="290"/>
      <c r="CO102" s="289"/>
      <c r="CP102" s="279"/>
      <c r="CQ102" s="328"/>
      <c r="CR102" s="290"/>
      <c r="CS102" s="289"/>
      <c r="CT102" s="279"/>
      <c r="CU102" s="328"/>
      <c r="CV102" s="328"/>
      <c r="CW102" s="290"/>
      <c r="CX102" s="289"/>
      <c r="CY102" s="279"/>
      <c r="CZ102" s="328"/>
      <c r="DA102" s="328"/>
      <c r="DB102" s="290"/>
      <c r="DC102" s="289"/>
      <c r="DD102" s="279"/>
      <c r="DE102" s="328"/>
      <c r="DF102" s="328"/>
      <c r="DG102" s="290"/>
      <c r="DH102" s="302"/>
      <c r="DI102" s="301"/>
      <c r="DJ102" s="163">
        <v>13</v>
      </c>
      <c r="DK102" s="163">
        <v>0</v>
      </c>
      <c r="DL102" s="163">
        <v>0</v>
      </c>
      <c r="DM102" s="163">
        <v>0</v>
      </c>
      <c r="DN102" s="163">
        <v>0</v>
      </c>
      <c r="DO102" s="163">
        <v>0</v>
      </c>
      <c r="DP102" s="165">
        <v>11</v>
      </c>
      <c r="DQ102" s="165"/>
      <c r="DR102" s="165">
        <v>11</v>
      </c>
      <c r="DS102" s="163">
        <v>44</v>
      </c>
      <c r="DT102" s="163">
        <v>6</v>
      </c>
      <c r="DU102" s="163">
        <v>2</v>
      </c>
      <c r="DV102" s="163">
        <v>2</v>
      </c>
      <c r="DW102" s="163">
        <v>0</v>
      </c>
      <c r="DX102" s="163">
        <v>5</v>
      </c>
      <c r="DY102" s="163">
        <v>0</v>
      </c>
      <c r="DZ102" s="163">
        <v>0</v>
      </c>
      <c r="EA102" s="163">
        <v>0</v>
      </c>
      <c r="EB102" s="163">
        <v>1</v>
      </c>
      <c r="EC102" s="163">
        <v>14</v>
      </c>
      <c r="ED102" s="165">
        <v>11.4545474407104</v>
      </c>
      <c r="EE102" s="165">
        <v>4.0909098002537396</v>
      </c>
      <c r="EF102" s="165">
        <v>0</v>
      </c>
      <c r="EG102" s="165">
        <v>4.9090917603044897</v>
      </c>
      <c r="EH102" s="166">
        <v>1.0000001733953601</v>
      </c>
      <c r="EI102" s="165">
        <v>77.178751647526099</v>
      </c>
      <c r="EJ102" s="164">
        <v>0.15384615384615299</v>
      </c>
      <c r="EK102" s="164">
        <v>0.24</v>
      </c>
      <c r="EL102" s="278">
        <v>0.48</v>
      </c>
      <c r="EM102" s="278">
        <v>0.16</v>
      </c>
      <c r="EN102" s="278">
        <v>0.36</v>
      </c>
      <c r="EO102" s="278">
        <v>0.12</v>
      </c>
      <c r="EP102" s="278">
        <v>0.44</v>
      </c>
      <c r="EQ102" s="278">
        <v>0.12365590999999999</v>
      </c>
      <c r="ER102" s="165">
        <v>-5.8893322846351001E-2</v>
      </c>
      <c r="ES102" s="166">
        <v>1.6363639201014899</v>
      </c>
      <c r="ET102" s="166">
        <v>3.18</v>
      </c>
      <c r="EU102" s="166">
        <v>1.9039295228059201</v>
      </c>
      <c r="EV102" s="166">
        <v>3.11038021465991</v>
      </c>
      <c r="EW102" s="166">
        <v>3.0102819931218998</v>
      </c>
      <c r="EX102" s="284">
        <v>0.30734044313430697</v>
      </c>
    </row>
    <row r="103" spans="1:154" ht="13" customHeight="1">
      <c r="A103" s="160" t="s">
        <v>609</v>
      </c>
      <c r="B103" s="160">
        <v>10096</v>
      </c>
      <c r="C103" s="160">
        <v>605347</v>
      </c>
      <c r="D103" s="160">
        <v>14527</v>
      </c>
      <c r="E103" s="160" t="s">
        <v>2171</v>
      </c>
      <c r="F103" s="160" t="s">
        <v>2171</v>
      </c>
      <c r="G103" s="175"/>
      <c r="H103" s="168" t="s">
        <v>4361</v>
      </c>
      <c r="I103" s="169" t="s">
        <v>548</v>
      </c>
      <c r="J103" s="170">
        <v>32</v>
      </c>
      <c r="K103" s="161">
        <v>1</v>
      </c>
      <c r="M103" s="184" t="s">
        <v>837</v>
      </c>
      <c r="Z103" s="163"/>
      <c r="AS103" s="278"/>
      <c r="AT103" s="278"/>
      <c r="AU103" s="278"/>
      <c r="AV103" s="278"/>
      <c r="AW103" s="278"/>
      <c r="AX103" s="278"/>
      <c r="AY103" s="456"/>
      <c r="AZ103" s="278"/>
      <c r="BA103" s="278"/>
      <c r="BB103" s="278"/>
      <c r="BC103" s="278"/>
      <c r="BD103" s="164"/>
      <c r="BE103" s="164"/>
      <c r="BF103" s="164"/>
      <c r="BG103" s="164"/>
      <c r="BH103" s="164"/>
      <c r="BI103" s="164"/>
      <c r="BJ103" s="165"/>
      <c r="BK103" s="164"/>
      <c r="BL103" s="165"/>
      <c r="BM103" s="165"/>
      <c r="BN103" s="165"/>
      <c r="BO103" s="165"/>
      <c r="BP103" s="165"/>
      <c r="BQ103" s="165"/>
      <c r="BR103" s="165"/>
      <c r="BS103" s="284"/>
      <c r="BT103" s="289"/>
      <c r="BU103" s="279"/>
      <c r="BV103" s="290"/>
      <c r="BW103" s="289"/>
      <c r="BX103" s="289"/>
      <c r="BY103" s="289"/>
      <c r="BZ103" s="289"/>
      <c r="CA103" s="279"/>
      <c r="CB103" s="290"/>
      <c r="CC103" s="289"/>
      <c r="CD103" s="279"/>
      <c r="CE103" s="328"/>
      <c r="CF103" s="290"/>
      <c r="CG103" s="289"/>
      <c r="CH103" s="279"/>
      <c r="CI103" s="328"/>
      <c r="CJ103" s="290"/>
      <c r="CK103" s="289"/>
      <c r="CL103" s="279"/>
      <c r="CM103" s="328"/>
      <c r="CN103" s="290"/>
      <c r="CO103" s="289"/>
      <c r="CP103" s="279"/>
      <c r="CQ103" s="328"/>
      <c r="CR103" s="290"/>
      <c r="CS103" s="289"/>
      <c r="CT103" s="279"/>
      <c r="CU103" s="328"/>
      <c r="CV103" s="328"/>
      <c r="CW103" s="290"/>
      <c r="CX103" s="289"/>
      <c r="CY103" s="279"/>
      <c r="CZ103" s="328"/>
      <c r="DA103" s="328"/>
      <c r="DB103" s="290"/>
      <c r="DC103" s="289"/>
      <c r="DD103" s="279"/>
      <c r="DE103" s="328"/>
      <c r="DF103" s="328"/>
      <c r="DG103" s="290"/>
      <c r="DH103" s="302"/>
      <c r="DI103" s="301"/>
      <c r="DJ103" s="163">
        <v>26</v>
      </c>
      <c r="DK103" s="163">
        <v>0</v>
      </c>
      <c r="DL103" s="163">
        <v>0</v>
      </c>
      <c r="DM103" s="163">
        <v>6</v>
      </c>
      <c r="DN103" s="163">
        <v>0</v>
      </c>
      <c r="DO103" s="163">
        <v>1</v>
      </c>
      <c r="DP103" s="165">
        <v>24.2</v>
      </c>
      <c r="DQ103" s="165"/>
      <c r="DR103" s="165">
        <v>24.2000007629394</v>
      </c>
      <c r="DS103" s="163">
        <v>106</v>
      </c>
      <c r="DT103" s="163">
        <v>25</v>
      </c>
      <c r="DU103" s="163">
        <v>18</v>
      </c>
      <c r="DV103" s="163">
        <v>18</v>
      </c>
      <c r="DW103" s="163">
        <v>1</v>
      </c>
      <c r="DX103" s="163">
        <v>7</v>
      </c>
      <c r="DY103" s="163">
        <v>0</v>
      </c>
      <c r="DZ103" s="163">
        <v>3</v>
      </c>
      <c r="EA103" s="163">
        <v>3</v>
      </c>
      <c r="EB103" s="163">
        <v>0</v>
      </c>
      <c r="EC103" s="163">
        <v>17</v>
      </c>
      <c r="ED103" s="165">
        <v>6.2027043014485903</v>
      </c>
      <c r="EE103" s="165">
        <v>2.5540547123611801</v>
      </c>
      <c r="EF103" s="165">
        <v>0.36486495890873999</v>
      </c>
      <c r="EG103" s="165">
        <v>9.1216239727185098</v>
      </c>
      <c r="EH103" s="166">
        <v>1.29729763167552</v>
      </c>
      <c r="EI103" s="165">
        <v>100.12379436700699</v>
      </c>
      <c r="EJ103" s="164">
        <v>0.26041666666666602</v>
      </c>
      <c r="EK103" s="164">
        <v>0.30769230769230699</v>
      </c>
      <c r="EL103" s="278">
        <v>0.46835442999999999</v>
      </c>
      <c r="EM103" s="278">
        <v>0.227848101</v>
      </c>
      <c r="EN103" s="278">
        <v>0.30379746800000001</v>
      </c>
      <c r="EO103" s="278">
        <v>6.3291139999999996E-2</v>
      </c>
      <c r="EP103" s="278">
        <v>0.50632911000000003</v>
      </c>
      <c r="EQ103" s="278">
        <v>8.2474229999999996E-2</v>
      </c>
      <c r="ER103" s="165">
        <v>-0.31152024611711798</v>
      </c>
      <c r="ES103" s="166">
        <v>6.5675692603573301</v>
      </c>
      <c r="ET103" s="166">
        <v>5.41</v>
      </c>
      <c r="EU103" s="166">
        <v>3.45061286845463</v>
      </c>
      <c r="EV103" s="166">
        <v>4.35828394665229</v>
      </c>
      <c r="EW103" s="166">
        <v>4.0586939179002997</v>
      </c>
      <c r="EX103" s="284">
        <v>0.28242850303649902</v>
      </c>
    </row>
    <row r="104" spans="1:154" ht="13" customHeight="1">
      <c r="A104" s="160" t="s">
        <v>609</v>
      </c>
      <c r="B104" s="160">
        <v>12937</v>
      </c>
      <c r="C104" s="160">
        <v>673513</v>
      </c>
      <c r="D104" s="160">
        <v>33826</v>
      </c>
      <c r="E104" s="160" t="s">
        <v>2172</v>
      </c>
      <c r="F104" s="160" t="s">
        <v>2172</v>
      </c>
      <c r="G104" s="175"/>
      <c r="H104" s="162" t="s">
        <v>3997</v>
      </c>
      <c r="I104" s="162" t="s">
        <v>3996</v>
      </c>
      <c r="J104" s="160">
        <v>29</v>
      </c>
      <c r="K104" s="161">
        <v>1</v>
      </c>
      <c r="M104" s="184" t="s">
        <v>46</v>
      </c>
      <c r="Z104" s="163"/>
      <c r="AS104" s="278"/>
      <c r="AT104" s="278"/>
      <c r="AU104" s="278"/>
      <c r="AV104" s="278"/>
      <c r="AW104" s="278"/>
      <c r="AX104" s="278"/>
      <c r="AY104" s="456"/>
      <c r="AZ104" s="278"/>
      <c r="BA104" s="278"/>
      <c r="BB104" s="278"/>
      <c r="BC104" s="278"/>
      <c r="BD104" s="164"/>
      <c r="BE104" s="164"/>
      <c r="BF104" s="164"/>
      <c r="BG104" s="164"/>
      <c r="BH104" s="164"/>
      <c r="BI104" s="164"/>
      <c r="BJ104" s="165"/>
      <c r="BK104" s="164"/>
      <c r="BL104" s="165"/>
      <c r="BM104" s="165"/>
      <c r="BN104" s="165"/>
      <c r="BO104" s="165"/>
      <c r="BP104" s="165"/>
      <c r="BQ104" s="165"/>
      <c r="BR104" s="165"/>
      <c r="BS104" s="284"/>
      <c r="BT104" s="289"/>
      <c r="BU104" s="279"/>
      <c r="BV104" s="290"/>
      <c r="BW104" s="289"/>
      <c r="BX104" s="289"/>
      <c r="BY104" s="289"/>
      <c r="BZ104" s="289"/>
      <c r="CA104" s="279"/>
      <c r="CB104" s="290"/>
      <c r="CC104" s="289"/>
      <c r="CD104" s="279"/>
      <c r="CE104" s="328"/>
      <c r="CF104" s="290"/>
      <c r="CG104" s="289"/>
      <c r="CH104" s="279"/>
      <c r="CI104" s="328"/>
      <c r="CJ104" s="290"/>
      <c r="CK104" s="289"/>
      <c r="CL104" s="279"/>
      <c r="CM104" s="328"/>
      <c r="CN104" s="290"/>
      <c r="CO104" s="289"/>
      <c r="CP104" s="279"/>
      <c r="CQ104" s="328"/>
      <c r="CR104" s="290"/>
      <c r="CS104" s="289"/>
      <c r="CT104" s="279"/>
      <c r="CU104" s="328"/>
      <c r="CV104" s="328"/>
      <c r="CW104" s="290"/>
      <c r="CX104" s="289"/>
      <c r="CY104" s="279"/>
      <c r="CZ104" s="328"/>
      <c r="DA104" s="328"/>
      <c r="DB104" s="290"/>
      <c r="DC104" s="289"/>
      <c r="DD104" s="279"/>
      <c r="DE104" s="328"/>
      <c r="DF104" s="328"/>
      <c r="DG104" s="290"/>
      <c r="DH104" s="325"/>
      <c r="DI104" s="301"/>
      <c r="DJ104" s="163">
        <v>36</v>
      </c>
      <c r="DK104" s="163">
        <v>0</v>
      </c>
      <c r="DL104" s="163">
        <v>0</v>
      </c>
      <c r="DM104" s="163">
        <v>2</v>
      </c>
      <c r="DN104" s="163">
        <v>1</v>
      </c>
      <c r="DO104" s="163">
        <v>1</v>
      </c>
      <c r="DP104" s="165">
        <v>33.200000000000003</v>
      </c>
      <c r="DQ104" s="165"/>
      <c r="DR104" s="165">
        <v>33.200000762939403</v>
      </c>
      <c r="DS104" s="163">
        <v>146</v>
      </c>
      <c r="DT104" s="163">
        <v>30</v>
      </c>
      <c r="DU104" s="163">
        <v>19</v>
      </c>
      <c r="DV104" s="163">
        <v>18</v>
      </c>
      <c r="DW104" s="163">
        <v>5</v>
      </c>
      <c r="DX104" s="163">
        <v>17</v>
      </c>
      <c r="DY104" s="163">
        <v>2</v>
      </c>
      <c r="DZ104" s="163">
        <v>0</v>
      </c>
      <c r="EA104" s="163">
        <v>4</v>
      </c>
      <c r="EB104" s="163">
        <v>0</v>
      </c>
      <c r="EC104" s="163">
        <v>37</v>
      </c>
      <c r="ED104" s="165">
        <v>9.8910909768077993</v>
      </c>
      <c r="EE104" s="165">
        <v>4.5445553136684502</v>
      </c>
      <c r="EF104" s="165">
        <v>1.3366339157848299</v>
      </c>
      <c r="EG104" s="165">
        <v>8.0198034947090306</v>
      </c>
      <c r="EH104" s="166">
        <v>1.3960398675974901</v>
      </c>
      <c r="EI104" s="165">
        <v>107.744595548939</v>
      </c>
      <c r="EJ104" s="164">
        <v>0.232558139534883</v>
      </c>
      <c r="EK104" s="164">
        <v>0.28735632183908</v>
      </c>
      <c r="EL104" s="278">
        <v>0.27472527400000002</v>
      </c>
      <c r="EM104" s="278">
        <v>0.18681318599999999</v>
      </c>
      <c r="EN104" s="278">
        <v>0.53846153799999996</v>
      </c>
      <c r="EO104" s="278">
        <v>9.7826090000000004E-2</v>
      </c>
      <c r="EP104" s="278">
        <v>0.41304348000000002</v>
      </c>
      <c r="EQ104" s="278">
        <v>0.14922812999999999</v>
      </c>
      <c r="ER104" s="165">
        <v>0.45254220703686798</v>
      </c>
      <c r="ES104" s="166">
        <v>4.8118820968254097</v>
      </c>
      <c r="ET104" s="166">
        <v>3.56</v>
      </c>
      <c r="EU104" s="166">
        <v>4.3332728976117396</v>
      </c>
      <c r="EV104" s="166">
        <v>4.5487079553068304</v>
      </c>
      <c r="EW104" s="166">
        <v>3.9854316226978601</v>
      </c>
      <c r="EX104" s="284">
        <v>1.08130630105733E-2</v>
      </c>
    </row>
    <row r="105" spans="1:154" ht="13" customHeight="1">
      <c r="A105" s="160" t="s">
        <v>609</v>
      </c>
      <c r="B105" s="160">
        <v>12674</v>
      </c>
      <c r="C105" s="160">
        <v>675540</v>
      </c>
      <c r="D105" s="160">
        <v>25595</v>
      </c>
      <c r="E105" s="160" t="s">
        <v>686</v>
      </c>
      <c r="F105" s="160" t="s">
        <v>686</v>
      </c>
      <c r="G105" s="175"/>
      <c r="H105" s="162" t="s">
        <v>3064</v>
      </c>
      <c r="I105" s="162" t="s">
        <v>3065</v>
      </c>
      <c r="J105" s="160">
        <v>26</v>
      </c>
      <c r="K105" s="161">
        <v>1</v>
      </c>
      <c r="M105" s="184" t="s">
        <v>837</v>
      </c>
      <c r="Z105" s="163"/>
      <c r="AS105" s="278"/>
      <c r="AT105" s="278"/>
      <c r="AU105" s="278"/>
      <c r="AV105" s="278"/>
      <c r="AW105" s="278"/>
      <c r="AX105" s="278"/>
      <c r="AY105" s="456"/>
      <c r="AZ105" s="278"/>
      <c r="BA105" s="278"/>
      <c r="BB105" s="278"/>
      <c r="BC105" s="278"/>
      <c r="BD105" s="164"/>
      <c r="BE105" s="164"/>
      <c r="BF105" s="164"/>
      <c r="BG105" s="164"/>
      <c r="BH105" s="164"/>
      <c r="BI105" s="164"/>
      <c r="BJ105" s="165"/>
      <c r="BK105" s="164"/>
      <c r="BL105" s="165"/>
      <c r="BM105" s="165"/>
      <c r="BN105" s="165"/>
      <c r="BO105" s="165"/>
      <c r="BP105" s="165"/>
      <c r="BQ105" s="165"/>
      <c r="BR105" s="165"/>
      <c r="BS105" s="284"/>
      <c r="BT105" s="289"/>
      <c r="BU105" s="279"/>
      <c r="BV105" s="290"/>
      <c r="BW105" s="289"/>
      <c r="BX105" s="289"/>
      <c r="BY105" s="289"/>
      <c r="BZ105" s="289"/>
      <c r="CA105" s="279"/>
      <c r="CB105" s="290"/>
      <c r="CC105" s="289"/>
      <c r="CD105" s="279"/>
      <c r="CE105" s="328"/>
      <c r="CF105" s="290"/>
      <c r="CG105" s="289"/>
      <c r="CH105" s="279"/>
      <c r="CI105" s="328"/>
      <c r="CJ105" s="290"/>
      <c r="CK105" s="289"/>
      <c r="CL105" s="279"/>
      <c r="CM105" s="328"/>
      <c r="CN105" s="290"/>
      <c r="CO105" s="289"/>
      <c r="CP105" s="279"/>
      <c r="CQ105" s="328"/>
      <c r="CR105" s="290"/>
      <c r="CS105" s="289"/>
      <c r="CT105" s="279"/>
      <c r="CU105" s="328"/>
      <c r="CV105" s="328"/>
      <c r="CW105" s="290"/>
      <c r="CX105" s="289"/>
      <c r="CY105" s="279"/>
      <c r="CZ105" s="328"/>
      <c r="DA105" s="328"/>
      <c r="DB105" s="290"/>
      <c r="DC105" s="289"/>
      <c r="DD105" s="279"/>
      <c r="DE105" s="328"/>
      <c r="DF105" s="328"/>
      <c r="DG105" s="290"/>
      <c r="DH105" s="302"/>
      <c r="DI105" s="301"/>
      <c r="DJ105" s="163">
        <v>3</v>
      </c>
      <c r="DK105" s="163">
        <v>0</v>
      </c>
      <c r="DL105" s="163">
        <v>0</v>
      </c>
      <c r="DM105" s="163">
        <v>0</v>
      </c>
      <c r="DN105" s="163">
        <v>1</v>
      </c>
      <c r="DO105" s="163">
        <v>0</v>
      </c>
      <c r="DP105" s="165">
        <v>3</v>
      </c>
      <c r="DQ105" s="165"/>
      <c r="DR105" s="165">
        <v>3</v>
      </c>
      <c r="DS105" s="163">
        <v>16</v>
      </c>
      <c r="DT105" s="163">
        <v>4</v>
      </c>
      <c r="DU105" s="163">
        <v>4</v>
      </c>
      <c r="DV105" s="163">
        <v>2</v>
      </c>
      <c r="DW105" s="163">
        <v>0</v>
      </c>
      <c r="DX105" s="163">
        <v>3</v>
      </c>
      <c r="DY105" s="163">
        <v>0</v>
      </c>
      <c r="DZ105" s="163">
        <v>0</v>
      </c>
      <c r="EA105" s="163">
        <v>0</v>
      </c>
      <c r="EB105" s="163">
        <v>0</v>
      </c>
      <c r="EC105" s="163">
        <v>1</v>
      </c>
      <c r="ED105" s="165">
        <v>3.0000009536746099</v>
      </c>
      <c r="EE105" s="165">
        <v>9.0000028610238498</v>
      </c>
      <c r="EF105" s="165">
        <v>0</v>
      </c>
      <c r="EG105" s="165">
        <v>12.000003814698401</v>
      </c>
      <c r="EH105" s="166">
        <v>2.3333340750802498</v>
      </c>
      <c r="EI105" s="165">
        <v>180.08377986563701</v>
      </c>
      <c r="EJ105" s="164">
        <v>0.30769230769230699</v>
      </c>
      <c r="EK105" s="164">
        <v>0.33333333333333298</v>
      </c>
      <c r="EL105" s="278">
        <v>0.36363636300000002</v>
      </c>
      <c r="EM105" s="278">
        <v>0.181818181</v>
      </c>
      <c r="EN105" s="278">
        <v>0.45454545400000002</v>
      </c>
      <c r="EO105" s="278">
        <v>8.3333329999999997E-2</v>
      </c>
      <c r="EP105" s="278">
        <v>0.33333332999999998</v>
      </c>
      <c r="EQ105" s="278">
        <v>1.7543860000000001E-2</v>
      </c>
      <c r="ER105" s="165">
        <v>-0.254121353716172</v>
      </c>
      <c r="ES105" s="166">
        <v>6.0000019073492297</v>
      </c>
      <c r="ET105" s="166">
        <v>3.56</v>
      </c>
      <c r="EU105" s="166">
        <v>5.4190819846261498</v>
      </c>
      <c r="EV105" s="166">
        <v>7.8766670824032303</v>
      </c>
      <c r="EW105" s="166">
        <v>7.5092039070129397</v>
      </c>
      <c r="EX105" s="284">
        <v>-7.0792905986308996E-2</v>
      </c>
    </row>
    <row r="106" spans="1:154" ht="13" customHeight="1">
      <c r="A106" s="160" t="s">
        <v>609</v>
      </c>
      <c r="B106" s="160">
        <v>11988</v>
      </c>
      <c r="C106" s="160">
        <v>676106</v>
      </c>
      <c r="D106" s="160">
        <v>27470</v>
      </c>
      <c r="E106" s="160" t="s">
        <v>598</v>
      </c>
      <c r="F106" s="160" t="s">
        <v>598</v>
      </c>
      <c r="G106" s="175"/>
      <c r="H106" s="162" t="s">
        <v>3534</v>
      </c>
      <c r="I106" s="162" t="s">
        <v>3535</v>
      </c>
      <c r="J106" s="160">
        <v>26</v>
      </c>
      <c r="K106" s="161">
        <v>1</v>
      </c>
      <c r="M106" s="184" t="s">
        <v>837</v>
      </c>
      <c r="Z106" s="163"/>
      <c r="AS106" s="278"/>
      <c r="AT106" s="278"/>
      <c r="AU106" s="278"/>
      <c r="AV106" s="278"/>
      <c r="AW106" s="278"/>
      <c r="AX106" s="278"/>
      <c r="AY106" s="456"/>
      <c r="AZ106" s="278"/>
      <c r="BA106" s="278"/>
      <c r="BB106" s="278"/>
      <c r="BC106" s="278"/>
      <c r="BD106" s="164"/>
      <c r="BE106" s="164"/>
      <c r="BF106" s="164"/>
      <c r="BG106" s="164"/>
      <c r="BH106" s="164"/>
      <c r="BI106" s="164"/>
      <c r="BJ106" s="165"/>
      <c r="BK106" s="164"/>
      <c r="BL106" s="165"/>
      <c r="BM106" s="165"/>
      <c r="BN106" s="165"/>
      <c r="BO106" s="165"/>
      <c r="BP106" s="165"/>
      <c r="BQ106" s="165"/>
      <c r="BR106" s="165"/>
      <c r="BS106" s="284"/>
      <c r="BT106" s="289"/>
      <c r="BU106" s="279"/>
      <c r="BV106" s="290"/>
      <c r="BW106" s="289"/>
      <c r="BX106" s="289"/>
      <c r="BY106" s="289"/>
      <c r="BZ106" s="289"/>
      <c r="CA106" s="279"/>
      <c r="CB106" s="290"/>
      <c r="CC106" s="289"/>
      <c r="CD106" s="279"/>
      <c r="CE106" s="328"/>
      <c r="CF106" s="290"/>
      <c r="CG106" s="289"/>
      <c r="CH106" s="279"/>
      <c r="CI106" s="328"/>
      <c r="CJ106" s="290"/>
      <c r="CK106" s="289"/>
      <c r="CL106" s="279"/>
      <c r="CM106" s="328"/>
      <c r="CN106" s="290"/>
      <c r="CO106" s="289"/>
      <c r="CP106" s="279"/>
      <c r="CQ106" s="328"/>
      <c r="CR106" s="290"/>
      <c r="CS106" s="289"/>
      <c r="CT106" s="279"/>
      <c r="CU106" s="328"/>
      <c r="CV106" s="328"/>
      <c r="CW106" s="290"/>
      <c r="CX106" s="289"/>
      <c r="CY106" s="279"/>
      <c r="CZ106" s="328"/>
      <c r="DA106" s="328"/>
      <c r="DB106" s="290"/>
      <c r="DC106" s="289"/>
      <c r="DD106" s="279"/>
      <c r="DE106" s="328"/>
      <c r="DF106" s="328"/>
      <c r="DG106" s="290"/>
      <c r="DH106" s="302"/>
      <c r="DI106" s="301"/>
      <c r="DJ106" s="163">
        <v>15</v>
      </c>
      <c r="DK106" s="163">
        <v>15</v>
      </c>
      <c r="DL106" s="163">
        <v>0</v>
      </c>
      <c r="DM106" s="163">
        <v>3</v>
      </c>
      <c r="DN106" s="163">
        <v>5</v>
      </c>
      <c r="DO106" s="163">
        <v>0</v>
      </c>
      <c r="DP106" s="165">
        <v>77.099999999999994</v>
      </c>
      <c r="DQ106" s="165">
        <v>77.099998474121094</v>
      </c>
      <c r="DR106" s="165"/>
      <c r="DS106" s="163">
        <v>335</v>
      </c>
      <c r="DT106" s="163">
        <v>81</v>
      </c>
      <c r="DU106" s="163">
        <v>47</v>
      </c>
      <c r="DV106" s="163">
        <v>47</v>
      </c>
      <c r="DW106" s="163">
        <v>15</v>
      </c>
      <c r="DX106" s="163">
        <v>30</v>
      </c>
      <c r="DY106" s="163">
        <v>0</v>
      </c>
      <c r="DZ106" s="163">
        <v>5</v>
      </c>
      <c r="EA106" s="163">
        <v>2</v>
      </c>
      <c r="EB106" s="163">
        <v>1</v>
      </c>
      <c r="EC106" s="163">
        <v>53</v>
      </c>
      <c r="ED106" s="165">
        <v>6.1681038539560102</v>
      </c>
      <c r="EE106" s="165">
        <v>3.4913795399751</v>
      </c>
      <c r="EF106" s="165">
        <v>1.74568976998755</v>
      </c>
      <c r="EG106" s="165">
        <v>9.4267247579327709</v>
      </c>
      <c r="EH106" s="166">
        <v>1.43534492198976</v>
      </c>
      <c r="EI106" s="165">
        <v>111.338558876126</v>
      </c>
      <c r="EJ106" s="164">
        <v>0.27</v>
      </c>
      <c r="EK106" s="164">
        <v>0.284482758620689</v>
      </c>
      <c r="EL106" s="278">
        <v>0.430894308</v>
      </c>
      <c r="EM106" s="278">
        <v>0.20731707299999999</v>
      </c>
      <c r="EN106" s="278">
        <v>0.36178861699999998</v>
      </c>
      <c r="EO106" s="278">
        <v>7.6923080000000005E-2</v>
      </c>
      <c r="EP106" s="278">
        <v>0.41700405000000001</v>
      </c>
      <c r="EQ106" s="278">
        <v>8.5874800000000001E-2</v>
      </c>
      <c r="ER106" s="165">
        <v>0.28826261349315901</v>
      </c>
      <c r="ES106" s="166">
        <v>5.46982794596099</v>
      </c>
      <c r="ET106" s="166">
        <v>5.48</v>
      </c>
      <c r="EU106" s="166">
        <v>5.5943687641946704</v>
      </c>
      <c r="EV106" s="166">
        <v>4.7698213285343298</v>
      </c>
      <c r="EW106" s="166">
        <v>4.8836765066890502</v>
      </c>
      <c r="EX106" s="284">
        <v>-0.44118347764015198</v>
      </c>
    </row>
    <row r="107" spans="1:154" ht="13" customHeight="1">
      <c r="A107" s="160" t="s">
        <v>609</v>
      </c>
      <c r="B107" s="160">
        <v>12301</v>
      </c>
      <c r="C107" s="160">
        <v>664747</v>
      </c>
      <c r="D107" s="160">
        <v>21132</v>
      </c>
      <c r="E107" s="160" t="s">
        <v>188</v>
      </c>
      <c r="F107" s="160" t="s">
        <v>188</v>
      </c>
      <c r="G107" s="175"/>
      <c r="H107" s="162" t="s">
        <v>3345</v>
      </c>
      <c r="I107" s="162" t="s">
        <v>2961</v>
      </c>
      <c r="J107" s="160">
        <v>28</v>
      </c>
      <c r="K107" s="161">
        <v>1</v>
      </c>
      <c r="M107" s="184" t="s">
        <v>837</v>
      </c>
      <c r="Z107" s="163"/>
      <c r="AS107" s="278"/>
      <c r="AT107" s="278"/>
      <c r="AU107" s="278"/>
      <c r="AV107" s="278"/>
      <c r="AW107" s="278"/>
      <c r="AX107" s="278"/>
      <c r="AY107" s="456"/>
      <c r="AZ107" s="278"/>
      <c r="BA107" s="278"/>
      <c r="BB107" s="278"/>
      <c r="BC107" s="278"/>
      <c r="BD107" s="164"/>
      <c r="BE107" s="164"/>
      <c r="BF107" s="164"/>
      <c r="BG107" s="164"/>
      <c r="BH107" s="164"/>
      <c r="BI107" s="164"/>
      <c r="BJ107" s="165"/>
      <c r="BK107" s="164"/>
      <c r="BL107" s="165"/>
      <c r="BM107" s="165"/>
      <c r="BN107" s="165"/>
      <c r="BO107" s="165"/>
      <c r="BP107" s="165"/>
      <c r="BQ107" s="165"/>
      <c r="BR107" s="165"/>
      <c r="BS107" s="284"/>
      <c r="BT107" s="289"/>
      <c r="BU107" s="279"/>
      <c r="BV107" s="290"/>
      <c r="BW107" s="289"/>
      <c r="BX107" s="289"/>
      <c r="BY107" s="289"/>
      <c r="BZ107" s="289"/>
      <c r="CA107" s="279"/>
      <c r="CB107" s="290"/>
      <c r="CC107" s="289"/>
      <c r="CD107" s="279"/>
      <c r="CE107" s="328"/>
      <c r="CF107" s="290"/>
      <c r="CG107" s="289"/>
      <c r="CH107" s="279"/>
      <c r="CI107" s="328"/>
      <c r="CJ107" s="290"/>
      <c r="CK107" s="289"/>
      <c r="CL107" s="279"/>
      <c r="CM107" s="328"/>
      <c r="CN107" s="290"/>
      <c r="CO107" s="289"/>
      <c r="CP107" s="279"/>
      <c r="CQ107" s="328"/>
      <c r="CR107" s="290"/>
      <c r="CS107" s="289"/>
      <c r="CT107" s="279"/>
      <c r="CU107" s="328"/>
      <c r="CV107" s="328"/>
      <c r="CW107" s="290"/>
      <c r="CX107" s="289"/>
      <c r="CY107" s="279"/>
      <c r="CZ107" s="328"/>
      <c r="DA107" s="328"/>
      <c r="DB107" s="290"/>
      <c r="DC107" s="289"/>
      <c r="DD107" s="279"/>
      <c r="DE107" s="328"/>
      <c r="DF107" s="328"/>
      <c r="DG107" s="290"/>
      <c r="DH107" s="302"/>
      <c r="DI107" s="301"/>
      <c r="DJ107" s="163">
        <v>6</v>
      </c>
      <c r="DK107" s="163">
        <v>0</v>
      </c>
      <c r="DL107" s="163">
        <v>0</v>
      </c>
      <c r="DM107" s="163">
        <v>0</v>
      </c>
      <c r="DN107" s="163">
        <v>0</v>
      </c>
      <c r="DO107" s="163">
        <v>0</v>
      </c>
      <c r="DP107" s="165">
        <v>6</v>
      </c>
      <c r="DQ107" s="165"/>
      <c r="DR107" s="165">
        <v>6</v>
      </c>
      <c r="DS107" s="163">
        <v>33</v>
      </c>
      <c r="DT107" s="163">
        <v>8</v>
      </c>
      <c r="DU107" s="163">
        <v>8</v>
      </c>
      <c r="DV107" s="163">
        <v>8</v>
      </c>
      <c r="DW107" s="163">
        <v>4</v>
      </c>
      <c r="DX107" s="163">
        <v>5</v>
      </c>
      <c r="DY107" s="163">
        <v>0</v>
      </c>
      <c r="DZ107" s="163">
        <v>2</v>
      </c>
      <c r="EA107" s="163">
        <v>0</v>
      </c>
      <c r="EB107" s="163">
        <v>0</v>
      </c>
      <c r="EC107" s="163">
        <v>3</v>
      </c>
      <c r="ED107" s="165">
        <v>4.5000007152558501</v>
      </c>
      <c r="EE107" s="165">
        <v>7.5000011920930802</v>
      </c>
      <c r="EF107" s="165">
        <v>6.0000009536744603</v>
      </c>
      <c r="EG107" s="165">
        <v>12.000001907348899</v>
      </c>
      <c r="EH107" s="166">
        <v>2.16666701104911</v>
      </c>
      <c r="EI107" s="165">
        <v>167.220626153366</v>
      </c>
      <c r="EJ107" s="164">
        <v>0.30769230769230699</v>
      </c>
      <c r="EK107" s="164">
        <v>0.21052631578947301</v>
      </c>
      <c r="EL107" s="278">
        <v>0.21739130400000001</v>
      </c>
      <c r="EM107" s="278">
        <v>0.21739130400000001</v>
      </c>
      <c r="EN107" s="278">
        <v>0.56521739100000001</v>
      </c>
      <c r="EO107" s="278">
        <v>0.26086957</v>
      </c>
      <c r="EP107" s="278">
        <v>0.39130435000000002</v>
      </c>
      <c r="EQ107" s="278">
        <v>6.1068699999999997E-2</v>
      </c>
      <c r="ER107" s="165">
        <v>0.68820040663367799</v>
      </c>
      <c r="ES107" s="166">
        <v>12.000001907348899</v>
      </c>
      <c r="ET107" s="166">
        <v>12.16</v>
      </c>
      <c r="EU107" s="166">
        <v>14.252416351106699</v>
      </c>
      <c r="EV107" s="166">
        <v>8.7806084262109607</v>
      </c>
      <c r="EW107" s="166">
        <v>6.9566316375686599</v>
      </c>
      <c r="EX107" s="284">
        <v>-0.546347796916961</v>
      </c>
    </row>
    <row r="108" spans="1:154" ht="13" customHeight="1">
      <c r="A108" s="160" t="s">
        <v>609</v>
      </c>
      <c r="B108" s="160">
        <v>10293</v>
      </c>
      <c r="C108" s="160">
        <v>643338</v>
      </c>
      <c r="D108" s="160">
        <v>15552</v>
      </c>
      <c r="E108" s="160" t="s">
        <v>470</v>
      </c>
      <c r="F108" s="160" t="s">
        <v>470</v>
      </c>
      <c r="G108" s="175"/>
      <c r="H108" s="168" t="s">
        <v>114</v>
      </c>
      <c r="I108" s="169" t="s">
        <v>559</v>
      </c>
      <c r="J108" s="170">
        <v>34</v>
      </c>
      <c r="K108" s="161">
        <v>1</v>
      </c>
      <c r="M108" s="184" t="s">
        <v>837</v>
      </c>
      <c r="Z108" s="163"/>
      <c r="AS108" s="278"/>
      <c r="AT108" s="278"/>
      <c r="AU108" s="278"/>
      <c r="AV108" s="278"/>
      <c r="AW108" s="278"/>
      <c r="AX108" s="278"/>
      <c r="AY108" s="456"/>
      <c r="AZ108" s="278"/>
      <c r="BA108" s="278"/>
      <c r="BB108" s="278"/>
      <c r="BC108" s="278"/>
      <c r="BD108" s="164"/>
      <c r="BE108" s="164"/>
      <c r="BF108" s="164"/>
      <c r="BG108" s="164"/>
      <c r="BH108" s="164"/>
      <c r="BI108" s="164"/>
      <c r="BJ108" s="165"/>
      <c r="BK108" s="164"/>
      <c r="BL108" s="165"/>
      <c r="BM108" s="165"/>
      <c r="BN108" s="165"/>
      <c r="BO108" s="165"/>
      <c r="BP108" s="165"/>
      <c r="BQ108" s="165"/>
      <c r="BR108" s="165"/>
      <c r="BS108" s="284"/>
      <c r="BT108" s="289"/>
      <c r="BU108" s="279"/>
      <c r="BV108" s="290"/>
      <c r="BW108" s="289"/>
      <c r="BX108" s="289"/>
      <c r="BY108" s="289"/>
      <c r="BZ108" s="289"/>
      <c r="CA108" s="279"/>
      <c r="CB108" s="290"/>
      <c r="CC108" s="289"/>
      <c r="CD108" s="279"/>
      <c r="CE108" s="328"/>
      <c r="CF108" s="290"/>
      <c r="CG108" s="289"/>
      <c r="CH108" s="279"/>
      <c r="CI108" s="328"/>
      <c r="CJ108" s="290"/>
      <c r="CK108" s="289"/>
      <c r="CL108" s="279"/>
      <c r="CM108" s="328"/>
      <c r="CN108" s="290"/>
      <c r="CO108" s="289"/>
      <c r="CP108" s="279"/>
      <c r="CQ108" s="328"/>
      <c r="CR108" s="290"/>
      <c r="CS108" s="289"/>
      <c r="CT108" s="279"/>
      <c r="CU108" s="328"/>
      <c r="CV108" s="328"/>
      <c r="CW108" s="290"/>
      <c r="CX108" s="289"/>
      <c r="CY108" s="279"/>
      <c r="CZ108" s="328"/>
      <c r="DA108" s="328"/>
      <c r="DB108" s="290"/>
      <c r="DC108" s="289"/>
      <c r="DD108" s="279"/>
      <c r="DE108" s="328"/>
      <c r="DF108" s="328"/>
      <c r="DG108" s="290"/>
      <c r="DH108" s="302"/>
      <c r="DI108" s="301"/>
      <c r="DJ108" s="163">
        <v>39</v>
      </c>
      <c r="DK108" s="163">
        <v>0</v>
      </c>
      <c r="DL108" s="163">
        <v>0</v>
      </c>
      <c r="DM108" s="163">
        <v>3</v>
      </c>
      <c r="DN108" s="163">
        <v>2</v>
      </c>
      <c r="DO108" s="163">
        <v>1</v>
      </c>
      <c r="DP108" s="165">
        <v>38</v>
      </c>
      <c r="DQ108" s="165"/>
      <c r="DR108" s="165">
        <v>38</v>
      </c>
      <c r="DS108" s="163">
        <v>158</v>
      </c>
      <c r="DT108" s="163">
        <v>36</v>
      </c>
      <c r="DU108" s="163">
        <v>17</v>
      </c>
      <c r="DV108" s="163">
        <v>16</v>
      </c>
      <c r="DW108" s="163">
        <v>10</v>
      </c>
      <c r="DX108" s="163">
        <v>13</v>
      </c>
      <c r="DY108" s="163">
        <v>2</v>
      </c>
      <c r="DZ108" s="163">
        <v>2</v>
      </c>
      <c r="EA108" s="163">
        <v>0</v>
      </c>
      <c r="EB108" s="163">
        <v>0</v>
      </c>
      <c r="EC108" s="163">
        <v>31</v>
      </c>
      <c r="ED108" s="165">
        <v>7.3421067372586499</v>
      </c>
      <c r="EE108" s="165">
        <v>3.0789479865923401</v>
      </c>
      <c r="EF108" s="165">
        <v>2.3684215281479499</v>
      </c>
      <c r="EG108" s="165">
        <v>8.5263175013326293</v>
      </c>
      <c r="EH108" s="166">
        <v>1.28947394310277</v>
      </c>
      <c r="EI108" s="165">
        <v>100.023463582785</v>
      </c>
      <c r="EJ108" s="164">
        <v>0.251748251748251</v>
      </c>
      <c r="EK108" s="164">
        <v>0.25490196078431299</v>
      </c>
      <c r="EL108" s="278">
        <v>0.33333333300000001</v>
      </c>
      <c r="EM108" s="278">
        <v>0.15315315299999999</v>
      </c>
      <c r="EN108" s="278">
        <v>0.51351351300000003</v>
      </c>
      <c r="EO108" s="278">
        <v>0.16071429000000001</v>
      </c>
      <c r="EP108" s="278">
        <v>0.5</v>
      </c>
      <c r="EQ108" s="278">
        <v>0.10588235</v>
      </c>
      <c r="ER108" s="165">
        <v>1.33788607433537</v>
      </c>
      <c r="ES108" s="166">
        <v>3.7894744450367202</v>
      </c>
      <c r="ET108" s="166">
        <v>5.41</v>
      </c>
      <c r="EU108" s="166">
        <v>6.0594327171094404</v>
      </c>
      <c r="EV108" s="166">
        <v>4.8502057276283397</v>
      </c>
      <c r="EW108" s="166">
        <v>4.2104751315948299</v>
      </c>
      <c r="EX108" s="284">
        <v>-0.64573329687118497</v>
      </c>
    </row>
    <row r="109" spans="1:154" ht="13" customHeight="1">
      <c r="A109" s="160" t="s">
        <v>609</v>
      </c>
      <c r="B109" s="160">
        <v>13056</v>
      </c>
      <c r="C109" s="160">
        <v>676614</v>
      </c>
      <c r="D109" s="160">
        <v>20462</v>
      </c>
      <c r="E109" s="160" t="s">
        <v>239</v>
      </c>
      <c r="F109" s="160" t="s">
        <v>239</v>
      </c>
      <c r="G109" s="175"/>
      <c r="H109" s="162" t="s">
        <v>4010</v>
      </c>
      <c r="I109" s="162" t="s">
        <v>577</v>
      </c>
      <c r="J109" s="160">
        <v>29</v>
      </c>
      <c r="K109" s="161">
        <v>1</v>
      </c>
      <c r="M109" s="184" t="s">
        <v>46</v>
      </c>
      <c r="Z109" s="163"/>
      <c r="AS109" s="278"/>
      <c r="AT109" s="278"/>
      <c r="AU109" s="278"/>
      <c r="AV109" s="278"/>
      <c r="AW109" s="278"/>
      <c r="AX109" s="278"/>
      <c r="AY109" s="456"/>
      <c r="AZ109" s="278"/>
      <c r="BA109" s="278"/>
      <c r="BB109" s="278"/>
      <c r="BC109" s="278"/>
      <c r="BD109" s="164"/>
      <c r="BE109" s="164"/>
      <c r="BF109" s="164"/>
      <c r="BG109" s="164"/>
      <c r="BH109" s="164"/>
      <c r="BI109" s="164"/>
      <c r="BJ109" s="165"/>
      <c r="BK109" s="164"/>
      <c r="BL109" s="165"/>
      <c r="BM109" s="165"/>
      <c r="BN109" s="165"/>
      <c r="BO109" s="165"/>
      <c r="BP109" s="165"/>
      <c r="BQ109" s="165"/>
      <c r="BR109" s="165"/>
      <c r="BS109" s="284"/>
      <c r="BT109" s="289"/>
      <c r="BU109" s="279"/>
      <c r="BV109" s="290"/>
      <c r="BW109" s="289"/>
      <c r="BX109" s="289"/>
      <c r="BY109" s="289"/>
      <c r="BZ109" s="289"/>
      <c r="CA109" s="279"/>
      <c r="CB109" s="290"/>
      <c r="CC109" s="289"/>
      <c r="CD109" s="279"/>
      <c r="CE109" s="328"/>
      <c r="CF109" s="290"/>
      <c r="CG109" s="289"/>
      <c r="CH109" s="279"/>
      <c r="CI109" s="328"/>
      <c r="CJ109" s="290"/>
      <c r="CK109" s="289"/>
      <c r="CL109" s="279"/>
      <c r="CM109" s="328"/>
      <c r="CN109" s="290"/>
      <c r="CO109" s="289"/>
      <c r="CP109" s="279"/>
      <c r="CQ109" s="328"/>
      <c r="CR109" s="290"/>
      <c r="CS109" s="289"/>
      <c r="CT109" s="279"/>
      <c r="CU109" s="328"/>
      <c r="CV109" s="328"/>
      <c r="CW109" s="290"/>
      <c r="CX109" s="289"/>
      <c r="CY109" s="279"/>
      <c r="CZ109" s="328"/>
      <c r="DA109" s="328"/>
      <c r="DB109" s="290"/>
      <c r="DC109" s="289"/>
      <c r="DD109" s="279"/>
      <c r="DE109" s="328"/>
      <c r="DF109" s="328"/>
      <c r="DG109" s="290"/>
      <c r="DH109" s="325"/>
      <c r="DI109" s="301"/>
      <c r="DP109" s="165"/>
      <c r="DQ109" s="165"/>
      <c r="DR109" s="165"/>
      <c r="ED109" s="165"/>
      <c r="EE109" s="165"/>
      <c r="EF109" s="165"/>
      <c r="EG109" s="165"/>
      <c r="EH109" s="166"/>
      <c r="EI109" s="165"/>
      <c r="EJ109" s="164"/>
      <c r="EK109" s="164"/>
      <c r="EL109" s="278"/>
      <c r="EM109" s="278"/>
      <c r="EN109" s="278"/>
      <c r="EO109" s="278"/>
      <c r="EP109" s="278"/>
      <c r="EQ109" s="278"/>
      <c r="ER109" s="165"/>
      <c r="ES109" s="166"/>
      <c r="ET109" s="166"/>
      <c r="EU109" s="166"/>
      <c r="EV109" s="166"/>
      <c r="EW109" s="166"/>
      <c r="EX109" s="284"/>
    </row>
    <row r="110" spans="1:154" ht="13" customHeight="1">
      <c r="A110" s="160" t="s">
        <v>609</v>
      </c>
      <c r="B110" s="160">
        <v>12211</v>
      </c>
      <c r="C110" s="160">
        <v>664776</v>
      </c>
      <c r="D110" s="160">
        <v>21620</v>
      </c>
      <c r="E110" s="160" t="s">
        <v>16</v>
      </c>
      <c r="F110" s="160" t="s">
        <v>16</v>
      </c>
      <c r="G110" s="175"/>
      <c r="H110" s="162" t="s">
        <v>2485</v>
      </c>
      <c r="I110" s="162" t="s">
        <v>247</v>
      </c>
      <c r="J110" s="161">
        <v>29</v>
      </c>
      <c r="K110" s="161">
        <v>1</v>
      </c>
      <c r="M110" s="184" t="s">
        <v>837</v>
      </c>
      <c r="Z110" s="163"/>
      <c r="AS110" s="278"/>
      <c r="AT110" s="278"/>
      <c r="AU110" s="278"/>
      <c r="AV110" s="278"/>
      <c r="AW110" s="278"/>
      <c r="AX110" s="278"/>
      <c r="AY110" s="456"/>
      <c r="AZ110" s="278"/>
      <c r="BA110" s="278"/>
      <c r="BB110" s="278"/>
      <c r="BC110" s="278"/>
      <c r="BD110" s="164"/>
      <c r="BE110" s="164"/>
      <c r="BF110" s="164"/>
      <c r="BG110" s="164"/>
      <c r="BH110" s="164"/>
      <c r="BI110" s="164"/>
      <c r="BJ110" s="165"/>
      <c r="BK110" s="164"/>
      <c r="BL110" s="165"/>
      <c r="BM110" s="165"/>
      <c r="BN110" s="165"/>
      <c r="BO110" s="165"/>
      <c r="BP110" s="165"/>
      <c r="BQ110" s="165"/>
      <c r="BR110" s="165"/>
      <c r="BS110" s="284"/>
      <c r="BT110" s="289"/>
      <c r="BU110" s="279"/>
      <c r="BV110" s="290"/>
      <c r="BW110" s="289"/>
      <c r="BX110" s="289"/>
      <c r="BY110" s="289"/>
      <c r="BZ110" s="289"/>
      <c r="CA110" s="279"/>
      <c r="CB110" s="290"/>
      <c r="CC110" s="289"/>
      <c r="CD110" s="279"/>
      <c r="CE110" s="328"/>
      <c r="CF110" s="290"/>
      <c r="CG110" s="289"/>
      <c r="CH110" s="279"/>
      <c r="CI110" s="328"/>
      <c r="CJ110" s="290"/>
      <c r="CK110" s="289"/>
      <c r="CL110" s="279"/>
      <c r="CM110" s="328"/>
      <c r="CN110" s="290"/>
      <c r="CO110" s="289"/>
      <c r="CP110" s="279"/>
      <c r="CQ110" s="328"/>
      <c r="CR110" s="290"/>
      <c r="CS110" s="289"/>
      <c r="CT110" s="279"/>
      <c r="CU110" s="328"/>
      <c r="CV110" s="328"/>
      <c r="CW110" s="290"/>
      <c r="CX110" s="289"/>
      <c r="CY110" s="279"/>
      <c r="CZ110" s="328"/>
      <c r="DA110" s="328"/>
      <c r="DB110" s="290"/>
      <c r="DC110" s="289"/>
      <c r="DD110" s="279"/>
      <c r="DE110" s="328"/>
      <c r="DF110" s="328"/>
      <c r="DG110" s="290"/>
      <c r="DH110" s="302"/>
      <c r="DI110" s="301"/>
      <c r="DP110" s="165"/>
      <c r="DQ110" s="165"/>
      <c r="DR110" s="165"/>
      <c r="ED110" s="165"/>
      <c r="EE110" s="165"/>
      <c r="EF110" s="165"/>
      <c r="EG110" s="165"/>
      <c r="EH110" s="166"/>
      <c r="EI110" s="165"/>
      <c r="EJ110" s="164"/>
      <c r="EK110" s="164"/>
      <c r="EL110" s="278"/>
      <c r="EM110" s="278"/>
      <c r="EN110" s="278"/>
      <c r="EO110" s="278"/>
      <c r="EP110" s="278"/>
      <c r="EQ110" s="278"/>
      <c r="ER110" s="165"/>
      <c r="ES110" s="166"/>
      <c r="ET110" s="166"/>
      <c r="EU110" s="166"/>
      <c r="EV110" s="166"/>
      <c r="EW110" s="166"/>
      <c r="EX110" s="284"/>
    </row>
    <row r="111" spans="1:154" ht="13" customHeight="1">
      <c r="A111" s="160" t="s">
        <v>609</v>
      </c>
      <c r="B111" s="160">
        <v>12161</v>
      </c>
      <c r="C111" s="160">
        <v>669224</v>
      </c>
      <c r="D111" s="160">
        <v>27562</v>
      </c>
      <c r="E111" s="160" t="s">
        <v>16</v>
      </c>
      <c r="F111" s="160" t="s">
        <v>16</v>
      </c>
      <c r="G111" s="175"/>
      <c r="H111" s="162" t="s">
        <v>2395</v>
      </c>
      <c r="I111" s="162" t="s">
        <v>595</v>
      </c>
      <c r="J111" s="160">
        <v>25</v>
      </c>
      <c r="K111" s="161">
        <v>2</v>
      </c>
      <c r="L111" s="161" t="s">
        <v>46</v>
      </c>
      <c r="Z111" s="163">
        <v>73</v>
      </c>
      <c r="AA111" s="163">
        <v>271</v>
      </c>
      <c r="AB111" s="163">
        <v>241</v>
      </c>
      <c r="AC111" s="163">
        <v>53</v>
      </c>
      <c r="AD111" s="163">
        <v>25</v>
      </c>
      <c r="AE111" s="163">
        <v>14</v>
      </c>
      <c r="AF111" s="163">
        <v>1</v>
      </c>
      <c r="AG111" s="163">
        <v>13</v>
      </c>
      <c r="AH111" s="163">
        <v>28</v>
      </c>
      <c r="AI111" s="163">
        <v>48</v>
      </c>
      <c r="AJ111" s="163">
        <v>3</v>
      </c>
      <c r="AK111" s="163">
        <v>1</v>
      </c>
      <c r="AL111" s="163">
        <v>18</v>
      </c>
      <c r="AM111" s="163">
        <v>0</v>
      </c>
      <c r="AN111" s="163">
        <v>66</v>
      </c>
      <c r="AO111" s="163">
        <v>5</v>
      </c>
      <c r="AP111" s="163">
        <v>7</v>
      </c>
      <c r="AQ111" s="163">
        <v>0</v>
      </c>
      <c r="AR111" s="163">
        <v>8</v>
      </c>
      <c r="AS111" s="278">
        <v>6.6420664000000004E-2</v>
      </c>
      <c r="AT111" s="278">
        <v>0.243542435</v>
      </c>
      <c r="AU111" s="278">
        <v>0.38461538000000001</v>
      </c>
      <c r="AV111" s="278">
        <v>0.28021977999999997</v>
      </c>
      <c r="AW111" s="278">
        <v>9.8901100000000006E-2</v>
      </c>
      <c r="AX111" s="278">
        <v>0.48901098999999998</v>
      </c>
      <c r="AY111" s="456">
        <v>111.88800000000001</v>
      </c>
      <c r="AZ111" s="278">
        <v>0.12533813999999999</v>
      </c>
      <c r="BA111" s="278">
        <v>0.34254143599999998</v>
      </c>
      <c r="BB111" s="278">
        <v>0.14917126999999999</v>
      </c>
      <c r="BC111" s="278">
        <v>0.508287292</v>
      </c>
      <c r="BD111" s="164">
        <v>0.23668639</v>
      </c>
      <c r="BE111" s="164">
        <v>0.219917012</v>
      </c>
      <c r="BF111" s="164">
        <v>0.28044280399999999</v>
      </c>
      <c r="BG111" s="164">
        <v>0.44813278000000001</v>
      </c>
      <c r="BH111" s="164">
        <v>0.728575584</v>
      </c>
      <c r="BI111" s="164">
        <v>0.22821576800000001</v>
      </c>
      <c r="BJ111" s="165">
        <v>147.20515561982501</v>
      </c>
      <c r="BK111" s="164">
        <v>0.31117613993007698</v>
      </c>
      <c r="BL111" s="165">
        <v>-0.53683791168944195</v>
      </c>
      <c r="BM111" s="165">
        <v>30.875658774292301</v>
      </c>
      <c r="BN111" s="165">
        <v>99.789006100771999</v>
      </c>
      <c r="BO111" s="165">
        <v>-0.29591890194954301</v>
      </c>
      <c r="BP111" s="165">
        <v>-0.11249411292374099</v>
      </c>
      <c r="BQ111" s="165">
        <v>19.193277209541002</v>
      </c>
      <c r="BR111" s="165">
        <v>-0.17829447285250999</v>
      </c>
      <c r="BS111" s="284">
        <v>1.98978963279055</v>
      </c>
      <c r="BT111" s="289"/>
      <c r="BU111" s="279"/>
      <c r="BV111" s="290"/>
      <c r="BW111" s="289"/>
      <c r="BX111" s="289"/>
      <c r="BY111" s="289"/>
      <c r="BZ111" s="289"/>
      <c r="CA111" s="279"/>
      <c r="CB111" s="290"/>
      <c r="CC111" s="289"/>
      <c r="CD111" s="279"/>
      <c r="CE111" s="328"/>
      <c r="CF111" s="290"/>
      <c r="CG111" s="289"/>
      <c r="CH111" s="279"/>
      <c r="CI111" s="328"/>
      <c r="CJ111" s="290"/>
      <c r="CK111" s="289"/>
      <c r="CL111" s="279"/>
      <c r="CM111" s="328"/>
      <c r="CN111" s="290"/>
      <c r="CO111" s="289"/>
      <c r="CP111" s="279"/>
      <c r="CQ111" s="328"/>
      <c r="CR111" s="290"/>
      <c r="CS111" s="289"/>
      <c r="CT111" s="279"/>
      <c r="CU111" s="328"/>
      <c r="CV111" s="328"/>
      <c r="CW111" s="290"/>
      <c r="CX111" s="289"/>
      <c r="CY111" s="279"/>
      <c r="CZ111" s="328"/>
      <c r="DA111" s="328"/>
      <c r="DB111" s="290"/>
      <c r="DC111" s="289"/>
      <c r="DD111" s="279"/>
      <c r="DE111" s="328"/>
      <c r="DF111" s="328"/>
      <c r="DG111" s="290"/>
      <c r="DH111" s="302"/>
      <c r="DI111" s="301">
        <v>10.093973338603901</v>
      </c>
      <c r="DP111" s="165"/>
      <c r="DQ111" s="165"/>
      <c r="DR111" s="165"/>
      <c r="ED111" s="165"/>
      <c r="EE111" s="165"/>
      <c r="EF111" s="165"/>
      <c r="EG111" s="165"/>
      <c r="EH111" s="166"/>
      <c r="EI111" s="165"/>
      <c r="EJ111" s="164"/>
      <c r="EK111" s="164"/>
      <c r="EL111" s="278"/>
      <c r="EM111" s="278"/>
      <c r="EN111" s="278"/>
      <c r="EO111" s="278"/>
      <c r="EP111" s="278"/>
      <c r="EQ111" s="278"/>
      <c r="ER111" s="165"/>
      <c r="ES111" s="166"/>
      <c r="ET111" s="166"/>
      <c r="EU111" s="166"/>
      <c r="EV111" s="166"/>
      <c r="EW111" s="166"/>
      <c r="EX111" s="284"/>
    </row>
    <row r="112" spans="1:154" ht="13" customHeight="1">
      <c r="A112" s="160" t="s">
        <v>609</v>
      </c>
      <c r="B112" s="160">
        <v>9336</v>
      </c>
      <c r="C112" s="160">
        <v>595978</v>
      </c>
      <c r="D112" s="160">
        <v>12976</v>
      </c>
      <c r="E112" s="160" t="s">
        <v>213</v>
      </c>
      <c r="F112" s="160" t="s">
        <v>213</v>
      </c>
      <c r="G112" s="175"/>
      <c r="H112" s="168" t="s">
        <v>672</v>
      </c>
      <c r="I112" s="169" t="s">
        <v>595</v>
      </c>
      <c r="J112" s="170">
        <v>32</v>
      </c>
      <c r="K112" s="161">
        <v>2</v>
      </c>
      <c r="L112" s="161" t="s">
        <v>837</v>
      </c>
      <c r="Z112" s="163">
        <v>34</v>
      </c>
      <c r="AA112" s="163">
        <v>91</v>
      </c>
      <c r="AB112" s="163">
        <v>78</v>
      </c>
      <c r="AC112" s="163">
        <v>9</v>
      </c>
      <c r="AD112" s="163">
        <v>6</v>
      </c>
      <c r="AE112" s="163">
        <v>0</v>
      </c>
      <c r="AF112" s="163">
        <v>0</v>
      </c>
      <c r="AG112" s="163">
        <v>3</v>
      </c>
      <c r="AH112" s="163">
        <v>6</v>
      </c>
      <c r="AI112" s="163">
        <v>4</v>
      </c>
      <c r="AJ112" s="163">
        <v>1</v>
      </c>
      <c r="AK112" s="163">
        <v>0</v>
      </c>
      <c r="AL112" s="163">
        <v>11</v>
      </c>
      <c r="AM112" s="163">
        <v>0</v>
      </c>
      <c r="AN112" s="163">
        <v>29</v>
      </c>
      <c r="AO112" s="163">
        <v>0</v>
      </c>
      <c r="AP112" s="163">
        <v>1</v>
      </c>
      <c r="AQ112" s="163">
        <v>1</v>
      </c>
      <c r="AR112" s="163">
        <v>1</v>
      </c>
      <c r="AS112" s="278">
        <v>0.12087912000000001</v>
      </c>
      <c r="AT112" s="278">
        <v>0.31868131799999999</v>
      </c>
      <c r="AU112" s="278">
        <v>0.47058823999999999</v>
      </c>
      <c r="AV112" s="278">
        <v>0.25490195999999998</v>
      </c>
      <c r="AW112" s="278">
        <v>1.9607840000000001E-2</v>
      </c>
      <c r="AX112" s="278">
        <v>0.31372549</v>
      </c>
      <c r="AY112" s="456">
        <v>106.042</v>
      </c>
      <c r="AZ112" s="278">
        <v>0.17563739</v>
      </c>
      <c r="BA112" s="278">
        <v>0.26</v>
      </c>
      <c r="BB112" s="278">
        <v>0.16</v>
      </c>
      <c r="BC112" s="278">
        <v>0.57999999999999996</v>
      </c>
      <c r="BD112" s="164">
        <v>0.127659574</v>
      </c>
      <c r="BE112" s="164">
        <v>0.115384615</v>
      </c>
      <c r="BF112" s="164">
        <v>0.222222222</v>
      </c>
      <c r="BG112" s="164">
        <v>0.23076922999999999</v>
      </c>
      <c r="BH112" s="164">
        <v>0.45299145200000002</v>
      </c>
      <c r="BI112" s="164">
        <v>0.115384615</v>
      </c>
      <c r="BJ112" s="165">
        <v>74.426102788868803</v>
      </c>
      <c r="BK112" s="164">
        <v>0.212573320335812</v>
      </c>
      <c r="BL112" s="165">
        <v>-7.36744111425927</v>
      </c>
      <c r="BM112" s="165">
        <v>3.1806666290039698</v>
      </c>
      <c r="BN112" s="165">
        <v>31.7024377694344</v>
      </c>
      <c r="BO112" s="165">
        <v>-0.21608840602802001</v>
      </c>
      <c r="BP112" s="165">
        <v>0.108205568511039</v>
      </c>
      <c r="BQ112" s="165">
        <v>5.1921160894098302</v>
      </c>
      <c r="BR112" s="165">
        <v>-7.04392896568155</v>
      </c>
      <c r="BS112" s="284">
        <v>0.53827278448398697</v>
      </c>
      <c r="BT112" s="289"/>
      <c r="BU112" s="279"/>
      <c r="BV112" s="290"/>
      <c r="BW112" s="289"/>
      <c r="BX112" s="289"/>
      <c r="BY112" s="289"/>
      <c r="BZ112" s="289"/>
      <c r="CA112" s="279"/>
      <c r="CB112" s="290"/>
      <c r="CC112" s="289"/>
      <c r="CD112" s="279"/>
      <c r="CE112" s="328"/>
      <c r="CF112" s="290"/>
      <c r="CG112" s="289"/>
      <c r="CH112" s="279"/>
      <c r="CI112" s="328"/>
      <c r="CJ112" s="290"/>
      <c r="CK112" s="289"/>
      <c r="CL112" s="279"/>
      <c r="CM112" s="328"/>
      <c r="CN112" s="290"/>
      <c r="CO112" s="289"/>
      <c r="CP112" s="279"/>
      <c r="CQ112" s="328"/>
      <c r="CR112" s="290"/>
      <c r="CS112" s="289"/>
      <c r="CT112" s="279"/>
      <c r="CU112" s="328"/>
      <c r="CV112" s="328"/>
      <c r="CW112" s="290"/>
      <c r="CX112" s="289"/>
      <c r="CY112" s="279"/>
      <c r="CZ112" s="328"/>
      <c r="DA112" s="328"/>
      <c r="DB112" s="290"/>
      <c r="DC112" s="289"/>
      <c r="DD112" s="279"/>
      <c r="DE112" s="328"/>
      <c r="DF112" s="328"/>
      <c r="DG112" s="290"/>
      <c r="DH112" s="302"/>
      <c r="DI112" s="301">
        <v>9.1206891536712593</v>
      </c>
      <c r="DP112" s="165"/>
      <c r="DQ112" s="165"/>
      <c r="DR112" s="165"/>
      <c r="ED112" s="165"/>
      <c r="EE112" s="165"/>
      <c r="EF112" s="165"/>
      <c r="EG112" s="165"/>
      <c r="EH112" s="166"/>
      <c r="EI112" s="165"/>
      <c r="EJ112" s="164"/>
      <c r="EK112" s="164"/>
      <c r="EL112" s="278"/>
      <c r="EM112" s="278"/>
      <c r="EN112" s="278"/>
      <c r="EO112" s="278"/>
      <c r="EP112" s="278"/>
      <c r="EQ112" s="278"/>
      <c r="ER112" s="165"/>
      <c r="ES112" s="166"/>
      <c r="ET112" s="166"/>
      <c r="EU112" s="166"/>
      <c r="EV112" s="166"/>
      <c r="EW112" s="166"/>
      <c r="EX112" s="284"/>
    </row>
    <row r="113" spans="1:260" ht="13" customHeight="1">
      <c r="A113" s="160" t="s">
        <v>609</v>
      </c>
      <c r="B113" s="160">
        <v>11483</v>
      </c>
      <c r="C113" s="160">
        <v>657136</v>
      </c>
      <c r="D113" s="160">
        <v>19896</v>
      </c>
      <c r="E113" s="160" t="s">
        <v>609</v>
      </c>
      <c r="F113" s="160" t="s">
        <v>609</v>
      </c>
      <c r="G113" s="175"/>
      <c r="H113" s="162" t="s">
        <v>669</v>
      </c>
      <c r="I113" s="162" t="s">
        <v>986</v>
      </c>
      <c r="J113" s="161">
        <v>29</v>
      </c>
      <c r="K113" s="161">
        <v>2</v>
      </c>
      <c r="L113" s="161" t="s">
        <v>837</v>
      </c>
      <c r="Z113" s="163">
        <v>32</v>
      </c>
      <c r="AA113" s="163">
        <v>91</v>
      </c>
      <c r="AB113" s="163">
        <v>80</v>
      </c>
      <c r="AC113" s="163">
        <v>12</v>
      </c>
      <c r="AD113" s="163">
        <v>12</v>
      </c>
      <c r="AE113" s="163">
        <v>0</v>
      </c>
      <c r="AF113" s="163">
        <v>0</v>
      </c>
      <c r="AG113" s="163">
        <v>0</v>
      </c>
      <c r="AH113" s="163">
        <v>6</v>
      </c>
      <c r="AI113" s="163">
        <v>1</v>
      </c>
      <c r="AJ113" s="163">
        <v>1</v>
      </c>
      <c r="AK113" s="163">
        <v>1</v>
      </c>
      <c r="AL113" s="163">
        <v>9</v>
      </c>
      <c r="AM113" s="163">
        <v>0</v>
      </c>
      <c r="AN113" s="163">
        <v>21</v>
      </c>
      <c r="AO113" s="163">
        <v>1</v>
      </c>
      <c r="AP113" s="163">
        <v>1</v>
      </c>
      <c r="AQ113" s="163">
        <v>0</v>
      </c>
      <c r="AR113" s="163">
        <v>6</v>
      </c>
      <c r="AS113" s="278">
        <v>9.8901098000000007E-2</v>
      </c>
      <c r="AT113" s="278">
        <v>0.23076922999999999</v>
      </c>
      <c r="AU113" s="278">
        <v>0.4</v>
      </c>
      <c r="AV113" s="278">
        <v>0.16666666999999999</v>
      </c>
      <c r="AW113" s="278">
        <v>0.05</v>
      </c>
      <c r="AX113" s="278">
        <v>0.3</v>
      </c>
      <c r="AY113" s="456">
        <v>111.492</v>
      </c>
      <c r="AZ113" s="278">
        <v>0.12324930000000001</v>
      </c>
      <c r="BA113" s="278">
        <v>0.49152542300000002</v>
      </c>
      <c r="BB113" s="278">
        <v>0.186440677</v>
      </c>
      <c r="BC113" s="278">
        <v>0.32203389799999999</v>
      </c>
      <c r="BD113" s="164">
        <v>0.2</v>
      </c>
      <c r="BE113" s="164">
        <v>0.15</v>
      </c>
      <c r="BF113" s="164">
        <v>0.24175824100000001</v>
      </c>
      <c r="BG113" s="164">
        <v>0.15</v>
      </c>
      <c r="BH113" s="164">
        <v>0.39175824100000001</v>
      </c>
      <c r="BI113" s="164">
        <v>0</v>
      </c>
      <c r="BJ113" s="165">
        <v>0</v>
      </c>
      <c r="BK113" s="164">
        <v>0.19347157059135001</v>
      </c>
      <c r="BL113" s="165">
        <v>-8.75977055686492</v>
      </c>
      <c r="BM113" s="165">
        <v>1.78833718639831</v>
      </c>
      <c r="BN113" s="165">
        <v>12.0713952709332</v>
      </c>
      <c r="BO113" s="165">
        <v>-0.13888612115187399</v>
      </c>
      <c r="BP113" s="165">
        <v>-0.73521136213093996</v>
      </c>
      <c r="BQ113" s="165">
        <v>-3.9565340024881399</v>
      </c>
      <c r="BR113" s="165">
        <v>-9.9431126383595494</v>
      </c>
      <c r="BS113" s="284">
        <v>-0.410178535639588</v>
      </c>
      <c r="BT113" s="289"/>
      <c r="BU113" s="279"/>
      <c r="BV113" s="290"/>
      <c r="BW113" s="289"/>
      <c r="BX113" s="289"/>
      <c r="BY113" s="289"/>
      <c r="BZ113" s="289"/>
      <c r="CA113" s="279"/>
      <c r="CB113" s="290"/>
      <c r="CC113" s="289"/>
      <c r="CD113" s="279"/>
      <c r="CE113" s="328"/>
      <c r="CF113" s="290"/>
      <c r="CG113" s="289"/>
      <c r="CH113" s="279"/>
      <c r="CI113" s="328"/>
      <c r="CJ113" s="290"/>
      <c r="CK113" s="289"/>
      <c r="CL113" s="279"/>
      <c r="CM113" s="328"/>
      <c r="CN113" s="290"/>
      <c r="CO113" s="289"/>
      <c r="CP113" s="279"/>
      <c r="CQ113" s="328"/>
      <c r="CR113" s="290"/>
      <c r="CS113" s="289"/>
      <c r="CT113" s="279"/>
      <c r="CU113" s="328"/>
      <c r="CV113" s="328"/>
      <c r="CW113" s="290"/>
      <c r="CX113" s="289"/>
      <c r="CY113" s="279"/>
      <c r="CZ113" s="328"/>
      <c r="DA113" s="328"/>
      <c r="DB113" s="290"/>
      <c r="DC113" s="289"/>
      <c r="DD113" s="279"/>
      <c r="DE113" s="328"/>
      <c r="DF113" s="328"/>
      <c r="DG113" s="290"/>
      <c r="DH113" s="302"/>
      <c r="DI113" s="301">
        <v>2.8712227344512899</v>
      </c>
      <c r="DP113" s="165"/>
      <c r="DQ113" s="165"/>
      <c r="DR113" s="165"/>
      <c r="ED113" s="165"/>
      <c r="EE113" s="165"/>
      <c r="EF113" s="165"/>
      <c r="EG113" s="165"/>
      <c r="EH113" s="166"/>
      <c r="EI113" s="165"/>
      <c r="EJ113" s="164"/>
      <c r="EK113" s="164"/>
      <c r="EL113" s="278"/>
      <c r="EM113" s="278"/>
      <c r="EN113" s="278"/>
      <c r="EO113" s="278"/>
      <c r="EP113" s="278"/>
      <c r="EQ113" s="278"/>
      <c r="ER113" s="165"/>
      <c r="ES113" s="166"/>
      <c r="ET113" s="166"/>
      <c r="EU113" s="166"/>
      <c r="EV113" s="166"/>
      <c r="EW113" s="166"/>
      <c r="EX113" s="284"/>
    </row>
    <row r="114" spans="1:260" ht="13" customHeight="1">
      <c r="A114" s="160" t="s">
        <v>609</v>
      </c>
      <c r="B114" s="160">
        <v>11778</v>
      </c>
      <c r="C114" s="160">
        <v>683737</v>
      </c>
      <c r="D114" s="160">
        <v>26319</v>
      </c>
      <c r="E114" s="160" t="s">
        <v>129</v>
      </c>
      <c r="F114" s="160" t="s">
        <v>129</v>
      </c>
      <c r="G114" s="175"/>
      <c r="H114" s="162" t="s">
        <v>3522</v>
      </c>
      <c r="I114" s="162" t="s">
        <v>596</v>
      </c>
      <c r="J114" s="160">
        <v>27</v>
      </c>
      <c r="K114" s="161">
        <v>3</v>
      </c>
      <c r="L114" s="161" t="s">
        <v>46</v>
      </c>
      <c r="Z114" s="163">
        <v>84</v>
      </c>
      <c r="AA114" s="163">
        <v>318</v>
      </c>
      <c r="AB114" s="163">
        <v>279</v>
      </c>
      <c r="AC114" s="163">
        <v>83</v>
      </c>
      <c r="AD114" s="163">
        <v>47</v>
      </c>
      <c r="AE114" s="163">
        <v>15</v>
      </c>
      <c r="AF114" s="163">
        <v>3</v>
      </c>
      <c r="AG114" s="163">
        <v>18</v>
      </c>
      <c r="AH114" s="163">
        <v>44</v>
      </c>
      <c r="AI114" s="163">
        <v>56</v>
      </c>
      <c r="AJ114" s="163">
        <v>4</v>
      </c>
      <c r="AK114" s="163">
        <v>0</v>
      </c>
      <c r="AL114" s="163">
        <v>33</v>
      </c>
      <c r="AM114" s="163">
        <v>1</v>
      </c>
      <c r="AN114" s="163">
        <v>72</v>
      </c>
      <c r="AO114" s="163">
        <v>6</v>
      </c>
      <c r="AP114" s="163">
        <v>0</v>
      </c>
      <c r="AQ114" s="163">
        <v>0</v>
      </c>
      <c r="AR114" s="163">
        <v>1</v>
      </c>
      <c r="AS114" s="278">
        <v>0.103773584</v>
      </c>
      <c r="AT114" s="278">
        <v>0.22641509400000001</v>
      </c>
      <c r="AU114" s="278">
        <v>0.46376812000000001</v>
      </c>
      <c r="AV114" s="278">
        <v>0.23188406</v>
      </c>
      <c r="AW114" s="278">
        <v>0.14975844999999999</v>
      </c>
      <c r="AX114" s="278">
        <v>0.45893719999999999</v>
      </c>
      <c r="AY114" s="456">
        <v>111.88</v>
      </c>
      <c r="AZ114" s="278">
        <v>0.10400616</v>
      </c>
      <c r="BA114" s="278">
        <v>0.37378640699999999</v>
      </c>
      <c r="BB114" s="278">
        <v>0.203883495</v>
      </c>
      <c r="BC114" s="278">
        <v>0.42233009700000002</v>
      </c>
      <c r="BD114" s="164">
        <v>0.34391534299999998</v>
      </c>
      <c r="BE114" s="164">
        <v>0.29749103900000001</v>
      </c>
      <c r="BF114" s="164">
        <v>0.38364779799999998</v>
      </c>
      <c r="BG114" s="164">
        <v>0.56630824300000004</v>
      </c>
      <c r="BH114" s="164">
        <v>0.94995604099999997</v>
      </c>
      <c r="BI114" s="164">
        <v>0.26881720399999998</v>
      </c>
      <c r="BJ114" s="165">
        <v>176.68790593098001</v>
      </c>
      <c r="BK114" s="164">
        <v>0.40705003422517499</v>
      </c>
      <c r="BL114" s="165">
        <v>23.790579862951599</v>
      </c>
      <c r="BM114" s="165">
        <v>60.651000328420999</v>
      </c>
      <c r="BN114" s="165">
        <v>165.56961548453401</v>
      </c>
      <c r="BO114" s="165">
        <v>-0.62349330213879794</v>
      </c>
      <c r="BP114" s="165">
        <v>-1.57766216760501</v>
      </c>
      <c r="BQ114" s="165">
        <v>26.114133791591399</v>
      </c>
      <c r="BR114" s="165">
        <v>22.781342248025702</v>
      </c>
      <c r="BS114" s="284">
        <v>2.70728297833283</v>
      </c>
      <c r="BT114" s="289"/>
      <c r="BU114" s="279"/>
      <c r="BV114" s="290"/>
      <c r="BW114" s="289"/>
      <c r="BX114" s="289"/>
      <c r="BY114" s="289"/>
      <c r="BZ114" s="289"/>
      <c r="CA114" s="279"/>
      <c r="CB114" s="290"/>
      <c r="CC114" s="289"/>
      <c r="CD114" s="279"/>
      <c r="CE114" s="328"/>
      <c r="CF114" s="290"/>
      <c r="CG114" s="289"/>
      <c r="CH114" s="279"/>
      <c r="CI114" s="328"/>
      <c r="CJ114" s="290"/>
      <c r="CK114" s="289"/>
      <c r="CL114" s="279"/>
      <c r="CM114" s="328"/>
      <c r="CN114" s="290"/>
      <c r="CO114" s="289"/>
      <c r="CP114" s="279"/>
      <c r="CQ114" s="328"/>
      <c r="CR114" s="290"/>
      <c r="CS114" s="289"/>
      <c r="CT114" s="279"/>
      <c r="CU114" s="328"/>
      <c r="CV114" s="328"/>
      <c r="CW114" s="290"/>
      <c r="CX114" s="289"/>
      <c r="CY114" s="279"/>
      <c r="CZ114" s="328"/>
      <c r="DA114" s="328"/>
      <c r="DB114" s="290"/>
      <c r="DC114" s="289"/>
      <c r="DD114" s="279"/>
      <c r="DE114" s="328"/>
      <c r="DF114" s="328"/>
      <c r="DG114" s="290"/>
      <c r="DH114" s="302"/>
      <c r="DI114" s="301">
        <v>-7.0329887866973797</v>
      </c>
      <c r="DP114" s="165"/>
      <c r="DQ114" s="165"/>
      <c r="DR114" s="165"/>
      <c r="ED114" s="165"/>
      <c r="EE114" s="165"/>
      <c r="EF114" s="165"/>
      <c r="EG114" s="165"/>
      <c r="EH114" s="166"/>
      <c r="EI114" s="165"/>
      <c r="EJ114" s="164"/>
      <c r="EK114" s="164"/>
      <c r="EL114" s="278"/>
      <c r="EM114" s="278"/>
      <c r="EN114" s="278"/>
      <c r="EO114" s="278"/>
      <c r="EP114" s="278"/>
      <c r="EQ114" s="278"/>
      <c r="ER114" s="165"/>
      <c r="ES114" s="166"/>
      <c r="ET114" s="166"/>
      <c r="EU114" s="166"/>
      <c r="EV114" s="166"/>
      <c r="EW114" s="166"/>
      <c r="EX114" s="284"/>
    </row>
    <row r="115" spans="1:260" s="167" customFormat="1" ht="13" customHeight="1">
      <c r="A115" s="200" t="s">
        <v>609</v>
      </c>
      <c r="B115" s="160">
        <v>10485</v>
      </c>
      <c r="C115" s="200">
        <v>656811</v>
      </c>
      <c r="D115" s="200">
        <v>16442</v>
      </c>
      <c r="E115" s="200" t="s">
        <v>17</v>
      </c>
      <c r="F115" s="200" t="s">
        <v>17</v>
      </c>
      <c r="G115" s="175"/>
      <c r="H115" s="207" t="s">
        <v>1219</v>
      </c>
      <c r="I115" s="208" t="s">
        <v>549</v>
      </c>
      <c r="J115" s="209">
        <v>31</v>
      </c>
      <c r="K115" s="161">
        <v>3</v>
      </c>
      <c r="L115" s="175" t="s">
        <v>46</v>
      </c>
      <c r="M115" s="210"/>
      <c r="N115" s="211"/>
      <c r="O115" s="175"/>
      <c r="P115" s="175"/>
      <c r="Q115" s="175"/>
      <c r="R115" s="175"/>
      <c r="S115" s="175"/>
      <c r="T115" s="175"/>
      <c r="U115" s="175"/>
      <c r="V115" s="175"/>
      <c r="W115" s="175"/>
      <c r="X115" s="175"/>
      <c r="Y115" s="210"/>
      <c r="Z115" s="163">
        <v>76</v>
      </c>
      <c r="AA115" s="163">
        <v>299</v>
      </c>
      <c r="AB115" s="163">
        <v>258</v>
      </c>
      <c r="AC115" s="163">
        <v>74</v>
      </c>
      <c r="AD115" s="163">
        <v>51</v>
      </c>
      <c r="AE115" s="163">
        <v>12</v>
      </c>
      <c r="AF115" s="163">
        <v>0</v>
      </c>
      <c r="AG115" s="163">
        <v>11</v>
      </c>
      <c r="AH115" s="163">
        <v>36</v>
      </c>
      <c r="AI115" s="163">
        <v>30</v>
      </c>
      <c r="AJ115" s="163">
        <v>3</v>
      </c>
      <c r="AK115" s="163">
        <v>1</v>
      </c>
      <c r="AL115" s="163">
        <v>34</v>
      </c>
      <c r="AM115" s="163">
        <v>3</v>
      </c>
      <c r="AN115" s="163">
        <v>51</v>
      </c>
      <c r="AO115" s="163">
        <v>5</v>
      </c>
      <c r="AP115" s="163">
        <v>2</v>
      </c>
      <c r="AQ115" s="163">
        <v>0</v>
      </c>
      <c r="AR115" s="163">
        <v>7</v>
      </c>
      <c r="AS115" s="278">
        <v>0.113712374</v>
      </c>
      <c r="AT115" s="278">
        <v>0.17056856100000001</v>
      </c>
      <c r="AU115" s="278">
        <v>0.39712919000000002</v>
      </c>
      <c r="AV115" s="278">
        <v>0.22966507</v>
      </c>
      <c r="AW115" s="278">
        <v>8.1339709999999996E-2</v>
      </c>
      <c r="AX115" s="278">
        <v>0.47846889999999997</v>
      </c>
      <c r="AY115" s="456">
        <v>109.413</v>
      </c>
      <c r="AZ115" s="278">
        <v>9.5076400000000005E-2</v>
      </c>
      <c r="BA115" s="278">
        <v>0.46411483199999998</v>
      </c>
      <c r="BB115" s="278">
        <v>0.200956937</v>
      </c>
      <c r="BC115" s="278">
        <v>0.33492822900000002</v>
      </c>
      <c r="BD115" s="164">
        <v>0.31818181800000001</v>
      </c>
      <c r="BE115" s="164">
        <v>0.28682170499999998</v>
      </c>
      <c r="BF115" s="164">
        <v>0.37792642100000001</v>
      </c>
      <c r="BG115" s="164">
        <v>0.46124030999999999</v>
      </c>
      <c r="BH115" s="164">
        <v>0.83916673100000005</v>
      </c>
      <c r="BI115" s="164">
        <v>0.174418605</v>
      </c>
      <c r="BJ115" s="165">
        <v>112.50457458319801</v>
      </c>
      <c r="BK115" s="164">
        <v>0.36538707565616901</v>
      </c>
      <c r="BL115" s="165">
        <v>12.3910092913949</v>
      </c>
      <c r="BM115" s="165">
        <v>47.049077590688498</v>
      </c>
      <c r="BN115" s="165">
        <v>137.82978736870101</v>
      </c>
      <c r="BO115" s="165">
        <v>7.8437806677039201E-2</v>
      </c>
      <c r="BP115" s="165">
        <v>-0.46576645644381598</v>
      </c>
      <c r="BQ115" s="165">
        <v>19.766937338973701</v>
      </c>
      <c r="BR115" s="165">
        <v>12.5507319283144</v>
      </c>
      <c r="BS115" s="284">
        <v>2.0492616534271901</v>
      </c>
      <c r="BT115" s="289"/>
      <c r="BU115" s="279"/>
      <c r="BV115" s="290"/>
      <c r="BW115" s="289"/>
      <c r="BX115" s="289"/>
      <c r="BY115" s="289"/>
      <c r="BZ115" s="289"/>
      <c r="CA115" s="279"/>
      <c r="CB115" s="290"/>
      <c r="CC115" s="289"/>
      <c r="CD115" s="279"/>
      <c r="CE115" s="328"/>
      <c r="CF115" s="290"/>
      <c r="CG115" s="289"/>
      <c r="CH115" s="279"/>
      <c r="CI115" s="328"/>
      <c r="CJ115" s="290"/>
      <c r="CK115" s="289"/>
      <c r="CL115" s="279"/>
      <c r="CM115" s="328"/>
      <c r="CN115" s="290"/>
      <c r="CO115" s="289"/>
      <c r="CP115" s="279"/>
      <c r="CQ115" s="328"/>
      <c r="CR115" s="290"/>
      <c r="CS115" s="289"/>
      <c r="CT115" s="279"/>
      <c r="CU115" s="328"/>
      <c r="CV115" s="328"/>
      <c r="CW115" s="290"/>
      <c r="CX115" s="289"/>
      <c r="CY115" s="279"/>
      <c r="CZ115" s="328"/>
      <c r="DA115" s="328"/>
      <c r="DB115" s="290"/>
      <c r="DC115" s="289"/>
      <c r="DD115" s="279"/>
      <c r="DE115" s="328"/>
      <c r="DF115" s="328"/>
      <c r="DG115" s="290"/>
      <c r="DH115" s="302"/>
      <c r="DI115" s="301">
        <v>-3.01996397972106</v>
      </c>
      <c r="DJ115" s="163"/>
      <c r="DK115" s="163"/>
      <c r="DL115" s="163"/>
      <c r="DM115" s="163"/>
      <c r="DN115" s="163"/>
      <c r="DO115" s="163"/>
      <c r="DP115" s="165"/>
      <c r="DQ115" s="165"/>
      <c r="DR115" s="165"/>
      <c r="DS115" s="163"/>
      <c r="DT115" s="163"/>
      <c r="DU115" s="163"/>
      <c r="DV115" s="163"/>
      <c r="DW115" s="163"/>
      <c r="DX115" s="163"/>
      <c r="DY115" s="163"/>
      <c r="DZ115" s="163"/>
      <c r="EA115" s="163"/>
      <c r="EB115" s="163"/>
      <c r="EC115" s="163"/>
      <c r="ED115" s="165"/>
      <c r="EE115" s="165"/>
      <c r="EF115" s="165"/>
      <c r="EG115" s="165"/>
      <c r="EH115" s="166"/>
      <c r="EI115" s="165"/>
      <c r="EJ115" s="164"/>
      <c r="EK115" s="164"/>
      <c r="EL115" s="278"/>
      <c r="EM115" s="278"/>
      <c r="EN115" s="278"/>
      <c r="EO115" s="278"/>
      <c r="EP115" s="278"/>
      <c r="EQ115" s="278"/>
      <c r="ER115" s="165"/>
      <c r="ES115" s="166"/>
      <c r="ET115" s="166"/>
      <c r="EU115" s="166"/>
      <c r="EV115" s="166"/>
      <c r="EW115" s="166"/>
      <c r="EX115" s="284"/>
      <c r="EY115" s="458"/>
      <c r="EZ115" s="162"/>
      <c r="FA115" s="162"/>
      <c r="FB115" s="162"/>
      <c r="FC115" s="162"/>
      <c r="FD115" s="162"/>
      <c r="FE115" s="162"/>
      <c r="FF115" s="162"/>
      <c r="FG115" s="162"/>
      <c r="FH115" s="162"/>
      <c r="FI115" s="162"/>
      <c r="FJ115" s="162"/>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62"/>
      <c r="GH115" s="162"/>
      <c r="GI115" s="162"/>
      <c r="GJ115" s="162"/>
      <c r="GK115" s="162"/>
      <c r="GL115" s="162"/>
      <c r="GM115" s="162"/>
      <c r="GN115" s="162"/>
      <c r="GO115" s="162"/>
      <c r="GP115" s="162"/>
      <c r="GQ115" s="162"/>
      <c r="GR115" s="162"/>
      <c r="GS115" s="162"/>
      <c r="GT115" s="162"/>
      <c r="GU115" s="162"/>
      <c r="GV115" s="162"/>
      <c r="GW115" s="162"/>
      <c r="GX115" s="162"/>
      <c r="GY115" s="162"/>
      <c r="GZ115" s="162"/>
      <c r="HA115" s="162"/>
      <c r="HB115" s="162"/>
      <c r="HC115" s="162"/>
      <c r="HD115" s="162"/>
      <c r="HE115" s="162"/>
      <c r="HF115" s="162"/>
      <c r="HG115" s="162"/>
      <c r="HH115" s="162"/>
      <c r="HI115" s="162"/>
      <c r="HJ115" s="162"/>
      <c r="HK115" s="162"/>
      <c r="HL115" s="162"/>
      <c r="HM115" s="162"/>
      <c r="HN115" s="162"/>
      <c r="HO115" s="162"/>
      <c r="HP115" s="162"/>
      <c r="HQ115" s="162"/>
      <c r="HR115" s="162"/>
      <c r="HS115" s="162"/>
      <c r="HT115" s="162"/>
      <c r="HU115" s="162"/>
      <c r="HV115" s="162"/>
      <c r="HW115" s="162"/>
      <c r="HX115" s="162"/>
      <c r="HY115" s="162"/>
      <c r="HZ115" s="162"/>
      <c r="IA115" s="162"/>
      <c r="IB115" s="162"/>
      <c r="IC115" s="162"/>
      <c r="ID115" s="162"/>
      <c r="IE115" s="162"/>
      <c r="IF115" s="162"/>
      <c r="IG115" s="162"/>
      <c r="IH115" s="162"/>
      <c r="II115" s="162"/>
      <c r="IJ115" s="162"/>
      <c r="IK115" s="162"/>
      <c r="IL115" s="162"/>
      <c r="IM115" s="162"/>
      <c r="IN115" s="162"/>
      <c r="IO115" s="162"/>
      <c r="IP115" s="162"/>
      <c r="IQ115" s="162"/>
      <c r="IR115" s="162"/>
      <c r="IS115" s="162"/>
      <c r="IT115" s="162"/>
      <c r="IU115" s="162"/>
      <c r="IV115" s="162"/>
      <c r="IW115" s="162"/>
      <c r="IX115" s="162"/>
      <c r="IY115" s="162"/>
      <c r="IZ115" s="162"/>
    </row>
    <row r="116" spans="1:260" ht="13" customHeight="1">
      <c r="A116" s="160" t="s">
        <v>609</v>
      </c>
      <c r="B116" s="160">
        <v>10572</v>
      </c>
      <c r="C116" s="160">
        <v>647304</v>
      </c>
      <c r="D116" s="160">
        <v>18839</v>
      </c>
      <c r="E116" s="160" t="s">
        <v>45</v>
      </c>
      <c r="F116" s="160" t="s">
        <v>45</v>
      </c>
      <c r="G116" s="175"/>
      <c r="H116" s="168" t="s">
        <v>964</v>
      </c>
      <c r="I116" s="169" t="s">
        <v>533</v>
      </c>
      <c r="J116" s="170">
        <v>28</v>
      </c>
      <c r="K116" s="161">
        <v>3</v>
      </c>
      <c r="L116" s="161" t="s">
        <v>46</v>
      </c>
      <c r="Z116" s="163">
        <v>81</v>
      </c>
      <c r="AA116" s="163">
        <v>342</v>
      </c>
      <c r="AB116" s="163">
        <v>309</v>
      </c>
      <c r="AC116" s="163">
        <v>92</v>
      </c>
      <c r="AD116" s="163">
        <v>63</v>
      </c>
      <c r="AE116" s="163">
        <v>18</v>
      </c>
      <c r="AF116" s="163">
        <v>1</v>
      </c>
      <c r="AG116" s="163">
        <v>10</v>
      </c>
      <c r="AH116" s="163">
        <v>42</v>
      </c>
      <c r="AI116" s="163">
        <v>56</v>
      </c>
      <c r="AJ116" s="163">
        <v>10</v>
      </c>
      <c r="AK116" s="163">
        <v>2</v>
      </c>
      <c r="AL116" s="163">
        <v>27</v>
      </c>
      <c r="AM116" s="163">
        <v>1</v>
      </c>
      <c r="AN116" s="163">
        <v>42</v>
      </c>
      <c r="AO116" s="163">
        <v>1</v>
      </c>
      <c r="AP116" s="163">
        <v>4</v>
      </c>
      <c r="AQ116" s="163">
        <v>0</v>
      </c>
      <c r="AR116" s="163">
        <v>12</v>
      </c>
      <c r="AS116" s="278">
        <v>7.8947368000000004E-2</v>
      </c>
      <c r="AT116" s="278">
        <v>0.122807017</v>
      </c>
      <c r="AU116" s="278">
        <v>0.43911439000000002</v>
      </c>
      <c r="AV116" s="278">
        <v>0.18450185</v>
      </c>
      <c r="AW116" s="278">
        <v>5.8823529999999999E-2</v>
      </c>
      <c r="AX116" s="278">
        <v>0.41911765000000001</v>
      </c>
      <c r="AY116" s="456">
        <v>117.91800000000001</v>
      </c>
      <c r="AZ116" s="278">
        <v>0.10752688000000001</v>
      </c>
      <c r="BA116" s="278">
        <v>0.45387453799999999</v>
      </c>
      <c r="BB116" s="278">
        <v>0.18081180799999999</v>
      </c>
      <c r="BC116" s="278">
        <v>0.36531365300000002</v>
      </c>
      <c r="BD116" s="164">
        <v>0.31417624500000002</v>
      </c>
      <c r="BE116" s="164">
        <v>0.29773462699999997</v>
      </c>
      <c r="BF116" s="164">
        <v>0.35190615800000002</v>
      </c>
      <c r="BG116" s="164">
        <v>0.45954692499999999</v>
      </c>
      <c r="BH116" s="164">
        <v>0.81145308299999996</v>
      </c>
      <c r="BI116" s="164">
        <v>0.16181229799999999</v>
      </c>
      <c r="BJ116" s="165">
        <v>106.355827164617</v>
      </c>
      <c r="BK116" s="164">
        <v>0.35157872648800098</v>
      </c>
      <c r="BL116" s="165">
        <v>10.390351123716099</v>
      </c>
      <c r="BM116" s="165">
        <v>50.032690114881198</v>
      </c>
      <c r="BN116" s="165">
        <v>124.505559188695</v>
      </c>
      <c r="BO116" s="165">
        <v>0.58867192171161697</v>
      </c>
      <c r="BP116" s="165">
        <v>-1.33678156416863</v>
      </c>
      <c r="BQ116" s="165">
        <v>12.286097623016101</v>
      </c>
      <c r="BR116" s="165">
        <v>8.4540707660647101</v>
      </c>
      <c r="BS116" s="284">
        <v>1.27371419746793</v>
      </c>
      <c r="BT116" s="289"/>
      <c r="BU116" s="279"/>
      <c r="BV116" s="290"/>
      <c r="BW116" s="289"/>
      <c r="BX116" s="289"/>
      <c r="BY116" s="289"/>
      <c r="BZ116" s="289"/>
      <c r="CA116" s="279"/>
      <c r="CB116" s="290"/>
      <c r="CC116" s="289"/>
      <c r="CD116" s="279"/>
      <c r="CE116" s="328"/>
      <c r="CF116" s="290"/>
      <c r="CG116" s="289"/>
      <c r="CH116" s="279"/>
      <c r="CI116" s="328"/>
      <c r="CJ116" s="290"/>
      <c r="CK116" s="289"/>
      <c r="CL116" s="279"/>
      <c r="CM116" s="328"/>
      <c r="CN116" s="290"/>
      <c r="CO116" s="289"/>
      <c r="CP116" s="279"/>
      <c r="CQ116" s="328"/>
      <c r="CR116" s="290"/>
      <c r="CS116" s="289"/>
      <c r="CT116" s="279"/>
      <c r="CU116" s="328"/>
      <c r="CV116" s="328"/>
      <c r="CW116" s="290"/>
      <c r="CX116" s="289"/>
      <c r="CY116" s="279"/>
      <c r="CZ116" s="328"/>
      <c r="DA116" s="328"/>
      <c r="DB116" s="290"/>
      <c r="DC116" s="289"/>
      <c r="DD116" s="279"/>
      <c r="DE116" s="328"/>
      <c r="DF116" s="328"/>
      <c r="DG116" s="290"/>
      <c r="DH116" s="302"/>
      <c r="DI116" s="301">
        <v>-7.3160765171050999</v>
      </c>
      <c r="DP116" s="165"/>
      <c r="DQ116" s="165"/>
      <c r="DR116" s="165"/>
      <c r="ED116" s="165"/>
      <c r="EE116" s="165"/>
      <c r="EF116" s="165"/>
      <c r="EG116" s="165"/>
      <c r="EH116" s="166"/>
      <c r="EI116" s="165"/>
      <c r="EJ116" s="164"/>
      <c r="EK116" s="164"/>
      <c r="EL116" s="278"/>
      <c r="EM116" s="278"/>
      <c r="EN116" s="278"/>
      <c r="EO116" s="278"/>
      <c r="EP116" s="278"/>
      <c r="EQ116" s="278"/>
      <c r="ER116" s="165"/>
      <c r="ES116" s="166"/>
      <c r="ET116" s="166"/>
      <c r="EU116" s="166"/>
      <c r="EV116" s="166"/>
      <c r="EW116" s="166"/>
      <c r="EX116" s="284"/>
    </row>
    <row r="117" spans="1:260" ht="13" customHeight="1">
      <c r="A117" s="160" t="s">
        <v>609</v>
      </c>
      <c r="B117" s="160">
        <v>9883</v>
      </c>
      <c r="C117" s="160">
        <v>605137</v>
      </c>
      <c r="D117" s="160">
        <v>13145</v>
      </c>
      <c r="E117" s="160" t="s">
        <v>2171</v>
      </c>
      <c r="F117" s="160" t="s">
        <v>2171</v>
      </c>
      <c r="G117" s="175"/>
      <c r="H117" s="168" t="s">
        <v>169</v>
      </c>
      <c r="I117" s="169" t="s">
        <v>533</v>
      </c>
      <c r="J117" s="170">
        <v>32</v>
      </c>
      <c r="K117" s="161">
        <v>3</v>
      </c>
      <c r="L117" s="161" t="s">
        <v>2545</v>
      </c>
      <c r="Z117" s="163">
        <v>78</v>
      </c>
      <c r="AA117" s="163">
        <v>302</v>
      </c>
      <c r="AB117" s="163">
        <v>269</v>
      </c>
      <c r="AC117" s="163">
        <v>58</v>
      </c>
      <c r="AD117" s="163">
        <v>40</v>
      </c>
      <c r="AE117" s="163">
        <v>6</v>
      </c>
      <c r="AF117" s="163">
        <v>1</v>
      </c>
      <c r="AG117" s="163">
        <v>11</v>
      </c>
      <c r="AH117" s="163">
        <v>26</v>
      </c>
      <c r="AI117" s="163">
        <v>36</v>
      </c>
      <c r="AJ117" s="163">
        <v>0</v>
      </c>
      <c r="AK117" s="163">
        <v>1</v>
      </c>
      <c r="AL117" s="163">
        <v>29</v>
      </c>
      <c r="AM117" s="163">
        <v>1</v>
      </c>
      <c r="AN117" s="163">
        <v>53</v>
      </c>
      <c r="AO117" s="163">
        <v>3</v>
      </c>
      <c r="AP117" s="163">
        <v>1</v>
      </c>
      <c r="AQ117" s="163">
        <v>0</v>
      </c>
      <c r="AR117" s="163">
        <v>8</v>
      </c>
      <c r="AS117" s="278">
        <v>9.6026490000000006E-2</v>
      </c>
      <c r="AT117" s="278">
        <v>0.17549668800000001</v>
      </c>
      <c r="AU117" s="278">
        <v>0.42857142999999998</v>
      </c>
      <c r="AV117" s="278">
        <v>0.24423963000000001</v>
      </c>
      <c r="AW117" s="278">
        <v>0.10599078000000001</v>
      </c>
      <c r="AX117" s="278">
        <v>0.45161289999999998</v>
      </c>
      <c r="AY117" s="456">
        <v>113.306</v>
      </c>
      <c r="AZ117" s="278">
        <v>0.10985179</v>
      </c>
      <c r="BA117" s="278">
        <v>0.48847926200000003</v>
      </c>
      <c r="BB117" s="278">
        <v>0.156682027</v>
      </c>
      <c r="BC117" s="278">
        <v>0.35483870899999997</v>
      </c>
      <c r="BD117" s="164">
        <v>0.22815533900000001</v>
      </c>
      <c r="BE117" s="164">
        <v>0.21561338199999999</v>
      </c>
      <c r="BF117" s="164">
        <v>0.29801324499999998</v>
      </c>
      <c r="BG117" s="164">
        <v>0.36802973900000002</v>
      </c>
      <c r="BH117" s="164">
        <v>0.66604298399999995</v>
      </c>
      <c r="BI117" s="164">
        <v>0.152416357</v>
      </c>
      <c r="BJ117" s="165">
        <v>100.180072358608</v>
      </c>
      <c r="BK117" s="164">
        <v>0.29535252232092102</v>
      </c>
      <c r="BL117" s="165">
        <v>-4.4259676306381497</v>
      </c>
      <c r="BM117" s="165">
        <v>30.579840484367299</v>
      </c>
      <c r="BN117" s="165">
        <v>87.251126852980903</v>
      </c>
      <c r="BO117" s="165">
        <v>-1.1064219953396399</v>
      </c>
      <c r="BP117" s="165">
        <v>-3.2359821093268599</v>
      </c>
      <c r="BQ117" s="165">
        <v>-5.2485854944087196</v>
      </c>
      <c r="BR117" s="165">
        <v>-7.7338688980660999</v>
      </c>
      <c r="BS117" s="284">
        <v>-0.54412703414703001</v>
      </c>
      <c r="BT117" s="289"/>
      <c r="BU117" s="279"/>
      <c r="BV117" s="290"/>
      <c r="BW117" s="289"/>
      <c r="BX117" s="289"/>
      <c r="BY117" s="289"/>
      <c r="BZ117" s="289"/>
      <c r="CA117" s="279"/>
      <c r="CB117" s="290"/>
      <c r="CC117" s="289"/>
      <c r="CD117" s="279"/>
      <c r="CE117" s="328"/>
      <c r="CF117" s="290"/>
      <c r="CG117" s="289"/>
      <c r="CH117" s="279"/>
      <c r="CI117" s="328"/>
      <c r="CJ117" s="290"/>
      <c r="CK117" s="289"/>
      <c r="CL117" s="279"/>
      <c r="CM117" s="328"/>
      <c r="CN117" s="290"/>
      <c r="CO117" s="289"/>
      <c r="CP117" s="279"/>
      <c r="CQ117" s="328"/>
      <c r="CR117" s="290"/>
      <c r="CS117" s="289"/>
      <c r="CT117" s="279"/>
      <c r="CU117" s="328"/>
      <c r="CV117" s="328"/>
      <c r="CW117" s="290"/>
      <c r="CX117" s="289"/>
      <c r="CY117" s="279"/>
      <c r="CZ117" s="328"/>
      <c r="DA117" s="328"/>
      <c r="DB117" s="290"/>
      <c r="DC117" s="289"/>
      <c r="DD117" s="279"/>
      <c r="DE117" s="328"/>
      <c r="DF117" s="328"/>
      <c r="DG117" s="290"/>
      <c r="DH117" s="302"/>
      <c r="DI117" s="301">
        <v>-7.3589482307434002</v>
      </c>
      <c r="DP117" s="165"/>
      <c r="DQ117" s="165"/>
      <c r="DR117" s="165"/>
      <c r="ED117" s="165"/>
      <c r="EE117" s="165"/>
      <c r="EF117" s="165"/>
      <c r="EG117" s="165"/>
      <c r="EH117" s="166"/>
      <c r="EI117" s="165"/>
      <c r="EJ117" s="164"/>
      <c r="EK117" s="164"/>
      <c r="EL117" s="278"/>
      <c r="EM117" s="278"/>
      <c r="EN117" s="278"/>
      <c r="EO117" s="278"/>
      <c r="EP117" s="278"/>
      <c r="EQ117" s="278"/>
      <c r="ER117" s="165"/>
      <c r="ES117" s="166"/>
      <c r="ET117" s="166"/>
      <c r="EU117" s="166"/>
      <c r="EV117" s="166"/>
      <c r="EW117" s="166"/>
      <c r="EX117" s="284"/>
    </row>
    <row r="118" spans="1:260" ht="13" customHeight="1">
      <c r="A118" s="160" t="s">
        <v>609</v>
      </c>
      <c r="B118" s="160">
        <v>12430</v>
      </c>
      <c r="C118" s="160">
        <v>690993</v>
      </c>
      <c r="D118" s="160">
        <v>27899</v>
      </c>
      <c r="E118" s="160" t="s">
        <v>239</v>
      </c>
      <c r="F118" s="160" t="s">
        <v>239</v>
      </c>
      <c r="G118" s="175"/>
      <c r="H118" s="162" t="s">
        <v>4105</v>
      </c>
      <c r="I118" s="162" t="s">
        <v>4104</v>
      </c>
      <c r="J118" s="160">
        <v>23</v>
      </c>
      <c r="K118" s="161">
        <v>4</v>
      </c>
      <c r="L118" s="161" t="s">
        <v>46</v>
      </c>
      <c r="Z118" s="163">
        <v>79</v>
      </c>
      <c r="AA118" s="163">
        <v>269</v>
      </c>
      <c r="AB118" s="163">
        <v>235</v>
      </c>
      <c r="AC118" s="163">
        <v>60</v>
      </c>
      <c r="AD118" s="163">
        <v>38</v>
      </c>
      <c r="AE118" s="163">
        <v>14</v>
      </c>
      <c r="AF118" s="163">
        <v>2</v>
      </c>
      <c r="AG118" s="163">
        <v>6</v>
      </c>
      <c r="AH118" s="163">
        <v>38</v>
      </c>
      <c r="AI118" s="163">
        <v>26</v>
      </c>
      <c r="AJ118" s="163">
        <v>0</v>
      </c>
      <c r="AK118" s="163">
        <v>0</v>
      </c>
      <c r="AL118" s="163">
        <v>30</v>
      </c>
      <c r="AM118" s="163">
        <v>0</v>
      </c>
      <c r="AN118" s="163">
        <v>54</v>
      </c>
      <c r="AO118" s="163">
        <v>1</v>
      </c>
      <c r="AP118" s="163">
        <v>3</v>
      </c>
      <c r="AQ118" s="163">
        <v>0</v>
      </c>
      <c r="AR118" s="163">
        <v>5</v>
      </c>
      <c r="AS118" s="278">
        <v>0.111524163</v>
      </c>
      <c r="AT118" s="278">
        <v>0.20074349399999999</v>
      </c>
      <c r="AU118" s="278">
        <v>0.33695651999999998</v>
      </c>
      <c r="AV118" s="278">
        <v>0.26630435000000002</v>
      </c>
      <c r="AW118" s="278">
        <v>0.10326087</v>
      </c>
      <c r="AX118" s="278">
        <v>0.43478261000000001</v>
      </c>
      <c r="AY118" s="456">
        <v>110.032</v>
      </c>
      <c r="AZ118" s="278">
        <v>8.7570620000000002E-2</v>
      </c>
      <c r="BA118" s="278">
        <v>0.41304347800000002</v>
      </c>
      <c r="BB118" s="278">
        <v>0.22282608600000001</v>
      </c>
      <c r="BC118" s="278">
        <v>0.364130434</v>
      </c>
      <c r="BD118" s="164">
        <v>0.303370786</v>
      </c>
      <c r="BE118" s="164">
        <v>0.255319148</v>
      </c>
      <c r="BF118" s="164">
        <v>0.338289962</v>
      </c>
      <c r="BG118" s="164">
        <v>0.40851063799999998</v>
      </c>
      <c r="BH118" s="164">
        <v>0.74680060000000004</v>
      </c>
      <c r="BI118" s="164">
        <v>0.15319149000000001</v>
      </c>
      <c r="BJ118" s="165">
        <v>98.812528699081398</v>
      </c>
      <c r="BK118" s="164">
        <v>0.328798646377364</v>
      </c>
      <c r="BL118" s="165">
        <v>3.2641836593511702</v>
      </c>
      <c r="BM118" s="165">
        <v>34.4448538015249</v>
      </c>
      <c r="BN118" s="165">
        <v>112.376335110258</v>
      </c>
      <c r="BO118" s="165">
        <v>0.44420076493237198</v>
      </c>
      <c r="BP118" s="165">
        <v>2.2638618894852698</v>
      </c>
      <c r="BQ118" s="165">
        <v>10.4375332731406</v>
      </c>
      <c r="BR118" s="165">
        <v>6.0950495067636599</v>
      </c>
      <c r="BS118" s="284">
        <v>1.08207135613492</v>
      </c>
      <c r="BT118" s="289"/>
      <c r="BU118" s="279"/>
      <c r="BV118" s="290"/>
      <c r="BW118" s="289"/>
      <c r="BX118" s="289"/>
      <c r="BY118" s="289"/>
      <c r="BZ118" s="289"/>
      <c r="CA118" s="279"/>
      <c r="CB118" s="290"/>
      <c r="CC118" s="289"/>
      <c r="CD118" s="279"/>
      <c r="CE118" s="328"/>
      <c r="CF118" s="290"/>
      <c r="CG118" s="289"/>
      <c r="CH118" s="279"/>
      <c r="CI118" s="328"/>
      <c r="CJ118" s="290"/>
      <c r="CK118" s="289"/>
      <c r="CL118" s="279"/>
      <c r="CM118" s="328"/>
      <c r="CN118" s="290"/>
      <c r="CO118" s="289"/>
      <c r="CP118" s="279"/>
      <c r="CQ118" s="328"/>
      <c r="CR118" s="290"/>
      <c r="CS118" s="289"/>
      <c r="CT118" s="279"/>
      <c r="CU118" s="328"/>
      <c r="CV118" s="328"/>
      <c r="CW118" s="290"/>
      <c r="CX118" s="289"/>
      <c r="CY118" s="279"/>
      <c r="CZ118" s="328"/>
      <c r="DA118" s="328"/>
      <c r="DB118" s="290"/>
      <c r="DC118" s="289"/>
      <c r="DD118" s="279"/>
      <c r="DE118" s="328"/>
      <c r="DF118" s="328"/>
      <c r="DG118" s="290"/>
      <c r="DH118" s="325"/>
      <c r="DI118" s="301">
        <v>-4.8666452169418299</v>
      </c>
      <c r="DP118" s="165"/>
      <c r="DQ118" s="165"/>
      <c r="DR118" s="165"/>
      <c r="ED118" s="165"/>
      <c r="EE118" s="165"/>
      <c r="EF118" s="165"/>
      <c r="EG118" s="165"/>
      <c r="EH118" s="166"/>
      <c r="EI118" s="165"/>
      <c r="EL118" s="278"/>
      <c r="EM118" s="278"/>
      <c r="EN118" s="278"/>
      <c r="EO118" s="278"/>
      <c r="EP118" s="278"/>
      <c r="EQ118" s="278"/>
      <c r="ER118" s="165"/>
    </row>
    <row r="119" spans="1:260" ht="13" customHeight="1">
      <c r="A119" s="160" t="s">
        <v>609</v>
      </c>
      <c r="B119" s="160">
        <v>13071</v>
      </c>
      <c r="C119" s="160">
        <v>695238</v>
      </c>
      <c r="D119" s="160">
        <v>29634</v>
      </c>
      <c r="E119" s="160" t="s">
        <v>470</v>
      </c>
      <c r="F119" s="160" t="s">
        <v>470</v>
      </c>
      <c r="G119" s="175"/>
      <c r="H119" s="162" t="s">
        <v>4135</v>
      </c>
      <c r="I119" s="162" t="s">
        <v>108</v>
      </c>
      <c r="J119" s="160">
        <v>26</v>
      </c>
      <c r="K119" s="161">
        <v>4</v>
      </c>
      <c r="L119" s="161" t="s">
        <v>46</v>
      </c>
      <c r="Z119" s="163">
        <v>26</v>
      </c>
      <c r="AA119" s="163">
        <v>87</v>
      </c>
      <c r="AB119" s="163">
        <v>75</v>
      </c>
      <c r="AC119" s="163">
        <v>15</v>
      </c>
      <c r="AD119" s="163">
        <v>11</v>
      </c>
      <c r="AE119" s="163">
        <v>4</v>
      </c>
      <c r="AF119" s="163">
        <v>0</v>
      </c>
      <c r="AG119" s="163">
        <v>0</v>
      </c>
      <c r="AH119" s="163">
        <v>8</v>
      </c>
      <c r="AI119" s="163">
        <v>2</v>
      </c>
      <c r="AJ119" s="163">
        <v>1</v>
      </c>
      <c r="AK119" s="163">
        <v>0</v>
      </c>
      <c r="AL119" s="163">
        <v>11</v>
      </c>
      <c r="AM119" s="163">
        <v>0</v>
      </c>
      <c r="AN119" s="163">
        <v>19</v>
      </c>
      <c r="AO119" s="163">
        <v>0</v>
      </c>
      <c r="AP119" s="163">
        <v>0</v>
      </c>
      <c r="AQ119" s="163">
        <v>1</v>
      </c>
      <c r="AR119" s="163">
        <v>0</v>
      </c>
      <c r="AS119" s="278">
        <v>0.126436781</v>
      </c>
      <c r="AT119" s="278">
        <v>0.21839080399999999</v>
      </c>
      <c r="AU119" s="278">
        <v>0.28070175000000003</v>
      </c>
      <c r="AV119" s="278">
        <v>0.24561404000000001</v>
      </c>
      <c r="AW119" s="278">
        <v>3.5087720000000003E-2</v>
      </c>
      <c r="AX119" s="278">
        <v>0.38596490999999999</v>
      </c>
      <c r="AY119" s="456">
        <v>107.65600000000001</v>
      </c>
      <c r="AZ119" s="278">
        <v>9.9476439999999999E-2</v>
      </c>
      <c r="BA119" s="278">
        <v>0.50909090899999998</v>
      </c>
      <c r="BB119" s="278">
        <v>0.16363636300000001</v>
      </c>
      <c r="BC119" s="278">
        <v>0.32727272699999999</v>
      </c>
      <c r="BD119" s="164">
        <v>0.26785714199999999</v>
      </c>
      <c r="BE119" s="164">
        <v>0.2</v>
      </c>
      <c r="BF119" s="164">
        <v>0.30232558100000001</v>
      </c>
      <c r="BG119" s="164">
        <v>0.25333333299999999</v>
      </c>
      <c r="BH119" s="164">
        <v>0.555658914</v>
      </c>
      <c r="BI119" s="164">
        <v>5.3333332999999997E-2</v>
      </c>
      <c r="BJ119" s="165">
        <v>34.401398522073002</v>
      </c>
      <c r="BK119" s="164">
        <v>0.26077410648035398</v>
      </c>
      <c r="BL119" s="165">
        <v>-3.6846684416967701</v>
      </c>
      <c r="BM119" s="165">
        <v>6.39978621395049</v>
      </c>
      <c r="BN119" s="165">
        <v>63.724919282363103</v>
      </c>
      <c r="BO119" s="165">
        <v>4.51907147470587E-2</v>
      </c>
      <c r="BP119" s="165">
        <v>0.193296725861728</v>
      </c>
      <c r="BQ119" s="165">
        <v>-2.85700241701932</v>
      </c>
      <c r="BR119" s="165">
        <v>-3.43845975624652</v>
      </c>
      <c r="BS119" s="284">
        <v>-0.29618880236964601</v>
      </c>
      <c r="BT119" s="289"/>
      <c r="BU119" s="279"/>
      <c r="BV119" s="290"/>
      <c r="BW119" s="289"/>
      <c r="BX119" s="289"/>
      <c r="BY119" s="289"/>
      <c r="BZ119" s="289"/>
      <c r="CA119" s="279"/>
      <c r="CB119" s="290"/>
      <c r="CC119" s="289"/>
      <c r="CD119" s="279"/>
      <c r="CE119" s="328"/>
      <c r="CF119" s="290"/>
      <c r="CG119" s="289"/>
      <c r="CH119" s="279"/>
      <c r="CI119" s="328"/>
      <c r="CJ119" s="290"/>
      <c r="CK119" s="289"/>
      <c r="CL119" s="279"/>
      <c r="CM119" s="328"/>
      <c r="CN119" s="290"/>
      <c r="CO119" s="289"/>
      <c r="CP119" s="279"/>
      <c r="CQ119" s="328"/>
      <c r="CR119" s="290"/>
      <c r="CS119" s="289"/>
      <c r="CT119" s="279"/>
      <c r="CU119" s="328"/>
      <c r="CV119" s="328"/>
      <c r="CW119" s="290"/>
      <c r="CX119" s="289"/>
      <c r="CY119" s="279"/>
      <c r="CZ119" s="328"/>
      <c r="DA119" s="328"/>
      <c r="DB119" s="290"/>
      <c r="DC119" s="289"/>
      <c r="DD119" s="279"/>
      <c r="DE119" s="328"/>
      <c r="DF119" s="328"/>
      <c r="DG119" s="290"/>
      <c r="DH119" s="325"/>
      <c r="DI119" s="301">
        <v>-2.3969598412513702</v>
      </c>
      <c r="DP119" s="165"/>
      <c r="DQ119" s="165"/>
      <c r="DR119" s="165"/>
      <c r="ED119" s="165"/>
      <c r="EE119" s="165"/>
      <c r="EF119" s="165"/>
      <c r="EG119" s="165"/>
      <c r="EH119" s="166"/>
      <c r="EI119" s="165"/>
      <c r="EL119" s="278"/>
      <c r="EM119" s="278"/>
      <c r="EN119" s="278"/>
      <c r="EO119" s="278"/>
      <c r="EP119" s="278"/>
      <c r="EQ119" s="278"/>
      <c r="ER119" s="165"/>
    </row>
    <row r="120" spans="1:260" ht="13" customHeight="1">
      <c r="A120" s="160" t="s">
        <v>609</v>
      </c>
      <c r="B120" s="160">
        <v>10752</v>
      </c>
      <c r="C120" s="160">
        <v>545121</v>
      </c>
      <c r="D120" s="160">
        <v>13324</v>
      </c>
      <c r="E120" s="160" t="s">
        <v>45</v>
      </c>
      <c r="F120" s="160" t="s">
        <v>45</v>
      </c>
      <c r="G120" s="175"/>
      <c r="H120" s="168" t="s">
        <v>522</v>
      </c>
      <c r="I120" s="169" t="s">
        <v>1065</v>
      </c>
      <c r="J120" s="170">
        <v>33</v>
      </c>
      <c r="K120" s="161">
        <v>5</v>
      </c>
      <c r="L120" s="161" t="s">
        <v>2545</v>
      </c>
      <c r="Z120" s="163">
        <v>10</v>
      </c>
      <c r="AA120" s="163">
        <v>29</v>
      </c>
      <c r="AB120" s="163">
        <v>28</v>
      </c>
      <c r="AC120" s="163">
        <v>8</v>
      </c>
      <c r="AD120" s="163">
        <v>5</v>
      </c>
      <c r="AE120" s="163">
        <v>2</v>
      </c>
      <c r="AF120" s="163">
        <v>0</v>
      </c>
      <c r="AG120" s="163">
        <v>1</v>
      </c>
      <c r="AH120" s="163">
        <v>5</v>
      </c>
      <c r="AI120" s="163">
        <v>4</v>
      </c>
      <c r="AJ120" s="163">
        <v>0</v>
      </c>
      <c r="AK120" s="163">
        <v>0</v>
      </c>
      <c r="AL120" s="163">
        <v>0</v>
      </c>
      <c r="AM120" s="163">
        <v>0</v>
      </c>
      <c r="AN120" s="163">
        <v>7</v>
      </c>
      <c r="AO120" s="163">
        <v>1</v>
      </c>
      <c r="AP120" s="163">
        <v>0</v>
      </c>
      <c r="AQ120" s="163">
        <v>0</v>
      </c>
      <c r="AR120" s="163">
        <v>0</v>
      </c>
      <c r="AS120" s="278">
        <v>0</v>
      </c>
      <c r="AT120" s="278">
        <v>0.24137931000000001</v>
      </c>
      <c r="AU120" s="278">
        <v>0.42857142999999998</v>
      </c>
      <c r="AV120" s="278">
        <v>0.14285713999999999</v>
      </c>
      <c r="AW120" s="278">
        <v>4.7619050000000003E-2</v>
      </c>
      <c r="AX120" s="278">
        <v>0.47619048000000003</v>
      </c>
      <c r="AY120" s="456">
        <v>106.744</v>
      </c>
      <c r="AZ120" s="278">
        <v>0.16326531</v>
      </c>
      <c r="BA120" s="278">
        <v>0.5</v>
      </c>
      <c r="BB120" s="278">
        <v>0.2</v>
      </c>
      <c r="BC120" s="278">
        <v>0.3</v>
      </c>
      <c r="BD120" s="164">
        <v>0.35</v>
      </c>
      <c r="BE120" s="164">
        <v>0.28571428500000001</v>
      </c>
      <c r="BF120" s="164">
        <v>0.31034482699999999</v>
      </c>
      <c r="BG120" s="164">
        <v>0.46428571400000002</v>
      </c>
      <c r="BH120" s="164">
        <v>0.77463054099999995</v>
      </c>
      <c r="BI120" s="164">
        <v>0.178571429</v>
      </c>
      <c r="BJ120" s="165">
        <v>117.37125221015501</v>
      </c>
      <c r="BK120" s="164">
        <v>0.33595630629309198</v>
      </c>
      <c r="BL120" s="165">
        <v>0.51816418851478996</v>
      </c>
      <c r="BM120" s="165">
        <v>3.8796490737305498</v>
      </c>
      <c r="BN120" s="165">
        <v>113.79416502122901</v>
      </c>
      <c r="BO120" s="165">
        <v>-5.1332800232590597E-2</v>
      </c>
      <c r="BP120" s="165">
        <v>0.33626158814877199</v>
      </c>
      <c r="BQ120" s="165">
        <v>2.1707183862173398</v>
      </c>
      <c r="BR120" s="165">
        <v>0.80359108364894105</v>
      </c>
      <c r="BS120" s="284">
        <v>0.22504092935499201</v>
      </c>
      <c r="BT120" s="289"/>
      <c r="BU120" s="279"/>
      <c r="BV120" s="290"/>
      <c r="BW120" s="289"/>
      <c r="BX120" s="289"/>
      <c r="BY120" s="289"/>
      <c r="BZ120" s="289"/>
      <c r="CA120" s="279"/>
      <c r="CB120" s="290"/>
      <c r="CC120" s="289"/>
      <c r="CD120" s="279"/>
      <c r="CE120" s="328"/>
      <c r="CF120" s="290"/>
      <c r="CG120" s="289"/>
      <c r="CH120" s="279"/>
      <c r="CI120" s="328"/>
      <c r="CJ120" s="290"/>
      <c r="CK120" s="289"/>
      <c r="CL120" s="279"/>
      <c r="CM120" s="328"/>
      <c r="CN120" s="290"/>
      <c r="CO120" s="289"/>
      <c r="CP120" s="279"/>
      <c r="CQ120" s="328"/>
      <c r="CR120" s="290"/>
      <c r="CS120" s="289"/>
      <c r="CT120" s="279"/>
      <c r="CU120" s="328"/>
      <c r="CV120" s="328"/>
      <c r="CW120" s="290"/>
      <c r="CX120" s="289"/>
      <c r="CY120" s="279"/>
      <c r="CZ120" s="328"/>
      <c r="DA120" s="328"/>
      <c r="DB120" s="290"/>
      <c r="DC120" s="289"/>
      <c r="DD120" s="279"/>
      <c r="DE120" s="328"/>
      <c r="DF120" s="328"/>
      <c r="DG120" s="290"/>
      <c r="DH120" s="302"/>
      <c r="DI120" s="301">
        <v>0.42182029131799897</v>
      </c>
      <c r="DP120" s="165"/>
      <c r="DQ120" s="165"/>
      <c r="DR120" s="165"/>
      <c r="ED120" s="165"/>
      <c r="EE120" s="165"/>
      <c r="EF120" s="165"/>
      <c r="EG120" s="165"/>
      <c r="EH120" s="166"/>
      <c r="EI120" s="165"/>
      <c r="EJ120" s="164"/>
      <c r="EK120" s="164"/>
      <c r="EL120" s="278"/>
      <c r="EM120" s="278"/>
      <c r="EN120" s="278"/>
      <c r="EO120" s="278"/>
      <c r="EP120" s="278"/>
      <c r="EQ120" s="278"/>
      <c r="ER120" s="165"/>
      <c r="ES120" s="166"/>
      <c r="ET120" s="166"/>
      <c r="EU120" s="166"/>
      <c r="EV120" s="166"/>
      <c r="EW120" s="166"/>
      <c r="EX120" s="284"/>
    </row>
    <row r="121" spans="1:260" ht="13" customHeight="1">
      <c r="A121" s="160" t="s">
        <v>609</v>
      </c>
      <c r="B121" s="160">
        <v>12393</v>
      </c>
      <c r="C121" s="160">
        <v>682829</v>
      </c>
      <c r="D121" s="160">
        <v>26668</v>
      </c>
      <c r="E121" s="160" t="s">
        <v>188</v>
      </c>
      <c r="F121" s="160" t="s">
        <v>188</v>
      </c>
      <c r="G121" s="175"/>
      <c r="H121" s="162" t="s">
        <v>2383</v>
      </c>
      <c r="I121" s="162" t="s">
        <v>3532</v>
      </c>
      <c r="J121" s="160">
        <v>23</v>
      </c>
      <c r="K121" s="161">
        <v>6</v>
      </c>
      <c r="L121" s="161" t="s">
        <v>2545</v>
      </c>
      <c r="Z121" s="163">
        <v>90</v>
      </c>
      <c r="AA121" s="163">
        <v>387</v>
      </c>
      <c r="AB121" s="163">
        <v>347</v>
      </c>
      <c r="AC121" s="163">
        <v>96</v>
      </c>
      <c r="AD121" s="163">
        <v>61</v>
      </c>
      <c r="AE121" s="163">
        <v>15</v>
      </c>
      <c r="AF121" s="163">
        <v>2</v>
      </c>
      <c r="AG121" s="163">
        <v>18</v>
      </c>
      <c r="AH121" s="163">
        <v>68</v>
      </c>
      <c r="AI121" s="163">
        <v>60</v>
      </c>
      <c r="AJ121" s="163">
        <v>22</v>
      </c>
      <c r="AK121" s="163">
        <v>6</v>
      </c>
      <c r="AL121" s="163">
        <v>37</v>
      </c>
      <c r="AM121" s="163">
        <v>5</v>
      </c>
      <c r="AN121" s="163">
        <v>98</v>
      </c>
      <c r="AO121" s="163">
        <v>2</v>
      </c>
      <c r="AP121" s="163">
        <v>1</v>
      </c>
      <c r="AQ121" s="163">
        <v>0</v>
      </c>
      <c r="AR121" s="163">
        <v>5</v>
      </c>
      <c r="AS121" s="278">
        <v>9.5607234999999999E-2</v>
      </c>
      <c r="AT121" s="278">
        <v>0.25322997400000002</v>
      </c>
      <c r="AU121" s="278">
        <v>0.44</v>
      </c>
      <c r="AV121" s="278">
        <v>0.248</v>
      </c>
      <c r="AW121" s="278">
        <v>0.14000000000000001</v>
      </c>
      <c r="AX121" s="278">
        <v>0.45600000000000002</v>
      </c>
      <c r="AY121" s="456">
        <v>117.423</v>
      </c>
      <c r="AZ121" s="278">
        <v>0.12747103000000001</v>
      </c>
      <c r="BA121" s="278">
        <v>0.546184738</v>
      </c>
      <c r="BB121" s="278">
        <v>0.12851405599999999</v>
      </c>
      <c r="BC121" s="278">
        <v>0.32530120400000001</v>
      </c>
      <c r="BD121" s="164">
        <v>0.33620689599999998</v>
      </c>
      <c r="BE121" s="164">
        <v>0.27665706000000001</v>
      </c>
      <c r="BF121" s="164">
        <v>0.34883720899999998</v>
      </c>
      <c r="BG121" s="164">
        <v>0.48703170000000001</v>
      </c>
      <c r="BH121" s="164">
        <v>0.83586890899999999</v>
      </c>
      <c r="BI121" s="164">
        <v>0.21037464</v>
      </c>
      <c r="BJ121" s="165">
        <v>138.27483527647999</v>
      </c>
      <c r="BK121" s="164">
        <v>0.35851759779515602</v>
      </c>
      <c r="BL121" s="165">
        <v>13.9084374638075</v>
      </c>
      <c r="BM121" s="165">
        <v>58.766873690652297</v>
      </c>
      <c r="BN121" s="165">
        <v>125.271503345135</v>
      </c>
      <c r="BO121" s="165">
        <v>1.1945138104833799</v>
      </c>
      <c r="BP121" s="165">
        <v>4.6785429338924498</v>
      </c>
      <c r="BQ121" s="165">
        <v>29.3839954066822</v>
      </c>
      <c r="BR121" s="165">
        <v>16.103953632412999</v>
      </c>
      <c r="BS121" s="284">
        <v>3.0462733795725501</v>
      </c>
      <c r="BT121" s="289"/>
      <c r="BU121" s="279"/>
      <c r="BV121" s="290"/>
      <c r="BW121" s="289"/>
      <c r="BX121" s="289"/>
      <c r="BY121" s="289"/>
      <c r="BZ121" s="289"/>
      <c r="CA121" s="279"/>
      <c r="CB121" s="290"/>
      <c r="CC121" s="289"/>
      <c r="CD121" s="279"/>
      <c r="CE121" s="328"/>
      <c r="CF121" s="290"/>
      <c r="CG121" s="289"/>
      <c r="CH121" s="279"/>
      <c r="CI121" s="328"/>
      <c r="CJ121" s="290"/>
      <c r="CK121" s="289"/>
      <c r="CL121" s="279"/>
      <c r="CM121" s="328"/>
      <c r="CN121" s="290"/>
      <c r="CO121" s="289"/>
      <c r="CP121" s="279"/>
      <c r="CQ121" s="328"/>
      <c r="CR121" s="290"/>
      <c r="CS121" s="289"/>
      <c r="CT121" s="279"/>
      <c r="CU121" s="328"/>
      <c r="CV121" s="328"/>
      <c r="CW121" s="290"/>
      <c r="CX121" s="289"/>
      <c r="CY121" s="279"/>
      <c r="CZ121" s="328"/>
      <c r="DA121" s="328"/>
      <c r="DB121" s="290"/>
      <c r="DC121" s="289"/>
      <c r="DD121" s="279"/>
      <c r="DE121" s="328"/>
      <c r="DF121" s="328"/>
      <c r="DG121" s="290"/>
      <c r="DH121" s="302"/>
      <c r="DI121" s="301">
        <v>0.66508269309997503</v>
      </c>
      <c r="DP121" s="165"/>
      <c r="DQ121" s="165"/>
      <c r="DR121" s="165"/>
      <c r="ED121" s="165"/>
      <c r="EE121" s="165"/>
      <c r="EF121" s="165"/>
      <c r="EG121" s="165"/>
      <c r="EH121" s="166"/>
      <c r="EI121" s="165"/>
      <c r="EJ121" s="164"/>
      <c r="EK121" s="164"/>
      <c r="EL121" s="278"/>
      <c r="EM121" s="278"/>
      <c r="EN121" s="278"/>
      <c r="EO121" s="278"/>
      <c r="EP121" s="278"/>
      <c r="EQ121" s="278"/>
      <c r="ER121" s="165"/>
      <c r="ES121" s="166"/>
      <c r="ET121" s="166"/>
      <c r="EU121" s="166"/>
      <c r="EV121" s="166"/>
      <c r="EW121" s="166"/>
      <c r="EX121" s="284"/>
    </row>
    <row r="122" spans="1:260" ht="13" customHeight="1">
      <c r="A122" s="160" t="s">
        <v>609</v>
      </c>
      <c r="B122" s="160">
        <v>11733</v>
      </c>
      <c r="C122" s="160">
        <v>669065</v>
      </c>
      <c r="D122" s="160">
        <v>26151</v>
      </c>
      <c r="E122" s="160" t="s">
        <v>686</v>
      </c>
      <c r="F122" s="160" t="s">
        <v>686</v>
      </c>
      <c r="G122" s="175"/>
      <c r="H122" s="162" t="s">
        <v>3082</v>
      </c>
      <c r="I122" s="162" t="s">
        <v>547</v>
      </c>
      <c r="J122" s="160">
        <v>27</v>
      </c>
      <c r="K122" s="161">
        <v>7</v>
      </c>
      <c r="L122" s="161" t="s">
        <v>46</v>
      </c>
      <c r="Z122" s="163">
        <v>84</v>
      </c>
      <c r="AA122" s="163">
        <v>322</v>
      </c>
      <c r="AB122" s="163">
        <v>286</v>
      </c>
      <c r="AC122" s="163">
        <v>80</v>
      </c>
      <c r="AD122" s="163">
        <v>48</v>
      </c>
      <c r="AE122" s="163">
        <v>13</v>
      </c>
      <c r="AF122" s="163">
        <v>3</v>
      </c>
      <c r="AG122" s="163">
        <v>16</v>
      </c>
      <c r="AH122" s="163">
        <v>40</v>
      </c>
      <c r="AI122" s="163">
        <v>46</v>
      </c>
      <c r="AJ122" s="163">
        <v>3</v>
      </c>
      <c r="AK122" s="163">
        <v>1</v>
      </c>
      <c r="AL122" s="163">
        <v>30</v>
      </c>
      <c r="AM122" s="163">
        <v>1</v>
      </c>
      <c r="AN122" s="163">
        <v>93</v>
      </c>
      <c r="AO122" s="163">
        <v>3</v>
      </c>
      <c r="AP122" s="163">
        <v>2</v>
      </c>
      <c r="AQ122" s="163">
        <v>1</v>
      </c>
      <c r="AR122" s="163">
        <v>5</v>
      </c>
      <c r="AS122" s="278">
        <v>9.3167701000000006E-2</v>
      </c>
      <c r="AT122" s="278">
        <v>0.288819875</v>
      </c>
      <c r="AU122" s="278">
        <v>0.44897958999999998</v>
      </c>
      <c r="AV122" s="278">
        <v>0.25</v>
      </c>
      <c r="AW122" s="278">
        <v>0.19387755000000001</v>
      </c>
      <c r="AX122" s="278">
        <v>0.53061223999999996</v>
      </c>
      <c r="AY122" s="456">
        <v>113.715</v>
      </c>
      <c r="AZ122" s="278">
        <v>0.17079208000000001</v>
      </c>
      <c r="BA122" s="278">
        <v>0.4</v>
      </c>
      <c r="BB122" s="278">
        <v>0.22051282</v>
      </c>
      <c r="BC122" s="278">
        <v>0.37948717900000001</v>
      </c>
      <c r="BD122" s="164">
        <v>0.357541899</v>
      </c>
      <c r="BE122" s="164">
        <v>0.27972027900000002</v>
      </c>
      <c r="BF122" s="164">
        <v>0.35202492200000002</v>
      </c>
      <c r="BG122" s="164">
        <v>0.51398601300000002</v>
      </c>
      <c r="BH122" s="164">
        <v>0.86601093500000004</v>
      </c>
      <c r="BI122" s="164">
        <v>0.234265734</v>
      </c>
      <c r="BJ122" s="165">
        <v>153.97794990771499</v>
      </c>
      <c r="BK122" s="164">
        <v>0.371945568174123</v>
      </c>
      <c r="BL122" s="165">
        <v>15.035723680296799</v>
      </c>
      <c r="BM122" s="165">
        <v>52.359797233382203</v>
      </c>
      <c r="BN122" s="165">
        <v>137.88381171453199</v>
      </c>
      <c r="BO122" s="165">
        <v>-0.37934316740234703</v>
      </c>
      <c r="BP122" s="165">
        <v>0.35064136236906002</v>
      </c>
      <c r="BQ122" s="165">
        <v>20.0912137875724</v>
      </c>
      <c r="BR122" s="165">
        <v>14.6014437690768</v>
      </c>
      <c r="BS122" s="284">
        <v>2.0828797744252499</v>
      </c>
      <c r="BT122" s="289"/>
      <c r="BU122" s="279"/>
      <c r="BV122" s="290"/>
      <c r="BW122" s="289"/>
      <c r="BX122" s="289"/>
      <c r="BY122" s="289"/>
      <c r="BZ122" s="289"/>
      <c r="CA122" s="279"/>
      <c r="CB122" s="290"/>
      <c r="CC122" s="289"/>
      <c r="CD122" s="279"/>
      <c r="CE122" s="328"/>
      <c r="CF122" s="290"/>
      <c r="CG122" s="289"/>
      <c r="CH122" s="279"/>
      <c r="CI122" s="328"/>
      <c r="CJ122" s="290"/>
      <c r="CK122" s="289"/>
      <c r="CL122" s="279"/>
      <c r="CM122" s="328"/>
      <c r="CN122" s="290"/>
      <c r="CO122" s="289"/>
      <c r="CP122" s="279"/>
      <c r="CQ122" s="328"/>
      <c r="CR122" s="290"/>
      <c r="CS122" s="289"/>
      <c r="CT122" s="279"/>
      <c r="CU122" s="328"/>
      <c r="CV122" s="328"/>
      <c r="CW122" s="290"/>
      <c r="CX122" s="289"/>
      <c r="CY122" s="279"/>
      <c r="CZ122" s="328"/>
      <c r="DA122" s="328"/>
      <c r="DB122" s="290"/>
      <c r="DC122" s="289"/>
      <c r="DD122" s="279"/>
      <c r="DE122" s="328"/>
      <c r="DF122" s="328"/>
      <c r="DG122" s="290"/>
      <c r="DH122" s="302"/>
      <c r="DI122" s="301">
        <v>-5.0063974857330296</v>
      </c>
      <c r="DP122" s="165"/>
      <c r="DQ122" s="165"/>
      <c r="DR122" s="165"/>
      <c r="ED122" s="165"/>
      <c r="EE122" s="165"/>
      <c r="EF122" s="165"/>
      <c r="EG122" s="165"/>
      <c r="EH122" s="166"/>
      <c r="EI122" s="165"/>
      <c r="EJ122" s="164"/>
      <c r="EK122" s="164"/>
      <c r="EL122" s="278"/>
      <c r="EM122" s="278"/>
      <c r="EN122" s="278"/>
      <c r="EO122" s="278"/>
      <c r="EP122" s="278"/>
      <c r="EQ122" s="278"/>
      <c r="ER122" s="165"/>
      <c r="ES122" s="166"/>
      <c r="ET122" s="166"/>
      <c r="EU122" s="166"/>
      <c r="EV122" s="166"/>
      <c r="EW122" s="166"/>
      <c r="EX122" s="284"/>
    </row>
    <row r="123" spans="1:260" ht="13" customHeight="1">
      <c r="A123" s="160" t="s">
        <v>609</v>
      </c>
      <c r="B123" s="160">
        <v>10524</v>
      </c>
      <c r="C123" s="160">
        <v>643289</v>
      </c>
      <c r="D123" s="160">
        <v>16530</v>
      </c>
      <c r="E123" s="160" t="s">
        <v>614</v>
      </c>
      <c r="F123" s="160" t="s">
        <v>614</v>
      </c>
      <c r="G123" s="175"/>
      <c r="H123" s="168" t="s">
        <v>3369</v>
      </c>
      <c r="I123" s="169" t="s">
        <v>254</v>
      </c>
      <c r="J123" s="170">
        <v>30</v>
      </c>
      <c r="K123" s="161">
        <v>7</v>
      </c>
      <c r="L123" s="161" t="s">
        <v>837</v>
      </c>
      <c r="Z123" s="163">
        <v>67</v>
      </c>
      <c r="AA123" s="163">
        <v>195</v>
      </c>
      <c r="AB123" s="163">
        <v>183</v>
      </c>
      <c r="AC123" s="163">
        <v>46</v>
      </c>
      <c r="AD123" s="163">
        <v>30</v>
      </c>
      <c r="AE123" s="163">
        <v>11</v>
      </c>
      <c r="AF123" s="163">
        <v>0</v>
      </c>
      <c r="AG123" s="163">
        <v>5</v>
      </c>
      <c r="AH123" s="163">
        <v>23</v>
      </c>
      <c r="AI123" s="163">
        <v>18</v>
      </c>
      <c r="AJ123" s="163">
        <v>2</v>
      </c>
      <c r="AK123" s="163">
        <v>0</v>
      </c>
      <c r="AL123" s="163">
        <v>10</v>
      </c>
      <c r="AM123" s="163">
        <v>0</v>
      </c>
      <c r="AN123" s="163">
        <v>16</v>
      </c>
      <c r="AO123" s="163">
        <v>0</v>
      </c>
      <c r="AP123" s="163">
        <v>1</v>
      </c>
      <c r="AQ123" s="163">
        <v>1</v>
      </c>
      <c r="AR123" s="163">
        <v>6</v>
      </c>
      <c r="AS123" s="278">
        <v>5.1282051000000002E-2</v>
      </c>
      <c r="AT123" s="278">
        <v>8.2051282000000003E-2</v>
      </c>
      <c r="AU123" s="278">
        <v>0.33727811000000002</v>
      </c>
      <c r="AV123" s="278">
        <v>0.33136094999999999</v>
      </c>
      <c r="AW123" s="278">
        <v>1.775148E-2</v>
      </c>
      <c r="AX123" s="278">
        <v>0.27218935</v>
      </c>
      <c r="AY123" s="456">
        <v>110.836</v>
      </c>
      <c r="AZ123" s="278">
        <v>8.3197389999999996E-2</v>
      </c>
      <c r="BA123" s="278">
        <v>0.47272727199999998</v>
      </c>
      <c r="BB123" s="278">
        <v>0.13939393899999999</v>
      </c>
      <c r="BC123" s="278">
        <v>0.387878787</v>
      </c>
      <c r="BD123" s="164">
        <v>0.251533742</v>
      </c>
      <c r="BE123" s="164">
        <v>0.25136612000000003</v>
      </c>
      <c r="BF123" s="164">
        <v>0.288659793</v>
      </c>
      <c r="BG123" s="164">
        <v>0.39344262200000002</v>
      </c>
      <c r="BH123" s="164">
        <v>0.68210241500000002</v>
      </c>
      <c r="BI123" s="164">
        <v>0.14207650199999999</v>
      </c>
      <c r="BJ123" s="165">
        <v>91.643069933846206</v>
      </c>
      <c r="BK123" s="164">
        <v>0.29752316732996498</v>
      </c>
      <c r="BL123" s="165">
        <v>-2.5187868284920798</v>
      </c>
      <c r="BM123" s="165">
        <v>20.084301192786199</v>
      </c>
      <c r="BN123" s="165">
        <v>90.119681627792602</v>
      </c>
      <c r="BO123" s="165">
        <v>0.44316728207209199</v>
      </c>
      <c r="BP123" s="165">
        <v>0.76796417310833898</v>
      </c>
      <c r="BQ123" s="165">
        <v>15.625741981442699</v>
      </c>
      <c r="BR123" s="165">
        <v>-1.4491835529843899</v>
      </c>
      <c r="BS123" s="284">
        <v>1.6199390578217101</v>
      </c>
      <c r="BT123" s="289"/>
      <c r="BU123" s="279"/>
      <c r="BV123" s="290"/>
      <c r="BW123" s="289"/>
      <c r="BX123" s="289"/>
      <c r="BY123" s="289"/>
      <c r="BZ123" s="289"/>
      <c r="CA123" s="279"/>
      <c r="CB123" s="290"/>
      <c r="CC123" s="289"/>
      <c r="CD123" s="279"/>
      <c r="CE123" s="328"/>
      <c r="CF123" s="290"/>
      <c r="CG123" s="289"/>
      <c r="CH123" s="279"/>
      <c r="CI123" s="328"/>
      <c r="CJ123" s="290"/>
      <c r="CK123" s="289"/>
      <c r="CL123" s="279"/>
      <c r="CM123" s="328"/>
      <c r="CN123" s="290"/>
      <c r="CO123" s="289"/>
      <c r="CP123" s="279"/>
      <c r="CQ123" s="328"/>
      <c r="CR123" s="290"/>
      <c r="CS123" s="289"/>
      <c r="CT123" s="279"/>
      <c r="CU123" s="328"/>
      <c r="CV123" s="328"/>
      <c r="CW123" s="290"/>
      <c r="CX123" s="289"/>
      <c r="CY123" s="279"/>
      <c r="CZ123" s="328"/>
      <c r="DA123" s="328"/>
      <c r="DB123" s="290"/>
      <c r="DC123" s="289"/>
      <c r="DD123" s="279"/>
      <c r="DE123" s="328"/>
      <c r="DF123" s="328"/>
      <c r="DG123" s="290"/>
      <c r="DH123" s="302"/>
      <c r="DI123" s="301">
        <v>10.399162888526901</v>
      </c>
      <c r="DP123" s="165"/>
      <c r="DQ123" s="165"/>
      <c r="DR123" s="165"/>
      <c r="ED123" s="165"/>
      <c r="EE123" s="165"/>
      <c r="EF123" s="165"/>
      <c r="EG123" s="165"/>
      <c r="EH123" s="166"/>
      <c r="EI123" s="165"/>
      <c r="EJ123" s="164"/>
      <c r="EK123" s="164"/>
      <c r="EL123" s="278"/>
      <c r="EM123" s="278"/>
      <c r="EN123" s="278"/>
      <c r="EO123" s="278"/>
      <c r="EP123" s="278"/>
      <c r="EQ123" s="278"/>
      <c r="ER123" s="165"/>
      <c r="ES123" s="166"/>
      <c r="ET123" s="166"/>
      <c r="EU123" s="166"/>
      <c r="EV123" s="166"/>
      <c r="EW123" s="166"/>
      <c r="EX123" s="284"/>
    </row>
    <row r="124" spans="1:260" ht="13" customHeight="1">
      <c r="A124" s="160" t="s">
        <v>609</v>
      </c>
      <c r="B124" s="160">
        <v>12236</v>
      </c>
      <c r="C124" s="160">
        <v>650559</v>
      </c>
      <c r="D124" s="160">
        <v>19600</v>
      </c>
      <c r="E124" s="160" t="s">
        <v>555</v>
      </c>
      <c r="F124" s="160" t="s">
        <v>555</v>
      </c>
      <c r="G124" s="175"/>
      <c r="H124" s="162" t="s">
        <v>2383</v>
      </c>
      <c r="I124" s="162" t="s">
        <v>577</v>
      </c>
      <c r="J124" s="161">
        <v>28</v>
      </c>
      <c r="K124" s="161">
        <v>7</v>
      </c>
      <c r="L124" s="161" t="s">
        <v>837</v>
      </c>
      <c r="Z124" s="163">
        <v>16</v>
      </c>
      <c r="AA124" s="163">
        <v>50</v>
      </c>
      <c r="AB124" s="163">
        <v>47</v>
      </c>
      <c r="AC124" s="163">
        <v>9</v>
      </c>
      <c r="AD124" s="163">
        <v>8</v>
      </c>
      <c r="AE124" s="163">
        <v>1</v>
      </c>
      <c r="AF124" s="163">
        <v>0</v>
      </c>
      <c r="AG124" s="163">
        <v>0</v>
      </c>
      <c r="AH124" s="163">
        <v>1</v>
      </c>
      <c r="AI124" s="163">
        <v>0</v>
      </c>
      <c r="AJ124" s="163">
        <v>1</v>
      </c>
      <c r="AK124" s="163">
        <v>0</v>
      </c>
      <c r="AL124" s="163">
        <v>3</v>
      </c>
      <c r="AM124" s="163">
        <v>0</v>
      </c>
      <c r="AN124" s="163">
        <v>18</v>
      </c>
      <c r="AO124" s="163">
        <v>0</v>
      </c>
      <c r="AP124" s="163">
        <v>0</v>
      </c>
      <c r="AQ124" s="163">
        <v>0</v>
      </c>
      <c r="AR124" s="163">
        <v>1</v>
      </c>
      <c r="AS124" s="278">
        <v>0.06</v>
      </c>
      <c r="AT124" s="278">
        <v>0.36</v>
      </c>
      <c r="AU124" s="278">
        <v>0.41379310000000002</v>
      </c>
      <c r="AV124" s="278">
        <v>0.41379310000000002</v>
      </c>
      <c r="AW124" s="278">
        <v>6.8965520000000002E-2</v>
      </c>
      <c r="AX124" s="278">
        <v>0.51724137999999997</v>
      </c>
      <c r="AY124" s="456">
        <v>106.51300000000001</v>
      </c>
      <c r="AZ124" s="278">
        <v>0.15642458000000001</v>
      </c>
      <c r="BA124" s="278">
        <v>0.37931034400000002</v>
      </c>
      <c r="BB124" s="278">
        <v>0.20689655100000001</v>
      </c>
      <c r="BC124" s="278">
        <v>0.413793103</v>
      </c>
      <c r="BD124" s="164">
        <v>0.31034482699999999</v>
      </c>
      <c r="BE124" s="164">
        <v>0.191489361</v>
      </c>
      <c r="BF124" s="164">
        <v>0.24</v>
      </c>
      <c r="BG124" s="164">
        <v>0.21276595700000001</v>
      </c>
      <c r="BH124" s="164">
        <v>0.452765957</v>
      </c>
      <c r="BI124" s="164">
        <v>2.1276595999999998E-2</v>
      </c>
      <c r="BJ124" s="165">
        <v>13.984659972058401</v>
      </c>
      <c r="BK124" s="164">
        <v>0.20871434211730899</v>
      </c>
      <c r="BL124" s="165">
        <v>-4.2025948479254396</v>
      </c>
      <c r="BM124" s="165">
        <v>1.5930687472741301</v>
      </c>
      <c r="BN124" s="165">
        <v>27.141926364723901</v>
      </c>
      <c r="BO124" s="165">
        <v>7.6352538223478596E-4</v>
      </c>
      <c r="BP124" s="165">
        <v>-0.66513210767880004</v>
      </c>
      <c r="BQ124" s="165">
        <v>-3.98582626417695</v>
      </c>
      <c r="BR124" s="165">
        <v>-4.9208954163309802</v>
      </c>
      <c r="BS124" s="284">
        <v>-0.41321529887668701</v>
      </c>
      <c r="BT124" s="289"/>
      <c r="BU124" s="279"/>
      <c r="BV124" s="290"/>
      <c r="BW124" s="289"/>
      <c r="BX124" s="289"/>
      <c r="BY124" s="289"/>
      <c r="BZ124" s="289"/>
      <c r="CA124" s="279"/>
      <c r="CB124" s="290"/>
      <c r="CC124" s="289"/>
      <c r="CD124" s="279"/>
      <c r="CE124" s="328"/>
      <c r="CF124" s="290"/>
      <c r="CG124" s="289"/>
      <c r="CH124" s="279"/>
      <c r="CI124" s="328"/>
      <c r="CJ124" s="290"/>
      <c r="CK124" s="289"/>
      <c r="CL124" s="279"/>
      <c r="CM124" s="328"/>
      <c r="CN124" s="290"/>
      <c r="CO124" s="289"/>
      <c r="CP124" s="279"/>
      <c r="CQ124" s="328"/>
      <c r="CR124" s="290"/>
      <c r="CS124" s="289"/>
      <c r="CT124" s="279"/>
      <c r="CU124" s="328"/>
      <c r="CV124" s="328"/>
      <c r="CW124" s="290"/>
      <c r="CX124" s="289"/>
      <c r="CY124" s="279"/>
      <c r="CZ124" s="328"/>
      <c r="DA124" s="328"/>
      <c r="DB124" s="290"/>
      <c r="DC124" s="289"/>
      <c r="DD124" s="279"/>
      <c r="DE124" s="328"/>
      <c r="DF124" s="328"/>
      <c r="DG124" s="290"/>
      <c r="DH124" s="302"/>
      <c r="DI124" s="301">
        <v>-0.69477052241563797</v>
      </c>
      <c r="DP124" s="165"/>
      <c r="DQ124" s="165"/>
      <c r="DR124" s="165"/>
      <c r="ED124" s="165"/>
      <c r="EE124" s="165"/>
      <c r="EF124" s="165"/>
      <c r="EG124" s="165"/>
      <c r="EH124" s="166"/>
      <c r="EI124" s="165"/>
      <c r="EJ124" s="164"/>
      <c r="EK124" s="164"/>
      <c r="EL124" s="278"/>
      <c r="EM124" s="278"/>
      <c r="EN124" s="278"/>
      <c r="EO124" s="278"/>
      <c r="EP124" s="278"/>
      <c r="EQ124" s="278"/>
      <c r="ER124" s="165"/>
      <c r="ES124" s="166"/>
      <c r="ET124" s="166"/>
      <c r="EU124" s="166"/>
      <c r="EV124" s="166"/>
      <c r="EW124" s="166"/>
      <c r="EX124" s="284"/>
    </row>
    <row r="125" spans="1:260" ht="13" customHeight="1">
      <c r="A125" s="160" t="s">
        <v>609</v>
      </c>
      <c r="B125" s="160">
        <v>10505</v>
      </c>
      <c r="C125" s="160">
        <v>657077</v>
      </c>
      <c r="D125" s="160">
        <v>17027</v>
      </c>
      <c r="E125" s="160" t="s">
        <v>555</v>
      </c>
      <c r="F125" s="160" t="s">
        <v>555</v>
      </c>
      <c r="G125" s="175"/>
      <c r="H125" s="168" t="s">
        <v>897</v>
      </c>
      <c r="I125" s="169" t="s">
        <v>277</v>
      </c>
      <c r="J125" s="170">
        <v>29</v>
      </c>
      <c r="K125" s="161">
        <v>7</v>
      </c>
      <c r="L125" s="161" t="s">
        <v>46</v>
      </c>
      <c r="Z125" s="163">
        <v>56</v>
      </c>
      <c r="AA125" s="163">
        <v>213</v>
      </c>
      <c r="AB125" s="163">
        <v>197</v>
      </c>
      <c r="AC125" s="163">
        <v>47</v>
      </c>
      <c r="AD125" s="163">
        <v>37</v>
      </c>
      <c r="AE125" s="163">
        <v>10</v>
      </c>
      <c r="AF125" s="163">
        <v>0</v>
      </c>
      <c r="AG125" s="163">
        <v>0</v>
      </c>
      <c r="AH125" s="163">
        <v>21</v>
      </c>
      <c r="AI125" s="163">
        <v>12</v>
      </c>
      <c r="AJ125" s="163">
        <v>1</v>
      </c>
      <c r="AK125" s="163">
        <v>0</v>
      </c>
      <c r="AL125" s="163">
        <v>14</v>
      </c>
      <c r="AM125" s="163">
        <v>0</v>
      </c>
      <c r="AN125" s="163">
        <v>31</v>
      </c>
      <c r="AO125" s="163">
        <v>2</v>
      </c>
      <c r="AP125" s="163">
        <v>0</v>
      </c>
      <c r="AQ125" s="163">
        <v>0</v>
      </c>
      <c r="AR125" s="163">
        <v>1</v>
      </c>
      <c r="AS125" s="278">
        <v>6.5727699000000001E-2</v>
      </c>
      <c r="AT125" s="278">
        <v>0.145539906</v>
      </c>
      <c r="AU125" s="278">
        <v>0.38554217000000002</v>
      </c>
      <c r="AV125" s="278">
        <v>0.23493976</v>
      </c>
      <c r="AW125" s="278">
        <v>3.0120480000000002E-2</v>
      </c>
      <c r="AX125" s="278">
        <v>0.42168675</v>
      </c>
      <c r="AY125" s="456">
        <v>107.71599999999999</v>
      </c>
      <c r="AZ125" s="278">
        <v>4.9943250000000002E-2</v>
      </c>
      <c r="BA125" s="278">
        <v>0.44578313200000003</v>
      </c>
      <c r="BB125" s="278">
        <v>0.240963855</v>
      </c>
      <c r="BC125" s="278">
        <v>0.313253012</v>
      </c>
      <c r="BD125" s="164">
        <v>0.28313252999999999</v>
      </c>
      <c r="BE125" s="164">
        <v>0.23857867999999999</v>
      </c>
      <c r="BF125" s="164">
        <v>0.295774647</v>
      </c>
      <c r="BG125" s="164">
        <v>0.28934010100000002</v>
      </c>
      <c r="BH125" s="164">
        <v>0.58511474799999996</v>
      </c>
      <c r="BI125" s="164">
        <v>5.0761421000000001E-2</v>
      </c>
      <c r="BJ125" s="165">
        <v>33.364416581651902</v>
      </c>
      <c r="BK125" s="164">
        <v>0.26563665116896601</v>
      </c>
      <c r="BL125" s="165">
        <v>-8.1914811199803292</v>
      </c>
      <c r="BM125" s="165">
        <v>16.498045795569801</v>
      </c>
      <c r="BN125" s="165">
        <v>66.170276746269593</v>
      </c>
      <c r="BO125" s="165">
        <v>0.51031138584382896</v>
      </c>
      <c r="BP125" s="332">
        <v>-1.29433601861819</v>
      </c>
      <c r="BQ125" s="165">
        <v>-8.6031251605872505</v>
      </c>
      <c r="BR125" s="165">
        <v>-9.7123147812944293</v>
      </c>
      <c r="BS125" s="284">
        <v>-0.89189610858256396</v>
      </c>
      <c r="BT125" s="289"/>
      <c r="BU125" s="279"/>
      <c r="BV125" s="290"/>
      <c r="BW125" s="289"/>
      <c r="BX125" s="289"/>
      <c r="BY125" s="289"/>
      <c r="BZ125" s="289"/>
      <c r="CA125" s="279"/>
      <c r="CB125" s="290"/>
      <c r="CC125" s="289"/>
      <c r="CD125" s="279"/>
      <c r="CE125" s="328"/>
      <c r="CF125" s="290"/>
      <c r="CG125" s="289"/>
      <c r="CH125" s="279"/>
      <c r="CI125" s="328"/>
      <c r="CJ125" s="290"/>
      <c r="CK125" s="289"/>
      <c r="CL125" s="279"/>
      <c r="CM125" s="328"/>
      <c r="CN125" s="290"/>
      <c r="CO125" s="289"/>
      <c r="CP125" s="279"/>
      <c r="CQ125" s="328"/>
      <c r="CR125" s="290"/>
      <c r="CS125" s="289"/>
      <c r="CT125" s="279"/>
      <c r="CU125" s="328"/>
      <c r="CV125" s="328"/>
      <c r="CW125" s="290"/>
      <c r="CX125" s="289"/>
      <c r="CY125" s="279"/>
      <c r="CZ125" s="328"/>
      <c r="DA125" s="328"/>
      <c r="DB125" s="290"/>
      <c r="DC125" s="289"/>
      <c r="DD125" s="279"/>
      <c r="DE125" s="328"/>
      <c r="DF125" s="328"/>
      <c r="DG125" s="290"/>
      <c r="DH125" s="302"/>
      <c r="DI125" s="301">
        <v>-5.8339273929595903</v>
      </c>
      <c r="DP125" s="165"/>
      <c r="DQ125" s="165"/>
      <c r="DR125" s="165"/>
      <c r="ED125" s="165"/>
      <c r="EE125" s="165"/>
      <c r="EF125" s="165"/>
      <c r="EG125" s="165"/>
      <c r="EH125" s="166"/>
      <c r="EI125" s="165"/>
      <c r="EJ125" s="164"/>
      <c r="EK125" s="164"/>
      <c r="EL125" s="278"/>
      <c r="EM125" s="278"/>
      <c r="EN125" s="278"/>
      <c r="EO125" s="278"/>
      <c r="EP125" s="278"/>
      <c r="EQ125" s="278"/>
      <c r="ER125" s="165"/>
      <c r="ES125" s="166"/>
      <c r="ET125" s="166"/>
      <c r="EU125" s="166"/>
      <c r="EV125" s="166"/>
      <c r="EW125" s="166"/>
      <c r="EX125" s="284"/>
    </row>
    <row r="126" spans="1:260" ht="13" customHeight="1">
      <c r="A126" s="160" t="s">
        <v>609</v>
      </c>
      <c r="B126" s="160">
        <v>12730</v>
      </c>
      <c r="C126" s="160">
        <v>678882</v>
      </c>
      <c r="D126" s="160">
        <v>24262</v>
      </c>
      <c r="E126" s="160" t="s">
        <v>609</v>
      </c>
      <c r="F126" s="160" t="s">
        <v>609</v>
      </c>
      <c r="G126" s="175"/>
      <c r="H126" s="162" t="s">
        <v>3458</v>
      </c>
      <c r="I126" s="162" t="s">
        <v>3459</v>
      </c>
      <c r="J126" s="160">
        <v>24</v>
      </c>
      <c r="K126" s="161">
        <v>8</v>
      </c>
      <c r="L126" s="161" t="s">
        <v>837</v>
      </c>
      <c r="Z126" s="163">
        <v>86</v>
      </c>
      <c r="AA126" s="163">
        <v>319</v>
      </c>
      <c r="AB126" s="163">
        <v>296</v>
      </c>
      <c r="AC126" s="163">
        <v>78</v>
      </c>
      <c r="AD126" s="163">
        <v>45</v>
      </c>
      <c r="AE126" s="163">
        <v>20</v>
      </c>
      <c r="AF126" s="163">
        <v>2</v>
      </c>
      <c r="AG126" s="163">
        <v>11</v>
      </c>
      <c r="AH126" s="163">
        <v>50</v>
      </c>
      <c r="AI126" s="163">
        <v>38</v>
      </c>
      <c r="AJ126" s="163">
        <v>11</v>
      </c>
      <c r="AK126" s="163">
        <v>2</v>
      </c>
      <c r="AL126" s="163">
        <v>15</v>
      </c>
      <c r="AM126" s="163">
        <v>0</v>
      </c>
      <c r="AN126" s="163">
        <v>62</v>
      </c>
      <c r="AO126" s="163">
        <v>4</v>
      </c>
      <c r="AP126" s="163">
        <v>1</v>
      </c>
      <c r="AQ126" s="163">
        <v>3</v>
      </c>
      <c r="AR126" s="163">
        <v>2</v>
      </c>
      <c r="AS126" s="278">
        <v>4.7021942999999997E-2</v>
      </c>
      <c r="AT126" s="278">
        <v>0.194357366</v>
      </c>
      <c r="AU126" s="278">
        <v>0.36974790000000002</v>
      </c>
      <c r="AV126" s="278">
        <v>0.21848739</v>
      </c>
      <c r="AW126" s="278">
        <v>0.12605042</v>
      </c>
      <c r="AX126" s="278">
        <v>0.47058823999999999</v>
      </c>
      <c r="AY126" s="456">
        <v>112.122</v>
      </c>
      <c r="AZ126" s="278">
        <v>0.15034965</v>
      </c>
      <c r="BA126" s="278">
        <v>0.43829787199999998</v>
      </c>
      <c r="BB126" s="278">
        <v>0.15744680799999999</v>
      </c>
      <c r="BC126" s="278">
        <v>0.404255319</v>
      </c>
      <c r="BD126" s="164">
        <v>0.29910714199999999</v>
      </c>
      <c r="BE126" s="164">
        <v>0.26351351299999998</v>
      </c>
      <c r="BF126" s="164">
        <v>0.30696202500000003</v>
      </c>
      <c r="BG126" s="164">
        <v>0.456081081</v>
      </c>
      <c r="BH126" s="164">
        <v>0.76304310600000003</v>
      </c>
      <c r="BI126" s="164">
        <v>0.19256756799999999</v>
      </c>
      <c r="BJ126" s="165">
        <v>124.211131698714</v>
      </c>
      <c r="BK126" s="164">
        <v>0.33007609278340799</v>
      </c>
      <c r="BL126" s="165">
        <v>4.1973172774664196</v>
      </c>
      <c r="BM126" s="165">
        <v>41.173651014839699</v>
      </c>
      <c r="BN126" s="165">
        <v>107.15452315407001</v>
      </c>
      <c r="BO126" s="165">
        <v>8.3888919331171596E-2</v>
      </c>
      <c r="BP126" s="165">
        <v>2.1421032696962299</v>
      </c>
      <c r="BQ126" s="165">
        <v>27.328130175744601</v>
      </c>
      <c r="BR126" s="165">
        <v>4.7685007726899498</v>
      </c>
      <c r="BS126" s="284">
        <v>2.8331394119716098</v>
      </c>
      <c r="BT126" s="289"/>
      <c r="BU126" s="279"/>
      <c r="BV126" s="290"/>
      <c r="BW126" s="289"/>
      <c r="BX126" s="289"/>
      <c r="BY126" s="289"/>
      <c r="BZ126" s="289"/>
      <c r="CA126" s="279"/>
      <c r="CB126" s="290"/>
      <c r="CC126" s="289"/>
      <c r="CD126" s="279"/>
      <c r="CE126" s="328"/>
      <c r="CF126" s="290"/>
      <c r="CG126" s="289"/>
      <c r="CH126" s="279"/>
      <c r="CI126" s="328"/>
      <c r="CJ126" s="290"/>
      <c r="CK126" s="289"/>
      <c r="CL126" s="279"/>
      <c r="CM126" s="328"/>
      <c r="CN126" s="290"/>
      <c r="CO126" s="289"/>
      <c r="CP126" s="279"/>
      <c r="CQ126" s="328"/>
      <c r="CR126" s="290"/>
      <c r="CS126" s="289"/>
      <c r="CT126" s="279"/>
      <c r="CU126" s="328"/>
      <c r="CV126" s="328"/>
      <c r="CW126" s="290"/>
      <c r="CX126" s="289"/>
      <c r="CY126" s="279"/>
      <c r="CZ126" s="328"/>
      <c r="DA126" s="328"/>
      <c r="DB126" s="290"/>
      <c r="DC126" s="289"/>
      <c r="DD126" s="279"/>
      <c r="DE126" s="328"/>
      <c r="DF126" s="328"/>
      <c r="DG126" s="290"/>
      <c r="DH126" s="302"/>
      <c r="DI126" s="301">
        <v>11.6387664079666</v>
      </c>
      <c r="DP126" s="165"/>
      <c r="DQ126" s="165"/>
      <c r="DR126" s="165"/>
      <c r="ED126" s="165"/>
      <c r="EE126" s="165"/>
      <c r="EF126" s="165"/>
      <c r="EG126" s="165"/>
      <c r="EH126" s="166"/>
      <c r="EI126" s="165"/>
      <c r="EJ126" s="164"/>
      <c r="EK126" s="164"/>
      <c r="EL126" s="278"/>
      <c r="EM126" s="278"/>
      <c r="EN126" s="278"/>
      <c r="EO126" s="278"/>
      <c r="EP126" s="278"/>
      <c r="EQ126" s="278"/>
      <c r="ER126" s="165"/>
      <c r="ES126" s="166"/>
      <c r="ET126" s="166"/>
      <c r="EU126" s="166"/>
      <c r="EV126" s="166"/>
      <c r="EW126" s="166"/>
      <c r="EX126" s="284"/>
    </row>
    <row r="127" spans="1:260" ht="13" customHeight="1">
      <c r="A127" s="160" t="s">
        <v>609</v>
      </c>
      <c r="B127" s="160">
        <v>11293</v>
      </c>
      <c r="C127" s="160">
        <v>672279</v>
      </c>
      <c r="D127" s="160">
        <v>22557</v>
      </c>
      <c r="E127" s="160" t="s">
        <v>276</v>
      </c>
      <c r="F127" s="160" t="s">
        <v>276</v>
      </c>
      <c r="G127" s="175"/>
      <c r="H127" s="162" t="s">
        <v>3012</v>
      </c>
      <c r="I127" s="162" t="s">
        <v>596</v>
      </c>
      <c r="J127" s="160">
        <v>25</v>
      </c>
      <c r="K127" s="161">
        <v>8</v>
      </c>
      <c r="L127" s="161" t="s">
        <v>46</v>
      </c>
      <c r="Z127" s="163">
        <v>19</v>
      </c>
      <c r="AA127" s="163">
        <v>19</v>
      </c>
      <c r="AB127" s="163">
        <v>17</v>
      </c>
      <c r="AC127" s="163">
        <v>4</v>
      </c>
      <c r="AD127" s="163">
        <v>4</v>
      </c>
      <c r="AE127" s="163">
        <v>0</v>
      </c>
      <c r="AF127" s="163">
        <v>0</v>
      </c>
      <c r="AG127" s="163">
        <v>0</v>
      </c>
      <c r="AH127" s="163">
        <v>4</v>
      </c>
      <c r="AI127" s="163">
        <v>0</v>
      </c>
      <c r="AJ127" s="163">
        <v>0</v>
      </c>
      <c r="AK127" s="163">
        <v>0</v>
      </c>
      <c r="AL127" s="163">
        <v>2</v>
      </c>
      <c r="AM127" s="163">
        <v>0</v>
      </c>
      <c r="AN127" s="163">
        <v>7</v>
      </c>
      <c r="AO127" s="163">
        <v>0</v>
      </c>
      <c r="AP127" s="163">
        <v>0</v>
      </c>
      <c r="AQ127" s="163">
        <v>0</v>
      </c>
      <c r="AR127" s="163">
        <v>0</v>
      </c>
      <c r="AS127" s="278">
        <v>0.105263157</v>
      </c>
      <c r="AT127" s="278">
        <v>0.36842105200000003</v>
      </c>
      <c r="AU127" s="278">
        <v>0.4</v>
      </c>
      <c r="AV127" s="278">
        <v>0.2</v>
      </c>
      <c r="AW127" s="278">
        <v>0</v>
      </c>
      <c r="AX127" s="278">
        <v>0.2</v>
      </c>
      <c r="AY127" s="456">
        <v>105.785</v>
      </c>
      <c r="AZ127" s="278">
        <v>0.13043478</v>
      </c>
      <c r="BA127" s="278">
        <v>0.44444444399999999</v>
      </c>
      <c r="BB127" s="278">
        <v>0.33333333300000001</v>
      </c>
      <c r="BC127" s="278">
        <v>0.222222222</v>
      </c>
      <c r="BD127" s="164">
        <v>0.4</v>
      </c>
      <c r="BE127" s="164">
        <v>0.235294117</v>
      </c>
      <c r="BF127" s="164">
        <v>0.31578947299999999</v>
      </c>
      <c r="BG127" s="164">
        <v>0.235294117</v>
      </c>
      <c r="BH127" s="164">
        <v>0.55108358999999996</v>
      </c>
      <c r="BI127" s="164">
        <v>0</v>
      </c>
      <c r="BJ127" s="165">
        <v>0</v>
      </c>
      <c r="BK127" s="164">
        <v>0.25967554042213797</v>
      </c>
      <c r="BL127" s="165">
        <v>-0.82141658799454698</v>
      </c>
      <c r="BM127" s="165">
        <v>1.38093557818129</v>
      </c>
      <c r="BN127" s="165">
        <v>64.245394920865607</v>
      </c>
      <c r="BO127" s="165">
        <v>8.3708030232112901E-2</v>
      </c>
      <c r="BP127" s="165">
        <v>-0.86184493917971805</v>
      </c>
      <c r="BQ127" s="165">
        <v>-0.82937467932432996</v>
      </c>
      <c r="BR127" s="165">
        <v>-1.6554699823792201</v>
      </c>
      <c r="BS127" s="284">
        <v>-8.5982248919855106E-2</v>
      </c>
      <c r="BT127" s="289"/>
      <c r="BU127" s="279"/>
      <c r="BV127" s="290"/>
      <c r="BW127" s="289"/>
      <c r="BX127" s="289"/>
      <c r="BY127" s="289"/>
      <c r="BZ127" s="289"/>
      <c r="CA127" s="279"/>
      <c r="CB127" s="290"/>
      <c r="CC127" s="289"/>
      <c r="CD127" s="279"/>
      <c r="CE127" s="328"/>
      <c r="CF127" s="290"/>
      <c r="CG127" s="289"/>
      <c r="CH127" s="279"/>
      <c r="CI127" s="328"/>
      <c r="CJ127" s="290"/>
      <c r="CK127" s="289"/>
      <c r="CL127" s="279"/>
      <c r="CM127" s="328"/>
      <c r="CN127" s="290"/>
      <c r="CO127" s="289"/>
      <c r="CP127" s="279"/>
      <c r="CQ127" s="328"/>
      <c r="CR127" s="290"/>
      <c r="CS127" s="289"/>
      <c r="CT127" s="279"/>
      <c r="CU127" s="328"/>
      <c r="CV127" s="328"/>
      <c r="CW127" s="290"/>
      <c r="CX127" s="289"/>
      <c r="CY127" s="279"/>
      <c r="CZ127" s="328"/>
      <c r="DA127" s="328"/>
      <c r="DB127" s="290"/>
      <c r="DC127" s="289"/>
      <c r="DD127" s="279"/>
      <c r="DE127" s="328"/>
      <c r="DF127" s="328"/>
      <c r="DG127" s="290"/>
      <c r="DH127" s="302"/>
      <c r="DI127" s="301">
        <v>0.206756226718425</v>
      </c>
      <c r="DP127" s="165"/>
      <c r="DQ127" s="165"/>
      <c r="DR127" s="165"/>
      <c r="ED127" s="165"/>
      <c r="EE127" s="165"/>
      <c r="EF127" s="165"/>
      <c r="EG127" s="165"/>
      <c r="EH127" s="166"/>
      <c r="EI127" s="165"/>
      <c r="EJ127" s="164"/>
      <c r="EK127" s="164"/>
      <c r="EL127" s="278"/>
      <c r="EM127" s="278"/>
      <c r="EN127" s="278"/>
      <c r="EO127" s="278"/>
      <c r="EP127" s="278"/>
      <c r="EQ127" s="278"/>
      <c r="ER127" s="165"/>
      <c r="ES127" s="166"/>
      <c r="ET127" s="166"/>
      <c r="EU127" s="166"/>
      <c r="EV127" s="166"/>
      <c r="EW127" s="166"/>
      <c r="EX127" s="284"/>
    </row>
    <row r="128" spans="1:260" ht="13" customHeight="1">
      <c r="A128" s="160" t="s">
        <v>609</v>
      </c>
      <c r="B128" s="160">
        <v>11265</v>
      </c>
      <c r="C128" s="160">
        <v>664983</v>
      </c>
      <c r="D128" s="160">
        <v>21622</v>
      </c>
      <c r="E128" s="160" t="s">
        <v>45</v>
      </c>
      <c r="F128" s="160" t="s">
        <v>45</v>
      </c>
      <c r="G128" s="175"/>
      <c r="H128" s="162" t="s">
        <v>428</v>
      </c>
      <c r="I128" s="162" t="s">
        <v>247</v>
      </c>
      <c r="J128" s="161">
        <v>27</v>
      </c>
      <c r="K128" s="161">
        <v>8</v>
      </c>
      <c r="L128" s="161" t="s">
        <v>46</v>
      </c>
      <c r="Z128" s="163">
        <v>23</v>
      </c>
      <c r="AA128" s="163">
        <v>81</v>
      </c>
      <c r="AB128" s="163">
        <v>73</v>
      </c>
      <c r="AC128" s="163">
        <v>11</v>
      </c>
      <c r="AD128" s="163">
        <v>7</v>
      </c>
      <c r="AE128" s="163">
        <v>1</v>
      </c>
      <c r="AF128" s="163">
        <v>1</v>
      </c>
      <c r="AG128" s="163">
        <v>2</v>
      </c>
      <c r="AH128" s="163">
        <v>6</v>
      </c>
      <c r="AI128" s="163">
        <v>9</v>
      </c>
      <c r="AJ128" s="163">
        <v>3</v>
      </c>
      <c r="AK128" s="163">
        <v>0</v>
      </c>
      <c r="AL128" s="163">
        <v>6</v>
      </c>
      <c r="AM128" s="163">
        <v>0</v>
      </c>
      <c r="AN128" s="163">
        <v>13</v>
      </c>
      <c r="AO128" s="163">
        <v>1</v>
      </c>
      <c r="AP128" s="163">
        <v>1</v>
      </c>
      <c r="AQ128" s="163">
        <v>0</v>
      </c>
      <c r="AR128" s="163">
        <v>1</v>
      </c>
      <c r="AS128" s="278">
        <v>7.4074074000000004E-2</v>
      </c>
      <c r="AT128" s="278">
        <v>0.16049382700000001</v>
      </c>
      <c r="AU128" s="278">
        <v>0.42622950999999998</v>
      </c>
      <c r="AV128" s="278">
        <v>0.18032787</v>
      </c>
      <c r="AW128" s="278">
        <v>4.9180330000000001E-2</v>
      </c>
      <c r="AX128" s="278">
        <v>0.2295082</v>
      </c>
      <c r="AY128" s="456">
        <v>110.88200000000001</v>
      </c>
      <c r="AZ128" s="278">
        <v>0.10169491999999999</v>
      </c>
      <c r="BA128" s="278">
        <v>0.47457627099999999</v>
      </c>
      <c r="BB128" s="278">
        <v>0.101694915</v>
      </c>
      <c r="BC128" s="278">
        <v>0.42372881299999998</v>
      </c>
      <c r="BD128" s="164">
        <v>0.15254237200000001</v>
      </c>
      <c r="BE128" s="164">
        <v>0.15068493099999999</v>
      </c>
      <c r="BF128" s="164">
        <v>0.222222222</v>
      </c>
      <c r="BG128" s="164">
        <v>0.27397260200000001</v>
      </c>
      <c r="BH128" s="164">
        <v>0.49619482399999998</v>
      </c>
      <c r="BI128" s="164">
        <v>0.123287671</v>
      </c>
      <c r="BJ128" s="165">
        <v>81.034398438642</v>
      </c>
      <c r="BK128" s="164">
        <v>0.22314460042082199</v>
      </c>
      <c r="BL128" s="165">
        <v>-5.8719649566194896</v>
      </c>
      <c r="BM128" s="165">
        <v>3.5170100676038301</v>
      </c>
      <c r="BN128" s="165">
        <v>36.445672711698002</v>
      </c>
      <c r="BO128" s="165">
        <v>0.34147392390345499</v>
      </c>
      <c r="BP128" s="165">
        <v>0.31412339862436001</v>
      </c>
      <c r="BQ128" s="165">
        <v>-2.0705263237326301</v>
      </c>
      <c r="BR128" s="165">
        <v>-5.6998281143463103</v>
      </c>
      <c r="BS128" s="284">
        <v>-0.214653900342517</v>
      </c>
      <c r="BT128" s="289"/>
      <c r="BU128" s="279"/>
      <c r="BV128" s="290"/>
      <c r="BW128" s="289"/>
      <c r="BX128" s="289"/>
      <c r="BY128" s="289"/>
      <c r="BZ128" s="289"/>
      <c r="CA128" s="279"/>
      <c r="CB128" s="290"/>
      <c r="CC128" s="289"/>
      <c r="CD128" s="279"/>
      <c r="CE128" s="328"/>
      <c r="CF128" s="290"/>
      <c r="CG128" s="289"/>
      <c r="CH128" s="279"/>
      <c r="CI128" s="328"/>
      <c r="CJ128" s="290"/>
      <c r="CK128" s="289"/>
      <c r="CL128" s="279"/>
      <c r="CM128" s="328"/>
      <c r="CN128" s="290"/>
      <c r="CO128" s="289"/>
      <c r="CP128" s="279"/>
      <c r="CQ128" s="328"/>
      <c r="CR128" s="290"/>
      <c r="CS128" s="289"/>
      <c r="CT128" s="279"/>
      <c r="CU128" s="328"/>
      <c r="CV128" s="328"/>
      <c r="CW128" s="290"/>
      <c r="CX128" s="289"/>
      <c r="CY128" s="279"/>
      <c r="CZ128" s="328"/>
      <c r="DA128" s="328"/>
      <c r="DB128" s="290"/>
      <c r="DC128" s="289"/>
      <c r="DD128" s="279"/>
      <c r="DE128" s="328"/>
      <c r="DF128" s="328"/>
      <c r="DG128" s="290"/>
      <c r="DH128" s="302"/>
      <c r="DI128" s="301">
        <v>0.98896151781082098</v>
      </c>
      <c r="DP128" s="165"/>
      <c r="DQ128" s="165"/>
      <c r="DR128" s="165"/>
      <c r="ED128" s="165"/>
      <c r="EE128" s="165"/>
      <c r="EF128" s="165"/>
      <c r="EG128" s="165"/>
      <c r="EH128" s="166"/>
      <c r="EI128" s="165"/>
      <c r="EJ128" s="164"/>
      <c r="EK128" s="164"/>
      <c r="EL128" s="278"/>
      <c r="EM128" s="278"/>
      <c r="EN128" s="278"/>
      <c r="EO128" s="278"/>
      <c r="EP128" s="278"/>
      <c r="EQ128" s="278"/>
      <c r="ER128" s="165"/>
      <c r="ES128" s="166"/>
      <c r="ET128" s="166"/>
      <c r="EU128" s="166"/>
      <c r="EV128" s="166"/>
      <c r="EW128" s="166"/>
      <c r="EX128" s="284"/>
    </row>
    <row r="129" spans="1:260" ht="13" customHeight="1">
      <c r="A129" s="160" t="s">
        <v>609</v>
      </c>
      <c r="B129" s="160">
        <v>11038</v>
      </c>
      <c r="C129" s="160">
        <v>605361</v>
      </c>
      <c r="D129" s="160">
        <v>12005</v>
      </c>
      <c r="E129" s="160" t="s">
        <v>246</v>
      </c>
      <c r="F129" s="160" t="s">
        <v>246</v>
      </c>
      <c r="G129" s="175"/>
      <c r="H129" s="162" t="s">
        <v>2219</v>
      </c>
      <c r="I129" s="162" t="s">
        <v>220</v>
      </c>
      <c r="J129" s="161">
        <v>35</v>
      </c>
      <c r="K129" s="161">
        <v>9</v>
      </c>
      <c r="L129" s="161" t="s">
        <v>46</v>
      </c>
      <c r="Z129" s="163">
        <v>43</v>
      </c>
      <c r="AA129" s="163">
        <v>111</v>
      </c>
      <c r="AB129" s="163">
        <v>102</v>
      </c>
      <c r="AC129" s="163">
        <v>23</v>
      </c>
      <c r="AD129" s="163">
        <v>18</v>
      </c>
      <c r="AE129" s="163">
        <v>4</v>
      </c>
      <c r="AF129" s="163">
        <v>0</v>
      </c>
      <c r="AG129" s="163">
        <v>1</v>
      </c>
      <c r="AH129" s="163">
        <v>9</v>
      </c>
      <c r="AI129" s="163">
        <v>4</v>
      </c>
      <c r="AJ129" s="163">
        <v>0</v>
      </c>
      <c r="AK129" s="163">
        <v>0</v>
      </c>
      <c r="AL129" s="163">
        <v>9</v>
      </c>
      <c r="AM129" s="163">
        <v>1</v>
      </c>
      <c r="AN129" s="163">
        <v>18</v>
      </c>
      <c r="AO129" s="163">
        <v>0</v>
      </c>
      <c r="AP129" s="163">
        <v>0</v>
      </c>
      <c r="AQ129" s="163">
        <v>0</v>
      </c>
      <c r="AR129" s="163">
        <v>1</v>
      </c>
      <c r="AS129" s="278">
        <v>8.1081080999999999E-2</v>
      </c>
      <c r="AT129" s="278">
        <v>0.162162162</v>
      </c>
      <c r="AU129" s="278">
        <v>0.39285713999999999</v>
      </c>
      <c r="AV129" s="278">
        <v>0.29761905</v>
      </c>
      <c r="AW129" s="278">
        <v>3.5714290000000003E-2</v>
      </c>
      <c r="AX129" s="278">
        <v>0.30952381000000001</v>
      </c>
      <c r="AY129" s="456">
        <v>105.62</v>
      </c>
      <c r="AZ129" s="278">
        <v>7.4074070000000006E-2</v>
      </c>
      <c r="BA129" s="278">
        <v>0.452380952</v>
      </c>
      <c r="BB129" s="278">
        <v>0.16666666599999999</v>
      </c>
      <c r="BC129" s="278">
        <v>0.38095237999999998</v>
      </c>
      <c r="BD129" s="164">
        <v>0.26506024</v>
      </c>
      <c r="BE129" s="164">
        <v>0.225490196</v>
      </c>
      <c r="BF129" s="164">
        <v>0.288288288</v>
      </c>
      <c r="BG129" s="164">
        <v>0.29411764699999998</v>
      </c>
      <c r="BH129" s="164">
        <v>0.58240593500000004</v>
      </c>
      <c r="BI129" s="164">
        <v>6.8627451000000006E-2</v>
      </c>
      <c r="BJ129" s="165">
        <v>45.107383106964299</v>
      </c>
      <c r="BK129" s="164">
        <v>0.26014387824318602</v>
      </c>
      <c r="BL129" s="165">
        <v>-4.7571622723892899</v>
      </c>
      <c r="BM129" s="165">
        <v>8.1092109089537807</v>
      </c>
      <c r="BN129" s="165">
        <v>49.614813718455601</v>
      </c>
      <c r="BO129" s="165">
        <v>-0.69922137852224997</v>
      </c>
      <c r="BP129" s="165">
        <v>0.53714042622596003</v>
      </c>
      <c r="BQ129" s="165">
        <v>-4.3577731241651501</v>
      </c>
      <c r="BR129" s="165">
        <v>-5.9965059407234804</v>
      </c>
      <c r="BS129" s="284">
        <v>-0.45177546751665199</v>
      </c>
      <c r="BT129" s="289"/>
      <c r="BU129" s="279"/>
      <c r="BV129" s="290"/>
      <c r="BW129" s="289"/>
      <c r="BX129" s="289"/>
      <c r="BY129" s="289"/>
      <c r="BZ129" s="289"/>
      <c r="CA129" s="279"/>
      <c r="CB129" s="290"/>
      <c r="CC129" s="289"/>
      <c r="CD129" s="279"/>
      <c r="CE129" s="328"/>
      <c r="CF129" s="290"/>
      <c r="CG129" s="289"/>
      <c r="CH129" s="279"/>
      <c r="CI129" s="328"/>
      <c r="CJ129" s="290"/>
      <c r="CK129" s="289"/>
      <c r="CL129" s="279"/>
      <c r="CM129" s="328"/>
      <c r="CN129" s="290"/>
      <c r="CO129" s="289"/>
      <c r="CP129" s="279"/>
      <c r="CQ129" s="328"/>
      <c r="CR129" s="290"/>
      <c r="CS129" s="289"/>
      <c r="CT129" s="279"/>
      <c r="CU129" s="328"/>
      <c r="CV129" s="328"/>
      <c r="CW129" s="290"/>
      <c r="CX129" s="289"/>
      <c r="CY129" s="279"/>
      <c r="CZ129" s="328"/>
      <c r="DA129" s="328"/>
      <c r="DB129" s="290"/>
      <c r="DC129" s="289"/>
      <c r="DD129" s="279"/>
      <c r="DE129" s="328"/>
      <c r="DF129" s="328"/>
      <c r="DG129" s="290"/>
      <c r="DH129" s="302"/>
      <c r="DI129" s="301">
        <v>-1.9795112609863199</v>
      </c>
      <c r="DP129" s="165"/>
      <c r="DQ129" s="165"/>
      <c r="DR129" s="165"/>
      <c r="ED129" s="165"/>
      <c r="EE129" s="165"/>
      <c r="EF129" s="165"/>
      <c r="EG129" s="165"/>
      <c r="EH129" s="166"/>
      <c r="EI129" s="165"/>
      <c r="EJ129" s="164"/>
      <c r="EK129" s="164"/>
      <c r="EL129" s="278"/>
      <c r="EM129" s="278"/>
      <c r="EN129" s="278"/>
      <c r="EO129" s="278"/>
      <c r="EP129" s="278"/>
      <c r="EQ129" s="278"/>
      <c r="ER129" s="165"/>
      <c r="ES129" s="166"/>
      <c r="ET129" s="166"/>
      <c r="EU129" s="166"/>
      <c r="EV129" s="166"/>
      <c r="EW129" s="166"/>
      <c r="EX129" s="284"/>
      <c r="FA129" s="167"/>
      <c r="FB129" s="167"/>
      <c r="FC129" s="167"/>
      <c r="FD129" s="167"/>
      <c r="FE129" s="167"/>
      <c r="FF129" s="167"/>
      <c r="FG129" s="167"/>
      <c r="FH129" s="167"/>
      <c r="FI129" s="167"/>
      <c r="FJ129" s="167"/>
      <c r="FK129" s="167"/>
      <c r="FL129" s="167"/>
      <c r="FM129" s="167"/>
      <c r="FN129" s="167"/>
      <c r="FO129" s="167"/>
      <c r="FP129" s="167"/>
      <c r="FQ129" s="167"/>
      <c r="FR129" s="167"/>
      <c r="FS129" s="167"/>
      <c r="FT129" s="167"/>
      <c r="FU129" s="167"/>
      <c r="FV129" s="167"/>
      <c r="FW129" s="167"/>
      <c r="FX129" s="167"/>
      <c r="FY129" s="167"/>
      <c r="FZ129" s="167"/>
      <c r="GA129" s="167"/>
      <c r="GB129" s="167"/>
      <c r="GC129" s="167"/>
      <c r="GD129" s="167"/>
      <c r="GE129" s="167"/>
      <c r="GF129" s="167"/>
      <c r="GG129" s="167"/>
      <c r="GH129" s="167"/>
      <c r="GI129" s="167"/>
      <c r="GJ129" s="167"/>
      <c r="GK129" s="167"/>
      <c r="GL129" s="167"/>
      <c r="GM129" s="167"/>
      <c r="GN129" s="167"/>
      <c r="GO129" s="167"/>
      <c r="GP129" s="167"/>
      <c r="GQ129" s="167"/>
      <c r="GR129" s="167"/>
      <c r="GS129" s="167"/>
      <c r="GT129" s="167"/>
      <c r="GU129" s="167"/>
      <c r="GV129" s="167"/>
      <c r="GW129" s="167"/>
      <c r="GX129" s="167"/>
      <c r="GY129" s="167"/>
      <c r="GZ129" s="167"/>
      <c r="HA129" s="167"/>
      <c r="HB129" s="167"/>
      <c r="HC129" s="167"/>
      <c r="HD129" s="167"/>
      <c r="HE129" s="167"/>
      <c r="HF129" s="167"/>
      <c r="HG129" s="167"/>
      <c r="HH129" s="167"/>
      <c r="HI129" s="167"/>
      <c r="HJ129" s="167"/>
      <c r="HK129" s="167"/>
      <c r="HL129" s="167"/>
      <c r="HM129" s="167"/>
      <c r="HN129" s="167"/>
      <c r="HO129" s="167"/>
      <c r="HP129" s="167"/>
      <c r="HQ129" s="167"/>
      <c r="HR129" s="167"/>
      <c r="HS129" s="167"/>
      <c r="HT129" s="167"/>
      <c r="HU129" s="167"/>
      <c r="HV129" s="167"/>
      <c r="HW129" s="167"/>
      <c r="HX129" s="167"/>
      <c r="HY129" s="167"/>
      <c r="HZ129" s="167"/>
      <c r="IA129" s="167"/>
      <c r="IB129" s="167"/>
      <c r="IC129" s="167"/>
      <c r="ID129" s="167"/>
      <c r="IE129" s="167"/>
      <c r="IF129" s="167"/>
      <c r="IG129" s="167"/>
      <c r="IH129" s="167"/>
      <c r="II129" s="167"/>
      <c r="IJ129" s="167"/>
      <c r="IK129" s="167"/>
      <c r="IL129" s="167"/>
      <c r="IM129" s="167"/>
      <c r="IN129" s="167"/>
      <c r="IO129" s="167"/>
      <c r="IP129" s="167"/>
      <c r="IQ129" s="167"/>
      <c r="IR129" s="167"/>
      <c r="IS129" s="167"/>
      <c r="IT129" s="167"/>
      <c r="IU129" s="167"/>
      <c r="IV129" s="167"/>
      <c r="IW129" s="167"/>
      <c r="IX129" s="167"/>
      <c r="IY129" s="167"/>
      <c r="IZ129" s="167"/>
    </row>
    <row r="130" spans="1:260" ht="13" customHeight="1">
      <c r="A130" s="160" t="s">
        <v>609</v>
      </c>
      <c r="B130" s="160">
        <v>10207</v>
      </c>
      <c r="C130" s="160">
        <v>623912</v>
      </c>
      <c r="D130" s="160">
        <v>14387</v>
      </c>
      <c r="E130" s="160" t="s">
        <v>3328</v>
      </c>
      <c r="F130" s="160" t="s">
        <v>29</v>
      </c>
      <c r="G130" s="175"/>
      <c r="H130" s="168" t="s">
        <v>3355</v>
      </c>
      <c r="I130" s="169" t="s">
        <v>666</v>
      </c>
      <c r="J130" s="170">
        <v>29</v>
      </c>
      <c r="K130" s="161">
        <v>9</v>
      </c>
      <c r="L130" s="161" t="s">
        <v>837</v>
      </c>
      <c r="Z130" s="163"/>
      <c r="AS130" s="278"/>
      <c r="AT130" s="278"/>
      <c r="AU130" s="278"/>
      <c r="AV130" s="278"/>
      <c r="AW130" s="278"/>
      <c r="AX130" s="278"/>
      <c r="AY130" s="456"/>
      <c r="AZ130" s="278"/>
      <c r="BA130" s="278"/>
      <c r="BB130" s="278"/>
      <c r="BC130" s="278"/>
      <c r="BD130" s="164"/>
      <c r="BE130" s="164"/>
      <c r="BF130" s="164"/>
      <c r="BG130" s="164"/>
      <c r="BH130" s="164"/>
      <c r="BI130" s="164"/>
      <c r="BJ130" s="165"/>
      <c r="BK130" s="164"/>
      <c r="BL130" s="165"/>
      <c r="BM130" s="165"/>
      <c r="BN130" s="165"/>
      <c r="BO130" s="165"/>
      <c r="BP130" s="165"/>
      <c r="BQ130" s="165"/>
      <c r="BR130" s="165"/>
      <c r="BS130" s="284"/>
      <c r="BT130" s="289"/>
      <c r="BU130" s="279"/>
      <c r="BV130" s="290"/>
      <c r="BW130" s="289"/>
      <c r="BX130" s="289"/>
      <c r="BY130" s="289"/>
      <c r="BZ130" s="289"/>
      <c r="CA130" s="279"/>
      <c r="CB130" s="290"/>
      <c r="CC130" s="289"/>
      <c r="CD130" s="279"/>
      <c r="CE130" s="328"/>
      <c r="CF130" s="290"/>
      <c r="CG130" s="289"/>
      <c r="CH130" s="279"/>
      <c r="CI130" s="328"/>
      <c r="CJ130" s="290"/>
      <c r="CK130" s="289"/>
      <c r="CL130" s="279"/>
      <c r="CM130" s="328"/>
      <c r="CN130" s="290"/>
      <c r="CO130" s="289"/>
      <c r="CP130" s="279"/>
      <c r="CQ130" s="328"/>
      <c r="CR130" s="290"/>
      <c r="CS130" s="289"/>
      <c r="CT130" s="279"/>
      <c r="CU130" s="328"/>
      <c r="CV130" s="328"/>
      <c r="CW130" s="290"/>
      <c r="CX130" s="289"/>
      <c r="CY130" s="279"/>
      <c r="CZ130" s="328"/>
      <c r="DA130" s="328"/>
      <c r="DB130" s="290"/>
      <c r="DC130" s="289"/>
      <c r="DD130" s="279"/>
      <c r="DE130" s="328"/>
      <c r="DF130" s="328"/>
      <c r="DG130" s="290"/>
      <c r="DH130" s="302"/>
      <c r="DI130" s="301"/>
      <c r="DP130" s="165"/>
      <c r="DQ130" s="165"/>
      <c r="DR130" s="165"/>
      <c r="ED130" s="165"/>
      <c r="EE130" s="165"/>
      <c r="EF130" s="165"/>
      <c r="EG130" s="165"/>
      <c r="EH130" s="166"/>
      <c r="EI130" s="165"/>
      <c r="EJ130" s="164"/>
      <c r="EK130" s="164"/>
      <c r="EL130" s="278"/>
      <c r="EM130" s="278"/>
      <c r="EN130" s="278"/>
      <c r="EO130" s="278"/>
      <c r="EP130" s="278"/>
      <c r="EQ130" s="278"/>
      <c r="ER130" s="165"/>
      <c r="ES130" s="166"/>
      <c r="ET130" s="166"/>
      <c r="EU130" s="166"/>
      <c r="EV130" s="166"/>
      <c r="EW130" s="166"/>
      <c r="EX130" s="284"/>
    </row>
    <row r="131" spans="1:260" ht="13" customHeight="1">
      <c r="A131" s="171" t="s">
        <v>129</v>
      </c>
      <c r="B131" s="474"/>
      <c r="C131" s="299"/>
      <c r="D131" s="299"/>
      <c r="E131" s="171" cm="1">
        <f t="array" ref="E131">SUMPRODUCT(--($A132:$A$2509=A131),--(K132:$K$2509&gt;0))</f>
        <v>40</v>
      </c>
      <c r="F131" s="171"/>
      <c r="G131" s="190"/>
      <c r="H131" s="471" t="s">
        <v>4219</v>
      </c>
      <c r="I131" s="172"/>
      <c r="J131" s="173"/>
      <c r="K131" s="174">
        <v>0</v>
      </c>
      <c r="L131" s="174"/>
      <c r="M131" s="185"/>
      <c r="N131" s="188"/>
      <c r="O131" s="174"/>
      <c r="P131" s="174"/>
      <c r="Q131" s="174"/>
      <c r="R131" s="174"/>
      <c r="S131" s="174"/>
      <c r="T131" s="174"/>
      <c r="U131" s="174"/>
      <c r="V131" s="174"/>
      <c r="W131" s="174"/>
      <c r="X131" s="174"/>
      <c r="Y131" s="185"/>
      <c r="Z131" s="334" cm="1">
        <f t="array" ref="Z131">SUMPRODUCT(--($A132:$A$2509=$A131),--(Z132:Z$2509))</f>
        <v>979</v>
      </c>
      <c r="AA131" s="334" cm="1">
        <f t="array" ref="AA131">SUMPRODUCT(--($A132:$A$2509=$A131),--(AA132:AA$2509))</f>
        <v>3604</v>
      </c>
      <c r="AB131" s="334" cm="1">
        <f t="array" ref="AB131">SUMPRODUCT(--($A132:$A$2509=$A131),--(AB132:AB$2509))</f>
        <v>3240</v>
      </c>
      <c r="AC131" s="334" cm="1">
        <f t="array" ref="AC131">SUMPRODUCT(--($A132:$A$2509=$A131),--(AC132:AC$2509))</f>
        <v>804</v>
      </c>
      <c r="AD131" s="334" cm="1">
        <f t="array" ref="AD131">SUMPRODUCT(--($A132:$A$2509=$A131),--(AD132:AD$2509))</f>
        <v>537</v>
      </c>
      <c r="AE131" s="334" cm="1">
        <f t="array" ref="AE131">SUMPRODUCT(--($A132:$A$2509=$A131),--(AE132:AE$2509))</f>
        <v>149</v>
      </c>
      <c r="AF131" s="334" cm="1">
        <f t="array" ref="AF131">SUMPRODUCT(--($A132:$A$2509=$A131),--(AF132:AF$2509))</f>
        <v>6</v>
      </c>
      <c r="AG131" s="334" cm="1">
        <f t="array" ref="AG131">SUMPRODUCT(--($A132:$A$2509=$A131),--(AG132:AG$2509))</f>
        <v>112</v>
      </c>
      <c r="AH131" s="334" cm="1">
        <f t="array" ref="AH131">SUMPRODUCT(--($A132:$A$2509=$A131),--(AH132:AH$2509))</f>
        <v>407</v>
      </c>
      <c r="AI131" s="334" cm="1">
        <f t="array" ref="AI131">SUMPRODUCT(--($A132:$A$2509=$A131),--(AI132:AI$2509))</f>
        <v>375</v>
      </c>
      <c r="AJ131" s="334" cm="1">
        <f t="array" ref="AJ131">SUMPRODUCT(--($A132:$A$2509=$A131),--(AJ132:AJ$2509))</f>
        <v>46</v>
      </c>
      <c r="AK131" s="334" cm="1">
        <f t="array" ref="AK131">SUMPRODUCT(--($A132:$A$2509=$A131),--(AK132:AK$2509))</f>
        <v>9</v>
      </c>
      <c r="AL131" s="334" cm="1">
        <f t="array" ref="AL131">SUMPRODUCT(--($A132:$A$2509=$A131),--(AL132:AL$2509))</f>
        <v>294</v>
      </c>
      <c r="AM131" s="334" cm="1">
        <f t="array" ref="AM131">SUMPRODUCT(--($A132:$A$2509=$A131),--(AM132:AM$2509))</f>
        <v>11</v>
      </c>
      <c r="AN131" s="334" cm="1">
        <f t="array" ref="AN131">SUMPRODUCT(--($A132:$A$2509=$A131),--(AN132:AN$2509))</f>
        <v>733</v>
      </c>
      <c r="AO131" s="334" cm="1">
        <f t="array" ref="AO131">SUMPRODUCT(--($A132:$A$2509=$A131),--(AO132:AO$2509))</f>
        <v>33</v>
      </c>
      <c r="AP131" s="334" cm="1">
        <f t="array" ref="AP131">SUMPRODUCT(--($A132:$A$2509=$A131),--(AP132:AP$2509))</f>
        <v>26</v>
      </c>
      <c r="AQ131" s="334" cm="1">
        <f t="array" ref="AQ131">SUMPRODUCT(--($A132:$A$2509=$A131),--(AQ132:AQ$2509))</f>
        <v>7</v>
      </c>
      <c r="AR131" s="334" cm="1">
        <f t="array" ref="AR131">SUMPRODUCT(--($A132:$A$2509=$A131),--(AR132:AR$2509))</f>
        <v>72</v>
      </c>
      <c r="AS131" s="335"/>
      <c r="AT131" s="335"/>
      <c r="AU131" s="335"/>
      <c r="AV131" s="335"/>
      <c r="AW131" s="335"/>
      <c r="AX131" s="335"/>
      <c r="AY131" s="336"/>
      <c r="AZ131" s="335"/>
      <c r="BA131" s="335"/>
      <c r="BB131" s="335"/>
      <c r="BC131" s="335"/>
      <c r="BD131" s="337"/>
      <c r="BE131" s="337">
        <f>AC131/AB131</f>
        <v>0.24814814814814815</v>
      </c>
      <c r="BF131" s="337">
        <f>(AC131+AL131+AM131+AO131)/(AA131-AP131-AQ131)</f>
        <v>0.31979837580509662</v>
      </c>
      <c r="BG131" s="337">
        <f>((AC131-AE131-AF131-AG131)+(AE131*2)+(AF131*3)+(AG131*4))/AB131</f>
        <v>0.40154320987654318</v>
      </c>
      <c r="BH131" s="337">
        <f>BF131+BG131</f>
        <v>0.72134158568163986</v>
      </c>
      <c r="BI131" s="337">
        <f>BG131+BH131</f>
        <v>1.1228847955581831</v>
      </c>
      <c r="BJ131" s="337"/>
      <c r="BK131" s="337"/>
      <c r="BL131" s="336"/>
      <c r="BM131" s="336"/>
      <c r="BN131" s="336"/>
      <c r="BO131" s="338"/>
      <c r="BP131" s="339" cm="1">
        <f t="array" ref="BP131">SUMPRODUCT(--($A132:$A$2509=$A131),--(BP132:BP$2509))</f>
        <v>-1.9208961385302159</v>
      </c>
      <c r="BQ131" s="336"/>
      <c r="BR131" s="339" cm="1">
        <f t="array" ref="BR131">SUMPRODUCT(--($A132:$A$2509=$A131),--(BR132:BR$2509))</f>
        <v>-0.74399556515856347</v>
      </c>
      <c r="BS131" s="333" cm="1">
        <f t="array" ref="BS131">SUMPRODUCT(--($A132:$A$2509=$A131),--(BS132:BS$2509))</f>
        <v>7.8274107661289332</v>
      </c>
      <c r="BT131" s="238"/>
      <c r="BU131" s="239"/>
      <c r="BV131" s="295"/>
      <c r="BW131" s="238"/>
      <c r="BX131" s="238"/>
      <c r="BY131" s="238"/>
      <c r="BZ131" s="238"/>
      <c r="CA131" s="239"/>
      <c r="CB131" s="295"/>
      <c r="CC131" s="238"/>
      <c r="CD131" s="239"/>
      <c r="CE131" s="329"/>
      <c r="CF131" s="295"/>
      <c r="CG131" s="238"/>
      <c r="CH131" s="239"/>
      <c r="CI131" s="329"/>
      <c r="CJ131" s="295"/>
      <c r="CK131" s="238"/>
      <c r="CL131" s="239"/>
      <c r="CM131" s="329"/>
      <c r="CN131" s="295"/>
      <c r="CO131" s="238"/>
      <c r="CP131" s="239"/>
      <c r="CQ131" s="329"/>
      <c r="CR131" s="295"/>
      <c r="CS131" s="291"/>
      <c r="CT131" s="292"/>
      <c r="CU131" s="330"/>
      <c r="CV131" s="330"/>
      <c r="CW131" s="293"/>
      <c r="CX131" s="291"/>
      <c r="CY131" s="292"/>
      <c r="CZ131" s="330"/>
      <c r="DA131" s="330"/>
      <c r="DB131" s="293"/>
      <c r="DC131" s="291"/>
      <c r="DD131" s="292"/>
      <c r="DE131" s="330"/>
      <c r="DF131" s="330"/>
      <c r="DG131" s="293"/>
      <c r="DH131" s="303" cm="1">
        <f t="array" ref="DH131">SUMPRODUCT(--($A132:$A$2509=$A131),--(DH132:DH$2509))</f>
        <v>0</v>
      </c>
      <c r="DI131" s="343" cm="1">
        <f t="array" ref="DI131">SUMPRODUCT(--($A132:$A$2509=$A131),--(DI132:DI$2509))</f>
        <v>-44.102140390314126</v>
      </c>
      <c r="DJ131" s="334" cm="1">
        <f t="array" ref="DJ131">SUMPRODUCT(--($A132:$A$2509=$A131),--(DJ132:DJ$2509))</f>
        <v>380</v>
      </c>
      <c r="DK131" s="334" cm="1">
        <f t="array" ref="DK131">SUMPRODUCT(--($A132:$A$2509=$A131),--(DK132:DK$2509))</f>
        <v>80</v>
      </c>
      <c r="DL131" s="334" cm="1">
        <f t="array" ref="DL131">SUMPRODUCT(--($A132:$A$2509=$A131),--(DL132:DL$2509))</f>
        <v>0</v>
      </c>
      <c r="DM131" s="334" cm="1">
        <f t="array" ref="DM131">SUMPRODUCT(--($A132:$A$2509=$A131),--(DM132:DM$2509))</f>
        <v>32</v>
      </c>
      <c r="DN131" s="334" cm="1">
        <f t="array" ref="DN131">SUMPRODUCT(--($A132:$A$2509=$A131),--(DN132:DN$2509))</f>
        <v>54</v>
      </c>
      <c r="DO131" s="334" cm="1">
        <f t="array" ref="DO131">SUMPRODUCT(--($A132:$A$2509=$A131),--(DO132:DO$2509))</f>
        <v>26</v>
      </c>
      <c r="DP131" s="339" cm="1">
        <f t="array" ref="DP131">SUMPRODUCT(--($A132:$A$2509=$A131),--(DP132:DP$2509))</f>
        <v>731.30000000000018</v>
      </c>
      <c r="DQ131" s="339" cm="1">
        <f t="array" ref="DQ131">SUMPRODUCT(--($A132:$A$2509=$A131),--(DQ132:DQ$2509))</f>
        <v>431.69999647140463</v>
      </c>
      <c r="DR131" s="339" cm="1">
        <f t="array" ref="DR131">SUMPRODUCT(--($A132:$A$2509=$A131),--(DR132:DR$2509))</f>
        <v>298.20000076293911</v>
      </c>
      <c r="DS131" s="334" cm="1">
        <f t="array" ref="DS131">SUMPRODUCT(--($A132:$A$2509=$A131),--(DS132:DS$2509))</f>
        <v>3088</v>
      </c>
      <c r="DT131" s="334" cm="1">
        <f t="array" ref="DT131">SUMPRODUCT(--($A132:$A$2509=$A131),--(DT132:DT$2509))</f>
        <v>663</v>
      </c>
      <c r="DU131" s="334" cm="1">
        <f t="array" ref="DU131">SUMPRODUCT(--($A132:$A$2509=$A131),--(DU132:DU$2509))</f>
        <v>345</v>
      </c>
      <c r="DV131" s="334" cm="1">
        <f t="array" ref="DV131">SUMPRODUCT(--($A132:$A$2509=$A131),--(DV132:DV$2509))</f>
        <v>324</v>
      </c>
      <c r="DW131" s="334" cm="1">
        <f t="array" ref="DW131">SUMPRODUCT(--($A132:$A$2509=$A131),--(DW132:DW$2509))</f>
        <v>89</v>
      </c>
      <c r="DX131" s="334" cm="1">
        <f t="array" ref="DX131">SUMPRODUCT(--($A132:$A$2509=$A131),--(DX132:DX$2509))</f>
        <v>250</v>
      </c>
      <c r="DY131" s="334" cm="1">
        <f t="array" ref="DY131">SUMPRODUCT(--($A132:$A$2509=$A131),--(DY132:DY$2509))</f>
        <v>6</v>
      </c>
      <c r="DZ131" s="334" cm="1">
        <f t="array" ref="DZ131">SUMPRODUCT(--($A132:$A$2509=$A131),--(DZ132:DZ$2509))</f>
        <v>41</v>
      </c>
      <c r="EA131" s="334" cm="1">
        <f t="array" ref="EA131">SUMPRODUCT(--($A132:$A$2509=$A131),--(EA132:EA$2509))</f>
        <v>23</v>
      </c>
      <c r="EB131" s="334" cm="1">
        <f t="array" ref="EB131">SUMPRODUCT(--($A132:$A$2509=$A131),--(EB132:EB$2509))</f>
        <v>2</v>
      </c>
      <c r="EC131" s="334" cm="1">
        <f t="array" ref="EC131">SUMPRODUCT(--($A132:$A$2509=$A131),--(EC132:EC$2509))</f>
        <v>746</v>
      </c>
      <c r="ED131" s="338">
        <f>EC131/DP131*10</f>
        <v>10.201011896622452</v>
      </c>
      <c r="EE131" s="338">
        <f>DX131/DP131*10</f>
        <v>3.4185696704498829</v>
      </c>
      <c r="EF131" s="338">
        <f>DW131/DP131*10</f>
        <v>1.2170108026801583</v>
      </c>
      <c r="EG131" s="338">
        <f>DX131/DQ131*10</f>
        <v>5.7910586528475863</v>
      </c>
      <c r="EH131" s="341">
        <f>(DT131+DX131+DZ131)/DP131</f>
        <v>1.3045261862436752</v>
      </c>
      <c r="EI131" s="341"/>
      <c r="EJ131" s="337">
        <f>DT131/(DS131-DX131-DY131-DZ131)</f>
        <v>0.23754926549623792</v>
      </c>
      <c r="EK131" s="337"/>
      <c r="EL131" s="342"/>
      <c r="EM131" s="342"/>
      <c r="EN131" s="342"/>
      <c r="EO131" s="342"/>
      <c r="EP131" s="342"/>
      <c r="EQ131" s="342"/>
      <c r="ER131" s="237"/>
      <c r="ES131" s="341"/>
      <c r="ET131" s="341"/>
      <c r="EU131" s="341"/>
      <c r="EV131" s="341"/>
      <c r="EW131" s="341"/>
      <c r="EX131" s="333" cm="1">
        <f t="array" ref="EX131">SUMPRODUCT(--($A132:$A$2509=$A131),--(EX132:EX$2509))</f>
        <v>9.4176204940304</v>
      </c>
    </row>
    <row r="132" spans="1:260" ht="13" customHeight="1">
      <c r="A132" s="160" t="s">
        <v>129</v>
      </c>
      <c r="B132" s="160">
        <v>10940</v>
      </c>
      <c r="C132" s="160">
        <v>669022</v>
      </c>
      <c r="D132" s="160">
        <v>22201</v>
      </c>
      <c r="E132" s="160" t="s">
        <v>2171</v>
      </c>
      <c r="F132" s="160" t="s">
        <v>2171</v>
      </c>
      <c r="G132" s="175"/>
      <c r="H132" s="162" t="s">
        <v>865</v>
      </c>
      <c r="I132" s="162" t="s">
        <v>2996</v>
      </c>
      <c r="J132" s="160">
        <v>26</v>
      </c>
      <c r="K132" s="161">
        <v>1</v>
      </c>
      <c r="M132" s="184" t="s">
        <v>46</v>
      </c>
      <c r="Z132" s="163"/>
      <c r="AS132" s="278"/>
      <c r="AT132" s="278"/>
      <c r="AU132" s="278"/>
      <c r="AV132" s="278"/>
      <c r="AW132" s="278"/>
      <c r="AX132" s="278"/>
      <c r="AY132" s="456"/>
      <c r="AZ132" s="278"/>
      <c r="BA132" s="278"/>
      <c r="BB132" s="278"/>
      <c r="BC132" s="278"/>
      <c r="BD132" s="164"/>
      <c r="BE132" s="164"/>
      <c r="BF132" s="164"/>
      <c r="BG132" s="164"/>
      <c r="BH132" s="164"/>
      <c r="BI132" s="164"/>
      <c r="BJ132" s="165"/>
      <c r="BK132" s="164"/>
      <c r="BL132" s="165"/>
      <c r="BM132" s="165"/>
      <c r="BN132" s="165"/>
      <c r="BO132" s="165"/>
      <c r="BP132" s="165"/>
      <c r="BQ132" s="165"/>
      <c r="BR132" s="165"/>
      <c r="BS132" s="284"/>
      <c r="BT132" s="289"/>
      <c r="BU132" s="279"/>
      <c r="BV132" s="290"/>
      <c r="BW132" s="289"/>
      <c r="BX132" s="289"/>
      <c r="BY132" s="289"/>
      <c r="BZ132" s="289"/>
      <c r="CA132" s="279"/>
      <c r="CB132" s="290"/>
      <c r="CC132" s="289"/>
      <c r="CD132" s="279"/>
      <c r="CE132" s="328"/>
      <c r="CF132" s="290"/>
      <c r="CG132" s="289"/>
      <c r="CH132" s="279"/>
      <c r="CI132" s="328"/>
      <c r="CJ132" s="290"/>
      <c r="CK132" s="289"/>
      <c r="CL132" s="279"/>
      <c r="CM132" s="328"/>
      <c r="CN132" s="290"/>
      <c r="CO132" s="289"/>
      <c r="CP132" s="279"/>
      <c r="CQ132" s="328"/>
      <c r="CR132" s="290"/>
      <c r="CS132" s="289"/>
      <c r="CT132" s="279"/>
      <c r="CU132" s="328"/>
      <c r="CV132" s="328"/>
      <c r="CW132" s="290"/>
      <c r="CX132" s="289"/>
      <c r="CY132" s="279"/>
      <c r="CZ132" s="328"/>
      <c r="DA132" s="328"/>
      <c r="DB132" s="290"/>
      <c r="DC132" s="289"/>
      <c r="DD132" s="279"/>
      <c r="DE132" s="328"/>
      <c r="DF132" s="328"/>
      <c r="DG132" s="290"/>
      <c r="DH132" s="302"/>
      <c r="DI132" s="301"/>
      <c r="DJ132" s="163">
        <v>18</v>
      </c>
      <c r="DK132" s="163">
        <v>18</v>
      </c>
      <c r="DL132" s="163">
        <v>0</v>
      </c>
      <c r="DM132" s="163">
        <v>3</v>
      </c>
      <c r="DN132" s="163">
        <v>8</v>
      </c>
      <c r="DO132" s="163">
        <v>0</v>
      </c>
      <c r="DP132" s="165">
        <v>104.1</v>
      </c>
      <c r="DQ132" s="165">
        <v>104.09999847412099</v>
      </c>
      <c r="DR132" s="165"/>
      <c r="DS132" s="163">
        <v>429</v>
      </c>
      <c r="DT132" s="163">
        <v>92</v>
      </c>
      <c r="DU132" s="163">
        <v>37</v>
      </c>
      <c r="DV132" s="163">
        <v>36</v>
      </c>
      <c r="DW132" s="163">
        <v>11</v>
      </c>
      <c r="DX132" s="163">
        <v>34</v>
      </c>
      <c r="DY132" s="163">
        <v>0</v>
      </c>
      <c r="DZ132" s="163">
        <v>3</v>
      </c>
      <c r="EA132" s="163">
        <v>6</v>
      </c>
      <c r="EB132" s="163">
        <v>0</v>
      </c>
      <c r="EC132" s="163">
        <v>131</v>
      </c>
      <c r="ED132" s="165">
        <v>11.3003200397099</v>
      </c>
      <c r="EE132" s="165">
        <v>2.93290749122241</v>
      </c>
      <c r="EF132" s="165">
        <v>0.94888183539548798</v>
      </c>
      <c r="EG132" s="165">
        <v>7.9361026233077103</v>
      </c>
      <c r="EH132" s="166">
        <v>1.2076677905033399</v>
      </c>
      <c r="EI132" s="165">
        <v>93.206276314438696</v>
      </c>
      <c r="EJ132" s="164">
        <v>0.23469387755102</v>
      </c>
      <c r="EK132" s="164">
        <v>0.32400000000000001</v>
      </c>
      <c r="EL132" s="278">
        <v>0.356589147</v>
      </c>
      <c r="EM132" s="278">
        <v>0.217054263</v>
      </c>
      <c r="EN132" s="278">
        <v>0.42635658900000001</v>
      </c>
      <c r="EO132" s="278">
        <v>9.1954019999999997E-2</v>
      </c>
      <c r="EP132" s="278">
        <v>0.42911876999999998</v>
      </c>
      <c r="EQ132" s="278">
        <v>0.14470721</v>
      </c>
      <c r="ER132" s="165">
        <v>0.167469041108529</v>
      </c>
      <c r="ES132" s="166">
        <v>3.1054314612943199</v>
      </c>
      <c r="ET132" s="166">
        <v>3.51</v>
      </c>
      <c r="EU132" s="166">
        <v>3.0090705895139398</v>
      </c>
      <c r="EV132" s="166">
        <v>3.1931015718825901</v>
      </c>
      <c r="EW132" s="166">
        <v>3.1420215867995802</v>
      </c>
      <c r="EX132" s="284">
        <v>2.8136627674102699</v>
      </c>
      <c r="FA132" s="167"/>
      <c r="FB132" s="167"/>
      <c r="FC132" s="167"/>
      <c r="FD132" s="167"/>
      <c r="FE132" s="167"/>
      <c r="FF132" s="167"/>
      <c r="FG132" s="167"/>
      <c r="FH132" s="167"/>
      <c r="FI132" s="167"/>
      <c r="FJ132" s="167"/>
      <c r="FK132" s="167"/>
      <c r="FL132" s="167"/>
      <c r="FM132" s="167"/>
      <c r="FN132" s="167"/>
      <c r="FO132" s="167"/>
      <c r="FP132" s="167"/>
      <c r="FQ132" s="167"/>
      <c r="FR132" s="167"/>
      <c r="FS132" s="167"/>
      <c r="FT132" s="167"/>
      <c r="FU132" s="167"/>
      <c r="FV132" s="167"/>
      <c r="FW132" s="167"/>
      <c r="FX132" s="167"/>
      <c r="FY132" s="167"/>
      <c r="FZ132" s="167"/>
      <c r="GA132" s="167"/>
      <c r="GB132" s="167"/>
      <c r="GC132" s="167"/>
      <c r="GD132" s="167"/>
      <c r="GE132" s="167"/>
      <c r="GF132" s="167"/>
      <c r="GG132" s="167"/>
      <c r="GH132" s="167"/>
      <c r="GI132" s="167"/>
      <c r="GJ132" s="167"/>
      <c r="GK132" s="167"/>
      <c r="GL132" s="167"/>
      <c r="GM132" s="167"/>
      <c r="GN132" s="167"/>
      <c r="GO132" s="167"/>
      <c r="GP132" s="167"/>
      <c r="GQ132" s="167"/>
      <c r="GR132" s="167"/>
      <c r="GS132" s="167"/>
      <c r="GT132" s="167"/>
      <c r="GU132" s="167"/>
      <c r="GV132" s="167"/>
      <c r="GW132" s="167"/>
      <c r="GX132" s="167"/>
      <c r="GY132" s="167"/>
      <c r="GZ132" s="167"/>
      <c r="HA132" s="167"/>
      <c r="HB132" s="167"/>
      <c r="HC132" s="167"/>
      <c r="HD132" s="167"/>
      <c r="HE132" s="167"/>
      <c r="HF132" s="167"/>
      <c r="HG132" s="167"/>
      <c r="HH132" s="167"/>
      <c r="HI132" s="167"/>
      <c r="HJ132" s="167"/>
      <c r="HK132" s="167"/>
      <c r="HL132" s="167"/>
      <c r="HM132" s="167"/>
      <c r="HN132" s="167"/>
      <c r="HO132" s="167"/>
      <c r="HP132" s="167"/>
      <c r="HQ132" s="167"/>
      <c r="HR132" s="167"/>
      <c r="HS132" s="167"/>
      <c r="HT132" s="167"/>
      <c r="HU132" s="167"/>
      <c r="HV132" s="167"/>
      <c r="HW132" s="167"/>
      <c r="HX132" s="167"/>
      <c r="HY132" s="167"/>
      <c r="HZ132" s="167"/>
      <c r="IA132" s="167"/>
      <c r="IB132" s="167"/>
      <c r="IC132" s="167"/>
      <c r="ID132" s="167"/>
      <c r="IE132" s="167"/>
      <c r="IF132" s="167"/>
      <c r="IG132" s="167"/>
      <c r="IH132" s="167"/>
      <c r="II132" s="167"/>
      <c r="IJ132" s="167"/>
      <c r="IK132" s="167"/>
      <c r="IL132" s="167"/>
      <c r="IM132" s="167"/>
      <c r="IN132" s="167"/>
      <c r="IO132" s="167"/>
      <c r="IP132" s="167"/>
      <c r="IQ132" s="167"/>
      <c r="IR132" s="167"/>
      <c r="IS132" s="167"/>
      <c r="IT132" s="167"/>
      <c r="IU132" s="167"/>
      <c r="IV132" s="167"/>
      <c r="IW132" s="167"/>
      <c r="IX132" s="167"/>
      <c r="IY132" s="167"/>
      <c r="IZ132" s="167"/>
    </row>
    <row r="133" spans="1:260" ht="13" customHeight="1">
      <c r="A133" s="160" t="s">
        <v>129</v>
      </c>
      <c r="B133" s="160">
        <v>12812</v>
      </c>
      <c r="C133" s="160">
        <v>693433</v>
      </c>
      <c r="D133" s="160">
        <v>30279</v>
      </c>
      <c r="E133" s="160" t="s">
        <v>598</v>
      </c>
      <c r="F133" s="160" t="s">
        <v>598</v>
      </c>
      <c r="G133" s="175"/>
      <c r="H133" s="162" t="s">
        <v>3587</v>
      </c>
      <c r="I133" s="162" t="s">
        <v>577</v>
      </c>
      <c r="J133" s="160">
        <v>25</v>
      </c>
      <c r="K133" s="161">
        <v>1</v>
      </c>
      <c r="M133" s="184" t="s">
        <v>837</v>
      </c>
      <c r="Z133" s="163"/>
      <c r="AS133" s="278"/>
      <c r="AT133" s="278"/>
      <c r="AU133" s="278"/>
      <c r="AV133" s="278"/>
      <c r="AW133" s="278"/>
      <c r="AX133" s="278"/>
      <c r="AY133" s="456"/>
      <c r="AZ133" s="278"/>
      <c r="BA133" s="278"/>
      <c r="BB133" s="278"/>
      <c r="BC133" s="278"/>
      <c r="BD133" s="164"/>
      <c r="BE133" s="164"/>
      <c r="BF133" s="164"/>
      <c r="BG133" s="164"/>
      <c r="BH133" s="164"/>
      <c r="BI133" s="164"/>
      <c r="BJ133" s="165"/>
      <c r="BK133" s="164"/>
      <c r="BL133" s="165"/>
      <c r="BM133" s="165"/>
      <c r="BN133" s="165"/>
      <c r="BO133" s="165"/>
      <c r="BP133" s="165"/>
      <c r="BQ133" s="165"/>
      <c r="BR133" s="165"/>
      <c r="BS133" s="284"/>
      <c r="BT133" s="289"/>
      <c r="BU133" s="279"/>
      <c r="BV133" s="290"/>
      <c r="BW133" s="289"/>
      <c r="BX133" s="289"/>
      <c r="BY133" s="289"/>
      <c r="BZ133" s="289"/>
      <c r="CA133" s="279"/>
      <c r="CB133" s="290"/>
      <c r="CC133" s="289"/>
      <c r="CD133" s="279"/>
      <c r="CE133" s="328"/>
      <c r="CF133" s="290"/>
      <c r="CG133" s="289"/>
      <c r="CH133" s="279"/>
      <c r="CI133" s="328"/>
      <c r="CJ133" s="290"/>
      <c r="CK133" s="289"/>
      <c r="CL133" s="279"/>
      <c r="CM133" s="328"/>
      <c r="CN133" s="290"/>
      <c r="CO133" s="289"/>
      <c r="CP133" s="279"/>
      <c r="CQ133" s="328"/>
      <c r="CR133" s="290"/>
      <c r="CS133" s="289"/>
      <c r="CT133" s="279"/>
      <c r="CU133" s="328"/>
      <c r="CV133" s="328"/>
      <c r="CW133" s="290"/>
      <c r="CX133" s="289"/>
      <c r="CY133" s="279"/>
      <c r="CZ133" s="328"/>
      <c r="DA133" s="328"/>
      <c r="DB133" s="290"/>
      <c r="DC133" s="289"/>
      <c r="DD133" s="279"/>
      <c r="DE133" s="328"/>
      <c r="DF133" s="328"/>
      <c r="DG133" s="290"/>
      <c r="DH133" s="302"/>
      <c r="DI133" s="301"/>
      <c r="DJ133" s="163">
        <v>17</v>
      </c>
      <c r="DK133" s="163">
        <v>17</v>
      </c>
      <c r="DL133" s="163">
        <v>0</v>
      </c>
      <c r="DM133" s="163">
        <v>8</v>
      </c>
      <c r="DN133" s="163">
        <v>4</v>
      </c>
      <c r="DO133" s="163">
        <v>0</v>
      </c>
      <c r="DP133" s="165">
        <v>107.1</v>
      </c>
      <c r="DQ133" s="165">
        <v>107.09999847412099</v>
      </c>
      <c r="DR133" s="165"/>
      <c r="DS133" s="163">
        <v>423</v>
      </c>
      <c r="DT133" s="163">
        <v>84</v>
      </c>
      <c r="DU133" s="163">
        <v>35</v>
      </c>
      <c r="DV133" s="163">
        <v>33</v>
      </c>
      <c r="DW133" s="163">
        <v>14</v>
      </c>
      <c r="DX133" s="163">
        <v>19</v>
      </c>
      <c r="DY133" s="163">
        <v>0</v>
      </c>
      <c r="DZ133" s="163">
        <v>3</v>
      </c>
      <c r="EA133" s="163">
        <v>2</v>
      </c>
      <c r="EB133" s="163">
        <v>0</v>
      </c>
      <c r="EC133" s="163">
        <v>104</v>
      </c>
      <c r="ED133" s="165">
        <v>8.7204973076528791</v>
      </c>
      <c r="EE133" s="165">
        <v>1.59316777735966</v>
      </c>
      <c r="EF133" s="165">
        <v>1.1739130991071101</v>
      </c>
      <c r="EG133" s="165">
        <v>7.0434785946427096</v>
      </c>
      <c r="EH133" s="166">
        <v>0.95962737466693004</v>
      </c>
      <c r="EI133" s="165">
        <v>74.437528789514502</v>
      </c>
      <c r="EJ133" s="164">
        <v>0.209476309226932</v>
      </c>
      <c r="EK133" s="164">
        <v>0.247349823321554</v>
      </c>
      <c r="EL133" s="278">
        <v>0.393220338</v>
      </c>
      <c r="EM133" s="278">
        <v>0.17966101600000001</v>
      </c>
      <c r="EN133" s="278">
        <v>0.42711864399999999</v>
      </c>
      <c r="EO133" s="278">
        <v>9.0909089999999998E-2</v>
      </c>
      <c r="EP133" s="278">
        <v>0.38047138000000003</v>
      </c>
      <c r="EQ133" s="278">
        <v>0.11780105</v>
      </c>
      <c r="ER133" s="165">
        <v>-0.55502798692794997</v>
      </c>
      <c r="ES133" s="166">
        <v>2.76708087646678</v>
      </c>
      <c r="ET133" s="166">
        <v>3.18</v>
      </c>
      <c r="EU133" s="166">
        <v>3.4584187346592699</v>
      </c>
      <c r="EV133" s="166">
        <v>3.4937607331955798</v>
      </c>
      <c r="EW133" s="166">
        <v>3.4121579739927999</v>
      </c>
      <c r="EX133" s="284">
        <v>2.07626104354858</v>
      </c>
    </row>
    <row r="134" spans="1:260" ht="13" customHeight="1">
      <c r="A134" s="160" t="s">
        <v>129</v>
      </c>
      <c r="B134" s="160">
        <v>10729</v>
      </c>
      <c r="C134" s="160">
        <v>664208</v>
      </c>
      <c r="D134" s="160">
        <v>18064</v>
      </c>
      <c r="E134" s="160" t="s">
        <v>276</v>
      </c>
      <c r="F134" s="160" t="s">
        <v>276</v>
      </c>
      <c r="G134" s="175"/>
      <c r="H134" s="168" t="s">
        <v>1102</v>
      </c>
      <c r="I134" s="169" t="s">
        <v>619</v>
      </c>
      <c r="J134" s="170">
        <v>32</v>
      </c>
      <c r="K134" s="161">
        <v>1</v>
      </c>
      <c r="M134" s="184" t="s">
        <v>837</v>
      </c>
      <c r="Z134" s="163"/>
      <c r="AS134" s="278"/>
      <c r="AT134" s="278"/>
      <c r="AU134" s="278"/>
      <c r="AV134" s="278"/>
      <c r="AW134" s="278"/>
      <c r="AX134" s="278"/>
      <c r="AY134" s="456"/>
      <c r="AZ134" s="278"/>
      <c r="BA134" s="278"/>
      <c r="BB134" s="278"/>
      <c r="BC134" s="278"/>
      <c r="BD134" s="164"/>
      <c r="BE134" s="164"/>
      <c r="BF134" s="164"/>
      <c r="BG134" s="164"/>
      <c r="BH134" s="164"/>
      <c r="BI134" s="164"/>
      <c r="BJ134" s="165"/>
      <c r="BK134" s="164"/>
      <c r="BL134" s="165"/>
      <c r="BM134" s="165"/>
      <c r="BN134" s="165"/>
      <c r="BO134" s="165"/>
      <c r="BP134" s="165"/>
      <c r="BQ134" s="165"/>
      <c r="BR134" s="165"/>
      <c r="BS134" s="284"/>
      <c r="BT134" s="289"/>
      <c r="BU134" s="279"/>
      <c r="BV134" s="290"/>
      <c r="BW134" s="289"/>
      <c r="BX134" s="289"/>
      <c r="BY134" s="289"/>
      <c r="BZ134" s="289"/>
      <c r="CA134" s="279"/>
      <c r="CB134" s="290"/>
      <c r="CC134" s="289"/>
      <c r="CD134" s="279"/>
      <c r="CE134" s="328"/>
      <c r="CF134" s="290"/>
      <c r="CG134" s="289"/>
      <c r="CH134" s="279"/>
      <c r="CI134" s="328"/>
      <c r="CJ134" s="290"/>
      <c r="CK134" s="289"/>
      <c r="CL134" s="279"/>
      <c r="CM134" s="328"/>
      <c r="CN134" s="290"/>
      <c r="CO134" s="289"/>
      <c r="CP134" s="279"/>
      <c r="CQ134" s="328"/>
      <c r="CR134" s="290"/>
      <c r="CS134" s="289"/>
      <c r="CT134" s="279"/>
      <c r="CU134" s="328"/>
      <c r="CV134" s="328"/>
      <c r="CW134" s="290"/>
      <c r="CX134" s="289"/>
      <c r="CY134" s="279"/>
      <c r="CZ134" s="328"/>
      <c r="DA134" s="328"/>
      <c r="DB134" s="290"/>
      <c r="DC134" s="289"/>
      <c r="DD134" s="279"/>
      <c r="DE134" s="328"/>
      <c r="DF134" s="328"/>
      <c r="DG134" s="290"/>
      <c r="DH134" s="302"/>
      <c r="DI134" s="301"/>
      <c r="DJ134" s="163">
        <v>34</v>
      </c>
      <c r="DK134" s="163">
        <v>0</v>
      </c>
      <c r="DL134" s="163">
        <v>0</v>
      </c>
      <c r="DM134" s="163">
        <v>1</v>
      </c>
      <c r="DN134" s="163">
        <v>3</v>
      </c>
      <c r="DO134" s="163">
        <v>2</v>
      </c>
      <c r="DP134" s="165">
        <v>33</v>
      </c>
      <c r="DQ134" s="165"/>
      <c r="DR134" s="165">
        <v>33</v>
      </c>
      <c r="DS134" s="163">
        <v>138</v>
      </c>
      <c r="DT134" s="163">
        <v>26</v>
      </c>
      <c r="DU134" s="163">
        <v>9</v>
      </c>
      <c r="DV134" s="163">
        <v>7</v>
      </c>
      <c r="DW134" s="163">
        <v>0</v>
      </c>
      <c r="DX134" s="163">
        <v>13</v>
      </c>
      <c r="DY134" s="163">
        <v>1</v>
      </c>
      <c r="DZ134" s="163">
        <v>5</v>
      </c>
      <c r="EA134" s="163">
        <v>1</v>
      </c>
      <c r="EB134" s="163">
        <v>0</v>
      </c>
      <c r="EC134" s="163">
        <v>44</v>
      </c>
      <c r="ED134" s="165">
        <v>12.000001387162801</v>
      </c>
      <c r="EE134" s="165">
        <v>3.5454549552981001</v>
      </c>
      <c r="EF134" s="165">
        <v>0</v>
      </c>
      <c r="EG134" s="165">
        <v>7.0909099105962001</v>
      </c>
      <c r="EH134" s="166">
        <v>1.1818183184327</v>
      </c>
      <c r="EI134" s="165">
        <v>91.211246675207306</v>
      </c>
      <c r="EJ134" s="164">
        <v>0.21666666666666601</v>
      </c>
      <c r="EK134" s="164">
        <v>0.34210526315789402</v>
      </c>
      <c r="EL134" s="278">
        <v>0.50666666599999999</v>
      </c>
      <c r="EM134" s="278">
        <v>0.2</v>
      </c>
      <c r="EN134" s="278">
        <v>0.29333333299999997</v>
      </c>
      <c r="EO134" s="278">
        <v>3.9473679999999997E-2</v>
      </c>
      <c r="EP134" s="278">
        <v>0.28947368000000001</v>
      </c>
      <c r="EQ134" s="278">
        <v>0.14774775000000001</v>
      </c>
      <c r="ER134" s="165">
        <v>-5.8502320462819099E-2</v>
      </c>
      <c r="ES134" s="166">
        <v>1.9090911297758999</v>
      </c>
      <c r="ET134" s="166">
        <v>2.5</v>
      </c>
      <c r="EU134" s="166">
        <v>2.0554447601430299</v>
      </c>
      <c r="EV134" s="166">
        <v>3.0384786003914099</v>
      </c>
      <c r="EW134" s="166">
        <v>2.6986104559475499</v>
      </c>
      <c r="EX134" s="284">
        <v>1.0579696893692001</v>
      </c>
    </row>
    <row r="135" spans="1:260" ht="13" customHeight="1">
      <c r="A135" s="160" t="s">
        <v>129</v>
      </c>
      <c r="B135" s="160">
        <v>9586</v>
      </c>
      <c r="C135" s="160">
        <v>571760</v>
      </c>
      <c r="D135" s="160">
        <v>15423</v>
      </c>
      <c r="E135" s="160" t="s">
        <v>438</v>
      </c>
      <c r="F135" s="160" t="s">
        <v>438</v>
      </c>
      <c r="G135" s="175"/>
      <c r="H135" s="168" t="s">
        <v>739</v>
      </c>
      <c r="I135" s="169" t="s">
        <v>136</v>
      </c>
      <c r="J135" s="170">
        <v>34</v>
      </c>
      <c r="K135" s="161">
        <v>1</v>
      </c>
      <c r="M135" s="184" t="s">
        <v>46</v>
      </c>
      <c r="Z135" s="163"/>
      <c r="AS135" s="278"/>
      <c r="AT135" s="278"/>
      <c r="AU135" s="278"/>
      <c r="AV135" s="278"/>
      <c r="AW135" s="278"/>
      <c r="AX135" s="278"/>
      <c r="AY135" s="456"/>
      <c r="AZ135" s="278"/>
      <c r="BA135" s="278"/>
      <c r="BB135" s="278"/>
      <c r="BC135" s="278"/>
      <c r="BD135" s="164"/>
      <c r="BE135" s="164"/>
      <c r="BF135" s="164"/>
      <c r="BG135" s="164"/>
      <c r="BH135" s="164"/>
      <c r="BI135" s="164"/>
      <c r="BJ135" s="165"/>
      <c r="BK135" s="164"/>
      <c r="BL135" s="165"/>
      <c r="BM135" s="165"/>
      <c r="BN135" s="165"/>
      <c r="BO135" s="165"/>
      <c r="BP135" s="165"/>
      <c r="BQ135" s="165"/>
      <c r="BR135" s="165"/>
      <c r="BS135" s="284"/>
      <c r="BT135" s="289"/>
      <c r="BU135" s="279"/>
      <c r="BV135" s="290"/>
      <c r="BW135" s="289"/>
      <c r="BX135" s="289"/>
      <c r="BY135" s="289"/>
      <c r="BZ135" s="289"/>
      <c r="CA135" s="279"/>
      <c r="CB135" s="290"/>
      <c r="CC135" s="289"/>
      <c r="CD135" s="279"/>
      <c r="CE135" s="328"/>
      <c r="CF135" s="290"/>
      <c r="CG135" s="289"/>
      <c r="CH135" s="279"/>
      <c r="CI135" s="328"/>
      <c r="CJ135" s="290"/>
      <c r="CK135" s="289"/>
      <c r="CL135" s="279"/>
      <c r="CM135" s="328"/>
      <c r="CN135" s="290"/>
      <c r="CO135" s="289"/>
      <c r="CP135" s="279"/>
      <c r="CQ135" s="328"/>
      <c r="CR135" s="290"/>
      <c r="CS135" s="289"/>
      <c r="CT135" s="279"/>
      <c r="CU135" s="328"/>
      <c r="CV135" s="328"/>
      <c r="CW135" s="290"/>
      <c r="CX135" s="289"/>
      <c r="CY135" s="279"/>
      <c r="CZ135" s="328"/>
      <c r="DA135" s="328"/>
      <c r="DB135" s="290"/>
      <c r="DC135" s="289"/>
      <c r="DD135" s="279"/>
      <c r="DE135" s="328"/>
      <c r="DF135" s="328"/>
      <c r="DG135" s="290"/>
      <c r="DH135" s="302"/>
      <c r="DI135" s="301"/>
      <c r="DJ135" s="163">
        <v>17</v>
      </c>
      <c r="DK135" s="163">
        <v>17</v>
      </c>
      <c r="DL135" s="163">
        <v>0</v>
      </c>
      <c r="DM135" s="163">
        <v>4</v>
      </c>
      <c r="DN135" s="163">
        <v>7</v>
      </c>
      <c r="DO135" s="163">
        <v>0</v>
      </c>
      <c r="DP135" s="165">
        <v>93</v>
      </c>
      <c r="DQ135" s="165">
        <v>93</v>
      </c>
      <c r="DR135" s="165"/>
      <c r="DS135" s="163">
        <v>385</v>
      </c>
      <c r="DT135" s="163">
        <v>81</v>
      </c>
      <c r="DU135" s="163">
        <v>43</v>
      </c>
      <c r="DV135" s="163">
        <v>43</v>
      </c>
      <c r="DW135" s="163">
        <v>14</v>
      </c>
      <c r="DX135" s="163">
        <v>31</v>
      </c>
      <c r="DY135" s="163">
        <v>0</v>
      </c>
      <c r="DZ135" s="163">
        <v>3</v>
      </c>
      <c r="EA135" s="163">
        <v>2</v>
      </c>
      <c r="EB135" s="163">
        <v>0</v>
      </c>
      <c r="EC135" s="163">
        <v>71</v>
      </c>
      <c r="ED135" s="165">
        <v>6.8709677419354804</v>
      </c>
      <c r="EE135" s="165">
        <v>3</v>
      </c>
      <c r="EF135" s="165">
        <v>1.3548387096774099</v>
      </c>
      <c r="EG135" s="165">
        <v>7.8387096774193497</v>
      </c>
      <c r="EH135" s="166">
        <v>1.2043010752688099</v>
      </c>
      <c r="EI135" s="165">
        <v>92.9464374805397</v>
      </c>
      <c r="EJ135" s="164">
        <v>0.23076923076923</v>
      </c>
      <c r="EK135" s="164">
        <v>0.25187969924811998</v>
      </c>
      <c r="EL135" s="278">
        <v>0.384057971</v>
      </c>
      <c r="EM135" s="278">
        <v>0.22101449200000001</v>
      </c>
      <c r="EN135" s="278">
        <v>0.39492753600000002</v>
      </c>
      <c r="EO135" s="278">
        <v>8.5714289999999999E-2</v>
      </c>
      <c r="EP135" s="278">
        <v>0.42499999999999999</v>
      </c>
      <c r="EQ135" s="278">
        <v>9.0663060000000004E-2</v>
      </c>
      <c r="ER135" s="165">
        <v>0.59183182498298803</v>
      </c>
      <c r="ES135" s="166">
        <v>4.1612903225806397</v>
      </c>
      <c r="ET135" s="166">
        <v>4.5</v>
      </c>
      <c r="EU135" s="166">
        <v>4.6126296299760003</v>
      </c>
      <c r="EV135" s="166">
        <v>4.3838770955801003</v>
      </c>
      <c r="EW135" s="166">
        <v>4.5157281962361502</v>
      </c>
      <c r="EX135" s="284">
        <v>0.64518803358078003</v>
      </c>
    </row>
    <row r="136" spans="1:260" ht="13" customHeight="1">
      <c r="A136" s="160" t="s">
        <v>129</v>
      </c>
      <c r="B136" s="160">
        <v>10432</v>
      </c>
      <c r="C136" s="160">
        <v>656945</v>
      </c>
      <c r="D136" s="160">
        <v>17586</v>
      </c>
      <c r="E136" s="160" t="s">
        <v>15</v>
      </c>
      <c r="F136" s="160" t="s">
        <v>15</v>
      </c>
      <c r="G136" s="175"/>
      <c r="H136" s="168" t="s">
        <v>524</v>
      </c>
      <c r="I136" s="169" t="s">
        <v>502</v>
      </c>
      <c r="J136" s="170">
        <v>30</v>
      </c>
      <c r="K136" s="161">
        <v>1</v>
      </c>
      <c r="M136" s="184" t="s">
        <v>46</v>
      </c>
      <c r="Z136" s="163"/>
      <c r="AS136" s="278"/>
      <c r="AT136" s="278"/>
      <c r="AU136" s="278"/>
      <c r="AV136" s="278"/>
      <c r="AW136" s="278"/>
      <c r="AX136" s="278"/>
      <c r="AY136" s="456"/>
      <c r="AZ136" s="278"/>
      <c r="BA136" s="278"/>
      <c r="BB136" s="278"/>
      <c r="BC136" s="278"/>
      <c r="BD136" s="164"/>
      <c r="BE136" s="164"/>
      <c r="BF136" s="164"/>
      <c r="BG136" s="164"/>
      <c r="BH136" s="164"/>
      <c r="BI136" s="164"/>
      <c r="BJ136" s="165"/>
      <c r="BK136" s="164"/>
      <c r="BL136" s="165"/>
      <c r="BM136" s="165"/>
      <c r="BN136" s="165"/>
      <c r="BO136" s="165"/>
      <c r="BP136" s="165"/>
      <c r="BQ136" s="165"/>
      <c r="BR136" s="165"/>
      <c r="BS136" s="284"/>
      <c r="BT136" s="289"/>
      <c r="BU136" s="279"/>
      <c r="BV136" s="290"/>
      <c r="BW136" s="289"/>
      <c r="BX136" s="289"/>
      <c r="BY136" s="289"/>
      <c r="BZ136" s="289"/>
      <c r="CA136" s="279"/>
      <c r="CB136" s="290"/>
      <c r="CC136" s="289"/>
      <c r="CD136" s="279"/>
      <c r="CE136" s="328"/>
      <c r="CF136" s="290"/>
      <c r="CG136" s="289"/>
      <c r="CH136" s="279"/>
      <c r="CI136" s="328"/>
      <c r="CJ136" s="290"/>
      <c r="CK136" s="289"/>
      <c r="CL136" s="279"/>
      <c r="CM136" s="328"/>
      <c r="CN136" s="290"/>
      <c r="CO136" s="289"/>
      <c r="CP136" s="279"/>
      <c r="CQ136" s="328"/>
      <c r="CR136" s="290"/>
      <c r="CS136" s="289"/>
      <c r="CT136" s="279"/>
      <c r="CU136" s="328"/>
      <c r="CV136" s="328"/>
      <c r="CW136" s="290"/>
      <c r="CX136" s="289"/>
      <c r="CY136" s="279"/>
      <c r="CZ136" s="328"/>
      <c r="DA136" s="328"/>
      <c r="DB136" s="290"/>
      <c r="DC136" s="289"/>
      <c r="DD136" s="279"/>
      <c r="DE136" s="328"/>
      <c r="DF136" s="328"/>
      <c r="DG136" s="290"/>
      <c r="DH136" s="302"/>
      <c r="DI136" s="301"/>
      <c r="DJ136" s="163">
        <v>42</v>
      </c>
      <c r="DK136" s="163">
        <v>0</v>
      </c>
      <c r="DL136" s="163">
        <v>0</v>
      </c>
      <c r="DM136" s="163">
        <v>1</v>
      </c>
      <c r="DN136" s="163">
        <v>2</v>
      </c>
      <c r="DO136" s="163">
        <v>18</v>
      </c>
      <c r="DP136" s="165">
        <v>40.200000000000003</v>
      </c>
      <c r="DQ136" s="165"/>
      <c r="DR136" s="165">
        <v>40.200000762939403</v>
      </c>
      <c r="DS136" s="163">
        <v>159</v>
      </c>
      <c r="DT136" s="163">
        <v>37</v>
      </c>
      <c r="DU136" s="163">
        <v>20</v>
      </c>
      <c r="DV136" s="163">
        <v>17</v>
      </c>
      <c r="DW136" s="163">
        <v>7</v>
      </c>
      <c r="DX136" s="163">
        <v>7</v>
      </c>
      <c r="DY136" s="163">
        <v>0</v>
      </c>
      <c r="DZ136" s="163">
        <v>1</v>
      </c>
      <c r="EA136" s="163">
        <v>2</v>
      </c>
      <c r="EB136" s="163">
        <v>0</v>
      </c>
      <c r="EC136" s="163">
        <v>45</v>
      </c>
      <c r="ED136" s="165">
        <v>9.9590170162399101</v>
      </c>
      <c r="EE136" s="165">
        <v>1.54918042474843</v>
      </c>
      <c r="EF136" s="165">
        <v>1.54918042474843</v>
      </c>
      <c r="EG136" s="165">
        <v>8.1885251022417105</v>
      </c>
      <c r="EH136" s="166">
        <v>1.08196728077668</v>
      </c>
      <c r="EI136" s="165">
        <v>83.504869574455796</v>
      </c>
      <c r="EJ136" s="164">
        <v>0.24503311258278099</v>
      </c>
      <c r="EK136" s="164">
        <v>0.30303030303030298</v>
      </c>
      <c r="EL136" s="278">
        <v>0.44230769199999997</v>
      </c>
      <c r="EM136" s="278">
        <v>0.182692307</v>
      </c>
      <c r="EN136" s="278">
        <v>0.375</v>
      </c>
      <c r="EO136" s="278">
        <v>7.5471700000000003E-2</v>
      </c>
      <c r="EP136" s="278">
        <v>0.45283019000000002</v>
      </c>
      <c r="EQ136" s="278">
        <v>0.14701131000000001</v>
      </c>
      <c r="ER136" s="165">
        <v>-3.7053796889963901E-2</v>
      </c>
      <c r="ES136" s="166">
        <v>3.7622953172461902</v>
      </c>
      <c r="ET136" s="166">
        <v>3.47</v>
      </c>
      <c r="EU136" s="166">
        <v>3.70050204635083</v>
      </c>
      <c r="EV136" s="166">
        <v>2.8769152655071002</v>
      </c>
      <c r="EW136" s="166">
        <v>2.57371185691209</v>
      </c>
      <c r="EX136" s="284">
        <v>0.53496062755584695</v>
      </c>
    </row>
    <row r="137" spans="1:260" ht="13" customHeight="1">
      <c r="A137" s="160" t="s">
        <v>129</v>
      </c>
      <c r="B137" s="160">
        <v>10606</v>
      </c>
      <c r="C137" s="160">
        <v>592773</v>
      </c>
      <c r="D137" s="160">
        <v>15947</v>
      </c>
      <c r="E137" s="160" t="s">
        <v>345</v>
      </c>
      <c r="F137" s="160" t="s">
        <v>345</v>
      </c>
      <c r="G137" s="175"/>
      <c r="H137" s="168" t="s">
        <v>794</v>
      </c>
      <c r="I137" s="169" t="s">
        <v>804</v>
      </c>
      <c r="J137" s="170">
        <v>33</v>
      </c>
      <c r="K137" s="161">
        <v>1</v>
      </c>
      <c r="M137" s="184" t="s">
        <v>837</v>
      </c>
      <c r="Z137" s="163"/>
      <c r="AS137" s="278"/>
      <c r="AT137" s="278"/>
      <c r="AU137" s="278"/>
      <c r="AV137" s="278"/>
      <c r="AW137" s="278"/>
      <c r="AX137" s="278"/>
      <c r="AY137" s="456"/>
      <c r="AZ137" s="278"/>
      <c r="BA137" s="278"/>
      <c r="BB137" s="278"/>
      <c r="BC137" s="278"/>
      <c r="BD137" s="164"/>
      <c r="BE137" s="164"/>
      <c r="BF137" s="164"/>
      <c r="BG137" s="164"/>
      <c r="BH137" s="164"/>
      <c r="BI137" s="164"/>
      <c r="BJ137" s="165"/>
      <c r="BK137" s="164"/>
      <c r="BL137" s="165"/>
      <c r="BM137" s="165"/>
      <c r="BN137" s="165"/>
      <c r="BO137" s="165"/>
      <c r="BP137" s="165"/>
      <c r="BQ137" s="165"/>
      <c r="BR137" s="165"/>
      <c r="BS137" s="284"/>
      <c r="BT137" s="289"/>
      <c r="BU137" s="279"/>
      <c r="BV137" s="290"/>
      <c r="BW137" s="289"/>
      <c r="BX137" s="289"/>
      <c r="BY137" s="289"/>
      <c r="BZ137" s="289"/>
      <c r="CA137" s="279"/>
      <c r="CB137" s="290"/>
      <c r="CC137" s="289"/>
      <c r="CD137" s="279"/>
      <c r="CE137" s="328"/>
      <c r="CF137" s="290"/>
      <c r="CG137" s="289"/>
      <c r="CH137" s="279"/>
      <c r="CI137" s="328"/>
      <c r="CJ137" s="290"/>
      <c r="CK137" s="289"/>
      <c r="CL137" s="279"/>
      <c r="CM137" s="328"/>
      <c r="CN137" s="290"/>
      <c r="CO137" s="289"/>
      <c r="CP137" s="279"/>
      <c r="CQ137" s="328"/>
      <c r="CR137" s="290"/>
      <c r="CS137" s="289"/>
      <c r="CT137" s="279"/>
      <c r="CU137" s="328"/>
      <c r="CV137" s="328"/>
      <c r="CW137" s="290"/>
      <c r="CX137" s="289"/>
      <c r="CY137" s="279"/>
      <c r="CZ137" s="328"/>
      <c r="DA137" s="328"/>
      <c r="DB137" s="290"/>
      <c r="DC137" s="289"/>
      <c r="DD137" s="279"/>
      <c r="DE137" s="328"/>
      <c r="DF137" s="328"/>
      <c r="DG137" s="290"/>
      <c r="DH137" s="302"/>
      <c r="DI137" s="301"/>
      <c r="DJ137" s="163">
        <v>36</v>
      </c>
      <c r="DK137" s="163">
        <v>0</v>
      </c>
      <c r="DL137" s="163">
        <v>0</v>
      </c>
      <c r="DM137" s="163">
        <v>2</v>
      </c>
      <c r="DN137" s="163">
        <v>4</v>
      </c>
      <c r="DO137" s="163">
        <v>1</v>
      </c>
      <c r="DP137" s="165">
        <v>31</v>
      </c>
      <c r="DQ137" s="165"/>
      <c r="DR137" s="165">
        <v>31</v>
      </c>
      <c r="DS137" s="163">
        <v>137</v>
      </c>
      <c r="DT137" s="163">
        <v>30</v>
      </c>
      <c r="DU137" s="163">
        <v>19</v>
      </c>
      <c r="DV137" s="163">
        <v>14</v>
      </c>
      <c r="DW137" s="163">
        <v>2</v>
      </c>
      <c r="DX137" s="163">
        <v>14</v>
      </c>
      <c r="DY137" s="163">
        <v>0</v>
      </c>
      <c r="DZ137" s="163">
        <v>0</v>
      </c>
      <c r="EA137" s="163">
        <v>2</v>
      </c>
      <c r="EB137" s="163">
        <v>0</v>
      </c>
      <c r="EC137" s="163">
        <v>36</v>
      </c>
      <c r="ED137" s="165">
        <v>10.451614832407</v>
      </c>
      <c r="EE137" s="165">
        <v>4.0645168792694202</v>
      </c>
      <c r="EF137" s="165">
        <v>0.58064526846705999</v>
      </c>
      <c r="EG137" s="165">
        <v>8.7096790270058992</v>
      </c>
      <c r="EH137" s="166">
        <v>1.41935510069725</v>
      </c>
      <c r="EI137" s="165">
        <v>109.544035821935</v>
      </c>
      <c r="EJ137" s="164">
        <v>0.24390243902438999</v>
      </c>
      <c r="EK137" s="164">
        <v>0.32941176470588202</v>
      </c>
      <c r="EL137" s="278">
        <v>0.33333333300000001</v>
      </c>
      <c r="EM137" s="278">
        <v>0.195402298</v>
      </c>
      <c r="EN137" s="278">
        <v>0.47126436700000002</v>
      </c>
      <c r="EO137" s="278">
        <v>9.1954019999999997E-2</v>
      </c>
      <c r="EP137" s="278">
        <v>0.43678160999999999</v>
      </c>
      <c r="EQ137" s="278">
        <v>0.13698630000000001</v>
      </c>
      <c r="ER137" s="165">
        <v>-1.0135990064709499</v>
      </c>
      <c r="ES137" s="166">
        <v>4.0645168792694202</v>
      </c>
      <c r="ET137" s="166">
        <v>3.42</v>
      </c>
      <c r="EU137" s="166">
        <v>2.9567156276643201</v>
      </c>
      <c r="EV137" s="166">
        <v>4.0682182259466302</v>
      </c>
      <c r="EW137" s="166">
        <v>3.5640145303668498</v>
      </c>
      <c r="EX137" s="284">
        <v>0.49027344584464999</v>
      </c>
    </row>
    <row r="138" spans="1:260" ht="13" customHeight="1">
      <c r="A138" s="160" t="s">
        <v>129</v>
      </c>
      <c r="B138" s="160">
        <v>13003</v>
      </c>
      <c r="C138" s="160">
        <v>686563</v>
      </c>
      <c r="D138" s="160">
        <v>31730</v>
      </c>
      <c r="E138" s="160" t="s">
        <v>164</v>
      </c>
      <c r="F138" s="160" t="s">
        <v>164</v>
      </c>
      <c r="G138" s="175"/>
      <c r="H138" s="162" t="s">
        <v>4074</v>
      </c>
      <c r="I138" s="162" t="s">
        <v>616</v>
      </c>
      <c r="J138" s="160">
        <v>24</v>
      </c>
      <c r="K138" s="161">
        <v>1</v>
      </c>
      <c r="M138" s="184" t="s">
        <v>837</v>
      </c>
      <c r="Z138" s="163"/>
      <c r="AS138" s="278"/>
      <c r="AT138" s="278"/>
      <c r="AU138" s="278"/>
      <c r="AV138" s="278"/>
      <c r="AW138" s="278"/>
      <c r="AX138" s="278"/>
      <c r="AY138" s="456"/>
      <c r="AZ138" s="278"/>
      <c r="BA138" s="278"/>
      <c r="BB138" s="278"/>
      <c r="BC138" s="278"/>
      <c r="BD138" s="164"/>
      <c r="BE138" s="164"/>
      <c r="BF138" s="164"/>
      <c r="BG138" s="164"/>
      <c r="BH138" s="164"/>
      <c r="BI138" s="164"/>
      <c r="BJ138" s="165"/>
      <c r="BK138" s="164"/>
      <c r="BL138" s="165"/>
      <c r="BM138" s="165"/>
      <c r="BN138" s="165"/>
      <c r="BO138" s="165"/>
      <c r="BP138" s="165"/>
      <c r="BQ138" s="165"/>
      <c r="BR138" s="165"/>
      <c r="BS138" s="284"/>
      <c r="BT138" s="289"/>
      <c r="BU138" s="279"/>
      <c r="BV138" s="290"/>
      <c r="BW138" s="289"/>
      <c r="BX138" s="289"/>
      <c r="BY138" s="289"/>
      <c r="BZ138" s="289"/>
      <c r="CA138" s="279"/>
      <c r="CB138" s="290"/>
      <c r="CC138" s="289"/>
      <c r="CD138" s="279"/>
      <c r="CE138" s="328"/>
      <c r="CF138" s="290"/>
      <c r="CG138" s="289"/>
      <c r="CH138" s="279"/>
      <c r="CI138" s="328"/>
      <c r="CJ138" s="290"/>
      <c r="CK138" s="289"/>
      <c r="CL138" s="279"/>
      <c r="CM138" s="328"/>
      <c r="CN138" s="290"/>
      <c r="CO138" s="289"/>
      <c r="CP138" s="279"/>
      <c r="CQ138" s="328"/>
      <c r="CR138" s="290"/>
      <c r="CS138" s="289"/>
      <c r="CT138" s="279"/>
      <c r="CU138" s="328"/>
      <c r="CV138" s="328"/>
      <c r="CW138" s="290"/>
      <c r="CX138" s="289"/>
      <c r="CY138" s="279"/>
      <c r="CZ138" s="328"/>
      <c r="DA138" s="328"/>
      <c r="DB138" s="290"/>
      <c r="DC138" s="289"/>
      <c r="DD138" s="279"/>
      <c r="DE138" s="328"/>
      <c r="DF138" s="328"/>
      <c r="DG138" s="290"/>
      <c r="DH138" s="325"/>
      <c r="DI138" s="301"/>
      <c r="DJ138" s="163">
        <v>14</v>
      </c>
      <c r="DK138" s="163">
        <v>12</v>
      </c>
      <c r="DL138" s="163">
        <v>0</v>
      </c>
      <c r="DM138" s="163">
        <v>3</v>
      </c>
      <c r="DN138" s="163">
        <v>7</v>
      </c>
      <c r="DO138" s="163">
        <v>0</v>
      </c>
      <c r="DP138" s="165">
        <v>72</v>
      </c>
      <c r="DQ138" s="165">
        <v>58.099998474121001</v>
      </c>
      <c r="DR138" s="165">
        <v>13.199999809265099</v>
      </c>
      <c r="DS138" s="163">
        <v>320</v>
      </c>
      <c r="DT138" s="163">
        <v>79</v>
      </c>
      <c r="DU138" s="163">
        <v>37</v>
      </c>
      <c r="DV138" s="163">
        <v>36</v>
      </c>
      <c r="DW138" s="163">
        <v>11</v>
      </c>
      <c r="DX138" s="163">
        <v>26</v>
      </c>
      <c r="DY138" s="163">
        <v>0</v>
      </c>
      <c r="DZ138" s="163">
        <v>4</v>
      </c>
      <c r="EA138" s="163">
        <v>2</v>
      </c>
      <c r="EB138" s="163">
        <v>1</v>
      </c>
      <c r="EC138" s="163">
        <v>56</v>
      </c>
      <c r="ED138" s="165">
        <v>7.0000001854366696</v>
      </c>
      <c r="EE138" s="165">
        <v>3.2500000860956</v>
      </c>
      <c r="EF138" s="165">
        <v>1.3750000364250601</v>
      </c>
      <c r="EG138" s="165">
        <v>9.8750002615981707</v>
      </c>
      <c r="EH138" s="166">
        <v>1.4583333719659699</v>
      </c>
      <c r="EI138" s="165">
        <v>113.12175457489801</v>
      </c>
      <c r="EJ138" s="164">
        <v>0.27241379310344799</v>
      </c>
      <c r="EK138" s="164">
        <v>0.30493273542600802</v>
      </c>
      <c r="EL138" s="278">
        <v>0.386266094</v>
      </c>
      <c r="EM138" s="278">
        <v>0.193133047</v>
      </c>
      <c r="EN138" s="278">
        <v>0.42060085800000002</v>
      </c>
      <c r="EO138" s="278">
        <v>9.4017089999999998E-2</v>
      </c>
      <c r="EP138" s="278">
        <v>0.44444444</v>
      </c>
      <c r="EQ138" s="278">
        <v>8.2997580000000001E-2</v>
      </c>
      <c r="ER138" s="165">
        <v>0.72379862955445395</v>
      </c>
      <c r="ES138" s="166">
        <v>4.5000001192092904</v>
      </c>
      <c r="ET138" s="166">
        <v>4.84</v>
      </c>
      <c r="EU138" s="166">
        <v>4.76630350962097</v>
      </c>
      <c r="EV138" s="166">
        <v>4.7872195908982604</v>
      </c>
      <c r="EW138" s="166">
        <v>4.5926773619415604</v>
      </c>
      <c r="EX138" s="284">
        <v>0.46687266230583102</v>
      </c>
    </row>
    <row r="139" spans="1:260" ht="13" customHeight="1">
      <c r="A139" s="160" t="s">
        <v>129</v>
      </c>
      <c r="B139" s="160">
        <v>10773</v>
      </c>
      <c r="C139" s="160">
        <v>607481</v>
      </c>
      <c r="D139" s="160">
        <v>16258</v>
      </c>
      <c r="E139" s="160" t="s">
        <v>555</v>
      </c>
      <c r="F139" s="160" t="s">
        <v>555</v>
      </c>
      <c r="G139" s="175"/>
      <c r="H139" s="168" t="s">
        <v>1109</v>
      </c>
      <c r="I139" s="169" t="s">
        <v>216</v>
      </c>
      <c r="J139" s="170">
        <v>31</v>
      </c>
      <c r="K139" s="161">
        <v>1</v>
      </c>
      <c r="M139" s="184" t="s">
        <v>46</v>
      </c>
      <c r="Z139" s="163"/>
      <c r="AS139" s="278"/>
      <c r="AT139" s="278"/>
      <c r="AU139" s="278"/>
      <c r="AV139" s="278"/>
      <c r="AW139" s="278"/>
      <c r="AX139" s="278"/>
      <c r="AY139" s="456"/>
      <c r="AZ139" s="278"/>
      <c r="BA139" s="278"/>
      <c r="BB139" s="278"/>
      <c r="BC139" s="278"/>
      <c r="BD139" s="164"/>
      <c r="BE139" s="164"/>
      <c r="BF139" s="164"/>
      <c r="BG139" s="164"/>
      <c r="BH139" s="164"/>
      <c r="BI139" s="164"/>
      <c r="BJ139" s="165"/>
      <c r="BK139" s="164"/>
      <c r="BL139" s="165"/>
      <c r="BM139" s="165"/>
      <c r="BN139" s="165"/>
      <c r="BO139" s="165"/>
      <c r="BP139" s="165"/>
      <c r="BQ139" s="165"/>
      <c r="BR139" s="165"/>
      <c r="BS139" s="284"/>
      <c r="BT139" s="289"/>
      <c r="BU139" s="279"/>
      <c r="BV139" s="290"/>
      <c r="BW139" s="289"/>
      <c r="BX139" s="289"/>
      <c r="BY139" s="289"/>
      <c r="BZ139" s="289"/>
      <c r="CA139" s="279"/>
      <c r="CB139" s="290"/>
      <c r="CC139" s="289"/>
      <c r="CD139" s="279"/>
      <c r="CE139" s="328"/>
      <c r="CF139" s="290"/>
      <c r="CG139" s="289"/>
      <c r="CH139" s="279"/>
      <c r="CI139" s="328"/>
      <c r="CJ139" s="290"/>
      <c r="CK139" s="289"/>
      <c r="CL139" s="279"/>
      <c r="CM139" s="328"/>
      <c r="CN139" s="290"/>
      <c r="CO139" s="289"/>
      <c r="CP139" s="279"/>
      <c r="CQ139" s="328"/>
      <c r="CR139" s="290"/>
      <c r="CS139" s="289"/>
      <c r="CT139" s="279"/>
      <c r="CU139" s="328"/>
      <c r="CV139" s="328"/>
      <c r="CW139" s="290"/>
      <c r="CX139" s="289"/>
      <c r="CY139" s="279"/>
      <c r="CZ139" s="328"/>
      <c r="DA139" s="328"/>
      <c r="DB139" s="290"/>
      <c r="DC139" s="289"/>
      <c r="DD139" s="279"/>
      <c r="DE139" s="328"/>
      <c r="DF139" s="328"/>
      <c r="DG139" s="290"/>
      <c r="DH139" s="302"/>
      <c r="DI139" s="301"/>
      <c r="DJ139" s="163">
        <v>29</v>
      </c>
      <c r="DK139" s="163">
        <v>1</v>
      </c>
      <c r="DL139" s="163">
        <v>0</v>
      </c>
      <c r="DM139" s="163">
        <v>1</v>
      </c>
      <c r="DN139" s="163">
        <v>1</v>
      </c>
      <c r="DO139" s="163">
        <v>0</v>
      </c>
      <c r="DP139" s="165">
        <v>37</v>
      </c>
      <c r="DQ139" s="165">
        <v>2.0999999046325599</v>
      </c>
      <c r="DR139" s="165">
        <v>34.200000762939403</v>
      </c>
      <c r="DS139" s="163">
        <v>156</v>
      </c>
      <c r="DT139" s="163">
        <v>31</v>
      </c>
      <c r="DU139" s="163">
        <v>17</v>
      </c>
      <c r="DV139" s="163">
        <v>14</v>
      </c>
      <c r="DW139" s="163">
        <v>2</v>
      </c>
      <c r="DX139" s="163">
        <v>13</v>
      </c>
      <c r="DY139" s="163">
        <v>3</v>
      </c>
      <c r="DZ139" s="163">
        <v>5</v>
      </c>
      <c r="EA139" s="163">
        <v>1</v>
      </c>
      <c r="EB139" s="163">
        <v>0</v>
      </c>
      <c r="EC139" s="163">
        <v>40</v>
      </c>
      <c r="ED139" s="165">
        <v>9.7297324883501499</v>
      </c>
      <c r="EE139" s="165">
        <v>3.1621630587138001</v>
      </c>
      <c r="EF139" s="165">
        <v>0.48648662441750701</v>
      </c>
      <c r="EG139" s="165">
        <v>7.5405426784713701</v>
      </c>
      <c r="EH139" s="166">
        <v>1.1891895263539001</v>
      </c>
      <c r="EI139" s="165">
        <v>91.780147202055801</v>
      </c>
      <c r="EJ139" s="164">
        <v>0.22463768115942001</v>
      </c>
      <c r="EK139" s="164">
        <v>0.30208333333333298</v>
      </c>
      <c r="EL139" s="278">
        <v>0.581632653</v>
      </c>
      <c r="EM139" s="278">
        <v>0.20408163200000001</v>
      </c>
      <c r="EN139" s="278">
        <v>0.21428571399999999</v>
      </c>
      <c r="EO139" s="278">
        <v>3.0612239999999999E-2</v>
      </c>
      <c r="EP139" s="278">
        <v>0.39795918000000002</v>
      </c>
      <c r="EQ139" s="278">
        <v>9.8883570000000004E-2</v>
      </c>
      <c r="ER139" s="165">
        <v>-0.14859913316280399</v>
      </c>
      <c r="ES139" s="166">
        <v>3.4054063709225502</v>
      </c>
      <c r="ET139" s="166">
        <v>3.16</v>
      </c>
      <c r="EU139" s="166">
        <v>3.0857479095458902</v>
      </c>
      <c r="EV139" s="166">
        <v>3.21995233646917</v>
      </c>
      <c r="EW139" s="166">
        <v>2.9444776643989301</v>
      </c>
      <c r="EX139" s="284">
        <v>0.45780429244041398</v>
      </c>
    </row>
    <row r="140" spans="1:260" ht="13" customHeight="1">
      <c r="A140" s="160" t="s">
        <v>129</v>
      </c>
      <c r="B140" s="160">
        <v>12540</v>
      </c>
      <c r="C140" s="160">
        <v>682243</v>
      </c>
      <c r="D140" s="160">
        <v>29837</v>
      </c>
      <c r="E140" s="160" t="s">
        <v>598</v>
      </c>
      <c r="F140" s="160" t="s">
        <v>598</v>
      </c>
      <c r="G140" s="175"/>
      <c r="H140" s="162" t="s">
        <v>195</v>
      </c>
      <c r="I140" s="162" t="s">
        <v>356</v>
      </c>
      <c r="J140" s="160">
        <v>26</v>
      </c>
      <c r="K140" s="161">
        <v>1</v>
      </c>
      <c r="M140" s="184" t="s">
        <v>837</v>
      </c>
      <c r="Z140" s="163"/>
      <c r="AS140" s="278"/>
      <c r="AT140" s="278"/>
      <c r="AU140" s="278"/>
      <c r="AV140" s="278"/>
      <c r="AW140" s="278"/>
      <c r="AX140" s="278"/>
      <c r="AY140" s="456"/>
      <c r="AZ140" s="278"/>
      <c r="BA140" s="278"/>
      <c r="BB140" s="278"/>
      <c r="BC140" s="278"/>
      <c r="BD140" s="164"/>
      <c r="BE140" s="164"/>
      <c r="BF140" s="164"/>
      <c r="BG140" s="164"/>
      <c r="BH140" s="164"/>
      <c r="BI140" s="164"/>
      <c r="BJ140" s="165"/>
      <c r="BK140" s="164"/>
      <c r="BL140" s="165"/>
      <c r="BM140" s="165"/>
      <c r="BN140" s="165"/>
      <c r="BO140" s="165"/>
      <c r="BP140" s="165"/>
      <c r="BQ140" s="165"/>
      <c r="BR140" s="165"/>
      <c r="BS140" s="284"/>
      <c r="BT140" s="289"/>
      <c r="BU140" s="279"/>
      <c r="BV140" s="290"/>
      <c r="BW140" s="289"/>
      <c r="BX140" s="289"/>
      <c r="BY140" s="289"/>
      <c r="BZ140" s="289"/>
      <c r="CA140" s="279"/>
      <c r="CB140" s="290"/>
      <c r="CC140" s="289"/>
      <c r="CD140" s="279"/>
      <c r="CE140" s="328"/>
      <c r="CF140" s="290"/>
      <c r="CG140" s="289"/>
      <c r="CH140" s="279"/>
      <c r="CI140" s="328"/>
      <c r="CJ140" s="290"/>
      <c r="CK140" s="289"/>
      <c r="CL140" s="279"/>
      <c r="CM140" s="328"/>
      <c r="CN140" s="290"/>
      <c r="CO140" s="289"/>
      <c r="CP140" s="279"/>
      <c r="CQ140" s="328"/>
      <c r="CR140" s="290"/>
      <c r="CS140" s="289"/>
      <c r="CT140" s="279"/>
      <c r="CU140" s="328"/>
      <c r="CV140" s="328"/>
      <c r="CW140" s="290"/>
      <c r="CX140" s="289"/>
      <c r="CY140" s="279"/>
      <c r="CZ140" s="328"/>
      <c r="DA140" s="328"/>
      <c r="DB140" s="290"/>
      <c r="DC140" s="289"/>
      <c r="DD140" s="279"/>
      <c r="DE140" s="328"/>
      <c r="DF140" s="328"/>
      <c r="DG140" s="290"/>
      <c r="DH140" s="302"/>
      <c r="DI140" s="301"/>
      <c r="DJ140" s="163">
        <v>10</v>
      </c>
      <c r="DK140" s="163">
        <v>10</v>
      </c>
      <c r="DL140" s="163">
        <v>0</v>
      </c>
      <c r="DM140" s="163">
        <v>2</v>
      </c>
      <c r="DN140" s="163">
        <v>5</v>
      </c>
      <c r="DO140" s="163">
        <v>0</v>
      </c>
      <c r="DP140" s="165">
        <v>48.2</v>
      </c>
      <c r="DQ140" s="165">
        <v>48.200000762939403</v>
      </c>
      <c r="DR140" s="165"/>
      <c r="DS140" s="163">
        <v>216</v>
      </c>
      <c r="DT140" s="163">
        <v>52</v>
      </c>
      <c r="DU140" s="163">
        <v>31</v>
      </c>
      <c r="DV140" s="163">
        <v>31</v>
      </c>
      <c r="DW140" s="163">
        <v>5</v>
      </c>
      <c r="DX140" s="163">
        <v>23</v>
      </c>
      <c r="DY140" s="163">
        <v>0</v>
      </c>
      <c r="DZ140" s="163">
        <v>3</v>
      </c>
      <c r="EA140" s="163">
        <v>2</v>
      </c>
      <c r="EB140" s="163">
        <v>0</v>
      </c>
      <c r="EC140" s="163">
        <v>39</v>
      </c>
      <c r="ED140" s="165">
        <v>7.2123291440116697</v>
      </c>
      <c r="EE140" s="165">
        <v>4.2534248798017504</v>
      </c>
      <c r="EF140" s="165">
        <v>0.92465758256559905</v>
      </c>
      <c r="EG140" s="165">
        <v>9.6164388586822298</v>
      </c>
      <c r="EH140" s="166">
        <v>1.5410959709426599</v>
      </c>
      <c r="EI140" s="165">
        <v>119.541583257006</v>
      </c>
      <c r="EJ140" s="164">
        <v>0.27368421052631497</v>
      </c>
      <c r="EK140" s="164">
        <v>0.32191780821917798</v>
      </c>
      <c r="EL140" s="278">
        <v>0.35333333300000003</v>
      </c>
      <c r="EM140" s="278">
        <v>0.24</v>
      </c>
      <c r="EN140" s="278">
        <v>0.40666666600000001</v>
      </c>
      <c r="EO140" s="278">
        <v>6.622517E-2</v>
      </c>
      <c r="EP140" s="278">
        <v>0.44370861</v>
      </c>
      <c r="EQ140" s="278">
        <v>9.5183489999999996E-2</v>
      </c>
      <c r="ER140" s="165">
        <v>-0.47439025394537698</v>
      </c>
      <c r="ES140" s="166">
        <v>5.7328770119067096</v>
      </c>
      <c r="ET140" s="166">
        <v>5</v>
      </c>
      <c r="EU140" s="166">
        <v>4.4213644176961999</v>
      </c>
      <c r="EV140" s="166">
        <v>4.9339860743139203</v>
      </c>
      <c r="EW140" s="166">
        <v>4.9202861508304796</v>
      </c>
      <c r="EX140" s="284">
        <v>0.38752704858779902</v>
      </c>
    </row>
    <row r="141" spans="1:260" ht="13" customHeight="1">
      <c r="A141" s="160" t="s">
        <v>129</v>
      </c>
      <c r="B141" s="160">
        <v>10998</v>
      </c>
      <c r="C141" s="160">
        <v>605130</v>
      </c>
      <c r="D141" s="160">
        <v>14993</v>
      </c>
      <c r="E141" s="160" t="s">
        <v>188</v>
      </c>
      <c r="F141" s="160" t="s">
        <v>188</v>
      </c>
      <c r="G141" s="175"/>
      <c r="H141" s="168" t="s">
        <v>1175</v>
      </c>
      <c r="I141" s="169" t="s">
        <v>524</v>
      </c>
      <c r="J141" s="170">
        <v>32</v>
      </c>
      <c r="K141" s="161">
        <v>1</v>
      </c>
      <c r="M141" s="184" t="s">
        <v>837</v>
      </c>
      <c r="Z141" s="163"/>
      <c r="AS141" s="278"/>
      <c r="AT141" s="278"/>
      <c r="AU141" s="278"/>
      <c r="AV141" s="278"/>
      <c r="AW141" s="278"/>
      <c r="AX141" s="278"/>
      <c r="AY141" s="456"/>
      <c r="AZ141" s="278"/>
      <c r="BA141" s="278"/>
      <c r="BB141" s="278"/>
      <c r="BC141" s="278"/>
      <c r="BD141" s="164"/>
      <c r="BE141" s="164"/>
      <c r="BF141" s="164"/>
      <c r="BG141" s="164"/>
      <c r="BH141" s="164"/>
      <c r="BI141" s="164"/>
      <c r="BJ141" s="165"/>
      <c r="BK141" s="164"/>
      <c r="BL141" s="165"/>
      <c r="BM141" s="165"/>
      <c r="BN141" s="165"/>
      <c r="BO141" s="165"/>
      <c r="BP141" s="165"/>
      <c r="BQ141" s="165"/>
      <c r="BR141" s="165"/>
      <c r="BS141" s="284"/>
      <c r="BT141" s="289"/>
      <c r="BU141" s="279"/>
      <c r="BV141" s="290"/>
      <c r="BW141" s="289"/>
      <c r="BX141" s="289"/>
      <c r="BY141" s="289"/>
      <c r="BZ141" s="289"/>
      <c r="CA141" s="279"/>
      <c r="CB141" s="290"/>
      <c r="CC141" s="289"/>
      <c r="CD141" s="279"/>
      <c r="CE141" s="328"/>
      <c r="CF141" s="290"/>
      <c r="CG141" s="289"/>
      <c r="CH141" s="279"/>
      <c r="CI141" s="328"/>
      <c r="CJ141" s="290"/>
      <c r="CK141" s="289"/>
      <c r="CL141" s="279"/>
      <c r="CM141" s="328"/>
      <c r="CN141" s="290"/>
      <c r="CO141" s="289"/>
      <c r="CP141" s="279"/>
      <c r="CQ141" s="328"/>
      <c r="CR141" s="290"/>
      <c r="CS141" s="289"/>
      <c r="CT141" s="279"/>
      <c r="CU141" s="328"/>
      <c r="CV141" s="328"/>
      <c r="CW141" s="290"/>
      <c r="CX141" s="289"/>
      <c r="CY141" s="279"/>
      <c r="CZ141" s="328"/>
      <c r="DA141" s="328"/>
      <c r="DB141" s="290"/>
      <c r="DC141" s="289"/>
      <c r="DD141" s="279"/>
      <c r="DE141" s="328"/>
      <c r="DF141" s="328"/>
      <c r="DG141" s="290"/>
      <c r="DH141" s="302"/>
      <c r="DI141" s="301"/>
      <c r="DJ141" s="163">
        <v>42</v>
      </c>
      <c r="DK141" s="163">
        <v>0</v>
      </c>
      <c r="DL141" s="163">
        <v>0</v>
      </c>
      <c r="DM141" s="163">
        <v>3</v>
      </c>
      <c r="DN141" s="163">
        <v>0</v>
      </c>
      <c r="DO141" s="163">
        <v>0</v>
      </c>
      <c r="DP141" s="165">
        <v>39</v>
      </c>
      <c r="DQ141" s="165"/>
      <c r="DR141" s="165">
        <v>39</v>
      </c>
      <c r="DS141" s="163">
        <v>169</v>
      </c>
      <c r="DT141" s="163">
        <v>26</v>
      </c>
      <c r="DU141" s="163">
        <v>19</v>
      </c>
      <c r="DV141" s="163">
        <v>18</v>
      </c>
      <c r="DW141" s="163">
        <v>3</v>
      </c>
      <c r="DX141" s="163">
        <v>23</v>
      </c>
      <c r="DY141" s="163">
        <v>2</v>
      </c>
      <c r="DZ141" s="163">
        <v>3</v>
      </c>
      <c r="EA141" s="163">
        <v>2</v>
      </c>
      <c r="EB141" s="163">
        <v>0</v>
      </c>
      <c r="EC141" s="163">
        <v>40</v>
      </c>
      <c r="ED141" s="165">
        <v>9.2307710365434303</v>
      </c>
      <c r="EE141" s="165">
        <v>5.3076933460124698</v>
      </c>
      <c r="EF141" s="165">
        <v>0.69230782774075705</v>
      </c>
      <c r="EG141" s="165">
        <v>6.0000011737532297</v>
      </c>
      <c r="EH141" s="166">
        <v>1.25641050219619</v>
      </c>
      <c r="EI141" s="165">
        <v>96.968177302511293</v>
      </c>
      <c r="EJ141" s="164">
        <v>0.18181818181818099</v>
      </c>
      <c r="EK141" s="164">
        <v>0.23</v>
      </c>
      <c r="EL141" s="278">
        <v>0.45098039200000001</v>
      </c>
      <c r="EM141" s="278">
        <v>0.20588235199999999</v>
      </c>
      <c r="EN141" s="278">
        <v>0.343137254</v>
      </c>
      <c r="EO141" s="278">
        <v>4.854369E-2</v>
      </c>
      <c r="EP141" s="278">
        <v>0.27184466000000002</v>
      </c>
      <c r="EQ141" s="278">
        <v>0.11111111</v>
      </c>
      <c r="ER141" s="165">
        <v>0.556315432382532</v>
      </c>
      <c r="ES141" s="166">
        <v>4.1538469664445401</v>
      </c>
      <c r="ET141" s="166">
        <v>3.59</v>
      </c>
      <c r="EU141" s="166">
        <v>4.0344660438573001</v>
      </c>
      <c r="EV141" s="166">
        <v>4.3577807390845704</v>
      </c>
      <c r="EW141" s="166">
        <v>4.1950002439817196</v>
      </c>
      <c r="EX141" s="284">
        <v>0.26362383365631098</v>
      </c>
    </row>
    <row r="142" spans="1:260" ht="13" customHeight="1">
      <c r="A142" s="160" t="s">
        <v>129</v>
      </c>
      <c r="B142" s="160">
        <v>12614</v>
      </c>
      <c r="C142" s="160">
        <v>666974</v>
      </c>
      <c r="D142" s="160">
        <v>25911</v>
      </c>
      <c r="E142" s="160" t="s">
        <v>17</v>
      </c>
      <c r="F142" s="160" t="s">
        <v>17</v>
      </c>
      <c r="G142" s="175"/>
      <c r="H142" s="162" t="s">
        <v>179</v>
      </c>
      <c r="I142" s="162" t="s">
        <v>3074</v>
      </c>
      <c r="J142" s="160">
        <v>31</v>
      </c>
      <c r="K142" s="161">
        <v>1</v>
      </c>
      <c r="M142" s="184" t="s">
        <v>837</v>
      </c>
      <c r="Z142" s="163"/>
      <c r="AS142" s="278"/>
      <c r="AT142" s="278"/>
      <c r="AU142" s="278"/>
      <c r="AV142" s="278"/>
      <c r="AW142" s="278"/>
      <c r="AX142" s="278"/>
      <c r="AY142" s="456"/>
      <c r="AZ142" s="278"/>
      <c r="BA142" s="278"/>
      <c r="BB142" s="278"/>
      <c r="BC142" s="278"/>
      <c r="BD142" s="164"/>
      <c r="BE142" s="164"/>
      <c r="BF142" s="164"/>
      <c r="BG142" s="164"/>
      <c r="BH142" s="164"/>
      <c r="BI142" s="164"/>
      <c r="BJ142" s="165"/>
      <c r="BK142" s="164"/>
      <c r="BL142" s="165"/>
      <c r="BM142" s="165"/>
      <c r="BN142" s="165"/>
      <c r="BO142" s="165"/>
      <c r="BP142" s="165"/>
      <c r="BQ142" s="165"/>
      <c r="BR142" s="165"/>
      <c r="BS142" s="284"/>
      <c r="BT142" s="289"/>
      <c r="BU142" s="279"/>
      <c r="BV142" s="290"/>
      <c r="BW142" s="289"/>
      <c r="BX142" s="289"/>
      <c r="BY142" s="289"/>
      <c r="BZ142" s="289"/>
      <c r="CA142" s="279"/>
      <c r="CB142" s="290"/>
      <c r="CC142" s="289"/>
      <c r="CD142" s="279"/>
      <c r="CE142" s="328"/>
      <c r="CF142" s="290"/>
      <c r="CG142" s="289"/>
      <c r="CH142" s="279"/>
      <c r="CI142" s="328"/>
      <c r="CJ142" s="290"/>
      <c r="CK142" s="289"/>
      <c r="CL142" s="279"/>
      <c r="CM142" s="328"/>
      <c r="CN142" s="290"/>
      <c r="CO142" s="289"/>
      <c r="CP142" s="279"/>
      <c r="CQ142" s="328"/>
      <c r="CR142" s="290"/>
      <c r="CS142" s="289"/>
      <c r="CT142" s="279"/>
      <c r="CU142" s="328"/>
      <c r="CV142" s="328"/>
      <c r="CW142" s="290"/>
      <c r="CX142" s="289"/>
      <c r="CY142" s="279"/>
      <c r="CZ142" s="328"/>
      <c r="DA142" s="328"/>
      <c r="DB142" s="290"/>
      <c r="DC142" s="289"/>
      <c r="DD142" s="279"/>
      <c r="DE142" s="328"/>
      <c r="DF142" s="328"/>
      <c r="DG142" s="290"/>
      <c r="DH142" s="302"/>
      <c r="DI142" s="301"/>
      <c r="DJ142" s="163">
        <v>35</v>
      </c>
      <c r="DK142" s="163">
        <v>0</v>
      </c>
      <c r="DL142" s="163">
        <v>0</v>
      </c>
      <c r="DM142" s="163">
        <v>1</v>
      </c>
      <c r="DN142" s="163">
        <v>4</v>
      </c>
      <c r="DO142" s="163">
        <v>1</v>
      </c>
      <c r="DP142" s="165">
        <v>29.2</v>
      </c>
      <c r="DQ142" s="165"/>
      <c r="DR142" s="165">
        <v>29.2000007629394</v>
      </c>
      <c r="DS142" s="163">
        <v>124</v>
      </c>
      <c r="DT142" s="163">
        <v>30</v>
      </c>
      <c r="DU142" s="163">
        <v>15</v>
      </c>
      <c r="DV142" s="163">
        <v>14</v>
      </c>
      <c r="DW142" s="163">
        <v>4</v>
      </c>
      <c r="DX142" s="163">
        <v>9</v>
      </c>
      <c r="DY142" s="163">
        <v>0</v>
      </c>
      <c r="DZ142" s="163">
        <v>1</v>
      </c>
      <c r="EA142" s="163">
        <v>0</v>
      </c>
      <c r="EB142" s="163">
        <v>1</v>
      </c>
      <c r="EC142" s="163">
        <v>33</v>
      </c>
      <c r="ED142" s="165">
        <v>10.0112381005529</v>
      </c>
      <c r="EE142" s="165">
        <v>2.7303376637871599</v>
      </c>
      <c r="EF142" s="165">
        <v>1.2134834061276301</v>
      </c>
      <c r="EG142" s="165">
        <v>9.1011255459572293</v>
      </c>
      <c r="EH142" s="166">
        <v>1.3146070233049301</v>
      </c>
      <c r="EI142" s="165">
        <v>101.973016534801</v>
      </c>
      <c r="EJ142" s="164">
        <v>0.26315789473684198</v>
      </c>
      <c r="EK142" s="164">
        <v>0.337662337662337</v>
      </c>
      <c r="EL142" s="278">
        <v>0.51898734099999999</v>
      </c>
      <c r="EM142" s="278">
        <v>0.18987341699999999</v>
      </c>
      <c r="EN142" s="278">
        <v>0.29113924000000002</v>
      </c>
      <c r="EO142" s="278">
        <v>6.1728400000000003E-2</v>
      </c>
      <c r="EP142" s="278">
        <v>0.34567901000000001</v>
      </c>
      <c r="EQ142" s="278">
        <v>0.10894942000000001</v>
      </c>
      <c r="ER142" s="165">
        <v>-0.29744797707454301</v>
      </c>
      <c r="ES142" s="166">
        <v>4.2471919214467002</v>
      </c>
      <c r="ET142" s="166">
        <v>3.18</v>
      </c>
      <c r="EU142" s="166">
        <v>3.62507386782484</v>
      </c>
      <c r="EV142" s="166">
        <v>3.0154556552054301</v>
      </c>
      <c r="EW142" s="166">
        <v>2.9018576991875</v>
      </c>
      <c r="EX142" s="284">
        <v>0.22682501375675199</v>
      </c>
    </row>
    <row r="143" spans="1:260" ht="13" customHeight="1">
      <c r="A143" s="160" t="s">
        <v>129</v>
      </c>
      <c r="B143" s="160">
        <v>11704</v>
      </c>
      <c r="C143" s="160">
        <v>664076</v>
      </c>
      <c r="D143" s="160">
        <v>17897</v>
      </c>
      <c r="E143" s="160" t="s">
        <v>2178</v>
      </c>
      <c r="F143" s="160" t="s">
        <v>2178</v>
      </c>
      <c r="G143" s="175"/>
      <c r="H143" s="162" t="s">
        <v>1662</v>
      </c>
      <c r="I143" s="162" t="s">
        <v>307</v>
      </c>
      <c r="J143" s="161">
        <v>31</v>
      </c>
      <c r="K143" s="161">
        <v>1</v>
      </c>
      <c r="M143" s="184" t="s">
        <v>46</v>
      </c>
      <c r="Z143" s="163"/>
      <c r="AS143" s="278"/>
      <c r="AT143" s="278"/>
      <c r="AU143" s="278"/>
      <c r="AV143" s="278"/>
      <c r="AW143" s="278"/>
      <c r="AX143" s="278"/>
      <c r="AY143" s="456"/>
      <c r="AZ143" s="278"/>
      <c r="BA143" s="278"/>
      <c r="BB143" s="278"/>
      <c r="BC143" s="278"/>
      <c r="BD143" s="164"/>
      <c r="BE143" s="164"/>
      <c r="BF143" s="164"/>
      <c r="BG143" s="164"/>
      <c r="BH143" s="164"/>
      <c r="BI143" s="164"/>
      <c r="BJ143" s="165"/>
      <c r="BK143" s="164"/>
      <c r="BL143" s="165"/>
      <c r="BM143" s="165"/>
      <c r="BN143" s="165"/>
      <c r="BO143" s="165"/>
      <c r="BP143" s="165"/>
      <c r="BQ143" s="165"/>
      <c r="BR143" s="165"/>
      <c r="BS143" s="284"/>
      <c r="BT143" s="289"/>
      <c r="BU143" s="279"/>
      <c r="BV143" s="290"/>
      <c r="BW143" s="289"/>
      <c r="BX143" s="289"/>
      <c r="BY143" s="289"/>
      <c r="BZ143" s="289"/>
      <c r="CA143" s="279"/>
      <c r="CB143" s="290"/>
      <c r="CC143" s="289"/>
      <c r="CD143" s="279"/>
      <c r="CE143" s="328"/>
      <c r="CF143" s="290"/>
      <c r="CG143" s="289"/>
      <c r="CH143" s="279"/>
      <c r="CI143" s="328"/>
      <c r="CJ143" s="290"/>
      <c r="CK143" s="289"/>
      <c r="CL143" s="279"/>
      <c r="CM143" s="328"/>
      <c r="CN143" s="290"/>
      <c r="CO143" s="289"/>
      <c r="CP143" s="279"/>
      <c r="CQ143" s="328"/>
      <c r="CR143" s="290"/>
      <c r="CS143" s="289"/>
      <c r="CT143" s="279"/>
      <c r="CU143" s="328"/>
      <c r="CV143" s="328"/>
      <c r="CW143" s="290"/>
      <c r="CX143" s="289"/>
      <c r="CY143" s="279"/>
      <c r="CZ143" s="328"/>
      <c r="DA143" s="328"/>
      <c r="DB143" s="290"/>
      <c r="DC143" s="289"/>
      <c r="DD143" s="279"/>
      <c r="DE143" s="328"/>
      <c r="DF143" s="328"/>
      <c r="DG143" s="290"/>
      <c r="DH143" s="302"/>
      <c r="DI143" s="301"/>
      <c r="DJ143" s="163">
        <v>36</v>
      </c>
      <c r="DK143" s="163">
        <v>0</v>
      </c>
      <c r="DL143" s="163">
        <v>0</v>
      </c>
      <c r="DM143" s="163">
        <v>0</v>
      </c>
      <c r="DN143" s="163">
        <v>4</v>
      </c>
      <c r="DO143" s="163">
        <v>1</v>
      </c>
      <c r="DP143" s="165">
        <v>33.1</v>
      </c>
      <c r="DQ143" s="165"/>
      <c r="DR143" s="165">
        <v>33.099998474121001</v>
      </c>
      <c r="DS143" s="163">
        <v>136</v>
      </c>
      <c r="DT143" s="163">
        <v>23</v>
      </c>
      <c r="DU143" s="163">
        <v>11</v>
      </c>
      <c r="DV143" s="163">
        <v>10</v>
      </c>
      <c r="DW143" s="163">
        <v>6</v>
      </c>
      <c r="DX143" s="163">
        <v>9</v>
      </c>
      <c r="DY143" s="163">
        <v>0</v>
      </c>
      <c r="DZ143" s="163">
        <v>6</v>
      </c>
      <c r="EA143" s="163">
        <v>0</v>
      </c>
      <c r="EB143" s="163">
        <v>0</v>
      </c>
      <c r="EC143" s="163">
        <v>43</v>
      </c>
      <c r="ED143" s="165">
        <v>11.6100031002052</v>
      </c>
      <c r="EE143" s="165">
        <v>2.4300006488801702</v>
      </c>
      <c r="EF143" s="165">
        <v>1.6200004325867801</v>
      </c>
      <c r="EG143" s="165">
        <v>6.2100016582493396</v>
      </c>
      <c r="EH143" s="166">
        <v>0.96000025634772401</v>
      </c>
      <c r="EI143" s="165">
        <v>74.466452923591802</v>
      </c>
      <c r="EJ143" s="164">
        <v>0.19008264462809901</v>
      </c>
      <c r="EK143" s="164">
        <v>0.23611111111111099</v>
      </c>
      <c r="EL143" s="278">
        <v>0.381578947</v>
      </c>
      <c r="EM143" s="278">
        <v>0.17105263100000001</v>
      </c>
      <c r="EN143" s="278">
        <v>0.44736842100000002</v>
      </c>
      <c r="EO143" s="278">
        <v>6.4102560000000003E-2</v>
      </c>
      <c r="EP143" s="278">
        <v>0.39743590000000001</v>
      </c>
      <c r="EQ143" s="278">
        <v>0.15524193999999999</v>
      </c>
      <c r="ER143" s="165">
        <v>-0.499574740218168</v>
      </c>
      <c r="ES143" s="166">
        <v>2.7000007209779699</v>
      </c>
      <c r="ET143" s="166">
        <v>3.2</v>
      </c>
      <c r="EU143" s="166">
        <v>4.1957482059479503</v>
      </c>
      <c r="EV143" s="166">
        <v>3.35978958444039</v>
      </c>
      <c r="EW143" s="166">
        <v>2.5177978589053298</v>
      </c>
      <c r="EX143" s="284">
        <v>0.10318449884653</v>
      </c>
    </row>
    <row r="144" spans="1:260" ht="13" customHeight="1">
      <c r="A144" s="160" t="s">
        <v>129</v>
      </c>
      <c r="B144" s="160">
        <v>10657</v>
      </c>
      <c r="C144" s="160">
        <v>623149</v>
      </c>
      <c r="D144" s="160">
        <v>13892</v>
      </c>
      <c r="E144" s="160" t="s">
        <v>213</v>
      </c>
      <c r="F144" s="160" t="s">
        <v>213</v>
      </c>
      <c r="G144" s="175"/>
      <c r="H144" s="168" t="s">
        <v>1091</v>
      </c>
      <c r="I144" s="169" t="s">
        <v>166</v>
      </c>
      <c r="J144" s="170">
        <v>35</v>
      </c>
      <c r="K144" s="161">
        <v>1</v>
      </c>
      <c r="M144" s="184" t="s">
        <v>837</v>
      </c>
      <c r="Z144" s="163"/>
      <c r="AS144" s="278"/>
      <c r="AT144" s="278"/>
      <c r="AU144" s="278"/>
      <c r="AV144" s="278"/>
      <c r="AW144" s="278"/>
      <c r="AX144" s="278"/>
      <c r="AY144" s="456"/>
      <c r="AZ144" s="278"/>
      <c r="BA144" s="278"/>
      <c r="BB144" s="278"/>
      <c r="BC144" s="278"/>
      <c r="BD144" s="164"/>
      <c r="BE144" s="164"/>
      <c r="BF144" s="164"/>
      <c r="BG144" s="164"/>
      <c r="BH144" s="164"/>
      <c r="BI144" s="164"/>
      <c r="BJ144" s="165"/>
      <c r="BK144" s="164"/>
      <c r="BL144" s="165"/>
      <c r="BM144" s="165"/>
      <c r="BN144" s="165"/>
      <c r="BO144" s="165"/>
      <c r="BP144" s="165"/>
      <c r="BQ144" s="165"/>
      <c r="BR144" s="165"/>
      <c r="BS144" s="284"/>
      <c r="BT144" s="289"/>
      <c r="BU144" s="279"/>
      <c r="BV144" s="290"/>
      <c r="BW144" s="289"/>
      <c r="BX144" s="289"/>
      <c r="BY144" s="289"/>
      <c r="BZ144" s="289"/>
      <c r="CA144" s="279"/>
      <c r="CB144" s="290"/>
      <c r="CC144" s="289"/>
      <c r="CD144" s="279"/>
      <c r="CE144" s="328"/>
      <c r="CF144" s="290"/>
      <c r="CG144" s="289"/>
      <c r="CH144" s="279"/>
      <c r="CI144" s="328"/>
      <c r="CJ144" s="290"/>
      <c r="CK144" s="289"/>
      <c r="CL144" s="279"/>
      <c r="CM144" s="328"/>
      <c r="CN144" s="290"/>
      <c r="CO144" s="289"/>
      <c r="CP144" s="279"/>
      <c r="CQ144" s="328"/>
      <c r="CR144" s="290"/>
      <c r="CS144" s="289"/>
      <c r="CT144" s="279"/>
      <c r="CU144" s="328"/>
      <c r="CV144" s="328"/>
      <c r="CW144" s="290"/>
      <c r="CX144" s="289"/>
      <c r="CY144" s="279"/>
      <c r="CZ144" s="328"/>
      <c r="DA144" s="328"/>
      <c r="DB144" s="290"/>
      <c r="DC144" s="289"/>
      <c r="DD144" s="279"/>
      <c r="DE144" s="328"/>
      <c r="DF144" s="328"/>
      <c r="DG144" s="290"/>
      <c r="DH144" s="302"/>
      <c r="DI144" s="301"/>
      <c r="DJ144" s="163">
        <v>15</v>
      </c>
      <c r="DK144" s="163">
        <v>0</v>
      </c>
      <c r="DL144" s="163">
        <v>0</v>
      </c>
      <c r="DM144" s="163">
        <v>1</v>
      </c>
      <c r="DN144" s="163">
        <v>1</v>
      </c>
      <c r="DO144" s="163">
        <v>1</v>
      </c>
      <c r="DP144" s="165">
        <v>12.2</v>
      </c>
      <c r="DQ144" s="165"/>
      <c r="DR144" s="165">
        <v>12.199999809265099</v>
      </c>
      <c r="DS144" s="163">
        <v>51</v>
      </c>
      <c r="DT144" s="163">
        <v>13</v>
      </c>
      <c r="DU144" s="163">
        <v>8</v>
      </c>
      <c r="DV144" s="163">
        <v>8</v>
      </c>
      <c r="DW144" s="163">
        <v>3</v>
      </c>
      <c r="DX144" s="163">
        <v>2</v>
      </c>
      <c r="DY144" s="163">
        <v>0</v>
      </c>
      <c r="DZ144" s="163">
        <v>0</v>
      </c>
      <c r="EA144" s="163">
        <v>0</v>
      </c>
      <c r="EB144" s="163">
        <v>0</v>
      </c>
      <c r="EC144" s="163">
        <v>16</v>
      </c>
      <c r="ED144" s="165">
        <v>11.368425046969699</v>
      </c>
      <c r="EE144" s="165">
        <v>1.42105313087121</v>
      </c>
      <c r="EF144" s="165">
        <v>2.1315796963068201</v>
      </c>
      <c r="EG144" s="165">
        <v>9.2368453506629002</v>
      </c>
      <c r="EH144" s="166">
        <v>1.1842109423926801</v>
      </c>
      <c r="EI144" s="165">
        <v>91.858296714189095</v>
      </c>
      <c r="EJ144" s="164">
        <v>0.265306122448979</v>
      </c>
      <c r="EK144" s="164">
        <v>0.33333333333333298</v>
      </c>
      <c r="EL144" s="278">
        <v>9.0909089999999998E-2</v>
      </c>
      <c r="EM144" s="278">
        <v>0.24242424200000001</v>
      </c>
      <c r="EN144" s="278">
        <v>0.66666666600000002</v>
      </c>
      <c r="EO144" s="278">
        <v>0.18181818</v>
      </c>
      <c r="EP144" s="278">
        <v>0.36363635999999999</v>
      </c>
      <c r="EQ144" s="278">
        <v>0.11330049</v>
      </c>
      <c r="ER144" s="165">
        <v>0.41832864671578801</v>
      </c>
      <c r="ES144" s="166">
        <v>5.6842125234848604</v>
      </c>
      <c r="ET144" s="166">
        <v>4.1500000000000004</v>
      </c>
      <c r="EU144" s="166">
        <v>4.1120640596195503</v>
      </c>
      <c r="EV144" s="166">
        <v>3.59417806014944</v>
      </c>
      <c r="EW144" s="166">
        <v>3.12144064507507</v>
      </c>
      <c r="EX144" s="284">
        <v>6.1002034693956299E-2</v>
      </c>
    </row>
    <row r="145" spans="1:260" ht="13" customHeight="1">
      <c r="A145" s="160" t="s">
        <v>129</v>
      </c>
      <c r="B145" s="160">
        <v>11968</v>
      </c>
      <c r="C145" s="160">
        <v>686826</v>
      </c>
      <c r="D145" s="160">
        <v>27477</v>
      </c>
      <c r="E145" s="160" t="s">
        <v>45</v>
      </c>
      <c r="F145" s="160" t="s">
        <v>45</v>
      </c>
      <c r="G145" s="175"/>
      <c r="H145" s="162" t="s">
        <v>3537</v>
      </c>
      <c r="I145" s="162" t="s">
        <v>356</v>
      </c>
      <c r="J145" s="160">
        <v>27</v>
      </c>
      <c r="K145" s="161">
        <v>1</v>
      </c>
      <c r="M145" s="184" t="s">
        <v>837</v>
      </c>
      <c r="Z145" s="163"/>
      <c r="AS145" s="278"/>
      <c r="AT145" s="278"/>
      <c r="AU145" s="278"/>
      <c r="AV145" s="278"/>
      <c r="AW145" s="278"/>
      <c r="AX145" s="278"/>
      <c r="AY145" s="456"/>
      <c r="AZ145" s="278"/>
      <c r="BA145" s="278"/>
      <c r="BB145" s="278"/>
      <c r="BC145" s="278"/>
      <c r="BD145" s="164"/>
      <c r="BE145" s="164"/>
      <c r="BF145" s="164"/>
      <c r="BG145" s="164"/>
      <c r="BH145" s="164"/>
      <c r="BI145" s="164"/>
      <c r="BJ145" s="165"/>
      <c r="BK145" s="164"/>
      <c r="BL145" s="165"/>
      <c r="BM145" s="165"/>
      <c r="BN145" s="165"/>
      <c r="BO145" s="165"/>
      <c r="BP145" s="165"/>
      <c r="BQ145" s="165"/>
      <c r="BR145" s="165"/>
      <c r="BS145" s="284"/>
      <c r="BT145" s="289"/>
      <c r="BU145" s="279"/>
      <c r="BV145" s="290"/>
      <c r="BW145" s="289"/>
      <c r="BX145" s="289"/>
      <c r="BY145" s="289"/>
      <c r="BZ145" s="289"/>
      <c r="CA145" s="279"/>
      <c r="CB145" s="290"/>
      <c r="CC145" s="289"/>
      <c r="CD145" s="279"/>
      <c r="CE145" s="328"/>
      <c r="CF145" s="290"/>
      <c r="CG145" s="289"/>
      <c r="CH145" s="279"/>
      <c r="CI145" s="328"/>
      <c r="CJ145" s="290"/>
      <c r="CK145" s="289"/>
      <c r="CL145" s="279"/>
      <c r="CM145" s="328"/>
      <c r="CN145" s="290"/>
      <c r="CO145" s="289"/>
      <c r="CP145" s="279"/>
      <c r="CQ145" s="328"/>
      <c r="CR145" s="290"/>
      <c r="CS145" s="289"/>
      <c r="CT145" s="279"/>
      <c r="CU145" s="328"/>
      <c r="CV145" s="328"/>
      <c r="CW145" s="290"/>
      <c r="CX145" s="289"/>
      <c r="CY145" s="279"/>
      <c r="CZ145" s="328"/>
      <c r="DA145" s="328"/>
      <c r="DB145" s="290"/>
      <c r="DC145" s="289"/>
      <c r="DD145" s="279"/>
      <c r="DE145" s="328"/>
      <c r="DF145" s="328"/>
      <c r="DG145" s="290"/>
      <c r="DH145" s="302"/>
      <c r="DI145" s="301"/>
      <c r="DJ145" s="163">
        <v>8</v>
      </c>
      <c r="DK145" s="163">
        <v>0</v>
      </c>
      <c r="DL145" s="163">
        <v>0</v>
      </c>
      <c r="DM145" s="163">
        <v>0</v>
      </c>
      <c r="DN145" s="163">
        <v>0</v>
      </c>
      <c r="DO145" s="163">
        <v>1</v>
      </c>
      <c r="DP145" s="165">
        <v>14.1</v>
      </c>
      <c r="DQ145" s="165"/>
      <c r="DR145" s="165">
        <v>14.1000003814697</v>
      </c>
      <c r="DS145" s="163">
        <v>62</v>
      </c>
      <c r="DT145" s="163">
        <v>13</v>
      </c>
      <c r="DU145" s="163">
        <v>7</v>
      </c>
      <c r="DV145" s="163">
        <v>7</v>
      </c>
      <c r="DW145" s="163">
        <v>1</v>
      </c>
      <c r="DX145" s="163">
        <v>7</v>
      </c>
      <c r="DY145" s="163">
        <v>0</v>
      </c>
      <c r="DZ145" s="163">
        <v>1</v>
      </c>
      <c r="EA145" s="163">
        <v>0</v>
      </c>
      <c r="EB145" s="163">
        <v>0</v>
      </c>
      <c r="EC145" s="163">
        <v>13</v>
      </c>
      <c r="ED145" s="165">
        <v>8.1627914218273894</v>
      </c>
      <c r="EE145" s="165">
        <v>4.3953492271378298</v>
      </c>
      <c r="EF145" s="165">
        <v>0.62790703244826096</v>
      </c>
      <c r="EG145" s="165">
        <v>8.1627914218273894</v>
      </c>
      <c r="EH145" s="166">
        <v>1.39534896099613</v>
      </c>
      <c r="EI145" s="165">
        <v>107.69127224918699</v>
      </c>
      <c r="EJ145" s="164">
        <v>0.24074074074074001</v>
      </c>
      <c r="EK145" s="164">
        <v>0.3</v>
      </c>
      <c r="EL145" s="278">
        <v>0.36585365800000003</v>
      </c>
      <c r="EM145" s="278">
        <v>0.19512195099999999</v>
      </c>
      <c r="EN145" s="278">
        <v>0.43902438999999999</v>
      </c>
      <c r="EO145" s="278">
        <v>4.8780490000000003E-2</v>
      </c>
      <c r="EP145" s="278">
        <v>0.41463414999999998</v>
      </c>
      <c r="EQ145" s="278">
        <v>8.4677420000000003E-2</v>
      </c>
      <c r="ER145" s="165">
        <v>-0.45903595471161801</v>
      </c>
      <c r="ES145" s="166">
        <v>4.3953492271378298</v>
      </c>
      <c r="ET145" s="166">
        <v>4.29</v>
      </c>
      <c r="EU145" s="166">
        <v>3.8531898380937699</v>
      </c>
      <c r="EV145" s="166">
        <v>4.7979743836681399</v>
      </c>
      <c r="EW145" s="166">
        <v>4.2881373471966704</v>
      </c>
      <c r="EX145" s="284">
        <v>2.0230587571859301E-2</v>
      </c>
    </row>
    <row r="146" spans="1:260" ht="13" customHeight="1">
      <c r="A146" s="160" t="s">
        <v>129</v>
      </c>
      <c r="B146" s="160">
        <v>11626</v>
      </c>
      <c r="C146" s="160">
        <v>656464</v>
      </c>
      <c r="D146" s="160">
        <v>19876</v>
      </c>
      <c r="E146" s="160" t="s">
        <v>45</v>
      </c>
      <c r="F146" s="160" t="s">
        <v>45</v>
      </c>
      <c r="G146" s="175"/>
      <c r="H146" s="168" t="s">
        <v>1303</v>
      </c>
      <c r="I146" s="169" t="s">
        <v>105</v>
      </c>
      <c r="J146" s="170">
        <v>31</v>
      </c>
      <c r="K146" s="161">
        <v>1</v>
      </c>
      <c r="M146" s="184" t="s">
        <v>837</v>
      </c>
      <c r="Z146" s="163"/>
      <c r="AS146" s="278"/>
      <c r="AT146" s="278"/>
      <c r="AU146" s="278"/>
      <c r="AV146" s="278"/>
      <c r="AW146" s="278"/>
      <c r="AX146" s="278"/>
      <c r="AY146" s="456"/>
      <c r="AZ146" s="278"/>
      <c r="BA146" s="278"/>
      <c r="BB146" s="278"/>
      <c r="BC146" s="278"/>
      <c r="BD146" s="164"/>
      <c r="BE146" s="164"/>
      <c r="BF146" s="164"/>
      <c r="BG146" s="164"/>
      <c r="BH146" s="164"/>
      <c r="BI146" s="164"/>
      <c r="BJ146" s="165"/>
      <c r="BK146" s="164"/>
      <c r="BL146" s="165"/>
      <c r="BM146" s="165"/>
      <c r="BN146" s="165"/>
      <c r="BO146" s="165"/>
      <c r="BP146" s="165"/>
      <c r="BQ146" s="165"/>
      <c r="BR146" s="165"/>
      <c r="BS146" s="284"/>
      <c r="BT146" s="289"/>
      <c r="BU146" s="279"/>
      <c r="BV146" s="290"/>
      <c r="BW146" s="289"/>
      <c r="BX146" s="289"/>
      <c r="BY146" s="289"/>
      <c r="BZ146" s="289"/>
      <c r="CA146" s="279"/>
      <c r="CB146" s="290"/>
      <c r="CC146" s="289"/>
      <c r="CD146" s="279"/>
      <c r="CE146" s="328"/>
      <c r="CF146" s="290"/>
      <c r="CG146" s="289"/>
      <c r="CH146" s="279"/>
      <c r="CI146" s="328"/>
      <c r="CJ146" s="290"/>
      <c r="CK146" s="289"/>
      <c r="CL146" s="279"/>
      <c r="CM146" s="328"/>
      <c r="CN146" s="290"/>
      <c r="CO146" s="289"/>
      <c r="CP146" s="279"/>
      <c r="CQ146" s="328"/>
      <c r="CR146" s="290"/>
      <c r="CS146" s="289"/>
      <c r="CT146" s="279"/>
      <c r="CU146" s="328"/>
      <c r="CV146" s="328"/>
      <c r="CW146" s="290"/>
      <c r="CX146" s="289"/>
      <c r="CY146" s="279"/>
      <c r="CZ146" s="328"/>
      <c r="DA146" s="328"/>
      <c r="DB146" s="290"/>
      <c r="DC146" s="289"/>
      <c r="DD146" s="279"/>
      <c r="DE146" s="328"/>
      <c r="DF146" s="328"/>
      <c r="DG146" s="290"/>
      <c r="DH146" s="302"/>
      <c r="DI146" s="301"/>
      <c r="DJ146" s="163">
        <v>22</v>
      </c>
      <c r="DK146" s="163">
        <v>0</v>
      </c>
      <c r="DL146" s="163">
        <v>0</v>
      </c>
      <c r="DM146" s="163">
        <v>1</v>
      </c>
      <c r="DN146" s="163">
        <v>3</v>
      </c>
      <c r="DO146" s="163">
        <v>1</v>
      </c>
      <c r="DP146" s="165">
        <v>19</v>
      </c>
      <c r="DQ146" s="165"/>
      <c r="DR146" s="165">
        <v>19</v>
      </c>
      <c r="DS146" s="163">
        <v>94</v>
      </c>
      <c r="DT146" s="163">
        <v>24</v>
      </c>
      <c r="DU146" s="163">
        <v>21</v>
      </c>
      <c r="DV146" s="163">
        <v>20</v>
      </c>
      <c r="DW146" s="163">
        <v>2</v>
      </c>
      <c r="DX146" s="163">
        <v>10</v>
      </c>
      <c r="DY146" s="163">
        <v>0</v>
      </c>
      <c r="DZ146" s="163">
        <v>2</v>
      </c>
      <c r="EA146" s="163">
        <v>1</v>
      </c>
      <c r="EB146" s="163">
        <v>0</v>
      </c>
      <c r="EC146" s="163">
        <v>23</v>
      </c>
      <c r="ED146" s="165">
        <v>10.894737935792801</v>
      </c>
      <c r="EE146" s="165">
        <v>4.7368425807794798</v>
      </c>
      <c r="EF146" s="165">
        <v>0.94736851615589701</v>
      </c>
      <c r="EG146" s="165">
        <v>11.3684221938707</v>
      </c>
      <c r="EH146" s="166">
        <v>1.7894738638500201</v>
      </c>
      <c r="EI146" s="165">
        <v>138.109334970302</v>
      </c>
      <c r="EJ146" s="164">
        <v>0.292682926829268</v>
      </c>
      <c r="EK146" s="164">
        <v>0.38596491228070101</v>
      </c>
      <c r="EL146" s="278">
        <v>0.5</v>
      </c>
      <c r="EM146" s="278">
        <v>0.10344827500000001</v>
      </c>
      <c r="EN146" s="278">
        <v>0.39655172399999999</v>
      </c>
      <c r="EO146" s="278">
        <v>0.10169491999999999</v>
      </c>
      <c r="EP146" s="278">
        <v>0.50847458000000001</v>
      </c>
      <c r="EQ146" s="278">
        <v>0.11488250999999999</v>
      </c>
      <c r="ER146" s="165">
        <v>-5.6151461193211599E-2</v>
      </c>
      <c r="ES146" s="166">
        <v>9.4736851615589703</v>
      </c>
      <c r="ET146" s="166">
        <v>4.5</v>
      </c>
      <c r="EU146" s="166">
        <v>3.9278532572400202</v>
      </c>
      <c r="EV146" s="166">
        <v>4.3444145394856397</v>
      </c>
      <c r="EW146" s="166">
        <v>3.6874573695991302</v>
      </c>
      <c r="EX146" s="284">
        <v>8.1609403714537603E-3</v>
      </c>
    </row>
    <row r="147" spans="1:260" ht="13" customHeight="1">
      <c r="A147" s="160" t="s">
        <v>129</v>
      </c>
      <c r="B147" s="160">
        <v>9637</v>
      </c>
      <c r="C147" s="160">
        <v>573186</v>
      </c>
      <c r="D147" s="160">
        <v>13431</v>
      </c>
      <c r="E147" s="160" t="s">
        <v>16</v>
      </c>
      <c r="F147" s="160" t="s">
        <v>16</v>
      </c>
      <c r="G147" s="175"/>
      <c r="H147" s="168" t="s">
        <v>746</v>
      </c>
      <c r="I147" s="169" t="s">
        <v>173</v>
      </c>
      <c r="J147" s="170">
        <v>34</v>
      </c>
      <c r="K147" s="161">
        <v>1</v>
      </c>
      <c r="M147" s="184" t="s">
        <v>837</v>
      </c>
      <c r="Z147" s="163"/>
      <c r="AS147" s="278"/>
      <c r="AT147" s="278"/>
      <c r="AU147" s="278"/>
      <c r="AV147" s="278"/>
      <c r="AW147" s="278"/>
      <c r="AX147" s="278"/>
      <c r="AY147" s="456"/>
      <c r="AZ147" s="278"/>
      <c r="BA147" s="278"/>
      <c r="BB147" s="278"/>
      <c r="BC147" s="278"/>
      <c r="BD147" s="164"/>
      <c r="BE147" s="164"/>
      <c r="BF147" s="164"/>
      <c r="BG147" s="164"/>
      <c r="BH147" s="164"/>
      <c r="BI147" s="164"/>
      <c r="BJ147" s="165"/>
      <c r="BK147" s="164"/>
      <c r="BL147" s="165"/>
      <c r="BM147" s="165"/>
      <c r="BN147" s="165"/>
      <c r="BO147" s="165"/>
      <c r="BP147" s="165"/>
      <c r="BQ147" s="165"/>
      <c r="BR147" s="165"/>
      <c r="BS147" s="284"/>
      <c r="BT147" s="289"/>
      <c r="BU147" s="279"/>
      <c r="BV147" s="290"/>
      <c r="BW147" s="289"/>
      <c r="BX147" s="289"/>
      <c r="BY147" s="289"/>
      <c r="BZ147" s="289"/>
      <c r="CA147" s="279"/>
      <c r="CB147" s="290"/>
      <c r="CC147" s="289"/>
      <c r="CD147" s="279"/>
      <c r="CE147" s="328"/>
      <c r="CF147" s="290"/>
      <c r="CG147" s="289"/>
      <c r="CH147" s="279"/>
      <c r="CI147" s="328"/>
      <c r="CJ147" s="290"/>
      <c r="CK147" s="289"/>
      <c r="CL147" s="279"/>
      <c r="CM147" s="328"/>
      <c r="CN147" s="290"/>
      <c r="CO147" s="289"/>
      <c r="CP147" s="279"/>
      <c r="CQ147" s="328"/>
      <c r="CR147" s="290"/>
      <c r="CS147" s="289"/>
      <c r="CT147" s="279"/>
      <c r="CU147" s="328"/>
      <c r="CV147" s="328"/>
      <c r="CW147" s="290"/>
      <c r="CX147" s="289"/>
      <c r="CY147" s="279"/>
      <c r="CZ147" s="328"/>
      <c r="DA147" s="328"/>
      <c r="DB147" s="290"/>
      <c r="DC147" s="289"/>
      <c r="DD147" s="279"/>
      <c r="DE147" s="328"/>
      <c r="DF147" s="328"/>
      <c r="DG147" s="290"/>
      <c r="DH147" s="302"/>
      <c r="DI147" s="301"/>
      <c r="DJ147" s="163">
        <v>5</v>
      </c>
      <c r="DK147" s="163">
        <v>5</v>
      </c>
      <c r="DL147" s="163">
        <v>0</v>
      </c>
      <c r="DM147" s="163">
        <v>1</v>
      </c>
      <c r="DN147" s="163">
        <v>1</v>
      </c>
      <c r="DO147" s="163">
        <v>0</v>
      </c>
      <c r="DP147" s="165">
        <v>19.100000000000001</v>
      </c>
      <c r="DQ147" s="165">
        <v>19.100000381469702</v>
      </c>
      <c r="DR147" s="165"/>
      <c r="DS147" s="163">
        <v>89</v>
      </c>
      <c r="DT147" s="163">
        <v>22</v>
      </c>
      <c r="DU147" s="163">
        <v>16</v>
      </c>
      <c r="DV147" s="163">
        <v>16</v>
      </c>
      <c r="DW147" s="163">
        <v>4</v>
      </c>
      <c r="DX147" s="163">
        <v>10</v>
      </c>
      <c r="DY147" s="163">
        <v>0</v>
      </c>
      <c r="DZ147" s="163">
        <v>1</v>
      </c>
      <c r="EA147" s="163">
        <v>0</v>
      </c>
      <c r="EB147" s="163">
        <v>0</v>
      </c>
      <c r="EC147" s="163">
        <v>12</v>
      </c>
      <c r="ED147" s="165">
        <v>5.5862072639601603</v>
      </c>
      <c r="EE147" s="165">
        <v>4.6551727199668003</v>
      </c>
      <c r="EF147" s="165">
        <v>1.8620690879867201</v>
      </c>
      <c r="EG147" s="165">
        <v>10.241379983926899</v>
      </c>
      <c r="EH147" s="166">
        <v>1.6551725226548599</v>
      </c>
      <c r="EI147" s="165">
        <v>128.39041023553199</v>
      </c>
      <c r="EJ147" s="164">
        <v>0.28205128205128199</v>
      </c>
      <c r="EK147" s="164">
        <v>0.29032258064516098</v>
      </c>
      <c r="EL147" s="278">
        <v>0.5</v>
      </c>
      <c r="EM147" s="278">
        <v>0.181818181</v>
      </c>
      <c r="EN147" s="278">
        <v>0.31818181800000001</v>
      </c>
      <c r="EO147" s="278">
        <v>0.12121212000000001</v>
      </c>
      <c r="EP147" s="278">
        <v>0.45454545000000002</v>
      </c>
      <c r="EQ147" s="278">
        <v>7.843137E-2</v>
      </c>
      <c r="ER147" s="165">
        <v>-0.29530463106494997</v>
      </c>
      <c r="ES147" s="166">
        <v>7.4482763519468804</v>
      </c>
      <c r="ET147" s="166">
        <v>5.73</v>
      </c>
      <c r="EU147" s="166">
        <v>6.2409205308567302</v>
      </c>
      <c r="EV147" s="166">
        <v>5.1529323069697801</v>
      </c>
      <c r="EW147" s="166">
        <v>5.3206647139483598</v>
      </c>
      <c r="EX147" s="284">
        <v>-0.19592602550983401</v>
      </c>
    </row>
    <row r="148" spans="1:260" s="167" customFormat="1" ht="13" customHeight="1">
      <c r="A148" s="200" t="s">
        <v>129</v>
      </c>
      <c r="B148" s="160">
        <v>10185</v>
      </c>
      <c r="C148" s="200">
        <v>605397</v>
      </c>
      <c r="D148" s="200">
        <v>12970</v>
      </c>
      <c r="E148" s="200" t="s">
        <v>2172</v>
      </c>
      <c r="F148" s="200" t="s">
        <v>2172</v>
      </c>
      <c r="G148" s="175"/>
      <c r="H148" s="207" t="s">
        <v>977</v>
      </c>
      <c r="I148" s="208" t="s">
        <v>536</v>
      </c>
      <c r="J148" s="209">
        <v>31</v>
      </c>
      <c r="K148" s="161">
        <v>1</v>
      </c>
      <c r="L148" s="175"/>
      <c r="M148" s="210" t="s">
        <v>837</v>
      </c>
      <c r="N148" s="211"/>
      <c r="O148" s="175"/>
      <c r="P148" s="175"/>
      <c r="Q148" s="175"/>
      <c r="R148" s="175"/>
      <c r="S148" s="175"/>
      <c r="T148" s="175"/>
      <c r="U148" s="175"/>
      <c r="V148" s="175"/>
      <c r="W148" s="175"/>
      <c r="X148" s="175"/>
      <c r="Y148" s="210"/>
      <c r="Z148" s="163"/>
      <c r="AA148" s="163"/>
      <c r="AB148" s="163"/>
      <c r="AC148" s="163"/>
      <c r="AD148" s="163"/>
      <c r="AE148" s="163"/>
      <c r="AF148" s="163"/>
      <c r="AG148" s="163"/>
      <c r="AH148" s="163"/>
      <c r="AI148" s="163"/>
      <c r="AJ148" s="163"/>
      <c r="AK148" s="163"/>
      <c r="AL148" s="163"/>
      <c r="AM148" s="163"/>
      <c r="AN148" s="163"/>
      <c r="AO148" s="163"/>
      <c r="AP148" s="163"/>
      <c r="AQ148" s="163"/>
      <c r="AR148" s="163"/>
      <c r="AS148" s="278"/>
      <c r="AT148" s="278"/>
      <c r="AU148" s="278"/>
      <c r="AV148" s="278"/>
      <c r="AW148" s="278"/>
      <c r="AX148" s="278"/>
      <c r="AY148" s="456"/>
      <c r="AZ148" s="278"/>
      <c r="BA148" s="278"/>
      <c r="BB148" s="278"/>
      <c r="BC148" s="278"/>
      <c r="BD148" s="164"/>
      <c r="BE148" s="164"/>
      <c r="BF148" s="164"/>
      <c r="BG148" s="164"/>
      <c r="BH148" s="164"/>
      <c r="BI148" s="164"/>
      <c r="BJ148" s="165"/>
      <c r="BK148" s="164"/>
      <c r="BL148" s="165"/>
      <c r="BM148" s="165"/>
      <c r="BN148" s="165"/>
      <c r="BO148" s="165"/>
      <c r="BP148" s="165"/>
      <c r="BQ148" s="165"/>
      <c r="BR148" s="165"/>
      <c r="BS148" s="284"/>
      <c r="BT148" s="289"/>
      <c r="BU148" s="279"/>
      <c r="BV148" s="290"/>
      <c r="BW148" s="289"/>
      <c r="BX148" s="289"/>
      <c r="BY148" s="289"/>
      <c r="BZ148" s="289"/>
      <c r="CA148" s="279"/>
      <c r="CB148" s="290"/>
      <c r="CC148" s="289"/>
      <c r="CD148" s="279"/>
      <c r="CE148" s="328"/>
      <c r="CF148" s="290"/>
      <c r="CG148" s="289"/>
      <c r="CH148" s="279"/>
      <c r="CI148" s="328"/>
      <c r="CJ148" s="290"/>
      <c r="CK148" s="289"/>
      <c r="CL148" s="279"/>
      <c r="CM148" s="328"/>
      <c r="CN148" s="290"/>
      <c r="CO148" s="289"/>
      <c r="CP148" s="279"/>
      <c r="CQ148" s="328"/>
      <c r="CR148" s="290"/>
      <c r="CS148" s="289"/>
      <c r="CT148" s="279"/>
      <c r="CU148" s="328"/>
      <c r="CV148" s="328"/>
      <c r="CW148" s="290"/>
      <c r="CX148" s="289"/>
      <c r="CY148" s="279"/>
      <c r="CZ148" s="328"/>
      <c r="DA148" s="328"/>
      <c r="DB148" s="290"/>
      <c r="DC148" s="289"/>
      <c r="DD148" s="279"/>
      <c r="DE148" s="328"/>
      <c r="DF148" s="328"/>
      <c r="DG148" s="290"/>
      <c r="DH148" s="302"/>
      <c r="DI148" s="301"/>
      <c r="DJ148" s="163"/>
      <c r="DK148" s="163"/>
      <c r="DL148" s="163"/>
      <c r="DM148" s="163"/>
      <c r="DN148" s="163"/>
      <c r="DO148" s="163"/>
      <c r="DP148" s="165"/>
      <c r="DQ148" s="165"/>
      <c r="DR148" s="165"/>
      <c r="DS148" s="163"/>
      <c r="DT148" s="163"/>
      <c r="DU148" s="163"/>
      <c r="DV148" s="163"/>
      <c r="DW148" s="163"/>
      <c r="DX148" s="163"/>
      <c r="DY148" s="163"/>
      <c r="DZ148" s="163"/>
      <c r="EA148" s="163"/>
      <c r="EB148" s="163"/>
      <c r="EC148" s="163"/>
      <c r="ED148" s="165"/>
      <c r="EE148" s="165"/>
      <c r="EF148" s="165"/>
      <c r="EG148" s="165"/>
      <c r="EH148" s="166"/>
      <c r="EI148" s="165"/>
      <c r="EJ148" s="164"/>
      <c r="EK148" s="164"/>
      <c r="EL148" s="278"/>
      <c r="EM148" s="278"/>
      <c r="EN148" s="278"/>
      <c r="EO148" s="278"/>
      <c r="EP148" s="278"/>
      <c r="EQ148" s="278"/>
      <c r="ER148" s="165"/>
      <c r="ES148" s="166"/>
      <c r="ET148" s="166"/>
      <c r="EU148" s="166"/>
      <c r="EV148" s="166"/>
      <c r="EW148" s="166"/>
      <c r="EX148" s="284"/>
      <c r="EY148" s="458"/>
      <c r="EZ148" s="162"/>
      <c r="FA148" s="162"/>
      <c r="FB148" s="162"/>
      <c r="FC148" s="162"/>
      <c r="FD148" s="162"/>
      <c r="FE148" s="162"/>
      <c r="FF148" s="162"/>
      <c r="FG148" s="162"/>
      <c r="FH148" s="162"/>
      <c r="FI148" s="162"/>
      <c r="FJ148" s="162"/>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62"/>
      <c r="GH148" s="162"/>
      <c r="GI148" s="162"/>
      <c r="GJ148" s="162"/>
      <c r="GK148" s="162"/>
      <c r="GL148" s="162"/>
      <c r="GM148" s="162"/>
      <c r="GN148" s="162"/>
      <c r="GO148" s="162"/>
      <c r="GP148" s="162"/>
      <c r="GQ148" s="162"/>
      <c r="GR148" s="162"/>
      <c r="GS148" s="162"/>
      <c r="GT148" s="162"/>
      <c r="GU148" s="162"/>
      <c r="GV148" s="162"/>
      <c r="GW148" s="162"/>
      <c r="GX148" s="162"/>
      <c r="GY148" s="162"/>
      <c r="GZ148" s="162"/>
      <c r="HA148" s="162"/>
      <c r="HB148" s="162"/>
      <c r="HC148" s="162"/>
      <c r="HD148" s="162"/>
      <c r="HE148" s="162"/>
      <c r="HF148" s="162"/>
      <c r="HG148" s="162"/>
      <c r="HH148" s="162"/>
      <c r="HI148" s="162"/>
      <c r="HJ148" s="162"/>
      <c r="HK148" s="162"/>
      <c r="HL148" s="162"/>
      <c r="HM148" s="162"/>
      <c r="HN148" s="162"/>
      <c r="HO148" s="162"/>
      <c r="HP148" s="162"/>
      <c r="HQ148" s="162"/>
      <c r="HR148" s="162"/>
      <c r="HS148" s="162"/>
      <c r="HT148" s="162"/>
      <c r="HU148" s="162"/>
      <c r="HV148" s="162"/>
      <c r="HW148" s="162"/>
      <c r="HX148" s="162"/>
      <c r="HY148" s="162"/>
      <c r="HZ148" s="162"/>
      <c r="IA148" s="162"/>
      <c r="IB148" s="162"/>
      <c r="IC148" s="162"/>
      <c r="ID148" s="162"/>
      <c r="IE148" s="162"/>
      <c r="IF148" s="162"/>
      <c r="IG148" s="162"/>
      <c r="IH148" s="162"/>
      <c r="II148" s="162"/>
      <c r="IJ148" s="162"/>
      <c r="IK148" s="162"/>
      <c r="IL148" s="162"/>
      <c r="IM148" s="162"/>
      <c r="IN148" s="162"/>
      <c r="IO148" s="162"/>
      <c r="IP148" s="162"/>
      <c r="IQ148" s="162"/>
      <c r="IR148" s="162"/>
      <c r="IS148" s="162"/>
      <c r="IT148" s="162"/>
      <c r="IU148" s="162"/>
      <c r="IV148" s="162"/>
      <c r="IW148" s="162"/>
      <c r="IX148" s="162"/>
      <c r="IY148" s="162"/>
      <c r="IZ148" s="162"/>
    </row>
    <row r="149" spans="1:260" ht="13" customHeight="1">
      <c r="A149" s="160" t="s">
        <v>129</v>
      </c>
      <c r="B149" s="160">
        <v>10468</v>
      </c>
      <c r="C149" s="160">
        <v>641729</v>
      </c>
      <c r="D149" s="160">
        <v>15761</v>
      </c>
      <c r="E149" s="160" t="s">
        <v>555</v>
      </c>
      <c r="F149" s="160" t="s">
        <v>555</v>
      </c>
      <c r="G149" s="175"/>
      <c r="H149" s="168" t="s">
        <v>346</v>
      </c>
      <c r="I149" s="169" t="s">
        <v>536</v>
      </c>
      <c r="J149" s="170">
        <v>29</v>
      </c>
      <c r="K149" s="161">
        <v>1</v>
      </c>
      <c r="M149" s="184" t="s">
        <v>837</v>
      </c>
      <c r="Z149" s="163"/>
      <c r="AS149" s="278"/>
      <c r="AT149" s="278"/>
      <c r="AU149" s="278"/>
      <c r="AV149" s="278"/>
      <c r="AW149" s="278"/>
      <c r="AX149" s="278"/>
      <c r="AY149" s="456"/>
      <c r="AZ149" s="278"/>
      <c r="BA149" s="278"/>
      <c r="BB149" s="278"/>
      <c r="BC149" s="278"/>
      <c r="BD149" s="164"/>
      <c r="BE149" s="164"/>
      <c r="BF149" s="164"/>
      <c r="BG149" s="164"/>
      <c r="BH149" s="164"/>
      <c r="BI149" s="164"/>
      <c r="BJ149" s="165"/>
      <c r="BK149" s="164"/>
      <c r="BL149" s="165"/>
      <c r="BM149" s="165"/>
      <c r="BN149" s="165"/>
      <c r="BO149" s="165"/>
      <c r="BP149" s="165"/>
      <c r="BQ149" s="165"/>
      <c r="BR149" s="165"/>
      <c r="BS149" s="284"/>
      <c r="BT149" s="289"/>
      <c r="BU149" s="279"/>
      <c r="BV149" s="290"/>
      <c r="BW149" s="289"/>
      <c r="BX149" s="289"/>
      <c r="BY149" s="289"/>
      <c r="BZ149" s="289"/>
      <c r="CA149" s="279"/>
      <c r="CB149" s="290"/>
      <c r="CC149" s="289"/>
      <c r="CD149" s="279"/>
      <c r="CE149" s="328"/>
      <c r="CF149" s="290"/>
      <c r="CG149" s="289"/>
      <c r="CH149" s="279"/>
      <c r="CI149" s="328"/>
      <c r="CJ149" s="290"/>
      <c r="CK149" s="289"/>
      <c r="CL149" s="279"/>
      <c r="CM149" s="328"/>
      <c r="CN149" s="290"/>
      <c r="CO149" s="289"/>
      <c r="CP149" s="279"/>
      <c r="CQ149" s="328"/>
      <c r="CR149" s="290"/>
      <c r="CS149" s="289"/>
      <c r="CT149" s="279"/>
      <c r="CU149" s="328"/>
      <c r="CV149" s="328"/>
      <c r="CW149" s="290"/>
      <c r="CX149" s="289"/>
      <c r="CY149" s="279"/>
      <c r="CZ149" s="328"/>
      <c r="DA149" s="328"/>
      <c r="DB149" s="290"/>
      <c r="DC149" s="289"/>
      <c r="DD149" s="279"/>
      <c r="DE149" s="328"/>
      <c r="DF149" s="328"/>
      <c r="DG149" s="290"/>
      <c r="DH149" s="302"/>
      <c r="DI149" s="301"/>
      <c r="DP149" s="165"/>
      <c r="DQ149" s="165"/>
      <c r="DR149" s="165"/>
      <c r="ED149" s="165"/>
      <c r="EE149" s="165"/>
      <c r="EF149" s="165"/>
      <c r="EG149" s="165"/>
      <c r="EH149" s="166"/>
      <c r="EI149" s="165"/>
      <c r="EJ149" s="164"/>
      <c r="EK149" s="164"/>
      <c r="EL149" s="278"/>
      <c r="EM149" s="278"/>
      <c r="EN149" s="278"/>
      <c r="EO149" s="278"/>
      <c r="EP149" s="278"/>
      <c r="EQ149" s="278"/>
      <c r="ER149" s="165"/>
      <c r="ES149" s="166"/>
      <c r="ET149" s="166"/>
      <c r="EU149" s="166"/>
      <c r="EV149" s="166"/>
      <c r="EW149" s="166"/>
      <c r="EX149" s="284"/>
      <c r="FA149" s="167"/>
      <c r="FB149" s="167"/>
      <c r="FC149" s="167"/>
      <c r="FD149" s="167"/>
      <c r="FE149" s="167"/>
      <c r="FF149" s="167"/>
      <c r="FG149" s="167"/>
      <c r="FH149" s="167"/>
      <c r="FI149" s="167"/>
      <c r="FJ149" s="167"/>
      <c r="FK149" s="167"/>
      <c r="FL149" s="167"/>
      <c r="FM149" s="167"/>
      <c r="FN149" s="167"/>
      <c r="FO149" s="167"/>
      <c r="FP149" s="167"/>
      <c r="FQ149" s="167"/>
      <c r="FR149" s="167"/>
      <c r="FS149" s="167"/>
      <c r="FT149" s="167"/>
      <c r="FU149" s="167"/>
      <c r="FV149" s="167"/>
      <c r="FW149" s="167"/>
      <c r="FX149" s="167"/>
      <c r="FY149" s="167"/>
      <c r="FZ149" s="167"/>
      <c r="GA149" s="167"/>
      <c r="GB149" s="167"/>
      <c r="GC149" s="167"/>
      <c r="GD149" s="167"/>
      <c r="GE149" s="167"/>
      <c r="GF149" s="167"/>
      <c r="GG149" s="167"/>
      <c r="GH149" s="167"/>
      <c r="GI149" s="167"/>
      <c r="GJ149" s="167"/>
      <c r="GK149" s="167"/>
      <c r="GL149" s="167"/>
      <c r="GM149" s="167"/>
      <c r="GN149" s="167"/>
      <c r="GO149" s="167"/>
      <c r="GP149" s="167"/>
      <c r="GQ149" s="167"/>
      <c r="GR149" s="167"/>
      <c r="GS149" s="167"/>
      <c r="GT149" s="167"/>
      <c r="GU149" s="167"/>
      <c r="GV149" s="167"/>
      <c r="GW149" s="167"/>
      <c r="GX149" s="167"/>
      <c r="GY149" s="167"/>
      <c r="GZ149" s="167"/>
      <c r="HA149" s="167"/>
      <c r="HB149" s="167"/>
      <c r="HC149" s="167"/>
      <c r="HD149" s="167"/>
      <c r="HE149" s="167"/>
      <c r="HF149" s="167"/>
      <c r="HG149" s="167"/>
      <c r="HH149" s="167"/>
      <c r="HI149" s="167"/>
      <c r="HJ149" s="167"/>
      <c r="HK149" s="167"/>
      <c r="HL149" s="167"/>
      <c r="HM149" s="167"/>
      <c r="HN149" s="167"/>
      <c r="HO149" s="167"/>
      <c r="HP149" s="167"/>
      <c r="HQ149" s="167"/>
      <c r="HR149" s="167"/>
      <c r="HS149" s="167"/>
      <c r="HT149" s="167"/>
      <c r="HU149" s="167"/>
      <c r="HV149" s="167"/>
      <c r="HW149" s="167"/>
      <c r="HX149" s="167"/>
      <c r="HY149" s="167"/>
      <c r="HZ149" s="167"/>
      <c r="IA149" s="167"/>
      <c r="IB149" s="167"/>
      <c r="IC149" s="167"/>
      <c r="ID149" s="167"/>
      <c r="IE149" s="167"/>
      <c r="IF149" s="167"/>
      <c r="IG149" s="167"/>
      <c r="IH149" s="167"/>
      <c r="II149" s="167"/>
      <c r="IJ149" s="167"/>
      <c r="IK149" s="167"/>
      <c r="IL149" s="167"/>
      <c r="IM149" s="167"/>
      <c r="IN149" s="167"/>
      <c r="IO149" s="167"/>
      <c r="IP149" s="167"/>
      <c r="IQ149" s="167"/>
      <c r="IR149" s="167"/>
      <c r="IS149" s="167"/>
      <c r="IT149" s="167"/>
      <c r="IU149" s="167"/>
      <c r="IV149" s="167"/>
      <c r="IW149" s="167"/>
      <c r="IX149" s="167"/>
      <c r="IY149" s="167"/>
      <c r="IZ149" s="167"/>
    </row>
    <row r="150" spans="1:260" ht="13" customHeight="1">
      <c r="A150" s="160" t="s">
        <v>129</v>
      </c>
      <c r="B150" s="160">
        <v>11431</v>
      </c>
      <c r="C150" s="160">
        <v>676710</v>
      </c>
      <c r="D150" s="160">
        <v>20531</v>
      </c>
      <c r="E150" s="160" t="s">
        <v>609</v>
      </c>
      <c r="F150" s="160" t="s">
        <v>609</v>
      </c>
      <c r="G150" s="175"/>
      <c r="H150" s="162" t="s">
        <v>240</v>
      </c>
      <c r="I150" s="162" t="s">
        <v>2453</v>
      </c>
      <c r="J150" s="161">
        <v>28</v>
      </c>
      <c r="K150" s="161">
        <v>1</v>
      </c>
      <c r="M150" s="184" t="s">
        <v>837</v>
      </c>
      <c r="Z150" s="163"/>
      <c r="AS150" s="278"/>
      <c r="AT150" s="278"/>
      <c r="AU150" s="278"/>
      <c r="AV150" s="278"/>
      <c r="AW150" s="278"/>
      <c r="AX150" s="278"/>
      <c r="AY150" s="456"/>
      <c r="AZ150" s="278"/>
      <c r="BA150" s="278"/>
      <c r="BB150" s="278"/>
      <c r="BC150" s="278"/>
      <c r="BD150" s="164"/>
      <c r="BE150" s="164"/>
      <c r="BF150" s="164"/>
      <c r="BG150" s="164"/>
      <c r="BH150" s="164"/>
      <c r="BI150" s="164"/>
      <c r="BJ150" s="165"/>
      <c r="BK150" s="164"/>
      <c r="BL150" s="165"/>
      <c r="BM150" s="165"/>
      <c r="BN150" s="165"/>
      <c r="BO150" s="165"/>
      <c r="BP150" s="165"/>
      <c r="BQ150" s="165"/>
      <c r="BR150" s="165"/>
      <c r="BS150" s="284"/>
      <c r="BT150" s="289"/>
      <c r="BU150" s="279"/>
      <c r="BV150" s="290"/>
      <c r="BW150" s="289"/>
      <c r="BX150" s="289"/>
      <c r="BY150" s="289"/>
      <c r="BZ150" s="289"/>
      <c r="CA150" s="279"/>
      <c r="CB150" s="290"/>
      <c r="CC150" s="289"/>
      <c r="CD150" s="279"/>
      <c r="CE150" s="328"/>
      <c r="CF150" s="290"/>
      <c r="CG150" s="289"/>
      <c r="CH150" s="279"/>
      <c r="CI150" s="328"/>
      <c r="CJ150" s="290"/>
      <c r="CK150" s="289"/>
      <c r="CL150" s="279"/>
      <c r="CM150" s="328"/>
      <c r="CN150" s="290"/>
      <c r="CO150" s="289"/>
      <c r="CP150" s="279"/>
      <c r="CQ150" s="328"/>
      <c r="CR150" s="290"/>
      <c r="CS150" s="289"/>
      <c r="CT150" s="279"/>
      <c r="CU150" s="328"/>
      <c r="CV150" s="328"/>
      <c r="CW150" s="290"/>
      <c r="CX150" s="289"/>
      <c r="CY150" s="279"/>
      <c r="CZ150" s="328"/>
      <c r="DA150" s="328"/>
      <c r="DB150" s="290"/>
      <c r="DC150" s="289"/>
      <c r="DD150" s="279"/>
      <c r="DE150" s="328"/>
      <c r="DF150" s="328"/>
      <c r="DG150" s="290"/>
      <c r="DH150" s="302"/>
      <c r="DI150" s="301"/>
      <c r="DP150" s="165"/>
      <c r="DQ150" s="165"/>
      <c r="DR150" s="165"/>
      <c r="ED150" s="165"/>
      <c r="EE150" s="165"/>
      <c r="EF150" s="165"/>
      <c r="EG150" s="165"/>
      <c r="EH150" s="166"/>
      <c r="EI150" s="165"/>
      <c r="EJ150" s="164"/>
      <c r="EK150" s="164"/>
      <c r="EL150" s="278"/>
      <c r="EM150" s="278"/>
      <c r="EN150" s="278"/>
      <c r="EO150" s="278"/>
      <c r="EP150" s="278"/>
      <c r="EQ150" s="278"/>
      <c r="ER150" s="165"/>
      <c r="ES150" s="166"/>
      <c r="ET150" s="166"/>
      <c r="EU150" s="166"/>
      <c r="EV150" s="166"/>
      <c r="EW150" s="166"/>
      <c r="EX150" s="284"/>
    </row>
    <row r="151" spans="1:260" ht="13" customHeight="1">
      <c r="A151" s="160" t="s">
        <v>129</v>
      </c>
      <c r="B151" s="160">
        <v>12446</v>
      </c>
      <c r="C151" s="160">
        <v>679525</v>
      </c>
      <c r="D151" s="160">
        <v>27451</v>
      </c>
      <c r="E151" s="160" t="s">
        <v>2170</v>
      </c>
      <c r="F151" s="160" t="s">
        <v>2170</v>
      </c>
      <c r="G151" s="175"/>
      <c r="H151" s="162" t="s">
        <v>2423</v>
      </c>
      <c r="I151" s="162" t="s">
        <v>904</v>
      </c>
      <c r="J151" s="160">
        <v>26</v>
      </c>
      <c r="K151" s="161">
        <v>1</v>
      </c>
      <c r="M151" s="184" t="s">
        <v>837</v>
      </c>
      <c r="Z151" s="163"/>
      <c r="AS151" s="278"/>
      <c r="AT151" s="278"/>
      <c r="AU151" s="278"/>
      <c r="AV151" s="278"/>
      <c r="AW151" s="278"/>
      <c r="AX151" s="278"/>
      <c r="AY151" s="456"/>
      <c r="AZ151" s="278"/>
      <c r="BA151" s="278"/>
      <c r="BB151" s="278"/>
      <c r="BC151" s="278"/>
      <c r="BD151" s="164"/>
      <c r="BE151" s="164"/>
      <c r="BF151" s="164"/>
      <c r="BG151" s="164"/>
      <c r="BH151" s="164"/>
      <c r="BI151" s="164"/>
      <c r="BJ151" s="165"/>
      <c r="BK151" s="164"/>
      <c r="BL151" s="165"/>
      <c r="BM151" s="165"/>
      <c r="BN151" s="165"/>
      <c r="BO151" s="165"/>
      <c r="BP151" s="165"/>
      <c r="BQ151" s="165"/>
      <c r="BR151" s="165"/>
      <c r="BS151" s="284"/>
      <c r="BT151" s="289"/>
      <c r="BU151" s="279"/>
      <c r="BV151" s="290"/>
      <c r="BW151" s="289"/>
      <c r="BX151" s="289"/>
      <c r="BY151" s="289"/>
      <c r="BZ151" s="289"/>
      <c r="CA151" s="279"/>
      <c r="CB151" s="290"/>
      <c r="CC151" s="289"/>
      <c r="CD151" s="279"/>
      <c r="CE151" s="328"/>
      <c r="CF151" s="290"/>
      <c r="CG151" s="289"/>
      <c r="CH151" s="279"/>
      <c r="CI151" s="328"/>
      <c r="CJ151" s="290"/>
      <c r="CK151" s="289"/>
      <c r="CL151" s="279"/>
      <c r="CM151" s="328"/>
      <c r="CN151" s="290"/>
      <c r="CO151" s="289"/>
      <c r="CP151" s="279"/>
      <c r="CQ151" s="328"/>
      <c r="CR151" s="290"/>
      <c r="CS151" s="289"/>
      <c r="CT151" s="279"/>
      <c r="CU151" s="328"/>
      <c r="CV151" s="328"/>
      <c r="CW151" s="290"/>
      <c r="CX151" s="289"/>
      <c r="CY151" s="279"/>
      <c r="CZ151" s="328"/>
      <c r="DA151" s="328"/>
      <c r="DB151" s="290"/>
      <c r="DC151" s="289"/>
      <c r="DD151" s="279"/>
      <c r="DE151" s="328"/>
      <c r="DF151" s="328"/>
      <c r="DG151" s="290"/>
      <c r="DH151" s="302"/>
      <c r="DI151" s="301"/>
      <c r="DP151" s="165"/>
      <c r="DQ151" s="165"/>
      <c r="DR151" s="165"/>
      <c r="ED151" s="165"/>
      <c r="EE151" s="165"/>
      <c r="EF151" s="165"/>
      <c r="EG151" s="165"/>
      <c r="EH151" s="166"/>
      <c r="EI151" s="165"/>
      <c r="EJ151" s="164"/>
      <c r="EK151" s="164"/>
      <c r="EL151" s="278"/>
      <c r="EM151" s="278"/>
      <c r="EN151" s="278"/>
      <c r="EO151" s="278"/>
      <c r="EP151" s="278"/>
      <c r="EQ151" s="278"/>
      <c r="ER151" s="165"/>
      <c r="ES151" s="166"/>
      <c r="ET151" s="166"/>
      <c r="EU151" s="166"/>
      <c r="EV151" s="166"/>
      <c r="EW151" s="166"/>
      <c r="EX151" s="284"/>
    </row>
    <row r="152" spans="1:260" ht="13" customHeight="1">
      <c r="A152" s="160" t="s">
        <v>129</v>
      </c>
      <c r="B152" s="160">
        <v>12435</v>
      </c>
      <c r="C152" s="160">
        <v>673237</v>
      </c>
      <c r="D152" s="160">
        <v>23003</v>
      </c>
      <c r="E152" s="160" t="s">
        <v>614</v>
      </c>
      <c r="F152" s="160" t="s">
        <v>614</v>
      </c>
      <c r="G152" s="175"/>
      <c r="H152" s="162" t="s">
        <v>259</v>
      </c>
      <c r="I152" s="162" t="s">
        <v>3019</v>
      </c>
      <c r="J152" s="160">
        <v>26</v>
      </c>
      <c r="K152" s="161">
        <v>2</v>
      </c>
      <c r="L152" s="161" t="s">
        <v>837</v>
      </c>
      <c r="Z152" s="163">
        <v>79</v>
      </c>
      <c r="AA152" s="163">
        <v>318</v>
      </c>
      <c r="AB152" s="163">
        <v>302</v>
      </c>
      <c r="AC152" s="163">
        <v>75</v>
      </c>
      <c r="AD152" s="163">
        <v>51</v>
      </c>
      <c r="AE152" s="163">
        <v>11</v>
      </c>
      <c r="AF152" s="163">
        <v>1</v>
      </c>
      <c r="AG152" s="163">
        <v>12</v>
      </c>
      <c r="AH152" s="163">
        <v>33</v>
      </c>
      <c r="AI152" s="163">
        <v>37</v>
      </c>
      <c r="AJ152" s="163">
        <v>0</v>
      </c>
      <c r="AK152" s="163">
        <v>1</v>
      </c>
      <c r="AL152" s="163">
        <v>12</v>
      </c>
      <c r="AM152" s="163">
        <v>1</v>
      </c>
      <c r="AN152" s="163">
        <v>57</v>
      </c>
      <c r="AO152" s="163">
        <v>2</v>
      </c>
      <c r="AP152" s="163">
        <v>2</v>
      </c>
      <c r="AQ152" s="163">
        <v>0</v>
      </c>
      <c r="AR152" s="163">
        <v>7</v>
      </c>
      <c r="AS152" s="278">
        <v>3.7735849000000002E-2</v>
      </c>
      <c r="AT152" s="278">
        <v>0.17924528300000001</v>
      </c>
      <c r="AU152" s="278">
        <v>0.37246963999999999</v>
      </c>
      <c r="AV152" s="278">
        <v>0.22672065</v>
      </c>
      <c r="AW152" s="278">
        <v>8.9068830000000002E-2</v>
      </c>
      <c r="AX152" s="278">
        <v>0.44129554999999998</v>
      </c>
      <c r="AY152" s="456">
        <v>111.589</v>
      </c>
      <c r="AZ152" s="278">
        <v>0.13047712</v>
      </c>
      <c r="BA152" s="278">
        <v>0.43724696299999999</v>
      </c>
      <c r="BB152" s="278">
        <v>0.19433198300000001</v>
      </c>
      <c r="BC152" s="278">
        <v>0.36842105200000003</v>
      </c>
      <c r="BD152" s="164">
        <v>0.26808510600000002</v>
      </c>
      <c r="BE152" s="164">
        <v>0.24834437000000001</v>
      </c>
      <c r="BF152" s="164">
        <v>0.27987421299999998</v>
      </c>
      <c r="BG152" s="164">
        <v>0.410596026</v>
      </c>
      <c r="BH152" s="164">
        <v>0.69047023900000004</v>
      </c>
      <c r="BI152" s="164">
        <v>0.16225165599999999</v>
      </c>
      <c r="BJ152" s="165">
        <v>104.656573383896</v>
      </c>
      <c r="BK152" s="164">
        <v>0.29815025923756</v>
      </c>
      <c r="BL152" s="165">
        <v>-3.9478303205093801</v>
      </c>
      <c r="BM152" s="165">
        <v>32.9125901449599</v>
      </c>
      <c r="BN152" s="165">
        <v>90.556166885290097</v>
      </c>
      <c r="BO152" s="165">
        <v>-1.1556673171942899</v>
      </c>
      <c r="BP152" s="165">
        <v>-0.226634681224823</v>
      </c>
      <c r="BQ152" s="165">
        <v>2.0538144994655099</v>
      </c>
      <c r="BR152" s="165">
        <v>-3.6825612347444898</v>
      </c>
      <c r="BS152" s="284">
        <v>0.21292136585616001</v>
      </c>
      <c r="BT152" s="289"/>
      <c r="BU152" s="279"/>
      <c r="BV152" s="290"/>
      <c r="BW152" s="289"/>
      <c r="BX152" s="289"/>
      <c r="BY152" s="289"/>
      <c r="BZ152" s="289"/>
      <c r="CA152" s="279"/>
      <c r="CB152" s="290"/>
      <c r="CC152" s="289"/>
      <c r="CD152" s="279"/>
      <c r="CE152" s="328"/>
      <c r="CF152" s="290"/>
      <c r="CG152" s="289"/>
      <c r="CH152" s="279"/>
      <c r="CI152" s="328"/>
      <c r="CJ152" s="290"/>
      <c r="CK152" s="289"/>
      <c r="CL152" s="279"/>
      <c r="CM152" s="328"/>
      <c r="CN152" s="290"/>
      <c r="CO152" s="289"/>
      <c r="CP152" s="279"/>
      <c r="CQ152" s="328"/>
      <c r="CR152" s="290"/>
      <c r="CS152" s="289"/>
      <c r="CT152" s="279"/>
      <c r="CU152" s="328"/>
      <c r="CV152" s="328"/>
      <c r="CW152" s="290"/>
      <c r="CX152" s="289"/>
      <c r="CY152" s="279"/>
      <c r="CZ152" s="328"/>
      <c r="DA152" s="328"/>
      <c r="DB152" s="290"/>
      <c r="DC152" s="289"/>
      <c r="DD152" s="279"/>
      <c r="DE152" s="328"/>
      <c r="DF152" s="328"/>
      <c r="DG152" s="290"/>
      <c r="DH152" s="302"/>
      <c r="DI152" s="301">
        <v>-5.1502525806427002</v>
      </c>
      <c r="DP152" s="165"/>
      <c r="DQ152" s="165"/>
      <c r="DR152" s="165"/>
      <c r="ED152" s="165"/>
      <c r="EE152" s="165"/>
      <c r="EF152" s="165"/>
      <c r="EG152" s="165"/>
      <c r="EH152" s="166"/>
      <c r="EI152" s="165"/>
      <c r="EJ152" s="164"/>
      <c r="EK152" s="164"/>
      <c r="EL152" s="278"/>
      <c r="EM152" s="278"/>
      <c r="EN152" s="278"/>
      <c r="EO152" s="278"/>
      <c r="EP152" s="278"/>
      <c r="EQ152" s="278"/>
      <c r="ER152" s="165"/>
      <c r="ES152" s="166"/>
      <c r="ET152" s="166"/>
      <c r="EU152" s="166"/>
      <c r="EV152" s="166"/>
      <c r="EW152" s="166"/>
      <c r="EX152" s="284"/>
    </row>
    <row r="153" spans="1:260" ht="13" customHeight="1">
      <c r="A153" s="160" t="s">
        <v>129</v>
      </c>
      <c r="B153" s="160">
        <v>10678</v>
      </c>
      <c r="C153" s="160">
        <v>543309</v>
      </c>
      <c r="D153" s="160">
        <v>5517</v>
      </c>
      <c r="E153" s="160" t="s">
        <v>14</v>
      </c>
      <c r="F153" s="160" t="s">
        <v>14</v>
      </c>
      <c r="G153" s="175"/>
      <c r="H153" s="168" t="s">
        <v>1047</v>
      </c>
      <c r="I153" s="169" t="s">
        <v>547</v>
      </c>
      <c r="J153" s="170">
        <v>35</v>
      </c>
      <c r="K153" s="161">
        <v>2</v>
      </c>
      <c r="L153" s="161" t="s">
        <v>837</v>
      </c>
      <c r="Z153" s="163">
        <v>46</v>
      </c>
      <c r="AA153" s="163">
        <v>158</v>
      </c>
      <c r="AB153" s="163">
        <v>145</v>
      </c>
      <c r="AC153" s="163">
        <v>33</v>
      </c>
      <c r="AD153" s="163">
        <v>23</v>
      </c>
      <c r="AE153" s="163">
        <v>8</v>
      </c>
      <c r="AF153" s="163">
        <v>0</v>
      </c>
      <c r="AG153" s="163">
        <v>2</v>
      </c>
      <c r="AH153" s="163">
        <v>13</v>
      </c>
      <c r="AI153" s="163">
        <v>21</v>
      </c>
      <c r="AJ153" s="163">
        <v>1</v>
      </c>
      <c r="AK153" s="163">
        <v>0</v>
      </c>
      <c r="AL153" s="163">
        <v>10</v>
      </c>
      <c r="AM153" s="163">
        <v>0</v>
      </c>
      <c r="AN153" s="163">
        <v>28</v>
      </c>
      <c r="AO153" s="163">
        <v>2</v>
      </c>
      <c r="AP153" s="163">
        <v>1</v>
      </c>
      <c r="AQ153" s="163">
        <v>0</v>
      </c>
      <c r="AR153" s="163">
        <v>2</v>
      </c>
      <c r="AS153" s="278">
        <v>6.3291138999999996E-2</v>
      </c>
      <c r="AT153" s="278">
        <v>0.177215189</v>
      </c>
      <c r="AU153" s="278">
        <v>0.50847458000000001</v>
      </c>
      <c r="AV153" s="278">
        <v>0.16101694999999999</v>
      </c>
      <c r="AW153" s="278">
        <v>5.0847459999999997E-2</v>
      </c>
      <c r="AX153" s="278">
        <v>0.39830507999999998</v>
      </c>
      <c r="AY153" s="456">
        <v>106.708</v>
      </c>
      <c r="AZ153" s="278">
        <v>8.1861959999999998E-2</v>
      </c>
      <c r="BA153" s="278">
        <v>0.35897435799999999</v>
      </c>
      <c r="BB153" s="278">
        <v>0.179487179</v>
      </c>
      <c r="BC153" s="278">
        <v>0.46153846100000001</v>
      </c>
      <c r="BD153" s="164">
        <v>0.267241379</v>
      </c>
      <c r="BE153" s="164">
        <v>0.22758620600000001</v>
      </c>
      <c r="BF153" s="164">
        <v>0.284810126</v>
      </c>
      <c r="BG153" s="164">
        <v>0.32413793099999999</v>
      </c>
      <c r="BH153" s="164">
        <v>0.60894805699999999</v>
      </c>
      <c r="BI153" s="164">
        <v>9.6551725000000005E-2</v>
      </c>
      <c r="BJ153" s="165">
        <v>62.278394821463699</v>
      </c>
      <c r="BK153" s="164">
        <v>0.272103535978099</v>
      </c>
      <c r="BL153" s="165">
        <v>-5.2578834524626696</v>
      </c>
      <c r="BM153" s="165">
        <v>13.056413508367999</v>
      </c>
      <c r="BN153" s="165">
        <v>72.206837934840905</v>
      </c>
      <c r="BO153" s="165">
        <v>0.128317915457444</v>
      </c>
      <c r="BP153" s="165">
        <v>-0.56684910366311603</v>
      </c>
      <c r="BQ153" s="165">
        <v>-1.29248860397067</v>
      </c>
      <c r="BR153" s="165">
        <v>-5.6202543518754497</v>
      </c>
      <c r="BS153" s="284">
        <v>-0.13399381442802</v>
      </c>
      <c r="BT153" s="289"/>
      <c r="BU153" s="279"/>
      <c r="BV153" s="290"/>
      <c r="BW153" s="289"/>
      <c r="BX153" s="289"/>
      <c r="BY153" s="289"/>
      <c r="BZ153" s="289"/>
      <c r="CA153" s="279"/>
      <c r="CB153" s="290"/>
      <c r="CC153" s="289"/>
      <c r="CD153" s="279"/>
      <c r="CE153" s="328"/>
      <c r="CF153" s="290"/>
      <c r="CG153" s="289"/>
      <c r="CH153" s="279"/>
      <c r="CI153" s="328"/>
      <c r="CJ153" s="290"/>
      <c r="CK153" s="289"/>
      <c r="CL153" s="279"/>
      <c r="CM153" s="328"/>
      <c r="CN153" s="290"/>
      <c r="CO153" s="289"/>
      <c r="CP153" s="279"/>
      <c r="CQ153" s="328"/>
      <c r="CR153" s="290"/>
      <c r="CS153" s="289"/>
      <c r="CT153" s="279"/>
      <c r="CU153" s="328"/>
      <c r="CV153" s="328"/>
      <c r="CW153" s="290"/>
      <c r="CX153" s="289"/>
      <c r="CY153" s="279"/>
      <c r="CZ153" s="328"/>
      <c r="DA153" s="328"/>
      <c r="DB153" s="290"/>
      <c r="DC153" s="289"/>
      <c r="DD153" s="279"/>
      <c r="DE153" s="328"/>
      <c r="DF153" s="328"/>
      <c r="DG153" s="290"/>
      <c r="DH153" s="302"/>
      <c r="DI153" s="301">
        <v>-1.0813137292861901</v>
      </c>
      <c r="DP153" s="165"/>
      <c r="DQ153" s="165"/>
      <c r="DR153" s="165"/>
      <c r="ED153" s="165"/>
      <c r="EE153" s="165"/>
      <c r="EF153" s="165"/>
      <c r="EG153" s="165"/>
      <c r="EH153" s="166"/>
      <c r="EI153" s="165"/>
      <c r="EJ153" s="164"/>
      <c r="EK153" s="164"/>
      <c r="EL153" s="278"/>
      <c r="EM153" s="278"/>
      <c r="EN153" s="278"/>
      <c r="EO153" s="278"/>
      <c r="EP153" s="278"/>
      <c r="EQ153" s="278"/>
      <c r="ER153" s="165"/>
      <c r="ES153" s="166"/>
      <c r="ET153" s="166"/>
      <c r="EU153" s="166"/>
      <c r="EV153" s="166"/>
      <c r="EW153" s="166"/>
      <c r="EX153" s="284"/>
    </row>
    <row r="154" spans="1:260" ht="13" customHeight="1">
      <c r="A154" s="160" t="s">
        <v>129</v>
      </c>
      <c r="B154" s="160">
        <v>9605</v>
      </c>
      <c r="C154" s="160">
        <v>621566</v>
      </c>
      <c r="D154" s="160">
        <v>14344</v>
      </c>
      <c r="E154" s="160" t="s">
        <v>555</v>
      </c>
      <c r="F154" s="160" t="s">
        <v>555</v>
      </c>
      <c r="G154" s="175"/>
      <c r="H154" s="168" t="s">
        <v>306</v>
      </c>
      <c r="I154" s="169" t="s">
        <v>531</v>
      </c>
      <c r="J154" s="170">
        <v>31</v>
      </c>
      <c r="K154" s="161">
        <v>3</v>
      </c>
      <c r="L154" s="161" t="s">
        <v>46</v>
      </c>
      <c r="Z154" s="163">
        <v>89</v>
      </c>
      <c r="AA154" s="163">
        <v>391</v>
      </c>
      <c r="AB154" s="163">
        <v>333</v>
      </c>
      <c r="AC154" s="163">
        <v>89</v>
      </c>
      <c r="AD154" s="163">
        <v>49</v>
      </c>
      <c r="AE154" s="163">
        <v>23</v>
      </c>
      <c r="AF154" s="163">
        <v>0</v>
      </c>
      <c r="AG154" s="163">
        <v>17</v>
      </c>
      <c r="AH154" s="163">
        <v>49</v>
      </c>
      <c r="AI154" s="163">
        <v>58</v>
      </c>
      <c r="AJ154" s="163">
        <v>0</v>
      </c>
      <c r="AK154" s="163">
        <v>0</v>
      </c>
      <c r="AL154" s="163">
        <v>53</v>
      </c>
      <c r="AM154" s="163">
        <v>2</v>
      </c>
      <c r="AN154" s="163">
        <v>91</v>
      </c>
      <c r="AO154" s="163">
        <v>2</v>
      </c>
      <c r="AP154" s="163">
        <v>3</v>
      </c>
      <c r="AQ154" s="163">
        <v>0</v>
      </c>
      <c r="AR154" s="163">
        <v>9</v>
      </c>
      <c r="AS154" s="278">
        <v>0.13554987199999999</v>
      </c>
      <c r="AT154" s="278">
        <v>0.232736572</v>
      </c>
      <c r="AU154" s="278">
        <v>0.38775510000000002</v>
      </c>
      <c r="AV154" s="278">
        <v>0.28979591999999998</v>
      </c>
      <c r="AW154" s="278">
        <v>0.17142857</v>
      </c>
      <c r="AX154" s="278">
        <v>0.55102041000000002</v>
      </c>
      <c r="AY154" s="456">
        <v>113.771</v>
      </c>
      <c r="AZ154" s="278">
        <v>0.10328638</v>
      </c>
      <c r="BA154" s="278">
        <v>0.408163265</v>
      </c>
      <c r="BB154" s="278">
        <v>0.18775510200000001</v>
      </c>
      <c r="BC154" s="278">
        <v>0.40408163200000002</v>
      </c>
      <c r="BD154" s="164">
        <v>0.31578947299999999</v>
      </c>
      <c r="BE154" s="164">
        <v>0.26726726699999998</v>
      </c>
      <c r="BF154" s="164">
        <v>0.36828644500000002</v>
      </c>
      <c r="BG154" s="164">
        <v>0.489489489</v>
      </c>
      <c r="BH154" s="164">
        <v>0.85777593399999996</v>
      </c>
      <c r="BI154" s="164">
        <v>0.222222222</v>
      </c>
      <c r="BJ154" s="165">
        <v>146.062002253804</v>
      </c>
      <c r="BK154" s="164">
        <v>0.37099514890146101</v>
      </c>
      <c r="BL154" s="165">
        <v>17.9600051694025</v>
      </c>
      <c r="BM154" s="165">
        <v>63.282094483863197</v>
      </c>
      <c r="BN154" s="165">
        <v>138.40853330479101</v>
      </c>
      <c r="BO154" s="165">
        <v>-0.34707567213894902</v>
      </c>
      <c r="BP154" s="165">
        <v>-1.5905552478507099</v>
      </c>
      <c r="BQ154" s="165">
        <v>28.189898826315599</v>
      </c>
      <c r="BR154" s="165">
        <v>15.9536725586687</v>
      </c>
      <c r="BS154" s="284">
        <v>2.9224799820081802</v>
      </c>
      <c r="BT154" s="289"/>
      <c r="BU154" s="279"/>
      <c r="BV154" s="290"/>
      <c r="BW154" s="289"/>
      <c r="BX154" s="289"/>
      <c r="BY154" s="289"/>
      <c r="BZ154" s="289"/>
      <c r="CA154" s="279"/>
      <c r="CB154" s="290"/>
      <c r="CC154" s="289"/>
      <c r="CD154" s="279"/>
      <c r="CE154" s="328"/>
      <c r="CF154" s="290"/>
      <c r="CG154" s="289"/>
      <c r="CH154" s="279"/>
      <c r="CI154" s="328"/>
      <c r="CJ154" s="290"/>
      <c r="CK154" s="289"/>
      <c r="CL154" s="279"/>
      <c r="CM154" s="328"/>
      <c r="CN154" s="290"/>
      <c r="CO154" s="289"/>
      <c r="CP154" s="279"/>
      <c r="CQ154" s="328"/>
      <c r="CR154" s="290"/>
      <c r="CS154" s="289"/>
      <c r="CT154" s="279"/>
      <c r="CU154" s="328"/>
      <c r="CV154" s="328"/>
      <c r="CW154" s="290"/>
      <c r="CX154" s="289"/>
      <c r="CY154" s="279"/>
      <c r="CZ154" s="328"/>
      <c r="DA154" s="328"/>
      <c r="DB154" s="290"/>
      <c r="DC154" s="289"/>
      <c r="DD154" s="279"/>
      <c r="DE154" s="328"/>
      <c r="DF154" s="328"/>
      <c r="DG154" s="290"/>
      <c r="DH154" s="302"/>
      <c r="DI154" s="301">
        <v>-0.50911998748779297</v>
      </c>
      <c r="DP154" s="165"/>
      <c r="DQ154" s="165"/>
      <c r="DR154" s="165"/>
      <c r="ED154" s="165"/>
      <c r="EE154" s="165"/>
      <c r="EF154" s="165"/>
      <c r="EG154" s="165"/>
      <c r="EH154" s="166"/>
      <c r="EI154" s="165"/>
      <c r="EJ154" s="164"/>
      <c r="EK154" s="164"/>
      <c r="EL154" s="278"/>
      <c r="EM154" s="278"/>
      <c r="EN154" s="278"/>
      <c r="EO154" s="278"/>
      <c r="EP154" s="278"/>
      <c r="EQ154" s="278"/>
      <c r="ER154" s="165"/>
      <c r="ES154" s="166"/>
      <c r="ET154" s="166"/>
      <c r="EU154" s="166"/>
      <c r="EV154" s="166"/>
      <c r="EW154" s="166"/>
      <c r="EX154" s="284"/>
    </row>
    <row r="155" spans="1:260" ht="13" customHeight="1">
      <c r="A155" s="160" t="s">
        <v>129</v>
      </c>
      <c r="B155" s="160">
        <v>9898</v>
      </c>
      <c r="C155" s="160">
        <v>592192</v>
      </c>
      <c r="D155" s="160">
        <v>11445</v>
      </c>
      <c r="E155" s="160" t="s">
        <v>2170</v>
      </c>
      <c r="F155" s="160" t="s">
        <v>2170</v>
      </c>
      <c r="G155" s="175"/>
      <c r="H155" s="168" t="s">
        <v>925</v>
      </c>
      <c r="I155" s="169" t="s">
        <v>168</v>
      </c>
      <c r="J155" s="170">
        <v>36</v>
      </c>
      <c r="K155" s="161">
        <v>3</v>
      </c>
      <c r="L155" s="161" t="s">
        <v>837</v>
      </c>
      <c r="Z155" s="163">
        <v>45</v>
      </c>
      <c r="AA155" s="163">
        <v>121</v>
      </c>
      <c r="AB155" s="163">
        <v>109</v>
      </c>
      <c r="AC155" s="163">
        <v>24</v>
      </c>
      <c r="AD155" s="163">
        <v>20</v>
      </c>
      <c r="AE155" s="163">
        <v>3</v>
      </c>
      <c r="AF155" s="163">
        <v>0</v>
      </c>
      <c r="AG155" s="163">
        <v>1</v>
      </c>
      <c r="AH155" s="163">
        <v>9</v>
      </c>
      <c r="AI155" s="163">
        <v>5</v>
      </c>
      <c r="AJ155" s="163">
        <v>0</v>
      </c>
      <c r="AK155" s="163">
        <v>1</v>
      </c>
      <c r="AL155" s="163">
        <v>7</v>
      </c>
      <c r="AM155" s="163">
        <v>0</v>
      </c>
      <c r="AN155" s="163">
        <v>23</v>
      </c>
      <c r="AO155" s="163">
        <v>3</v>
      </c>
      <c r="AP155" s="163">
        <v>2</v>
      </c>
      <c r="AQ155" s="163">
        <v>0</v>
      </c>
      <c r="AR155" s="163">
        <v>1</v>
      </c>
      <c r="AS155" s="278">
        <v>5.7851238999999999E-2</v>
      </c>
      <c r="AT155" s="278">
        <v>0.190082644</v>
      </c>
      <c r="AU155" s="278">
        <v>0.39772727000000002</v>
      </c>
      <c r="AV155" s="278">
        <v>0.23863635999999999</v>
      </c>
      <c r="AW155" s="278">
        <v>2.2727270000000001E-2</v>
      </c>
      <c r="AX155" s="278">
        <v>0.31818182</v>
      </c>
      <c r="AY155" s="456">
        <v>105.479</v>
      </c>
      <c r="AZ155" s="278">
        <v>9.7759670000000007E-2</v>
      </c>
      <c r="BA155" s="278">
        <v>0.35227272700000001</v>
      </c>
      <c r="BB155" s="278">
        <v>0.17045454500000001</v>
      </c>
      <c r="BC155" s="278">
        <v>0.47727272700000001</v>
      </c>
      <c r="BD155" s="164">
        <v>0.26436781599999998</v>
      </c>
      <c r="BE155" s="164">
        <v>0.22018348600000001</v>
      </c>
      <c r="BF155" s="164">
        <v>0.28099173500000002</v>
      </c>
      <c r="BG155" s="164">
        <v>0.27522935700000001</v>
      </c>
      <c r="BH155" s="164">
        <v>0.55622109200000003</v>
      </c>
      <c r="BI155" s="164">
        <v>5.5045871000000003E-2</v>
      </c>
      <c r="BJ155" s="165">
        <v>35.506030445643098</v>
      </c>
      <c r="BK155" s="164">
        <v>0.25296141983063702</v>
      </c>
      <c r="BL155" s="165">
        <v>-5.8818584033616199</v>
      </c>
      <c r="BM155" s="165">
        <v>8.1436474970213695</v>
      </c>
      <c r="BN155" s="165">
        <v>54.596205814251199</v>
      </c>
      <c r="BO155" s="165">
        <v>-0.16136549070075801</v>
      </c>
      <c r="BP155" s="165">
        <v>-0.483610936440527</v>
      </c>
      <c r="BQ155" s="165">
        <v>-5.3278589579604896</v>
      </c>
      <c r="BR155" s="165">
        <v>-6.8057871568344899</v>
      </c>
      <c r="BS155" s="284">
        <v>-0.55234540739348603</v>
      </c>
      <c r="BT155" s="289"/>
      <c r="BU155" s="279"/>
      <c r="BV155" s="290"/>
      <c r="BW155" s="289"/>
      <c r="BX155" s="289"/>
      <c r="BY155" s="289"/>
      <c r="BZ155" s="289"/>
      <c r="CA155" s="279"/>
      <c r="CB155" s="290"/>
      <c r="CC155" s="289"/>
      <c r="CD155" s="279"/>
      <c r="CE155" s="328"/>
      <c r="CF155" s="290"/>
      <c r="CG155" s="289"/>
      <c r="CH155" s="279"/>
      <c r="CI155" s="328"/>
      <c r="CJ155" s="290"/>
      <c r="CK155" s="289"/>
      <c r="CL155" s="279"/>
      <c r="CM155" s="328"/>
      <c r="CN155" s="290"/>
      <c r="CO155" s="289"/>
      <c r="CP155" s="279"/>
      <c r="CQ155" s="328"/>
      <c r="CR155" s="290"/>
      <c r="CS155" s="289"/>
      <c r="CT155" s="279"/>
      <c r="CU155" s="328"/>
      <c r="CV155" s="328"/>
      <c r="CW155" s="290"/>
      <c r="CX155" s="289"/>
      <c r="CY155" s="279"/>
      <c r="CZ155" s="328"/>
      <c r="DA155" s="328"/>
      <c r="DB155" s="290"/>
      <c r="DC155" s="289"/>
      <c r="DD155" s="279"/>
      <c r="DE155" s="328"/>
      <c r="DF155" s="328"/>
      <c r="DG155" s="290"/>
      <c r="DH155" s="302"/>
      <c r="DI155" s="301">
        <v>-2.6644681096076899</v>
      </c>
      <c r="DP155" s="165"/>
      <c r="DQ155" s="165"/>
      <c r="DR155" s="165"/>
      <c r="ED155" s="165"/>
      <c r="EE155" s="165"/>
      <c r="EF155" s="165"/>
      <c r="EG155" s="165"/>
      <c r="EH155" s="166"/>
      <c r="EI155" s="165"/>
      <c r="EJ155" s="164"/>
      <c r="EK155" s="164"/>
      <c r="EL155" s="278"/>
      <c r="EM155" s="278"/>
      <c r="EN155" s="278"/>
      <c r="EO155" s="278"/>
      <c r="EP155" s="278"/>
      <c r="EQ155" s="278"/>
      <c r="ER155" s="165"/>
      <c r="ES155" s="166"/>
      <c r="ET155" s="166"/>
      <c r="EU155" s="166"/>
      <c r="EV155" s="166"/>
      <c r="EW155" s="166"/>
      <c r="EX155" s="284"/>
    </row>
    <row r="156" spans="1:260" ht="13" customHeight="1">
      <c r="A156" s="160" t="s">
        <v>129</v>
      </c>
      <c r="B156" s="160">
        <v>10036</v>
      </c>
      <c r="C156" s="160">
        <v>606466</v>
      </c>
      <c r="D156" s="160">
        <v>13613</v>
      </c>
      <c r="E156" s="160" t="s">
        <v>45</v>
      </c>
      <c r="F156" s="160" t="s">
        <v>45</v>
      </c>
      <c r="G156" s="175"/>
      <c r="H156" s="168" t="s">
        <v>309</v>
      </c>
      <c r="I156" s="169" t="s">
        <v>916</v>
      </c>
      <c r="J156" s="170">
        <v>31</v>
      </c>
      <c r="K156" s="161">
        <v>4</v>
      </c>
      <c r="L156" s="161" t="s">
        <v>2545</v>
      </c>
      <c r="Z156" s="163">
        <v>63</v>
      </c>
      <c r="AA156" s="163">
        <v>273</v>
      </c>
      <c r="AB156" s="163">
        <v>232</v>
      </c>
      <c r="AC156" s="163">
        <v>68</v>
      </c>
      <c r="AD156" s="163">
        <v>38</v>
      </c>
      <c r="AE156" s="163">
        <v>11</v>
      </c>
      <c r="AF156" s="163">
        <v>0</v>
      </c>
      <c r="AG156" s="163">
        <v>19</v>
      </c>
      <c r="AH156" s="163">
        <v>51</v>
      </c>
      <c r="AI156" s="163">
        <v>40</v>
      </c>
      <c r="AJ156" s="163">
        <v>2</v>
      </c>
      <c r="AK156" s="163">
        <v>1</v>
      </c>
      <c r="AL156" s="163">
        <v>36</v>
      </c>
      <c r="AM156" s="163">
        <v>4</v>
      </c>
      <c r="AN156" s="163">
        <v>43</v>
      </c>
      <c r="AO156" s="163">
        <v>4</v>
      </c>
      <c r="AP156" s="163">
        <v>1</v>
      </c>
      <c r="AQ156" s="163">
        <v>0</v>
      </c>
      <c r="AR156" s="163">
        <v>7</v>
      </c>
      <c r="AS156" s="278">
        <v>0.131868131</v>
      </c>
      <c r="AT156" s="278">
        <v>0.15750915700000001</v>
      </c>
      <c r="AU156" s="278">
        <v>0.5</v>
      </c>
      <c r="AV156" s="278">
        <v>0.18421053000000001</v>
      </c>
      <c r="AW156" s="278">
        <v>0.16842104999999999</v>
      </c>
      <c r="AX156" s="278">
        <v>0.45263157999999998</v>
      </c>
      <c r="AY156" s="456">
        <v>115.488</v>
      </c>
      <c r="AZ156" s="278">
        <v>8.7890629999999997E-2</v>
      </c>
      <c r="BA156" s="278">
        <v>0.40526315699999998</v>
      </c>
      <c r="BB156" s="278">
        <v>0.178947368</v>
      </c>
      <c r="BC156" s="278">
        <v>0.41578947300000002</v>
      </c>
      <c r="BD156" s="164">
        <v>0.28654970699999999</v>
      </c>
      <c r="BE156" s="164">
        <v>0.29310344799999999</v>
      </c>
      <c r="BF156" s="164">
        <v>0.395604395</v>
      </c>
      <c r="BG156" s="164">
        <v>0.58620689599999998</v>
      </c>
      <c r="BH156" s="164">
        <v>0.98181129099999997</v>
      </c>
      <c r="BI156" s="164">
        <v>0.29310344799999999</v>
      </c>
      <c r="BJ156" s="165">
        <v>192.65074436333299</v>
      </c>
      <c r="BK156" s="164">
        <v>0.415707711836662</v>
      </c>
      <c r="BL156" s="165">
        <v>22.317166684477701</v>
      </c>
      <c r="BM156" s="165">
        <v>53.961489914267503</v>
      </c>
      <c r="BN156" s="165">
        <v>168.47511262914301</v>
      </c>
      <c r="BO156" s="165">
        <v>-0.39948990668969397</v>
      </c>
      <c r="BP156" s="165">
        <v>-0.46324762422591398</v>
      </c>
      <c r="BQ156" s="165">
        <v>29.7998664265528</v>
      </c>
      <c r="BR156" s="165">
        <v>21.375371777734902</v>
      </c>
      <c r="BS156" s="284">
        <v>3.0893872175525101</v>
      </c>
      <c r="BT156" s="289"/>
      <c r="BU156" s="279"/>
      <c r="BV156" s="290"/>
      <c r="BW156" s="289"/>
      <c r="BX156" s="289"/>
      <c r="BY156" s="289"/>
      <c r="BZ156" s="289"/>
      <c r="CA156" s="279"/>
      <c r="CB156" s="290"/>
      <c r="CC156" s="289"/>
      <c r="CD156" s="279"/>
      <c r="CE156" s="328"/>
      <c r="CF156" s="290"/>
      <c r="CG156" s="289"/>
      <c r="CH156" s="279"/>
      <c r="CI156" s="328"/>
      <c r="CJ156" s="290"/>
      <c r="CK156" s="289"/>
      <c r="CL156" s="279"/>
      <c r="CM156" s="328"/>
      <c r="CN156" s="290"/>
      <c r="CO156" s="289"/>
      <c r="CP156" s="279"/>
      <c r="CQ156" s="328"/>
      <c r="CR156" s="290"/>
      <c r="CS156" s="289"/>
      <c r="CT156" s="279"/>
      <c r="CU156" s="328"/>
      <c r="CV156" s="328"/>
      <c r="CW156" s="290"/>
      <c r="CX156" s="289"/>
      <c r="CY156" s="279"/>
      <c r="CZ156" s="328"/>
      <c r="DA156" s="328"/>
      <c r="DB156" s="290"/>
      <c r="DC156" s="289"/>
      <c r="DD156" s="279"/>
      <c r="DE156" s="328"/>
      <c r="DF156" s="328"/>
      <c r="DG156" s="290"/>
      <c r="DH156" s="302"/>
      <c r="DI156" s="301">
        <v>-0.47442997433245099</v>
      </c>
      <c r="DP156" s="165"/>
      <c r="DQ156" s="165"/>
      <c r="DR156" s="165"/>
      <c r="ED156" s="165"/>
      <c r="EE156" s="165"/>
      <c r="EF156" s="165"/>
      <c r="EG156" s="165"/>
      <c r="EH156" s="166"/>
      <c r="EI156" s="165"/>
      <c r="EJ156" s="164"/>
      <c r="EK156" s="164"/>
      <c r="EL156" s="278"/>
      <c r="EM156" s="278"/>
      <c r="EN156" s="278"/>
      <c r="EO156" s="278"/>
      <c r="EP156" s="278"/>
      <c r="EQ156" s="278"/>
      <c r="ER156" s="165"/>
      <c r="ES156" s="166"/>
      <c r="ET156" s="166"/>
      <c r="EU156" s="166"/>
      <c r="EV156" s="166"/>
      <c r="EW156" s="166"/>
      <c r="EX156" s="284"/>
    </row>
    <row r="157" spans="1:260" ht="13" customHeight="1">
      <c r="A157" s="160" t="s">
        <v>129</v>
      </c>
      <c r="B157" s="160">
        <v>12729</v>
      </c>
      <c r="C157" s="160">
        <v>666397</v>
      </c>
      <c r="D157" s="160">
        <v>27534</v>
      </c>
      <c r="E157" s="160" t="s">
        <v>567</v>
      </c>
      <c r="F157" s="160" t="s">
        <v>567</v>
      </c>
      <c r="G157" s="175"/>
      <c r="H157" s="162" t="s">
        <v>3545</v>
      </c>
      <c r="I157" s="162" t="s">
        <v>3546</v>
      </c>
      <c r="J157" s="160">
        <v>26</v>
      </c>
      <c r="K157" s="161">
        <v>4</v>
      </c>
      <c r="L157" s="161" t="s">
        <v>46</v>
      </c>
      <c r="Z157" s="163">
        <v>29</v>
      </c>
      <c r="AA157" s="163">
        <v>104</v>
      </c>
      <c r="AB157" s="163">
        <v>91</v>
      </c>
      <c r="AC157" s="163">
        <v>18</v>
      </c>
      <c r="AD157" s="163">
        <v>11</v>
      </c>
      <c r="AE157" s="163">
        <v>5</v>
      </c>
      <c r="AF157" s="163">
        <v>0</v>
      </c>
      <c r="AG157" s="163">
        <v>2</v>
      </c>
      <c r="AH157" s="163">
        <v>8</v>
      </c>
      <c r="AI157" s="163">
        <v>8</v>
      </c>
      <c r="AJ157" s="163">
        <v>0</v>
      </c>
      <c r="AK157" s="163">
        <v>2</v>
      </c>
      <c r="AL157" s="163">
        <v>11</v>
      </c>
      <c r="AM157" s="163">
        <v>0</v>
      </c>
      <c r="AN157" s="163">
        <v>29</v>
      </c>
      <c r="AO157" s="163">
        <v>1</v>
      </c>
      <c r="AP157" s="163">
        <v>1</v>
      </c>
      <c r="AQ157" s="163">
        <v>0</v>
      </c>
      <c r="AR157" s="163">
        <v>2</v>
      </c>
      <c r="AS157" s="278">
        <v>0.10576923000000001</v>
      </c>
      <c r="AT157" s="278">
        <v>0.27884615299999999</v>
      </c>
      <c r="AU157" s="278">
        <v>0.34920635</v>
      </c>
      <c r="AV157" s="278">
        <v>0.26984127000000002</v>
      </c>
      <c r="AW157" s="278">
        <v>0.11111111</v>
      </c>
      <c r="AX157" s="278">
        <v>0.41269841000000002</v>
      </c>
      <c r="AY157" s="456">
        <v>110.113</v>
      </c>
      <c r="AZ157" s="278">
        <v>0.1036036</v>
      </c>
      <c r="BA157" s="278">
        <v>0.49206349199999999</v>
      </c>
      <c r="BB157" s="278">
        <v>0.23809523799999999</v>
      </c>
      <c r="BC157" s="278">
        <v>0.26984126899999999</v>
      </c>
      <c r="BD157" s="164">
        <v>0.26229508099999999</v>
      </c>
      <c r="BE157" s="164">
        <v>0.19780219700000001</v>
      </c>
      <c r="BF157" s="164">
        <v>0.28846153800000002</v>
      </c>
      <c r="BG157" s="164">
        <v>0.31868131799999999</v>
      </c>
      <c r="BH157" s="164">
        <v>0.60714285599999995</v>
      </c>
      <c r="BI157" s="164">
        <v>0.12087912100000001</v>
      </c>
      <c r="BJ157" s="165">
        <v>77.970203259542899</v>
      </c>
      <c r="BK157" s="164">
        <v>0.274378832716208</v>
      </c>
      <c r="BL157" s="165">
        <v>-3.2713461960617698</v>
      </c>
      <c r="BM157" s="165">
        <v>8.78363408195335</v>
      </c>
      <c r="BN157" s="165">
        <v>72.790369000642897</v>
      </c>
      <c r="BO157" s="165">
        <v>-5.8312454728997903E-2</v>
      </c>
      <c r="BP157" s="165">
        <v>-1.0538323340006099</v>
      </c>
      <c r="BQ157" s="165">
        <v>-4.8610747121226296</v>
      </c>
      <c r="BR157" s="165">
        <v>-4.3102872632395703</v>
      </c>
      <c r="BS157" s="284">
        <v>-0.503953335368579</v>
      </c>
      <c r="BT157" s="289"/>
      <c r="BU157" s="279"/>
      <c r="BV157" s="290"/>
      <c r="BW157" s="289"/>
      <c r="BX157" s="289"/>
      <c r="BY157" s="289"/>
      <c r="BZ157" s="289"/>
      <c r="CA157" s="279"/>
      <c r="CB157" s="290"/>
      <c r="CC157" s="289"/>
      <c r="CD157" s="279"/>
      <c r="CE157" s="328"/>
      <c r="CF157" s="290"/>
      <c r="CG157" s="289"/>
      <c r="CH157" s="279"/>
      <c r="CI157" s="328"/>
      <c r="CJ157" s="290"/>
      <c r="CK157" s="289"/>
      <c r="CL157" s="279"/>
      <c r="CM157" s="328"/>
      <c r="CN157" s="290"/>
      <c r="CO157" s="289"/>
      <c r="CP157" s="279"/>
      <c r="CQ157" s="328"/>
      <c r="CR157" s="290"/>
      <c r="CS157" s="289"/>
      <c r="CT157" s="279"/>
      <c r="CU157" s="328"/>
      <c r="CV157" s="328"/>
      <c r="CW157" s="290"/>
      <c r="CX157" s="289"/>
      <c r="CY157" s="279"/>
      <c r="CZ157" s="328"/>
      <c r="DA157" s="328"/>
      <c r="DB157" s="290"/>
      <c r="DC157" s="289"/>
      <c r="DD157" s="279"/>
      <c r="DE157" s="328"/>
      <c r="DF157" s="328"/>
      <c r="DG157" s="290"/>
      <c r="DH157" s="302"/>
      <c r="DI157" s="301">
        <v>-4.1111941933631897</v>
      </c>
      <c r="DP157" s="165"/>
      <c r="DQ157" s="165"/>
      <c r="DR157" s="165"/>
      <c r="ED157" s="165"/>
      <c r="EE157" s="165"/>
      <c r="EF157" s="165"/>
      <c r="EG157" s="165"/>
      <c r="EH157" s="166"/>
      <c r="EI157" s="165"/>
      <c r="EJ157" s="164"/>
      <c r="EK157" s="164"/>
      <c r="EL157" s="278"/>
      <c r="EM157" s="278"/>
      <c r="EN157" s="278"/>
      <c r="EO157" s="278"/>
      <c r="EP157" s="278"/>
      <c r="EQ157" s="278"/>
      <c r="ER157" s="165"/>
      <c r="ES157" s="166"/>
      <c r="ET157" s="166"/>
      <c r="EU157" s="166"/>
      <c r="EV157" s="166"/>
      <c r="EW157" s="166"/>
      <c r="EX157" s="284"/>
    </row>
    <row r="158" spans="1:260" ht="13" customHeight="1">
      <c r="A158" s="160" t="s">
        <v>129</v>
      </c>
      <c r="B158" s="160">
        <v>10298</v>
      </c>
      <c r="C158" s="160">
        <v>593160</v>
      </c>
      <c r="D158" s="160">
        <v>11281</v>
      </c>
      <c r="E158" s="160" t="s">
        <v>3328</v>
      </c>
      <c r="F158" s="160" t="s">
        <v>555</v>
      </c>
      <c r="G158" s="175"/>
      <c r="H158" s="168" t="s">
        <v>1011</v>
      </c>
      <c r="I158" s="169" t="s">
        <v>1012</v>
      </c>
      <c r="J158" s="170">
        <v>35</v>
      </c>
      <c r="K158" s="161">
        <v>4</v>
      </c>
      <c r="L158" s="161" t="s">
        <v>837</v>
      </c>
      <c r="Z158" s="163"/>
      <c r="AS158" s="278"/>
      <c r="AT158" s="278"/>
      <c r="AU158" s="278"/>
      <c r="AV158" s="278"/>
      <c r="AW158" s="278"/>
      <c r="AX158" s="278"/>
      <c r="AY158" s="456"/>
      <c r="AZ158" s="278"/>
      <c r="BA158" s="278"/>
      <c r="BB158" s="278"/>
      <c r="BC158" s="278"/>
      <c r="BD158" s="164"/>
      <c r="BE158" s="164"/>
      <c r="BF158" s="164"/>
      <c r="BG158" s="164"/>
      <c r="BH158" s="164"/>
      <c r="BI158" s="164"/>
      <c r="BJ158" s="165"/>
      <c r="BK158" s="164"/>
      <c r="BL158" s="165"/>
      <c r="BM158" s="165"/>
      <c r="BN158" s="165"/>
      <c r="BO158" s="165"/>
      <c r="BP158" s="165"/>
      <c r="BQ158" s="165"/>
      <c r="BR158" s="165"/>
      <c r="BS158" s="284"/>
      <c r="BT158" s="289"/>
      <c r="BU158" s="279"/>
      <c r="BV158" s="290"/>
      <c r="BW158" s="289"/>
      <c r="BX158" s="289"/>
      <c r="BY158" s="289"/>
      <c r="BZ158" s="289"/>
      <c r="CA158" s="279"/>
      <c r="CB158" s="290"/>
      <c r="CC158" s="289"/>
      <c r="CD158" s="279"/>
      <c r="CE158" s="328"/>
      <c r="CF158" s="290"/>
      <c r="CG158" s="289"/>
      <c r="CH158" s="279"/>
      <c r="CI158" s="328"/>
      <c r="CJ158" s="290"/>
      <c r="CK158" s="289"/>
      <c r="CL158" s="279"/>
      <c r="CM158" s="328"/>
      <c r="CN158" s="290"/>
      <c r="CO158" s="289"/>
      <c r="CP158" s="279"/>
      <c r="CQ158" s="328"/>
      <c r="CR158" s="290"/>
      <c r="CS158" s="289"/>
      <c r="CT158" s="279"/>
      <c r="CU158" s="328"/>
      <c r="CV158" s="328"/>
      <c r="CW158" s="290"/>
      <c r="CX158" s="289"/>
      <c r="CY158" s="279"/>
      <c r="CZ158" s="328"/>
      <c r="DA158" s="328"/>
      <c r="DB158" s="290"/>
      <c r="DC158" s="289"/>
      <c r="DD158" s="279"/>
      <c r="DE158" s="328"/>
      <c r="DF158" s="328"/>
      <c r="DG158" s="290"/>
      <c r="DH158" s="302"/>
      <c r="DI158" s="301"/>
      <c r="DP158" s="165"/>
      <c r="DQ158" s="165"/>
      <c r="DR158" s="165"/>
      <c r="ED158" s="165"/>
      <c r="EE158" s="165"/>
      <c r="EF158" s="165"/>
      <c r="EG158" s="165"/>
      <c r="EH158" s="166"/>
      <c r="EI158" s="165"/>
      <c r="EJ158" s="164"/>
      <c r="EK158" s="164"/>
      <c r="EL158" s="278"/>
      <c r="EM158" s="278"/>
      <c r="EN158" s="278"/>
      <c r="EO158" s="278"/>
      <c r="EP158" s="278"/>
      <c r="EQ158" s="278"/>
      <c r="ER158" s="165"/>
      <c r="ES158" s="166"/>
      <c r="ET158" s="166"/>
      <c r="EU158" s="166"/>
      <c r="EV158" s="166"/>
      <c r="EW158" s="166"/>
      <c r="EX158" s="284"/>
      <c r="FA158" s="167"/>
      <c r="FB158" s="167"/>
      <c r="FC158" s="167"/>
      <c r="FD158" s="167"/>
      <c r="FE158" s="167"/>
      <c r="FF158" s="167"/>
      <c r="FG158" s="167"/>
      <c r="FH158" s="167"/>
      <c r="FI158" s="167"/>
      <c r="FJ158" s="167"/>
      <c r="FK158" s="167"/>
      <c r="FL158" s="167"/>
      <c r="FM158" s="167"/>
      <c r="FN158" s="167"/>
      <c r="FO158" s="167"/>
      <c r="FP158" s="167"/>
      <c r="FQ158" s="167"/>
      <c r="FR158" s="167"/>
      <c r="FS158" s="167"/>
      <c r="FT158" s="167"/>
      <c r="FU158" s="167"/>
      <c r="FV158" s="167"/>
      <c r="FW158" s="167"/>
      <c r="FX158" s="167"/>
      <c r="FY158" s="167"/>
      <c r="FZ158" s="167"/>
      <c r="GA158" s="167"/>
      <c r="GB158" s="167"/>
      <c r="GC158" s="167"/>
      <c r="GD158" s="167"/>
      <c r="GE158" s="167"/>
      <c r="GF158" s="167"/>
      <c r="GG158" s="167"/>
      <c r="GH158" s="167"/>
      <c r="GI158" s="167"/>
      <c r="GJ158" s="167"/>
      <c r="GK158" s="167"/>
      <c r="GL158" s="167"/>
      <c r="GM158" s="167"/>
      <c r="GN158" s="167"/>
      <c r="GO158" s="167"/>
      <c r="GP158" s="167"/>
      <c r="GQ158" s="167"/>
      <c r="GR158" s="167"/>
      <c r="GS158" s="167"/>
      <c r="GT158" s="167"/>
      <c r="GU158" s="167"/>
      <c r="GV158" s="167"/>
      <c r="GW158" s="167"/>
      <c r="GX158" s="167"/>
      <c r="GY158" s="167"/>
      <c r="GZ158" s="167"/>
      <c r="HA158" s="167"/>
      <c r="HB158" s="167"/>
      <c r="HC158" s="167"/>
      <c r="HD158" s="167"/>
      <c r="HE158" s="167"/>
      <c r="HF158" s="167"/>
      <c r="HG158" s="167"/>
      <c r="HH158" s="167"/>
      <c r="HI158" s="167"/>
      <c r="HJ158" s="167"/>
      <c r="HK158" s="167"/>
      <c r="HL158" s="167"/>
      <c r="HM158" s="167"/>
      <c r="HN158" s="167"/>
      <c r="HO158" s="167"/>
      <c r="HP158" s="167"/>
      <c r="HQ158" s="167"/>
      <c r="HR158" s="167"/>
      <c r="HS158" s="167"/>
      <c r="HT158" s="167"/>
      <c r="HU158" s="167"/>
      <c r="HV158" s="167"/>
      <c r="HW158" s="167"/>
      <c r="HX158" s="167"/>
      <c r="HY158" s="167"/>
      <c r="HZ158" s="167"/>
      <c r="IA158" s="167"/>
      <c r="IB158" s="167"/>
      <c r="IC158" s="167"/>
      <c r="ID158" s="167"/>
      <c r="IE158" s="167"/>
      <c r="IF158" s="167"/>
      <c r="IG158" s="167"/>
      <c r="IH158" s="167"/>
      <c r="II158" s="167"/>
      <c r="IJ158" s="167"/>
      <c r="IK158" s="167"/>
      <c r="IL158" s="167"/>
      <c r="IM158" s="167"/>
      <c r="IN158" s="167"/>
      <c r="IO158" s="167"/>
      <c r="IP158" s="167"/>
      <c r="IQ158" s="167"/>
      <c r="IR158" s="167"/>
      <c r="IS158" s="167"/>
      <c r="IT158" s="167"/>
      <c r="IU158" s="167"/>
      <c r="IV158" s="167"/>
      <c r="IW158" s="167"/>
      <c r="IX158" s="167"/>
      <c r="IY158" s="167"/>
      <c r="IZ158" s="167"/>
    </row>
    <row r="159" spans="1:260" ht="13" customHeight="1">
      <c r="A159" s="160" t="s">
        <v>129</v>
      </c>
      <c r="B159" s="160">
        <v>11642</v>
      </c>
      <c r="C159" s="160">
        <v>647351</v>
      </c>
      <c r="D159" s="160">
        <v>19844</v>
      </c>
      <c r="E159" s="160" t="s">
        <v>609</v>
      </c>
      <c r="F159" s="160" t="s">
        <v>609</v>
      </c>
      <c r="G159" s="175"/>
      <c r="H159" s="168" t="s">
        <v>1308</v>
      </c>
      <c r="I159" s="169" t="s">
        <v>0</v>
      </c>
      <c r="J159" s="170">
        <v>28</v>
      </c>
      <c r="K159" s="161">
        <v>5</v>
      </c>
      <c r="L159" s="161" t="s">
        <v>2545</v>
      </c>
      <c r="Z159" s="163">
        <v>47</v>
      </c>
      <c r="AA159" s="163">
        <v>175</v>
      </c>
      <c r="AB159" s="163">
        <v>160</v>
      </c>
      <c r="AC159" s="163">
        <v>47</v>
      </c>
      <c r="AD159" s="163">
        <v>32</v>
      </c>
      <c r="AE159" s="163">
        <v>10</v>
      </c>
      <c r="AF159" s="163">
        <v>0</v>
      </c>
      <c r="AG159" s="163">
        <v>5</v>
      </c>
      <c r="AH159" s="163">
        <v>25</v>
      </c>
      <c r="AI159" s="163">
        <v>17</v>
      </c>
      <c r="AJ159" s="163">
        <v>1</v>
      </c>
      <c r="AK159" s="163">
        <v>0</v>
      </c>
      <c r="AL159" s="163">
        <v>10</v>
      </c>
      <c r="AM159" s="163">
        <v>1</v>
      </c>
      <c r="AN159" s="163">
        <v>26</v>
      </c>
      <c r="AO159" s="163">
        <v>3</v>
      </c>
      <c r="AP159" s="163">
        <v>2</v>
      </c>
      <c r="AQ159" s="163">
        <v>0</v>
      </c>
      <c r="AR159" s="163">
        <v>0</v>
      </c>
      <c r="AS159" s="278">
        <v>5.7142856999999998E-2</v>
      </c>
      <c r="AT159" s="278">
        <v>0.14857142800000001</v>
      </c>
      <c r="AU159" s="278">
        <v>0.41176470999999998</v>
      </c>
      <c r="AV159" s="278">
        <v>0.23529412</v>
      </c>
      <c r="AW159" s="278">
        <v>5.1470589999999997E-2</v>
      </c>
      <c r="AX159" s="278">
        <v>0.32352941000000002</v>
      </c>
      <c r="AY159" s="456">
        <v>109.42700000000001</v>
      </c>
      <c r="AZ159" s="278">
        <v>9.1988130000000001E-2</v>
      </c>
      <c r="BA159" s="278">
        <v>0.39705882300000001</v>
      </c>
      <c r="BB159" s="278">
        <v>0.20588235199999999</v>
      </c>
      <c r="BC159" s="278">
        <v>0.39705882300000001</v>
      </c>
      <c r="BD159" s="164">
        <v>0.32061068700000001</v>
      </c>
      <c r="BE159" s="164">
        <v>0.29375000000000001</v>
      </c>
      <c r="BF159" s="164">
        <v>0.342857142</v>
      </c>
      <c r="BG159" s="164">
        <v>0.45</v>
      </c>
      <c r="BH159" s="164">
        <v>0.79285714200000001</v>
      </c>
      <c r="BI159" s="164">
        <v>0.15625</v>
      </c>
      <c r="BJ159" s="165">
        <v>100.785347862544</v>
      </c>
      <c r="BK159" s="164">
        <v>0.34317241180902203</v>
      </c>
      <c r="BL159" s="165">
        <v>4.1383586848129097</v>
      </c>
      <c r="BM159" s="165">
        <v>24.423181268011401</v>
      </c>
      <c r="BN159" s="165">
        <v>116.270172890468</v>
      </c>
      <c r="BO159" s="165">
        <v>0.169726763061298</v>
      </c>
      <c r="BP159" s="165">
        <v>-2.13941203989088</v>
      </c>
      <c r="BQ159" s="165">
        <v>2.6090405365426599</v>
      </c>
      <c r="BR159" s="165">
        <v>1.1371567999918499</v>
      </c>
      <c r="BS159" s="284">
        <v>0.27048230244714</v>
      </c>
      <c r="BT159" s="289"/>
      <c r="BU159" s="279"/>
      <c r="BV159" s="290"/>
      <c r="BW159" s="289"/>
      <c r="BX159" s="289"/>
      <c r="BY159" s="289"/>
      <c r="BZ159" s="289"/>
      <c r="CA159" s="279"/>
      <c r="CB159" s="290"/>
      <c r="CC159" s="289"/>
      <c r="CD159" s="279"/>
      <c r="CE159" s="328"/>
      <c r="CF159" s="290"/>
      <c r="CG159" s="289"/>
      <c r="CH159" s="279"/>
      <c r="CI159" s="328"/>
      <c r="CJ159" s="290"/>
      <c r="CK159" s="289"/>
      <c r="CL159" s="279"/>
      <c r="CM159" s="328"/>
      <c r="CN159" s="290"/>
      <c r="CO159" s="289"/>
      <c r="CP159" s="279"/>
      <c r="CQ159" s="328"/>
      <c r="CR159" s="290"/>
      <c r="CS159" s="289"/>
      <c r="CT159" s="279"/>
      <c r="CU159" s="328"/>
      <c r="CV159" s="328"/>
      <c r="CW159" s="290"/>
      <c r="CX159" s="289"/>
      <c r="CY159" s="279"/>
      <c r="CZ159" s="328"/>
      <c r="DA159" s="328"/>
      <c r="DB159" s="290"/>
      <c r="DC159" s="289"/>
      <c r="DD159" s="279"/>
      <c r="DE159" s="328"/>
      <c r="DF159" s="328"/>
      <c r="DG159" s="290"/>
      <c r="DH159" s="302"/>
      <c r="DI159" s="301">
        <v>-4.5191853046417201</v>
      </c>
      <c r="DP159" s="165"/>
      <c r="DQ159" s="165"/>
      <c r="DR159" s="165"/>
      <c r="ED159" s="165"/>
      <c r="EE159" s="165"/>
      <c r="EF159" s="165"/>
      <c r="EG159" s="165"/>
      <c r="EH159" s="166"/>
      <c r="EI159" s="165"/>
      <c r="EJ159" s="164"/>
      <c r="EK159" s="164"/>
      <c r="EL159" s="278"/>
      <c r="EM159" s="278"/>
      <c r="EN159" s="278"/>
      <c r="EO159" s="278"/>
      <c r="EP159" s="278"/>
      <c r="EQ159" s="278"/>
      <c r="ER159" s="165"/>
      <c r="ES159" s="166"/>
      <c r="ET159" s="166"/>
      <c r="EU159" s="166"/>
      <c r="EV159" s="166"/>
      <c r="EW159" s="166"/>
      <c r="EX159" s="284"/>
    </row>
    <row r="160" spans="1:260" ht="13" customHeight="1">
      <c r="A160" s="160" t="s">
        <v>129</v>
      </c>
      <c r="B160" s="160">
        <v>12998</v>
      </c>
      <c r="C160" s="160">
        <v>702358</v>
      </c>
      <c r="D160" s="160">
        <v>31567</v>
      </c>
      <c r="E160" s="160" t="s">
        <v>2171</v>
      </c>
      <c r="F160" s="160" t="s">
        <v>2171</v>
      </c>
      <c r="G160" s="175"/>
      <c r="H160" s="162" t="s">
        <v>4148</v>
      </c>
      <c r="I160" s="162" t="s">
        <v>418</v>
      </c>
      <c r="J160" s="160">
        <v>25</v>
      </c>
      <c r="K160" s="161">
        <v>5</v>
      </c>
      <c r="L160" s="161" t="s">
        <v>837</v>
      </c>
      <c r="Z160" s="163">
        <v>3</v>
      </c>
      <c r="AA160" s="163">
        <v>4</v>
      </c>
      <c r="AB160" s="163">
        <v>4</v>
      </c>
      <c r="AC160" s="163">
        <v>2</v>
      </c>
      <c r="AD160" s="163">
        <v>2</v>
      </c>
      <c r="AE160" s="163">
        <v>0</v>
      </c>
      <c r="AF160" s="163">
        <v>0</v>
      </c>
      <c r="AG160" s="163">
        <v>0</v>
      </c>
      <c r="AH160" s="163">
        <v>1</v>
      </c>
      <c r="AI160" s="163">
        <v>0</v>
      </c>
      <c r="AJ160" s="163">
        <v>0</v>
      </c>
      <c r="AK160" s="163">
        <v>0</v>
      </c>
      <c r="AL160" s="163">
        <v>0</v>
      </c>
      <c r="AM160" s="163">
        <v>0</v>
      </c>
      <c r="AN160" s="163">
        <v>1</v>
      </c>
      <c r="AO160" s="163">
        <v>0</v>
      </c>
      <c r="AP160" s="163">
        <v>0</v>
      </c>
      <c r="AQ160" s="163">
        <v>0</v>
      </c>
      <c r="AR160" s="163">
        <v>0</v>
      </c>
      <c r="AS160" s="278">
        <v>0</v>
      </c>
      <c r="AT160" s="278">
        <v>0.25</v>
      </c>
      <c r="AU160" s="278">
        <v>0</v>
      </c>
      <c r="AV160" s="278">
        <v>0.66666667000000002</v>
      </c>
      <c r="AW160" s="278">
        <v>0</v>
      </c>
      <c r="AX160" s="278">
        <v>0.33333332999999998</v>
      </c>
      <c r="AY160" s="456">
        <v>109.883</v>
      </c>
      <c r="AZ160" s="278">
        <v>6.25E-2</v>
      </c>
      <c r="BA160" s="278">
        <v>1</v>
      </c>
      <c r="BB160" s="278">
        <v>0</v>
      </c>
      <c r="BC160" s="278">
        <v>0</v>
      </c>
      <c r="BD160" s="164">
        <v>0.66666666600000002</v>
      </c>
      <c r="BE160" s="164">
        <v>0.5</v>
      </c>
      <c r="BF160" s="164">
        <v>0.5</v>
      </c>
      <c r="BG160" s="164">
        <v>0.5</v>
      </c>
      <c r="BH160" s="164">
        <v>1</v>
      </c>
      <c r="BI160" s="164">
        <v>0</v>
      </c>
      <c r="BJ160" s="165">
        <v>0</v>
      </c>
      <c r="BK160" s="164">
        <v>0.44340467453002902</v>
      </c>
      <c r="BL160" s="165">
        <v>0.41573148934223902</v>
      </c>
      <c r="BM160" s="165">
        <v>0.87938457695820604</v>
      </c>
      <c r="BN160" s="165">
        <v>188.761964474048</v>
      </c>
      <c r="BO160" s="165">
        <v>-3.2303400180675899E-3</v>
      </c>
      <c r="BP160" s="165">
        <v>-3.8506832905113697E-2</v>
      </c>
      <c r="BQ160" s="165">
        <v>0.67917548647203696</v>
      </c>
      <c r="BR160" s="165">
        <v>0.37627208480664698</v>
      </c>
      <c r="BS160" s="284">
        <v>7.0410921859438605E-2</v>
      </c>
      <c r="BT160" s="289"/>
      <c r="BU160" s="279"/>
      <c r="BV160" s="290"/>
      <c r="BW160" s="289"/>
      <c r="BX160" s="289"/>
      <c r="BY160" s="289"/>
      <c r="BZ160" s="289"/>
      <c r="CA160" s="279"/>
      <c r="CB160" s="290"/>
      <c r="CC160" s="289"/>
      <c r="CD160" s="279"/>
      <c r="CE160" s="328"/>
      <c r="CF160" s="290"/>
      <c r="CG160" s="289"/>
      <c r="CH160" s="279"/>
      <c r="CI160" s="328"/>
      <c r="CJ160" s="290"/>
      <c r="CK160" s="289"/>
      <c r="CL160" s="279"/>
      <c r="CM160" s="328"/>
      <c r="CN160" s="290"/>
      <c r="CO160" s="289"/>
      <c r="CP160" s="279"/>
      <c r="CQ160" s="328"/>
      <c r="CR160" s="290"/>
      <c r="CS160" s="289"/>
      <c r="CT160" s="279"/>
      <c r="CU160" s="328"/>
      <c r="CV160" s="328"/>
      <c r="CW160" s="290"/>
      <c r="CX160" s="289"/>
      <c r="CY160" s="279"/>
      <c r="CZ160" s="328"/>
      <c r="DA160" s="328"/>
      <c r="DB160" s="290"/>
      <c r="DC160" s="289"/>
      <c r="DD160" s="279"/>
      <c r="DE160" s="328"/>
      <c r="DF160" s="328"/>
      <c r="DG160" s="290"/>
      <c r="DH160" s="325"/>
      <c r="DI160" s="301">
        <v>0.172516227699816</v>
      </c>
      <c r="DP160" s="165"/>
      <c r="DQ160" s="165"/>
      <c r="DR160" s="165"/>
      <c r="ED160" s="165"/>
      <c r="EE160" s="165"/>
      <c r="EF160" s="165"/>
      <c r="EG160" s="165"/>
      <c r="EH160" s="166"/>
      <c r="EI160" s="165"/>
      <c r="EL160" s="278"/>
      <c r="EM160" s="278"/>
      <c r="EN160" s="278"/>
      <c r="EO160" s="278"/>
      <c r="EP160" s="278"/>
      <c r="EQ160" s="278"/>
      <c r="ER160" s="165"/>
    </row>
    <row r="161" spans="1:154" ht="13" customHeight="1">
      <c r="A161" s="160" t="s">
        <v>129</v>
      </c>
      <c r="B161" s="160">
        <v>11886</v>
      </c>
      <c r="C161" s="160">
        <v>677649</v>
      </c>
      <c r="D161" s="160">
        <v>23733</v>
      </c>
      <c r="E161" s="160" t="s">
        <v>14</v>
      </c>
      <c r="F161" s="160" t="s">
        <v>14</v>
      </c>
      <c r="G161" s="175"/>
      <c r="H161" s="162" t="s">
        <v>2522</v>
      </c>
      <c r="I161" s="162" t="s">
        <v>3030</v>
      </c>
      <c r="J161" s="160">
        <v>26</v>
      </c>
      <c r="K161" s="161">
        <v>5</v>
      </c>
      <c r="L161" s="161" t="s">
        <v>837</v>
      </c>
      <c r="Z161" s="163">
        <v>33</v>
      </c>
      <c r="AA161" s="163">
        <v>75</v>
      </c>
      <c r="AB161" s="163">
        <v>66</v>
      </c>
      <c r="AC161" s="163">
        <v>10</v>
      </c>
      <c r="AD161" s="163">
        <v>5</v>
      </c>
      <c r="AE161" s="163">
        <v>5</v>
      </c>
      <c r="AF161" s="163">
        <v>0</v>
      </c>
      <c r="AG161" s="163">
        <v>0</v>
      </c>
      <c r="AH161" s="163">
        <v>4</v>
      </c>
      <c r="AI161" s="163">
        <v>4</v>
      </c>
      <c r="AJ161" s="163">
        <v>4</v>
      </c>
      <c r="AK161" s="163">
        <v>0</v>
      </c>
      <c r="AL161" s="163">
        <v>3</v>
      </c>
      <c r="AM161" s="163">
        <v>0</v>
      </c>
      <c r="AN161" s="163">
        <v>22</v>
      </c>
      <c r="AO161" s="163">
        <v>4</v>
      </c>
      <c r="AP161" s="163">
        <v>1</v>
      </c>
      <c r="AQ161" s="163">
        <v>1</v>
      </c>
      <c r="AR161" s="163">
        <v>2</v>
      </c>
      <c r="AS161" s="278">
        <v>0.04</v>
      </c>
      <c r="AT161" s="278">
        <v>0.29333333299999997</v>
      </c>
      <c r="AU161" s="278">
        <v>0.32608695999999998</v>
      </c>
      <c r="AV161" s="278">
        <v>0.28260869999999999</v>
      </c>
      <c r="AW161" s="278">
        <v>2.1739129999999999E-2</v>
      </c>
      <c r="AX161" s="278">
        <v>0.45652174000000001</v>
      </c>
      <c r="AY161" s="456">
        <v>109.142</v>
      </c>
      <c r="AZ161" s="278">
        <v>0.12671233000000001</v>
      </c>
      <c r="BA161" s="278">
        <v>0.5</v>
      </c>
      <c r="BB161" s="278">
        <v>0.13636363600000001</v>
      </c>
      <c r="BC161" s="278">
        <v>0.36363636300000002</v>
      </c>
      <c r="BD161" s="164">
        <v>0.222222222</v>
      </c>
      <c r="BE161" s="164">
        <v>0.15151515099999999</v>
      </c>
      <c r="BF161" s="164">
        <v>0.22972972899999999</v>
      </c>
      <c r="BG161" s="164">
        <v>0.22727272700000001</v>
      </c>
      <c r="BH161" s="164">
        <v>0.457002456</v>
      </c>
      <c r="BI161" s="164">
        <v>7.5757575999999993E-2</v>
      </c>
      <c r="BJ161" s="165">
        <v>48.865623362451998</v>
      </c>
      <c r="BK161" s="164">
        <v>0.21241503148465499</v>
      </c>
      <c r="BL161" s="165">
        <v>-6.0815759445182804</v>
      </c>
      <c r="BM161" s="165">
        <v>2.6119194482810899</v>
      </c>
      <c r="BN161" s="165">
        <v>30.660850914556502</v>
      </c>
      <c r="BO161" s="165">
        <v>6.9452478926620806E-2</v>
      </c>
      <c r="BP161" s="165">
        <v>0.790631709620356</v>
      </c>
      <c r="BQ161" s="165">
        <v>-2.86681106077654</v>
      </c>
      <c r="BR161" s="165">
        <v>-5.1938817961714996</v>
      </c>
      <c r="BS161" s="284">
        <v>-0.29720567600966002</v>
      </c>
      <c r="BT161" s="289"/>
      <c r="BU161" s="279"/>
      <c r="BV161" s="290"/>
      <c r="BW161" s="289"/>
      <c r="BX161" s="289"/>
      <c r="BY161" s="289"/>
      <c r="BZ161" s="289"/>
      <c r="CA161" s="279"/>
      <c r="CB161" s="290"/>
      <c r="CC161" s="289"/>
      <c r="CD161" s="279"/>
      <c r="CE161" s="328"/>
      <c r="CF161" s="290"/>
      <c r="CG161" s="289"/>
      <c r="CH161" s="279"/>
      <c r="CI161" s="328"/>
      <c r="CJ161" s="290"/>
      <c r="CK161" s="289"/>
      <c r="CL161" s="279"/>
      <c r="CM161" s="328"/>
      <c r="CN161" s="290"/>
      <c r="CO161" s="289"/>
      <c r="CP161" s="279"/>
      <c r="CQ161" s="328"/>
      <c r="CR161" s="290"/>
      <c r="CS161" s="289"/>
      <c r="CT161" s="279"/>
      <c r="CU161" s="328"/>
      <c r="CV161" s="328"/>
      <c r="CW161" s="290"/>
      <c r="CX161" s="289"/>
      <c r="CY161" s="279"/>
      <c r="CZ161" s="328"/>
      <c r="DA161" s="328"/>
      <c r="DB161" s="290"/>
      <c r="DC161" s="289"/>
      <c r="DD161" s="279"/>
      <c r="DE161" s="328"/>
      <c r="DF161" s="328"/>
      <c r="DG161" s="290"/>
      <c r="DH161" s="302"/>
      <c r="DI161" s="301">
        <v>-0.24053028225898701</v>
      </c>
      <c r="DP161" s="165"/>
      <c r="DQ161" s="165"/>
      <c r="DR161" s="165"/>
      <c r="ED161" s="165"/>
      <c r="EE161" s="165"/>
      <c r="EF161" s="165"/>
      <c r="EG161" s="165"/>
      <c r="EH161" s="166"/>
      <c r="EI161" s="165"/>
      <c r="EJ161" s="164"/>
      <c r="EK161" s="164"/>
      <c r="EL161" s="278"/>
      <c r="EM161" s="278"/>
      <c r="EN161" s="278"/>
      <c r="EO161" s="278"/>
      <c r="EP161" s="278"/>
      <c r="EQ161" s="278"/>
      <c r="ER161" s="165"/>
      <c r="ES161" s="166"/>
      <c r="ET161" s="166"/>
      <c r="EU161" s="166"/>
      <c r="EV161" s="166"/>
      <c r="EW161" s="166"/>
      <c r="EX161" s="284"/>
    </row>
    <row r="162" spans="1:154" ht="13" customHeight="1">
      <c r="A162" s="160" t="s">
        <v>129</v>
      </c>
      <c r="B162" s="160">
        <v>10922</v>
      </c>
      <c r="C162" s="160">
        <v>668901</v>
      </c>
      <c r="D162" s="160">
        <v>22184</v>
      </c>
      <c r="E162" s="160" t="s">
        <v>345</v>
      </c>
      <c r="F162" s="160" t="s">
        <v>345</v>
      </c>
      <c r="G162" s="175"/>
      <c r="H162" s="162" t="s">
        <v>2993</v>
      </c>
      <c r="I162" s="162" t="s">
        <v>168</v>
      </c>
      <c r="J162" s="160">
        <v>25</v>
      </c>
      <c r="K162" s="161">
        <v>5</v>
      </c>
      <c r="L162" s="161" t="s">
        <v>837</v>
      </c>
      <c r="Z162" s="163">
        <v>60</v>
      </c>
      <c r="AA162" s="163">
        <v>233</v>
      </c>
      <c r="AB162" s="163">
        <v>212</v>
      </c>
      <c r="AC162" s="163">
        <v>45</v>
      </c>
      <c r="AD162" s="163">
        <v>30</v>
      </c>
      <c r="AE162" s="163">
        <v>8</v>
      </c>
      <c r="AF162" s="163">
        <v>1</v>
      </c>
      <c r="AG162" s="163">
        <v>6</v>
      </c>
      <c r="AH162" s="163">
        <v>22</v>
      </c>
      <c r="AI162" s="163">
        <v>21</v>
      </c>
      <c r="AJ162" s="163">
        <v>0</v>
      </c>
      <c r="AK162" s="163">
        <v>0</v>
      </c>
      <c r="AL162" s="163">
        <v>17</v>
      </c>
      <c r="AM162" s="163">
        <v>0</v>
      </c>
      <c r="AN162" s="163">
        <v>58</v>
      </c>
      <c r="AO162" s="163">
        <v>2</v>
      </c>
      <c r="AP162" s="163">
        <v>2</v>
      </c>
      <c r="AQ162" s="163">
        <v>0</v>
      </c>
      <c r="AR162" s="163">
        <v>6</v>
      </c>
      <c r="AS162" s="278">
        <v>7.2961372999999996E-2</v>
      </c>
      <c r="AT162" s="278">
        <v>0.24892703799999999</v>
      </c>
      <c r="AU162" s="278">
        <v>0.33974358999999998</v>
      </c>
      <c r="AV162" s="278">
        <v>0.23717948999999999</v>
      </c>
      <c r="AW162" s="278">
        <v>6.4102560000000003E-2</v>
      </c>
      <c r="AX162" s="278">
        <v>0.46794871999999998</v>
      </c>
      <c r="AY162" s="456">
        <v>110.411</v>
      </c>
      <c r="AZ162" s="278">
        <v>0.14460512</v>
      </c>
      <c r="BA162" s="278">
        <v>0.435897435</v>
      </c>
      <c r="BB162" s="278">
        <v>0.21153846100000001</v>
      </c>
      <c r="BC162" s="278">
        <v>0.35256410199999999</v>
      </c>
      <c r="BD162" s="164">
        <v>0.26</v>
      </c>
      <c r="BE162" s="164">
        <v>0.21226415000000001</v>
      </c>
      <c r="BF162" s="164">
        <v>0.274678111</v>
      </c>
      <c r="BG162" s="164">
        <v>0.34433962200000001</v>
      </c>
      <c r="BH162" s="164">
        <v>0.61901773299999996</v>
      </c>
      <c r="BI162" s="164">
        <v>0.132075472</v>
      </c>
      <c r="BJ162" s="165">
        <v>86.810435587024003</v>
      </c>
      <c r="BK162" s="164">
        <v>0.274238129030481</v>
      </c>
      <c r="BL162" s="165">
        <v>-7.3553333347337801</v>
      </c>
      <c r="BM162" s="165">
        <v>19.652459018896199</v>
      </c>
      <c r="BN162" s="165">
        <v>76.756908256330902</v>
      </c>
      <c r="BO162" s="165">
        <v>-8.8764896778021296E-2</v>
      </c>
      <c r="BP162" s="165">
        <v>-0.111446424853056</v>
      </c>
      <c r="BQ162" s="165">
        <v>-4.9636460896255903</v>
      </c>
      <c r="BR162" s="165">
        <v>-6.4381807059655403</v>
      </c>
      <c r="BS162" s="284">
        <v>-0.51458703076870405</v>
      </c>
      <c r="BT162" s="289"/>
      <c r="BU162" s="279"/>
      <c r="BV162" s="290"/>
      <c r="BW162" s="289"/>
      <c r="BX162" s="289"/>
      <c r="BY162" s="289"/>
      <c r="BZ162" s="289"/>
      <c r="CA162" s="279"/>
      <c r="CB162" s="290"/>
      <c r="CC162" s="289"/>
      <c r="CD162" s="279"/>
      <c r="CE162" s="328"/>
      <c r="CF162" s="290"/>
      <c r="CG162" s="289"/>
      <c r="CH162" s="279"/>
      <c r="CI162" s="328"/>
      <c r="CJ162" s="290"/>
      <c r="CK162" s="289"/>
      <c r="CL162" s="279"/>
      <c r="CM162" s="328"/>
      <c r="CN162" s="290"/>
      <c r="CO162" s="289"/>
      <c r="CP162" s="279"/>
      <c r="CQ162" s="328"/>
      <c r="CR162" s="290"/>
      <c r="CS162" s="289"/>
      <c r="CT162" s="279"/>
      <c r="CU162" s="328"/>
      <c r="CV162" s="328"/>
      <c r="CW162" s="290"/>
      <c r="CX162" s="289"/>
      <c r="CY162" s="279"/>
      <c r="CZ162" s="328"/>
      <c r="DA162" s="328"/>
      <c r="DB162" s="290"/>
      <c r="DC162" s="289"/>
      <c r="DD162" s="279"/>
      <c r="DE162" s="328"/>
      <c r="DF162" s="328"/>
      <c r="DG162" s="290"/>
      <c r="DH162" s="302"/>
      <c r="DI162" s="301">
        <v>-6.1205182671546901</v>
      </c>
      <c r="DP162" s="165"/>
      <c r="DQ162" s="165"/>
      <c r="DR162" s="165"/>
      <c r="ED162" s="165"/>
      <c r="EE162" s="165"/>
      <c r="EF162" s="165"/>
      <c r="EG162" s="165"/>
      <c r="EH162" s="166"/>
      <c r="EI162" s="165"/>
      <c r="EJ162" s="164"/>
      <c r="EK162" s="164"/>
      <c r="EL162" s="278"/>
      <c r="EM162" s="278"/>
      <c r="EN162" s="278"/>
      <c r="EO162" s="278"/>
      <c r="EP162" s="278"/>
      <c r="EQ162" s="278"/>
      <c r="ER162" s="165"/>
      <c r="ES162" s="166"/>
      <c r="ET162" s="166"/>
      <c r="EU162" s="166"/>
      <c r="EV162" s="166"/>
      <c r="EW162" s="166"/>
      <c r="EX162" s="284"/>
    </row>
    <row r="163" spans="1:154" ht="13" customHeight="1">
      <c r="A163" s="160" t="s">
        <v>129</v>
      </c>
      <c r="B163" s="160">
        <v>9610</v>
      </c>
      <c r="C163" s="160">
        <v>641487</v>
      </c>
      <c r="D163" s="160">
        <v>15491</v>
      </c>
      <c r="E163" s="160" t="s">
        <v>598</v>
      </c>
      <c r="F163" s="160" t="s">
        <v>598</v>
      </c>
      <c r="G163" s="175"/>
      <c r="H163" s="162" t="s">
        <v>240</v>
      </c>
      <c r="I163" s="162" t="s">
        <v>1670</v>
      </c>
      <c r="J163" s="161">
        <v>30</v>
      </c>
      <c r="K163" s="161">
        <v>6</v>
      </c>
      <c r="L163" s="161" t="s">
        <v>46</v>
      </c>
      <c r="Z163" s="163">
        <v>87</v>
      </c>
      <c r="AA163" s="163">
        <v>379</v>
      </c>
      <c r="AB163" s="163">
        <v>320</v>
      </c>
      <c r="AC163" s="163">
        <v>91</v>
      </c>
      <c r="AD163" s="163">
        <v>73</v>
      </c>
      <c r="AE163" s="163">
        <v>12</v>
      </c>
      <c r="AF163" s="163">
        <v>0</v>
      </c>
      <c r="AG163" s="163">
        <v>6</v>
      </c>
      <c r="AH163" s="163">
        <v>38</v>
      </c>
      <c r="AI163" s="163">
        <v>31</v>
      </c>
      <c r="AJ163" s="163">
        <v>5</v>
      </c>
      <c r="AK163" s="163">
        <v>1</v>
      </c>
      <c r="AL163" s="163">
        <v>51</v>
      </c>
      <c r="AM163" s="163">
        <v>1</v>
      </c>
      <c r="AN163" s="163">
        <v>66</v>
      </c>
      <c r="AO163" s="163">
        <v>2</v>
      </c>
      <c r="AP163" s="163">
        <v>1</v>
      </c>
      <c r="AQ163" s="163">
        <v>5</v>
      </c>
      <c r="AR163" s="163">
        <v>3</v>
      </c>
      <c r="AS163" s="278">
        <v>0.13456464300000001</v>
      </c>
      <c r="AT163" s="278">
        <v>0.17414247999999999</v>
      </c>
      <c r="AU163" s="278">
        <v>0.31153846000000002</v>
      </c>
      <c r="AV163" s="278">
        <v>0.37307691999999998</v>
      </c>
      <c r="AW163" s="278">
        <v>5.7692309999999997E-2</v>
      </c>
      <c r="AX163" s="278">
        <v>0.31923077</v>
      </c>
      <c r="AY163" s="456">
        <v>110.134</v>
      </c>
      <c r="AZ163" s="278">
        <v>7.0926520000000007E-2</v>
      </c>
      <c r="BA163" s="278">
        <v>0.40784313700000002</v>
      </c>
      <c r="BB163" s="278">
        <v>0.258823529</v>
      </c>
      <c r="BC163" s="278">
        <v>0.33333333300000001</v>
      </c>
      <c r="BD163" s="164">
        <v>0.34136546099999998</v>
      </c>
      <c r="BE163" s="164">
        <v>0.28437499999999999</v>
      </c>
      <c r="BF163" s="164">
        <v>0.38502673700000001</v>
      </c>
      <c r="BG163" s="164">
        <v>0.37812499999999999</v>
      </c>
      <c r="BH163" s="164">
        <v>0.76315173700000005</v>
      </c>
      <c r="BI163" s="164">
        <v>9.375E-2</v>
      </c>
      <c r="BJ163" s="165">
        <v>60.471208717526501</v>
      </c>
      <c r="BK163" s="164">
        <v>0.34411824356774501</v>
      </c>
      <c r="BL163" s="165">
        <v>9.2496338421753901</v>
      </c>
      <c r="BM163" s="165">
        <v>53.180763893788203</v>
      </c>
      <c r="BN163" s="165">
        <v>128.44896093560001</v>
      </c>
      <c r="BO163" s="165">
        <v>0.64532187273864805</v>
      </c>
      <c r="BP163" s="165">
        <v>-0.88579409709200196</v>
      </c>
      <c r="BQ163" s="165">
        <v>21.305568679728999</v>
      </c>
      <c r="BR163" s="165">
        <v>11.5220034639626</v>
      </c>
      <c r="BS163" s="284">
        <v>2.20877337501059</v>
      </c>
      <c r="BT163" s="289"/>
      <c r="BU163" s="279"/>
      <c r="BV163" s="290"/>
      <c r="BW163" s="289"/>
      <c r="BX163" s="289"/>
      <c r="BY163" s="289"/>
      <c r="BZ163" s="289"/>
      <c r="CA163" s="279"/>
      <c r="CB163" s="290"/>
      <c r="CC163" s="289"/>
      <c r="CD163" s="279"/>
      <c r="CE163" s="328"/>
      <c r="CF163" s="290"/>
      <c r="CG163" s="289"/>
      <c r="CH163" s="279"/>
      <c r="CI163" s="328"/>
      <c r="CJ163" s="290"/>
      <c r="CK163" s="289"/>
      <c r="CL163" s="279"/>
      <c r="CM163" s="328"/>
      <c r="CN163" s="290"/>
      <c r="CO163" s="289"/>
      <c r="CP163" s="279"/>
      <c r="CQ163" s="328"/>
      <c r="CR163" s="290"/>
      <c r="CS163" s="289"/>
      <c r="CT163" s="279"/>
      <c r="CU163" s="328"/>
      <c r="CV163" s="328"/>
      <c r="CW163" s="290"/>
      <c r="CX163" s="289"/>
      <c r="CY163" s="279"/>
      <c r="CZ163" s="328"/>
      <c r="DA163" s="328"/>
      <c r="DB163" s="290"/>
      <c r="DC163" s="289"/>
      <c r="DD163" s="279"/>
      <c r="DE163" s="328"/>
      <c r="DF163" s="328"/>
      <c r="DG163" s="290"/>
      <c r="DH163" s="302"/>
      <c r="DI163" s="301">
        <v>-3.1913785934448198</v>
      </c>
      <c r="DP163" s="165"/>
      <c r="DQ163" s="165"/>
      <c r="DR163" s="165"/>
      <c r="ED163" s="165"/>
      <c r="EE163" s="165"/>
      <c r="EF163" s="165"/>
      <c r="EG163" s="165"/>
      <c r="EH163" s="166"/>
      <c r="EI163" s="165"/>
      <c r="EJ163" s="164"/>
      <c r="EK163" s="164"/>
      <c r="EL163" s="278"/>
      <c r="EM163" s="278"/>
      <c r="EN163" s="278"/>
      <c r="EO163" s="278"/>
      <c r="EP163" s="278"/>
      <c r="EQ163" s="278"/>
      <c r="ER163" s="165"/>
      <c r="ES163" s="166"/>
      <c r="ET163" s="166"/>
      <c r="EU163" s="166"/>
      <c r="EV163" s="166"/>
      <c r="EW163" s="166"/>
      <c r="EX163" s="284"/>
    </row>
    <row r="164" spans="1:154" ht="13" customHeight="1">
      <c r="A164" s="160" t="s">
        <v>129</v>
      </c>
      <c r="B164" s="160">
        <v>11878</v>
      </c>
      <c r="C164" s="160">
        <v>682668</v>
      </c>
      <c r="D164" s="160">
        <v>26548</v>
      </c>
      <c r="E164" s="160" t="s">
        <v>345</v>
      </c>
      <c r="F164" s="160" t="s">
        <v>345</v>
      </c>
      <c r="G164" s="175"/>
      <c r="H164" s="162" t="s">
        <v>4055</v>
      </c>
      <c r="I164" s="162" t="s">
        <v>4054</v>
      </c>
      <c r="J164" s="160">
        <v>23</v>
      </c>
      <c r="K164" s="161">
        <v>6</v>
      </c>
      <c r="L164" s="161" t="s">
        <v>837</v>
      </c>
      <c r="Z164" s="163">
        <v>65</v>
      </c>
      <c r="AA164" s="163">
        <v>158</v>
      </c>
      <c r="AB164" s="163">
        <v>145</v>
      </c>
      <c r="AC164" s="163">
        <v>35</v>
      </c>
      <c r="AD164" s="163">
        <v>29</v>
      </c>
      <c r="AE164" s="163">
        <v>6</v>
      </c>
      <c r="AF164" s="163">
        <v>0</v>
      </c>
      <c r="AG164" s="163">
        <v>0</v>
      </c>
      <c r="AH164" s="163">
        <v>23</v>
      </c>
      <c r="AI164" s="163">
        <v>6</v>
      </c>
      <c r="AJ164" s="163">
        <v>11</v>
      </c>
      <c r="AK164" s="163">
        <v>1</v>
      </c>
      <c r="AL164" s="163">
        <v>10</v>
      </c>
      <c r="AM164" s="163">
        <v>0</v>
      </c>
      <c r="AN164" s="163">
        <v>29</v>
      </c>
      <c r="AO164" s="163">
        <v>1</v>
      </c>
      <c r="AP164" s="163">
        <v>1</v>
      </c>
      <c r="AQ164" s="163">
        <v>1</v>
      </c>
      <c r="AR164" s="163">
        <v>5</v>
      </c>
      <c r="AS164" s="278">
        <v>6.3291138999999996E-2</v>
      </c>
      <c r="AT164" s="278">
        <v>0.18354430299999999</v>
      </c>
      <c r="AU164" s="278">
        <v>0.19491525000000001</v>
      </c>
      <c r="AV164" s="278">
        <v>0.27966101999999998</v>
      </c>
      <c r="AW164" s="278">
        <v>8.4745800000000007E-3</v>
      </c>
      <c r="AX164" s="278">
        <v>0.34745763000000002</v>
      </c>
      <c r="AY164" s="456">
        <v>110.265</v>
      </c>
      <c r="AZ164" s="278">
        <v>0.10106382999999999</v>
      </c>
      <c r="BA164" s="278">
        <v>0.56140350800000005</v>
      </c>
      <c r="BB164" s="278">
        <v>0.16666666599999999</v>
      </c>
      <c r="BC164" s="278">
        <v>0.27192982399999999</v>
      </c>
      <c r="BD164" s="164">
        <v>0.29914529899999998</v>
      </c>
      <c r="BE164" s="164">
        <v>0.24137931000000001</v>
      </c>
      <c r="BF164" s="164">
        <v>0.29299363</v>
      </c>
      <c r="BG164" s="164">
        <v>0.28275862000000002</v>
      </c>
      <c r="BH164" s="164">
        <v>0.57575224999999997</v>
      </c>
      <c r="BI164" s="164">
        <v>4.1379310000000002E-2</v>
      </c>
      <c r="BJ164" s="165">
        <v>27.197751944361698</v>
      </c>
      <c r="BK164" s="164">
        <v>0.26078371864974798</v>
      </c>
      <c r="BL164" s="165">
        <v>-6.69048022742599</v>
      </c>
      <c r="BM164" s="165">
        <v>11.623816733404601</v>
      </c>
      <c r="BN164" s="165">
        <v>67.531993609249298</v>
      </c>
      <c r="BO164" s="165">
        <v>6.12659481730366E-2</v>
      </c>
      <c r="BP164" s="165">
        <v>2.9116810895502501</v>
      </c>
      <c r="BQ164" s="165">
        <v>2.9657419623506001</v>
      </c>
      <c r="BR164" s="165">
        <v>-3.0812942002269601</v>
      </c>
      <c r="BS164" s="284">
        <v>0.307461958986536</v>
      </c>
      <c r="BT164" s="289"/>
      <c r="BU164" s="279"/>
      <c r="BV164" s="290"/>
      <c r="BW164" s="289"/>
      <c r="BX164" s="289"/>
      <c r="BY164" s="289"/>
      <c r="BZ164" s="289"/>
      <c r="CA164" s="279"/>
      <c r="CB164" s="290"/>
      <c r="CC164" s="289"/>
      <c r="CD164" s="279"/>
      <c r="CE164" s="328"/>
      <c r="CF164" s="290"/>
      <c r="CG164" s="289"/>
      <c r="CH164" s="279"/>
      <c r="CI164" s="328"/>
      <c r="CJ164" s="290"/>
      <c r="CK164" s="289"/>
      <c r="CL164" s="279"/>
      <c r="CM164" s="328"/>
      <c r="CN164" s="290"/>
      <c r="CO164" s="289"/>
      <c r="CP164" s="279"/>
      <c r="CQ164" s="328"/>
      <c r="CR164" s="290"/>
      <c r="CS164" s="289"/>
      <c r="CT164" s="279"/>
      <c r="CU164" s="328"/>
      <c r="CV164" s="328"/>
      <c r="CW164" s="290"/>
      <c r="CX164" s="289"/>
      <c r="CY164" s="279"/>
      <c r="CZ164" s="328"/>
      <c r="DA164" s="328"/>
      <c r="DB164" s="290"/>
      <c r="DC164" s="289"/>
      <c r="DD164" s="279"/>
      <c r="DE164" s="328"/>
      <c r="DF164" s="328"/>
      <c r="DG164" s="290"/>
      <c r="DH164" s="325"/>
      <c r="DI164" s="301">
        <v>0.89674279093742304</v>
      </c>
      <c r="DP164" s="165"/>
      <c r="DQ164" s="165"/>
      <c r="DR164" s="165"/>
      <c r="ED164" s="165"/>
      <c r="EE164" s="165"/>
      <c r="EF164" s="165"/>
      <c r="EG164" s="165"/>
      <c r="EH164" s="166"/>
      <c r="EI164" s="165"/>
      <c r="EL164" s="278"/>
      <c r="EM164" s="278"/>
      <c r="EN164" s="278"/>
      <c r="EO164" s="278"/>
      <c r="EP164" s="278"/>
      <c r="EQ164" s="278"/>
      <c r="ER164" s="165"/>
    </row>
    <row r="165" spans="1:154" ht="13" customHeight="1">
      <c r="A165" s="160" t="s">
        <v>129</v>
      </c>
      <c r="B165" s="160">
        <v>12342</v>
      </c>
      <c r="C165" s="160">
        <v>669261</v>
      </c>
      <c r="D165" s="160">
        <v>22244</v>
      </c>
      <c r="E165" s="160" t="s">
        <v>438</v>
      </c>
      <c r="F165" s="160" t="s">
        <v>438</v>
      </c>
      <c r="G165" s="175"/>
      <c r="H165" s="162" t="s">
        <v>3001</v>
      </c>
      <c r="I165" s="162" t="s">
        <v>124</v>
      </c>
      <c r="J165" s="160">
        <v>26</v>
      </c>
      <c r="K165" s="161">
        <v>8</v>
      </c>
      <c r="L165" s="161" t="s">
        <v>46</v>
      </c>
      <c r="Z165" s="163">
        <v>18</v>
      </c>
      <c r="AA165" s="163">
        <v>50</v>
      </c>
      <c r="AB165" s="163">
        <v>42</v>
      </c>
      <c r="AC165" s="163">
        <v>5</v>
      </c>
      <c r="AD165" s="163">
        <v>4</v>
      </c>
      <c r="AE165" s="163">
        <v>1</v>
      </c>
      <c r="AF165" s="163">
        <v>0</v>
      </c>
      <c r="AG165" s="163">
        <v>0</v>
      </c>
      <c r="AH165" s="163">
        <v>4</v>
      </c>
      <c r="AI165" s="163">
        <v>1</v>
      </c>
      <c r="AJ165" s="163">
        <v>4</v>
      </c>
      <c r="AK165" s="163">
        <v>0</v>
      </c>
      <c r="AL165" s="163">
        <v>8</v>
      </c>
      <c r="AM165" s="163">
        <v>1</v>
      </c>
      <c r="AN165" s="163">
        <v>20</v>
      </c>
      <c r="AO165" s="163">
        <v>0</v>
      </c>
      <c r="AP165" s="163">
        <v>0</v>
      </c>
      <c r="AQ165" s="163">
        <v>0</v>
      </c>
      <c r="AR165" s="163">
        <v>1</v>
      </c>
      <c r="AS165" s="278">
        <v>0.16</v>
      </c>
      <c r="AT165" s="278">
        <v>0.4</v>
      </c>
      <c r="AU165" s="278">
        <v>0.36363635999999999</v>
      </c>
      <c r="AV165" s="278">
        <v>0.31818182</v>
      </c>
      <c r="AW165" s="278">
        <v>0.13636364000000001</v>
      </c>
      <c r="AX165" s="278">
        <v>0.40909090999999997</v>
      </c>
      <c r="AY165" s="456">
        <v>110.44199999999999</v>
      </c>
      <c r="AZ165" s="278">
        <v>0.13777777999999999</v>
      </c>
      <c r="BA165" s="278">
        <v>0.27272727200000002</v>
      </c>
      <c r="BB165" s="278">
        <v>0.31818181800000001</v>
      </c>
      <c r="BC165" s="278">
        <v>0.409090909</v>
      </c>
      <c r="BD165" s="164">
        <v>0.22727272700000001</v>
      </c>
      <c r="BE165" s="164">
        <v>0.11904761899999999</v>
      </c>
      <c r="BF165" s="164">
        <v>0.26</v>
      </c>
      <c r="BG165" s="164">
        <v>0.14285714199999999</v>
      </c>
      <c r="BH165" s="164">
        <v>0.402857142</v>
      </c>
      <c r="BI165" s="164">
        <v>2.3809522999999999E-2</v>
      </c>
      <c r="BJ165" s="165">
        <v>15.6494997250455</v>
      </c>
      <c r="BK165" s="164">
        <v>0.19717705006502101</v>
      </c>
      <c r="BL165" s="165">
        <v>-4.6646580190904299</v>
      </c>
      <c r="BM165" s="165">
        <v>1.13100557610914</v>
      </c>
      <c r="BN165" s="165">
        <v>17.2976653904404</v>
      </c>
      <c r="BO165" s="165">
        <v>-1.1597756423520299E-2</v>
      </c>
      <c r="BP165" s="165">
        <v>0.71456543682143003</v>
      </c>
      <c r="BQ165" s="165">
        <v>-3.0333085481583999</v>
      </c>
      <c r="BR165" s="165">
        <v>-4.1162178053095797</v>
      </c>
      <c r="BS165" s="284">
        <v>-0.31446666644194599</v>
      </c>
      <c r="BT165" s="289"/>
      <c r="BU165" s="279"/>
      <c r="BV165" s="290"/>
      <c r="BW165" s="289"/>
      <c r="BX165" s="289"/>
      <c r="BY165" s="289"/>
      <c r="BZ165" s="289"/>
      <c r="CA165" s="279"/>
      <c r="CB165" s="290"/>
      <c r="CC165" s="289"/>
      <c r="CD165" s="279"/>
      <c r="CE165" s="328"/>
      <c r="CF165" s="290"/>
      <c r="CG165" s="289"/>
      <c r="CH165" s="279"/>
      <c r="CI165" s="328"/>
      <c r="CJ165" s="290"/>
      <c r="CK165" s="289"/>
      <c r="CL165" s="279"/>
      <c r="CM165" s="328"/>
      <c r="CN165" s="290"/>
      <c r="CO165" s="289"/>
      <c r="CP165" s="279"/>
      <c r="CQ165" s="328"/>
      <c r="CR165" s="290"/>
      <c r="CS165" s="289"/>
      <c r="CT165" s="279"/>
      <c r="CU165" s="328"/>
      <c r="CV165" s="328"/>
      <c r="CW165" s="290"/>
      <c r="CX165" s="289"/>
      <c r="CY165" s="279"/>
      <c r="CZ165" s="328"/>
      <c r="DA165" s="328"/>
      <c r="DB165" s="290"/>
      <c r="DC165" s="289"/>
      <c r="DD165" s="279"/>
      <c r="DE165" s="328"/>
      <c r="DF165" s="328"/>
      <c r="DG165" s="290"/>
      <c r="DH165" s="302"/>
      <c r="DI165" s="301">
        <v>-0.54693041741847903</v>
      </c>
      <c r="DP165" s="165"/>
      <c r="DQ165" s="165"/>
      <c r="DR165" s="165"/>
      <c r="ED165" s="165"/>
      <c r="EE165" s="165"/>
      <c r="EF165" s="165"/>
      <c r="EG165" s="165"/>
      <c r="EH165" s="166"/>
      <c r="EI165" s="165"/>
      <c r="EJ165" s="164"/>
      <c r="EK165" s="164"/>
      <c r="EL165" s="278"/>
      <c r="EM165" s="278"/>
      <c r="EN165" s="278"/>
      <c r="EO165" s="278"/>
      <c r="EP165" s="278"/>
      <c r="EQ165" s="278"/>
      <c r="ER165" s="165"/>
      <c r="ES165" s="166"/>
      <c r="ET165" s="166"/>
      <c r="EU165" s="166"/>
      <c r="EV165" s="166"/>
      <c r="EW165" s="166"/>
      <c r="EX165" s="284"/>
    </row>
    <row r="166" spans="1:154" ht="13" customHeight="1">
      <c r="A166" s="160" t="s">
        <v>129</v>
      </c>
      <c r="B166" s="160">
        <v>12136</v>
      </c>
      <c r="C166" s="160">
        <v>686668</v>
      </c>
      <c r="D166" s="160">
        <v>25479</v>
      </c>
      <c r="E166" s="160" t="s">
        <v>246</v>
      </c>
      <c r="F166" s="160" t="s">
        <v>246</v>
      </c>
      <c r="G166" s="175"/>
      <c r="H166" s="162" t="s">
        <v>1686</v>
      </c>
      <c r="I166" s="162" t="s">
        <v>3486</v>
      </c>
      <c r="J166" s="160">
        <v>27</v>
      </c>
      <c r="K166" s="161">
        <v>8</v>
      </c>
      <c r="L166" s="161" t="s">
        <v>837</v>
      </c>
      <c r="Z166" s="163">
        <v>76</v>
      </c>
      <c r="AA166" s="163">
        <v>308</v>
      </c>
      <c r="AB166" s="163">
        <v>286</v>
      </c>
      <c r="AC166" s="163">
        <v>59</v>
      </c>
      <c r="AD166" s="163">
        <v>38</v>
      </c>
      <c r="AE166" s="163">
        <v>12</v>
      </c>
      <c r="AF166" s="163">
        <v>2</v>
      </c>
      <c r="AG166" s="163">
        <v>7</v>
      </c>
      <c r="AH166" s="163">
        <v>32</v>
      </c>
      <c r="AI166" s="163">
        <v>29</v>
      </c>
      <c r="AJ166" s="163">
        <v>9</v>
      </c>
      <c r="AK166" s="163">
        <v>0</v>
      </c>
      <c r="AL166" s="163">
        <v>20</v>
      </c>
      <c r="AM166" s="163">
        <v>0</v>
      </c>
      <c r="AN166" s="163">
        <v>76</v>
      </c>
      <c r="AO166" s="163">
        <v>0</v>
      </c>
      <c r="AP166" s="163">
        <v>2</v>
      </c>
      <c r="AQ166" s="163">
        <v>0</v>
      </c>
      <c r="AR166" s="163">
        <v>8</v>
      </c>
      <c r="AS166" s="278">
        <v>6.4935064000000001E-2</v>
      </c>
      <c r="AT166" s="278">
        <v>0.24675324600000001</v>
      </c>
      <c r="AU166" s="278">
        <v>0.44339623</v>
      </c>
      <c r="AV166" s="278">
        <v>0.23113207999999999</v>
      </c>
      <c r="AW166" s="278">
        <v>0.12264151</v>
      </c>
      <c r="AX166" s="278">
        <v>0.47169811</v>
      </c>
      <c r="AY166" s="456">
        <v>111.297</v>
      </c>
      <c r="AZ166" s="278">
        <v>0.12522046000000001</v>
      </c>
      <c r="BA166" s="278">
        <v>0.44075829300000002</v>
      </c>
      <c r="BB166" s="278">
        <v>0.16113743999999999</v>
      </c>
      <c r="BC166" s="278">
        <v>0.39810426500000001</v>
      </c>
      <c r="BD166" s="164">
        <v>0.25365853599999999</v>
      </c>
      <c r="BE166" s="164">
        <v>0.20629370599999999</v>
      </c>
      <c r="BF166" s="164">
        <v>0.25649350599999998</v>
      </c>
      <c r="BG166" s="164">
        <v>0.33566433499999998</v>
      </c>
      <c r="BH166" s="164">
        <v>0.59215784100000002</v>
      </c>
      <c r="BI166" s="164">
        <v>0.12937062899999999</v>
      </c>
      <c r="BJ166" s="165">
        <v>85.032599055616302</v>
      </c>
      <c r="BK166" s="164">
        <v>0.26080561690516202</v>
      </c>
      <c r="BL166" s="165">
        <v>-13.036799550377699</v>
      </c>
      <c r="BM166" s="165">
        <v>22.6644881960517</v>
      </c>
      <c r="BN166" s="165">
        <v>50.068529823633298</v>
      </c>
      <c r="BO166" s="165">
        <v>-0.54447979288000903</v>
      </c>
      <c r="BP166" s="332">
        <v>1.4781494596972999</v>
      </c>
      <c r="BQ166" s="165">
        <v>-6.1380110730835904</v>
      </c>
      <c r="BR166" s="165">
        <v>-16.487993344054502</v>
      </c>
      <c r="BS166" s="284">
        <v>-0.63633483046366002</v>
      </c>
      <c r="BT166" s="289"/>
      <c r="BU166" s="279"/>
      <c r="BV166" s="290"/>
      <c r="BW166" s="289"/>
      <c r="BX166" s="289"/>
      <c r="BY166" s="289"/>
      <c r="BZ166" s="289"/>
      <c r="CA166" s="279"/>
      <c r="CB166" s="290"/>
      <c r="CC166" s="289"/>
      <c r="CD166" s="279"/>
      <c r="CE166" s="328"/>
      <c r="CF166" s="290"/>
      <c r="CG166" s="289"/>
      <c r="CH166" s="279"/>
      <c r="CI166" s="328"/>
      <c r="CJ166" s="290"/>
      <c r="CK166" s="289"/>
      <c r="CL166" s="279"/>
      <c r="CM166" s="328"/>
      <c r="CN166" s="290"/>
      <c r="CO166" s="289"/>
      <c r="CP166" s="279"/>
      <c r="CQ166" s="328"/>
      <c r="CR166" s="290"/>
      <c r="CS166" s="289"/>
      <c r="CT166" s="279"/>
      <c r="CU166" s="328"/>
      <c r="CV166" s="328"/>
      <c r="CW166" s="290"/>
      <c r="CX166" s="289"/>
      <c r="CY166" s="279"/>
      <c r="CZ166" s="328"/>
      <c r="DA166" s="328"/>
      <c r="DB166" s="290"/>
      <c r="DC166" s="289"/>
      <c r="DD166" s="279"/>
      <c r="DE166" s="328"/>
      <c r="DF166" s="328"/>
      <c r="DG166" s="290"/>
      <c r="DH166" s="302"/>
      <c r="DI166" s="301">
        <v>0.31016987562179499</v>
      </c>
      <c r="DP166" s="165"/>
      <c r="DQ166" s="165"/>
      <c r="DR166" s="165"/>
      <c r="ED166" s="165"/>
      <c r="EE166" s="165"/>
      <c r="EF166" s="165"/>
      <c r="EG166" s="165"/>
      <c r="EH166" s="166"/>
      <c r="EI166" s="165"/>
      <c r="EJ166" s="164"/>
      <c r="EK166" s="164"/>
      <c r="EL166" s="278"/>
      <c r="EM166" s="278"/>
      <c r="EN166" s="278"/>
      <c r="EO166" s="278"/>
      <c r="EP166" s="278"/>
      <c r="EQ166" s="278"/>
      <c r="ER166" s="165"/>
      <c r="ES166" s="166"/>
      <c r="ET166" s="166"/>
      <c r="EU166" s="166"/>
      <c r="EV166" s="166"/>
      <c r="EW166" s="166"/>
      <c r="EX166" s="284"/>
    </row>
    <row r="167" spans="1:154" ht="13" customHeight="1">
      <c r="A167" s="160" t="s">
        <v>129</v>
      </c>
      <c r="B167" s="160">
        <v>12550</v>
      </c>
      <c r="C167" s="160">
        <v>676475</v>
      </c>
      <c r="D167" s="160">
        <v>27615</v>
      </c>
      <c r="E167" s="160" t="s">
        <v>276</v>
      </c>
      <c r="F167" s="160" t="s">
        <v>276</v>
      </c>
      <c r="G167" s="175"/>
      <c r="H167" s="162" t="s">
        <v>3109</v>
      </c>
      <c r="I167" s="162" t="s">
        <v>904</v>
      </c>
      <c r="J167" s="160">
        <v>26</v>
      </c>
      <c r="K167" s="161">
        <v>9</v>
      </c>
      <c r="L167" s="161" t="s">
        <v>46</v>
      </c>
      <c r="Z167" s="163">
        <v>79</v>
      </c>
      <c r="AA167" s="163">
        <v>291</v>
      </c>
      <c r="AB167" s="163">
        <v>269</v>
      </c>
      <c r="AC167" s="163">
        <v>78</v>
      </c>
      <c r="AD167" s="163">
        <v>53</v>
      </c>
      <c r="AE167" s="163">
        <v>14</v>
      </c>
      <c r="AF167" s="163">
        <v>0</v>
      </c>
      <c r="AG167" s="163">
        <v>11</v>
      </c>
      <c r="AH167" s="163">
        <v>28</v>
      </c>
      <c r="AI167" s="163">
        <v>38</v>
      </c>
      <c r="AJ167" s="163">
        <v>3</v>
      </c>
      <c r="AK167" s="163">
        <v>0</v>
      </c>
      <c r="AL167" s="163">
        <v>18</v>
      </c>
      <c r="AM167" s="163">
        <v>1</v>
      </c>
      <c r="AN167" s="163">
        <v>40</v>
      </c>
      <c r="AO167" s="163">
        <v>0</v>
      </c>
      <c r="AP167" s="163">
        <v>3</v>
      </c>
      <c r="AQ167" s="163">
        <v>0</v>
      </c>
      <c r="AR167" s="163">
        <v>8</v>
      </c>
      <c r="AS167" s="278">
        <v>6.1855670000000001E-2</v>
      </c>
      <c r="AT167" s="278">
        <v>0.137457044</v>
      </c>
      <c r="AU167" s="278">
        <v>0.375</v>
      </c>
      <c r="AV167" s="278">
        <v>0.20258620999999999</v>
      </c>
      <c r="AW167" s="278">
        <v>9.0128760000000002E-2</v>
      </c>
      <c r="AX167" s="278">
        <v>0.43347638999999999</v>
      </c>
      <c r="AY167" s="456">
        <v>110.41500000000001</v>
      </c>
      <c r="AZ167" s="278">
        <v>7.4784279999999995E-2</v>
      </c>
      <c r="BA167" s="278">
        <v>0.4</v>
      </c>
      <c r="BB167" s="278">
        <v>0.16956521699999999</v>
      </c>
      <c r="BC167" s="278">
        <v>0.43043478200000002</v>
      </c>
      <c r="BD167" s="164">
        <v>0.30316742000000002</v>
      </c>
      <c r="BE167" s="164">
        <v>0.28996282499999998</v>
      </c>
      <c r="BF167" s="164">
        <v>0.33103448200000002</v>
      </c>
      <c r="BG167" s="164">
        <v>0.46468401399999998</v>
      </c>
      <c r="BH167" s="164">
        <v>0.795718496</v>
      </c>
      <c r="BI167" s="164">
        <v>0.174721189</v>
      </c>
      <c r="BJ167" s="165">
        <v>114.84057027161499</v>
      </c>
      <c r="BK167" s="164">
        <v>0.34298320913809799</v>
      </c>
      <c r="BL167" s="165">
        <v>6.8373983720369296</v>
      </c>
      <c r="BM167" s="165">
        <v>40.5681604960985</v>
      </c>
      <c r="BN167" s="165">
        <v>121.36466745715001</v>
      </c>
      <c r="BO167" s="165">
        <v>-0.16807676952812101</v>
      </c>
      <c r="BP167" s="165">
        <v>-0.34195622522383901</v>
      </c>
      <c r="BQ167" s="165">
        <v>10.3393058924987</v>
      </c>
      <c r="BR167" s="165">
        <v>6.9210915960423298</v>
      </c>
      <c r="BS167" s="284">
        <v>1.0718880080009101</v>
      </c>
      <c r="BT167" s="289"/>
      <c r="BU167" s="279"/>
      <c r="BV167" s="290"/>
      <c r="BW167" s="289"/>
      <c r="BX167" s="289"/>
      <c r="BY167" s="289"/>
      <c r="BZ167" s="289"/>
      <c r="CA167" s="279"/>
      <c r="CB167" s="290"/>
      <c r="CC167" s="289"/>
      <c r="CD167" s="279"/>
      <c r="CE167" s="328"/>
      <c r="CF167" s="290"/>
      <c r="CG167" s="289"/>
      <c r="CH167" s="279"/>
      <c r="CI167" s="328"/>
      <c r="CJ167" s="290"/>
      <c r="CK167" s="289"/>
      <c r="CL167" s="279"/>
      <c r="CM167" s="328"/>
      <c r="CN167" s="290"/>
      <c r="CO167" s="289"/>
      <c r="CP167" s="279"/>
      <c r="CQ167" s="328"/>
      <c r="CR167" s="290"/>
      <c r="CS167" s="289"/>
      <c r="CT167" s="279"/>
      <c r="CU167" s="328"/>
      <c r="CV167" s="328"/>
      <c r="CW167" s="290"/>
      <c r="CX167" s="289"/>
      <c r="CY167" s="279"/>
      <c r="CZ167" s="328"/>
      <c r="DA167" s="328"/>
      <c r="DB167" s="290"/>
      <c r="DC167" s="289"/>
      <c r="DD167" s="279"/>
      <c r="DE167" s="328"/>
      <c r="DF167" s="328"/>
      <c r="DG167" s="290"/>
      <c r="DH167" s="302"/>
      <c r="DI167" s="301">
        <v>-6.0674526095390302</v>
      </c>
      <c r="DP167" s="165"/>
      <c r="DQ167" s="165"/>
      <c r="DR167" s="165"/>
      <c r="ED167" s="165"/>
      <c r="EE167" s="165"/>
      <c r="EF167" s="165"/>
      <c r="EG167" s="165"/>
      <c r="EH167" s="166"/>
      <c r="EI167" s="165"/>
      <c r="EJ167" s="164"/>
      <c r="EK167" s="164"/>
      <c r="EL167" s="278"/>
      <c r="EM167" s="278"/>
      <c r="EN167" s="278"/>
      <c r="EO167" s="278"/>
      <c r="EP167" s="278"/>
      <c r="EQ167" s="278"/>
      <c r="ER167" s="165"/>
      <c r="ES167" s="166"/>
      <c r="ET167" s="166"/>
      <c r="EU167" s="166"/>
      <c r="EV167" s="166"/>
      <c r="EW167" s="166"/>
      <c r="EX167" s="284"/>
    </row>
    <row r="168" spans="1:154" ht="13" customHeight="1">
      <c r="A168" s="160" t="s">
        <v>129</v>
      </c>
      <c r="B168" s="160">
        <v>12667</v>
      </c>
      <c r="C168" s="160">
        <v>681481</v>
      </c>
      <c r="D168" s="160">
        <v>25961</v>
      </c>
      <c r="E168" s="160" t="s">
        <v>239</v>
      </c>
      <c r="F168" s="160" t="s">
        <v>239</v>
      </c>
      <c r="G168" s="175"/>
      <c r="H168" s="162" t="s">
        <v>113</v>
      </c>
      <c r="I168" s="162" t="s">
        <v>3077</v>
      </c>
      <c r="J168" s="160">
        <v>27</v>
      </c>
      <c r="K168" s="161">
        <v>9</v>
      </c>
      <c r="L168" s="161" t="s">
        <v>46</v>
      </c>
      <c r="Z168" s="163">
        <v>78</v>
      </c>
      <c r="AA168" s="163">
        <v>280</v>
      </c>
      <c r="AB168" s="163">
        <v>265</v>
      </c>
      <c r="AC168" s="163">
        <v>68</v>
      </c>
      <c r="AD168" s="163">
        <v>39</v>
      </c>
      <c r="AE168" s="163">
        <v>11</v>
      </c>
      <c r="AF168" s="163">
        <v>2</v>
      </c>
      <c r="AG168" s="163">
        <v>16</v>
      </c>
      <c r="AH168" s="163">
        <v>40</v>
      </c>
      <c r="AI168" s="163">
        <v>32</v>
      </c>
      <c r="AJ168" s="163">
        <v>1</v>
      </c>
      <c r="AK168" s="163">
        <v>1</v>
      </c>
      <c r="AL168" s="163">
        <v>7</v>
      </c>
      <c r="AM168" s="163">
        <v>0</v>
      </c>
      <c r="AN168" s="163">
        <v>60</v>
      </c>
      <c r="AO168" s="163">
        <v>4</v>
      </c>
      <c r="AP168" s="163">
        <v>1</v>
      </c>
      <c r="AQ168" s="163">
        <v>0</v>
      </c>
      <c r="AR168" s="163">
        <v>2</v>
      </c>
      <c r="AS168" s="278">
        <v>2.5000000000000001E-2</v>
      </c>
      <c r="AT168" s="278">
        <v>0.21428571399999999</v>
      </c>
      <c r="AU168" s="278">
        <v>0.44174756999999998</v>
      </c>
      <c r="AV168" s="278">
        <v>0.17961165000000001</v>
      </c>
      <c r="AW168" s="278">
        <v>0.13397128999999999</v>
      </c>
      <c r="AX168" s="278">
        <v>0.44976076999999998</v>
      </c>
      <c r="AY168" s="456">
        <v>109.21</v>
      </c>
      <c r="AZ168" s="278">
        <v>0.11893434999999999</v>
      </c>
      <c r="BA168" s="278">
        <v>0.33495145599999998</v>
      </c>
      <c r="BB168" s="278">
        <v>0.17961165000000001</v>
      </c>
      <c r="BC168" s="278">
        <v>0.48543689299999998</v>
      </c>
      <c r="BD168" s="164">
        <v>0.27368420999999998</v>
      </c>
      <c r="BE168" s="164">
        <v>0.25660377299999998</v>
      </c>
      <c r="BF168" s="164">
        <v>0.28519855500000002</v>
      </c>
      <c r="BG168" s="164">
        <v>0.49433962199999998</v>
      </c>
      <c r="BH168" s="164">
        <v>0.77953817700000005</v>
      </c>
      <c r="BI168" s="164">
        <v>0.237735849</v>
      </c>
      <c r="BJ168" s="165">
        <v>153.345857541518</v>
      </c>
      <c r="BK168" s="164">
        <v>0.33354553160684602</v>
      </c>
      <c r="BL168" s="165">
        <v>4.4622823222963497</v>
      </c>
      <c r="BM168" s="165">
        <v>36.917998455414001</v>
      </c>
      <c r="BN168" s="165">
        <v>115.68038894448399</v>
      </c>
      <c r="BO168" s="165">
        <v>-1.46011515419994</v>
      </c>
      <c r="BP168" s="165">
        <v>-0.66979101952165299</v>
      </c>
      <c r="BQ168" s="165">
        <v>7.9325820067389303</v>
      </c>
      <c r="BR168" s="165">
        <v>4.3826812961561998</v>
      </c>
      <c r="BS168" s="284">
        <v>0.82238011080377904</v>
      </c>
      <c r="BT168" s="289"/>
      <c r="BU168" s="279"/>
      <c r="BV168" s="290"/>
      <c r="BW168" s="289"/>
      <c r="BX168" s="289"/>
      <c r="BY168" s="289"/>
      <c r="BZ168" s="289"/>
      <c r="CA168" s="279"/>
      <c r="CB168" s="290"/>
      <c r="CC168" s="289"/>
      <c r="CD168" s="279"/>
      <c r="CE168" s="328"/>
      <c r="CF168" s="290"/>
      <c r="CG168" s="289"/>
      <c r="CH168" s="279"/>
      <c r="CI168" s="328"/>
      <c r="CJ168" s="290"/>
      <c r="CK168" s="289"/>
      <c r="CL168" s="279"/>
      <c r="CM168" s="328"/>
      <c r="CN168" s="290"/>
      <c r="CO168" s="289"/>
      <c r="CP168" s="279"/>
      <c r="CQ168" s="328"/>
      <c r="CR168" s="290"/>
      <c r="CS168" s="289"/>
      <c r="CT168" s="279"/>
      <c r="CU168" s="328"/>
      <c r="CV168" s="328"/>
      <c r="CW168" s="290"/>
      <c r="CX168" s="289"/>
      <c r="CY168" s="279"/>
      <c r="CZ168" s="328"/>
      <c r="DA168" s="328"/>
      <c r="DB168" s="290"/>
      <c r="DC168" s="289"/>
      <c r="DD168" s="279"/>
      <c r="DE168" s="328"/>
      <c r="DF168" s="328"/>
      <c r="DG168" s="290"/>
      <c r="DH168" s="302"/>
      <c r="DI168" s="301">
        <v>-6.0358097553253103</v>
      </c>
      <c r="DP168" s="165"/>
      <c r="DQ168" s="165"/>
      <c r="DR168" s="165"/>
      <c r="ED168" s="165"/>
      <c r="EE168" s="165"/>
      <c r="EF168" s="165"/>
      <c r="EG168" s="165"/>
      <c r="EH168" s="166"/>
      <c r="EI168" s="165"/>
      <c r="EJ168" s="164"/>
      <c r="EK168" s="164"/>
      <c r="EL168" s="278"/>
      <c r="EM168" s="278"/>
      <c r="EN168" s="278"/>
      <c r="EO168" s="278"/>
      <c r="EP168" s="278"/>
      <c r="EQ168" s="278"/>
      <c r="ER168" s="165"/>
      <c r="ES168" s="166"/>
      <c r="ET168" s="166"/>
      <c r="EU168" s="166"/>
      <c r="EV168" s="166"/>
      <c r="EW168" s="166"/>
      <c r="EX168" s="284"/>
    </row>
    <row r="169" spans="1:154" ht="13" customHeight="1">
      <c r="A169" s="160" t="s">
        <v>129</v>
      </c>
      <c r="B169" s="160">
        <v>10233</v>
      </c>
      <c r="C169" s="160">
        <v>642708</v>
      </c>
      <c r="D169" s="160">
        <v>15518</v>
      </c>
      <c r="E169" s="160" t="s">
        <v>2171</v>
      </c>
      <c r="F169" s="160" t="s">
        <v>2171</v>
      </c>
      <c r="G169" s="175"/>
      <c r="H169" s="168" t="s">
        <v>6</v>
      </c>
      <c r="I169" s="169" t="s">
        <v>817</v>
      </c>
      <c r="J169" s="170">
        <v>29</v>
      </c>
      <c r="K169" s="161">
        <v>9</v>
      </c>
      <c r="L169" s="161" t="s">
        <v>837</v>
      </c>
      <c r="Z169" s="163">
        <v>43</v>
      </c>
      <c r="AA169" s="163">
        <v>144</v>
      </c>
      <c r="AB169" s="163">
        <v>134</v>
      </c>
      <c r="AC169" s="163">
        <v>37</v>
      </c>
      <c r="AD169" s="163">
        <v>26</v>
      </c>
      <c r="AE169" s="163">
        <v>7</v>
      </c>
      <c r="AF169" s="163">
        <v>0</v>
      </c>
      <c r="AG169" s="163">
        <v>4</v>
      </c>
      <c r="AH169" s="163">
        <v>17</v>
      </c>
      <c r="AI169" s="163">
        <v>16</v>
      </c>
      <c r="AJ169" s="163">
        <v>1</v>
      </c>
      <c r="AK169" s="163">
        <v>0</v>
      </c>
      <c r="AL169" s="163">
        <v>7</v>
      </c>
      <c r="AM169" s="163">
        <v>0</v>
      </c>
      <c r="AN169" s="163">
        <v>20</v>
      </c>
      <c r="AO169" s="163">
        <v>2</v>
      </c>
      <c r="AP169" s="163">
        <v>1</v>
      </c>
      <c r="AQ169" s="163">
        <v>0</v>
      </c>
      <c r="AR169" s="163">
        <v>5</v>
      </c>
      <c r="AS169" s="278">
        <v>4.8611110999999999E-2</v>
      </c>
      <c r="AT169" s="278">
        <v>0.13888888799999999</v>
      </c>
      <c r="AU169" s="278">
        <v>0.46086957000000001</v>
      </c>
      <c r="AV169" s="278">
        <v>0.18260870000000001</v>
      </c>
      <c r="AW169" s="278">
        <v>4.3478259999999998E-2</v>
      </c>
      <c r="AX169" s="278">
        <v>0.44347826000000001</v>
      </c>
      <c r="AY169" s="456">
        <v>110.895</v>
      </c>
      <c r="AZ169" s="278">
        <v>0.1053719</v>
      </c>
      <c r="BA169" s="278">
        <v>0.48695652099999998</v>
      </c>
      <c r="BB169" s="278">
        <v>0.19130434700000001</v>
      </c>
      <c r="BC169" s="278">
        <v>0.32173912999999998</v>
      </c>
      <c r="BD169" s="164">
        <v>0.29729729700000002</v>
      </c>
      <c r="BE169" s="164">
        <v>0.27611940200000001</v>
      </c>
      <c r="BF169" s="164">
        <v>0.31944444399999999</v>
      </c>
      <c r="BG169" s="164">
        <v>0.41791044700000002</v>
      </c>
      <c r="BH169" s="164">
        <v>0.73735489099999996</v>
      </c>
      <c r="BI169" s="164">
        <v>0.141791045</v>
      </c>
      <c r="BJ169" s="165">
        <v>93.196277797813394</v>
      </c>
      <c r="BK169" s="164">
        <v>0.32246190309524497</v>
      </c>
      <c r="BL169" s="165">
        <v>1.01647287719195</v>
      </c>
      <c r="BM169" s="165">
        <v>17.707984031366699</v>
      </c>
      <c r="BN169" s="165">
        <v>105.83846860201</v>
      </c>
      <c r="BO169" s="165">
        <v>-0.48478181413667298</v>
      </c>
      <c r="BP169" s="165">
        <v>0.81439561536535598</v>
      </c>
      <c r="BQ169" s="165">
        <v>2.7351138765948</v>
      </c>
      <c r="BR169" s="165">
        <v>1.7965759138601001</v>
      </c>
      <c r="BS169" s="284">
        <v>0.28355247395919098</v>
      </c>
      <c r="BT169" s="289"/>
      <c r="BU169" s="279"/>
      <c r="BV169" s="290"/>
      <c r="BW169" s="289"/>
      <c r="BX169" s="289"/>
      <c r="BY169" s="289"/>
      <c r="BZ169" s="289"/>
      <c r="CA169" s="279"/>
      <c r="CB169" s="290"/>
      <c r="CC169" s="289"/>
      <c r="CD169" s="279"/>
      <c r="CE169" s="328"/>
      <c r="CF169" s="290"/>
      <c r="CG169" s="289"/>
      <c r="CH169" s="279"/>
      <c r="CI169" s="328"/>
      <c r="CJ169" s="290"/>
      <c r="CK169" s="289"/>
      <c r="CL169" s="279"/>
      <c r="CM169" s="328"/>
      <c r="CN169" s="290"/>
      <c r="CO169" s="289"/>
      <c r="CP169" s="279"/>
      <c r="CQ169" s="328"/>
      <c r="CR169" s="290"/>
      <c r="CS169" s="289"/>
      <c r="CT169" s="279"/>
      <c r="CU169" s="328"/>
      <c r="CV169" s="328"/>
      <c r="CW169" s="290"/>
      <c r="CX169" s="289"/>
      <c r="CY169" s="279"/>
      <c r="CZ169" s="328"/>
      <c r="DA169" s="328"/>
      <c r="DB169" s="290"/>
      <c r="DC169" s="289"/>
      <c r="DD169" s="279"/>
      <c r="DE169" s="328"/>
      <c r="DF169" s="328"/>
      <c r="DG169" s="290"/>
      <c r="DH169" s="302"/>
      <c r="DI169" s="301">
        <v>-3.7554003000259399</v>
      </c>
      <c r="DP169" s="165"/>
      <c r="DQ169" s="165"/>
      <c r="DR169" s="165"/>
      <c r="ED169" s="165"/>
      <c r="EE169" s="165"/>
      <c r="EF169" s="165"/>
      <c r="EG169" s="165"/>
      <c r="EH169" s="166"/>
      <c r="EI169" s="165"/>
      <c r="EJ169" s="164"/>
      <c r="EK169" s="164"/>
      <c r="EL169" s="278"/>
      <c r="EM169" s="278"/>
      <c r="EN169" s="278"/>
      <c r="EO169" s="278"/>
      <c r="EP169" s="278"/>
      <c r="EQ169" s="278"/>
      <c r="ER169" s="165"/>
      <c r="ES169" s="166"/>
      <c r="ET169" s="166"/>
      <c r="EU169" s="166"/>
      <c r="EV169" s="166"/>
      <c r="EW169" s="166"/>
      <c r="EX169" s="284"/>
    </row>
    <row r="170" spans="1:154" ht="13" customHeight="1">
      <c r="A170" s="160" t="s">
        <v>129</v>
      </c>
      <c r="B170" s="160">
        <v>11238</v>
      </c>
      <c r="C170" s="160">
        <v>657041</v>
      </c>
      <c r="D170" s="160">
        <v>16939</v>
      </c>
      <c r="E170" s="160" t="s">
        <v>213</v>
      </c>
      <c r="F170" s="160" t="s">
        <v>213</v>
      </c>
      <c r="G170" s="175"/>
      <c r="H170" s="162" t="s">
        <v>251</v>
      </c>
      <c r="I170" s="162" t="s">
        <v>1920</v>
      </c>
      <c r="J170" s="161">
        <v>29</v>
      </c>
      <c r="K170" s="161">
        <v>9</v>
      </c>
      <c r="L170" s="161" t="s">
        <v>837</v>
      </c>
      <c r="Z170" s="163">
        <v>39</v>
      </c>
      <c r="AA170" s="163">
        <v>142</v>
      </c>
      <c r="AB170" s="163">
        <v>125</v>
      </c>
      <c r="AC170" s="163">
        <v>20</v>
      </c>
      <c r="AD170" s="163">
        <v>14</v>
      </c>
      <c r="AE170" s="163">
        <v>2</v>
      </c>
      <c r="AF170" s="163">
        <v>0</v>
      </c>
      <c r="AG170" s="163">
        <v>4</v>
      </c>
      <c r="AH170" s="163">
        <v>10</v>
      </c>
      <c r="AI170" s="163">
        <v>11</v>
      </c>
      <c r="AJ170" s="163">
        <v>4</v>
      </c>
      <c r="AK170" s="163">
        <v>1</v>
      </c>
      <c r="AL170" s="163">
        <v>14</v>
      </c>
      <c r="AM170" s="163">
        <v>0</v>
      </c>
      <c r="AN170" s="163">
        <v>44</v>
      </c>
      <c r="AO170" s="163">
        <v>1</v>
      </c>
      <c r="AP170" s="163">
        <v>2</v>
      </c>
      <c r="AQ170" s="163">
        <v>0</v>
      </c>
      <c r="AR170" s="163">
        <v>4</v>
      </c>
      <c r="AS170" s="278">
        <v>9.8591549000000001E-2</v>
      </c>
      <c r="AT170" s="278">
        <v>0.30985915400000003</v>
      </c>
      <c r="AU170" s="278">
        <v>0.39759035999999998</v>
      </c>
      <c r="AV170" s="278">
        <v>0.24096386</v>
      </c>
      <c r="AW170" s="278">
        <v>4.8192770000000003E-2</v>
      </c>
      <c r="AX170" s="278">
        <v>0.30120481999999998</v>
      </c>
      <c r="AY170" s="456">
        <v>110.633</v>
      </c>
      <c r="AZ170" s="278">
        <v>0.12589928</v>
      </c>
      <c r="BA170" s="278">
        <v>0.36144578300000002</v>
      </c>
      <c r="BB170" s="278">
        <v>0.120481927</v>
      </c>
      <c r="BC170" s="278">
        <v>0.51807228900000002</v>
      </c>
      <c r="BD170" s="164">
        <v>0.20253164500000001</v>
      </c>
      <c r="BE170" s="164">
        <v>0.16</v>
      </c>
      <c r="BF170" s="164">
        <v>0.24647887299999999</v>
      </c>
      <c r="BG170" s="164">
        <v>0.27200000000000002</v>
      </c>
      <c r="BH170" s="164">
        <v>0.51847887299999995</v>
      </c>
      <c r="BI170" s="164">
        <v>0.112</v>
      </c>
      <c r="BJ170" s="165">
        <v>72.242937347871703</v>
      </c>
      <c r="BK170" s="164">
        <v>0.236722933574461</v>
      </c>
      <c r="BL170" s="165">
        <v>-8.7496532204261399</v>
      </c>
      <c r="BM170" s="165">
        <v>7.7100313899406698</v>
      </c>
      <c r="BN170" s="165">
        <v>48.511696548367603</v>
      </c>
      <c r="BO170" s="165">
        <v>-0.16008599325637299</v>
      </c>
      <c r="BP170" s="165">
        <v>-5.8682882692664799E-2</v>
      </c>
      <c r="BQ170" s="165">
        <v>-4.6246237845791898</v>
      </c>
      <c r="BR170" s="165">
        <v>-8.47236319795981</v>
      </c>
      <c r="BS170" s="284">
        <v>-0.47944018948144601</v>
      </c>
      <c r="BT170" s="289"/>
      <c r="BU170" s="279"/>
      <c r="BV170" s="290"/>
      <c r="BW170" s="289"/>
      <c r="BX170" s="289"/>
      <c r="BY170" s="289"/>
      <c r="BZ170" s="289"/>
      <c r="CA170" s="279"/>
      <c r="CB170" s="290"/>
      <c r="CC170" s="289"/>
      <c r="CD170" s="279"/>
      <c r="CE170" s="328"/>
      <c r="CF170" s="290"/>
      <c r="CG170" s="289"/>
      <c r="CH170" s="279"/>
      <c r="CI170" s="328"/>
      <c r="CJ170" s="290"/>
      <c r="CK170" s="289"/>
      <c r="CL170" s="279"/>
      <c r="CM170" s="328"/>
      <c r="CN170" s="290"/>
      <c r="CO170" s="289"/>
      <c r="CP170" s="279"/>
      <c r="CQ170" s="328"/>
      <c r="CR170" s="290"/>
      <c r="CS170" s="289"/>
      <c r="CT170" s="279"/>
      <c r="CU170" s="328"/>
      <c r="CV170" s="328"/>
      <c r="CW170" s="290"/>
      <c r="CX170" s="289"/>
      <c r="CY170" s="279"/>
      <c r="CZ170" s="328"/>
      <c r="DA170" s="328"/>
      <c r="DB170" s="290"/>
      <c r="DC170" s="289"/>
      <c r="DD170" s="279"/>
      <c r="DE170" s="328"/>
      <c r="DF170" s="328"/>
      <c r="DG170" s="290"/>
      <c r="DH170" s="302"/>
      <c r="DI170" s="301">
        <v>-1.01358518004417</v>
      </c>
      <c r="DP170" s="165"/>
      <c r="DQ170" s="165"/>
      <c r="DR170" s="165"/>
      <c r="ED170" s="165"/>
      <c r="EE170" s="165"/>
      <c r="EF170" s="165"/>
      <c r="EG170" s="165"/>
      <c r="EH170" s="166"/>
      <c r="EI170" s="165"/>
      <c r="EJ170" s="164"/>
      <c r="EK170" s="164"/>
      <c r="EL170" s="278"/>
      <c r="EM170" s="278"/>
      <c r="EN170" s="278"/>
      <c r="EO170" s="278"/>
      <c r="EP170" s="278"/>
      <c r="EQ170" s="278"/>
      <c r="ER170" s="165"/>
      <c r="ES170" s="166"/>
      <c r="ET170" s="166"/>
      <c r="EU170" s="166"/>
      <c r="EV170" s="166"/>
      <c r="EW170" s="166"/>
      <c r="EX170" s="284"/>
    </row>
    <row r="171" spans="1:154" ht="13" customHeight="1">
      <c r="A171" s="160" t="s">
        <v>129</v>
      </c>
      <c r="B171" s="160">
        <v>9002</v>
      </c>
      <c r="C171" s="160">
        <v>502110</v>
      </c>
      <c r="D171" s="160">
        <v>6184</v>
      </c>
      <c r="E171" s="160" t="s">
        <v>345</v>
      </c>
      <c r="F171" s="160" t="s">
        <v>345</v>
      </c>
      <c r="G171" s="175"/>
      <c r="H171" s="168" t="s">
        <v>176</v>
      </c>
      <c r="I171" s="169" t="s">
        <v>1680</v>
      </c>
      <c r="J171" s="170">
        <v>36</v>
      </c>
      <c r="K171" s="161">
        <v>10</v>
      </c>
      <c r="L171" s="161" t="s">
        <v>837</v>
      </c>
      <c r="Z171" s="163"/>
      <c r="AS171" s="278"/>
      <c r="AT171" s="278"/>
      <c r="AU171" s="278"/>
      <c r="AV171" s="278"/>
      <c r="AW171" s="278"/>
      <c r="AX171" s="278"/>
      <c r="AY171" s="456"/>
      <c r="AZ171" s="278"/>
      <c r="BA171" s="278"/>
      <c r="BB171" s="278"/>
      <c r="BC171" s="278"/>
      <c r="BD171" s="164"/>
      <c r="BE171" s="164"/>
      <c r="BF171" s="164"/>
      <c r="BG171" s="164"/>
      <c r="BH171" s="164"/>
      <c r="BI171" s="164"/>
      <c r="BJ171" s="165"/>
      <c r="BK171" s="164"/>
      <c r="BL171" s="165"/>
      <c r="BM171" s="165"/>
      <c r="BN171" s="165"/>
      <c r="BO171" s="165"/>
      <c r="BP171" s="165"/>
      <c r="BQ171" s="165"/>
      <c r="BR171" s="165"/>
      <c r="BS171" s="284"/>
      <c r="BT171" s="289"/>
      <c r="BU171" s="279"/>
      <c r="BV171" s="290"/>
      <c r="BW171" s="289"/>
      <c r="BX171" s="289"/>
      <c r="BY171" s="289"/>
      <c r="BZ171" s="289"/>
      <c r="CA171" s="279"/>
      <c r="CB171" s="290"/>
      <c r="CC171" s="289"/>
      <c r="CD171" s="279"/>
      <c r="CE171" s="328"/>
      <c r="CF171" s="290"/>
      <c r="CG171" s="289"/>
      <c r="CH171" s="279"/>
      <c r="CI171" s="328"/>
      <c r="CJ171" s="290"/>
      <c r="CK171" s="289"/>
      <c r="CL171" s="279"/>
      <c r="CM171" s="328"/>
      <c r="CN171" s="290"/>
      <c r="CO171" s="289"/>
      <c r="CP171" s="279"/>
      <c r="CQ171" s="328"/>
      <c r="CR171" s="290"/>
      <c r="CS171" s="289"/>
      <c r="CT171" s="279"/>
      <c r="CU171" s="328"/>
      <c r="CV171" s="328"/>
      <c r="CW171" s="290"/>
      <c r="CX171" s="289"/>
      <c r="CY171" s="279"/>
      <c r="CZ171" s="328"/>
      <c r="DA171" s="328"/>
      <c r="DB171" s="290"/>
      <c r="DC171" s="289"/>
      <c r="DD171" s="279"/>
      <c r="DE171" s="328"/>
      <c r="DF171" s="328"/>
      <c r="DG171" s="290"/>
      <c r="DH171" s="302"/>
      <c r="DI171" s="301"/>
      <c r="DP171" s="165"/>
      <c r="DQ171" s="165"/>
      <c r="DR171" s="165"/>
      <c r="ED171" s="165"/>
      <c r="EE171" s="165"/>
      <c r="EF171" s="165"/>
      <c r="EG171" s="165"/>
      <c r="EH171" s="166"/>
      <c r="EI171" s="165"/>
      <c r="EJ171" s="164"/>
      <c r="EK171" s="164"/>
      <c r="EL171" s="278"/>
      <c r="EM171" s="278"/>
      <c r="EN171" s="278"/>
      <c r="EO171" s="278"/>
      <c r="EP171" s="278"/>
      <c r="EQ171" s="278"/>
      <c r="ER171" s="165"/>
      <c r="ES171" s="166"/>
      <c r="ET171" s="166"/>
      <c r="EU171" s="166"/>
      <c r="EV171" s="166"/>
      <c r="EW171" s="166"/>
      <c r="EX171" s="284"/>
    </row>
    <row r="172" spans="1:154" ht="13" customHeight="1">
      <c r="A172" s="171" t="s">
        <v>188</v>
      </c>
      <c r="B172" s="474"/>
      <c r="C172" s="299"/>
      <c r="D172" s="299"/>
      <c r="E172" s="171" cm="1">
        <f t="array" ref="E172">SUMPRODUCT(--($A173:$A$2509=A172),--(K173:$K$2509&gt;0))</f>
        <v>40</v>
      </c>
      <c r="F172" s="171"/>
      <c r="G172" s="190"/>
      <c r="H172" s="471" t="s">
        <v>4219</v>
      </c>
      <c r="I172" s="172"/>
      <c r="J172" s="173"/>
      <c r="K172" s="174">
        <v>0</v>
      </c>
      <c r="L172" s="174"/>
      <c r="M172" s="185"/>
      <c r="N172" s="188"/>
      <c r="O172" s="174"/>
      <c r="P172" s="174"/>
      <c r="Q172" s="174"/>
      <c r="R172" s="174"/>
      <c r="S172" s="174"/>
      <c r="T172" s="174"/>
      <c r="U172" s="174"/>
      <c r="V172" s="174"/>
      <c r="W172" s="174"/>
      <c r="X172" s="174"/>
      <c r="Y172" s="185"/>
      <c r="Z172" s="334" cm="1">
        <f t="array" ref="Z172">SUMPRODUCT(--($A173:$A$2509=$A172),--(Z173:Z$2509))</f>
        <v>1144</v>
      </c>
      <c r="AA172" s="334" cm="1">
        <f t="array" ref="AA172">SUMPRODUCT(--($A173:$A$2509=$A172),--(AA173:AA$2509))</f>
        <v>4413</v>
      </c>
      <c r="AB172" s="334" cm="1">
        <f t="array" ref="AB172">SUMPRODUCT(--($A173:$A$2509=$A172),--(AB173:AB$2509))</f>
        <v>3893</v>
      </c>
      <c r="AC172" s="334" cm="1">
        <f t="array" ref="AC172">SUMPRODUCT(--($A173:$A$2509=$A172),--(AC173:AC$2509))</f>
        <v>916</v>
      </c>
      <c r="AD172" s="334" cm="1">
        <f t="array" ref="AD172">SUMPRODUCT(--($A173:$A$2509=$A172),--(AD173:AD$2509))</f>
        <v>596</v>
      </c>
      <c r="AE172" s="334" cm="1">
        <f t="array" ref="AE172">SUMPRODUCT(--($A173:$A$2509=$A172),--(AE173:AE$2509))</f>
        <v>180</v>
      </c>
      <c r="AF172" s="334" cm="1">
        <f t="array" ref="AF172">SUMPRODUCT(--($A173:$A$2509=$A172),--(AF173:AF$2509))</f>
        <v>8</v>
      </c>
      <c r="AG172" s="334" cm="1">
        <f t="array" ref="AG172">SUMPRODUCT(--($A173:$A$2509=$A172),--(AG173:AG$2509))</f>
        <v>132</v>
      </c>
      <c r="AH172" s="334" cm="1">
        <f t="array" ref="AH172">SUMPRODUCT(--($A173:$A$2509=$A172),--(AH173:AH$2509))</f>
        <v>508</v>
      </c>
      <c r="AI172" s="334" cm="1">
        <f t="array" ref="AI172">SUMPRODUCT(--($A173:$A$2509=$A172),--(AI173:AI$2509))</f>
        <v>484</v>
      </c>
      <c r="AJ172" s="334" cm="1">
        <f t="array" ref="AJ172">SUMPRODUCT(--($A173:$A$2509=$A172),--(AJ173:AJ$2509))</f>
        <v>54</v>
      </c>
      <c r="AK172" s="334" cm="1">
        <f t="array" ref="AK172">SUMPRODUCT(--($A173:$A$2509=$A172),--(AK173:AK$2509))</f>
        <v>12</v>
      </c>
      <c r="AL172" s="334" cm="1">
        <f t="array" ref="AL172">SUMPRODUCT(--($A173:$A$2509=$A172),--(AL173:AL$2509))</f>
        <v>437</v>
      </c>
      <c r="AM172" s="334" cm="1">
        <f t="array" ref="AM172">SUMPRODUCT(--($A173:$A$2509=$A172),--(AM173:AM$2509))</f>
        <v>24</v>
      </c>
      <c r="AN172" s="334" cm="1">
        <f t="array" ref="AN172">SUMPRODUCT(--($A173:$A$2509=$A172),--(AN173:AN$2509))</f>
        <v>965</v>
      </c>
      <c r="AO172" s="334" cm="1">
        <f t="array" ref="AO172">SUMPRODUCT(--($A173:$A$2509=$A172),--(AO173:AO$2509))</f>
        <v>34</v>
      </c>
      <c r="AP172" s="334" cm="1">
        <f t="array" ref="AP172">SUMPRODUCT(--($A173:$A$2509=$A172),--(AP173:AP$2509))</f>
        <v>31</v>
      </c>
      <c r="AQ172" s="334" cm="1">
        <f t="array" ref="AQ172">SUMPRODUCT(--($A173:$A$2509=$A172),--(AQ173:AQ$2509))</f>
        <v>17</v>
      </c>
      <c r="AR172" s="334" cm="1">
        <f t="array" ref="AR172">SUMPRODUCT(--($A173:$A$2509=$A172),--(AR173:AR$2509))</f>
        <v>85</v>
      </c>
      <c r="AS172" s="335"/>
      <c r="AT172" s="335"/>
      <c r="AU172" s="335"/>
      <c r="AV172" s="335"/>
      <c r="AW172" s="335"/>
      <c r="AX172" s="335"/>
      <c r="AY172" s="336"/>
      <c r="AZ172" s="335"/>
      <c r="BA172" s="335"/>
      <c r="BB172" s="335"/>
      <c r="BC172" s="335"/>
      <c r="BD172" s="337"/>
      <c r="BE172" s="337">
        <f>AC172/AB172</f>
        <v>0.23529411764705882</v>
      </c>
      <c r="BF172" s="337">
        <f>(AC172+AL172+AM172+AO172)/(AA172-AP172-AQ172)</f>
        <v>0.32325315005727379</v>
      </c>
      <c r="BG172" s="337">
        <f>((AC172-AE172-AF172-AG172)+(AE172*2)+(AF172*3)+(AG172*4))/AB172</f>
        <v>0.38736193167223221</v>
      </c>
      <c r="BH172" s="337">
        <f>BF172+BG172</f>
        <v>0.71061508172950605</v>
      </c>
      <c r="BI172" s="337">
        <f>BG172+BH172</f>
        <v>1.0979770134017381</v>
      </c>
      <c r="BJ172" s="337"/>
      <c r="BK172" s="337"/>
      <c r="BL172" s="336"/>
      <c r="BM172" s="336"/>
      <c r="BN172" s="336"/>
      <c r="BO172" s="338"/>
      <c r="BP172" s="339" cm="1">
        <f t="array" ref="BP172">SUMPRODUCT(--($A173:$A$2509=$A172),--(BP173:BP$2509))</f>
        <v>-9.4028869816101981</v>
      </c>
      <c r="BQ172" s="336"/>
      <c r="BR172" s="339" cm="1">
        <f t="array" ref="BR172">SUMPRODUCT(--($A173:$A$2509=$A172),--(BR173:BR$2509))</f>
        <v>-31.515983402704698</v>
      </c>
      <c r="BS172" s="333" cm="1">
        <f t="array" ref="BS172">SUMPRODUCT(--($A173:$A$2509=$A172),--(BS173:BS$2509))</f>
        <v>9.7857976183224213</v>
      </c>
      <c r="BT172" s="238"/>
      <c r="BU172" s="239"/>
      <c r="BV172" s="295"/>
      <c r="BW172" s="238"/>
      <c r="BX172" s="238"/>
      <c r="BY172" s="238"/>
      <c r="BZ172" s="238"/>
      <c r="CA172" s="239"/>
      <c r="CB172" s="295"/>
      <c r="CC172" s="238"/>
      <c r="CD172" s="239"/>
      <c r="CE172" s="329"/>
      <c r="CF172" s="295"/>
      <c r="CG172" s="238"/>
      <c r="CH172" s="239"/>
      <c r="CI172" s="329"/>
      <c r="CJ172" s="295"/>
      <c r="CK172" s="238"/>
      <c r="CL172" s="239"/>
      <c r="CM172" s="329"/>
      <c r="CN172" s="295"/>
      <c r="CO172" s="238"/>
      <c r="CP172" s="239"/>
      <c r="CQ172" s="329"/>
      <c r="CR172" s="295"/>
      <c r="CS172" s="291"/>
      <c r="CT172" s="292"/>
      <c r="CU172" s="330"/>
      <c r="CV172" s="330"/>
      <c r="CW172" s="293"/>
      <c r="CX172" s="291"/>
      <c r="CY172" s="292"/>
      <c r="CZ172" s="330"/>
      <c r="DA172" s="330"/>
      <c r="DB172" s="293"/>
      <c r="DC172" s="291"/>
      <c r="DD172" s="292"/>
      <c r="DE172" s="330"/>
      <c r="DF172" s="330"/>
      <c r="DG172" s="293"/>
      <c r="DH172" s="303" cm="1">
        <f t="array" ref="DH172">SUMPRODUCT(--($A173:$A$2509=$A172),--(DH173:DH$2509))</f>
        <v>0</v>
      </c>
      <c r="DI172" s="343" cm="1">
        <f t="array" ref="DI172">SUMPRODUCT(--($A173:$A$2509=$A172),--(DI173:DI$2509))</f>
        <v>-22.194603111594894</v>
      </c>
      <c r="DJ172" s="334" cm="1">
        <f t="array" ref="DJ172">SUMPRODUCT(--($A173:$A$2509=$A172),--(DJ173:DJ$2509))</f>
        <v>241</v>
      </c>
      <c r="DK172" s="334" cm="1">
        <f t="array" ref="DK172">SUMPRODUCT(--($A173:$A$2509=$A172),--(DK173:DK$2509))</f>
        <v>71</v>
      </c>
      <c r="DL172" s="334" cm="1">
        <f t="array" ref="DL172">SUMPRODUCT(--($A173:$A$2509=$A172),--(DL173:DL$2509))</f>
        <v>2</v>
      </c>
      <c r="DM172" s="334" cm="1">
        <f t="array" ref="DM172">SUMPRODUCT(--($A173:$A$2509=$A172),--(DM173:DM$2509))</f>
        <v>40</v>
      </c>
      <c r="DN172" s="334" cm="1">
        <f t="array" ref="DN172">SUMPRODUCT(--($A173:$A$2509=$A172),--(DN173:DN$2509))</f>
        <v>23</v>
      </c>
      <c r="DO172" s="334" cm="1">
        <f t="array" ref="DO172">SUMPRODUCT(--($A173:$A$2509=$A172),--(DO173:DO$2509))</f>
        <v>31</v>
      </c>
      <c r="DP172" s="339" cm="1">
        <f t="array" ref="DP172">SUMPRODUCT(--($A173:$A$2509=$A172),--(DP173:DP$2509))</f>
        <v>550.30000000000018</v>
      </c>
      <c r="DQ172" s="339" cm="1">
        <f t="array" ref="DQ172">SUMPRODUCT(--($A173:$A$2509=$A172),--(DQ173:DQ$2509))</f>
        <v>377.79999303817738</v>
      </c>
      <c r="DR172" s="339" cm="1">
        <f t="array" ref="DR172">SUMPRODUCT(--($A173:$A$2509=$A172),--(DR173:DR$2509))</f>
        <v>172.49999916553475</v>
      </c>
      <c r="DS172" s="334" cm="1">
        <f t="array" ref="DS172">SUMPRODUCT(--($A173:$A$2509=$A172),--(DS173:DS$2509))</f>
        <v>2290</v>
      </c>
      <c r="DT172" s="334" cm="1">
        <f t="array" ref="DT172">SUMPRODUCT(--($A173:$A$2509=$A172),--(DT173:DT$2509))</f>
        <v>477</v>
      </c>
      <c r="DU172" s="334" cm="1">
        <f t="array" ref="DU172">SUMPRODUCT(--($A173:$A$2509=$A172),--(DU173:DU$2509))</f>
        <v>232</v>
      </c>
      <c r="DV172" s="334" cm="1">
        <f t="array" ref="DV172">SUMPRODUCT(--($A173:$A$2509=$A172),--(DV173:DV$2509))</f>
        <v>215</v>
      </c>
      <c r="DW172" s="334" cm="1">
        <f t="array" ref="DW172">SUMPRODUCT(--($A173:$A$2509=$A172),--(DW173:DW$2509))</f>
        <v>73</v>
      </c>
      <c r="DX172" s="334" cm="1">
        <f t="array" ref="DX172">SUMPRODUCT(--($A173:$A$2509=$A172),--(DX173:DX$2509))</f>
        <v>184</v>
      </c>
      <c r="DY172" s="334" cm="1">
        <f t="array" ref="DY172">SUMPRODUCT(--($A173:$A$2509=$A172),--(DY173:DY$2509))</f>
        <v>8</v>
      </c>
      <c r="DZ172" s="334" cm="1">
        <f t="array" ref="DZ172">SUMPRODUCT(--($A173:$A$2509=$A172),--(DZ173:DZ$2509))</f>
        <v>16</v>
      </c>
      <c r="EA172" s="334" cm="1">
        <f t="array" ref="EA172">SUMPRODUCT(--($A173:$A$2509=$A172),--(EA173:EA$2509))</f>
        <v>26</v>
      </c>
      <c r="EB172" s="334" cm="1">
        <f t="array" ref="EB172">SUMPRODUCT(--($A173:$A$2509=$A172),--(EB173:EB$2509))</f>
        <v>2</v>
      </c>
      <c r="EC172" s="334" cm="1">
        <f t="array" ref="EC172">SUMPRODUCT(--($A173:$A$2509=$A172),--(EC173:EC$2509))</f>
        <v>534</v>
      </c>
      <c r="ED172" s="338">
        <f>EC172/DP172*10</f>
        <v>9.7037979284026861</v>
      </c>
      <c r="EE172" s="338">
        <f>DX172/DP172*10</f>
        <v>3.3436307468653452</v>
      </c>
      <c r="EF172" s="338">
        <f>DW172/DP172*10</f>
        <v>1.3265491550063597</v>
      </c>
      <c r="EG172" s="338">
        <f>DX172/DQ172*10</f>
        <v>4.8703018367024287</v>
      </c>
      <c r="EH172" s="341">
        <f>(DT172+DX172+DZ172)/DP172</f>
        <v>1.2302380519716514</v>
      </c>
      <c r="EI172" s="341"/>
      <c r="EJ172" s="337">
        <f>DT172/(DS172-DX172-DY172-DZ172)</f>
        <v>0.22910662824207492</v>
      </c>
      <c r="EK172" s="337"/>
      <c r="EL172" s="342"/>
      <c r="EM172" s="342"/>
      <c r="EN172" s="342"/>
      <c r="EO172" s="342"/>
      <c r="EP172" s="342"/>
      <c r="EQ172" s="342"/>
      <c r="ER172" s="237"/>
      <c r="ES172" s="341"/>
      <c r="ET172" s="341"/>
      <c r="EU172" s="341"/>
      <c r="EV172" s="341"/>
      <c r="EW172" s="341"/>
      <c r="EX172" s="333" cm="1">
        <f t="array" ref="EX172">SUMPRODUCT(--($A173:$A$2509=$A172),--(EX173:EX$2509))</f>
        <v>6.7606991938082421</v>
      </c>
    </row>
    <row r="173" spans="1:154" ht="13" customHeight="1">
      <c r="A173" s="160" t="s">
        <v>188</v>
      </c>
      <c r="B173" s="160">
        <v>9007</v>
      </c>
      <c r="C173" s="160">
        <v>543135</v>
      </c>
      <c r="D173" s="160">
        <v>9132</v>
      </c>
      <c r="E173" s="160" t="s">
        <v>14</v>
      </c>
      <c r="F173" s="160" t="s">
        <v>14</v>
      </c>
      <c r="G173" s="175"/>
      <c r="H173" s="168" t="s">
        <v>649</v>
      </c>
      <c r="I173" s="169" t="s">
        <v>201</v>
      </c>
      <c r="J173" s="170">
        <v>35</v>
      </c>
      <c r="K173" s="161">
        <v>1</v>
      </c>
      <c r="M173" s="184" t="s">
        <v>837</v>
      </c>
      <c r="Z173" s="163"/>
      <c r="AS173" s="278"/>
      <c r="AT173" s="278"/>
      <c r="AU173" s="278"/>
      <c r="AV173" s="278"/>
      <c r="AW173" s="278"/>
      <c r="AX173" s="278"/>
      <c r="AY173" s="456"/>
      <c r="AZ173" s="278"/>
      <c r="BA173" s="278"/>
      <c r="BB173" s="278"/>
      <c r="BC173" s="278"/>
      <c r="BD173" s="164"/>
      <c r="BE173" s="164"/>
      <c r="BF173" s="164"/>
      <c r="BG173" s="164"/>
      <c r="BH173" s="164"/>
      <c r="BI173" s="164"/>
      <c r="BJ173" s="165"/>
      <c r="BK173" s="164"/>
      <c r="BL173" s="165"/>
      <c r="BM173" s="165"/>
      <c r="BN173" s="165"/>
      <c r="BO173" s="165"/>
      <c r="BP173" s="165"/>
      <c r="BQ173" s="165"/>
      <c r="BR173" s="165"/>
      <c r="BS173" s="284"/>
      <c r="BT173" s="289"/>
      <c r="BU173" s="279"/>
      <c r="BV173" s="290"/>
      <c r="BW173" s="289"/>
      <c r="BX173" s="289"/>
      <c r="BY173" s="289"/>
      <c r="BZ173" s="289"/>
      <c r="CA173" s="279"/>
      <c r="CB173" s="290"/>
      <c r="CC173" s="289"/>
      <c r="CD173" s="279"/>
      <c r="CE173" s="328"/>
      <c r="CF173" s="290"/>
      <c r="CG173" s="289"/>
      <c r="CH173" s="279"/>
      <c r="CI173" s="328"/>
      <c r="CJ173" s="290"/>
      <c r="CK173" s="289"/>
      <c r="CL173" s="279"/>
      <c r="CM173" s="328"/>
      <c r="CN173" s="290"/>
      <c r="CO173" s="289"/>
      <c r="CP173" s="279"/>
      <c r="CQ173" s="328"/>
      <c r="CR173" s="290"/>
      <c r="CS173" s="289"/>
      <c r="CT173" s="279"/>
      <c r="CU173" s="328"/>
      <c r="CV173" s="328"/>
      <c r="CW173" s="290"/>
      <c r="CX173" s="289"/>
      <c r="CY173" s="279"/>
      <c r="CZ173" s="328"/>
      <c r="DA173" s="328"/>
      <c r="DB173" s="290"/>
      <c r="DC173" s="289"/>
      <c r="DD173" s="279"/>
      <c r="DE173" s="328"/>
      <c r="DF173" s="328"/>
      <c r="DG173" s="290"/>
      <c r="DH173" s="302"/>
      <c r="DI173" s="301"/>
      <c r="DJ173" s="163">
        <v>14</v>
      </c>
      <c r="DK173" s="163">
        <v>14</v>
      </c>
      <c r="DL173" s="163">
        <v>1</v>
      </c>
      <c r="DM173" s="163">
        <v>5</v>
      </c>
      <c r="DN173" s="163">
        <v>3</v>
      </c>
      <c r="DO173" s="163">
        <v>0</v>
      </c>
      <c r="DP173" s="165">
        <v>77.099999999999994</v>
      </c>
      <c r="DQ173" s="165">
        <v>77.099998474121094</v>
      </c>
      <c r="DR173" s="165"/>
      <c r="DS173" s="163">
        <v>298</v>
      </c>
      <c r="DT173" s="163">
        <v>53</v>
      </c>
      <c r="DU173" s="163">
        <v>17</v>
      </c>
      <c r="DV173" s="163">
        <v>15</v>
      </c>
      <c r="DW173" s="163">
        <v>4</v>
      </c>
      <c r="DX173" s="163">
        <v>13</v>
      </c>
      <c r="DY173" s="163">
        <v>1</v>
      </c>
      <c r="DZ173" s="163">
        <v>4</v>
      </c>
      <c r="EA173" s="163">
        <v>4</v>
      </c>
      <c r="EB173" s="163">
        <v>0</v>
      </c>
      <c r="EC173" s="163">
        <v>80</v>
      </c>
      <c r="ED173" s="165">
        <v>9.3103454399336005</v>
      </c>
      <c r="EE173" s="165">
        <v>1.51293113398921</v>
      </c>
      <c r="EF173" s="165">
        <v>0.46551727199668003</v>
      </c>
      <c r="EG173" s="165">
        <v>6.1681038539560102</v>
      </c>
      <c r="EH173" s="166">
        <v>0.85344833199391401</v>
      </c>
      <c r="EI173" s="165">
        <v>66.201305277696704</v>
      </c>
      <c r="EJ173" s="164">
        <v>0.18861209964412801</v>
      </c>
      <c r="EK173" s="164">
        <v>0.24873096446700499</v>
      </c>
      <c r="EL173" s="278">
        <v>0.51269035500000004</v>
      </c>
      <c r="EM173" s="278">
        <v>0.203045685</v>
      </c>
      <c r="EN173" s="278">
        <v>0.28426395900000001</v>
      </c>
      <c r="EO173" s="278">
        <v>8.4577109999999997E-2</v>
      </c>
      <c r="EP173" s="278">
        <v>0.39800995</v>
      </c>
      <c r="EQ173" s="278">
        <v>0.13271343999999999</v>
      </c>
      <c r="ER173" s="165">
        <v>2.8524556667846E-2</v>
      </c>
      <c r="ES173" s="166">
        <v>1.74568976998755</v>
      </c>
      <c r="ET173" s="166">
        <v>3.47</v>
      </c>
      <c r="EU173" s="166">
        <v>2.3486788955511502</v>
      </c>
      <c r="EV173" s="166">
        <v>2.7440431418407498</v>
      </c>
      <c r="EW173" s="166">
        <v>2.9081844588888299</v>
      </c>
      <c r="EX173" s="284">
        <v>2.4828689098358101</v>
      </c>
    </row>
    <row r="174" spans="1:154" ht="13" customHeight="1">
      <c r="A174" s="160" t="s">
        <v>188</v>
      </c>
      <c r="B174" s="160">
        <v>12395</v>
      </c>
      <c r="C174" s="160">
        <v>671096</v>
      </c>
      <c r="D174" s="160">
        <v>29911</v>
      </c>
      <c r="E174" s="160" t="s">
        <v>188</v>
      </c>
      <c r="F174" s="160" t="s">
        <v>188</v>
      </c>
      <c r="G174" s="175"/>
      <c r="H174" s="162" t="s">
        <v>2433</v>
      </c>
      <c r="I174" s="162" t="s">
        <v>136</v>
      </c>
      <c r="J174" s="160">
        <v>26</v>
      </c>
      <c r="K174" s="161">
        <v>1</v>
      </c>
      <c r="M174" s="184" t="s">
        <v>46</v>
      </c>
      <c r="Z174" s="163"/>
      <c r="AS174" s="278"/>
      <c r="AT174" s="278"/>
      <c r="AU174" s="278"/>
      <c r="AV174" s="278"/>
      <c r="AW174" s="278"/>
      <c r="AX174" s="278"/>
      <c r="AY174" s="456"/>
      <c r="AZ174" s="278"/>
      <c r="BA174" s="278"/>
      <c r="BB174" s="278"/>
      <c r="BC174" s="278"/>
      <c r="BD174" s="164"/>
      <c r="BE174" s="164"/>
      <c r="BF174" s="164"/>
      <c r="BG174" s="164"/>
      <c r="BH174" s="164"/>
      <c r="BI174" s="164"/>
      <c r="BJ174" s="165"/>
      <c r="BK174" s="164"/>
      <c r="BL174" s="165"/>
      <c r="BM174" s="165"/>
      <c r="BN174" s="165"/>
      <c r="BO174" s="165"/>
      <c r="BP174" s="165"/>
      <c r="BQ174" s="165"/>
      <c r="BR174" s="165"/>
      <c r="BS174" s="284"/>
      <c r="BT174" s="289"/>
      <c r="BU174" s="279"/>
      <c r="BV174" s="290"/>
      <c r="BW174" s="289"/>
      <c r="BX174" s="289"/>
      <c r="BY174" s="289"/>
      <c r="BZ174" s="289"/>
      <c r="CA174" s="279"/>
      <c r="CB174" s="290"/>
      <c r="CC174" s="289"/>
      <c r="CD174" s="279"/>
      <c r="CE174" s="328"/>
      <c r="CF174" s="290"/>
      <c r="CG174" s="289"/>
      <c r="CH174" s="279"/>
      <c r="CI174" s="328"/>
      <c r="CJ174" s="290"/>
      <c r="CK174" s="289"/>
      <c r="CL174" s="279"/>
      <c r="CM174" s="328"/>
      <c r="CN174" s="290"/>
      <c r="CO174" s="289"/>
      <c r="CP174" s="279"/>
      <c r="CQ174" s="328"/>
      <c r="CR174" s="290"/>
      <c r="CS174" s="289"/>
      <c r="CT174" s="279"/>
      <c r="CU174" s="328"/>
      <c r="CV174" s="328"/>
      <c r="CW174" s="290"/>
      <c r="CX174" s="289"/>
      <c r="CY174" s="279"/>
      <c r="CZ174" s="328"/>
      <c r="DA174" s="328"/>
      <c r="DB174" s="290"/>
      <c r="DC174" s="289"/>
      <c r="DD174" s="279"/>
      <c r="DE174" s="328"/>
      <c r="DF174" s="328"/>
      <c r="DG174" s="290"/>
      <c r="DH174" s="302"/>
      <c r="DI174" s="301"/>
      <c r="DJ174" s="163">
        <v>15</v>
      </c>
      <c r="DK174" s="163">
        <v>15</v>
      </c>
      <c r="DL174" s="163">
        <v>1</v>
      </c>
      <c r="DM174" s="163">
        <v>7</v>
      </c>
      <c r="DN174" s="163">
        <v>1</v>
      </c>
      <c r="DO174" s="163">
        <v>0</v>
      </c>
      <c r="DP174" s="165">
        <v>83.2</v>
      </c>
      <c r="DQ174" s="165">
        <v>83.199996948242102</v>
      </c>
      <c r="DR174" s="165"/>
      <c r="DS174" s="163">
        <v>339</v>
      </c>
      <c r="DT174" s="163">
        <v>69</v>
      </c>
      <c r="DU174" s="163">
        <v>25</v>
      </c>
      <c r="DV174" s="163">
        <v>20</v>
      </c>
      <c r="DW174" s="163">
        <v>10</v>
      </c>
      <c r="DX174" s="163">
        <v>22</v>
      </c>
      <c r="DY174" s="163">
        <v>0</v>
      </c>
      <c r="DZ174" s="163">
        <v>1</v>
      </c>
      <c r="EA174" s="163">
        <v>3</v>
      </c>
      <c r="EB174" s="163">
        <v>0</v>
      </c>
      <c r="EC174" s="163">
        <v>78</v>
      </c>
      <c r="ED174" s="165">
        <v>8.3904385020476706</v>
      </c>
      <c r="EE174" s="165">
        <v>2.3665339364749798</v>
      </c>
      <c r="EF174" s="165">
        <v>1.0756972438522601</v>
      </c>
      <c r="EG174" s="165">
        <v>7.4223109825806297</v>
      </c>
      <c r="EH174" s="166">
        <v>1.0876494354506201</v>
      </c>
      <c r="EI174" s="165">
        <v>83.943411102817706</v>
      </c>
      <c r="EJ174" s="164">
        <v>0.218354430379746</v>
      </c>
      <c r="EK174" s="164">
        <v>0.25877192982456099</v>
      </c>
      <c r="EL174" s="278">
        <v>0.30508474499999999</v>
      </c>
      <c r="EM174" s="278">
        <v>0.19915254199999999</v>
      </c>
      <c r="EN174" s="278">
        <v>0.49576271100000002</v>
      </c>
      <c r="EO174" s="278">
        <v>8.4033609999999995E-2</v>
      </c>
      <c r="EP174" s="278">
        <v>0.32352941000000002</v>
      </c>
      <c r="EQ174" s="278">
        <v>0.10743194</v>
      </c>
      <c r="ER174" s="165">
        <v>0.211429112445669</v>
      </c>
      <c r="ES174" s="166">
        <v>2.1513944877045299</v>
      </c>
      <c r="ET174" s="166">
        <v>3.2</v>
      </c>
      <c r="EU174" s="166">
        <v>3.5996921482753099</v>
      </c>
      <c r="EV174" s="166">
        <v>4.1079282476344101</v>
      </c>
      <c r="EW174" s="166">
        <v>3.9724080777125002</v>
      </c>
      <c r="EX174" s="284">
        <v>1.87108278274536</v>
      </c>
    </row>
    <row r="175" spans="1:154" ht="13" customHeight="1">
      <c r="A175" s="160" t="s">
        <v>188</v>
      </c>
      <c r="B175" s="160">
        <v>10610</v>
      </c>
      <c r="C175" s="160">
        <v>666142</v>
      </c>
      <c r="D175" s="160">
        <v>21846</v>
      </c>
      <c r="E175" s="160" t="s">
        <v>2170</v>
      </c>
      <c r="F175" s="160" t="s">
        <v>2170</v>
      </c>
      <c r="G175" s="175"/>
      <c r="H175" s="162" t="s">
        <v>2986</v>
      </c>
      <c r="I175" s="162" t="s">
        <v>244</v>
      </c>
      <c r="J175" s="160">
        <v>27</v>
      </c>
      <c r="K175" s="161">
        <v>1</v>
      </c>
      <c r="M175" s="184" t="s">
        <v>46</v>
      </c>
      <c r="Z175" s="163"/>
      <c r="AS175" s="278"/>
      <c r="AT175" s="278"/>
      <c r="AU175" s="278"/>
      <c r="AV175" s="278"/>
      <c r="AW175" s="278"/>
      <c r="AX175" s="278"/>
      <c r="AY175" s="456"/>
      <c r="AZ175" s="278"/>
      <c r="BA175" s="278"/>
      <c r="BB175" s="278"/>
      <c r="BC175" s="278"/>
      <c r="BD175" s="164"/>
      <c r="BE175" s="164"/>
      <c r="BF175" s="164"/>
      <c r="BG175" s="164"/>
      <c r="BH175" s="164"/>
      <c r="BI175" s="164"/>
      <c r="BJ175" s="165"/>
      <c r="BK175" s="164"/>
      <c r="BL175" s="165"/>
      <c r="BM175" s="165"/>
      <c r="BN175" s="165"/>
      <c r="BO175" s="165"/>
      <c r="BP175" s="165"/>
      <c r="BQ175" s="165"/>
      <c r="BR175" s="165"/>
      <c r="BS175" s="284"/>
      <c r="BT175" s="289"/>
      <c r="BU175" s="279"/>
      <c r="BV175" s="290"/>
      <c r="BW175" s="289"/>
      <c r="BX175" s="289"/>
      <c r="BY175" s="289"/>
      <c r="BZ175" s="289"/>
      <c r="CA175" s="279"/>
      <c r="CB175" s="290"/>
      <c r="CC175" s="289"/>
      <c r="CD175" s="279"/>
      <c r="CE175" s="328"/>
      <c r="CF175" s="290"/>
      <c r="CG175" s="289"/>
      <c r="CH175" s="279"/>
      <c r="CI175" s="328"/>
      <c r="CJ175" s="290"/>
      <c r="CK175" s="289"/>
      <c r="CL175" s="279"/>
      <c r="CM175" s="328"/>
      <c r="CN175" s="290"/>
      <c r="CO175" s="289"/>
      <c r="CP175" s="279"/>
      <c r="CQ175" s="328"/>
      <c r="CR175" s="290"/>
      <c r="CS175" s="289"/>
      <c r="CT175" s="279"/>
      <c r="CU175" s="328"/>
      <c r="CV175" s="328"/>
      <c r="CW175" s="290"/>
      <c r="CX175" s="289"/>
      <c r="CY175" s="279"/>
      <c r="CZ175" s="328"/>
      <c r="DA175" s="328"/>
      <c r="DB175" s="290"/>
      <c r="DC175" s="289"/>
      <c r="DD175" s="279"/>
      <c r="DE175" s="328"/>
      <c r="DF175" s="328"/>
      <c r="DG175" s="290"/>
      <c r="DH175" s="302"/>
      <c r="DI175" s="301"/>
      <c r="DJ175" s="163">
        <v>10</v>
      </c>
      <c r="DK175" s="163">
        <v>10</v>
      </c>
      <c r="DL175" s="163">
        <v>0</v>
      </c>
      <c r="DM175" s="163">
        <v>2</v>
      </c>
      <c r="DN175" s="163">
        <v>3</v>
      </c>
      <c r="DO175" s="163">
        <v>0</v>
      </c>
      <c r="DP175" s="165">
        <v>48.2</v>
      </c>
      <c r="DQ175" s="165">
        <v>48.200000762939403</v>
      </c>
      <c r="DR175" s="165"/>
      <c r="DS175" s="163">
        <v>209</v>
      </c>
      <c r="DT175" s="163">
        <v>47</v>
      </c>
      <c r="DU175" s="163">
        <v>29</v>
      </c>
      <c r="DV175" s="163">
        <v>28</v>
      </c>
      <c r="DW175" s="163">
        <v>5</v>
      </c>
      <c r="DX175" s="163">
        <v>16</v>
      </c>
      <c r="DY175" s="163">
        <v>0</v>
      </c>
      <c r="DZ175" s="163">
        <v>2</v>
      </c>
      <c r="EA175" s="163">
        <v>3</v>
      </c>
      <c r="EB175" s="163">
        <v>0</v>
      </c>
      <c r="EC175" s="163">
        <v>76</v>
      </c>
      <c r="ED175" s="165">
        <v>14.054795254997099</v>
      </c>
      <c r="EE175" s="165">
        <v>2.9589042642099099</v>
      </c>
      <c r="EF175" s="165">
        <v>0.92465758256559905</v>
      </c>
      <c r="EG175" s="165">
        <v>8.6917812761166307</v>
      </c>
      <c r="EH175" s="166">
        <v>1.2945206155918301</v>
      </c>
      <c r="EI175" s="165">
        <v>100.414929935885</v>
      </c>
      <c r="EJ175" s="164">
        <v>0.24607329842931899</v>
      </c>
      <c r="EK175" s="164">
        <v>0.381818181818181</v>
      </c>
      <c r="EL175" s="278">
        <v>0.36842105200000003</v>
      </c>
      <c r="EM175" s="278">
        <v>0.22807017500000001</v>
      </c>
      <c r="EN175" s="278">
        <v>0.40350877099999999</v>
      </c>
      <c r="EO175" s="278">
        <v>8.6956519999999995E-2</v>
      </c>
      <c r="EP175" s="278">
        <v>0.39130435000000002</v>
      </c>
      <c r="EQ175" s="278">
        <v>0.14432990000000001</v>
      </c>
      <c r="ER175" s="165">
        <v>9.6801666932521693E-2</v>
      </c>
      <c r="ES175" s="166">
        <v>5.1780824623673496</v>
      </c>
      <c r="ET175" s="166">
        <v>2.64</v>
      </c>
      <c r="EU175" s="166">
        <v>2.4076656823311202</v>
      </c>
      <c r="EV175" s="166">
        <v>2.4658025443337501</v>
      </c>
      <c r="EW175" s="166">
        <v>2.5222567580337398</v>
      </c>
      <c r="EX175" s="284">
        <v>1.6324481964111299</v>
      </c>
    </row>
    <row r="176" spans="1:154" ht="13" customHeight="1">
      <c r="A176" s="160" t="s">
        <v>188</v>
      </c>
      <c r="B176" s="160">
        <v>10569</v>
      </c>
      <c r="C176" s="160">
        <v>605280</v>
      </c>
      <c r="D176" s="160">
        <v>13649</v>
      </c>
      <c r="E176" s="160" t="s">
        <v>345</v>
      </c>
      <c r="F176" s="160" t="s">
        <v>345</v>
      </c>
      <c r="G176" s="175"/>
      <c r="H176" s="168" t="s">
        <v>697</v>
      </c>
      <c r="I176" s="169" t="s">
        <v>519</v>
      </c>
      <c r="J176" s="170">
        <v>32</v>
      </c>
      <c r="K176" s="161">
        <v>1</v>
      </c>
      <c r="M176" s="184" t="s">
        <v>837</v>
      </c>
      <c r="Z176" s="163"/>
      <c r="AS176" s="278"/>
      <c r="AT176" s="278"/>
      <c r="AU176" s="278"/>
      <c r="AV176" s="278"/>
      <c r="AW176" s="278"/>
      <c r="AX176" s="278"/>
      <c r="AY176" s="456"/>
      <c r="AZ176" s="278"/>
      <c r="BA176" s="278"/>
      <c r="BB176" s="278"/>
      <c r="BC176" s="278"/>
      <c r="BD176" s="164"/>
      <c r="BE176" s="164"/>
      <c r="BF176" s="164"/>
      <c r="BG176" s="164"/>
      <c r="BH176" s="164"/>
      <c r="BI176" s="164"/>
      <c r="BJ176" s="165"/>
      <c r="BK176" s="164"/>
      <c r="BL176" s="165"/>
      <c r="BM176" s="165"/>
      <c r="BN176" s="165"/>
      <c r="BO176" s="165"/>
      <c r="BP176" s="165"/>
      <c r="BQ176" s="165"/>
      <c r="BR176" s="165"/>
      <c r="BS176" s="284"/>
      <c r="BT176" s="289"/>
      <c r="BU176" s="279"/>
      <c r="BV176" s="290"/>
      <c r="BW176" s="289"/>
      <c r="BX176" s="289"/>
      <c r="BY176" s="289"/>
      <c r="BZ176" s="289"/>
      <c r="CA176" s="279"/>
      <c r="CB176" s="290"/>
      <c r="CC176" s="289"/>
      <c r="CD176" s="279"/>
      <c r="CE176" s="328"/>
      <c r="CF176" s="290"/>
      <c r="CG176" s="289"/>
      <c r="CH176" s="279"/>
      <c r="CI176" s="328"/>
      <c r="CJ176" s="290"/>
      <c r="CK176" s="289"/>
      <c r="CL176" s="279"/>
      <c r="CM176" s="328"/>
      <c r="CN176" s="290"/>
      <c r="CO176" s="289"/>
      <c r="CP176" s="279"/>
      <c r="CQ176" s="328"/>
      <c r="CR176" s="290"/>
      <c r="CS176" s="289"/>
      <c r="CT176" s="279"/>
      <c r="CU176" s="328"/>
      <c r="CV176" s="328"/>
      <c r="CW176" s="290"/>
      <c r="CX176" s="289"/>
      <c r="CY176" s="279"/>
      <c r="CZ176" s="328"/>
      <c r="DA176" s="328"/>
      <c r="DB176" s="290"/>
      <c r="DC176" s="289"/>
      <c r="DD176" s="279"/>
      <c r="DE176" s="328"/>
      <c r="DF176" s="328"/>
      <c r="DG176" s="290"/>
      <c r="DH176" s="302"/>
      <c r="DI176" s="301"/>
      <c r="DJ176" s="163">
        <v>17</v>
      </c>
      <c r="DK176" s="163">
        <v>17</v>
      </c>
      <c r="DL176" s="163">
        <v>0</v>
      </c>
      <c r="DM176" s="163">
        <v>8</v>
      </c>
      <c r="DN176" s="163">
        <v>4</v>
      </c>
      <c r="DO176" s="163">
        <v>0</v>
      </c>
      <c r="DP176" s="165">
        <v>93.1</v>
      </c>
      <c r="DQ176" s="165">
        <v>93.099998474121094</v>
      </c>
      <c r="DR176" s="165"/>
      <c r="DS176" s="163">
        <v>390</v>
      </c>
      <c r="DT176" s="163">
        <v>77</v>
      </c>
      <c r="DU176" s="163">
        <v>33</v>
      </c>
      <c r="DV176" s="163">
        <v>31</v>
      </c>
      <c r="DW176" s="163">
        <v>11</v>
      </c>
      <c r="DX176" s="163">
        <v>39</v>
      </c>
      <c r="DY176" s="163">
        <v>0</v>
      </c>
      <c r="DZ176" s="163">
        <v>4</v>
      </c>
      <c r="EA176" s="163">
        <v>5</v>
      </c>
      <c r="EB176" s="163">
        <v>1</v>
      </c>
      <c r="EC176" s="163">
        <v>76</v>
      </c>
      <c r="ED176" s="165">
        <v>7.3285718279468899</v>
      </c>
      <c r="EE176" s="165">
        <v>3.7607144906569601</v>
      </c>
      <c r="EF176" s="165">
        <v>1.0607143435186299</v>
      </c>
      <c r="EG176" s="165">
        <v>7.4250004046304099</v>
      </c>
      <c r="EH176" s="166">
        <v>1.24285721058748</v>
      </c>
      <c r="EI176" s="165">
        <v>95.922151356812705</v>
      </c>
      <c r="EJ176" s="164">
        <v>0.22190201729106601</v>
      </c>
      <c r="EK176" s="164">
        <v>0.253846153846153</v>
      </c>
      <c r="EL176" s="278">
        <v>0.53358208900000004</v>
      </c>
      <c r="EM176" s="278">
        <v>0.16417910399999999</v>
      </c>
      <c r="EN176" s="278">
        <v>0.302238805</v>
      </c>
      <c r="EO176" s="278">
        <v>8.1180810000000006E-2</v>
      </c>
      <c r="EP176" s="278">
        <v>0.42066420999999998</v>
      </c>
      <c r="EQ176" s="278">
        <v>9.0849669999999993E-2</v>
      </c>
      <c r="ER176" s="165">
        <v>0.13055146775844301</v>
      </c>
      <c r="ES176" s="166">
        <v>2.98928587718886</v>
      </c>
      <c r="ET176" s="166">
        <v>4.18</v>
      </c>
      <c r="EU176" s="166">
        <v>4.3714622653260502</v>
      </c>
      <c r="EV176" s="166">
        <v>4.11901865639161</v>
      </c>
      <c r="EW176" s="166">
        <v>4.3618023278195004</v>
      </c>
      <c r="EX176" s="284">
        <v>0.73148584365844704</v>
      </c>
    </row>
    <row r="177" spans="1:260" ht="13" customHeight="1">
      <c r="A177" s="160" t="s">
        <v>188</v>
      </c>
      <c r="B177" s="160">
        <v>9176</v>
      </c>
      <c r="C177" s="160">
        <v>500779</v>
      </c>
      <c r="D177" s="160">
        <v>11423</v>
      </c>
      <c r="E177" s="160" t="s">
        <v>563</v>
      </c>
      <c r="F177" s="160" t="s">
        <v>563</v>
      </c>
      <c r="G177" s="175"/>
      <c r="H177" s="168" t="s">
        <v>730</v>
      </c>
      <c r="I177" s="169" t="s">
        <v>565</v>
      </c>
      <c r="J177" s="170">
        <v>36</v>
      </c>
      <c r="K177" s="161">
        <v>1</v>
      </c>
      <c r="M177" s="184" t="s">
        <v>46</v>
      </c>
      <c r="Z177" s="163"/>
      <c r="AS177" s="278"/>
      <c r="AT177" s="278"/>
      <c r="AU177" s="278"/>
      <c r="AV177" s="278"/>
      <c r="AW177" s="278"/>
      <c r="AX177" s="278"/>
      <c r="AY177" s="456"/>
      <c r="AZ177" s="278"/>
      <c r="BA177" s="278"/>
      <c r="BB177" s="278"/>
      <c r="BC177" s="278"/>
      <c r="BD177" s="164"/>
      <c r="BE177" s="164"/>
      <c r="BF177" s="164"/>
      <c r="BG177" s="164"/>
      <c r="BH177" s="164"/>
      <c r="BI177" s="164"/>
      <c r="BJ177" s="165"/>
      <c r="BK177" s="164"/>
      <c r="BL177" s="165"/>
      <c r="BM177" s="165"/>
      <c r="BN177" s="165"/>
      <c r="BO177" s="165"/>
      <c r="BP177" s="165"/>
      <c r="BQ177" s="165"/>
      <c r="BR177" s="165"/>
      <c r="BS177" s="284"/>
      <c r="BT177" s="289"/>
      <c r="BU177" s="279"/>
      <c r="BV177" s="290"/>
      <c r="BW177" s="289"/>
      <c r="BX177" s="289"/>
      <c r="BY177" s="289"/>
      <c r="BZ177" s="289"/>
      <c r="CA177" s="279"/>
      <c r="CB177" s="290"/>
      <c r="CC177" s="289"/>
      <c r="CD177" s="279"/>
      <c r="CE177" s="328"/>
      <c r="CF177" s="290"/>
      <c r="CG177" s="289"/>
      <c r="CH177" s="279"/>
      <c r="CI177" s="328"/>
      <c r="CJ177" s="290"/>
      <c r="CK177" s="289"/>
      <c r="CL177" s="279"/>
      <c r="CM177" s="328"/>
      <c r="CN177" s="290"/>
      <c r="CO177" s="289"/>
      <c r="CP177" s="279"/>
      <c r="CQ177" s="328"/>
      <c r="CR177" s="290"/>
      <c r="CS177" s="289"/>
      <c r="CT177" s="279"/>
      <c r="CU177" s="328"/>
      <c r="CV177" s="328"/>
      <c r="CW177" s="290"/>
      <c r="CX177" s="289"/>
      <c r="CY177" s="279"/>
      <c r="CZ177" s="328"/>
      <c r="DA177" s="328"/>
      <c r="DB177" s="290"/>
      <c r="DC177" s="289"/>
      <c r="DD177" s="279"/>
      <c r="DE177" s="328"/>
      <c r="DF177" s="328"/>
      <c r="DG177" s="290"/>
      <c r="DH177" s="302"/>
      <c r="DI177" s="301"/>
      <c r="DJ177" s="163">
        <v>12</v>
      </c>
      <c r="DK177" s="163">
        <v>12</v>
      </c>
      <c r="DL177" s="163">
        <v>0</v>
      </c>
      <c r="DM177" s="163">
        <v>6</v>
      </c>
      <c r="DN177" s="163">
        <v>3</v>
      </c>
      <c r="DO177" s="163">
        <v>0</v>
      </c>
      <c r="DP177" s="165">
        <v>65.099999999999994</v>
      </c>
      <c r="DQ177" s="165">
        <v>65.099998474121094</v>
      </c>
      <c r="DR177" s="165"/>
      <c r="DS177" s="163">
        <v>279</v>
      </c>
      <c r="DT177" s="163">
        <v>64</v>
      </c>
      <c r="DU177" s="163">
        <v>29</v>
      </c>
      <c r="DV177" s="163">
        <v>25</v>
      </c>
      <c r="DW177" s="163">
        <v>7</v>
      </c>
      <c r="DX177" s="163">
        <v>27</v>
      </c>
      <c r="DY177" s="163">
        <v>0</v>
      </c>
      <c r="DZ177" s="163">
        <v>1</v>
      </c>
      <c r="EA177" s="163">
        <v>1</v>
      </c>
      <c r="EB177" s="163">
        <v>1</v>
      </c>
      <c r="EC177" s="163">
        <v>44</v>
      </c>
      <c r="ED177" s="165">
        <v>6.0612249616681204</v>
      </c>
      <c r="EE177" s="165">
        <v>3.7193880446599801</v>
      </c>
      <c r="EF177" s="165">
        <v>0.96428578935629305</v>
      </c>
      <c r="EG177" s="165">
        <v>8.8163272169718194</v>
      </c>
      <c r="EH177" s="166">
        <v>1.39285725129242</v>
      </c>
      <c r="EI177" s="165">
        <v>107.498965238132</v>
      </c>
      <c r="EJ177" s="164">
        <v>0.25498007968127401</v>
      </c>
      <c r="EK177" s="164">
        <v>0.28499999999999998</v>
      </c>
      <c r="EL177" s="278">
        <v>0.453658536</v>
      </c>
      <c r="EM177" s="278">
        <v>0.180487804</v>
      </c>
      <c r="EN177" s="278">
        <v>0.36585365800000003</v>
      </c>
      <c r="EO177" s="278">
        <v>7.2463769999999997E-2</v>
      </c>
      <c r="EP177" s="278">
        <v>0.40096618000000001</v>
      </c>
      <c r="EQ177" s="278">
        <v>6.4604190000000006E-2</v>
      </c>
      <c r="ER177" s="165">
        <v>0.35582160477279901</v>
      </c>
      <c r="ES177" s="166">
        <v>3.44387781912961</v>
      </c>
      <c r="ET177" s="166">
        <v>4.18</v>
      </c>
      <c r="EU177" s="166">
        <v>4.41738066627601</v>
      </c>
      <c r="EV177" s="166">
        <v>4.7172474382525396</v>
      </c>
      <c r="EW177" s="166">
        <v>4.9612060600839998</v>
      </c>
      <c r="EX177" s="284">
        <v>0.56074786186218195</v>
      </c>
    </row>
    <row r="178" spans="1:260" ht="13" customHeight="1">
      <c r="A178" s="160" t="s">
        <v>188</v>
      </c>
      <c r="B178" s="160">
        <v>9896</v>
      </c>
      <c r="C178" s="160">
        <v>656546</v>
      </c>
      <c r="D178" s="160">
        <v>17432</v>
      </c>
      <c r="E178" s="160" t="s">
        <v>470</v>
      </c>
      <c r="F178" s="160" t="s">
        <v>470</v>
      </c>
      <c r="G178" s="175"/>
      <c r="H178" s="168" t="s">
        <v>891</v>
      </c>
      <c r="I178" s="169" t="s">
        <v>581</v>
      </c>
      <c r="J178" s="170">
        <v>32</v>
      </c>
      <c r="K178" s="161">
        <v>1</v>
      </c>
      <c r="M178" s="184" t="s">
        <v>837</v>
      </c>
      <c r="Z178" s="163"/>
      <c r="AS178" s="278"/>
      <c r="AT178" s="278"/>
      <c r="AU178" s="278"/>
      <c r="AV178" s="278"/>
      <c r="AW178" s="278"/>
      <c r="AX178" s="278"/>
      <c r="AY178" s="456"/>
      <c r="AZ178" s="278"/>
      <c r="BA178" s="278"/>
      <c r="BB178" s="278"/>
      <c r="BC178" s="278"/>
      <c r="BD178" s="164"/>
      <c r="BE178" s="164"/>
      <c r="BF178" s="164"/>
      <c r="BG178" s="164"/>
      <c r="BH178" s="164"/>
      <c r="BI178" s="164"/>
      <c r="BJ178" s="165"/>
      <c r="BK178" s="164"/>
      <c r="BL178" s="165"/>
      <c r="BM178" s="165"/>
      <c r="BN178" s="165"/>
      <c r="BO178" s="165"/>
      <c r="BP178" s="165"/>
      <c r="BQ178" s="165"/>
      <c r="BR178" s="165"/>
      <c r="BS178" s="284"/>
      <c r="BT178" s="289"/>
      <c r="BU178" s="279"/>
      <c r="BV178" s="290"/>
      <c r="BW178" s="289"/>
      <c r="BX178" s="289"/>
      <c r="BY178" s="289"/>
      <c r="BZ178" s="289"/>
      <c r="CA178" s="279"/>
      <c r="CB178" s="290"/>
      <c r="CC178" s="289"/>
      <c r="CD178" s="279"/>
      <c r="CE178" s="328"/>
      <c r="CF178" s="290"/>
      <c r="CG178" s="289"/>
      <c r="CH178" s="279"/>
      <c r="CI178" s="328"/>
      <c r="CJ178" s="290"/>
      <c r="CK178" s="289"/>
      <c r="CL178" s="279"/>
      <c r="CM178" s="328"/>
      <c r="CN178" s="290"/>
      <c r="CO178" s="289"/>
      <c r="CP178" s="279"/>
      <c r="CQ178" s="328"/>
      <c r="CR178" s="290"/>
      <c r="CS178" s="289"/>
      <c r="CT178" s="279"/>
      <c r="CU178" s="328"/>
      <c r="CV178" s="328"/>
      <c r="CW178" s="290"/>
      <c r="CX178" s="289"/>
      <c r="CY178" s="279"/>
      <c r="CZ178" s="328"/>
      <c r="DA178" s="328"/>
      <c r="DB178" s="290"/>
      <c r="DC178" s="289"/>
      <c r="DD178" s="279"/>
      <c r="DE178" s="328"/>
      <c r="DF178" s="328"/>
      <c r="DG178" s="290"/>
      <c r="DH178" s="302"/>
      <c r="DI178" s="301"/>
      <c r="DJ178" s="163">
        <v>40</v>
      </c>
      <c r="DK178" s="163">
        <v>0</v>
      </c>
      <c r="DL178" s="163">
        <v>0</v>
      </c>
      <c r="DM178" s="163">
        <v>6</v>
      </c>
      <c r="DN178" s="163">
        <v>2</v>
      </c>
      <c r="DO178" s="163">
        <v>22</v>
      </c>
      <c r="DP178" s="165">
        <v>38.1</v>
      </c>
      <c r="DQ178" s="165"/>
      <c r="DR178" s="165">
        <v>38.099998474121001</v>
      </c>
      <c r="DS178" s="163">
        <v>155</v>
      </c>
      <c r="DT178" s="163">
        <v>30</v>
      </c>
      <c r="DU178" s="163">
        <v>20</v>
      </c>
      <c r="DV178" s="163">
        <v>19</v>
      </c>
      <c r="DW178" s="163">
        <v>8</v>
      </c>
      <c r="DX178" s="163">
        <v>10</v>
      </c>
      <c r="DY178" s="163">
        <v>1</v>
      </c>
      <c r="DZ178" s="163">
        <v>1</v>
      </c>
      <c r="EA178" s="163">
        <v>1</v>
      </c>
      <c r="EB178" s="163">
        <v>0</v>
      </c>
      <c r="EC178" s="163">
        <v>51</v>
      </c>
      <c r="ED178" s="165">
        <v>11.9739134406683</v>
      </c>
      <c r="EE178" s="165">
        <v>2.3478261648369201</v>
      </c>
      <c r="EF178" s="165">
        <v>1.87826093186953</v>
      </c>
      <c r="EG178" s="165">
        <v>7.0434784945107598</v>
      </c>
      <c r="EH178" s="166">
        <v>1.0434782954830699</v>
      </c>
      <c r="EI178" s="165">
        <v>80.941777727228995</v>
      </c>
      <c r="EJ178" s="164">
        <v>0.20833333333333301</v>
      </c>
      <c r="EK178" s="164">
        <v>0.25882352941176401</v>
      </c>
      <c r="EL178" s="278">
        <v>0.35483870899999997</v>
      </c>
      <c r="EM178" s="278">
        <v>0.22580645099999999</v>
      </c>
      <c r="EN178" s="278">
        <v>0.41935483800000001</v>
      </c>
      <c r="EO178" s="278">
        <v>0.13978494999999999</v>
      </c>
      <c r="EP178" s="278">
        <v>0.41935484000000001</v>
      </c>
      <c r="EQ178" s="278">
        <v>0.15640598999999999</v>
      </c>
      <c r="ER178" s="165">
        <v>-6.5930595019037502E-2</v>
      </c>
      <c r="ES178" s="166">
        <v>4.4608697131901502</v>
      </c>
      <c r="ET178" s="166">
        <v>3.67</v>
      </c>
      <c r="EU178" s="166">
        <v>3.9987914180935902</v>
      </c>
      <c r="EV178" s="166">
        <v>2.7859428476056198</v>
      </c>
      <c r="EW178" s="166">
        <v>2.3722569069981798</v>
      </c>
      <c r="EX178" s="284">
        <v>0.24974228441715199</v>
      </c>
    </row>
    <row r="179" spans="1:260" ht="13" customHeight="1">
      <c r="A179" s="160" t="s">
        <v>188</v>
      </c>
      <c r="B179" s="160">
        <v>11139</v>
      </c>
      <c r="C179" s="160">
        <v>621114</v>
      </c>
      <c r="D179" s="160">
        <v>17536</v>
      </c>
      <c r="E179" s="160" t="s">
        <v>470</v>
      </c>
      <c r="F179" s="160" t="s">
        <v>470</v>
      </c>
      <c r="G179" s="175"/>
      <c r="H179" s="162" t="s">
        <v>2315</v>
      </c>
      <c r="I179" s="162" t="s">
        <v>549</v>
      </c>
      <c r="J179" s="161">
        <v>31</v>
      </c>
      <c r="K179" s="161">
        <v>1</v>
      </c>
      <c r="M179" s="184" t="s">
        <v>837</v>
      </c>
      <c r="Z179" s="163"/>
      <c r="AS179" s="278"/>
      <c r="AT179" s="278"/>
      <c r="AU179" s="278"/>
      <c r="AV179" s="278"/>
      <c r="AW179" s="278"/>
      <c r="AX179" s="278"/>
      <c r="AY179" s="456"/>
      <c r="AZ179" s="278"/>
      <c r="BA179" s="278"/>
      <c r="BB179" s="278"/>
      <c r="BC179" s="278"/>
      <c r="BD179" s="164"/>
      <c r="BE179" s="164"/>
      <c r="BF179" s="164"/>
      <c r="BG179" s="164"/>
      <c r="BH179" s="164"/>
      <c r="BI179" s="164"/>
      <c r="BJ179" s="165"/>
      <c r="BK179" s="164"/>
      <c r="BL179" s="165"/>
      <c r="BM179" s="165"/>
      <c r="BN179" s="165"/>
      <c r="BO179" s="165"/>
      <c r="BP179" s="165"/>
      <c r="BQ179" s="165"/>
      <c r="BR179" s="165"/>
      <c r="BS179" s="284"/>
      <c r="BT179" s="289"/>
      <c r="BU179" s="279"/>
      <c r="BV179" s="290"/>
      <c r="BW179" s="289"/>
      <c r="BX179" s="289"/>
      <c r="BY179" s="289"/>
      <c r="BZ179" s="289"/>
      <c r="CA179" s="279"/>
      <c r="CB179" s="290"/>
      <c r="CC179" s="289"/>
      <c r="CD179" s="279"/>
      <c r="CE179" s="328"/>
      <c r="CF179" s="290"/>
      <c r="CG179" s="289"/>
      <c r="CH179" s="279"/>
      <c r="CI179" s="328"/>
      <c r="CJ179" s="290"/>
      <c r="CK179" s="289"/>
      <c r="CL179" s="279"/>
      <c r="CM179" s="328"/>
      <c r="CN179" s="290"/>
      <c r="CO179" s="289"/>
      <c r="CP179" s="279"/>
      <c r="CQ179" s="328"/>
      <c r="CR179" s="290"/>
      <c r="CS179" s="289"/>
      <c r="CT179" s="279"/>
      <c r="CU179" s="328"/>
      <c r="CV179" s="328"/>
      <c r="CW179" s="290"/>
      <c r="CX179" s="289"/>
      <c r="CY179" s="279"/>
      <c r="CZ179" s="328"/>
      <c r="DA179" s="328"/>
      <c r="DB179" s="290"/>
      <c r="DC179" s="289"/>
      <c r="DD179" s="279"/>
      <c r="DE179" s="328"/>
      <c r="DF179" s="328"/>
      <c r="DG179" s="290"/>
      <c r="DH179" s="302"/>
      <c r="DI179" s="301"/>
      <c r="DJ179" s="163">
        <v>1</v>
      </c>
      <c r="DK179" s="163">
        <v>0</v>
      </c>
      <c r="DL179" s="163">
        <v>0</v>
      </c>
      <c r="DM179" s="163">
        <v>1</v>
      </c>
      <c r="DN179" s="163">
        <v>0</v>
      </c>
      <c r="DO179" s="163">
        <v>0</v>
      </c>
      <c r="DP179" s="165">
        <v>1.1000000000000001</v>
      </c>
      <c r="DQ179" s="165"/>
      <c r="DR179" s="165">
        <v>1.1000000238418499</v>
      </c>
      <c r="DS179" s="163">
        <v>6</v>
      </c>
      <c r="DT179" s="163">
        <v>1</v>
      </c>
      <c r="DU179" s="163">
        <v>0</v>
      </c>
      <c r="DV179" s="163">
        <v>0</v>
      </c>
      <c r="DW179" s="163">
        <v>0</v>
      </c>
      <c r="DX179" s="163">
        <v>1</v>
      </c>
      <c r="DY179" s="163">
        <v>0</v>
      </c>
      <c r="DZ179" s="163">
        <v>0</v>
      </c>
      <c r="EA179" s="163">
        <v>0</v>
      </c>
      <c r="EB179" s="163">
        <v>0</v>
      </c>
      <c r="EC179" s="163">
        <v>3</v>
      </c>
      <c r="ED179" s="165">
        <v>20.2500048279773</v>
      </c>
      <c r="EE179" s="165">
        <v>6.75000160932579</v>
      </c>
      <c r="EF179" s="165">
        <v>0</v>
      </c>
      <c r="EG179" s="165">
        <v>6.75000160932579</v>
      </c>
      <c r="EH179" s="166">
        <v>1.5000003576279499</v>
      </c>
      <c r="EI179" s="165">
        <v>116.353829364201</v>
      </c>
      <c r="EJ179" s="164">
        <v>0.2</v>
      </c>
      <c r="EK179" s="164">
        <v>0.5</v>
      </c>
      <c r="EL179" s="278">
        <v>0</v>
      </c>
      <c r="EM179" s="278">
        <v>0.5</v>
      </c>
      <c r="EN179" s="278">
        <v>0.5</v>
      </c>
      <c r="EO179" s="278">
        <v>0</v>
      </c>
      <c r="EP179" s="278">
        <v>0</v>
      </c>
      <c r="EQ179" s="278">
        <v>0.29166667000000002</v>
      </c>
      <c r="ER179" s="165">
        <v>4.7561308070549202E-2</v>
      </c>
      <c r="ES179" s="166">
        <v>0</v>
      </c>
      <c r="ET179" s="166">
        <v>1.73</v>
      </c>
      <c r="EU179" s="166">
        <v>0.83574737310396696</v>
      </c>
      <c r="EV179" s="166">
        <v>1.94166057921354</v>
      </c>
      <c r="EW179" s="166">
        <v>2.1895524213857098</v>
      </c>
      <c r="EX179" s="284">
        <v>5.89423030614852E-2</v>
      </c>
    </row>
    <row r="180" spans="1:260" ht="13" customHeight="1">
      <c r="A180" s="160" t="s">
        <v>188</v>
      </c>
      <c r="B180" s="160">
        <v>11344</v>
      </c>
      <c r="C180" s="160">
        <v>660896</v>
      </c>
      <c r="D180" s="160">
        <v>19459</v>
      </c>
      <c r="E180" s="160" t="s">
        <v>3328</v>
      </c>
      <c r="F180" s="160" t="s">
        <v>3328</v>
      </c>
      <c r="G180" s="175"/>
      <c r="H180" s="162" t="s">
        <v>1606</v>
      </c>
      <c r="I180" s="162" t="s">
        <v>548</v>
      </c>
      <c r="J180" s="161">
        <v>29</v>
      </c>
      <c r="K180" s="161">
        <v>1</v>
      </c>
      <c r="M180" s="184" t="s">
        <v>837</v>
      </c>
      <c r="Z180" s="163"/>
      <c r="AS180" s="278"/>
      <c r="AT180" s="278"/>
      <c r="AU180" s="278"/>
      <c r="AV180" s="278"/>
      <c r="AW180" s="278"/>
      <c r="AX180" s="278"/>
      <c r="AY180" s="456"/>
      <c r="AZ180" s="278"/>
      <c r="BA180" s="278"/>
      <c r="BB180" s="278"/>
      <c r="BC180" s="278"/>
      <c r="BD180" s="164"/>
      <c r="BE180" s="164"/>
      <c r="BF180" s="164"/>
      <c r="BG180" s="164"/>
      <c r="BH180" s="164"/>
      <c r="BI180" s="164"/>
      <c r="BJ180" s="165"/>
      <c r="BK180" s="164"/>
      <c r="BL180" s="165"/>
      <c r="BM180" s="165"/>
      <c r="BN180" s="165"/>
      <c r="BO180" s="165"/>
      <c r="BP180" s="165"/>
      <c r="BQ180" s="165"/>
      <c r="BR180" s="165"/>
      <c r="BS180" s="284"/>
      <c r="BT180" s="289"/>
      <c r="BU180" s="279"/>
      <c r="BV180" s="290"/>
      <c r="BW180" s="289"/>
      <c r="BX180" s="289"/>
      <c r="BY180" s="289"/>
      <c r="BZ180" s="289"/>
      <c r="CA180" s="279"/>
      <c r="CB180" s="290"/>
      <c r="CC180" s="289"/>
      <c r="CD180" s="279"/>
      <c r="CE180" s="328"/>
      <c r="CF180" s="290"/>
      <c r="CG180" s="289"/>
      <c r="CH180" s="279"/>
      <c r="CI180" s="328"/>
      <c r="CJ180" s="290"/>
      <c r="CK180" s="289"/>
      <c r="CL180" s="279"/>
      <c r="CM180" s="328"/>
      <c r="CN180" s="290"/>
      <c r="CO180" s="289"/>
      <c r="CP180" s="279"/>
      <c r="CQ180" s="328"/>
      <c r="CR180" s="290"/>
      <c r="CS180" s="289"/>
      <c r="CT180" s="279"/>
      <c r="CU180" s="328"/>
      <c r="CV180" s="328"/>
      <c r="CW180" s="290"/>
      <c r="CX180" s="289"/>
      <c r="CY180" s="279"/>
      <c r="CZ180" s="328"/>
      <c r="DA180" s="328"/>
      <c r="DB180" s="290"/>
      <c r="DC180" s="289"/>
      <c r="DD180" s="279"/>
      <c r="DE180" s="328"/>
      <c r="DF180" s="328"/>
      <c r="DG180" s="290"/>
      <c r="DH180" s="302"/>
      <c r="DI180" s="301"/>
      <c r="DJ180" s="163">
        <v>30</v>
      </c>
      <c r="DK180" s="163">
        <v>0</v>
      </c>
      <c r="DL180" s="163">
        <v>0</v>
      </c>
      <c r="DM180" s="163">
        <v>0</v>
      </c>
      <c r="DN180" s="163">
        <v>2</v>
      </c>
      <c r="DO180" s="163">
        <v>0</v>
      </c>
      <c r="DP180" s="165">
        <v>31.2</v>
      </c>
      <c r="DQ180" s="165"/>
      <c r="DR180" s="165">
        <v>31.200000286102199</v>
      </c>
      <c r="DS180" s="163">
        <v>142</v>
      </c>
      <c r="DT180" s="163">
        <v>35</v>
      </c>
      <c r="DU180" s="163">
        <v>26</v>
      </c>
      <c r="DV180" s="163">
        <v>25</v>
      </c>
      <c r="DW180" s="163">
        <v>5</v>
      </c>
      <c r="DX180" s="163">
        <v>16</v>
      </c>
      <c r="DY180" s="163">
        <v>0</v>
      </c>
      <c r="DZ180" s="163">
        <v>1</v>
      </c>
      <c r="EA180" s="163">
        <v>5</v>
      </c>
      <c r="EB180" s="163">
        <v>0</v>
      </c>
      <c r="EC180" s="163">
        <v>35</v>
      </c>
      <c r="ED180" s="165">
        <v>9.9473692199200396</v>
      </c>
      <c r="EE180" s="165">
        <v>4.5473687862491596</v>
      </c>
      <c r="EF180" s="165">
        <v>1.4210527457028601</v>
      </c>
      <c r="EG180" s="165">
        <v>9.9473692199200396</v>
      </c>
      <c r="EH180" s="166">
        <v>1.6105264451299099</v>
      </c>
      <c r="EI180" s="165">
        <v>124.927249670468</v>
      </c>
      <c r="EJ180" s="164">
        <v>0.28000000000000003</v>
      </c>
      <c r="EK180" s="164">
        <v>0.35294117647058798</v>
      </c>
      <c r="EL180" s="278">
        <v>0.38202247099999997</v>
      </c>
      <c r="EM180" s="278">
        <v>0.15730337</v>
      </c>
      <c r="EN180" s="278">
        <v>0.46067415699999997</v>
      </c>
      <c r="EO180" s="278">
        <v>0.1</v>
      </c>
      <c r="EP180" s="278">
        <v>0.32222222</v>
      </c>
      <c r="EQ180" s="278">
        <v>0.10490694</v>
      </c>
      <c r="ER180" s="165">
        <v>-1.1692419104132099</v>
      </c>
      <c r="ES180" s="166">
        <v>7.1052637285143101</v>
      </c>
      <c r="ET180" s="166">
        <v>3.74</v>
      </c>
      <c r="EU180" s="166">
        <v>4.5383796051532697</v>
      </c>
      <c r="EV180" s="166">
        <v>4.3949029889996698</v>
      </c>
      <c r="EW180" s="166">
        <v>3.8425602537660102</v>
      </c>
      <c r="EX180" s="284">
        <v>-2.16433852910995E-2</v>
      </c>
    </row>
    <row r="181" spans="1:260" ht="13" customHeight="1">
      <c r="A181" s="160" t="s">
        <v>188</v>
      </c>
      <c r="B181" s="160">
        <v>10217</v>
      </c>
      <c r="C181" s="160">
        <v>596133</v>
      </c>
      <c r="D181" s="160">
        <v>16918</v>
      </c>
      <c r="E181" s="160" t="s">
        <v>16</v>
      </c>
      <c r="F181" s="160" t="s">
        <v>16</v>
      </c>
      <c r="G181" s="175"/>
      <c r="H181" s="168" t="s">
        <v>610</v>
      </c>
      <c r="I181" s="169" t="s">
        <v>106</v>
      </c>
      <c r="J181" s="170">
        <v>31</v>
      </c>
      <c r="K181" s="161">
        <v>1</v>
      </c>
      <c r="M181" s="184" t="s">
        <v>837</v>
      </c>
      <c r="Z181" s="163"/>
      <c r="AS181" s="278"/>
      <c r="AT181" s="278"/>
      <c r="AU181" s="278"/>
      <c r="AV181" s="278"/>
      <c r="AW181" s="278"/>
      <c r="AX181" s="278"/>
      <c r="AY181" s="456"/>
      <c r="AZ181" s="278"/>
      <c r="BA181" s="278"/>
      <c r="BB181" s="278"/>
      <c r="BC181" s="278"/>
      <c r="BD181" s="164"/>
      <c r="BE181" s="164"/>
      <c r="BF181" s="164"/>
      <c r="BG181" s="164"/>
      <c r="BH181" s="164"/>
      <c r="BI181" s="164"/>
      <c r="BJ181" s="165"/>
      <c r="BK181" s="164"/>
      <c r="BL181" s="165"/>
      <c r="BM181" s="165"/>
      <c r="BN181" s="165"/>
      <c r="BO181" s="165"/>
      <c r="BP181" s="165"/>
      <c r="BQ181" s="165"/>
      <c r="BR181" s="165"/>
      <c r="BS181" s="284"/>
      <c r="BT181" s="289"/>
      <c r="BU181" s="279"/>
      <c r="BV181" s="290"/>
      <c r="BW181" s="289"/>
      <c r="BX181" s="289"/>
      <c r="BY181" s="289"/>
      <c r="BZ181" s="289"/>
      <c r="CA181" s="279"/>
      <c r="CB181" s="290"/>
      <c r="CC181" s="289"/>
      <c r="CD181" s="279"/>
      <c r="CE181" s="328"/>
      <c r="CF181" s="290"/>
      <c r="CG181" s="289"/>
      <c r="CH181" s="279"/>
      <c r="CI181" s="328"/>
      <c r="CJ181" s="290"/>
      <c r="CK181" s="289"/>
      <c r="CL181" s="279"/>
      <c r="CM181" s="328"/>
      <c r="CN181" s="290"/>
      <c r="CO181" s="289"/>
      <c r="CP181" s="279"/>
      <c r="CQ181" s="328"/>
      <c r="CR181" s="290"/>
      <c r="CS181" s="289"/>
      <c r="CT181" s="279"/>
      <c r="CU181" s="328"/>
      <c r="CV181" s="328"/>
      <c r="CW181" s="290"/>
      <c r="CX181" s="289"/>
      <c r="CY181" s="279"/>
      <c r="CZ181" s="328"/>
      <c r="DA181" s="328"/>
      <c r="DB181" s="290"/>
      <c r="DC181" s="289"/>
      <c r="DD181" s="279"/>
      <c r="DE181" s="328"/>
      <c r="DF181" s="328"/>
      <c r="DG181" s="290"/>
      <c r="DH181" s="302"/>
      <c r="DI181" s="301"/>
      <c r="DJ181" s="163">
        <v>31</v>
      </c>
      <c r="DK181" s="163">
        <v>0</v>
      </c>
      <c r="DL181" s="163">
        <v>0</v>
      </c>
      <c r="DM181" s="163">
        <v>1</v>
      </c>
      <c r="DN181" s="163">
        <v>3</v>
      </c>
      <c r="DO181" s="163">
        <v>8</v>
      </c>
      <c r="DP181" s="165">
        <v>31</v>
      </c>
      <c r="DQ181" s="165"/>
      <c r="DR181" s="165">
        <v>31</v>
      </c>
      <c r="DS181" s="163">
        <v>121</v>
      </c>
      <c r="DT181" s="163">
        <v>19</v>
      </c>
      <c r="DU181" s="163">
        <v>12</v>
      </c>
      <c r="DV181" s="163">
        <v>11</v>
      </c>
      <c r="DW181" s="163">
        <v>6</v>
      </c>
      <c r="DX181" s="163">
        <v>9</v>
      </c>
      <c r="DY181" s="163">
        <v>1</v>
      </c>
      <c r="DZ181" s="163">
        <v>0</v>
      </c>
      <c r="EA181" s="163">
        <v>0</v>
      </c>
      <c r="EB181" s="163">
        <v>0</v>
      </c>
      <c r="EC181" s="163">
        <v>32</v>
      </c>
      <c r="ED181" s="165">
        <v>9.2903237238636294</v>
      </c>
      <c r="EE181" s="165">
        <v>2.6129035473366402</v>
      </c>
      <c r="EF181" s="165">
        <v>1.7419356982244301</v>
      </c>
      <c r="EG181" s="165">
        <v>5.5161297110440302</v>
      </c>
      <c r="EH181" s="166">
        <v>0.90322591759785198</v>
      </c>
      <c r="EI181" s="165">
        <v>70.062512824794595</v>
      </c>
      <c r="EJ181" s="164">
        <v>0.16964285714285701</v>
      </c>
      <c r="EK181" s="164">
        <v>0.17567567567567499</v>
      </c>
      <c r="EL181" s="278">
        <v>0.25316455599999999</v>
      </c>
      <c r="EM181" s="278">
        <v>0.15189873400000001</v>
      </c>
      <c r="EN181" s="278">
        <v>0.59493670799999998</v>
      </c>
      <c r="EO181" s="278">
        <v>0.1125</v>
      </c>
      <c r="EP181" s="278">
        <v>0.42499999999999999</v>
      </c>
      <c r="EQ181" s="278">
        <v>0.12605042</v>
      </c>
      <c r="ER181" s="165">
        <v>-0.33027490414521399</v>
      </c>
      <c r="ES181" s="166">
        <v>3.1935487800781202</v>
      </c>
      <c r="ET181" s="166">
        <v>3.32</v>
      </c>
      <c r="EU181" s="166">
        <v>4.4083287174570396</v>
      </c>
      <c r="EV181" s="166">
        <v>4.1278086095892297</v>
      </c>
      <c r="EW181" s="166">
        <v>3.50874513979719</v>
      </c>
      <c r="EX181" s="284">
        <v>-6.3353613018989494E-2</v>
      </c>
    </row>
    <row r="182" spans="1:260" s="167" customFormat="1" ht="13" customHeight="1">
      <c r="A182" s="200" t="s">
        <v>188</v>
      </c>
      <c r="B182" s="160">
        <v>10152</v>
      </c>
      <c r="C182" s="200">
        <v>625643</v>
      </c>
      <c r="D182" s="200">
        <v>16400</v>
      </c>
      <c r="E182" s="200" t="s">
        <v>555</v>
      </c>
      <c r="F182" s="160" t="s">
        <v>555</v>
      </c>
      <c r="G182" s="175"/>
      <c r="H182" s="207" t="s">
        <v>4361</v>
      </c>
      <c r="I182" s="208" t="s">
        <v>905</v>
      </c>
      <c r="J182" s="209">
        <v>31</v>
      </c>
      <c r="K182" s="161">
        <v>1</v>
      </c>
      <c r="L182" s="175"/>
      <c r="M182" s="210" t="s">
        <v>837</v>
      </c>
      <c r="N182" s="211"/>
      <c r="O182" s="175"/>
      <c r="P182" s="175"/>
      <c r="Q182" s="175"/>
      <c r="R182" s="175"/>
      <c r="S182" s="175"/>
      <c r="T182" s="175"/>
      <c r="U182" s="175"/>
      <c r="V182" s="175"/>
      <c r="W182" s="175"/>
      <c r="X182" s="175"/>
      <c r="Y182" s="210"/>
      <c r="Z182" s="163"/>
      <c r="AA182" s="163"/>
      <c r="AB182" s="163"/>
      <c r="AC182" s="163"/>
      <c r="AD182" s="163"/>
      <c r="AE182" s="163"/>
      <c r="AF182" s="163"/>
      <c r="AG182" s="163"/>
      <c r="AH182" s="163"/>
      <c r="AI182" s="163"/>
      <c r="AJ182" s="163"/>
      <c r="AK182" s="163"/>
      <c r="AL182" s="163"/>
      <c r="AM182" s="163"/>
      <c r="AN182" s="163"/>
      <c r="AO182" s="163"/>
      <c r="AP182" s="163"/>
      <c r="AQ182" s="163"/>
      <c r="AR182" s="163"/>
      <c r="AS182" s="278"/>
      <c r="AT182" s="278"/>
      <c r="AU182" s="278"/>
      <c r="AV182" s="278"/>
      <c r="AW182" s="278"/>
      <c r="AX182" s="278"/>
      <c r="AY182" s="456"/>
      <c r="AZ182" s="278"/>
      <c r="BA182" s="278"/>
      <c r="BB182" s="278"/>
      <c r="BC182" s="278"/>
      <c r="BD182" s="164"/>
      <c r="BE182" s="164"/>
      <c r="BF182" s="164"/>
      <c r="BG182" s="164"/>
      <c r="BH182" s="164"/>
      <c r="BI182" s="164"/>
      <c r="BJ182" s="165"/>
      <c r="BK182" s="164"/>
      <c r="BL182" s="165"/>
      <c r="BM182" s="165"/>
      <c r="BN182" s="165"/>
      <c r="BO182" s="165"/>
      <c r="BP182" s="165"/>
      <c r="BQ182" s="165"/>
      <c r="BR182" s="165"/>
      <c r="BS182" s="284"/>
      <c r="BT182" s="289"/>
      <c r="BU182" s="279"/>
      <c r="BV182" s="290"/>
      <c r="BW182" s="289"/>
      <c r="BX182" s="289"/>
      <c r="BY182" s="289"/>
      <c r="BZ182" s="289"/>
      <c r="CA182" s="279"/>
      <c r="CB182" s="290"/>
      <c r="CC182" s="289"/>
      <c r="CD182" s="279"/>
      <c r="CE182" s="328"/>
      <c r="CF182" s="290"/>
      <c r="CG182" s="289"/>
      <c r="CH182" s="279"/>
      <c r="CI182" s="328"/>
      <c r="CJ182" s="290"/>
      <c r="CK182" s="289"/>
      <c r="CL182" s="279"/>
      <c r="CM182" s="328"/>
      <c r="CN182" s="290"/>
      <c r="CO182" s="289"/>
      <c r="CP182" s="279"/>
      <c r="CQ182" s="328"/>
      <c r="CR182" s="290"/>
      <c r="CS182" s="289"/>
      <c r="CT182" s="279"/>
      <c r="CU182" s="328"/>
      <c r="CV182" s="328"/>
      <c r="CW182" s="290"/>
      <c r="CX182" s="289"/>
      <c r="CY182" s="279"/>
      <c r="CZ182" s="328"/>
      <c r="DA182" s="328"/>
      <c r="DB182" s="290"/>
      <c r="DC182" s="289"/>
      <c r="DD182" s="279"/>
      <c r="DE182" s="328"/>
      <c r="DF182" s="328"/>
      <c r="DG182" s="290"/>
      <c r="DH182" s="302"/>
      <c r="DI182" s="301"/>
      <c r="DJ182" s="163">
        <v>1</v>
      </c>
      <c r="DK182" s="163">
        <v>1</v>
      </c>
      <c r="DL182" s="163">
        <v>0</v>
      </c>
      <c r="DM182" s="163">
        <v>0</v>
      </c>
      <c r="DN182" s="163">
        <v>0</v>
      </c>
      <c r="DO182" s="163">
        <v>0</v>
      </c>
      <c r="DP182" s="165">
        <v>5</v>
      </c>
      <c r="DQ182" s="165">
        <v>5</v>
      </c>
      <c r="DR182" s="165"/>
      <c r="DS182" s="163">
        <v>25</v>
      </c>
      <c r="DT182" s="163">
        <v>9</v>
      </c>
      <c r="DU182" s="163">
        <v>3</v>
      </c>
      <c r="DV182" s="163">
        <v>3</v>
      </c>
      <c r="DW182" s="163">
        <v>1</v>
      </c>
      <c r="DX182" s="163">
        <v>2</v>
      </c>
      <c r="DY182" s="163">
        <v>0</v>
      </c>
      <c r="DZ182" s="163">
        <v>0</v>
      </c>
      <c r="EA182" s="163">
        <v>0</v>
      </c>
      <c r="EB182" s="163">
        <v>0</v>
      </c>
      <c r="EC182" s="163">
        <v>1</v>
      </c>
      <c r="ED182" s="165">
        <v>1.8</v>
      </c>
      <c r="EE182" s="165">
        <v>3.6</v>
      </c>
      <c r="EF182" s="165">
        <v>1.8</v>
      </c>
      <c r="EG182" s="165">
        <v>16.2</v>
      </c>
      <c r="EH182" s="166">
        <v>2.2000000000000002</v>
      </c>
      <c r="EI182" s="165">
        <v>169.79322418320001</v>
      </c>
      <c r="EJ182" s="164">
        <v>0.39130434782608697</v>
      </c>
      <c r="EK182" s="164">
        <v>0.38095238095237999</v>
      </c>
      <c r="EL182" s="278">
        <v>0.409090909</v>
      </c>
      <c r="EM182" s="278">
        <v>0.31818181800000001</v>
      </c>
      <c r="EN182" s="278">
        <v>0.27272727200000002</v>
      </c>
      <c r="EO182" s="278">
        <v>4.5454550000000003E-2</v>
      </c>
      <c r="EP182" s="278">
        <v>0.5</v>
      </c>
      <c r="EQ182" s="278">
        <v>2.12766E-2</v>
      </c>
      <c r="ER182" s="165">
        <v>4.17476091758745E-2</v>
      </c>
      <c r="ES182" s="166">
        <v>5.4</v>
      </c>
      <c r="ET182" s="166">
        <v>9.68</v>
      </c>
      <c r="EU182" s="166">
        <v>6.4857479095458901</v>
      </c>
      <c r="EV182" s="166">
        <v>5.6552086174487997</v>
      </c>
      <c r="EW182" s="166">
        <v>6.2146036757629304</v>
      </c>
      <c r="EX182" s="284">
        <v>-8.2519799470901406E-2</v>
      </c>
      <c r="EY182" s="458"/>
      <c r="EZ182" s="162"/>
      <c r="FA182" s="162"/>
      <c r="FB182" s="162"/>
      <c r="FC182" s="162"/>
      <c r="FD182" s="162"/>
      <c r="FE182" s="162"/>
      <c r="FF182" s="162"/>
      <c r="FG182" s="162"/>
      <c r="FH182" s="162"/>
      <c r="FI182" s="162"/>
      <c r="FJ182" s="162"/>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62"/>
      <c r="GH182" s="162"/>
      <c r="GI182" s="162"/>
      <c r="GJ182" s="162"/>
      <c r="GK182" s="162"/>
      <c r="GL182" s="162"/>
      <c r="GM182" s="162"/>
      <c r="GN182" s="162"/>
      <c r="GO182" s="162"/>
      <c r="GP182" s="162"/>
      <c r="GQ182" s="162"/>
      <c r="GR182" s="162"/>
      <c r="GS182" s="162"/>
      <c r="GT182" s="162"/>
      <c r="GU182" s="162"/>
      <c r="GV182" s="162"/>
      <c r="GW182" s="162"/>
      <c r="GX182" s="162"/>
      <c r="GY182" s="162"/>
      <c r="GZ182" s="162"/>
      <c r="HA182" s="162"/>
      <c r="HB182" s="162"/>
      <c r="HC182" s="162"/>
      <c r="HD182" s="162"/>
      <c r="HE182" s="162"/>
      <c r="HF182" s="162"/>
      <c r="HG182" s="162"/>
      <c r="HH182" s="162"/>
      <c r="HI182" s="162"/>
      <c r="HJ182" s="162"/>
      <c r="HK182" s="162"/>
      <c r="HL182" s="162"/>
      <c r="HM182" s="162"/>
      <c r="HN182" s="162"/>
      <c r="HO182" s="162"/>
      <c r="HP182" s="162"/>
      <c r="HQ182" s="162"/>
      <c r="HR182" s="162"/>
      <c r="HS182" s="162"/>
      <c r="HT182" s="162"/>
      <c r="HU182" s="162"/>
      <c r="HV182" s="162"/>
      <c r="HW182" s="162"/>
      <c r="HX182" s="162"/>
      <c r="HY182" s="162"/>
      <c r="HZ182" s="162"/>
      <c r="IA182" s="162"/>
      <c r="IB182" s="162"/>
      <c r="IC182" s="162"/>
      <c r="ID182" s="162"/>
      <c r="IE182" s="162"/>
      <c r="IF182" s="162"/>
      <c r="IG182" s="162"/>
      <c r="IH182" s="162"/>
      <c r="II182" s="162"/>
      <c r="IJ182" s="162"/>
      <c r="IK182" s="162"/>
      <c r="IL182" s="162"/>
      <c r="IM182" s="162"/>
      <c r="IN182" s="162"/>
      <c r="IO182" s="162"/>
      <c r="IP182" s="162"/>
      <c r="IQ182" s="162"/>
      <c r="IR182" s="162"/>
      <c r="IS182" s="162"/>
      <c r="IT182" s="162"/>
      <c r="IU182" s="162"/>
      <c r="IV182" s="162"/>
      <c r="IW182" s="162"/>
      <c r="IX182" s="162"/>
      <c r="IY182" s="162"/>
      <c r="IZ182" s="162"/>
    </row>
    <row r="183" spans="1:260" ht="13" customHeight="1">
      <c r="A183" s="160" t="s">
        <v>188</v>
      </c>
      <c r="B183" s="160">
        <v>9931</v>
      </c>
      <c r="C183" s="200">
        <v>570632</v>
      </c>
      <c r="D183" s="160">
        <v>11589</v>
      </c>
      <c r="E183" s="200" t="s">
        <v>3328</v>
      </c>
      <c r="F183" s="200" t="s">
        <v>3328</v>
      </c>
      <c r="G183" s="175"/>
      <c r="H183" s="168" t="s">
        <v>4358</v>
      </c>
      <c r="I183" s="169" t="s">
        <v>3356</v>
      </c>
      <c r="J183" s="170">
        <v>33</v>
      </c>
      <c r="K183" s="161">
        <v>1</v>
      </c>
      <c r="M183" s="184" t="s">
        <v>837</v>
      </c>
      <c r="Z183" s="163"/>
      <c r="AS183" s="278"/>
      <c r="AT183" s="278"/>
      <c r="AU183" s="278"/>
      <c r="AV183" s="278"/>
      <c r="AW183" s="278"/>
      <c r="AX183" s="278"/>
      <c r="AY183" s="456"/>
      <c r="AZ183" s="278"/>
      <c r="BA183" s="278"/>
      <c r="BB183" s="278"/>
      <c r="BC183" s="278"/>
      <c r="BD183" s="164"/>
      <c r="BE183" s="164"/>
      <c r="BF183" s="164"/>
      <c r="BG183" s="164"/>
      <c r="BH183" s="164"/>
      <c r="BI183" s="164"/>
      <c r="BJ183" s="165"/>
      <c r="BK183" s="164"/>
      <c r="BL183" s="165"/>
      <c r="BM183" s="165"/>
      <c r="BN183" s="165"/>
      <c r="BO183" s="165"/>
      <c r="BP183" s="165"/>
      <c r="BQ183" s="165"/>
      <c r="BR183" s="165"/>
      <c r="BS183" s="284"/>
      <c r="BT183" s="289"/>
      <c r="BU183" s="279"/>
      <c r="BV183" s="290"/>
      <c r="BW183" s="289"/>
      <c r="BX183" s="289"/>
      <c r="BY183" s="289"/>
      <c r="BZ183" s="289"/>
      <c r="CA183" s="279"/>
      <c r="CB183" s="290"/>
      <c r="CC183" s="289"/>
      <c r="CD183" s="279"/>
      <c r="CE183" s="328"/>
      <c r="CF183" s="290"/>
      <c r="CG183" s="289"/>
      <c r="CH183" s="279"/>
      <c r="CI183" s="328"/>
      <c r="CJ183" s="290"/>
      <c r="CK183" s="289"/>
      <c r="CL183" s="279"/>
      <c r="CM183" s="328"/>
      <c r="CN183" s="290"/>
      <c r="CO183" s="289"/>
      <c r="CP183" s="279"/>
      <c r="CQ183" s="328"/>
      <c r="CR183" s="290"/>
      <c r="CS183" s="289"/>
      <c r="CT183" s="279"/>
      <c r="CU183" s="328"/>
      <c r="CV183" s="328"/>
      <c r="CW183" s="290"/>
      <c r="CX183" s="289"/>
      <c r="CY183" s="279"/>
      <c r="CZ183" s="328"/>
      <c r="DA183" s="328"/>
      <c r="DB183" s="290"/>
      <c r="DC183" s="289"/>
      <c r="DD183" s="279"/>
      <c r="DE183" s="328"/>
      <c r="DF183" s="328"/>
      <c r="DG183" s="290"/>
      <c r="DH183" s="302"/>
      <c r="DI183" s="301"/>
      <c r="DJ183" s="163">
        <v>9</v>
      </c>
      <c r="DK183" s="163">
        <v>2</v>
      </c>
      <c r="DL183" s="163">
        <v>0</v>
      </c>
      <c r="DM183" s="163">
        <v>0</v>
      </c>
      <c r="DN183" s="163">
        <v>0</v>
      </c>
      <c r="DO183" s="163">
        <v>1</v>
      </c>
      <c r="DP183" s="165">
        <v>18.100000000000001</v>
      </c>
      <c r="DQ183" s="165">
        <v>6.0999999046325604</v>
      </c>
      <c r="DR183" s="165">
        <v>12</v>
      </c>
      <c r="DS183" s="163">
        <v>82</v>
      </c>
      <c r="DT183" s="163">
        <v>23</v>
      </c>
      <c r="DU183" s="163">
        <v>11</v>
      </c>
      <c r="DV183" s="163">
        <v>11</v>
      </c>
      <c r="DW183" s="163">
        <v>5</v>
      </c>
      <c r="DX183" s="163">
        <v>5</v>
      </c>
      <c r="DY183" s="163">
        <v>1</v>
      </c>
      <c r="DZ183" s="163">
        <v>0</v>
      </c>
      <c r="EA183" s="163">
        <v>1</v>
      </c>
      <c r="EB183" s="163">
        <v>0</v>
      </c>
      <c r="EC183" s="163">
        <v>10</v>
      </c>
      <c r="ED183" s="165">
        <v>4.9090912495763002</v>
      </c>
      <c r="EE183" s="165">
        <v>2.4545456247881501</v>
      </c>
      <c r="EF183" s="165">
        <v>2.4545456247881501</v>
      </c>
      <c r="EG183" s="165">
        <v>11.2909098740255</v>
      </c>
      <c r="EH183" s="166">
        <v>1.52727283320151</v>
      </c>
      <c r="EI183" s="165">
        <v>118.192459852829</v>
      </c>
      <c r="EJ183" s="164">
        <v>0.29870129870129802</v>
      </c>
      <c r="EK183" s="164">
        <v>0.29032258064516098</v>
      </c>
      <c r="EL183" s="278">
        <v>0.303030303</v>
      </c>
      <c r="EM183" s="278">
        <v>0.212121212</v>
      </c>
      <c r="EN183" s="278">
        <v>0.48484848400000002</v>
      </c>
      <c r="EO183" s="278">
        <v>0.14925373</v>
      </c>
      <c r="EP183" s="278">
        <v>0.38805970000000001</v>
      </c>
      <c r="EQ183" s="278">
        <v>8.5526320000000003E-2</v>
      </c>
      <c r="ER183" s="165">
        <v>5.2908536669708101E-2</v>
      </c>
      <c r="ES183" s="166">
        <v>5.4000003745339296</v>
      </c>
      <c r="ET183" s="166">
        <v>7.64</v>
      </c>
      <c r="EU183" s="166">
        <v>6.3584754092634297</v>
      </c>
      <c r="EV183" s="166">
        <v>5.3867818260909903</v>
      </c>
      <c r="EW183" s="166">
        <v>5.1573006807003603</v>
      </c>
      <c r="EX183" s="284">
        <v>-0.15330548968631699</v>
      </c>
    </row>
    <row r="184" spans="1:260" ht="13" customHeight="1">
      <c r="A184" s="160" t="s">
        <v>188</v>
      </c>
      <c r="B184" s="160">
        <v>12768</v>
      </c>
      <c r="C184" s="160">
        <v>687330</v>
      </c>
      <c r="D184" s="160">
        <v>25679</v>
      </c>
      <c r="E184" s="160" t="s">
        <v>2178</v>
      </c>
      <c r="F184" s="160" t="s">
        <v>2178</v>
      </c>
      <c r="G184" s="175"/>
      <c r="H184" s="162" t="s">
        <v>275</v>
      </c>
      <c r="I184" s="162" t="s">
        <v>105</v>
      </c>
      <c r="J184" s="160">
        <v>27</v>
      </c>
      <c r="K184" s="161">
        <v>1</v>
      </c>
      <c r="M184" s="184" t="s">
        <v>837</v>
      </c>
      <c r="Z184" s="163"/>
      <c r="AS184" s="278"/>
      <c r="AT184" s="278"/>
      <c r="AU184" s="278"/>
      <c r="AV184" s="278"/>
      <c r="AW184" s="278"/>
      <c r="AX184" s="278"/>
      <c r="AY184" s="456"/>
      <c r="AZ184" s="278"/>
      <c r="BA184" s="278"/>
      <c r="BB184" s="278"/>
      <c r="BC184" s="278"/>
      <c r="BD184" s="164"/>
      <c r="BE184" s="164"/>
      <c r="BF184" s="164"/>
      <c r="BG184" s="164"/>
      <c r="BH184" s="164"/>
      <c r="BI184" s="164"/>
      <c r="BJ184" s="165"/>
      <c r="BK184" s="164"/>
      <c r="BL184" s="165"/>
      <c r="BM184" s="165"/>
      <c r="BN184" s="165"/>
      <c r="BO184" s="165"/>
      <c r="BP184" s="165"/>
      <c r="BQ184" s="165"/>
      <c r="BR184" s="165"/>
      <c r="BS184" s="284"/>
      <c r="BT184" s="289"/>
      <c r="BU184" s="279"/>
      <c r="BV184" s="290"/>
      <c r="BW184" s="289"/>
      <c r="BX184" s="289"/>
      <c r="BY184" s="289"/>
      <c r="BZ184" s="289"/>
      <c r="CA184" s="279"/>
      <c r="CB184" s="290"/>
      <c r="CC184" s="289"/>
      <c r="CD184" s="279"/>
      <c r="CE184" s="328"/>
      <c r="CF184" s="290"/>
      <c r="CG184" s="289"/>
      <c r="CH184" s="279"/>
      <c r="CI184" s="328"/>
      <c r="CJ184" s="290"/>
      <c r="CK184" s="289"/>
      <c r="CL184" s="279"/>
      <c r="CM184" s="328"/>
      <c r="CN184" s="290"/>
      <c r="CO184" s="289"/>
      <c r="CP184" s="279"/>
      <c r="CQ184" s="328"/>
      <c r="CR184" s="290"/>
      <c r="CS184" s="289"/>
      <c r="CT184" s="279"/>
      <c r="CU184" s="328"/>
      <c r="CV184" s="328"/>
      <c r="CW184" s="290"/>
      <c r="CX184" s="289"/>
      <c r="CY184" s="279"/>
      <c r="CZ184" s="328"/>
      <c r="DA184" s="328"/>
      <c r="DB184" s="290"/>
      <c r="DC184" s="289"/>
      <c r="DD184" s="279"/>
      <c r="DE184" s="328"/>
      <c r="DF184" s="328"/>
      <c r="DG184" s="290"/>
      <c r="DH184" s="302"/>
      <c r="DI184" s="301"/>
      <c r="DJ184" s="163">
        <v>20</v>
      </c>
      <c r="DK184" s="163">
        <v>0</v>
      </c>
      <c r="DL184" s="163">
        <v>0</v>
      </c>
      <c r="DM184" s="163">
        <v>0</v>
      </c>
      <c r="DN184" s="163">
        <v>1</v>
      </c>
      <c r="DO184" s="163">
        <v>0</v>
      </c>
      <c r="DP184" s="165">
        <v>19.100000000000001</v>
      </c>
      <c r="DQ184" s="165"/>
      <c r="DR184" s="165">
        <v>19.100000381469702</v>
      </c>
      <c r="DS184" s="163">
        <v>78</v>
      </c>
      <c r="DT184" s="163">
        <v>20</v>
      </c>
      <c r="DU184" s="163">
        <v>9</v>
      </c>
      <c r="DV184" s="163">
        <v>9</v>
      </c>
      <c r="DW184" s="163">
        <v>5</v>
      </c>
      <c r="DX184" s="163">
        <v>3</v>
      </c>
      <c r="DY184" s="163">
        <v>0</v>
      </c>
      <c r="DZ184" s="163">
        <v>0</v>
      </c>
      <c r="EA184" s="163">
        <v>1</v>
      </c>
      <c r="EB184" s="163">
        <v>0</v>
      </c>
      <c r="EC184" s="163">
        <v>16</v>
      </c>
      <c r="ED184" s="165">
        <v>7.4482778215810299</v>
      </c>
      <c r="EE184" s="165">
        <v>1.39655209154644</v>
      </c>
      <c r="EF184" s="165">
        <v>2.3275868192440701</v>
      </c>
      <c r="EG184" s="165">
        <v>9.3103472769762892</v>
      </c>
      <c r="EH184" s="166">
        <v>1.1896554853914101</v>
      </c>
      <c r="EI184" s="165">
        <v>92.280625564858596</v>
      </c>
      <c r="EJ184" s="164">
        <v>0.266666666666666</v>
      </c>
      <c r="EK184" s="164">
        <v>0.27777777777777701</v>
      </c>
      <c r="EL184" s="278">
        <v>0.44067796599999998</v>
      </c>
      <c r="EM184" s="278">
        <v>0.186440677</v>
      </c>
      <c r="EN184" s="278">
        <v>0.37288135500000003</v>
      </c>
      <c r="EO184" s="278">
        <v>0.18644068</v>
      </c>
      <c r="EP184" s="278">
        <v>0.55932203000000003</v>
      </c>
      <c r="EQ184" s="278">
        <v>8.4805649999999996E-2</v>
      </c>
      <c r="ER184" s="165">
        <v>-0.46102704467701899</v>
      </c>
      <c r="ES184" s="166">
        <v>4.1896562746393302</v>
      </c>
      <c r="ET184" s="166">
        <v>5.88</v>
      </c>
      <c r="EU184" s="166">
        <v>5.2581622741737002</v>
      </c>
      <c r="EV184" s="166">
        <v>3.57402974377433</v>
      </c>
      <c r="EW184" s="166">
        <v>3.3634756699303701</v>
      </c>
      <c r="EX184" s="284">
        <v>-0.177626132965087</v>
      </c>
    </row>
    <row r="185" spans="1:260" ht="13" customHeight="1">
      <c r="A185" s="160" t="s">
        <v>188</v>
      </c>
      <c r="B185" s="160">
        <v>10413</v>
      </c>
      <c r="C185" s="160">
        <v>607455</v>
      </c>
      <c r="D185" s="160">
        <v>14706</v>
      </c>
      <c r="E185" s="160" t="s">
        <v>15</v>
      </c>
      <c r="F185" s="160" t="s">
        <v>15</v>
      </c>
      <c r="G185" s="175"/>
      <c r="H185" s="162" t="s">
        <v>1617</v>
      </c>
      <c r="I185" s="162" t="s">
        <v>110</v>
      </c>
      <c r="J185" s="161">
        <v>31</v>
      </c>
      <c r="K185" s="161">
        <v>1</v>
      </c>
      <c r="M185" s="184" t="s">
        <v>46</v>
      </c>
      <c r="Z185" s="163"/>
      <c r="AS185" s="278"/>
      <c r="AT185" s="278"/>
      <c r="AU185" s="278"/>
      <c r="AV185" s="278"/>
      <c r="AW185" s="278"/>
      <c r="AX185" s="278"/>
      <c r="AY185" s="456"/>
      <c r="AZ185" s="278"/>
      <c r="BA185" s="278"/>
      <c r="BB185" s="278"/>
      <c r="BC185" s="278"/>
      <c r="BD185" s="164"/>
      <c r="BE185" s="164"/>
      <c r="BF185" s="164"/>
      <c r="BG185" s="164"/>
      <c r="BH185" s="164"/>
      <c r="BI185" s="164"/>
      <c r="BJ185" s="165"/>
      <c r="BK185" s="164"/>
      <c r="BL185" s="165"/>
      <c r="BM185" s="165"/>
      <c r="BN185" s="165"/>
      <c r="BO185" s="165"/>
      <c r="BP185" s="165"/>
      <c r="BQ185" s="165"/>
      <c r="BR185" s="165"/>
      <c r="BS185" s="284"/>
      <c r="BT185" s="289"/>
      <c r="BU185" s="279"/>
      <c r="BV185" s="290"/>
      <c r="BW185" s="289"/>
      <c r="BX185" s="289"/>
      <c r="BY185" s="289"/>
      <c r="BZ185" s="289"/>
      <c r="CA185" s="279"/>
      <c r="CB185" s="290"/>
      <c r="CC185" s="289"/>
      <c r="CD185" s="279"/>
      <c r="CE185" s="328"/>
      <c r="CF185" s="290"/>
      <c r="CG185" s="289"/>
      <c r="CH185" s="279"/>
      <c r="CI185" s="328"/>
      <c r="CJ185" s="290"/>
      <c r="CK185" s="289"/>
      <c r="CL185" s="279"/>
      <c r="CM185" s="328"/>
      <c r="CN185" s="290"/>
      <c r="CO185" s="289"/>
      <c r="CP185" s="279"/>
      <c r="CQ185" s="328"/>
      <c r="CR185" s="290"/>
      <c r="CS185" s="289"/>
      <c r="CT185" s="279"/>
      <c r="CU185" s="328"/>
      <c r="CV185" s="328"/>
      <c r="CW185" s="290"/>
      <c r="CX185" s="289"/>
      <c r="CY185" s="279"/>
      <c r="CZ185" s="328"/>
      <c r="DA185" s="328"/>
      <c r="DB185" s="290"/>
      <c r="DC185" s="289"/>
      <c r="DD185" s="279"/>
      <c r="DE185" s="328"/>
      <c r="DF185" s="328"/>
      <c r="DG185" s="290"/>
      <c r="DH185" s="302"/>
      <c r="DI185" s="301"/>
      <c r="DJ185" s="163">
        <v>41</v>
      </c>
      <c r="DK185" s="163">
        <v>0</v>
      </c>
      <c r="DL185" s="163">
        <v>0</v>
      </c>
      <c r="DM185" s="163">
        <v>4</v>
      </c>
      <c r="DN185" s="163">
        <v>1</v>
      </c>
      <c r="DO185" s="163">
        <v>0</v>
      </c>
      <c r="DP185" s="165">
        <v>40</v>
      </c>
      <c r="DQ185" s="165"/>
      <c r="DR185" s="165">
        <v>40</v>
      </c>
      <c r="DS185" s="163">
        <v>166</v>
      </c>
      <c r="DT185" s="163">
        <v>30</v>
      </c>
      <c r="DU185" s="163">
        <v>18</v>
      </c>
      <c r="DV185" s="163">
        <v>18</v>
      </c>
      <c r="DW185" s="163">
        <v>6</v>
      </c>
      <c r="DX185" s="163">
        <v>21</v>
      </c>
      <c r="DY185" s="163">
        <v>4</v>
      </c>
      <c r="DZ185" s="163">
        <v>2</v>
      </c>
      <c r="EA185" s="163">
        <v>2</v>
      </c>
      <c r="EB185" s="163">
        <v>0</v>
      </c>
      <c r="EC185" s="163">
        <v>32</v>
      </c>
      <c r="ED185" s="165">
        <v>7.2000013732912702</v>
      </c>
      <c r="EE185" s="165">
        <v>4.7250009012224004</v>
      </c>
      <c r="EF185" s="165">
        <v>1.3500002574921099</v>
      </c>
      <c r="EG185" s="165">
        <v>6.7500012874605702</v>
      </c>
      <c r="EH185" s="166">
        <v>1.27500024318699</v>
      </c>
      <c r="EI185" s="165">
        <v>98.402910056856598</v>
      </c>
      <c r="EJ185" s="164">
        <v>0.20979020979020899</v>
      </c>
      <c r="EK185" s="164">
        <v>0.22857142857142801</v>
      </c>
      <c r="EL185" s="278">
        <v>0.41441441400000001</v>
      </c>
      <c r="EM185" s="278">
        <v>0.144144144</v>
      </c>
      <c r="EN185" s="278">
        <v>0.44144144099999999</v>
      </c>
      <c r="EO185" s="278">
        <v>0.10810810999999999</v>
      </c>
      <c r="EP185" s="278">
        <v>0.39639639999999998</v>
      </c>
      <c r="EQ185" s="278">
        <v>0.10730948999999999</v>
      </c>
      <c r="ER185" s="165">
        <v>0.220288959097519</v>
      </c>
      <c r="ES185" s="166">
        <v>4.0500007724763396</v>
      </c>
      <c r="ET185" s="166">
        <v>4.38</v>
      </c>
      <c r="EU185" s="166">
        <v>5.1607483053208103</v>
      </c>
      <c r="EV185" s="166">
        <v>5.0170727505677597</v>
      </c>
      <c r="EW185" s="166">
        <v>4.6545282691257803</v>
      </c>
      <c r="EX185" s="284">
        <v>-0.32817056775093001</v>
      </c>
    </row>
    <row r="186" spans="1:260" ht="13" customHeight="1">
      <c r="A186" s="160" t="s">
        <v>188</v>
      </c>
      <c r="B186" s="160">
        <v>8567</v>
      </c>
      <c r="C186" s="160">
        <v>543339</v>
      </c>
      <c r="D186" s="160">
        <v>7146</v>
      </c>
      <c r="E186" s="160" t="s">
        <v>15</v>
      </c>
      <c r="F186" s="160" t="s">
        <v>15</v>
      </c>
      <c r="G186" s="175"/>
      <c r="H186" s="168" t="s">
        <v>303</v>
      </c>
      <c r="I186" s="169" t="s">
        <v>197</v>
      </c>
      <c r="J186" s="170">
        <v>37</v>
      </c>
      <c r="K186" s="161">
        <v>1</v>
      </c>
      <c r="M186" s="184" t="s">
        <v>837</v>
      </c>
      <c r="Z186" s="163"/>
      <c r="AS186" s="278"/>
      <c r="AT186" s="278"/>
      <c r="AU186" s="278"/>
      <c r="AV186" s="278"/>
      <c r="AW186" s="278"/>
      <c r="AX186" s="278"/>
      <c r="AY186" s="456"/>
      <c r="AZ186" s="278"/>
      <c r="BA186" s="278"/>
      <c r="BB186" s="278"/>
      <c r="BC186" s="278"/>
      <c r="BD186" s="164"/>
      <c r="BE186" s="164"/>
      <c r="BF186" s="164"/>
      <c r="BG186" s="164"/>
      <c r="BH186" s="164"/>
      <c r="BI186" s="164"/>
      <c r="BJ186" s="165"/>
      <c r="BK186" s="164"/>
      <c r="BL186" s="165"/>
      <c r="BM186" s="165"/>
      <c r="BN186" s="165"/>
      <c r="BO186" s="165"/>
      <c r="BP186" s="165"/>
      <c r="BQ186" s="165"/>
      <c r="BR186" s="165"/>
      <c r="BS186" s="284"/>
      <c r="BT186" s="289"/>
      <c r="BU186" s="279"/>
      <c r="BV186" s="290"/>
      <c r="BW186" s="289"/>
      <c r="BX186" s="289"/>
      <c r="BY186" s="289"/>
      <c r="BZ186" s="289"/>
      <c r="CA186" s="279"/>
      <c r="CB186" s="290"/>
      <c r="CC186" s="289"/>
      <c r="CD186" s="279"/>
      <c r="CE186" s="328"/>
      <c r="CF186" s="290"/>
      <c r="CG186" s="289"/>
      <c r="CH186" s="279"/>
      <c r="CI186" s="328"/>
      <c r="CJ186" s="290"/>
      <c r="CK186" s="289"/>
      <c r="CL186" s="279"/>
      <c r="CM186" s="328"/>
      <c r="CN186" s="290"/>
      <c r="CO186" s="289"/>
      <c r="CP186" s="279"/>
      <c r="CQ186" s="328"/>
      <c r="CR186" s="290"/>
      <c r="CS186" s="289"/>
      <c r="CT186" s="279"/>
      <c r="CU186" s="328"/>
      <c r="CV186" s="328"/>
      <c r="CW186" s="290"/>
      <c r="CX186" s="289"/>
      <c r="CY186" s="279"/>
      <c r="CZ186" s="328"/>
      <c r="DA186" s="328"/>
      <c r="DB186" s="290"/>
      <c r="DC186" s="289"/>
      <c r="DD186" s="279"/>
      <c r="DE186" s="328"/>
      <c r="DF186" s="328"/>
      <c r="DG186" s="290"/>
      <c r="DH186" s="302"/>
      <c r="DI186" s="301"/>
      <c r="DP186" s="165"/>
      <c r="DQ186" s="165"/>
      <c r="DR186" s="165"/>
      <c r="ED186" s="165"/>
      <c r="EE186" s="165"/>
      <c r="EF186" s="165"/>
      <c r="EG186" s="165"/>
      <c r="EH186" s="166"/>
      <c r="EI186" s="165"/>
      <c r="EJ186" s="164"/>
      <c r="EK186" s="164"/>
      <c r="EL186" s="278"/>
      <c r="EM186" s="278"/>
      <c r="EN186" s="278"/>
      <c r="EO186" s="278"/>
      <c r="EP186" s="278"/>
      <c r="EQ186" s="278"/>
      <c r="ER186" s="165"/>
      <c r="ES186" s="166"/>
      <c r="ET186" s="166"/>
      <c r="EU186" s="166"/>
      <c r="EV186" s="166"/>
      <c r="EW186" s="166"/>
      <c r="EX186" s="284"/>
    </row>
    <row r="187" spans="1:260" ht="13" customHeight="1">
      <c r="A187" s="160" t="s">
        <v>188</v>
      </c>
      <c r="B187" s="160">
        <v>9331</v>
      </c>
      <c r="C187" s="160">
        <v>572020</v>
      </c>
      <c r="D187" s="160">
        <v>11828</v>
      </c>
      <c r="E187" s="160" t="s">
        <v>3328</v>
      </c>
      <c r="F187" s="160" t="s">
        <v>609</v>
      </c>
      <c r="G187" s="175"/>
      <c r="H187" s="168" t="s">
        <v>688</v>
      </c>
      <c r="I187" s="169" t="s">
        <v>138</v>
      </c>
      <c r="J187" s="170">
        <v>35</v>
      </c>
      <c r="K187" s="161">
        <v>1</v>
      </c>
      <c r="M187" s="184" t="s">
        <v>46</v>
      </c>
      <c r="Z187" s="163"/>
      <c r="AS187" s="278"/>
      <c r="AT187" s="278"/>
      <c r="AU187" s="278"/>
      <c r="AV187" s="278"/>
      <c r="AW187" s="278"/>
      <c r="AX187" s="278"/>
      <c r="AY187" s="456"/>
      <c r="AZ187" s="278"/>
      <c r="BA187" s="278"/>
      <c r="BB187" s="278"/>
      <c r="BC187" s="278"/>
      <c r="BD187" s="164"/>
      <c r="BE187" s="164"/>
      <c r="BF187" s="164"/>
      <c r="BG187" s="164"/>
      <c r="BH187" s="164"/>
      <c r="BI187" s="164"/>
      <c r="BJ187" s="165"/>
      <c r="BK187" s="164"/>
      <c r="BL187" s="165"/>
      <c r="BM187" s="165"/>
      <c r="BN187" s="165"/>
      <c r="BO187" s="165"/>
      <c r="BP187" s="165"/>
      <c r="BQ187" s="165"/>
      <c r="BR187" s="165"/>
      <c r="BS187" s="284"/>
      <c r="BT187" s="289"/>
      <c r="BU187" s="279"/>
      <c r="BV187" s="290"/>
      <c r="BW187" s="289"/>
      <c r="BX187" s="289"/>
      <c r="BY187" s="289"/>
      <c r="BZ187" s="289"/>
      <c r="CA187" s="279"/>
      <c r="CB187" s="290"/>
      <c r="CC187" s="289"/>
      <c r="CD187" s="279"/>
      <c r="CE187" s="328"/>
      <c r="CF187" s="290"/>
      <c r="CG187" s="289"/>
      <c r="CH187" s="279"/>
      <c r="CI187" s="328"/>
      <c r="CJ187" s="290"/>
      <c r="CK187" s="289"/>
      <c r="CL187" s="279"/>
      <c r="CM187" s="328"/>
      <c r="CN187" s="290"/>
      <c r="CO187" s="289"/>
      <c r="CP187" s="279"/>
      <c r="CQ187" s="328"/>
      <c r="CR187" s="290"/>
      <c r="CS187" s="289"/>
      <c r="CT187" s="279"/>
      <c r="CU187" s="328"/>
      <c r="CV187" s="328"/>
      <c r="CW187" s="290"/>
      <c r="CX187" s="289"/>
      <c r="CY187" s="279"/>
      <c r="CZ187" s="328"/>
      <c r="DA187" s="328"/>
      <c r="DB187" s="290"/>
      <c r="DC187" s="289"/>
      <c r="DD187" s="279"/>
      <c r="DE187" s="328"/>
      <c r="DF187" s="328"/>
      <c r="DG187" s="290"/>
      <c r="DH187" s="302"/>
      <c r="DI187" s="301"/>
      <c r="DP187" s="165"/>
      <c r="DQ187" s="165"/>
      <c r="DR187" s="165"/>
      <c r="ED187" s="165"/>
      <c r="EE187" s="165"/>
      <c r="EF187" s="165"/>
      <c r="EG187" s="165"/>
      <c r="EH187" s="166"/>
      <c r="EI187" s="165"/>
      <c r="EJ187" s="164"/>
      <c r="EK187" s="164"/>
      <c r="EL187" s="278"/>
      <c r="EM187" s="278"/>
      <c r="EN187" s="278"/>
      <c r="EO187" s="278"/>
      <c r="EP187" s="278"/>
      <c r="EQ187" s="278"/>
      <c r="ER187" s="165"/>
      <c r="ES187" s="166"/>
      <c r="ET187" s="166"/>
      <c r="EU187" s="166"/>
      <c r="EV187" s="166"/>
      <c r="EW187" s="166"/>
      <c r="EX187" s="284"/>
    </row>
    <row r="188" spans="1:260" ht="13" customHeight="1">
      <c r="A188" s="160" t="s">
        <v>188</v>
      </c>
      <c r="B188" s="160">
        <v>10618</v>
      </c>
      <c r="C188" s="160">
        <v>656887</v>
      </c>
      <c r="D188" s="160">
        <v>17034</v>
      </c>
      <c r="E188" s="160" t="s">
        <v>345</v>
      </c>
      <c r="F188" s="160" t="s">
        <v>345</v>
      </c>
      <c r="G188" s="175"/>
      <c r="H188" s="168" t="s">
        <v>898</v>
      </c>
      <c r="I188" s="169" t="s">
        <v>104</v>
      </c>
      <c r="J188" s="170">
        <v>28</v>
      </c>
      <c r="K188" s="161">
        <v>1</v>
      </c>
      <c r="M188" s="184" t="s">
        <v>837</v>
      </c>
      <c r="Z188" s="163"/>
      <c r="AS188" s="278"/>
      <c r="AT188" s="278"/>
      <c r="AU188" s="278"/>
      <c r="AV188" s="278"/>
      <c r="AW188" s="278"/>
      <c r="AX188" s="278"/>
      <c r="AY188" s="456"/>
      <c r="AZ188" s="278"/>
      <c r="BA188" s="278"/>
      <c r="BB188" s="278"/>
      <c r="BC188" s="278"/>
      <c r="BD188" s="164"/>
      <c r="BE188" s="164"/>
      <c r="BF188" s="164"/>
      <c r="BG188" s="164"/>
      <c r="BH188" s="164"/>
      <c r="BI188" s="164"/>
      <c r="BJ188" s="165"/>
      <c r="BK188" s="164"/>
      <c r="BL188" s="165"/>
      <c r="BM188" s="165"/>
      <c r="BN188" s="165"/>
      <c r="BO188" s="165"/>
      <c r="BP188" s="165"/>
      <c r="BQ188" s="165"/>
      <c r="BR188" s="165"/>
      <c r="BS188" s="284"/>
      <c r="BT188" s="289"/>
      <c r="BU188" s="279"/>
      <c r="BV188" s="290"/>
      <c r="BW188" s="289"/>
      <c r="BX188" s="289"/>
      <c r="BY188" s="289"/>
      <c r="BZ188" s="289"/>
      <c r="CA188" s="279"/>
      <c r="CB188" s="290"/>
      <c r="CC188" s="289"/>
      <c r="CD188" s="279"/>
      <c r="CE188" s="328"/>
      <c r="CF188" s="290"/>
      <c r="CG188" s="289"/>
      <c r="CH188" s="279"/>
      <c r="CI188" s="328"/>
      <c r="CJ188" s="290"/>
      <c r="CK188" s="289"/>
      <c r="CL188" s="279"/>
      <c r="CM188" s="328"/>
      <c r="CN188" s="290"/>
      <c r="CO188" s="289"/>
      <c r="CP188" s="279"/>
      <c r="CQ188" s="328"/>
      <c r="CR188" s="290"/>
      <c r="CS188" s="289"/>
      <c r="CT188" s="279"/>
      <c r="CU188" s="328"/>
      <c r="CV188" s="328"/>
      <c r="CW188" s="290"/>
      <c r="CX188" s="289"/>
      <c r="CY188" s="279"/>
      <c r="CZ188" s="328"/>
      <c r="DA188" s="328"/>
      <c r="DB188" s="290"/>
      <c r="DC188" s="289"/>
      <c r="DD188" s="279"/>
      <c r="DE188" s="328"/>
      <c r="DF188" s="328"/>
      <c r="DG188" s="290"/>
      <c r="DH188" s="302"/>
      <c r="DI188" s="301"/>
      <c r="DP188" s="165"/>
      <c r="DQ188" s="165"/>
      <c r="DR188" s="165"/>
      <c r="ED188" s="165"/>
      <c r="EE188" s="165"/>
      <c r="EF188" s="165"/>
      <c r="EG188" s="165"/>
      <c r="EH188" s="166"/>
      <c r="EI188" s="165"/>
      <c r="EJ188" s="164"/>
      <c r="EK188" s="164"/>
      <c r="EL188" s="278"/>
      <c r="EM188" s="278"/>
      <c r="EN188" s="278"/>
      <c r="EO188" s="278"/>
      <c r="EP188" s="278"/>
      <c r="EQ188" s="278"/>
      <c r="ER188" s="165"/>
      <c r="ES188" s="166"/>
      <c r="ET188" s="166"/>
      <c r="EU188" s="166"/>
      <c r="EV188" s="166"/>
      <c r="EW188" s="166"/>
      <c r="EX188" s="284"/>
    </row>
    <row r="189" spans="1:260" ht="13" customHeight="1">
      <c r="A189" s="160" t="s">
        <v>188</v>
      </c>
      <c r="B189" s="160">
        <v>12199</v>
      </c>
      <c r="C189" s="160">
        <v>667297</v>
      </c>
      <c r="D189" s="160">
        <v>19178</v>
      </c>
      <c r="E189" s="160" t="s">
        <v>470</v>
      </c>
      <c r="F189" s="160" t="s">
        <v>470</v>
      </c>
      <c r="G189" s="175"/>
      <c r="H189" s="162" t="s">
        <v>2364</v>
      </c>
      <c r="I189" s="162" t="s">
        <v>324</v>
      </c>
      <c r="J189" s="161">
        <v>33</v>
      </c>
      <c r="K189" s="161">
        <v>1</v>
      </c>
      <c r="M189" s="184" t="s">
        <v>837</v>
      </c>
      <c r="Z189" s="163"/>
      <c r="AS189" s="278"/>
      <c r="AT189" s="278"/>
      <c r="AU189" s="278"/>
      <c r="AV189" s="278"/>
      <c r="AW189" s="278"/>
      <c r="AX189" s="278"/>
      <c r="AY189" s="456"/>
      <c r="AZ189" s="278"/>
      <c r="BA189" s="278"/>
      <c r="BB189" s="278"/>
      <c r="BC189" s="278"/>
      <c r="BD189" s="164"/>
      <c r="BE189" s="164"/>
      <c r="BF189" s="164"/>
      <c r="BG189" s="164"/>
      <c r="BH189" s="164"/>
      <c r="BI189" s="164"/>
      <c r="BJ189" s="165"/>
      <c r="BK189" s="164"/>
      <c r="BL189" s="165"/>
      <c r="BM189" s="165"/>
      <c r="BN189" s="165"/>
      <c r="BO189" s="165"/>
      <c r="BP189" s="165"/>
      <c r="BQ189" s="165"/>
      <c r="BR189" s="165"/>
      <c r="BS189" s="284"/>
      <c r="BT189" s="289"/>
      <c r="BU189" s="279"/>
      <c r="BV189" s="290"/>
      <c r="BW189" s="289"/>
      <c r="BX189" s="289"/>
      <c r="BY189" s="289"/>
      <c r="BZ189" s="289"/>
      <c r="CA189" s="279"/>
      <c r="CB189" s="290"/>
      <c r="CC189" s="289"/>
      <c r="CD189" s="279"/>
      <c r="CE189" s="328"/>
      <c r="CF189" s="290"/>
      <c r="CG189" s="289"/>
      <c r="CH189" s="279"/>
      <c r="CI189" s="328"/>
      <c r="CJ189" s="290"/>
      <c r="CK189" s="289"/>
      <c r="CL189" s="279"/>
      <c r="CM189" s="328"/>
      <c r="CN189" s="290"/>
      <c r="CO189" s="289"/>
      <c r="CP189" s="279"/>
      <c r="CQ189" s="328"/>
      <c r="CR189" s="290"/>
      <c r="CS189" s="289"/>
      <c r="CT189" s="279"/>
      <c r="CU189" s="328"/>
      <c r="CV189" s="328"/>
      <c r="CW189" s="290"/>
      <c r="CX189" s="289"/>
      <c r="CY189" s="279"/>
      <c r="CZ189" s="328"/>
      <c r="DA189" s="328"/>
      <c r="DB189" s="290"/>
      <c r="DC189" s="289"/>
      <c r="DD189" s="279"/>
      <c r="DE189" s="328"/>
      <c r="DF189" s="328"/>
      <c r="DG189" s="290"/>
      <c r="DH189" s="302"/>
      <c r="DI189" s="301"/>
      <c r="DP189" s="165"/>
      <c r="DQ189" s="165"/>
      <c r="DR189" s="165"/>
      <c r="ED189" s="165"/>
      <c r="EE189" s="165"/>
      <c r="EF189" s="165"/>
      <c r="EG189" s="165"/>
      <c r="EH189" s="166"/>
      <c r="EI189" s="165"/>
      <c r="EJ189" s="164"/>
      <c r="EK189" s="164"/>
      <c r="EL189" s="278"/>
      <c r="EM189" s="278"/>
      <c r="EN189" s="278"/>
      <c r="EO189" s="278"/>
      <c r="EP189" s="278"/>
      <c r="EQ189" s="278"/>
      <c r="ER189" s="165"/>
      <c r="ES189" s="166"/>
      <c r="ET189" s="166"/>
      <c r="EU189" s="166"/>
      <c r="EV189" s="166"/>
      <c r="EW189" s="166"/>
      <c r="EX189" s="284"/>
    </row>
    <row r="190" spans="1:260" ht="13" customHeight="1">
      <c r="A190" s="160" t="s">
        <v>188</v>
      </c>
      <c r="B190" s="160">
        <v>10789</v>
      </c>
      <c r="C190" s="160">
        <v>641598</v>
      </c>
      <c r="D190" s="160">
        <v>15161</v>
      </c>
      <c r="E190" s="160" t="s">
        <v>598</v>
      </c>
      <c r="F190" s="160" t="s">
        <v>598</v>
      </c>
      <c r="G190" s="175"/>
      <c r="H190" s="168" t="s">
        <v>1059</v>
      </c>
      <c r="I190" s="169" t="s">
        <v>144</v>
      </c>
      <c r="J190" s="170">
        <v>34</v>
      </c>
      <c r="K190" s="161">
        <v>2</v>
      </c>
      <c r="L190" s="161" t="s">
        <v>837</v>
      </c>
      <c r="Z190" s="163">
        <v>50</v>
      </c>
      <c r="AA190" s="163">
        <v>161</v>
      </c>
      <c r="AB190" s="163">
        <v>141</v>
      </c>
      <c r="AC190" s="163">
        <v>31</v>
      </c>
      <c r="AD190" s="163">
        <v>23</v>
      </c>
      <c r="AE190" s="163">
        <v>4</v>
      </c>
      <c r="AF190" s="163">
        <v>0</v>
      </c>
      <c r="AG190" s="163">
        <v>4</v>
      </c>
      <c r="AH190" s="163">
        <v>14</v>
      </c>
      <c r="AI190" s="163">
        <v>20</v>
      </c>
      <c r="AJ190" s="163">
        <v>3</v>
      </c>
      <c r="AK190" s="163">
        <v>0</v>
      </c>
      <c r="AL190" s="163">
        <v>19</v>
      </c>
      <c r="AM190" s="163">
        <v>0</v>
      </c>
      <c r="AN190" s="163">
        <v>50</v>
      </c>
      <c r="AO190" s="163">
        <v>1</v>
      </c>
      <c r="AP190" s="163">
        <v>0</v>
      </c>
      <c r="AQ190" s="163">
        <v>0</v>
      </c>
      <c r="AR190" s="163">
        <v>4</v>
      </c>
      <c r="AS190" s="278">
        <v>0.11801242200000001</v>
      </c>
      <c r="AT190" s="278">
        <v>0.31055900600000003</v>
      </c>
      <c r="AU190" s="278">
        <v>0.47252747</v>
      </c>
      <c r="AV190" s="278">
        <v>0.13186813</v>
      </c>
      <c r="AW190" s="278">
        <v>8.7912089999999998E-2</v>
      </c>
      <c r="AX190" s="278">
        <v>0.48351648000000003</v>
      </c>
      <c r="AY190" s="456">
        <v>108.691</v>
      </c>
      <c r="AZ190" s="278">
        <v>0.13574660999999999</v>
      </c>
      <c r="BA190" s="278">
        <v>0.32967032899999998</v>
      </c>
      <c r="BB190" s="278">
        <v>0.18681318599999999</v>
      </c>
      <c r="BC190" s="278">
        <v>0.483516483</v>
      </c>
      <c r="BD190" s="164">
        <v>0.31034482699999999</v>
      </c>
      <c r="BE190" s="164">
        <v>0.219858156</v>
      </c>
      <c r="BF190" s="164">
        <v>0.31677018600000001</v>
      </c>
      <c r="BG190" s="164">
        <v>0.33333333300000001</v>
      </c>
      <c r="BH190" s="164">
        <v>0.65010351899999996</v>
      </c>
      <c r="BI190" s="164">
        <v>0.113475177</v>
      </c>
      <c r="BJ190" s="165">
        <v>73.1944652013362</v>
      </c>
      <c r="BK190" s="164">
        <v>0.29555979130430898</v>
      </c>
      <c r="BL190" s="165">
        <v>-2.3328097304720301</v>
      </c>
      <c r="BM190" s="165">
        <v>16.329227046070599</v>
      </c>
      <c r="BN190" s="165">
        <v>94.650010122829897</v>
      </c>
      <c r="BO190" s="165">
        <v>-0.33584928980756301</v>
      </c>
      <c r="BP190" s="165">
        <v>-1.0760863595642101</v>
      </c>
      <c r="BQ190" s="165">
        <v>1.3099747434798601</v>
      </c>
      <c r="BR190" s="165">
        <v>-2.0673014759477102</v>
      </c>
      <c r="BS190" s="284">
        <v>0.13580662308664801</v>
      </c>
      <c r="BT190" s="289"/>
      <c r="BU190" s="279"/>
      <c r="BV190" s="290"/>
      <c r="BW190" s="289"/>
      <c r="BX190" s="289"/>
      <c r="BY190" s="289"/>
      <c r="BZ190" s="289"/>
      <c r="CA190" s="279"/>
      <c r="CB190" s="290"/>
      <c r="CC190" s="289"/>
      <c r="CD190" s="279"/>
      <c r="CE190" s="328"/>
      <c r="CF190" s="290"/>
      <c r="CG190" s="289"/>
      <c r="CH190" s="279"/>
      <c r="CI190" s="328"/>
      <c r="CJ190" s="290"/>
      <c r="CK190" s="289"/>
      <c r="CL190" s="279"/>
      <c r="CM190" s="328"/>
      <c r="CN190" s="290"/>
      <c r="CO190" s="289"/>
      <c r="CP190" s="279"/>
      <c r="CQ190" s="328"/>
      <c r="CR190" s="290"/>
      <c r="CS190" s="289"/>
      <c r="CT190" s="279"/>
      <c r="CU190" s="328"/>
      <c r="CV190" s="328"/>
      <c r="CW190" s="290"/>
      <c r="CX190" s="289"/>
      <c r="CY190" s="279"/>
      <c r="CZ190" s="328"/>
      <c r="DA190" s="328"/>
      <c r="DB190" s="290"/>
      <c r="DC190" s="289"/>
      <c r="DD190" s="279"/>
      <c r="DE190" s="328"/>
      <c r="DF190" s="328"/>
      <c r="DG190" s="290"/>
      <c r="DH190" s="302"/>
      <c r="DI190" s="301">
        <v>-2.1345072984695399</v>
      </c>
      <c r="DP190" s="165"/>
      <c r="DQ190" s="165"/>
      <c r="DR190" s="165"/>
      <c r="ED190" s="165"/>
      <c r="EE190" s="165"/>
      <c r="EF190" s="165"/>
      <c r="EG190" s="165"/>
      <c r="EH190" s="166"/>
      <c r="EI190" s="165"/>
      <c r="EJ190" s="164"/>
      <c r="EK190" s="164"/>
      <c r="EL190" s="278"/>
      <c r="EM190" s="278"/>
      <c r="EN190" s="278"/>
      <c r="EO190" s="278"/>
      <c r="EP190" s="278"/>
      <c r="EQ190" s="278"/>
      <c r="ER190" s="165"/>
      <c r="ES190" s="166"/>
      <c r="ET190" s="166"/>
      <c r="EU190" s="166"/>
      <c r="EV190" s="166"/>
      <c r="EW190" s="166"/>
      <c r="EX190" s="284"/>
    </row>
    <row r="191" spans="1:260" ht="13" customHeight="1">
      <c r="A191" s="160" t="s">
        <v>188</v>
      </c>
      <c r="B191" s="160">
        <v>9015</v>
      </c>
      <c r="C191" s="160">
        <v>521692</v>
      </c>
      <c r="D191" s="160">
        <v>7304</v>
      </c>
      <c r="E191" s="160" t="s">
        <v>2170</v>
      </c>
      <c r="F191" s="160" t="s">
        <v>2170</v>
      </c>
      <c r="G191" s="175"/>
      <c r="H191" s="162" t="s">
        <v>525</v>
      </c>
      <c r="I191" s="162" t="s">
        <v>1859</v>
      </c>
      <c r="J191" s="161">
        <v>35</v>
      </c>
      <c r="K191" s="161">
        <v>2</v>
      </c>
      <c r="L191" s="161" t="s">
        <v>837</v>
      </c>
      <c r="Z191" s="163">
        <v>86</v>
      </c>
      <c r="AA191" s="163">
        <v>358</v>
      </c>
      <c r="AB191" s="163">
        <v>336</v>
      </c>
      <c r="AC191" s="163">
        <v>79</v>
      </c>
      <c r="AD191" s="163">
        <v>46</v>
      </c>
      <c r="AE191" s="163">
        <v>23</v>
      </c>
      <c r="AF191" s="163">
        <v>0</v>
      </c>
      <c r="AG191" s="163">
        <v>10</v>
      </c>
      <c r="AH191" s="163">
        <v>20</v>
      </c>
      <c r="AI191" s="163">
        <v>50</v>
      </c>
      <c r="AJ191" s="163">
        <v>0</v>
      </c>
      <c r="AK191" s="163">
        <v>0</v>
      </c>
      <c r="AL191" s="163">
        <v>16</v>
      </c>
      <c r="AM191" s="163">
        <v>3</v>
      </c>
      <c r="AN191" s="163">
        <v>73</v>
      </c>
      <c r="AO191" s="163">
        <v>4</v>
      </c>
      <c r="AP191" s="163">
        <v>1</v>
      </c>
      <c r="AQ191" s="163">
        <v>0</v>
      </c>
      <c r="AR191" s="163">
        <v>10</v>
      </c>
      <c r="AS191" s="278">
        <v>4.4692737000000003E-2</v>
      </c>
      <c r="AT191" s="278">
        <v>0.20391061399999999</v>
      </c>
      <c r="AU191" s="278">
        <v>0.49621211999999998</v>
      </c>
      <c r="AV191" s="278">
        <v>0.18181818</v>
      </c>
      <c r="AW191" s="278">
        <v>0.13207547</v>
      </c>
      <c r="AX191" s="278">
        <v>0.44150942999999998</v>
      </c>
      <c r="AY191" s="456">
        <v>114.751</v>
      </c>
      <c r="AZ191" s="278">
        <v>0.14342629000000001</v>
      </c>
      <c r="BA191" s="278">
        <v>0.32954545400000002</v>
      </c>
      <c r="BB191" s="278">
        <v>0.212121212</v>
      </c>
      <c r="BC191" s="278">
        <v>0.45833333300000001</v>
      </c>
      <c r="BD191" s="164">
        <v>0.271653543</v>
      </c>
      <c r="BE191" s="164">
        <v>0.235119047</v>
      </c>
      <c r="BF191" s="164">
        <v>0.27731092400000001</v>
      </c>
      <c r="BG191" s="164">
        <v>0.39285714199999999</v>
      </c>
      <c r="BH191" s="164">
        <v>0.67016806600000001</v>
      </c>
      <c r="BI191" s="164">
        <v>0.15773809499999999</v>
      </c>
      <c r="BJ191" s="165">
        <v>101.7452081648</v>
      </c>
      <c r="BK191" s="164">
        <v>0.28906766169488701</v>
      </c>
      <c r="BL191" s="165">
        <v>-7.0488899570572698</v>
      </c>
      <c r="BM191" s="165">
        <v>34.448061384571702</v>
      </c>
      <c r="BN191" s="165">
        <v>79.727836579235998</v>
      </c>
      <c r="BO191" s="165">
        <v>-0.320739707408986</v>
      </c>
      <c r="BP191" s="165">
        <v>-3.9700369467027401</v>
      </c>
      <c r="BQ191" s="165">
        <v>-1.8040424139853199</v>
      </c>
      <c r="BR191" s="165">
        <v>-12.32168540374</v>
      </c>
      <c r="BS191" s="284">
        <v>-0.187027199850893</v>
      </c>
      <c r="BT191" s="289"/>
      <c r="BU191" s="279"/>
      <c r="BV191" s="290"/>
      <c r="BW191" s="289"/>
      <c r="BX191" s="289"/>
      <c r="BY191" s="289"/>
      <c r="BZ191" s="289"/>
      <c r="CA191" s="279"/>
      <c r="CB191" s="290"/>
      <c r="CC191" s="289"/>
      <c r="CD191" s="279"/>
      <c r="CE191" s="328"/>
      <c r="CF191" s="290"/>
      <c r="CG191" s="289"/>
      <c r="CH191" s="279"/>
      <c r="CI191" s="328"/>
      <c r="CJ191" s="290"/>
      <c r="CK191" s="289"/>
      <c r="CL191" s="279"/>
      <c r="CM191" s="328"/>
      <c r="CN191" s="290"/>
      <c r="CO191" s="289"/>
      <c r="CP191" s="279"/>
      <c r="CQ191" s="328"/>
      <c r="CR191" s="290"/>
      <c r="CS191" s="289"/>
      <c r="CT191" s="279"/>
      <c r="CU191" s="328"/>
      <c r="CV191" s="328"/>
      <c r="CW191" s="290"/>
      <c r="CX191" s="289"/>
      <c r="CY191" s="279"/>
      <c r="CZ191" s="328"/>
      <c r="DA191" s="328"/>
      <c r="DB191" s="290"/>
      <c r="DC191" s="289"/>
      <c r="DD191" s="279"/>
      <c r="DE191" s="328"/>
      <c r="DF191" s="328"/>
      <c r="DG191" s="290"/>
      <c r="DH191" s="302"/>
      <c r="DI191" s="301">
        <v>-1.73837253451347</v>
      </c>
      <c r="DP191" s="165"/>
      <c r="DQ191" s="165"/>
      <c r="DR191" s="165"/>
      <c r="ED191" s="165"/>
      <c r="EE191" s="165"/>
      <c r="EF191" s="165"/>
      <c r="EG191" s="165"/>
      <c r="EH191" s="166"/>
      <c r="EI191" s="165"/>
      <c r="EJ191" s="164"/>
      <c r="EK191" s="164"/>
      <c r="EL191" s="278"/>
      <c r="EM191" s="278"/>
      <c r="EN191" s="278"/>
      <c r="EO191" s="278"/>
      <c r="EP191" s="278"/>
      <c r="EQ191" s="278"/>
      <c r="ER191" s="165"/>
      <c r="ES191" s="166"/>
      <c r="ET191" s="166"/>
      <c r="EU191" s="166"/>
      <c r="EV191" s="166"/>
      <c r="EW191" s="166"/>
      <c r="EX191" s="284"/>
    </row>
    <row r="192" spans="1:260" ht="13" customHeight="1">
      <c r="A192" s="160" t="s">
        <v>188</v>
      </c>
      <c r="B192" s="160">
        <v>12767</v>
      </c>
      <c r="C192" s="160">
        <v>666165</v>
      </c>
      <c r="D192" s="160">
        <v>25805</v>
      </c>
      <c r="E192" s="160" t="s">
        <v>609</v>
      </c>
      <c r="F192" s="160" t="s">
        <v>609</v>
      </c>
      <c r="G192" s="175"/>
      <c r="H192" s="162" t="s">
        <v>3502</v>
      </c>
      <c r="I192" s="162" t="s">
        <v>208</v>
      </c>
      <c r="J192" s="160">
        <v>27</v>
      </c>
      <c r="K192" s="161">
        <v>2</v>
      </c>
      <c r="L192" s="161" t="s">
        <v>46</v>
      </c>
      <c r="Z192" s="163">
        <v>8</v>
      </c>
      <c r="AA192" s="163">
        <v>18</v>
      </c>
      <c r="AB192" s="163">
        <v>16</v>
      </c>
      <c r="AC192" s="163">
        <v>2</v>
      </c>
      <c r="AD192" s="163">
        <v>1</v>
      </c>
      <c r="AE192" s="163">
        <v>1</v>
      </c>
      <c r="AF192" s="163">
        <v>0</v>
      </c>
      <c r="AG192" s="163">
        <v>0</v>
      </c>
      <c r="AH192" s="163">
        <v>2</v>
      </c>
      <c r="AI192" s="163">
        <v>1</v>
      </c>
      <c r="AJ192" s="163">
        <v>0</v>
      </c>
      <c r="AK192" s="163">
        <v>0</v>
      </c>
      <c r="AL192" s="163">
        <v>1</v>
      </c>
      <c r="AM192" s="163">
        <v>0</v>
      </c>
      <c r="AN192" s="163">
        <v>7</v>
      </c>
      <c r="AO192" s="163">
        <v>0</v>
      </c>
      <c r="AP192" s="163">
        <v>1</v>
      </c>
      <c r="AQ192" s="163">
        <v>0</v>
      </c>
      <c r="AR192" s="163">
        <v>1</v>
      </c>
      <c r="AS192" s="278">
        <v>5.5555555E-2</v>
      </c>
      <c r="AT192" s="278">
        <v>0.38888888799999999</v>
      </c>
      <c r="AU192" s="278">
        <v>0.4</v>
      </c>
      <c r="AV192" s="278">
        <v>0.2</v>
      </c>
      <c r="AW192" s="278">
        <v>0.1</v>
      </c>
      <c r="AX192" s="278">
        <v>0.4</v>
      </c>
      <c r="AY192" s="456">
        <v>105.517</v>
      </c>
      <c r="AZ192" s="278">
        <v>0.15294118000000001</v>
      </c>
      <c r="BA192" s="278">
        <v>0.7</v>
      </c>
      <c r="BB192" s="278">
        <v>0.1</v>
      </c>
      <c r="BC192" s="278">
        <v>0.2</v>
      </c>
      <c r="BD192" s="164">
        <v>0.2</v>
      </c>
      <c r="BE192" s="164">
        <v>0.125</v>
      </c>
      <c r="BF192" s="164">
        <v>0.16666666599999999</v>
      </c>
      <c r="BG192" s="164">
        <v>0.1875</v>
      </c>
      <c r="BH192" s="164">
        <v>0.35416666600000002</v>
      </c>
      <c r="BI192" s="164">
        <v>6.25E-2</v>
      </c>
      <c r="BJ192" s="165">
        <v>40.314139145017698</v>
      </c>
      <c r="BK192" s="164">
        <v>0.157858543925815</v>
      </c>
      <c r="BL192" s="165">
        <v>-2.2461645133565602</v>
      </c>
      <c r="BM192" s="165">
        <v>-0.159725619084712</v>
      </c>
      <c r="BN192" s="165">
        <v>-12.7169346789627</v>
      </c>
      <c r="BO192" s="165">
        <v>-7.1580565521871795E-2</v>
      </c>
      <c r="BP192" s="165">
        <v>-5.9221538715064498E-2</v>
      </c>
      <c r="BQ192" s="165">
        <v>-2.1183143971260101</v>
      </c>
      <c r="BR192" s="165">
        <v>-2.3940272932644402</v>
      </c>
      <c r="BS192" s="284">
        <v>-0.21960814614280799</v>
      </c>
      <c r="BT192" s="289"/>
      <c r="BU192" s="279"/>
      <c r="BV192" s="290"/>
      <c r="BW192" s="289"/>
      <c r="BX192" s="289"/>
      <c r="BY192" s="289"/>
      <c r="BZ192" s="289"/>
      <c r="CA192" s="279"/>
      <c r="CB192" s="290"/>
      <c r="CC192" s="289"/>
      <c r="CD192" s="279"/>
      <c r="CE192" s="328"/>
      <c r="CF192" s="290"/>
      <c r="CG192" s="289"/>
      <c r="CH192" s="279"/>
      <c r="CI192" s="328"/>
      <c r="CJ192" s="290"/>
      <c r="CK192" s="289"/>
      <c r="CL192" s="279"/>
      <c r="CM192" s="328"/>
      <c r="CN192" s="290"/>
      <c r="CO192" s="289"/>
      <c r="CP192" s="279"/>
      <c r="CQ192" s="328"/>
      <c r="CR192" s="290"/>
      <c r="CS192" s="289"/>
      <c r="CT192" s="279"/>
      <c r="CU192" s="328"/>
      <c r="CV192" s="328"/>
      <c r="CW192" s="290"/>
      <c r="CX192" s="289"/>
      <c r="CY192" s="279"/>
      <c r="CZ192" s="328"/>
      <c r="DA192" s="328"/>
      <c r="DB192" s="290"/>
      <c r="DC192" s="289"/>
      <c r="DD192" s="279"/>
      <c r="DE192" s="328"/>
      <c r="DF192" s="328"/>
      <c r="DG192" s="290"/>
      <c r="DH192" s="302"/>
      <c r="DI192" s="301">
        <v>-0.34051134809851602</v>
      </c>
      <c r="DP192" s="165"/>
      <c r="DQ192" s="165"/>
      <c r="DR192" s="165"/>
      <c r="ED192" s="165"/>
      <c r="EE192" s="165"/>
      <c r="EF192" s="165"/>
      <c r="EG192" s="165"/>
      <c r="EH192" s="166"/>
      <c r="EI192" s="165"/>
      <c r="EJ192" s="164"/>
      <c r="EK192" s="164"/>
      <c r="EL192" s="278"/>
      <c r="EM192" s="278"/>
      <c r="EN192" s="278"/>
      <c r="EO192" s="278"/>
      <c r="EP192" s="278"/>
      <c r="EQ192" s="278"/>
      <c r="ER192" s="165"/>
      <c r="ES192" s="166"/>
      <c r="ET192" s="166"/>
      <c r="EU192" s="166"/>
      <c r="EV192" s="166"/>
      <c r="EW192" s="166"/>
      <c r="EX192" s="284"/>
    </row>
    <row r="193" spans="1:154" ht="13" customHeight="1">
      <c r="A193" s="160" t="s">
        <v>188</v>
      </c>
      <c r="B193" s="160">
        <v>12001</v>
      </c>
      <c r="C193" s="160">
        <v>668832</v>
      </c>
      <c r="D193" s="160">
        <v>25575</v>
      </c>
      <c r="E193" s="160" t="s">
        <v>354</v>
      </c>
      <c r="F193" s="160" t="s">
        <v>354</v>
      </c>
      <c r="G193" s="175"/>
      <c r="H193" s="162" t="s">
        <v>340</v>
      </c>
      <c r="I193" s="162" t="s">
        <v>547</v>
      </c>
      <c r="J193" s="160">
        <v>26</v>
      </c>
      <c r="K193" s="161">
        <v>2</v>
      </c>
      <c r="L193" s="161" t="s">
        <v>46</v>
      </c>
      <c r="Z193" s="163"/>
      <c r="AS193" s="278"/>
      <c r="AT193" s="278"/>
      <c r="AU193" s="278"/>
      <c r="AV193" s="278"/>
      <c r="AW193" s="278"/>
      <c r="AX193" s="278"/>
      <c r="AY193" s="456"/>
      <c r="AZ193" s="278"/>
      <c r="BA193" s="278"/>
      <c r="BB193" s="278"/>
      <c r="BC193" s="278"/>
      <c r="BD193" s="164"/>
      <c r="BE193" s="164"/>
      <c r="BF193" s="164"/>
      <c r="BG193" s="164"/>
      <c r="BH193" s="164"/>
      <c r="BI193" s="164"/>
      <c r="BJ193" s="165"/>
      <c r="BK193" s="164"/>
      <c r="BL193" s="165"/>
      <c r="BM193" s="165"/>
      <c r="BN193" s="165"/>
      <c r="BO193" s="165"/>
      <c r="BP193" s="165"/>
      <c r="BQ193" s="165"/>
      <c r="BR193" s="165"/>
      <c r="BS193" s="284"/>
      <c r="BT193" s="289"/>
      <c r="BU193" s="279"/>
      <c r="BV193" s="290"/>
      <c r="BW193" s="289"/>
      <c r="BX193" s="289"/>
      <c r="BY193" s="289"/>
      <c r="BZ193" s="289"/>
      <c r="CA193" s="279"/>
      <c r="CB193" s="290"/>
      <c r="CC193" s="289"/>
      <c r="CD193" s="279"/>
      <c r="CE193" s="328"/>
      <c r="CF193" s="290"/>
      <c r="CG193" s="289"/>
      <c r="CH193" s="279"/>
      <c r="CI193" s="328"/>
      <c r="CJ193" s="290"/>
      <c r="CK193" s="289"/>
      <c r="CL193" s="279"/>
      <c r="CM193" s="328"/>
      <c r="CN193" s="290"/>
      <c r="CO193" s="289"/>
      <c r="CP193" s="279"/>
      <c r="CQ193" s="328"/>
      <c r="CR193" s="290"/>
      <c r="CS193" s="289"/>
      <c r="CT193" s="279"/>
      <c r="CU193" s="328"/>
      <c r="CV193" s="328"/>
      <c r="CW193" s="290"/>
      <c r="CX193" s="289"/>
      <c r="CY193" s="279"/>
      <c r="CZ193" s="328"/>
      <c r="DA193" s="328"/>
      <c r="DB193" s="290"/>
      <c r="DC193" s="289"/>
      <c r="DD193" s="279"/>
      <c r="DE193" s="328"/>
      <c r="DF193" s="328"/>
      <c r="DG193" s="290"/>
      <c r="DH193" s="325"/>
      <c r="DI193" s="301"/>
      <c r="DP193" s="165"/>
      <c r="DQ193" s="165"/>
      <c r="DR193" s="165"/>
      <c r="ED193" s="165"/>
      <c r="EE193" s="165"/>
      <c r="EF193" s="165"/>
      <c r="EG193" s="165"/>
      <c r="EH193" s="166"/>
      <c r="EI193" s="165"/>
      <c r="EL193" s="278"/>
      <c r="EM193" s="278"/>
      <c r="EN193" s="278"/>
      <c r="EO193" s="278"/>
      <c r="EP193" s="278"/>
      <c r="EQ193" s="278"/>
      <c r="ER193" s="165"/>
    </row>
    <row r="194" spans="1:154" ht="13" customHeight="1">
      <c r="A194" s="160" t="s">
        <v>188</v>
      </c>
      <c r="B194" s="160">
        <v>8875</v>
      </c>
      <c r="C194" s="160">
        <v>547180</v>
      </c>
      <c r="D194" s="160">
        <v>11579</v>
      </c>
      <c r="E194" s="160" t="s">
        <v>13</v>
      </c>
      <c r="F194" s="160" t="s">
        <v>13</v>
      </c>
      <c r="G194" s="175"/>
      <c r="H194" s="168" t="s">
        <v>637</v>
      </c>
      <c r="I194" s="169" t="s">
        <v>356</v>
      </c>
      <c r="J194" s="170">
        <v>32</v>
      </c>
      <c r="K194" s="161">
        <v>3</v>
      </c>
      <c r="L194" s="161" t="s">
        <v>46</v>
      </c>
      <c r="Z194" s="163">
        <v>62</v>
      </c>
      <c r="AA194" s="163">
        <v>274</v>
      </c>
      <c r="AB194" s="163">
        <v>230</v>
      </c>
      <c r="AC194" s="163">
        <v>58</v>
      </c>
      <c r="AD194" s="163">
        <v>36</v>
      </c>
      <c r="AE194" s="163">
        <v>13</v>
      </c>
      <c r="AF194" s="163">
        <v>0</v>
      </c>
      <c r="AG194" s="163">
        <v>9</v>
      </c>
      <c r="AH194" s="163">
        <v>33</v>
      </c>
      <c r="AI194" s="163">
        <v>34</v>
      </c>
      <c r="AJ194" s="163">
        <v>8</v>
      </c>
      <c r="AK194" s="163">
        <v>0</v>
      </c>
      <c r="AL194" s="163">
        <v>38</v>
      </c>
      <c r="AM194" s="163">
        <v>2</v>
      </c>
      <c r="AN194" s="163">
        <v>56</v>
      </c>
      <c r="AO194" s="163">
        <v>4</v>
      </c>
      <c r="AP194" s="163">
        <v>2</v>
      </c>
      <c r="AQ194" s="163">
        <v>0</v>
      </c>
      <c r="AR194" s="163">
        <v>2</v>
      </c>
      <c r="AS194" s="278">
        <v>0.13868613099999999</v>
      </c>
      <c r="AT194" s="278">
        <v>0.20437956199999999</v>
      </c>
      <c r="AU194" s="278">
        <v>0.35795454999999998</v>
      </c>
      <c r="AV194" s="278">
        <v>0.30681818</v>
      </c>
      <c r="AW194" s="278">
        <v>0.10227273000000001</v>
      </c>
      <c r="AX194" s="278">
        <v>0.48863635999999999</v>
      </c>
      <c r="AY194" s="456">
        <v>111.29900000000001</v>
      </c>
      <c r="AZ194" s="278">
        <v>0.17201166000000001</v>
      </c>
      <c r="BA194" s="278">
        <v>0.36</v>
      </c>
      <c r="BB194" s="278">
        <v>0.2</v>
      </c>
      <c r="BC194" s="278">
        <v>0.44</v>
      </c>
      <c r="BD194" s="164">
        <v>0.29341317300000003</v>
      </c>
      <c r="BE194" s="164">
        <v>0.25217391300000003</v>
      </c>
      <c r="BF194" s="164">
        <v>0.36496350300000002</v>
      </c>
      <c r="BG194" s="164">
        <v>0.42608695600000002</v>
      </c>
      <c r="BH194" s="164">
        <v>0.79105045900000004</v>
      </c>
      <c r="BI194" s="164">
        <v>0.17391304299999999</v>
      </c>
      <c r="BJ194" s="165">
        <v>114.309392868153</v>
      </c>
      <c r="BK194" s="164">
        <v>0.34828233236775602</v>
      </c>
      <c r="BL194" s="165">
        <v>7.6009689698875498</v>
      </c>
      <c r="BM194" s="165">
        <v>39.361205471581201</v>
      </c>
      <c r="BN194" s="165">
        <v>121.696742711742</v>
      </c>
      <c r="BO194" s="165">
        <v>1.12610284325779</v>
      </c>
      <c r="BP194" s="165">
        <v>1.1116734566166899</v>
      </c>
      <c r="BQ194" s="165">
        <v>10.141731511703099</v>
      </c>
      <c r="BR194" s="165">
        <v>8.0567154985801004</v>
      </c>
      <c r="BS194" s="284">
        <v>1.0514052394606499</v>
      </c>
      <c r="BT194" s="289"/>
      <c r="BU194" s="279"/>
      <c r="BV194" s="290"/>
      <c r="BW194" s="289"/>
      <c r="BX194" s="289"/>
      <c r="BY194" s="289"/>
      <c r="BZ194" s="289"/>
      <c r="CA194" s="279"/>
      <c r="CB194" s="290"/>
      <c r="CC194" s="289"/>
      <c r="CD194" s="279"/>
      <c r="CE194" s="328"/>
      <c r="CF194" s="290"/>
      <c r="CG194" s="289"/>
      <c r="CH194" s="279"/>
      <c r="CI194" s="328"/>
      <c r="CJ194" s="290"/>
      <c r="CK194" s="289"/>
      <c r="CL194" s="279"/>
      <c r="CM194" s="328"/>
      <c r="CN194" s="290"/>
      <c r="CO194" s="289"/>
      <c r="CP194" s="279"/>
      <c r="CQ194" s="328"/>
      <c r="CR194" s="290"/>
      <c r="CS194" s="289"/>
      <c r="CT194" s="279"/>
      <c r="CU194" s="328"/>
      <c r="CV194" s="328"/>
      <c r="CW194" s="290"/>
      <c r="CX194" s="289"/>
      <c r="CY194" s="279"/>
      <c r="CZ194" s="328"/>
      <c r="DA194" s="328"/>
      <c r="DB194" s="290"/>
      <c r="DC194" s="289"/>
      <c r="DD194" s="279"/>
      <c r="DE194" s="328"/>
      <c r="DF194" s="328"/>
      <c r="DG194" s="290"/>
      <c r="DH194" s="302"/>
      <c r="DI194" s="301">
        <v>-6.8465054035186697</v>
      </c>
      <c r="DP194" s="165"/>
      <c r="DQ194" s="165"/>
      <c r="DR194" s="165"/>
      <c r="ED194" s="165"/>
      <c r="EE194" s="165"/>
      <c r="EF194" s="165"/>
      <c r="EG194" s="165"/>
      <c r="EH194" s="166"/>
      <c r="EI194" s="165"/>
      <c r="EJ194" s="164"/>
      <c r="EK194" s="164"/>
      <c r="EL194" s="278"/>
      <c r="EM194" s="278"/>
      <c r="EN194" s="278"/>
      <c r="EO194" s="278"/>
      <c r="EP194" s="278"/>
      <c r="EQ194" s="278"/>
      <c r="ER194" s="165"/>
      <c r="ES194" s="166"/>
      <c r="ET194" s="166"/>
      <c r="EU194" s="166"/>
      <c r="EV194" s="166"/>
      <c r="EW194" s="166"/>
      <c r="EX194" s="284"/>
    </row>
    <row r="195" spans="1:154" ht="13" customHeight="1">
      <c r="A195" s="160" t="s">
        <v>188</v>
      </c>
      <c r="B195" s="160">
        <v>13067</v>
      </c>
      <c r="C195" s="160">
        <v>665953</v>
      </c>
      <c r="D195" s="160">
        <v>21797</v>
      </c>
      <c r="E195" s="160" t="s">
        <v>2171</v>
      </c>
      <c r="F195" s="160" t="s">
        <v>2171</v>
      </c>
      <c r="G195" s="175"/>
      <c r="H195" s="162" t="s">
        <v>3960</v>
      </c>
      <c r="I195" s="162" t="s">
        <v>3396</v>
      </c>
      <c r="J195" s="160">
        <v>26</v>
      </c>
      <c r="K195" s="161">
        <v>3</v>
      </c>
      <c r="L195" s="161" t="s">
        <v>837</v>
      </c>
      <c r="Z195" s="163">
        <v>4</v>
      </c>
      <c r="AA195" s="163">
        <v>12</v>
      </c>
      <c r="AB195" s="163">
        <v>11</v>
      </c>
      <c r="AC195" s="163">
        <v>1</v>
      </c>
      <c r="AD195" s="163">
        <v>0</v>
      </c>
      <c r="AE195" s="163">
        <v>1</v>
      </c>
      <c r="AF195" s="163">
        <v>0</v>
      </c>
      <c r="AG195" s="163">
        <v>0</v>
      </c>
      <c r="AH195" s="163">
        <v>0</v>
      </c>
      <c r="AI195" s="163">
        <v>0</v>
      </c>
      <c r="AJ195" s="163">
        <v>0</v>
      </c>
      <c r="AK195" s="163">
        <v>0</v>
      </c>
      <c r="AL195" s="163">
        <v>1</v>
      </c>
      <c r="AM195" s="163">
        <v>0</v>
      </c>
      <c r="AN195" s="163">
        <v>3</v>
      </c>
      <c r="AO195" s="163">
        <v>0</v>
      </c>
      <c r="AP195" s="163">
        <v>0</v>
      </c>
      <c r="AQ195" s="163">
        <v>0</v>
      </c>
      <c r="AR195" s="163">
        <v>0</v>
      </c>
      <c r="AS195" s="278">
        <v>8.3333332999999996E-2</v>
      </c>
      <c r="AT195" s="278">
        <v>0.25</v>
      </c>
      <c r="AU195" s="278">
        <v>0.25</v>
      </c>
      <c r="AV195" s="278">
        <v>0.25</v>
      </c>
      <c r="AW195" s="278">
        <v>0.25</v>
      </c>
      <c r="AX195" s="278">
        <v>0.375</v>
      </c>
      <c r="AY195" s="456">
        <v>105.035</v>
      </c>
      <c r="AZ195" s="278">
        <v>0.20754717</v>
      </c>
      <c r="BA195" s="278">
        <v>0.5</v>
      </c>
      <c r="BB195" s="278">
        <v>0</v>
      </c>
      <c r="BC195" s="278">
        <v>0.5</v>
      </c>
      <c r="BD195" s="164">
        <v>0.125</v>
      </c>
      <c r="BE195" s="164">
        <v>9.0909089999999998E-2</v>
      </c>
      <c r="BF195" s="164">
        <v>0.16666666599999999</v>
      </c>
      <c r="BG195" s="164">
        <v>0.181818181</v>
      </c>
      <c r="BH195" s="164">
        <v>0.34848484699999999</v>
      </c>
      <c r="BI195" s="164">
        <v>9.0909090999999997E-2</v>
      </c>
      <c r="BJ195" s="165">
        <v>59.752637405152697</v>
      </c>
      <c r="BK195" s="164">
        <v>0.16288703680038399</v>
      </c>
      <c r="BL195" s="165">
        <v>-1.4491096976918501</v>
      </c>
      <c r="BM195" s="165">
        <v>-5.81504348439566E-2</v>
      </c>
      <c r="BN195" s="165">
        <v>-3.57283072163876</v>
      </c>
      <c r="BO195" s="165">
        <v>-5.9780134807979501E-2</v>
      </c>
      <c r="BP195" s="165">
        <v>9.6223806031048298E-3</v>
      </c>
      <c r="BQ195" s="165">
        <v>-1.44384466435363</v>
      </c>
      <c r="BR195" s="165">
        <v>-1.44234503198018</v>
      </c>
      <c r="BS195" s="284">
        <v>-0.14968507530661099</v>
      </c>
      <c r="BT195" s="289"/>
      <c r="BU195" s="279"/>
      <c r="BV195" s="290"/>
      <c r="BW195" s="289"/>
      <c r="BX195" s="289"/>
      <c r="BY195" s="289"/>
      <c r="BZ195" s="289"/>
      <c r="CA195" s="279"/>
      <c r="CB195" s="290"/>
      <c r="CC195" s="289"/>
      <c r="CD195" s="279"/>
      <c r="CE195" s="328"/>
      <c r="CF195" s="290"/>
      <c r="CG195" s="289"/>
      <c r="CH195" s="279"/>
      <c r="CI195" s="328"/>
      <c r="CJ195" s="290"/>
      <c r="CK195" s="289"/>
      <c r="CL195" s="279"/>
      <c r="CM195" s="328"/>
      <c r="CN195" s="290"/>
      <c r="CO195" s="289"/>
      <c r="CP195" s="279"/>
      <c r="CQ195" s="328"/>
      <c r="CR195" s="290"/>
      <c r="CS195" s="289"/>
      <c r="CT195" s="279"/>
      <c r="CU195" s="328"/>
      <c r="CV195" s="328"/>
      <c r="CW195" s="290"/>
      <c r="CX195" s="289"/>
      <c r="CY195" s="279"/>
      <c r="CZ195" s="328"/>
      <c r="DA195" s="328"/>
      <c r="DB195" s="290"/>
      <c r="DC195" s="289"/>
      <c r="DD195" s="279"/>
      <c r="DE195" s="328"/>
      <c r="DF195" s="328"/>
      <c r="DG195" s="290"/>
      <c r="DH195" s="325"/>
      <c r="DI195" s="301">
        <v>-0.39266115427017201</v>
      </c>
      <c r="DP195" s="165"/>
      <c r="DQ195" s="165"/>
      <c r="DR195" s="165"/>
      <c r="ED195" s="165"/>
      <c r="EE195" s="165"/>
      <c r="EF195" s="165"/>
      <c r="EG195" s="165"/>
      <c r="EH195" s="166"/>
      <c r="EI195" s="165"/>
      <c r="EL195" s="278"/>
      <c r="EM195" s="278"/>
      <c r="EN195" s="278"/>
      <c r="EO195" s="278"/>
      <c r="EP195" s="278"/>
      <c r="EQ195" s="278"/>
      <c r="ER195" s="165"/>
    </row>
    <row r="196" spans="1:154" ht="13" customHeight="1">
      <c r="A196" s="160" t="s">
        <v>188</v>
      </c>
      <c r="B196" s="160">
        <v>11125</v>
      </c>
      <c r="C196" s="160">
        <v>664040</v>
      </c>
      <c r="D196" s="160">
        <v>18882</v>
      </c>
      <c r="E196" s="160" t="s">
        <v>2178</v>
      </c>
      <c r="F196" s="160" t="s">
        <v>2178</v>
      </c>
      <c r="G196" s="175"/>
      <c r="H196" s="168" t="s">
        <v>190</v>
      </c>
      <c r="I196" s="169" t="s">
        <v>544</v>
      </c>
      <c r="J196" s="170">
        <v>30</v>
      </c>
      <c r="K196" s="161">
        <v>4</v>
      </c>
      <c r="L196" s="161" t="s">
        <v>46</v>
      </c>
      <c r="Z196" s="163">
        <v>84</v>
      </c>
      <c r="AA196" s="163">
        <v>343</v>
      </c>
      <c r="AB196" s="163">
        <v>316</v>
      </c>
      <c r="AC196" s="163">
        <v>86</v>
      </c>
      <c r="AD196" s="163">
        <v>56</v>
      </c>
      <c r="AE196" s="163">
        <v>11</v>
      </c>
      <c r="AF196" s="163">
        <v>0</v>
      </c>
      <c r="AG196" s="163">
        <v>19</v>
      </c>
      <c r="AH196" s="163">
        <v>54</v>
      </c>
      <c r="AI196" s="163">
        <v>50</v>
      </c>
      <c r="AJ196" s="163">
        <v>3</v>
      </c>
      <c r="AK196" s="163">
        <v>1</v>
      </c>
      <c r="AL196" s="163">
        <v>24</v>
      </c>
      <c r="AM196" s="163">
        <v>1</v>
      </c>
      <c r="AN196" s="163">
        <v>85</v>
      </c>
      <c r="AO196" s="163">
        <v>1</v>
      </c>
      <c r="AP196" s="163">
        <v>2</v>
      </c>
      <c r="AQ196" s="163">
        <v>0</v>
      </c>
      <c r="AR196" s="163">
        <v>3</v>
      </c>
      <c r="AS196" s="278">
        <v>6.9970845000000004E-2</v>
      </c>
      <c r="AT196" s="278">
        <v>0.24781341100000001</v>
      </c>
      <c r="AU196" s="278">
        <v>0.48497854000000001</v>
      </c>
      <c r="AV196" s="278">
        <v>0.21030043000000001</v>
      </c>
      <c r="AW196" s="278">
        <v>0.13304721</v>
      </c>
      <c r="AX196" s="278">
        <v>0.45922747000000003</v>
      </c>
      <c r="AY196" s="456">
        <v>112.17100000000001</v>
      </c>
      <c r="AZ196" s="278">
        <v>0.15728603999999999</v>
      </c>
      <c r="BA196" s="278">
        <v>0.38197424800000002</v>
      </c>
      <c r="BB196" s="278">
        <v>0.236051502</v>
      </c>
      <c r="BC196" s="278">
        <v>0.38197424800000002</v>
      </c>
      <c r="BD196" s="164">
        <v>0.31308411200000003</v>
      </c>
      <c r="BE196" s="164">
        <v>0.272151898</v>
      </c>
      <c r="BF196" s="164">
        <v>0.32361516000000001</v>
      </c>
      <c r="BG196" s="164">
        <v>0.48734177200000001</v>
      </c>
      <c r="BH196" s="164">
        <v>0.81095693199999996</v>
      </c>
      <c r="BI196" s="164">
        <v>0.215189874</v>
      </c>
      <c r="BJ196" s="165">
        <v>138.80311236855701</v>
      </c>
      <c r="BK196" s="164">
        <v>0.34904889300552699</v>
      </c>
      <c r="BL196" s="165">
        <v>9.7256863128708808</v>
      </c>
      <c r="BM196" s="165">
        <v>49.483938575940002</v>
      </c>
      <c r="BN196" s="165">
        <v>127.071974709526</v>
      </c>
      <c r="BO196" s="165">
        <v>-0.106425748909039</v>
      </c>
      <c r="BP196" s="165">
        <v>-1.0634253695607101</v>
      </c>
      <c r="BQ196" s="165">
        <v>14.364935145931099</v>
      </c>
      <c r="BR196" s="165">
        <v>9.6222785350250195</v>
      </c>
      <c r="BS196" s="284">
        <v>1.48922972960936</v>
      </c>
      <c r="BT196" s="289"/>
      <c r="BU196" s="279"/>
      <c r="BV196" s="290"/>
      <c r="BW196" s="289"/>
      <c r="BX196" s="289"/>
      <c r="BY196" s="289"/>
      <c r="BZ196" s="289"/>
      <c r="CA196" s="279"/>
      <c r="CB196" s="290"/>
      <c r="CC196" s="289"/>
      <c r="CD196" s="279"/>
      <c r="CE196" s="328"/>
      <c r="CF196" s="290"/>
      <c r="CG196" s="289"/>
      <c r="CH196" s="279"/>
      <c r="CI196" s="328"/>
      <c r="CJ196" s="290"/>
      <c r="CK196" s="289"/>
      <c r="CL196" s="279"/>
      <c r="CM196" s="328"/>
      <c r="CN196" s="290"/>
      <c r="CO196" s="289"/>
      <c r="CP196" s="279"/>
      <c r="CQ196" s="328"/>
      <c r="CR196" s="290"/>
      <c r="CS196" s="289"/>
      <c r="CT196" s="279"/>
      <c r="CU196" s="328"/>
      <c r="CV196" s="328"/>
      <c r="CW196" s="290"/>
      <c r="CX196" s="289"/>
      <c r="CY196" s="279"/>
      <c r="CZ196" s="328"/>
      <c r="DA196" s="328"/>
      <c r="DB196" s="290"/>
      <c r="DC196" s="289"/>
      <c r="DD196" s="279"/>
      <c r="DE196" s="328"/>
      <c r="DF196" s="328"/>
      <c r="DG196" s="290"/>
      <c r="DH196" s="302"/>
      <c r="DI196" s="301">
        <v>-6.9998387098312298</v>
      </c>
      <c r="DP196" s="165"/>
      <c r="DQ196" s="165"/>
      <c r="DR196" s="165"/>
      <c r="ED196" s="165"/>
      <c r="EE196" s="165"/>
      <c r="EF196" s="165"/>
      <c r="EG196" s="165"/>
      <c r="EH196" s="166"/>
      <c r="EI196" s="165"/>
      <c r="EJ196" s="164"/>
      <c r="EK196" s="164"/>
      <c r="EL196" s="278"/>
      <c r="EM196" s="278"/>
      <c r="EN196" s="278"/>
      <c r="EO196" s="278"/>
      <c r="EP196" s="278"/>
      <c r="EQ196" s="278"/>
      <c r="ER196" s="165"/>
      <c r="ES196" s="166"/>
      <c r="ET196" s="166"/>
      <c r="EU196" s="166"/>
      <c r="EV196" s="166"/>
      <c r="EW196" s="166"/>
      <c r="EX196" s="284"/>
    </row>
    <row r="197" spans="1:154" ht="13" customHeight="1">
      <c r="A197" s="160" t="s">
        <v>188</v>
      </c>
      <c r="B197" s="160">
        <v>11758</v>
      </c>
      <c r="C197" s="160">
        <v>668845</v>
      </c>
      <c r="D197" s="160">
        <v>25524</v>
      </c>
      <c r="E197" s="160" t="s">
        <v>246</v>
      </c>
      <c r="F197" s="160" t="s">
        <v>246</v>
      </c>
      <c r="G197" s="175"/>
      <c r="H197" s="162" t="s">
        <v>3964</v>
      </c>
      <c r="I197" s="162" t="s">
        <v>216</v>
      </c>
      <c r="J197" s="160">
        <v>27</v>
      </c>
      <c r="K197" s="161">
        <v>4</v>
      </c>
      <c r="L197" s="161" t="s">
        <v>837</v>
      </c>
      <c r="Z197" s="163">
        <v>11</v>
      </c>
      <c r="AA197" s="163">
        <v>29</v>
      </c>
      <c r="AB197" s="163">
        <v>28</v>
      </c>
      <c r="AC197" s="163">
        <v>6</v>
      </c>
      <c r="AD197" s="163">
        <v>5</v>
      </c>
      <c r="AE197" s="163">
        <v>1</v>
      </c>
      <c r="AF197" s="163">
        <v>0</v>
      </c>
      <c r="AG197" s="163">
        <v>0</v>
      </c>
      <c r="AH197" s="163">
        <v>1</v>
      </c>
      <c r="AI197" s="163">
        <v>0</v>
      </c>
      <c r="AJ197" s="163">
        <v>0</v>
      </c>
      <c r="AK197" s="163">
        <v>0</v>
      </c>
      <c r="AL197" s="163">
        <v>0</v>
      </c>
      <c r="AM197" s="163">
        <v>0</v>
      </c>
      <c r="AN197" s="163">
        <v>8</v>
      </c>
      <c r="AO197" s="163">
        <v>0</v>
      </c>
      <c r="AP197" s="163">
        <v>0</v>
      </c>
      <c r="AQ197" s="163">
        <v>1</v>
      </c>
      <c r="AR197" s="163">
        <v>1</v>
      </c>
      <c r="AS197" s="278">
        <v>0</v>
      </c>
      <c r="AT197" s="278">
        <v>0.27586206800000002</v>
      </c>
      <c r="AU197" s="278">
        <v>0.23809524000000001</v>
      </c>
      <c r="AV197" s="278">
        <v>0.47619048000000003</v>
      </c>
      <c r="AW197" s="278">
        <v>4.7619050000000003E-2</v>
      </c>
      <c r="AX197" s="278">
        <v>0.23809524000000001</v>
      </c>
      <c r="AY197" s="456">
        <v>101.985</v>
      </c>
      <c r="AZ197" s="278">
        <v>0.13829786999999999</v>
      </c>
      <c r="BA197" s="278">
        <v>0.2</v>
      </c>
      <c r="BB197" s="278">
        <v>0.35</v>
      </c>
      <c r="BC197" s="278">
        <v>0.45</v>
      </c>
      <c r="BD197" s="164">
        <v>0.3</v>
      </c>
      <c r="BE197" s="164">
        <v>0.21428571399999999</v>
      </c>
      <c r="BF197" s="164">
        <v>0.21428571399999999</v>
      </c>
      <c r="BG197" s="164">
        <v>0.25</v>
      </c>
      <c r="BH197" s="164">
        <v>0.46428571400000002</v>
      </c>
      <c r="BI197" s="164">
        <v>3.5714285999999998E-2</v>
      </c>
      <c r="BJ197" s="165">
        <v>23.474250573486898</v>
      </c>
      <c r="BK197" s="164">
        <v>0.20340686610766801</v>
      </c>
      <c r="BL197" s="165">
        <v>-2.56079093774661</v>
      </c>
      <c r="BM197" s="165">
        <v>0.80069394746914602</v>
      </c>
      <c r="BN197" s="165">
        <v>10.713510765030399</v>
      </c>
      <c r="BO197" s="165">
        <v>-4.2487188829107E-2</v>
      </c>
      <c r="BP197" s="165">
        <v>-6.2964481767266905E-2</v>
      </c>
      <c r="BQ197" s="165">
        <v>-2.51852602453783</v>
      </c>
      <c r="BR197" s="165">
        <v>-3.0878818946692301</v>
      </c>
      <c r="BS197" s="284">
        <v>-0.26109855648036101</v>
      </c>
      <c r="BT197" s="289"/>
      <c r="BU197" s="279"/>
      <c r="BV197" s="290"/>
      <c r="BW197" s="289"/>
      <c r="BX197" s="289"/>
      <c r="BY197" s="289"/>
      <c r="BZ197" s="289"/>
      <c r="CA197" s="279"/>
      <c r="CB197" s="290"/>
      <c r="CC197" s="289"/>
      <c r="CD197" s="279"/>
      <c r="CE197" s="328"/>
      <c r="CF197" s="290"/>
      <c r="CG197" s="289"/>
      <c r="CH197" s="279"/>
      <c r="CI197" s="328"/>
      <c r="CJ197" s="290"/>
      <c r="CK197" s="289"/>
      <c r="CL197" s="279"/>
      <c r="CM197" s="328"/>
      <c r="CN197" s="290"/>
      <c r="CO197" s="289"/>
      <c r="CP197" s="279"/>
      <c r="CQ197" s="328"/>
      <c r="CR197" s="290"/>
      <c r="CS197" s="289"/>
      <c r="CT197" s="279"/>
      <c r="CU197" s="328"/>
      <c r="CV197" s="328"/>
      <c r="CW197" s="290"/>
      <c r="CX197" s="289"/>
      <c r="CY197" s="279"/>
      <c r="CZ197" s="328"/>
      <c r="DA197" s="328"/>
      <c r="DB197" s="290"/>
      <c r="DC197" s="289"/>
      <c r="DD197" s="279"/>
      <c r="DE197" s="328"/>
      <c r="DF197" s="328"/>
      <c r="DG197" s="290"/>
      <c r="DH197" s="325"/>
      <c r="DI197" s="301">
        <v>-0.37595114111900302</v>
      </c>
      <c r="DP197" s="165"/>
      <c r="DQ197" s="165"/>
      <c r="DR197" s="165"/>
      <c r="ED197" s="165"/>
      <c r="EE197" s="165"/>
      <c r="EF197" s="165"/>
      <c r="EG197" s="165"/>
      <c r="EH197" s="166"/>
      <c r="EI197" s="165"/>
      <c r="EL197" s="278"/>
      <c r="EM197" s="278"/>
      <c r="EN197" s="278"/>
      <c r="EO197" s="278"/>
      <c r="EP197" s="278"/>
      <c r="EQ197" s="278"/>
      <c r="ER197" s="165"/>
    </row>
    <row r="198" spans="1:154" ht="13" customHeight="1">
      <c r="A198" s="160" t="s">
        <v>188</v>
      </c>
      <c r="B198" s="160">
        <v>11892</v>
      </c>
      <c r="C198" s="160">
        <v>676391</v>
      </c>
      <c r="D198" s="160">
        <v>20352</v>
      </c>
      <c r="E198" s="160" t="s">
        <v>470</v>
      </c>
      <c r="F198" s="160" t="s">
        <v>470</v>
      </c>
      <c r="G198" s="175"/>
      <c r="H198" s="162" t="s">
        <v>2441</v>
      </c>
      <c r="I198" s="162" t="s">
        <v>2442</v>
      </c>
      <c r="J198" s="161">
        <v>29</v>
      </c>
      <c r="K198" s="161">
        <v>5</v>
      </c>
      <c r="L198" s="161" t="s">
        <v>837</v>
      </c>
      <c r="Z198" s="163">
        <v>88</v>
      </c>
      <c r="AA198" s="163">
        <v>320</v>
      </c>
      <c r="AB198" s="163">
        <v>293</v>
      </c>
      <c r="AC198" s="163">
        <v>87</v>
      </c>
      <c r="AD198" s="163">
        <v>66</v>
      </c>
      <c r="AE198" s="163">
        <v>17</v>
      </c>
      <c r="AF198" s="163">
        <v>0</v>
      </c>
      <c r="AG198" s="163">
        <v>4</v>
      </c>
      <c r="AH198" s="163">
        <v>41</v>
      </c>
      <c r="AI198" s="163">
        <v>24</v>
      </c>
      <c r="AJ198" s="163">
        <v>3</v>
      </c>
      <c r="AK198" s="163">
        <v>3</v>
      </c>
      <c r="AL198" s="163">
        <v>19</v>
      </c>
      <c r="AM198" s="163">
        <v>1</v>
      </c>
      <c r="AN198" s="163">
        <v>32</v>
      </c>
      <c r="AO198" s="163">
        <v>1</v>
      </c>
      <c r="AP198" s="163">
        <v>3</v>
      </c>
      <c r="AQ198" s="163">
        <v>4</v>
      </c>
      <c r="AR198" s="163">
        <v>7</v>
      </c>
      <c r="AS198" s="278">
        <v>5.9374999999999997E-2</v>
      </c>
      <c r="AT198" s="278">
        <v>0.1</v>
      </c>
      <c r="AU198" s="278">
        <v>0.44402985</v>
      </c>
      <c r="AV198" s="278">
        <v>0.24253731000000001</v>
      </c>
      <c r="AW198" s="278">
        <v>1.8656720000000002E-2</v>
      </c>
      <c r="AX198" s="278">
        <v>0.25</v>
      </c>
      <c r="AY198" s="456">
        <v>108.899</v>
      </c>
      <c r="AZ198" s="278">
        <v>7.2709159999999995E-2</v>
      </c>
      <c r="BA198" s="278">
        <v>0.37878787800000002</v>
      </c>
      <c r="BB198" s="278">
        <v>0.234848484</v>
      </c>
      <c r="BC198" s="278">
        <v>0.38636363600000001</v>
      </c>
      <c r="BD198" s="164">
        <v>0.31923076900000003</v>
      </c>
      <c r="BE198" s="164">
        <v>0.29692832699999999</v>
      </c>
      <c r="BF198" s="164">
        <v>0.33860759400000001</v>
      </c>
      <c r="BG198" s="164">
        <v>0.39590443600000003</v>
      </c>
      <c r="BH198" s="164">
        <v>0.73451202999999998</v>
      </c>
      <c r="BI198" s="164">
        <v>9.8976109000000007E-2</v>
      </c>
      <c r="BJ198" s="165">
        <v>63.842186084135001</v>
      </c>
      <c r="BK198" s="164">
        <v>0.32197498745388398</v>
      </c>
      <c r="BL198" s="165">
        <v>2.13402385073642</v>
      </c>
      <c r="BM198" s="165">
        <v>39.226270860013699</v>
      </c>
      <c r="BN198" s="165">
        <v>106.323590971909</v>
      </c>
      <c r="BO198" s="165">
        <v>-0.335608843616436</v>
      </c>
      <c r="BP198" s="165">
        <v>1.1528589897788999</v>
      </c>
      <c r="BQ198" s="165">
        <v>22.8213530410539</v>
      </c>
      <c r="BR198" s="165">
        <v>3.4815015424501401</v>
      </c>
      <c r="BS198" s="284">
        <v>2.36591652335271</v>
      </c>
      <c r="BT198" s="289"/>
      <c r="BU198" s="279"/>
      <c r="BV198" s="290"/>
      <c r="BW198" s="289"/>
      <c r="BX198" s="289"/>
      <c r="BY198" s="289"/>
      <c r="BZ198" s="289"/>
      <c r="CA198" s="279"/>
      <c r="CB198" s="290"/>
      <c r="CC198" s="289"/>
      <c r="CD198" s="279"/>
      <c r="CE198" s="328"/>
      <c r="CF198" s="290"/>
      <c r="CG198" s="289"/>
      <c r="CH198" s="279"/>
      <c r="CI198" s="328"/>
      <c r="CJ198" s="290"/>
      <c r="CK198" s="289"/>
      <c r="CL198" s="279"/>
      <c r="CM198" s="328"/>
      <c r="CN198" s="290"/>
      <c r="CO198" s="289"/>
      <c r="CP198" s="279"/>
      <c r="CQ198" s="328"/>
      <c r="CR198" s="290"/>
      <c r="CS198" s="289"/>
      <c r="CT198" s="279"/>
      <c r="CU198" s="328"/>
      <c r="CV198" s="328"/>
      <c r="CW198" s="290"/>
      <c r="CX198" s="289"/>
      <c r="CY198" s="279"/>
      <c r="CZ198" s="328"/>
      <c r="DA198" s="328"/>
      <c r="DB198" s="290"/>
      <c r="DC198" s="289"/>
      <c r="DD198" s="279"/>
      <c r="DE198" s="328"/>
      <c r="DF198" s="328"/>
      <c r="DG198" s="290"/>
      <c r="DH198" s="302"/>
      <c r="DI198" s="301">
        <v>8.3847538232803291</v>
      </c>
      <c r="DP198" s="165"/>
      <c r="DQ198" s="165"/>
      <c r="DR198" s="165"/>
      <c r="ED198" s="165"/>
      <c r="EE198" s="165"/>
      <c r="EF198" s="165"/>
      <c r="EG198" s="165"/>
      <c r="EH198" s="166"/>
      <c r="EI198" s="165"/>
      <c r="EJ198" s="164"/>
      <c r="EK198" s="164"/>
      <c r="EL198" s="278"/>
      <c r="EM198" s="278"/>
      <c r="EN198" s="278"/>
      <c r="EO198" s="278"/>
      <c r="EP198" s="278"/>
      <c r="EQ198" s="278"/>
      <c r="ER198" s="165"/>
      <c r="ES198" s="166"/>
      <c r="ET198" s="166"/>
      <c r="EU198" s="166"/>
      <c r="EV198" s="166"/>
      <c r="EW198" s="166"/>
      <c r="EX198" s="284"/>
    </row>
    <row r="199" spans="1:154" ht="13" customHeight="1">
      <c r="A199" s="160" t="s">
        <v>188</v>
      </c>
      <c r="B199" s="160">
        <v>10235</v>
      </c>
      <c r="C199" s="160">
        <v>646240</v>
      </c>
      <c r="D199" s="160">
        <v>17350</v>
      </c>
      <c r="E199" s="160" t="s">
        <v>2177</v>
      </c>
      <c r="F199" s="160" t="s">
        <v>2177</v>
      </c>
      <c r="G199" s="175"/>
      <c r="H199" s="168" t="s">
        <v>834</v>
      </c>
      <c r="I199" s="169" t="s">
        <v>526</v>
      </c>
      <c r="J199" s="170">
        <v>28</v>
      </c>
      <c r="K199" s="161">
        <v>5</v>
      </c>
      <c r="L199" s="161" t="s">
        <v>46</v>
      </c>
      <c r="Z199" s="163">
        <v>92</v>
      </c>
      <c r="AA199" s="163">
        <v>419</v>
      </c>
      <c r="AB199" s="163">
        <v>343</v>
      </c>
      <c r="AC199" s="163">
        <v>91</v>
      </c>
      <c r="AD199" s="163">
        <v>51</v>
      </c>
      <c r="AE199" s="163">
        <v>23</v>
      </c>
      <c r="AF199" s="163">
        <v>0</v>
      </c>
      <c r="AG199" s="163">
        <v>17</v>
      </c>
      <c r="AH199" s="163">
        <v>54</v>
      </c>
      <c r="AI199" s="163">
        <v>67</v>
      </c>
      <c r="AJ199" s="163">
        <v>1</v>
      </c>
      <c r="AK199" s="163">
        <v>1</v>
      </c>
      <c r="AL199" s="163">
        <v>68</v>
      </c>
      <c r="AM199" s="163">
        <v>8</v>
      </c>
      <c r="AN199" s="163">
        <v>103</v>
      </c>
      <c r="AO199" s="163">
        <v>5</v>
      </c>
      <c r="AP199" s="163">
        <v>3</v>
      </c>
      <c r="AQ199" s="163">
        <v>0</v>
      </c>
      <c r="AR199" s="163">
        <v>7</v>
      </c>
      <c r="AS199" s="278">
        <v>0.16229116900000001</v>
      </c>
      <c r="AT199" s="278">
        <v>0.245823389</v>
      </c>
      <c r="AU199" s="278">
        <v>0.32098765000000001</v>
      </c>
      <c r="AV199" s="278">
        <v>0.26748970999999999</v>
      </c>
      <c r="AW199" s="278">
        <v>0.15226337000000001</v>
      </c>
      <c r="AX199" s="278">
        <v>0.55967078000000003</v>
      </c>
      <c r="AY199" s="456">
        <v>112.098</v>
      </c>
      <c r="AZ199" s="278">
        <v>0.14925373</v>
      </c>
      <c r="BA199" s="278">
        <v>0.43621399100000002</v>
      </c>
      <c r="BB199" s="278">
        <v>0.176954732</v>
      </c>
      <c r="BC199" s="278">
        <v>0.38683127499999997</v>
      </c>
      <c r="BD199" s="164">
        <v>0.32743362799999998</v>
      </c>
      <c r="BE199" s="164">
        <v>0.26530612199999998</v>
      </c>
      <c r="BF199" s="164">
        <v>0.39140811399999997</v>
      </c>
      <c r="BG199" s="164">
        <v>0.48104956199999999</v>
      </c>
      <c r="BH199" s="164">
        <v>0.87245767600000002</v>
      </c>
      <c r="BI199" s="164">
        <v>0.21574344000000001</v>
      </c>
      <c r="BJ199" s="165">
        <v>139.55312359075</v>
      </c>
      <c r="BK199" s="164">
        <v>0.37592202671542901</v>
      </c>
      <c r="BL199" s="165">
        <v>20.9295807218665</v>
      </c>
      <c r="BM199" s="165">
        <v>69.497241649638994</v>
      </c>
      <c r="BN199" s="165">
        <v>140.40600860368701</v>
      </c>
      <c r="BO199" s="165">
        <v>-1.2784647641012901</v>
      </c>
      <c r="BP199" s="165">
        <v>-3.6692719366401398</v>
      </c>
      <c r="BQ199" s="165">
        <v>20.099280897855898</v>
      </c>
      <c r="BR199" s="165">
        <v>15.832441536571899</v>
      </c>
      <c r="BS199" s="284">
        <v>2.0837161012408001</v>
      </c>
      <c r="BT199" s="289"/>
      <c r="BU199" s="279"/>
      <c r="BV199" s="290"/>
      <c r="BW199" s="289"/>
      <c r="BX199" s="289"/>
      <c r="BY199" s="289"/>
      <c r="BZ199" s="289"/>
      <c r="CA199" s="279"/>
      <c r="CB199" s="290"/>
      <c r="CC199" s="289"/>
      <c r="CD199" s="279"/>
      <c r="CE199" s="328"/>
      <c r="CF199" s="290"/>
      <c r="CG199" s="289"/>
      <c r="CH199" s="279"/>
      <c r="CI199" s="328"/>
      <c r="CJ199" s="290"/>
      <c r="CK199" s="289"/>
      <c r="CL199" s="279"/>
      <c r="CM199" s="328"/>
      <c r="CN199" s="290"/>
      <c r="CO199" s="289"/>
      <c r="CP199" s="279"/>
      <c r="CQ199" s="328"/>
      <c r="CR199" s="290"/>
      <c r="CS199" s="289"/>
      <c r="CT199" s="279"/>
      <c r="CU199" s="328"/>
      <c r="CV199" s="328"/>
      <c r="CW199" s="290"/>
      <c r="CX199" s="289"/>
      <c r="CY199" s="279"/>
      <c r="CZ199" s="328"/>
      <c r="DA199" s="328"/>
      <c r="DB199" s="290"/>
      <c r="DC199" s="289"/>
      <c r="DD199" s="279"/>
      <c r="DE199" s="328"/>
      <c r="DF199" s="328"/>
      <c r="DG199" s="290"/>
      <c r="DH199" s="302"/>
      <c r="DI199" s="301">
        <v>-9.93827128410339</v>
      </c>
      <c r="DP199" s="165"/>
      <c r="DQ199" s="165"/>
      <c r="DR199" s="165"/>
      <c r="ED199" s="165"/>
      <c r="EE199" s="165"/>
      <c r="EF199" s="165"/>
      <c r="EG199" s="165"/>
      <c r="EH199" s="166"/>
      <c r="EI199" s="165"/>
      <c r="EJ199" s="164"/>
      <c r="EK199" s="164"/>
      <c r="EL199" s="278"/>
      <c r="EM199" s="278"/>
      <c r="EN199" s="278"/>
      <c r="EO199" s="278"/>
      <c r="EP199" s="278"/>
      <c r="EQ199" s="278"/>
      <c r="ER199" s="165"/>
      <c r="ES199" s="166"/>
      <c r="ET199" s="166"/>
      <c r="EU199" s="166"/>
      <c r="EV199" s="166"/>
      <c r="EW199" s="166"/>
      <c r="EX199" s="284"/>
    </row>
    <row r="200" spans="1:154" ht="13" customHeight="1">
      <c r="A200" s="160" t="s">
        <v>188</v>
      </c>
      <c r="B200" s="160">
        <v>10328</v>
      </c>
      <c r="C200" s="160">
        <v>600869</v>
      </c>
      <c r="D200" s="160">
        <v>13621</v>
      </c>
      <c r="E200" s="160" t="s">
        <v>188</v>
      </c>
      <c r="F200" s="160" t="s">
        <v>188</v>
      </c>
      <c r="G200" s="175"/>
      <c r="H200" s="168" t="s">
        <v>689</v>
      </c>
      <c r="I200" s="169" t="s">
        <v>690</v>
      </c>
      <c r="J200" s="170">
        <v>31</v>
      </c>
      <c r="K200" s="161">
        <v>5</v>
      </c>
      <c r="L200" s="161" t="s">
        <v>2545</v>
      </c>
      <c r="Z200" s="163">
        <v>22</v>
      </c>
      <c r="AA200" s="163">
        <v>91</v>
      </c>
      <c r="AB200" s="163">
        <v>80</v>
      </c>
      <c r="AC200" s="163">
        <v>9</v>
      </c>
      <c r="AD200" s="163">
        <v>5</v>
      </c>
      <c r="AE200" s="163">
        <v>2</v>
      </c>
      <c r="AF200" s="163">
        <v>0</v>
      </c>
      <c r="AG200" s="163">
        <v>2</v>
      </c>
      <c r="AH200" s="163">
        <v>3</v>
      </c>
      <c r="AI200" s="163">
        <v>10</v>
      </c>
      <c r="AJ200" s="163">
        <v>0</v>
      </c>
      <c r="AK200" s="163">
        <v>1</v>
      </c>
      <c r="AL200" s="163">
        <v>9</v>
      </c>
      <c r="AM200" s="163">
        <v>0</v>
      </c>
      <c r="AN200" s="163">
        <v>29</v>
      </c>
      <c r="AO200" s="163">
        <v>0</v>
      </c>
      <c r="AP200" s="163">
        <v>2</v>
      </c>
      <c r="AQ200" s="163">
        <v>0</v>
      </c>
      <c r="AR200" s="163">
        <v>1</v>
      </c>
      <c r="AS200" s="278">
        <v>9.8901098000000007E-2</v>
      </c>
      <c r="AT200" s="278">
        <v>0.31868131799999999</v>
      </c>
      <c r="AU200" s="278">
        <v>0.58490565999999999</v>
      </c>
      <c r="AV200" s="278">
        <v>0.20754717</v>
      </c>
      <c r="AW200" s="278">
        <v>7.5471700000000003E-2</v>
      </c>
      <c r="AX200" s="278">
        <v>0.28301886999999998</v>
      </c>
      <c r="AY200" s="456">
        <v>107.476</v>
      </c>
      <c r="AZ200" s="278">
        <v>0.14666667</v>
      </c>
      <c r="BA200" s="278">
        <v>0.50943396200000002</v>
      </c>
      <c r="BB200" s="278">
        <v>9.4339621999999998E-2</v>
      </c>
      <c r="BC200" s="278">
        <v>0.396226415</v>
      </c>
      <c r="BD200" s="164">
        <v>0.13725490100000001</v>
      </c>
      <c r="BE200" s="164">
        <v>0.1125</v>
      </c>
      <c r="BF200" s="164">
        <v>0.19780219700000001</v>
      </c>
      <c r="BG200" s="164">
        <v>0.21249999999999999</v>
      </c>
      <c r="BH200" s="164">
        <v>0.41030219699999998</v>
      </c>
      <c r="BI200" s="164">
        <v>0.1</v>
      </c>
      <c r="BJ200" s="165">
        <v>65.727901079940096</v>
      </c>
      <c r="BK200" s="164">
        <v>0.19032305282550799</v>
      </c>
      <c r="BL200" s="165">
        <v>-8.9892664954356398</v>
      </c>
      <c r="BM200" s="165">
        <v>1.5588412478275899</v>
      </c>
      <c r="BN200" s="165">
        <v>9.9501865766445103</v>
      </c>
      <c r="BO200" s="165">
        <v>0.28716850064191501</v>
      </c>
      <c r="BP200" s="165">
        <v>-0.28887776378542102</v>
      </c>
      <c r="BQ200" s="165">
        <v>-6.5669281582638197</v>
      </c>
      <c r="BR200" s="165">
        <v>-9.8620084340043004</v>
      </c>
      <c r="BS200" s="284">
        <v>-0.68080116938540103</v>
      </c>
      <c r="BT200" s="289"/>
      <c r="BU200" s="279"/>
      <c r="BV200" s="290"/>
      <c r="BW200" s="289"/>
      <c r="BX200" s="289"/>
      <c r="BY200" s="289"/>
      <c r="BZ200" s="289"/>
      <c r="CA200" s="279"/>
      <c r="CB200" s="290"/>
      <c r="CC200" s="289"/>
      <c r="CD200" s="279"/>
      <c r="CE200" s="328"/>
      <c r="CF200" s="290"/>
      <c r="CG200" s="289"/>
      <c r="CH200" s="279"/>
      <c r="CI200" s="328"/>
      <c r="CJ200" s="290"/>
      <c r="CK200" s="289"/>
      <c r="CL200" s="279"/>
      <c r="CM200" s="328"/>
      <c r="CN200" s="290"/>
      <c r="CO200" s="289"/>
      <c r="CP200" s="279"/>
      <c r="CQ200" s="328"/>
      <c r="CR200" s="290"/>
      <c r="CS200" s="289"/>
      <c r="CT200" s="279"/>
      <c r="CU200" s="328"/>
      <c r="CV200" s="328"/>
      <c r="CW200" s="290"/>
      <c r="CX200" s="289"/>
      <c r="CY200" s="279"/>
      <c r="CZ200" s="328"/>
      <c r="DA200" s="328"/>
      <c r="DB200" s="290"/>
      <c r="DC200" s="289"/>
      <c r="DD200" s="279"/>
      <c r="DE200" s="328"/>
      <c r="DF200" s="328"/>
      <c r="DG200" s="290"/>
      <c r="DH200" s="302"/>
      <c r="DI200" s="301">
        <v>0.32877206802368097</v>
      </c>
      <c r="DP200" s="165"/>
      <c r="DQ200" s="165"/>
      <c r="DR200" s="165"/>
      <c r="ED200" s="165"/>
      <c r="EE200" s="165"/>
      <c r="EF200" s="165"/>
      <c r="EG200" s="165"/>
      <c r="EH200" s="166"/>
      <c r="EI200" s="165"/>
      <c r="EJ200" s="164"/>
      <c r="EK200" s="164"/>
      <c r="EL200" s="278"/>
      <c r="EM200" s="278"/>
      <c r="EN200" s="278"/>
      <c r="EO200" s="278"/>
      <c r="EP200" s="278"/>
      <c r="EQ200" s="278"/>
      <c r="ER200" s="165"/>
      <c r="ES200" s="166"/>
      <c r="ET200" s="166"/>
      <c r="EU200" s="166"/>
      <c r="EV200" s="166"/>
      <c r="EW200" s="166"/>
      <c r="EX200" s="284"/>
    </row>
    <row r="201" spans="1:154" ht="13" customHeight="1">
      <c r="A201" s="160" t="s">
        <v>188</v>
      </c>
      <c r="B201" s="160">
        <v>9552</v>
      </c>
      <c r="C201" s="160">
        <v>605141</v>
      </c>
      <c r="D201" s="160">
        <v>13611</v>
      </c>
      <c r="E201" s="160" t="s">
        <v>15</v>
      </c>
      <c r="F201" s="160" t="s">
        <v>15</v>
      </c>
      <c r="G201" s="175"/>
      <c r="H201" s="168" t="s">
        <v>832</v>
      </c>
      <c r="I201" s="169" t="s">
        <v>833</v>
      </c>
      <c r="J201" s="170">
        <v>32</v>
      </c>
      <c r="K201" s="161">
        <v>6</v>
      </c>
      <c r="L201" s="161" t="s">
        <v>837</v>
      </c>
      <c r="Z201" s="163">
        <v>83</v>
      </c>
      <c r="AA201" s="163">
        <v>364</v>
      </c>
      <c r="AB201" s="163">
        <v>325</v>
      </c>
      <c r="AC201" s="163">
        <v>82</v>
      </c>
      <c r="AD201" s="163">
        <v>58</v>
      </c>
      <c r="AE201" s="163">
        <v>12</v>
      </c>
      <c r="AF201" s="163">
        <v>1</v>
      </c>
      <c r="AG201" s="163">
        <v>11</v>
      </c>
      <c r="AH201" s="163">
        <v>54</v>
      </c>
      <c r="AI201" s="163">
        <v>44</v>
      </c>
      <c r="AJ201" s="163">
        <v>6</v>
      </c>
      <c r="AK201" s="163">
        <v>0</v>
      </c>
      <c r="AL201" s="163">
        <v>35</v>
      </c>
      <c r="AM201" s="163">
        <v>2</v>
      </c>
      <c r="AN201" s="163">
        <v>36</v>
      </c>
      <c r="AO201" s="163">
        <v>1</v>
      </c>
      <c r="AP201" s="163">
        <v>3</v>
      </c>
      <c r="AQ201" s="163">
        <v>0</v>
      </c>
      <c r="AR201" s="163">
        <v>6</v>
      </c>
      <c r="AS201" s="278">
        <v>9.6153846000000001E-2</v>
      </c>
      <c r="AT201" s="278">
        <v>9.8901098000000007E-2</v>
      </c>
      <c r="AU201" s="278">
        <v>0.42123287999999998</v>
      </c>
      <c r="AV201" s="278">
        <v>0.21917808</v>
      </c>
      <c r="AW201" s="278">
        <v>5.8219180000000002E-2</v>
      </c>
      <c r="AX201" s="278">
        <v>0.35273972999999997</v>
      </c>
      <c r="AY201" s="456">
        <v>107.214</v>
      </c>
      <c r="AZ201" s="278">
        <v>6.7567569999999993E-2</v>
      </c>
      <c r="BA201" s="278">
        <v>0.32191780800000003</v>
      </c>
      <c r="BB201" s="278">
        <v>0.20205479400000001</v>
      </c>
      <c r="BC201" s="278">
        <v>0.47602739700000002</v>
      </c>
      <c r="BD201" s="164">
        <v>0.25266903899999998</v>
      </c>
      <c r="BE201" s="164">
        <v>0.25230769199999997</v>
      </c>
      <c r="BF201" s="164">
        <v>0.324175824</v>
      </c>
      <c r="BG201" s="164">
        <v>0.39692307599999999</v>
      </c>
      <c r="BH201" s="164">
        <v>0.72109889999999999</v>
      </c>
      <c r="BI201" s="164">
        <v>0.14461538400000001</v>
      </c>
      <c r="BJ201" s="165">
        <v>95.052656541895502</v>
      </c>
      <c r="BK201" s="164">
        <v>0.316158078981367</v>
      </c>
      <c r="BL201" s="165">
        <v>0.73147075896153402</v>
      </c>
      <c r="BM201" s="165">
        <v>42.9239017320145</v>
      </c>
      <c r="BN201" s="165">
        <v>102.005432790675</v>
      </c>
      <c r="BO201" s="165">
        <v>-0.52401283667697396</v>
      </c>
      <c r="BP201" s="165">
        <v>-0.168631272390484</v>
      </c>
      <c r="BQ201" s="165">
        <v>18.475829823808699</v>
      </c>
      <c r="BR201" s="165">
        <v>0.68415317771026996</v>
      </c>
      <c r="BS201" s="284">
        <v>1.91541101810076</v>
      </c>
      <c r="BT201" s="289"/>
      <c r="BU201" s="279"/>
      <c r="BV201" s="290"/>
      <c r="BW201" s="289"/>
      <c r="BX201" s="289"/>
      <c r="BY201" s="289"/>
      <c r="BZ201" s="289"/>
      <c r="CA201" s="279"/>
      <c r="CB201" s="290"/>
      <c r="CC201" s="289"/>
      <c r="CD201" s="279"/>
      <c r="CE201" s="328"/>
      <c r="CF201" s="290"/>
      <c r="CG201" s="289"/>
      <c r="CH201" s="279"/>
      <c r="CI201" s="328"/>
      <c r="CJ201" s="290"/>
      <c r="CK201" s="289"/>
      <c r="CL201" s="279"/>
      <c r="CM201" s="328"/>
      <c r="CN201" s="290"/>
      <c r="CO201" s="289"/>
      <c r="CP201" s="279"/>
      <c r="CQ201" s="328"/>
      <c r="CR201" s="290"/>
      <c r="CS201" s="289"/>
      <c r="CT201" s="279"/>
      <c r="CU201" s="328"/>
      <c r="CV201" s="328"/>
      <c r="CW201" s="290"/>
      <c r="CX201" s="289"/>
      <c r="CY201" s="279"/>
      <c r="CZ201" s="328"/>
      <c r="DA201" s="328"/>
      <c r="DB201" s="290"/>
      <c r="DC201" s="289"/>
      <c r="DD201" s="279"/>
      <c r="DE201" s="328"/>
      <c r="DF201" s="328"/>
      <c r="DG201" s="290"/>
      <c r="DH201" s="302"/>
      <c r="DI201" s="301">
        <v>5.9264438152313197</v>
      </c>
      <c r="DP201" s="165"/>
      <c r="DQ201" s="165"/>
      <c r="DR201" s="165"/>
      <c r="ED201" s="165"/>
      <c r="EE201" s="165"/>
      <c r="EF201" s="165"/>
      <c r="EG201" s="165"/>
      <c r="EH201" s="166"/>
      <c r="EI201" s="165"/>
      <c r="EJ201" s="164"/>
      <c r="EK201" s="164"/>
      <c r="EL201" s="278"/>
      <c r="EM201" s="278"/>
      <c r="EN201" s="278"/>
      <c r="EO201" s="278"/>
      <c r="EP201" s="278"/>
      <c r="EQ201" s="278"/>
      <c r="ER201" s="165"/>
      <c r="ES201" s="166"/>
      <c r="ET201" s="166"/>
      <c r="EU201" s="166"/>
      <c r="EV201" s="166"/>
      <c r="EW201" s="166"/>
      <c r="EX201" s="284"/>
    </row>
    <row r="202" spans="1:154" ht="13" customHeight="1">
      <c r="A202" s="160" t="s">
        <v>188</v>
      </c>
      <c r="B202" s="160">
        <v>9584</v>
      </c>
      <c r="C202" s="160">
        <v>608369</v>
      </c>
      <c r="D202" s="160">
        <v>13624</v>
      </c>
      <c r="E202" s="160" t="s">
        <v>14</v>
      </c>
      <c r="F202" s="160" t="s">
        <v>14</v>
      </c>
      <c r="G202" s="175"/>
      <c r="H202" s="168" t="s">
        <v>55</v>
      </c>
      <c r="I202" s="169" t="s">
        <v>156</v>
      </c>
      <c r="J202" s="170">
        <v>31</v>
      </c>
      <c r="K202" s="161">
        <v>6</v>
      </c>
      <c r="L202" s="161" t="s">
        <v>46</v>
      </c>
      <c r="Z202" s="163">
        <v>58</v>
      </c>
      <c r="AA202" s="163">
        <v>253</v>
      </c>
      <c r="AB202" s="163">
        <v>216</v>
      </c>
      <c r="AC202" s="163">
        <v>53</v>
      </c>
      <c r="AD202" s="163">
        <v>33</v>
      </c>
      <c r="AE202" s="163">
        <v>9</v>
      </c>
      <c r="AF202" s="163">
        <v>0</v>
      </c>
      <c r="AG202" s="163">
        <v>11</v>
      </c>
      <c r="AH202" s="163">
        <v>31</v>
      </c>
      <c r="AI202" s="163">
        <v>25</v>
      </c>
      <c r="AJ202" s="163">
        <v>1</v>
      </c>
      <c r="AK202" s="163">
        <v>0</v>
      </c>
      <c r="AL202" s="163">
        <v>32</v>
      </c>
      <c r="AM202" s="163">
        <v>4</v>
      </c>
      <c r="AN202" s="163">
        <v>52</v>
      </c>
      <c r="AO202" s="163">
        <v>3</v>
      </c>
      <c r="AP202" s="163">
        <v>2</v>
      </c>
      <c r="AQ202" s="163">
        <v>0</v>
      </c>
      <c r="AR202" s="163">
        <v>7</v>
      </c>
      <c r="AS202" s="278">
        <v>0.12648221300000001</v>
      </c>
      <c r="AT202" s="278">
        <v>0.20553359600000001</v>
      </c>
      <c r="AU202" s="278">
        <v>0.40361446000000001</v>
      </c>
      <c r="AV202" s="278">
        <v>0.22891565999999999</v>
      </c>
      <c r="AW202" s="278">
        <v>0.16265060000000001</v>
      </c>
      <c r="AX202" s="278">
        <v>0.53614457999999998</v>
      </c>
      <c r="AY202" s="456">
        <v>112.369</v>
      </c>
      <c r="AZ202" s="278">
        <v>0.13880126000000001</v>
      </c>
      <c r="BA202" s="278">
        <v>0.469879518</v>
      </c>
      <c r="BB202" s="278">
        <v>0.186746987</v>
      </c>
      <c r="BC202" s="278">
        <v>0.34337349299999997</v>
      </c>
      <c r="BD202" s="164">
        <v>0.27096774099999998</v>
      </c>
      <c r="BE202" s="164">
        <v>0.24537037</v>
      </c>
      <c r="BF202" s="164">
        <v>0.34782608599999998</v>
      </c>
      <c r="BG202" s="164">
        <v>0.439814814</v>
      </c>
      <c r="BH202" s="164">
        <v>0.78764089999999998</v>
      </c>
      <c r="BI202" s="164">
        <v>0.19444444399999999</v>
      </c>
      <c r="BJ202" s="165">
        <v>125.421765942265</v>
      </c>
      <c r="BK202" s="164">
        <v>0.34087972755891699</v>
      </c>
      <c r="BL202" s="165">
        <v>5.5182703339113903</v>
      </c>
      <c r="BM202" s="165">
        <v>34.844328125621203</v>
      </c>
      <c r="BN202" s="165">
        <v>120.078279629866</v>
      </c>
      <c r="BO202" s="165">
        <v>-0.71582737904691196</v>
      </c>
      <c r="BP202" s="165">
        <v>-0.62904556095600095</v>
      </c>
      <c r="BQ202" s="165">
        <v>16.7051630445375</v>
      </c>
      <c r="BR202" s="165">
        <v>5.2166487329258597</v>
      </c>
      <c r="BS202" s="284">
        <v>1.73184390957334</v>
      </c>
      <c r="BT202" s="289"/>
      <c r="BU202" s="279"/>
      <c r="BV202" s="290"/>
      <c r="BW202" s="289"/>
      <c r="BX202" s="289"/>
      <c r="BY202" s="289"/>
      <c r="BZ202" s="289"/>
      <c r="CA202" s="279"/>
      <c r="CB202" s="290"/>
      <c r="CC202" s="289"/>
      <c r="CD202" s="279"/>
      <c r="CE202" s="328"/>
      <c r="CF202" s="290"/>
      <c r="CG202" s="289"/>
      <c r="CH202" s="279"/>
      <c r="CI202" s="328"/>
      <c r="CJ202" s="290"/>
      <c r="CK202" s="289"/>
      <c r="CL202" s="279"/>
      <c r="CM202" s="328"/>
      <c r="CN202" s="290"/>
      <c r="CO202" s="289"/>
      <c r="CP202" s="279"/>
      <c r="CQ202" s="328"/>
      <c r="CR202" s="290"/>
      <c r="CS202" s="289"/>
      <c r="CT202" s="279"/>
      <c r="CU202" s="328"/>
      <c r="CV202" s="328"/>
      <c r="CW202" s="290"/>
      <c r="CX202" s="289"/>
      <c r="CY202" s="279"/>
      <c r="CZ202" s="328"/>
      <c r="DA202" s="328"/>
      <c r="DB202" s="290"/>
      <c r="DC202" s="289"/>
      <c r="DD202" s="279"/>
      <c r="DE202" s="328"/>
      <c r="DF202" s="328"/>
      <c r="DG202" s="290"/>
      <c r="DH202" s="302"/>
      <c r="DI202" s="301">
        <v>2.8271402120590201</v>
      </c>
      <c r="DP202" s="165"/>
      <c r="DQ202" s="165"/>
      <c r="DR202" s="165"/>
      <c r="ED202" s="165"/>
      <c r="EE202" s="165"/>
      <c r="EF202" s="165"/>
      <c r="EG202" s="165"/>
      <c r="EH202" s="166"/>
      <c r="EI202" s="165"/>
      <c r="EJ202" s="164"/>
      <c r="EK202" s="164"/>
      <c r="EL202" s="278"/>
      <c r="EM202" s="278"/>
      <c r="EN202" s="278"/>
      <c r="EO202" s="278"/>
      <c r="EP202" s="278"/>
      <c r="EQ202" s="278"/>
      <c r="ER202" s="165"/>
      <c r="ES202" s="166"/>
      <c r="ET202" s="166"/>
      <c r="EU202" s="166"/>
      <c r="EV202" s="166"/>
      <c r="EW202" s="166"/>
      <c r="EX202" s="284"/>
    </row>
    <row r="203" spans="1:154" ht="13" customHeight="1">
      <c r="A203" s="160" t="s">
        <v>188</v>
      </c>
      <c r="B203" s="160">
        <v>12390</v>
      </c>
      <c r="C203" s="160">
        <v>680574</v>
      </c>
      <c r="D203" s="160">
        <v>29695</v>
      </c>
      <c r="E203" s="160" t="s">
        <v>188</v>
      </c>
      <c r="F203" s="160" t="s">
        <v>188</v>
      </c>
      <c r="G203" s="175"/>
      <c r="H203" s="162" t="s">
        <v>3571</v>
      </c>
      <c r="I203" s="162" t="s">
        <v>531</v>
      </c>
      <c r="J203" s="160">
        <v>25</v>
      </c>
      <c r="K203" s="161">
        <v>6</v>
      </c>
      <c r="L203" s="161" t="s">
        <v>837</v>
      </c>
      <c r="Z203" s="163">
        <v>80</v>
      </c>
      <c r="AA203" s="163">
        <v>326</v>
      </c>
      <c r="AB203" s="163">
        <v>287</v>
      </c>
      <c r="AC203" s="163">
        <v>59</v>
      </c>
      <c r="AD203" s="163">
        <v>41</v>
      </c>
      <c r="AE203" s="163">
        <v>9</v>
      </c>
      <c r="AF203" s="163">
        <v>0</v>
      </c>
      <c r="AG203" s="163">
        <v>9</v>
      </c>
      <c r="AH203" s="163">
        <v>41</v>
      </c>
      <c r="AI203" s="163">
        <v>31</v>
      </c>
      <c r="AJ203" s="163">
        <v>12</v>
      </c>
      <c r="AK203" s="163">
        <v>0</v>
      </c>
      <c r="AL203" s="163">
        <v>32</v>
      </c>
      <c r="AM203" s="163">
        <v>0</v>
      </c>
      <c r="AN203" s="163">
        <v>90</v>
      </c>
      <c r="AO203" s="163">
        <v>5</v>
      </c>
      <c r="AP203" s="163">
        <v>1</v>
      </c>
      <c r="AQ203" s="163">
        <v>1</v>
      </c>
      <c r="AR203" s="163">
        <v>6</v>
      </c>
      <c r="AS203" s="278">
        <v>9.8159509000000006E-2</v>
      </c>
      <c r="AT203" s="278">
        <v>0.27607361899999999</v>
      </c>
      <c r="AU203" s="278">
        <v>0.30150754000000002</v>
      </c>
      <c r="AV203" s="278">
        <v>0.28643215999999999</v>
      </c>
      <c r="AW203" s="278">
        <v>7.0351759999999999E-2</v>
      </c>
      <c r="AX203" s="278">
        <v>0.40703518</v>
      </c>
      <c r="AY203" s="165">
        <v>109.872</v>
      </c>
      <c r="AZ203" s="278">
        <v>9.8039219999999996E-2</v>
      </c>
      <c r="BA203" s="278">
        <v>0.38265306100000002</v>
      </c>
      <c r="BB203" s="278">
        <v>0.178571428</v>
      </c>
      <c r="BC203" s="278">
        <v>0.43877550999999998</v>
      </c>
      <c r="BD203" s="164">
        <v>0.26455026399999998</v>
      </c>
      <c r="BE203" s="164">
        <v>0.205574912</v>
      </c>
      <c r="BF203" s="164">
        <v>0.29538461500000002</v>
      </c>
      <c r="BG203" s="164">
        <v>0.33101045200000001</v>
      </c>
      <c r="BH203" s="164">
        <v>0.62639506700000003</v>
      </c>
      <c r="BI203" s="164">
        <v>0.12543554000000001</v>
      </c>
      <c r="BJ203" s="164">
        <v>82.446147650288694</v>
      </c>
      <c r="BK203" s="164">
        <v>0.28330084213843698</v>
      </c>
      <c r="BL203" s="165">
        <v>-7.9246705858286202</v>
      </c>
      <c r="BM203" s="165">
        <v>29.863056054872601</v>
      </c>
      <c r="BN203" s="165">
        <v>73.699704111384705</v>
      </c>
      <c r="BO203" s="165">
        <v>-1.2102486385080999</v>
      </c>
      <c r="BP203" s="165">
        <v>2.2822639560326898</v>
      </c>
      <c r="BQ203" s="165">
        <v>8.1675907751295895</v>
      </c>
      <c r="BR203" s="165">
        <v>-7.7340519152831</v>
      </c>
      <c r="BS203" s="284">
        <v>0.84674374635457195</v>
      </c>
      <c r="BT203" s="289"/>
      <c r="BU203" s="279"/>
      <c r="BV203" s="290"/>
      <c r="BW203" s="289"/>
      <c r="BX203" s="289"/>
      <c r="BY203" s="289"/>
      <c r="BZ203" s="289"/>
      <c r="CA203" s="279"/>
      <c r="CB203" s="290"/>
      <c r="CC203" s="289"/>
      <c r="CD203" s="279"/>
      <c r="CE203" s="328"/>
      <c r="CF203" s="290"/>
      <c r="CG203" s="289"/>
      <c r="CH203" s="279"/>
      <c r="CI203" s="328"/>
      <c r="CJ203" s="290"/>
      <c r="CK203" s="289"/>
      <c r="CL203" s="279"/>
      <c r="CM203" s="328"/>
      <c r="CN203" s="290"/>
      <c r="CO203" s="289"/>
      <c r="CP203" s="279"/>
      <c r="CQ203" s="328"/>
      <c r="CR203" s="290"/>
      <c r="CS203" s="289"/>
      <c r="CT203" s="279"/>
      <c r="CU203" s="328"/>
      <c r="CV203" s="328"/>
      <c r="CW203" s="290"/>
      <c r="CX203" s="289"/>
      <c r="CY203" s="279"/>
      <c r="CZ203" s="328"/>
      <c r="DA203" s="328"/>
      <c r="DB203" s="290"/>
      <c r="DC203" s="289"/>
      <c r="DD203" s="279"/>
      <c r="DE203" s="328"/>
      <c r="DF203" s="328"/>
      <c r="DG203" s="290"/>
      <c r="DH203" s="302"/>
      <c r="DI203" s="301">
        <v>5.27508801221847</v>
      </c>
      <c r="DP203" s="165"/>
      <c r="DQ203" s="165"/>
      <c r="DR203" s="165"/>
      <c r="ED203" s="165"/>
      <c r="EE203" s="165"/>
      <c r="EF203" s="165"/>
      <c r="EG203" s="165"/>
      <c r="EH203" s="166"/>
      <c r="EI203" s="166"/>
      <c r="EJ203" s="164"/>
      <c r="EK203" s="164"/>
      <c r="EL203" s="278"/>
      <c r="EM203" s="278"/>
      <c r="EN203" s="278"/>
      <c r="EO203" s="278"/>
      <c r="EP203" s="278"/>
      <c r="EQ203" s="278"/>
      <c r="ER203" s="165"/>
      <c r="ES203" s="166"/>
      <c r="ET203" s="166"/>
      <c r="EU203" s="166"/>
      <c r="EV203" s="166"/>
      <c r="EW203" s="166"/>
      <c r="EX203" s="284"/>
    </row>
    <row r="204" spans="1:154" ht="13" customHeight="1">
      <c r="A204" s="160" t="s">
        <v>188</v>
      </c>
      <c r="B204" s="160">
        <v>9851</v>
      </c>
      <c r="C204" s="160">
        <v>608701</v>
      </c>
      <c r="D204" s="160">
        <v>13770</v>
      </c>
      <c r="E204" s="160" t="s">
        <v>609</v>
      </c>
      <c r="F204" s="160" t="s">
        <v>609</v>
      </c>
      <c r="G204" s="175"/>
      <c r="H204" s="162" t="s">
        <v>1873</v>
      </c>
      <c r="I204" s="162" t="s">
        <v>1639</v>
      </c>
      <c r="J204" s="161">
        <v>34</v>
      </c>
      <c r="K204" s="161">
        <v>7</v>
      </c>
      <c r="L204" s="161" t="s">
        <v>837</v>
      </c>
      <c r="Z204" s="163">
        <v>38</v>
      </c>
      <c r="AA204" s="163">
        <v>116</v>
      </c>
      <c r="AB204" s="163">
        <v>100</v>
      </c>
      <c r="AC204" s="163">
        <v>27</v>
      </c>
      <c r="AD204" s="163">
        <v>15</v>
      </c>
      <c r="AE204" s="163">
        <v>7</v>
      </c>
      <c r="AF204" s="163">
        <v>0</v>
      </c>
      <c r="AG204" s="163">
        <v>5</v>
      </c>
      <c r="AH204" s="163">
        <v>17</v>
      </c>
      <c r="AI204" s="163">
        <v>16</v>
      </c>
      <c r="AJ204" s="163">
        <v>2</v>
      </c>
      <c r="AK204" s="163">
        <v>0</v>
      </c>
      <c r="AL204" s="163">
        <v>13</v>
      </c>
      <c r="AM204" s="163">
        <v>1</v>
      </c>
      <c r="AN204" s="163">
        <v>30</v>
      </c>
      <c r="AO204" s="163">
        <v>1</v>
      </c>
      <c r="AP204" s="163">
        <v>2</v>
      </c>
      <c r="AQ204" s="163">
        <v>0</v>
      </c>
      <c r="AR204" s="163">
        <v>3</v>
      </c>
      <c r="AS204" s="278">
        <v>0.11206896500000001</v>
      </c>
      <c r="AT204" s="278">
        <v>0.25862068900000001</v>
      </c>
      <c r="AU204" s="278">
        <v>0.48611111000000001</v>
      </c>
      <c r="AV204" s="278">
        <v>0.16666666999999999</v>
      </c>
      <c r="AW204" s="278">
        <v>0.11111111</v>
      </c>
      <c r="AX204" s="278">
        <v>0.52777777999999997</v>
      </c>
      <c r="AY204" s="456">
        <v>111.488</v>
      </c>
      <c r="AZ204" s="278">
        <v>0.10625</v>
      </c>
      <c r="BA204" s="278">
        <v>0.41666666600000002</v>
      </c>
      <c r="BB204" s="278">
        <v>0.222222222</v>
      </c>
      <c r="BC204" s="278">
        <v>0.36111111099999998</v>
      </c>
      <c r="BD204" s="164">
        <v>0.32835820799999998</v>
      </c>
      <c r="BE204" s="164">
        <v>0.27</v>
      </c>
      <c r="BF204" s="164">
        <v>0.35344827499999998</v>
      </c>
      <c r="BG204" s="164">
        <v>0.49</v>
      </c>
      <c r="BH204" s="164">
        <v>0.84344827499999997</v>
      </c>
      <c r="BI204" s="164">
        <v>0.22</v>
      </c>
      <c r="BJ204" s="165">
        <v>141.90576979046199</v>
      </c>
      <c r="BK204" s="164">
        <v>0.36072243814882998</v>
      </c>
      <c r="BL204" s="165">
        <v>4.3737998906341904</v>
      </c>
      <c r="BM204" s="165">
        <v>17.819739431497201</v>
      </c>
      <c r="BN204" s="165">
        <v>128.48581093848401</v>
      </c>
      <c r="BO204" s="165">
        <v>0.44457576187568298</v>
      </c>
      <c r="BP204" s="165">
        <v>0.15391906909644601</v>
      </c>
      <c r="BQ204" s="165">
        <v>6.0432790502724796</v>
      </c>
      <c r="BR204" s="165">
        <v>3.9564754053769202</v>
      </c>
      <c r="BS204" s="284">
        <v>0.62651385018890404</v>
      </c>
      <c r="BT204" s="289"/>
      <c r="BU204" s="279"/>
      <c r="BV204" s="290"/>
      <c r="BW204" s="289"/>
      <c r="BX204" s="289"/>
      <c r="BY204" s="289"/>
      <c r="BZ204" s="289"/>
      <c r="CA204" s="279"/>
      <c r="CB204" s="290"/>
      <c r="CC204" s="289"/>
      <c r="CD204" s="279"/>
      <c r="CE204" s="328"/>
      <c r="CF204" s="290"/>
      <c r="CG204" s="289"/>
      <c r="CH204" s="279"/>
      <c r="CI204" s="328"/>
      <c r="CJ204" s="290"/>
      <c r="CK204" s="289"/>
      <c r="CL204" s="279"/>
      <c r="CM204" s="328"/>
      <c r="CN204" s="290"/>
      <c r="CO204" s="289"/>
      <c r="CP204" s="279"/>
      <c r="CQ204" s="328"/>
      <c r="CR204" s="290"/>
      <c r="CS204" s="289"/>
      <c r="CT204" s="279"/>
      <c r="CU204" s="328"/>
      <c r="CV204" s="328"/>
      <c r="CW204" s="290"/>
      <c r="CX204" s="289"/>
      <c r="CY204" s="279"/>
      <c r="CZ204" s="328"/>
      <c r="DA204" s="328"/>
      <c r="DB204" s="290"/>
      <c r="DC204" s="289"/>
      <c r="DD204" s="279"/>
      <c r="DE204" s="328"/>
      <c r="DF204" s="328"/>
      <c r="DG204" s="290"/>
      <c r="DH204" s="302"/>
      <c r="DI204" s="301">
        <v>-1.88441926240921</v>
      </c>
      <c r="DP204" s="165"/>
      <c r="DQ204" s="165"/>
      <c r="DR204" s="165"/>
      <c r="ED204" s="165"/>
      <c r="EE204" s="165"/>
      <c r="EF204" s="165"/>
      <c r="EG204" s="165"/>
      <c r="EH204" s="166"/>
      <c r="EI204" s="165"/>
      <c r="EJ204" s="164"/>
      <c r="EK204" s="164"/>
      <c r="EL204" s="278"/>
      <c r="EM204" s="278"/>
      <c r="EN204" s="278"/>
      <c r="EO204" s="278"/>
      <c r="EP204" s="278"/>
      <c r="EQ204" s="278"/>
      <c r="ER204" s="165"/>
      <c r="ES204" s="166"/>
      <c r="ET204" s="166"/>
      <c r="EU204" s="166"/>
      <c r="EV204" s="166"/>
      <c r="EW204" s="166"/>
      <c r="EX204" s="284"/>
    </row>
    <row r="205" spans="1:154" ht="13" customHeight="1">
      <c r="A205" s="160" t="s">
        <v>188</v>
      </c>
      <c r="B205" s="160">
        <v>9858</v>
      </c>
      <c r="C205" s="160">
        <v>622534</v>
      </c>
      <c r="D205" s="160">
        <v>14712</v>
      </c>
      <c r="E205" s="160" t="s">
        <v>239</v>
      </c>
      <c r="F205" s="160" t="s">
        <v>239</v>
      </c>
      <c r="G205" s="175"/>
      <c r="H205" s="168" t="s">
        <v>767</v>
      </c>
      <c r="I205" s="169" t="s">
        <v>627</v>
      </c>
      <c r="J205" s="170">
        <v>30</v>
      </c>
      <c r="K205" s="161">
        <v>7</v>
      </c>
      <c r="L205" s="161" t="s">
        <v>837</v>
      </c>
      <c r="Z205" s="163">
        <v>6</v>
      </c>
      <c r="AA205" s="163">
        <v>20</v>
      </c>
      <c r="AB205" s="163">
        <v>19</v>
      </c>
      <c r="AC205" s="163">
        <v>6</v>
      </c>
      <c r="AD205" s="163">
        <v>6</v>
      </c>
      <c r="AE205" s="163">
        <v>0</v>
      </c>
      <c r="AF205" s="163">
        <v>0</v>
      </c>
      <c r="AG205" s="163">
        <v>0</v>
      </c>
      <c r="AH205" s="163">
        <v>1</v>
      </c>
      <c r="AI205" s="163">
        <v>3</v>
      </c>
      <c r="AJ205" s="163">
        <v>0</v>
      </c>
      <c r="AK205" s="163">
        <v>0</v>
      </c>
      <c r="AL205" s="163">
        <v>0</v>
      </c>
      <c r="AM205" s="163">
        <v>0</v>
      </c>
      <c r="AN205" s="163">
        <v>6</v>
      </c>
      <c r="AO205" s="163">
        <v>0</v>
      </c>
      <c r="AP205" s="163">
        <v>1</v>
      </c>
      <c r="AQ205" s="163">
        <v>0</v>
      </c>
      <c r="AR205" s="163">
        <v>0</v>
      </c>
      <c r="AS205" s="278">
        <v>0</v>
      </c>
      <c r="AT205" s="278">
        <v>0.3</v>
      </c>
      <c r="AU205" s="278">
        <v>0.35714286000000001</v>
      </c>
      <c r="AV205" s="278">
        <v>0.42857142999999998</v>
      </c>
      <c r="AW205" s="278">
        <v>0</v>
      </c>
      <c r="AX205" s="278">
        <v>0.14285713999999999</v>
      </c>
      <c r="AY205" s="456">
        <v>102.803</v>
      </c>
      <c r="AZ205" s="278">
        <v>0.13235294</v>
      </c>
      <c r="BA205" s="278">
        <v>0.35714285699999998</v>
      </c>
      <c r="BB205" s="278">
        <v>0.42857142799999998</v>
      </c>
      <c r="BC205" s="278">
        <v>0.21428571399999999</v>
      </c>
      <c r="BD205" s="164">
        <v>0.42857142799999998</v>
      </c>
      <c r="BE205" s="164">
        <v>0.31578947299999999</v>
      </c>
      <c r="BF205" s="164">
        <v>0.3</v>
      </c>
      <c r="BG205" s="164">
        <v>0.31578947299999999</v>
      </c>
      <c r="BH205" s="164">
        <v>0.61578947299999998</v>
      </c>
      <c r="BI205" s="164">
        <v>0</v>
      </c>
      <c r="BJ205" s="165">
        <v>0</v>
      </c>
      <c r="BK205" s="164">
        <v>0.266042804718017</v>
      </c>
      <c r="BL205" s="165">
        <v>-0.76264665264493503</v>
      </c>
      <c r="BM205" s="165">
        <v>1.55561878543489</v>
      </c>
      <c r="BN205" s="165">
        <v>68.695338155264594</v>
      </c>
      <c r="BO205" s="165">
        <v>0.34606342595040401</v>
      </c>
      <c r="BP205" s="165">
        <v>-0.87755058426409904</v>
      </c>
      <c r="BQ205" s="165">
        <v>-1.4311952487365001</v>
      </c>
      <c r="BR205" s="165">
        <v>-1.5980408088103499</v>
      </c>
      <c r="BS205" s="284">
        <v>-0.14837369550518101</v>
      </c>
      <c r="BT205" s="289"/>
      <c r="BU205" s="279"/>
      <c r="BV205" s="290"/>
      <c r="BW205" s="289"/>
      <c r="BX205" s="289"/>
      <c r="BY205" s="289"/>
      <c r="BZ205" s="289"/>
      <c r="CA205" s="279"/>
      <c r="CB205" s="290"/>
      <c r="CC205" s="289"/>
      <c r="CD205" s="279"/>
      <c r="CE205" s="328"/>
      <c r="CF205" s="290"/>
      <c r="CG205" s="289"/>
      <c r="CH205" s="279"/>
      <c r="CI205" s="328"/>
      <c r="CJ205" s="290"/>
      <c r="CK205" s="289"/>
      <c r="CL205" s="279"/>
      <c r="CM205" s="328"/>
      <c r="CN205" s="290"/>
      <c r="CO205" s="289"/>
      <c r="CP205" s="279"/>
      <c r="CQ205" s="328"/>
      <c r="CR205" s="290"/>
      <c r="CS205" s="289"/>
      <c r="CT205" s="279"/>
      <c r="CU205" s="328"/>
      <c r="CV205" s="328"/>
      <c r="CW205" s="290"/>
      <c r="CX205" s="289"/>
      <c r="CY205" s="279"/>
      <c r="CZ205" s="328"/>
      <c r="DA205" s="328"/>
      <c r="DB205" s="290"/>
      <c r="DC205" s="289"/>
      <c r="DD205" s="279"/>
      <c r="DE205" s="328"/>
      <c r="DF205" s="328"/>
      <c r="DG205" s="290"/>
      <c r="DH205" s="302"/>
      <c r="DI205" s="301">
        <v>-0.51784804463386502</v>
      </c>
      <c r="DP205" s="165"/>
      <c r="DQ205" s="165"/>
      <c r="DR205" s="165"/>
      <c r="ED205" s="165"/>
      <c r="EE205" s="165"/>
      <c r="EF205" s="165"/>
      <c r="EG205" s="165"/>
      <c r="EH205" s="166"/>
      <c r="EI205" s="165"/>
      <c r="EJ205" s="164"/>
      <c r="EK205" s="164"/>
      <c r="EL205" s="278"/>
      <c r="EM205" s="278"/>
      <c r="EN205" s="278"/>
      <c r="EO205" s="278"/>
      <c r="EP205" s="278"/>
      <c r="EQ205" s="278"/>
      <c r="ER205" s="165"/>
      <c r="ES205" s="166"/>
      <c r="ET205" s="166"/>
      <c r="EU205" s="166"/>
      <c r="EV205" s="166"/>
      <c r="EW205" s="166"/>
      <c r="EX205" s="284"/>
    </row>
    <row r="206" spans="1:154" ht="13" customHeight="1">
      <c r="A206" s="160" t="s">
        <v>188</v>
      </c>
      <c r="B206" s="160">
        <v>9875</v>
      </c>
      <c r="C206" s="160">
        <v>624424</v>
      </c>
      <c r="D206" s="160">
        <v>16376</v>
      </c>
      <c r="E206" s="160" t="s">
        <v>15</v>
      </c>
      <c r="F206" s="160" t="s">
        <v>15</v>
      </c>
      <c r="G206" s="175"/>
      <c r="H206" s="168" t="s">
        <v>890</v>
      </c>
      <c r="I206" s="169" t="s">
        <v>596</v>
      </c>
      <c r="J206" s="170">
        <v>32</v>
      </c>
      <c r="K206" s="161">
        <v>7</v>
      </c>
      <c r="L206" s="161" t="s">
        <v>46</v>
      </c>
      <c r="Z206" s="163">
        <v>77</v>
      </c>
      <c r="AA206" s="163">
        <v>287</v>
      </c>
      <c r="AB206" s="163">
        <v>244</v>
      </c>
      <c r="AC206" s="163">
        <v>43</v>
      </c>
      <c r="AD206" s="163">
        <v>25</v>
      </c>
      <c r="AE206" s="163">
        <v>11</v>
      </c>
      <c r="AF206" s="163">
        <v>0</v>
      </c>
      <c r="AG206" s="163">
        <v>7</v>
      </c>
      <c r="AH206" s="163">
        <v>33</v>
      </c>
      <c r="AI206" s="163">
        <v>21</v>
      </c>
      <c r="AJ206" s="163">
        <v>1</v>
      </c>
      <c r="AK206" s="163">
        <v>0</v>
      </c>
      <c r="AL206" s="163">
        <v>35</v>
      </c>
      <c r="AM206" s="163">
        <v>0</v>
      </c>
      <c r="AN206" s="163">
        <v>67</v>
      </c>
      <c r="AO206" s="163">
        <v>7</v>
      </c>
      <c r="AP206" s="163">
        <v>1</v>
      </c>
      <c r="AQ206" s="163">
        <v>0</v>
      </c>
      <c r="AR206" s="163">
        <v>8</v>
      </c>
      <c r="AS206" s="278">
        <v>0.121951219</v>
      </c>
      <c r="AT206" s="278">
        <v>0.23344947699999999</v>
      </c>
      <c r="AU206" s="278">
        <v>0.40449437999999999</v>
      </c>
      <c r="AV206" s="278">
        <v>0.28089888000000002</v>
      </c>
      <c r="AW206" s="278">
        <v>8.9887640000000005E-2</v>
      </c>
      <c r="AX206" s="278">
        <v>0.43820225000000002</v>
      </c>
      <c r="AY206" s="456">
        <v>112.91500000000001</v>
      </c>
      <c r="AZ206" s="278">
        <v>0.10353753</v>
      </c>
      <c r="BA206" s="278">
        <v>0.41573033700000001</v>
      </c>
      <c r="BB206" s="278">
        <v>0.17415730300000001</v>
      </c>
      <c r="BC206" s="278">
        <v>0.41011235899999998</v>
      </c>
      <c r="BD206" s="164">
        <v>0.21052631499999999</v>
      </c>
      <c r="BE206" s="164">
        <v>0.17622950800000001</v>
      </c>
      <c r="BF206" s="164">
        <v>0.29616724700000002</v>
      </c>
      <c r="BG206" s="164">
        <v>0.30737704900000001</v>
      </c>
      <c r="BH206" s="164">
        <v>0.60354429600000004</v>
      </c>
      <c r="BI206" s="164">
        <v>0.13114754100000001</v>
      </c>
      <c r="BJ206" s="165">
        <v>86.200526017253907</v>
      </c>
      <c r="BK206" s="164">
        <v>0.27809220531676199</v>
      </c>
      <c r="BL206" s="165">
        <v>-8.1740111351405798</v>
      </c>
      <c r="BM206" s="165">
        <v>25.093097901305001</v>
      </c>
      <c r="BN206" s="165">
        <v>75.905854616261706</v>
      </c>
      <c r="BO206" s="165">
        <v>3.6320392483276599E-2</v>
      </c>
      <c r="BP206" s="165">
        <v>-1.3430990339256801</v>
      </c>
      <c r="BQ206" s="165">
        <v>-6.0196444807966696</v>
      </c>
      <c r="BR206" s="165">
        <v>-9.4214589895141803</v>
      </c>
      <c r="BS206" s="284">
        <v>-0.62406362656086001</v>
      </c>
      <c r="BT206" s="289"/>
      <c r="BU206" s="279"/>
      <c r="BV206" s="290"/>
      <c r="BW206" s="289"/>
      <c r="BX206" s="289"/>
      <c r="BY206" s="289"/>
      <c r="BZ206" s="289"/>
      <c r="CA206" s="279"/>
      <c r="CB206" s="290"/>
      <c r="CC206" s="289"/>
      <c r="CD206" s="279"/>
      <c r="CE206" s="328"/>
      <c r="CF206" s="290"/>
      <c r="CG206" s="289"/>
      <c r="CH206" s="279"/>
      <c r="CI206" s="328"/>
      <c r="CJ206" s="290"/>
      <c r="CK206" s="289"/>
      <c r="CL206" s="279"/>
      <c r="CM206" s="328"/>
      <c r="CN206" s="290"/>
      <c r="CO206" s="289"/>
      <c r="CP206" s="279"/>
      <c r="CQ206" s="328"/>
      <c r="CR206" s="290"/>
      <c r="CS206" s="289"/>
      <c r="CT206" s="279"/>
      <c r="CU206" s="328"/>
      <c r="CV206" s="328"/>
      <c r="CW206" s="290"/>
      <c r="CX206" s="289"/>
      <c r="CY206" s="279"/>
      <c r="CZ206" s="328"/>
      <c r="DA206" s="328"/>
      <c r="DB206" s="290"/>
      <c r="DC206" s="289"/>
      <c r="DD206" s="279"/>
      <c r="DE206" s="328"/>
      <c r="DF206" s="328"/>
      <c r="DG206" s="290"/>
      <c r="DH206" s="302"/>
      <c r="DI206" s="301">
        <v>-5.9534652233123699</v>
      </c>
      <c r="DP206" s="165"/>
      <c r="DQ206" s="165"/>
      <c r="DR206" s="165"/>
      <c r="ED206" s="165"/>
      <c r="EE206" s="165"/>
      <c r="EF206" s="165"/>
      <c r="EG206" s="165"/>
      <c r="EH206" s="166"/>
      <c r="EI206" s="165"/>
      <c r="EJ206" s="164"/>
      <c r="EK206" s="164"/>
      <c r="EL206" s="278"/>
      <c r="EM206" s="278"/>
      <c r="EN206" s="278"/>
      <c r="EO206" s="278"/>
      <c r="EP206" s="278"/>
      <c r="EQ206" s="278"/>
      <c r="ER206" s="165"/>
      <c r="ES206" s="166"/>
      <c r="ET206" s="166"/>
      <c r="EU206" s="166"/>
      <c r="EV206" s="166"/>
      <c r="EW206" s="166"/>
      <c r="EX206" s="284"/>
    </row>
    <row r="207" spans="1:154" ht="13" customHeight="1">
      <c r="A207" s="160" t="s">
        <v>188</v>
      </c>
      <c r="B207" s="160">
        <v>11471</v>
      </c>
      <c r="C207" s="160">
        <v>664728</v>
      </c>
      <c r="D207" s="160">
        <v>21614</v>
      </c>
      <c r="E207" s="160" t="s">
        <v>2170</v>
      </c>
      <c r="F207" s="160" t="s">
        <v>2170</v>
      </c>
      <c r="G207" s="175"/>
      <c r="H207" s="162" t="s">
        <v>2484</v>
      </c>
      <c r="I207" s="162" t="s">
        <v>547</v>
      </c>
      <c r="J207" s="161">
        <v>28</v>
      </c>
      <c r="K207" s="161">
        <v>8</v>
      </c>
      <c r="L207" s="161" t="s">
        <v>46</v>
      </c>
      <c r="Z207" s="163">
        <v>78</v>
      </c>
      <c r="AA207" s="163">
        <v>232</v>
      </c>
      <c r="AB207" s="163">
        <v>212</v>
      </c>
      <c r="AC207" s="163">
        <v>51</v>
      </c>
      <c r="AD207" s="163">
        <v>36</v>
      </c>
      <c r="AE207" s="163">
        <v>9</v>
      </c>
      <c r="AF207" s="163">
        <v>3</v>
      </c>
      <c r="AG207" s="163">
        <v>3</v>
      </c>
      <c r="AH207" s="163">
        <v>23</v>
      </c>
      <c r="AI207" s="163">
        <v>18</v>
      </c>
      <c r="AJ207" s="163">
        <v>2</v>
      </c>
      <c r="AK207" s="163">
        <v>1</v>
      </c>
      <c r="AL207" s="163">
        <v>8</v>
      </c>
      <c r="AM207" s="163">
        <v>0</v>
      </c>
      <c r="AN207" s="163">
        <v>44</v>
      </c>
      <c r="AO207" s="163">
        <v>0</v>
      </c>
      <c r="AP207" s="163">
        <v>3</v>
      </c>
      <c r="AQ207" s="163">
        <v>9</v>
      </c>
      <c r="AR207" s="163">
        <v>3</v>
      </c>
      <c r="AS207" s="278">
        <v>3.4482758000000002E-2</v>
      </c>
      <c r="AT207" s="278">
        <v>0.18965517200000001</v>
      </c>
      <c r="AU207" s="278">
        <v>0.43333333000000002</v>
      </c>
      <c r="AV207" s="278">
        <v>0.23888888999999999</v>
      </c>
      <c r="AW207" s="278">
        <v>1.6666670000000001E-2</v>
      </c>
      <c r="AX207" s="278">
        <v>0.35</v>
      </c>
      <c r="AY207" s="456">
        <v>109.52500000000001</v>
      </c>
      <c r="AZ207" s="278">
        <v>7.7858880000000005E-2</v>
      </c>
      <c r="BA207" s="278">
        <v>0.43558282199999998</v>
      </c>
      <c r="BB207" s="278">
        <v>0.16564417100000001</v>
      </c>
      <c r="BC207" s="278">
        <v>0.39877300599999999</v>
      </c>
      <c r="BD207" s="164">
        <v>0.28571428500000001</v>
      </c>
      <c r="BE207" s="164">
        <v>0.24056603700000001</v>
      </c>
      <c r="BF207" s="164">
        <v>0.26457399100000001</v>
      </c>
      <c r="BG207" s="164">
        <v>0.35377358399999997</v>
      </c>
      <c r="BH207" s="164">
        <v>0.61834757500000004</v>
      </c>
      <c r="BI207" s="164">
        <v>0.11320754700000001</v>
      </c>
      <c r="BJ207" s="165">
        <v>73.0218368323861</v>
      </c>
      <c r="BK207" s="164">
        <v>0.26817657594723499</v>
      </c>
      <c r="BL207" s="165">
        <v>-8.4501828086102009</v>
      </c>
      <c r="BM207" s="165">
        <v>18.441696273115799</v>
      </c>
      <c r="BN207" s="165">
        <v>65.186665131274395</v>
      </c>
      <c r="BO207" s="165">
        <v>-0.19259953452938799</v>
      </c>
      <c r="BP207" s="332">
        <v>0.80713825486600399</v>
      </c>
      <c r="BQ207" s="165">
        <v>3.9348823204165599</v>
      </c>
      <c r="BR207" s="165">
        <v>-8.4872902855747903</v>
      </c>
      <c r="BS207" s="284">
        <v>0.40793388028197702</v>
      </c>
      <c r="BT207" s="289"/>
      <c r="BU207" s="279"/>
      <c r="BV207" s="290"/>
      <c r="BW207" s="289"/>
      <c r="BX207" s="289"/>
      <c r="BY207" s="289"/>
      <c r="BZ207" s="289"/>
      <c r="CA207" s="279"/>
      <c r="CB207" s="290"/>
      <c r="CC207" s="289"/>
      <c r="CD207" s="279"/>
      <c r="CE207" s="328"/>
      <c r="CF207" s="290"/>
      <c r="CG207" s="289"/>
      <c r="CH207" s="279"/>
      <c r="CI207" s="328"/>
      <c r="CJ207" s="290"/>
      <c r="CK207" s="289"/>
      <c r="CL207" s="279"/>
      <c r="CM207" s="328"/>
      <c r="CN207" s="290"/>
      <c r="CO207" s="289"/>
      <c r="CP207" s="279"/>
      <c r="CQ207" s="328"/>
      <c r="CR207" s="290"/>
      <c r="CS207" s="289"/>
      <c r="CT207" s="279"/>
      <c r="CU207" s="328"/>
      <c r="CV207" s="328"/>
      <c r="CW207" s="290"/>
      <c r="CX207" s="289"/>
      <c r="CY207" s="279"/>
      <c r="CZ207" s="328"/>
      <c r="DA207" s="328"/>
      <c r="DB207" s="290"/>
      <c r="DC207" s="289"/>
      <c r="DD207" s="279"/>
      <c r="DE207" s="328"/>
      <c r="DF207" s="328"/>
      <c r="DG207" s="290"/>
      <c r="DH207" s="302"/>
      <c r="DI207" s="301">
        <v>4.4797267913818297</v>
      </c>
      <c r="DP207" s="165"/>
      <c r="DQ207" s="165"/>
      <c r="DR207" s="165"/>
      <c r="ED207" s="165"/>
      <c r="EE207" s="165"/>
      <c r="EF207" s="165"/>
      <c r="EG207" s="165"/>
      <c r="EH207" s="166"/>
      <c r="EI207" s="165"/>
      <c r="EJ207" s="164"/>
      <c r="EK207" s="164"/>
      <c r="EL207" s="278"/>
      <c r="EM207" s="278"/>
      <c r="EN207" s="278"/>
      <c r="EO207" s="278"/>
      <c r="EP207" s="278"/>
      <c r="EQ207" s="278"/>
      <c r="ER207" s="165"/>
      <c r="ES207" s="166"/>
      <c r="ET207" s="166"/>
      <c r="EU207" s="166"/>
      <c r="EV207" s="166"/>
      <c r="EW207" s="166"/>
      <c r="EX207" s="284"/>
    </row>
    <row r="208" spans="1:154" ht="13" customHeight="1">
      <c r="A208" s="160" t="s">
        <v>188</v>
      </c>
      <c r="B208" s="160">
        <v>10873</v>
      </c>
      <c r="C208" s="160">
        <v>641658</v>
      </c>
      <c r="D208" s="160">
        <v>19262</v>
      </c>
      <c r="E208" s="160" t="s">
        <v>3328</v>
      </c>
      <c r="F208" s="160" t="s">
        <v>3328</v>
      </c>
      <c r="G208" s="175"/>
      <c r="H208" s="168" t="s">
        <v>1171</v>
      </c>
      <c r="I208" s="169" t="s">
        <v>307</v>
      </c>
      <c r="J208" s="170">
        <v>30</v>
      </c>
      <c r="K208" s="161">
        <v>8</v>
      </c>
      <c r="L208" s="161" t="s">
        <v>837</v>
      </c>
      <c r="Z208" s="163">
        <v>37</v>
      </c>
      <c r="AA208" s="163">
        <v>77</v>
      </c>
      <c r="AB208" s="163">
        <v>64</v>
      </c>
      <c r="AC208" s="163">
        <v>11</v>
      </c>
      <c r="AD208" s="163">
        <v>9</v>
      </c>
      <c r="AE208" s="163">
        <v>2</v>
      </c>
      <c r="AF208" s="163">
        <v>0</v>
      </c>
      <c r="AG208" s="163">
        <v>0</v>
      </c>
      <c r="AH208" s="163">
        <v>11</v>
      </c>
      <c r="AI208" s="163">
        <v>1</v>
      </c>
      <c r="AJ208" s="163">
        <v>2</v>
      </c>
      <c r="AK208" s="163">
        <v>1</v>
      </c>
      <c r="AL208" s="163">
        <v>11</v>
      </c>
      <c r="AM208" s="163">
        <v>0</v>
      </c>
      <c r="AN208" s="163">
        <v>22</v>
      </c>
      <c r="AO208" s="163">
        <v>0</v>
      </c>
      <c r="AP208" s="163">
        <v>0</v>
      </c>
      <c r="AQ208" s="163">
        <v>2</v>
      </c>
      <c r="AR208" s="163">
        <v>1</v>
      </c>
      <c r="AS208" s="278">
        <v>0.14285714199999999</v>
      </c>
      <c r="AT208" s="278">
        <v>0.28571428500000001</v>
      </c>
      <c r="AU208" s="278">
        <v>0.36363635999999999</v>
      </c>
      <c r="AV208" s="278">
        <v>0.25</v>
      </c>
      <c r="AW208" s="278">
        <v>2.2727270000000001E-2</v>
      </c>
      <c r="AX208" s="278">
        <v>0.20454544999999999</v>
      </c>
      <c r="AY208" s="456">
        <v>99.224999999999994</v>
      </c>
      <c r="AZ208" s="278">
        <v>7.4766360000000004E-2</v>
      </c>
      <c r="BA208" s="278">
        <v>0.35</v>
      </c>
      <c r="BB208" s="278">
        <v>0.15</v>
      </c>
      <c r="BC208" s="278">
        <v>0.5</v>
      </c>
      <c r="BD208" s="164">
        <v>0.26190476099999999</v>
      </c>
      <c r="BE208" s="164">
        <v>0.171875</v>
      </c>
      <c r="BF208" s="164">
        <v>0.29333333299999997</v>
      </c>
      <c r="BG208" s="164">
        <v>0.203125</v>
      </c>
      <c r="BH208" s="164">
        <v>0.49645833299999997</v>
      </c>
      <c r="BI208" s="164">
        <v>3.125E-2</v>
      </c>
      <c r="BJ208" s="165">
        <v>20.5399691696411</v>
      </c>
      <c r="BK208" s="164">
        <v>0.24173684597015299</v>
      </c>
      <c r="BL208" s="165">
        <v>-4.3841095322692896</v>
      </c>
      <c r="BM208" s="165">
        <v>4.5412124043380597</v>
      </c>
      <c r="BN208" s="165">
        <v>49.3850343221348</v>
      </c>
      <c r="BO208" s="165">
        <v>-8.0823878907636607E-2</v>
      </c>
      <c r="BP208" s="165">
        <v>0.27606103289872402</v>
      </c>
      <c r="BQ208" s="165">
        <v>-0.35468336780985998</v>
      </c>
      <c r="BR208" s="165">
        <v>-4.2769578255662903</v>
      </c>
      <c r="BS208" s="284">
        <v>-3.6770442092112797E-2</v>
      </c>
      <c r="BT208" s="289"/>
      <c r="BU208" s="279"/>
      <c r="BV208" s="290"/>
      <c r="BW208" s="289"/>
      <c r="BX208" s="289"/>
      <c r="BY208" s="289"/>
      <c r="BZ208" s="289"/>
      <c r="CA208" s="279"/>
      <c r="CB208" s="290"/>
      <c r="CC208" s="289"/>
      <c r="CD208" s="279"/>
      <c r="CE208" s="328"/>
      <c r="CF208" s="290"/>
      <c r="CG208" s="289"/>
      <c r="CH208" s="279"/>
      <c r="CI208" s="328"/>
      <c r="CJ208" s="290"/>
      <c r="CK208" s="289"/>
      <c r="CL208" s="279"/>
      <c r="CM208" s="328"/>
      <c r="CN208" s="290"/>
      <c r="CO208" s="289"/>
      <c r="CP208" s="279"/>
      <c r="CQ208" s="328"/>
      <c r="CR208" s="290"/>
      <c r="CS208" s="289"/>
      <c r="CT208" s="279"/>
      <c r="CU208" s="328"/>
      <c r="CV208" s="328"/>
      <c r="CW208" s="290"/>
      <c r="CX208" s="289"/>
      <c r="CY208" s="279"/>
      <c r="CZ208" s="328"/>
      <c r="DA208" s="328"/>
      <c r="DB208" s="290"/>
      <c r="DC208" s="289"/>
      <c r="DD208" s="279"/>
      <c r="DE208" s="328"/>
      <c r="DF208" s="328"/>
      <c r="DG208" s="290"/>
      <c r="DH208" s="302"/>
      <c r="DI208" s="301">
        <v>1.4123213589191399</v>
      </c>
      <c r="DP208" s="165"/>
      <c r="DQ208" s="165"/>
      <c r="DR208" s="165"/>
      <c r="ED208" s="165"/>
      <c r="EE208" s="165"/>
      <c r="EF208" s="165"/>
      <c r="EG208" s="165"/>
      <c r="EH208" s="166"/>
      <c r="EI208" s="165"/>
      <c r="EJ208" s="164"/>
      <c r="EK208" s="164"/>
      <c r="EL208" s="278"/>
      <c r="EM208" s="278"/>
      <c r="EN208" s="278"/>
      <c r="EO208" s="278"/>
      <c r="EP208" s="278"/>
      <c r="EQ208" s="278"/>
      <c r="ER208" s="165"/>
      <c r="ES208" s="166"/>
      <c r="ET208" s="166"/>
      <c r="EU208" s="166"/>
      <c r="EV208" s="166"/>
      <c r="EW208" s="166"/>
      <c r="EX208" s="284"/>
    </row>
    <row r="209" spans="1:154" ht="13" customHeight="1">
      <c r="A209" s="160" t="s">
        <v>188</v>
      </c>
      <c r="B209" s="160">
        <v>11782</v>
      </c>
      <c r="C209" s="160">
        <v>668709</v>
      </c>
      <c r="D209" s="160">
        <v>26368</v>
      </c>
      <c r="E209" s="160" t="s">
        <v>4356</v>
      </c>
      <c r="F209" s="160" t="s">
        <v>4356</v>
      </c>
      <c r="G209" s="175"/>
      <c r="H209" s="162" t="s">
        <v>3097</v>
      </c>
      <c r="I209" s="162" t="s">
        <v>3525</v>
      </c>
      <c r="J209" s="160">
        <v>27</v>
      </c>
      <c r="K209" s="161">
        <v>8</v>
      </c>
      <c r="L209" s="161" t="s">
        <v>46</v>
      </c>
      <c r="Z209" s="163">
        <v>62</v>
      </c>
      <c r="AA209" s="163">
        <v>233</v>
      </c>
      <c r="AB209" s="163">
        <v>204</v>
      </c>
      <c r="AC209" s="163">
        <v>39</v>
      </c>
      <c r="AD209" s="163">
        <v>21</v>
      </c>
      <c r="AE209" s="163">
        <v>10</v>
      </c>
      <c r="AF209" s="163">
        <v>0</v>
      </c>
      <c r="AG209" s="163">
        <v>8</v>
      </c>
      <c r="AH209" s="163">
        <v>30</v>
      </c>
      <c r="AI209" s="163">
        <v>22</v>
      </c>
      <c r="AJ209" s="163">
        <v>1</v>
      </c>
      <c r="AK209" s="163">
        <v>2</v>
      </c>
      <c r="AL209" s="163">
        <v>28</v>
      </c>
      <c r="AM209" s="163">
        <v>1</v>
      </c>
      <c r="AN209" s="163">
        <v>57</v>
      </c>
      <c r="AO209" s="163">
        <v>0</v>
      </c>
      <c r="AP209" s="163">
        <v>1</v>
      </c>
      <c r="AQ209" s="163">
        <v>0</v>
      </c>
      <c r="AR209" s="163">
        <v>4</v>
      </c>
      <c r="AS209" s="278">
        <v>0.12017167300000001</v>
      </c>
      <c r="AT209" s="278">
        <v>0.244635193</v>
      </c>
      <c r="AU209" s="278">
        <v>0.45270270000000001</v>
      </c>
      <c r="AV209" s="278">
        <v>0.17567568</v>
      </c>
      <c r="AW209" s="278">
        <v>5.4054049999999999E-2</v>
      </c>
      <c r="AX209" s="278">
        <v>0.38513513999999999</v>
      </c>
      <c r="AY209" s="456">
        <v>109.89400000000001</v>
      </c>
      <c r="AZ209" s="278">
        <v>0.10669694</v>
      </c>
      <c r="BA209" s="278">
        <v>0.33783783699999997</v>
      </c>
      <c r="BB209" s="278">
        <v>0.155405405</v>
      </c>
      <c r="BC209" s="278">
        <v>0.50675675600000003</v>
      </c>
      <c r="BD209" s="164">
        <v>0.22142857099999999</v>
      </c>
      <c r="BE209" s="164">
        <v>0.19117646999999999</v>
      </c>
      <c r="BF209" s="164">
        <v>0.287553648</v>
      </c>
      <c r="BG209" s="164">
        <v>0.35784313699999998</v>
      </c>
      <c r="BH209" s="164">
        <v>0.64539678499999997</v>
      </c>
      <c r="BI209" s="164">
        <v>0.16666666699999999</v>
      </c>
      <c r="BJ209" s="165">
        <v>107.50437126838899</v>
      </c>
      <c r="BK209" s="164">
        <v>0.28641121192225</v>
      </c>
      <c r="BL209" s="165">
        <v>-5.0834607858000096</v>
      </c>
      <c r="BM209" s="165">
        <v>21.924331567829999</v>
      </c>
      <c r="BN209" s="165">
        <v>77.836085798768707</v>
      </c>
      <c r="BO209" s="165">
        <v>-0.93760314764650299</v>
      </c>
      <c r="BP209" s="165">
        <v>-0.900791810825467</v>
      </c>
      <c r="BQ209" s="165">
        <v>-4.4641733787743103</v>
      </c>
      <c r="BR209" s="165">
        <v>-6.8435965575067099</v>
      </c>
      <c r="BS209" s="284">
        <v>-0.46280610711176801</v>
      </c>
      <c r="BT209" s="289"/>
      <c r="BU209" s="279"/>
      <c r="BV209" s="290"/>
      <c r="BW209" s="289"/>
      <c r="BX209" s="289"/>
      <c r="BY209" s="289"/>
      <c r="BZ209" s="289"/>
      <c r="CA209" s="279"/>
      <c r="CB209" s="290"/>
      <c r="CC209" s="289"/>
      <c r="CD209" s="279"/>
      <c r="CE209" s="328"/>
      <c r="CF209" s="290"/>
      <c r="CG209" s="289"/>
      <c r="CH209" s="279"/>
      <c r="CI209" s="328"/>
      <c r="CJ209" s="290"/>
      <c r="CK209" s="289"/>
      <c r="CL209" s="279"/>
      <c r="CM209" s="328"/>
      <c r="CN209" s="290"/>
      <c r="CO209" s="289"/>
      <c r="CP209" s="279"/>
      <c r="CQ209" s="328"/>
      <c r="CR209" s="290"/>
      <c r="CS209" s="289"/>
      <c r="CT209" s="279"/>
      <c r="CU209" s="328"/>
      <c r="CV209" s="328"/>
      <c r="CW209" s="290"/>
      <c r="CX209" s="289"/>
      <c r="CY209" s="279"/>
      <c r="CZ209" s="328"/>
      <c r="DA209" s="328"/>
      <c r="DB209" s="290"/>
      <c r="DC209" s="289"/>
      <c r="DD209" s="279"/>
      <c r="DE209" s="328"/>
      <c r="DF209" s="328"/>
      <c r="DG209" s="290"/>
      <c r="DH209" s="302"/>
      <c r="DI209" s="301">
        <v>-5.5972573161125103</v>
      </c>
      <c r="DP209" s="165"/>
      <c r="DQ209" s="165"/>
      <c r="DR209" s="165"/>
      <c r="ED209" s="165"/>
      <c r="EE209" s="165"/>
      <c r="EF209" s="165"/>
      <c r="EG209" s="165"/>
      <c r="EH209" s="166"/>
      <c r="EI209" s="165"/>
      <c r="EJ209" s="164"/>
      <c r="EK209" s="164"/>
      <c r="EL209" s="278"/>
      <c r="EM209" s="278"/>
      <c r="EN209" s="278"/>
      <c r="EO209" s="278"/>
      <c r="EP209" s="278"/>
      <c r="EQ209" s="278"/>
      <c r="ER209" s="165"/>
      <c r="ES209" s="166"/>
      <c r="ET209" s="166"/>
      <c r="EU209" s="166"/>
      <c r="EV209" s="166"/>
      <c r="EW209" s="166"/>
      <c r="EX209" s="284"/>
    </row>
    <row r="210" spans="1:154" ht="13" customHeight="1">
      <c r="A210" s="160" t="s">
        <v>188</v>
      </c>
      <c r="B210" s="160">
        <v>10951</v>
      </c>
      <c r="C210" s="160">
        <v>660821</v>
      </c>
      <c r="D210" s="160">
        <v>19913</v>
      </c>
      <c r="E210" s="160" t="s">
        <v>686</v>
      </c>
      <c r="F210" s="160" t="s">
        <v>686</v>
      </c>
      <c r="G210" s="175"/>
      <c r="H210" s="162" t="s">
        <v>3344</v>
      </c>
      <c r="I210" s="162" t="s">
        <v>3342</v>
      </c>
      <c r="J210" s="161">
        <v>27</v>
      </c>
      <c r="K210" s="161">
        <v>9</v>
      </c>
      <c r="L210" s="161" t="s">
        <v>46</v>
      </c>
      <c r="Z210" s="163">
        <v>68</v>
      </c>
      <c r="AA210" s="163">
        <v>271</v>
      </c>
      <c r="AB210" s="163">
        <v>244</v>
      </c>
      <c r="AC210" s="163">
        <v>62</v>
      </c>
      <c r="AD210" s="163">
        <v>41</v>
      </c>
      <c r="AE210" s="163">
        <v>10</v>
      </c>
      <c r="AF210" s="163">
        <v>4</v>
      </c>
      <c r="AG210" s="163">
        <v>7</v>
      </c>
      <c r="AH210" s="163">
        <v>31</v>
      </c>
      <c r="AI210" s="163">
        <v>29</v>
      </c>
      <c r="AJ210" s="163">
        <v>9</v>
      </c>
      <c r="AK210" s="163">
        <v>2</v>
      </c>
      <c r="AL210" s="163">
        <v>24</v>
      </c>
      <c r="AM210" s="163">
        <v>0</v>
      </c>
      <c r="AN210" s="163">
        <v>60</v>
      </c>
      <c r="AO210" s="163">
        <v>1</v>
      </c>
      <c r="AP210" s="163">
        <v>2</v>
      </c>
      <c r="AQ210" s="163">
        <v>0</v>
      </c>
      <c r="AR210" s="163">
        <v>5</v>
      </c>
      <c r="AS210" s="278">
        <v>8.8560885000000006E-2</v>
      </c>
      <c r="AT210" s="278">
        <v>0.22140221400000001</v>
      </c>
      <c r="AU210" s="278">
        <v>0.42473117999999999</v>
      </c>
      <c r="AV210" s="278">
        <v>0.23118279999999999</v>
      </c>
      <c r="AW210" s="278">
        <v>0.11827957</v>
      </c>
      <c r="AX210" s="278">
        <v>0.45698925000000001</v>
      </c>
      <c r="AY210" s="456">
        <v>114.842</v>
      </c>
      <c r="AZ210" s="278">
        <v>0.12192817</v>
      </c>
      <c r="BA210" s="278">
        <v>0.47311827899999997</v>
      </c>
      <c r="BB210" s="278">
        <v>0.18817204300000001</v>
      </c>
      <c r="BC210" s="278">
        <v>0.33870967699999999</v>
      </c>
      <c r="BD210" s="164">
        <v>0.30726256899999999</v>
      </c>
      <c r="BE210" s="164">
        <v>0.25409836000000002</v>
      </c>
      <c r="BF210" s="164">
        <v>0.32103321000000001</v>
      </c>
      <c r="BG210" s="164">
        <v>0.41393442600000002</v>
      </c>
      <c r="BH210" s="164">
        <v>0.73496763600000004</v>
      </c>
      <c r="BI210" s="164">
        <v>0.159836066</v>
      </c>
      <c r="BJ210" s="165">
        <v>105.05689135054701</v>
      </c>
      <c r="BK210" s="164">
        <v>0.32162520058480498</v>
      </c>
      <c r="BL210" s="165">
        <v>1.7313237464587901</v>
      </c>
      <c r="BM210" s="165">
        <v>33.143820432440499</v>
      </c>
      <c r="BN210" s="165">
        <v>103.382032529471</v>
      </c>
      <c r="BO210" s="165">
        <v>0.231160281870053</v>
      </c>
      <c r="BP210" s="165">
        <v>-0.224905162118375</v>
      </c>
      <c r="BQ210" s="165">
        <v>6.9407694059956597</v>
      </c>
      <c r="BR210" s="165">
        <v>0.84581713979801598</v>
      </c>
      <c r="BS210" s="284">
        <v>0.71955773143185198</v>
      </c>
      <c r="BT210" s="289"/>
      <c r="BU210" s="279"/>
      <c r="BV210" s="290"/>
      <c r="BW210" s="289"/>
      <c r="BX210" s="289"/>
      <c r="BY210" s="289"/>
      <c r="BZ210" s="289"/>
      <c r="CA210" s="279"/>
      <c r="CB210" s="290"/>
      <c r="CC210" s="289"/>
      <c r="CD210" s="279"/>
      <c r="CE210" s="328"/>
      <c r="CF210" s="290"/>
      <c r="CG210" s="289"/>
      <c r="CH210" s="279"/>
      <c r="CI210" s="328"/>
      <c r="CJ210" s="290"/>
      <c r="CK210" s="289"/>
      <c r="CL210" s="279"/>
      <c r="CM210" s="328"/>
      <c r="CN210" s="290"/>
      <c r="CO210" s="289"/>
      <c r="CP210" s="279"/>
      <c r="CQ210" s="328"/>
      <c r="CR210" s="290"/>
      <c r="CS210" s="289"/>
      <c r="CT210" s="279"/>
      <c r="CU210" s="328"/>
      <c r="CV210" s="328"/>
      <c r="CW210" s="290"/>
      <c r="CX210" s="289"/>
      <c r="CY210" s="279"/>
      <c r="CZ210" s="328"/>
      <c r="DA210" s="328"/>
      <c r="DB210" s="290"/>
      <c r="DC210" s="289"/>
      <c r="DD210" s="279"/>
      <c r="DE210" s="328"/>
      <c r="DF210" s="328"/>
      <c r="DG210" s="290"/>
      <c r="DH210" s="302"/>
      <c r="DI210" s="301">
        <v>-2.7387787699699402</v>
      </c>
      <c r="DP210" s="165"/>
      <c r="DQ210" s="165"/>
      <c r="DR210" s="165"/>
      <c r="ED210" s="165"/>
      <c r="EE210" s="165"/>
      <c r="EF210" s="165"/>
      <c r="EG210" s="165"/>
      <c r="EH210" s="166"/>
      <c r="EI210" s="165"/>
      <c r="EJ210" s="164"/>
      <c r="EK210" s="164"/>
      <c r="EL210" s="278"/>
      <c r="EM210" s="278"/>
      <c r="EN210" s="278"/>
      <c r="EO210" s="278"/>
      <c r="EP210" s="278"/>
      <c r="EQ210" s="278"/>
      <c r="ER210" s="165"/>
      <c r="ES210" s="166"/>
      <c r="ET210" s="166"/>
      <c r="EU210" s="166"/>
      <c r="EV210" s="166"/>
      <c r="EW210" s="166"/>
      <c r="EX210" s="284"/>
    </row>
    <row r="211" spans="1:154" ht="13" customHeight="1">
      <c r="A211" s="160" t="s">
        <v>188</v>
      </c>
      <c r="B211" s="160">
        <v>10666</v>
      </c>
      <c r="C211" s="160">
        <v>623993</v>
      </c>
      <c r="D211" s="160">
        <v>14551</v>
      </c>
      <c r="E211" s="160" t="s">
        <v>470</v>
      </c>
      <c r="F211" s="160" t="s">
        <v>470</v>
      </c>
      <c r="G211" s="175"/>
      <c r="H211" s="168" t="s">
        <v>1077</v>
      </c>
      <c r="I211" s="169" t="s">
        <v>110</v>
      </c>
      <c r="J211" s="170">
        <v>30</v>
      </c>
      <c r="K211" s="161">
        <v>9</v>
      </c>
      <c r="L211" s="161" t="s">
        <v>2545</v>
      </c>
      <c r="Z211" s="163">
        <v>50</v>
      </c>
      <c r="AA211" s="163">
        <v>209</v>
      </c>
      <c r="AB211" s="163">
        <v>184</v>
      </c>
      <c r="AC211" s="163">
        <v>33</v>
      </c>
      <c r="AD211" s="163">
        <v>22</v>
      </c>
      <c r="AE211" s="163">
        <v>5</v>
      </c>
      <c r="AF211" s="163">
        <v>0</v>
      </c>
      <c r="AG211" s="163">
        <v>6</v>
      </c>
      <c r="AH211" s="163">
        <v>14</v>
      </c>
      <c r="AI211" s="163">
        <v>18</v>
      </c>
      <c r="AJ211" s="163">
        <v>0</v>
      </c>
      <c r="AK211" s="163">
        <v>0</v>
      </c>
      <c r="AL211" s="163">
        <v>24</v>
      </c>
      <c r="AM211" s="163">
        <v>1</v>
      </c>
      <c r="AN211" s="163">
        <v>55</v>
      </c>
      <c r="AO211" s="163">
        <v>0</v>
      </c>
      <c r="AP211" s="163">
        <v>1</v>
      </c>
      <c r="AQ211" s="163">
        <v>0</v>
      </c>
      <c r="AR211" s="163">
        <v>6</v>
      </c>
      <c r="AS211" s="278">
        <v>0.114832535</v>
      </c>
      <c r="AT211" s="278">
        <v>0.263157894</v>
      </c>
      <c r="AU211" s="278">
        <v>0.53846154000000002</v>
      </c>
      <c r="AV211" s="278">
        <v>0.18461538</v>
      </c>
      <c r="AW211" s="278">
        <v>4.6153850000000003E-2</v>
      </c>
      <c r="AX211" s="278">
        <v>0.40769231</v>
      </c>
      <c r="AY211" s="456">
        <v>110.422</v>
      </c>
      <c r="AZ211" s="278">
        <v>0.10321101000000001</v>
      </c>
      <c r="BA211" s="278">
        <v>0.36923076900000001</v>
      </c>
      <c r="BB211" s="278">
        <v>0.17692307600000001</v>
      </c>
      <c r="BC211" s="278">
        <v>0.45384615299999997</v>
      </c>
      <c r="BD211" s="164">
        <v>0.217741935</v>
      </c>
      <c r="BE211" s="164">
        <v>0.17934782599999999</v>
      </c>
      <c r="BF211" s="164">
        <v>0.27272727200000002</v>
      </c>
      <c r="BG211" s="164">
        <v>0.30434782599999999</v>
      </c>
      <c r="BH211" s="164">
        <v>0.57707509800000001</v>
      </c>
      <c r="BI211" s="164">
        <v>0.125</v>
      </c>
      <c r="BJ211" s="165">
        <v>80.628278290035396</v>
      </c>
      <c r="BK211" s="164">
        <v>0.260246719305331</v>
      </c>
      <c r="BL211" s="165">
        <v>-8.9399630946957203</v>
      </c>
      <c r="BM211" s="165">
        <v>15.2859107332385</v>
      </c>
      <c r="BN211" s="165">
        <v>63.357833175681399</v>
      </c>
      <c r="BO211" s="165">
        <v>-0.30684221657363298</v>
      </c>
      <c r="BP211" s="165">
        <v>-0.86251630028709703</v>
      </c>
      <c r="BQ211" s="165">
        <v>-7.8907825884327902</v>
      </c>
      <c r="BR211" s="165">
        <v>-9.6753690552816405</v>
      </c>
      <c r="BS211" s="284">
        <v>-0.81804671592315403</v>
      </c>
      <c r="BT211" s="289"/>
      <c r="BU211" s="279"/>
      <c r="BV211" s="290"/>
      <c r="BW211" s="289"/>
      <c r="BX211" s="289"/>
      <c r="BY211" s="289"/>
      <c r="BZ211" s="289"/>
      <c r="CA211" s="279"/>
      <c r="CB211" s="290"/>
      <c r="CC211" s="289"/>
      <c r="CD211" s="279"/>
      <c r="CE211" s="328"/>
      <c r="CF211" s="290"/>
      <c r="CG211" s="289"/>
      <c r="CH211" s="279"/>
      <c r="CI211" s="328"/>
      <c r="CJ211" s="290"/>
      <c r="CK211" s="289"/>
      <c r="CL211" s="279"/>
      <c r="CM211" s="328"/>
      <c r="CN211" s="290"/>
      <c r="CO211" s="289"/>
      <c r="CP211" s="279"/>
      <c r="CQ211" s="328"/>
      <c r="CR211" s="290"/>
      <c r="CS211" s="289"/>
      <c r="CT211" s="279"/>
      <c r="CU211" s="328"/>
      <c r="CV211" s="328"/>
      <c r="CW211" s="290"/>
      <c r="CX211" s="289"/>
      <c r="CY211" s="279"/>
      <c r="CZ211" s="328"/>
      <c r="DA211" s="328"/>
      <c r="DB211" s="290"/>
      <c r="DC211" s="289"/>
      <c r="DD211" s="279"/>
      <c r="DE211" s="328"/>
      <c r="DF211" s="328"/>
      <c r="DG211" s="290"/>
      <c r="DH211" s="302"/>
      <c r="DI211" s="301">
        <v>-5.3704617023468</v>
      </c>
      <c r="DP211" s="165"/>
      <c r="DQ211" s="165"/>
      <c r="DR211" s="165"/>
      <c r="ED211" s="165"/>
      <c r="EE211" s="165"/>
      <c r="EF211" s="165"/>
      <c r="EG211" s="165"/>
      <c r="EH211" s="166"/>
      <c r="EI211" s="165"/>
      <c r="EJ211" s="164"/>
      <c r="EK211" s="164"/>
      <c r="EL211" s="278"/>
      <c r="EM211" s="278"/>
      <c r="EN211" s="278"/>
      <c r="EO211" s="278"/>
      <c r="EP211" s="278"/>
      <c r="EQ211" s="278"/>
      <c r="ER211" s="165"/>
      <c r="ES211" s="166"/>
      <c r="ET211" s="166"/>
      <c r="EU211" s="166"/>
      <c r="EV211" s="166"/>
      <c r="EW211" s="166"/>
      <c r="EX211" s="284"/>
    </row>
    <row r="212" spans="1:154" ht="13" customHeight="1">
      <c r="A212" s="160" t="s">
        <v>188</v>
      </c>
      <c r="B212" s="160">
        <v>9719</v>
      </c>
      <c r="C212" s="160">
        <v>444482</v>
      </c>
      <c r="D212" s="160">
        <v>2136</v>
      </c>
      <c r="E212" s="160" t="s">
        <v>2172</v>
      </c>
      <c r="F212" s="160" t="s">
        <v>2172</v>
      </c>
      <c r="G212" s="175"/>
      <c r="H212" s="168" t="s">
        <v>125</v>
      </c>
      <c r="I212" s="169" t="s">
        <v>617</v>
      </c>
      <c r="J212" s="170">
        <v>36</v>
      </c>
      <c r="K212" s="161">
        <v>9</v>
      </c>
      <c r="L212" s="161" t="s">
        <v>46</v>
      </c>
      <c r="Z212" s="163"/>
      <c r="AS212" s="278"/>
      <c r="AT212" s="278"/>
      <c r="AU212" s="278"/>
      <c r="AV212" s="278"/>
      <c r="AW212" s="278"/>
      <c r="AX212" s="278"/>
      <c r="AY212" s="456"/>
      <c r="AZ212" s="278"/>
      <c r="BA212" s="278"/>
      <c r="BB212" s="278"/>
      <c r="BC212" s="278"/>
      <c r="BD212" s="164"/>
      <c r="BE212" s="164"/>
      <c r="BF212" s="164"/>
      <c r="BG212" s="164"/>
      <c r="BH212" s="164"/>
      <c r="BI212" s="164"/>
      <c r="BJ212" s="165"/>
      <c r="BK212" s="164"/>
      <c r="BL212" s="165"/>
      <c r="BM212" s="165"/>
      <c r="BN212" s="165"/>
      <c r="BO212" s="165"/>
      <c r="BP212" s="165"/>
      <c r="BQ212" s="165"/>
      <c r="BR212" s="165"/>
      <c r="BS212" s="284"/>
      <c r="BT212" s="289"/>
      <c r="BU212" s="279"/>
      <c r="BV212" s="290"/>
      <c r="BW212" s="289"/>
      <c r="BX212" s="289"/>
      <c r="BY212" s="289"/>
      <c r="BZ212" s="289"/>
      <c r="CA212" s="279"/>
      <c r="CB212" s="290"/>
      <c r="CC212" s="289"/>
      <c r="CD212" s="279"/>
      <c r="CE212" s="328"/>
      <c r="CF212" s="290"/>
      <c r="CG212" s="289"/>
      <c r="CH212" s="279"/>
      <c r="CI212" s="328"/>
      <c r="CJ212" s="290"/>
      <c r="CK212" s="289"/>
      <c r="CL212" s="279"/>
      <c r="CM212" s="328"/>
      <c r="CN212" s="290"/>
      <c r="CO212" s="289"/>
      <c r="CP212" s="279"/>
      <c r="CQ212" s="328"/>
      <c r="CR212" s="290"/>
      <c r="CS212" s="289"/>
      <c r="CT212" s="279"/>
      <c r="CU212" s="328"/>
      <c r="CV212" s="328"/>
      <c r="CW212" s="290"/>
      <c r="CX212" s="289"/>
      <c r="CY212" s="279"/>
      <c r="CZ212" s="328"/>
      <c r="DA212" s="328"/>
      <c r="DB212" s="290"/>
      <c r="DC212" s="289"/>
      <c r="DD212" s="279"/>
      <c r="DE212" s="328"/>
      <c r="DF212" s="328"/>
      <c r="DG212" s="290"/>
      <c r="DH212" s="302"/>
      <c r="DI212" s="301"/>
      <c r="DP212" s="165"/>
      <c r="DQ212" s="165"/>
      <c r="DR212" s="165"/>
      <c r="ED212" s="165"/>
      <c r="EE212" s="165"/>
      <c r="EF212" s="165"/>
      <c r="EG212" s="165"/>
      <c r="EH212" s="166"/>
      <c r="EI212" s="165"/>
      <c r="EJ212" s="164"/>
      <c r="EK212" s="164"/>
      <c r="EL212" s="278"/>
      <c r="EM212" s="278"/>
      <c r="EN212" s="278"/>
      <c r="EO212" s="278"/>
      <c r="EP212" s="278"/>
      <c r="EQ212" s="278"/>
      <c r="ER212" s="165"/>
      <c r="ES212" s="166"/>
      <c r="ET212" s="166"/>
      <c r="EU212" s="166"/>
      <c r="EV212" s="166"/>
      <c r="EW212" s="166"/>
      <c r="EX212" s="284"/>
    </row>
    <row r="213" spans="1:154" ht="13" customHeight="1">
      <c r="A213" s="160" t="s">
        <v>188</v>
      </c>
      <c r="G213" s="175"/>
      <c r="H213" s="162" t="s">
        <v>4303</v>
      </c>
      <c r="Z213" s="163"/>
      <c r="BT213" s="480"/>
      <c r="BU213" s="481"/>
      <c r="BV213" s="482"/>
      <c r="BW213" s="480"/>
      <c r="BX213" s="480"/>
      <c r="BY213" s="480"/>
      <c r="BZ213" s="480"/>
      <c r="CA213" s="481"/>
      <c r="CB213" s="482"/>
      <c r="CC213" s="480"/>
      <c r="CD213" s="481"/>
      <c r="CE213" s="483"/>
      <c r="CF213" s="482"/>
      <c r="CG213" s="480"/>
      <c r="CH213" s="481"/>
      <c r="CI213" s="483"/>
      <c r="CJ213" s="482"/>
      <c r="CK213" s="480"/>
      <c r="CL213" s="481"/>
      <c r="CM213" s="483"/>
      <c r="CN213" s="482"/>
      <c r="CO213" s="480"/>
      <c r="CP213" s="481"/>
      <c r="CQ213" s="483"/>
      <c r="CR213" s="482"/>
      <c r="DH213" s="325"/>
      <c r="DI213" s="300"/>
    </row>
    <row r="214" spans="1:154" ht="13" customHeight="1">
      <c r="A214" s="160" t="s">
        <v>4299</v>
      </c>
      <c r="B214" s="160">
        <v>12786</v>
      </c>
      <c r="C214" s="160">
        <v>663967</v>
      </c>
      <c r="D214" s="160">
        <v>21587</v>
      </c>
      <c r="E214" s="160" t="s">
        <v>614</v>
      </c>
      <c r="F214" s="160" t="s">
        <v>614</v>
      </c>
      <c r="G214" s="175"/>
      <c r="H214" s="162" t="s">
        <v>3418</v>
      </c>
      <c r="I214" s="162" t="s">
        <v>3419</v>
      </c>
      <c r="J214" s="160">
        <v>29</v>
      </c>
      <c r="K214" s="161">
        <v>2</v>
      </c>
      <c r="L214" s="161" t="s">
        <v>46</v>
      </c>
      <c r="Z214" s="163">
        <v>8</v>
      </c>
      <c r="AA214" s="163">
        <v>7</v>
      </c>
      <c r="AB214" s="163">
        <v>7</v>
      </c>
      <c r="AC214" s="163">
        <v>1</v>
      </c>
      <c r="AD214" s="163">
        <v>1</v>
      </c>
      <c r="AE214" s="163">
        <v>0</v>
      </c>
      <c r="AF214" s="163">
        <v>0</v>
      </c>
      <c r="AG214" s="163">
        <v>0</v>
      </c>
      <c r="AH214" s="163">
        <v>0</v>
      </c>
      <c r="AI214" s="163">
        <v>0</v>
      </c>
      <c r="AJ214" s="163">
        <v>0</v>
      </c>
      <c r="AK214" s="163">
        <v>0</v>
      </c>
      <c r="AL214" s="163">
        <v>0</v>
      </c>
      <c r="AM214" s="163">
        <v>0</v>
      </c>
      <c r="AN214" s="163">
        <v>1</v>
      </c>
      <c r="AO214" s="163">
        <v>0</v>
      </c>
      <c r="AP214" s="163">
        <v>0</v>
      </c>
      <c r="AQ214" s="163">
        <v>0</v>
      </c>
      <c r="AR214" s="163">
        <v>1</v>
      </c>
      <c r="AS214" s="278">
        <v>0</v>
      </c>
      <c r="AT214" s="278">
        <v>0.14285714199999999</v>
      </c>
      <c r="AU214" s="278">
        <v>0.33333332999999998</v>
      </c>
      <c r="AV214" s="278">
        <v>0.16666666999999999</v>
      </c>
      <c r="AW214" s="278">
        <v>0</v>
      </c>
      <c r="AX214" s="278">
        <v>0.16666666999999999</v>
      </c>
      <c r="AY214" s="456">
        <v>95.129000000000005</v>
      </c>
      <c r="AZ214" s="278">
        <v>6.25E-2</v>
      </c>
      <c r="BA214" s="278">
        <v>0.33333333300000001</v>
      </c>
      <c r="BB214" s="278">
        <v>0.16666666599999999</v>
      </c>
      <c r="BC214" s="278">
        <v>0.5</v>
      </c>
      <c r="BD214" s="164">
        <v>0.16666666599999999</v>
      </c>
      <c r="BE214" s="164">
        <v>0.14285714199999999</v>
      </c>
      <c r="BF214" s="164">
        <v>0.14285714199999999</v>
      </c>
      <c r="BG214" s="164">
        <v>0.14285714199999999</v>
      </c>
      <c r="BH214" s="164">
        <v>0.28571428399999999</v>
      </c>
      <c r="BI214" s="164">
        <v>0</v>
      </c>
      <c r="BJ214" s="165">
        <v>0</v>
      </c>
      <c r="BK214" s="164">
        <v>0.12668704986572199</v>
      </c>
      <c r="BL214" s="165">
        <v>-1.04828495574866</v>
      </c>
      <c r="BM214" s="165">
        <v>-0.23689205242072101</v>
      </c>
      <c r="BN214" s="165">
        <v>-28.790235432446298</v>
      </c>
      <c r="BO214" s="165">
        <v>-0.19919032802165301</v>
      </c>
      <c r="BP214" s="165">
        <v>-6.44291206845082E-3</v>
      </c>
      <c r="BQ214" s="165">
        <v>-1.04931358305139</v>
      </c>
      <c r="BR214" s="165">
        <v>-1.0438997974745701</v>
      </c>
      <c r="BS214" s="284">
        <v>-0.10878357386846101</v>
      </c>
      <c r="BT214" s="289"/>
      <c r="BU214" s="279"/>
      <c r="BV214" s="290"/>
      <c r="BW214" s="289"/>
      <c r="BX214" s="289"/>
      <c r="BY214" s="289"/>
      <c r="BZ214" s="289"/>
      <c r="CA214" s="279"/>
      <c r="CB214" s="290"/>
      <c r="CC214" s="289"/>
      <c r="CD214" s="279"/>
      <c r="CE214" s="328"/>
      <c r="CF214" s="290"/>
      <c r="CG214" s="289"/>
      <c r="CH214" s="279"/>
      <c r="CI214" s="328"/>
      <c r="CJ214" s="290"/>
      <c r="CK214" s="289"/>
      <c r="CL214" s="279"/>
      <c r="CM214" s="328"/>
      <c r="CN214" s="290"/>
      <c r="CO214" s="289"/>
      <c r="CP214" s="279"/>
      <c r="CQ214" s="328"/>
      <c r="CR214" s="290"/>
      <c r="CS214" s="289"/>
      <c r="CT214" s="279"/>
      <c r="CU214" s="328"/>
      <c r="CV214" s="328"/>
      <c r="CW214" s="290"/>
      <c r="CX214" s="289"/>
      <c r="CY214" s="279"/>
      <c r="CZ214" s="328"/>
      <c r="DA214" s="328"/>
      <c r="DB214" s="290"/>
      <c r="DC214" s="289"/>
      <c r="DD214" s="279"/>
      <c r="DE214" s="328"/>
      <c r="DF214" s="328"/>
      <c r="DG214" s="290"/>
      <c r="DH214" s="302"/>
      <c r="DI214" s="301">
        <v>-0.245056547224521</v>
      </c>
      <c r="DP214" s="165"/>
      <c r="DQ214" s="165"/>
      <c r="DR214" s="165"/>
      <c r="ED214" s="165"/>
      <c r="EE214" s="165"/>
      <c r="EF214" s="165"/>
      <c r="EG214" s="165"/>
      <c r="EH214" s="166"/>
      <c r="EI214" s="165"/>
      <c r="EJ214" s="164"/>
      <c r="EK214" s="164"/>
      <c r="EL214" s="278"/>
      <c r="EM214" s="278"/>
      <c r="EN214" s="278"/>
      <c r="EO214" s="278"/>
      <c r="EP214" s="278"/>
      <c r="EQ214" s="278"/>
      <c r="ER214" s="165"/>
      <c r="ES214" s="166"/>
      <c r="ET214" s="166"/>
      <c r="EU214" s="166"/>
      <c r="EV214" s="166"/>
      <c r="EW214" s="166"/>
      <c r="EX214" s="284"/>
    </row>
    <row r="215" spans="1:154" ht="13" customHeight="1">
      <c r="A215" s="171" t="s">
        <v>239</v>
      </c>
      <c r="B215" s="474"/>
      <c r="C215" s="299"/>
      <c r="D215" s="299"/>
      <c r="E215" s="171" cm="1">
        <f t="array" ref="E215">SUMPRODUCT(--($A216:$A$2509=A215),--(K216:$K$2509&gt;0))</f>
        <v>40</v>
      </c>
      <c r="F215" s="171"/>
      <c r="G215" s="190"/>
      <c r="H215" s="471" t="s">
        <v>4219</v>
      </c>
      <c r="I215" s="172"/>
      <c r="J215" s="173"/>
      <c r="K215" s="174">
        <v>0</v>
      </c>
      <c r="L215" s="174"/>
      <c r="M215" s="185"/>
      <c r="N215" s="188"/>
      <c r="O215" s="174"/>
      <c r="P215" s="174"/>
      <c r="Q215" s="174"/>
      <c r="R215" s="174"/>
      <c r="S215" s="174"/>
      <c r="T215" s="174"/>
      <c r="U215" s="174"/>
      <c r="V215" s="174"/>
      <c r="W215" s="174"/>
      <c r="X215" s="174"/>
      <c r="Y215" s="185"/>
      <c r="Z215" s="334" cm="1">
        <f t="array" ref="Z215">SUMPRODUCT(--($A216:$A$2509=$A215),--(Z216:Z$2509))</f>
        <v>1418</v>
      </c>
      <c r="AA215" s="334" cm="1">
        <f t="array" ref="AA215">SUMPRODUCT(--($A216:$A$2509=$A215),--(AA216:AA$2509))</f>
        <v>5541</v>
      </c>
      <c r="AB215" s="334" cm="1">
        <f t="array" ref="AB215">SUMPRODUCT(--($A216:$A$2509=$A215),--(AB216:AB$2509))</f>
        <v>4919</v>
      </c>
      <c r="AC215" s="334" cm="1">
        <f t="array" ref="AC215">SUMPRODUCT(--($A216:$A$2509=$A215),--(AC216:AC$2509))</f>
        <v>1251</v>
      </c>
      <c r="AD215" s="334" cm="1">
        <f t="array" ref="AD215">SUMPRODUCT(--($A216:$A$2509=$A215),--(AD216:AD$2509))</f>
        <v>791</v>
      </c>
      <c r="AE215" s="334" cm="1">
        <f t="array" ref="AE215">SUMPRODUCT(--($A216:$A$2509=$A215),--(AE216:AE$2509))</f>
        <v>257</v>
      </c>
      <c r="AF215" s="334" cm="1">
        <f t="array" ref="AF215">SUMPRODUCT(--($A216:$A$2509=$A215),--(AF216:AF$2509))</f>
        <v>26</v>
      </c>
      <c r="AG215" s="334" cm="1">
        <f t="array" ref="AG215">SUMPRODUCT(--($A216:$A$2509=$A215),--(AG216:AG$2509))</f>
        <v>177</v>
      </c>
      <c r="AH215" s="334" cm="1">
        <f t="array" ref="AH215">SUMPRODUCT(--($A216:$A$2509=$A215),--(AH216:AH$2509))</f>
        <v>662</v>
      </c>
      <c r="AI215" s="334" cm="1">
        <f t="array" ref="AI215">SUMPRODUCT(--($A216:$A$2509=$A215),--(AI216:AI$2509))</f>
        <v>677</v>
      </c>
      <c r="AJ215" s="334" cm="1">
        <f t="array" ref="AJ215">SUMPRODUCT(--($A216:$A$2509=$A215),--(AJ216:AJ$2509))</f>
        <v>67</v>
      </c>
      <c r="AK215" s="334" cm="1">
        <f t="array" ref="AK215">SUMPRODUCT(--($A216:$A$2509=$A215),--(AK216:AK$2509))</f>
        <v>27</v>
      </c>
      <c r="AL215" s="334" cm="1">
        <f t="array" ref="AL215">SUMPRODUCT(--($A216:$A$2509=$A215),--(AL216:AL$2509))</f>
        <v>516</v>
      </c>
      <c r="AM215" s="334" cm="1">
        <f t="array" ref="AM215">SUMPRODUCT(--($A216:$A$2509=$A215),--(AM216:AM$2509))</f>
        <v>26</v>
      </c>
      <c r="AN215" s="334" cm="1">
        <f t="array" ref="AN215">SUMPRODUCT(--($A216:$A$2509=$A215),--(AN216:AN$2509))</f>
        <v>1196</v>
      </c>
      <c r="AO215" s="334" cm="1">
        <f t="array" ref="AO215">SUMPRODUCT(--($A216:$A$2509=$A215),--(AO216:AO$2509))</f>
        <v>49</v>
      </c>
      <c r="AP215" s="334" cm="1">
        <f t="array" ref="AP215">SUMPRODUCT(--($A216:$A$2509=$A215),--(AP216:AP$2509))</f>
        <v>50</v>
      </c>
      <c r="AQ215" s="334" cm="1">
        <f t="array" ref="AQ215">SUMPRODUCT(--($A216:$A$2509=$A215),--(AQ216:AQ$2509))</f>
        <v>4</v>
      </c>
      <c r="AR215" s="334" cm="1">
        <f t="array" ref="AR215">SUMPRODUCT(--($A216:$A$2509=$A215),--(AR216:AR$2509))</f>
        <v>100</v>
      </c>
      <c r="AS215" s="335"/>
      <c r="AT215" s="335"/>
      <c r="AU215" s="335"/>
      <c r="AV215" s="335"/>
      <c r="AW215" s="335"/>
      <c r="AX215" s="335"/>
      <c r="AY215" s="336"/>
      <c r="AZ215" s="335"/>
      <c r="BA215" s="335"/>
      <c r="BB215" s="335"/>
      <c r="BC215" s="335"/>
      <c r="BD215" s="337"/>
      <c r="BE215" s="337">
        <f>AC215/AB215</f>
        <v>0.25431998373653181</v>
      </c>
      <c r="BF215" s="337">
        <f>(AC215+AL215+AM215+AO215)/(AA215-AP215-AQ215)</f>
        <v>0.33570256971022416</v>
      </c>
      <c r="BG215" s="337">
        <f>((AC215-AE215-AF215-AG215)+(AE215*2)+(AF215*3)+(AG215*4))/AB215</f>
        <v>0.42508639967473066</v>
      </c>
      <c r="BH215" s="337">
        <f>BF215+BG215</f>
        <v>0.76078896938495477</v>
      </c>
      <c r="BI215" s="337">
        <f>BG215+BH215</f>
        <v>1.1858753690596855</v>
      </c>
      <c r="BJ215" s="337"/>
      <c r="BK215" s="337"/>
      <c r="BL215" s="336"/>
      <c r="BM215" s="336"/>
      <c r="BN215" s="336"/>
      <c r="BO215" s="338"/>
      <c r="BP215" s="339" cm="1">
        <f t="array" ref="BP215">SUMPRODUCT(--($A216:$A$2509=$A215),--(BP216:BP$2509))</f>
        <v>0.48719401005654905</v>
      </c>
      <c r="BQ215" s="336"/>
      <c r="BR215" s="339" cm="1">
        <f t="array" ref="BR215">SUMPRODUCT(--($A216:$A$2509=$A215),--(BR216:BR$2509))</f>
        <v>63.651100699872572</v>
      </c>
      <c r="BS215" s="333" cm="1">
        <f t="array" ref="BS215">SUMPRODUCT(--($A216:$A$2509=$A215),--(BS216:BS$2509))</f>
        <v>19.906013120500475</v>
      </c>
      <c r="BT215" s="238"/>
      <c r="BU215" s="239"/>
      <c r="BV215" s="295"/>
      <c r="BW215" s="238"/>
      <c r="BX215" s="238"/>
      <c r="BY215" s="238"/>
      <c r="BZ215" s="238"/>
      <c r="CA215" s="239"/>
      <c r="CB215" s="295"/>
      <c r="CC215" s="238"/>
      <c r="CD215" s="239"/>
      <c r="CE215" s="329"/>
      <c r="CF215" s="295"/>
      <c r="CG215" s="238"/>
      <c r="CH215" s="239"/>
      <c r="CI215" s="329"/>
      <c r="CJ215" s="295"/>
      <c r="CK215" s="238"/>
      <c r="CL215" s="239"/>
      <c r="CM215" s="329"/>
      <c r="CN215" s="295"/>
      <c r="CO215" s="238"/>
      <c r="CP215" s="239"/>
      <c r="CQ215" s="329"/>
      <c r="CR215" s="295"/>
      <c r="CS215" s="291"/>
      <c r="CT215" s="292"/>
      <c r="CU215" s="330"/>
      <c r="CV215" s="330"/>
      <c r="CW215" s="293"/>
      <c r="CX215" s="291"/>
      <c r="CY215" s="292"/>
      <c r="CZ215" s="330"/>
      <c r="DA215" s="330"/>
      <c r="DB215" s="293"/>
      <c r="DC215" s="291"/>
      <c r="DD215" s="292"/>
      <c r="DE215" s="330"/>
      <c r="DF215" s="330"/>
      <c r="DG215" s="293"/>
      <c r="DH215" s="303" cm="1">
        <f t="array" ref="DH215">SUMPRODUCT(--($A216:$A$2509=$A215),--(DH216:DH$2509))</f>
        <v>0</v>
      </c>
      <c r="DI215" s="343" cm="1">
        <f t="array" ref="DI215">SUMPRODUCT(--($A216:$A$2509=$A215),--(DI216:DI$2509))</f>
        <v>-56.422375814989145</v>
      </c>
      <c r="DJ215" s="334" cm="1">
        <f t="array" ref="DJ215">SUMPRODUCT(--($A216:$A$2509=$A215),--(DJ216:DJ$2509))</f>
        <v>302</v>
      </c>
      <c r="DK215" s="334" cm="1">
        <f t="array" ref="DK215">SUMPRODUCT(--($A216:$A$2509=$A215),--(DK216:DK$2509))</f>
        <v>89</v>
      </c>
      <c r="DL215" s="334" cm="1">
        <f t="array" ref="DL215">SUMPRODUCT(--($A216:$A$2509=$A215),--(DL216:DL$2509))</f>
        <v>1</v>
      </c>
      <c r="DM215" s="334" cm="1">
        <f t="array" ref="DM215">SUMPRODUCT(--($A216:$A$2509=$A215),--(DM216:DM$2509))</f>
        <v>54</v>
      </c>
      <c r="DN215" s="334" cm="1">
        <f t="array" ref="DN215">SUMPRODUCT(--($A216:$A$2509=$A215),--(DN216:DN$2509))</f>
        <v>40</v>
      </c>
      <c r="DO215" s="334" cm="1">
        <f t="array" ref="DO215">SUMPRODUCT(--($A216:$A$2509=$A215),--(DO216:DO$2509))</f>
        <v>39</v>
      </c>
      <c r="DP215" s="339" cm="1">
        <f t="array" ref="DP215">SUMPRODUCT(--($A216:$A$2509=$A215),--(DP216:DP$2509))</f>
        <v>709.90000000000009</v>
      </c>
      <c r="DQ215" s="339" cm="1">
        <f t="array" ref="DQ215">SUMPRODUCT(--($A216:$A$2509=$A215),--(DQ216:DQ$2509))</f>
        <v>504.19999694824196</v>
      </c>
      <c r="DR215" s="339" cm="1">
        <f t="array" ref="DR215">SUMPRODUCT(--($A216:$A$2509=$A215),--(DR216:DR$2509))</f>
        <v>205.69999647140469</v>
      </c>
      <c r="DS215" s="334" cm="1">
        <f t="array" ref="DS215">SUMPRODUCT(--($A216:$A$2509=$A215),--(DS216:DS$2509))</f>
        <v>2926</v>
      </c>
      <c r="DT215" s="334" cm="1">
        <f t="array" ref="DT215">SUMPRODUCT(--($A216:$A$2509=$A215),--(DT216:DT$2509))</f>
        <v>638</v>
      </c>
      <c r="DU215" s="334" cm="1">
        <f t="array" ref="DU215">SUMPRODUCT(--($A216:$A$2509=$A215),--(DU216:DU$2509))</f>
        <v>304</v>
      </c>
      <c r="DV215" s="334" cm="1">
        <f t="array" ref="DV215">SUMPRODUCT(--($A216:$A$2509=$A215),--(DV216:DV$2509))</f>
        <v>285</v>
      </c>
      <c r="DW215" s="334" cm="1">
        <f t="array" ref="DW215">SUMPRODUCT(--($A216:$A$2509=$A215),--(DW216:DW$2509))</f>
        <v>84</v>
      </c>
      <c r="DX215" s="334" cm="1">
        <f t="array" ref="DX215">SUMPRODUCT(--($A216:$A$2509=$A215),--(DX216:DX$2509))</f>
        <v>212</v>
      </c>
      <c r="DY215" s="334" cm="1">
        <f t="array" ref="DY215">SUMPRODUCT(--($A216:$A$2509=$A215),--(DY216:DY$2509))</f>
        <v>9</v>
      </c>
      <c r="DZ215" s="334" cm="1">
        <f t="array" ref="DZ215">SUMPRODUCT(--($A216:$A$2509=$A215),--(DZ216:DZ$2509))</f>
        <v>18</v>
      </c>
      <c r="EA215" s="334" cm="1">
        <f t="array" ref="EA215">SUMPRODUCT(--($A216:$A$2509=$A215),--(EA216:EA$2509))</f>
        <v>20</v>
      </c>
      <c r="EB215" s="334" cm="1">
        <f t="array" ref="EB215">SUMPRODUCT(--($A216:$A$2509=$A215),--(EB216:EB$2509))</f>
        <v>1</v>
      </c>
      <c r="EC215" s="334" cm="1">
        <f t="array" ref="EC215">SUMPRODUCT(--($A216:$A$2509=$A215),--(EC216:EC$2509))</f>
        <v>742</v>
      </c>
      <c r="ED215" s="338">
        <f>EC215/DP215*10</f>
        <v>10.452176362868009</v>
      </c>
      <c r="EE215" s="338">
        <f>DX215/DP215*10</f>
        <v>2.9863361036765741</v>
      </c>
      <c r="EF215" s="338">
        <f>DW215/DP215*10</f>
        <v>1.1832652486265669</v>
      </c>
      <c r="EG215" s="338">
        <f>DX215/DQ215*10</f>
        <v>4.2046807077185013</v>
      </c>
      <c r="EH215" s="341">
        <f>(DT215+DX215+DZ215)/DP215</f>
        <v>1.2227074235807858</v>
      </c>
      <c r="EI215" s="341"/>
      <c r="EJ215" s="337">
        <f>DT215/(DS215-DX215-DY215-DZ215)</f>
        <v>0.2374395236323037</v>
      </c>
      <c r="EK215" s="337"/>
      <c r="EL215" s="342"/>
      <c r="EM215" s="342"/>
      <c r="EN215" s="342"/>
      <c r="EO215" s="342"/>
      <c r="EP215" s="342"/>
      <c r="EQ215" s="342"/>
      <c r="ER215" s="237"/>
      <c r="ES215" s="341"/>
      <c r="ET215" s="341"/>
      <c r="EU215" s="341"/>
      <c r="EV215" s="341"/>
      <c r="EW215" s="341"/>
      <c r="EX215" s="333" cm="1">
        <f t="array" ref="EX215">SUMPRODUCT(--($A216:$A$2509=$A215),--(EX216:EX$2509))</f>
        <v>11.840475101023872</v>
      </c>
    </row>
    <row r="216" spans="1:154" ht="13" customHeight="1">
      <c r="A216" s="160" t="s">
        <v>239</v>
      </c>
      <c r="B216" s="160">
        <v>11235</v>
      </c>
      <c r="C216" s="160">
        <v>657277</v>
      </c>
      <c r="D216" s="160">
        <v>17995</v>
      </c>
      <c r="E216" s="160" t="s">
        <v>2177</v>
      </c>
      <c r="F216" s="160" t="s">
        <v>2177</v>
      </c>
      <c r="G216" s="175"/>
      <c r="H216" s="168" t="s">
        <v>454</v>
      </c>
      <c r="I216" s="169" t="s">
        <v>145</v>
      </c>
      <c r="J216" s="170">
        <v>28</v>
      </c>
      <c r="K216" s="161">
        <v>1</v>
      </c>
      <c r="M216" s="184" t="s">
        <v>837</v>
      </c>
      <c r="Z216" s="163"/>
      <c r="AS216" s="278"/>
      <c r="AT216" s="278"/>
      <c r="AU216" s="278"/>
      <c r="AV216" s="278"/>
      <c r="AW216" s="278"/>
      <c r="AX216" s="278"/>
      <c r="AY216" s="456"/>
      <c r="AZ216" s="278"/>
      <c r="BA216" s="278"/>
      <c r="BB216" s="278"/>
      <c r="BC216" s="278"/>
      <c r="BD216" s="164"/>
      <c r="BE216" s="164"/>
      <c r="BF216" s="164"/>
      <c r="BG216" s="164"/>
      <c r="BH216" s="164"/>
      <c r="BI216" s="164"/>
      <c r="BJ216" s="165"/>
      <c r="BK216" s="164"/>
      <c r="BL216" s="165"/>
      <c r="BM216" s="165"/>
      <c r="BN216" s="165"/>
      <c r="BO216" s="165"/>
      <c r="BP216" s="165"/>
      <c r="BQ216" s="165"/>
      <c r="BR216" s="165"/>
      <c r="BS216" s="284"/>
      <c r="BT216" s="289"/>
      <c r="BU216" s="279"/>
      <c r="BV216" s="290"/>
      <c r="BW216" s="289"/>
      <c r="BX216" s="289"/>
      <c r="BY216" s="289"/>
      <c r="BZ216" s="289"/>
      <c r="CA216" s="279"/>
      <c r="CB216" s="290"/>
      <c r="CC216" s="289"/>
      <c r="CD216" s="279"/>
      <c r="CE216" s="328"/>
      <c r="CF216" s="290"/>
      <c r="CG216" s="289"/>
      <c r="CH216" s="279"/>
      <c r="CI216" s="328"/>
      <c r="CJ216" s="290"/>
      <c r="CK216" s="289"/>
      <c r="CL216" s="279"/>
      <c r="CM216" s="328"/>
      <c r="CN216" s="290"/>
      <c r="CO216" s="289"/>
      <c r="CP216" s="279"/>
      <c r="CQ216" s="328"/>
      <c r="CR216" s="290"/>
      <c r="CS216" s="289"/>
      <c r="CT216" s="279"/>
      <c r="CU216" s="328"/>
      <c r="CV216" s="328"/>
      <c r="CW216" s="290"/>
      <c r="CX216" s="289"/>
      <c r="CY216" s="279"/>
      <c r="CZ216" s="328"/>
      <c r="DA216" s="328"/>
      <c r="DB216" s="290"/>
      <c r="DC216" s="289"/>
      <c r="DD216" s="279"/>
      <c r="DE216" s="328"/>
      <c r="DF216" s="328"/>
      <c r="DG216" s="290"/>
      <c r="DH216" s="302"/>
      <c r="DI216" s="301"/>
      <c r="DJ216" s="163">
        <v>19</v>
      </c>
      <c r="DK216" s="163">
        <v>19</v>
      </c>
      <c r="DL216" s="163">
        <v>0</v>
      </c>
      <c r="DM216" s="163">
        <v>8</v>
      </c>
      <c r="DN216" s="163">
        <v>6</v>
      </c>
      <c r="DO216" s="163">
        <v>0</v>
      </c>
      <c r="DP216" s="165">
        <v>120.1</v>
      </c>
      <c r="DQ216" s="165">
        <v>120.09999847412099</v>
      </c>
      <c r="DR216" s="165"/>
      <c r="DS216" s="163">
        <v>489</v>
      </c>
      <c r="DT216" s="163">
        <v>113</v>
      </c>
      <c r="DU216" s="163">
        <v>39</v>
      </c>
      <c r="DV216" s="163">
        <v>35</v>
      </c>
      <c r="DW216" s="163">
        <v>7</v>
      </c>
      <c r="DX216" s="163">
        <v>27</v>
      </c>
      <c r="DY216" s="163">
        <v>0</v>
      </c>
      <c r="DZ216" s="163">
        <v>1</v>
      </c>
      <c r="EA216" s="163">
        <v>2</v>
      </c>
      <c r="EB216" s="163">
        <v>0</v>
      </c>
      <c r="EC216" s="163">
        <v>133</v>
      </c>
      <c r="ED216" s="165">
        <v>9.9473688415091495</v>
      </c>
      <c r="EE216" s="165">
        <v>2.0193906670732802</v>
      </c>
      <c r="EF216" s="165">
        <v>0.52354572850048098</v>
      </c>
      <c r="EG216" s="165">
        <v>8.4515239029363407</v>
      </c>
      <c r="EH216" s="166">
        <v>1.1634349522232901</v>
      </c>
      <c r="EI216" s="165">
        <v>89.792441666100103</v>
      </c>
      <c r="EJ216" s="164">
        <v>0.245119305856832</v>
      </c>
      <c r="EK216" s="164">
        <v>0.33021806853582503</v>
      </c>
      <c r="EL216" s="278">
        <v>0.52795031000000003</v>
      </c>
      <c r="EM216" s="278">
        <v>0.239130434</v>
      </c>
      <c r="EN216" s="278">
        <v>0.23291925399999999</v>
      </c>
      <c r="EO216" s="278">
        <v>6.7073170000000001E-2</v>
      </c>
      <c r="EP216" s="278">
        <v>0.37195122000000003</v>
      </c>
      <c r="EQ216" s="278">
        <v>0.11236559</v>
      </c>
      <c r="ER216" s="165">
        <v>0.28400766351024598</v>
      </c>
      <c r="ES216" s="166">
        <v>2.6177286425023998</v>
      </c>
      <c r="ET216" s="166">
        <v>3.18</v>
      </c>
      <c r="EU216" s="166">
        <v>2.3295151906007501</v>
      </c>
      <c r="EV216" s="166">
        <v>2.4923237369056199</v>
      </c>
      <c r="EW216" s="166">
        <v>2.8964181069047199</v>
      </c>
      <c r="EX216" s="284">
        <v>3.6205530166625901</v>
      </c>
    </row>
    <row r="217" spans="1:154" ht="13" customHeight="1">
      <c r="A217" s="160" t="s">
        <v>239</v>
      </c>
      <c r="B217" s="160">
        <v>12141</v>
      </c>
      <c r="C217" s="160">
        <v>686613</v>
      </c>
      <c r="D217" s="160">
        <v>25880</v>
      </c>
      <c r="E217" s="160" t="s">
        <v>614</v>
      </c>
      <c r="F217" s="160" t="s">
        <v>614</v>
      </c>
      <c r="G217" s="175"/>
      <c r="H217" s="162" t="s">
        <v>606</v>
      </c>
      <c r="I217" s="162" t="s">
        <v>163</v>
      </c>
      <c r="J217" s="160">
        <v>26</v>
      </c>
      <c r="K217" s="161">
        <v>1</v>
      </c>
      <c r="M217" s="184" t="s">
        <v>837</v>
      </c>
      <c r="Z217" s="163"/>
      <c r="AS217" s="278"/>
      <c r="AT217" s="278"/>
      <c r="AU217" s="278"/>
      <c r="AV217" s="278"/>
      <c r="AW217" s="278"/>
      <c r="AX217" s="278"/>
      <c r="AY217" s="456"/>
      <c r="AZ217" s="278"/>
      <c r="BA217" s="278"/>
      <c r="BB217" s="278"/>
      <c r="BC217" s="278"/>
      <c r="BD217" s="164"/>
      <c r="BE217" s="164"/>
      <c r="BF217" s="164"/>
      <c r="BG217" s="164"/>
      <c r="BH217" s="164"/>
      <c r="BI217" s="164"/>
      <c r="BJ217" s="165"/>
      <c r="BK217" s="164"/>
      <c r="BL217" s="165"/>
      <c r="BM217" s="165"/>
      <c r="BN217" s="165"/>
      <c r="BO217" s="165"/>
      <c r="BP217" s="165"/>
      <c r="BQ217" s="165"/>
      <c r="BR217" s="165"/>
      <c r="BS217" s="284"/>
      <c r="BT217" s="289"/>
      <c r="BU217" s="279"/>
      <c r="BV217" s="290"/>
      <c r="BW217" s="289"/>
      <c r="BX217" s="289"/>
      <c r="BY217" s="289"/>
      <c r="BZ217" s="289"/>
      <c r="CA217" s="279"/>
      <c r="CB217" s="290"/>
      <c r="CC217" s="289"/>
      <c r="CD217" s="279"/>
      <c r="CE217" s="328"/>
      <c r="CF217" s="290"/>
      <c r="CG217" s="289"/>
      <c r="CH217" s="279"/>
      <c r="CI217" s="328"/>
      <c r="CJ217" s="290"/>
      <c r="CK217" s="289"/>
      <c r="CL217" s="279"/>
      <c r="CM217" s="328"/>
      <c r="CN217" s="290"/>
      <c r="CO217" s="289"/>
      <c r="CP217" s="279"/>
      <c r="CQ217" s="328"/>
      <c r="CR217" s="290"/>
      <c r="CS217" s="289"/>
      <c r="CT217" s="279"/>
      <c r="CU217" s="328"/>
      <c r="CV217" s="328"/>
      <c r="CW217" s="290"/>
      <c r="CX217" s="289"/>
      <c r="CY217" s="279"/>
      <c r="CZ217" s="328"/>
      <c r="DA217" s="328"/>
      <c r="DB217" s="290"/>
      <c r="DC217" s="289"/>
      <c r="DD217" s="279"/>
      <c r="DE217" s="328"/>
      <c r="DF217" s="328"/>
      <c r="DG217" s="290"/>
      <c r="DH217" s="302"/>
      <c r="DI217" s="301"/>
      <c r="DJ217" s="163">
        <v>17</v>
      </c>
      <c r="DK217" s="163">
        <v>17</v>
      </c>
      <c r="DL217" s="163">
        <v>1</v>
      </c>
      <c r="DM217" s="163">
        <v>9</v>
      </c>
      <c r="DN217" s="163">
        <v>3</v>
      </c>
      <c r="DO217" s="163">
        <v>0</v>
      </c>
      <c r="DP217" s="165">
        <v>104</v>
      </c>
      <c r="DQ217" s="165">
        <v>104</v>
      </c>
      <c r="DR217" s="165"/>
      <c r="DS217" s="163">
        <v>393</v>
      </c>
      <c r="DT217" s="163">
        <v>65</v>
      </c>
      <c r="DU217" s="163">
        <v>22</v>
      </c>
      <c r="DV217" s="163">
        <v>21</v>
      </c>
      <c r="DW217" s="163">
        <v>9</v>
      </c>
      <c r="DX217" s="163">
        <v>29</v>
      </c>
      <c r="DY217" s="163">
        <v>0</v>
      </c>
      <c r="DZ217" s="163">
        <v>3</v>
      </c>
      <c r="EA217" s="163">
        <v>0</v>
      </c>
      <c r="EB217" s="163">
        <v>0</v>
      </c>
      <c r="EC217" s="163">
        <v>126</v>
      </c>
      <c r="ED217" s="165">
        <v>10.9038461538461</v>
      </c>
      <c r="EE217" s="165">
        <v>2.5096153846153801</v>
      </c>
      <c r="EF217" s="165">
        <v>0.77884615384615297</v>
      </c>
      <c r="EG217" s="165">
        <v>5.625</v>
      </c>
      <c r="EH217" s="166">
        <v>0.90384615384615297</v>
      </c>
      <c r="EI217" s="165">
        <v>70.1106240550575</v>
      </c>
      <c r="EJ217" s="164">
        <v>0.180055401662049</v>
      </c>
      <c r="EK217" s="164">
        <v>0.247787610619469</v>
      </c>
      <c r="EL217" s="278">
        <v>0.49361702099999999</v>
      </c>
      <c r="EM217" s="278">
        <v>0.18297872300000001</v>
      </c>
      <c r="EN217" s="278">
        <v>0.32340425499999997</v>
      </c>
      <c r="EO217" s="278">
        <v>5.9574469999999997E-2</v>
      </c>
      <c r="EP217" s="278">
        <v>0.30638298000000003</v>
      </c>
      <c r="EQ217" s="278">
        <v>0.11938462</v>
      </c>
      <c r="ER217" s="165">
        <v>0.443905287450097</v>
      </c>
      <c r="ES217" s="166">
        <v>1.8173076923076901</v>
      </c>
      <c r="ET217" s="166">
        <v>2.8</v>
      </c>
      <c r="EU217" s="166">
        <v>2.7107479095458902</v>
      </c>
      <c r="EV217" s="166">
        <v>2.6633041098713801</v>
      </c>
      <c r="EW217" s="166">
        <v>2.8209118011451002</v>
      </c>
      <c r="EX217" s="284">
        <v>3.1008894443511901</v>
      </c>
    </row>
    <row r="218" spans="1:154" ht="13" customHeight="1">
      <c r="A218" s="160" t="s">
        <v>239</v>
      </c>
      <c r="B218" s="160">
        <v>12036</v>
      </c>
      <c r="C218" s="160">
        <v>686752</v>
      </c>
      <c r="D218" s="160">
        <v>26221</v>
      </c>
      <c r="E218" s="160" t="s">
        <v>2178</v>
      </c>
      <c r="F218" s="160" t="s">
        <v>2178</v>
      </c>
      <c r="G218" s="175"/>
      <c r="H218" s="162" t="s">
        <v>3084</v>
      </c>
      <c r="I218" s="162" t="s">
        <v>549</v>
      </c>
      <c r="J218" s="160">
        <v>27</v>
      </c>
      <c r="K218" s="161">
        <v>1</v>
      </c>
      <c r="M218" s="184" t="s">
        <v>837</v>
      </c>
      <c r="Z218" s="163"/>
      <c r="AS218" s="278"/>
      <c r="AT218" s="278"/>
      <c r="AU218" s="278"/>
      <c r="AV218" s="278"/>
      <c r="AW218" s="278"/>
      <c r="AX218" s="278"/>
      <c r="AY218" s="456"/>
      <c r="AZ218" s="278"/>
      <c r="BA218" s="278"/>
      <c r="BB218" s="278"/>
      <c r="BC218" s="278"/>
      <c r="BD218" s="164"/>
      <c r="BE218" s="164"/>
      <c r="BF218" s="164"/>
      <c r="BG218" s="164"/>
      <c r="BH218" s="164"/>
      <c r="BI218" s="164"/>
      <c r="BJ218" s="165"/>
      <c r="BK218" s="164"/>
      <c r="BL218" s="165"/>
      <c r="BM218" s="165"/>
      <c r="BN218" s="165"/>
      <c r="BO218" s="165"/>
      <c r="BP218" s="165"/>
      <c r="BQ218" s="165"/>
      <c r="BR218" s="165"/>
      <c r="BS218" s="284"/>
      <c r="BT218" s="289"/>
      <c r="BU218" s="279"/>
      <c r="BV218" s="290"/>
      <c r="BW218" s="289"/>
      <c r="BX218" s="289"/>
      <c r="BY218" s="289"/>
      <c r="BZ218" s="289"/>
      <c r="CA218" s="279"/>
      <c r="CB218" s="290"/>
      <c r="CC218" s="289"/>
      <c r="CD218" s="279"/>
      <c r="CE218" s="328"/>
      <c r="CF218" s="290"/>
      <c r="CG218" s="289"/>
      <c r="CH218" s="279"/>
      <c r="CI218" s="328"/>
      <c r="CJ218" s="290"/>
      <c r="CK218" s="289"/>
      <c r="CL218" s="279"/>
      <c r="CM218" s="328"/>
      <c r="CN218" s="290"/>
      <c r="CO218" s="289"/>
      <c r="CP218" s="279"/>
      <c r="CQ218" s="328"/>
      <c r="CR218" s="290"/>
      <c r="CS218" s="289"/>
      <c r="CT218" s="279"/>
      <c r="CU218" s="328"/>
      <c r="CV218" s="328"/>
      <c r="CW218" s="290"/>
      <c r="CX218" s="289"/>
      <c r="CY218" s="279"/>
      <c r="CZ218" s="328"/>
      <c r="DA218" s="328"/>
      <c r="DB218" s="290"/>
      <c r="DC218" s="289"/>
      <c r="DD218" s="279"/>
      <c r="DE218" s="328"/>
      <c r="DF218" s="328"/>
      <c r="DG218" s="290"/>
      <c r="DH218" s="302"/>
      <c r="DI218" s="301"/>
      <c r="DJ218" s="163">
        <v>18</v>
      </c>
      <c r="DK218" s="163">
        <v>18</v>
      </c>
      <c r="DL218" s="163">
        <v>0</v>
      </c>
      <c r="DM218" s="163">
        <v>6</v>
      </c>
      <c r="DN218" s="163">
        <v>6</v>
      </c>
      <c r="DO218" s="163">
        <v>0</v>
      </c>
      <c r="DP218" s="165">
        <v>102.1</v>
      </c>
      <c r="DQ218" s="165">
        <v>102.09999847412099</v>
      </c>
      <c r="DR218" s="165"/>
      <c r="DS218" s="163">
        <v>413</v>
      </c>
      <c r="DT218" s="163">
        <v>85</v>
      </c>
      <c r="DU218" s="163">
        <v>39</v>
      </c>
      <c r="DV218" s="163">
        <v>38</v>
      </c>
      <c r="DW218" s="163">
        <v>16</v>
      </c>
      <c r="DX218" s="163">
        <v>33</v>
      </c>
      <c r="DY218" s="163">
        <v>0</v>
      </c>
      <c r="DZ218" s="163">
        <v>3</v>
      </c>
      <c r="EA218" s="163">
        <v>3</v>
      </c>
      <c r="EB218" s="163">
        <v>0</v>
      </c>
      <c r="EC218" s="163">
        <v>101</v>
      </c>
      <c r="ED218" s="165">
        <v>8.8827365978495205</v>
      </c>
      <c r="EE218" s="165">
        <v>2.9022802745448901</v>
      </c>
      <c r="EF218" s="165">
        <v>1.4071661937187301</v>
      </c>
      <c r="EG218" s="165">
        <v>7.4755704041307798</v>
      </c>
      <c r="EH218" s="166">
        <v>1.1530945198528499</v>
      </c>
      <c r="EI218" s="165">
        <v>89.444620677238802</v>
      </c>
      <c r="EJ218" s="164">
        <v>0.225464190981432</v>
      </c>
      <c r="EK218" s="164">
        <v>0.265384615384615</v>
      </c>
      <c r="EL218" s="278">
        <v>0.383211678</v>
      </c>
      <c r="EM218" s="278">
        <v>0.20437956199999999</v>
      </c>
      <c r="EN218" s="278">
        <v>0.41240875900000001</v>
      </c>
      <c r="EO218" s="278">
        <v>9.0579709999999994E-2</v>
      </c>
      <c r="EP218" s="278">
        <v>0.42753623000000002</v>
      </c>
      <c r="EQ218" s="278">
        <v>0.11656442</v>
      </c>
      <c r="ER218" s="165">
        <v>1.0633290952382899</v>
      </c>
      <c r="ES218" s="166">
        <v>3.3420197100819902</v>
      </c>
      <c r="ET218" s="166">
        <v>3.93</v>
      </c>
      <c r="EU218" s="166">
        <v>4.1997544795732296</v>
      </c>
      <c r="EV218" s="166">
        <v>3.79543084378522</v>
      </c>
      <c r="EW218" s="166">
        <v>3.79782428738518</v>
      </c>
      <c r="EX218" s="284">
        <v>1.32493031024932</v>
      </c>
    </row>
    <row r="219" spans="1:154" ht="13" customHeight="1">
      <c r="A219" s="160" t="s">
        <v>239</v>
      </c>
      <c r="B219" s="160">
        <v>12203</v>
      </c>
      <c r="C219" s="160">
        <v>643377</v>
      </c>
      <c r="D219" s="160">
        <v>20253</v>
      </c>
      <c r="E219" s="160" t="s">
        <v>567</v>
      </c>
      <c r="F219" s="160" t="s">
        <v>567</v>
      </c>
      <c r="G219" s="175"/>
      <c r="H219" s="162" t="s">
        <v>2430</v>
      </c>
      <c r="I219" s="162" t="s">
        <v>408</v>
      </c>
      <c r="J219" s="161">
        <v>30</v>
      </c>
      <c r="K219" s="161">
        <v>1</v>
      </c>
      <c r="M219" s="184" t="s">
        <v>837</v>
      </c>
      <c r="Z219" s="163"/>
      <c r="AS219" s="278"/>
      <c r="AT219" s="278"/>
      <c r="AU219" s="278"/>
      <c r="AV219" s="278"/>
      <c r="AW219" s="278"/>
      <c r="AX219" s="278"/>
      <c r="AY219" s="456"/>
      <c r="AZ219" s="278"/>
      <c r="BA219" s="278"/>
      <c r="BB219" s="278"/>
      <c r="BC219" s="278"/>
      <c r="BD219" s="164"/>
      <c r="BE219" s="164"/>
      <c r="BF219" s="164"/>
      <c r="BG219" s="164"/>
      <c r="BH219" s="164"/>
      <c r="BI219" s="164"/>
      <c r="BJ219" s="165"/>
      <c r="BK219" s="164"/>
      <c r="BL219" s="165"/>
      <c r="BM219" s="165"/>
      <c r="BN219" s="165"/>
      <c r="BO219" s="165"/>
      <c r="BP219" s="165"/>
      <c r="BQ219" s="165"/>
      <c r="BR219" s="165"/>
      <c r="BS219" s="284"/>
      <c r="BT219" s="289"/>
      <c r="BU219" s="279"/>
      <c r="BV219" s="290"/>
      <c r="BW219" s="289"/>
      <c r="BX219" s="289"/>
      <c r="BY219" s="289"/>
      <c r="BZ219" s="289"/>
      <c r="CA219" s="279"/>
      <c r="CB219" s="290"/>
      <c r="CC219" s="289"/>
      <c r="CD219" s="279"/>
      <c r="CE219" s="328"/>
      <c r="CF219" s="290"/>
      <c r="CG219" s="289"/>
      <c r="CH219" s="279"/>
      <c r="CI219" s="328"/>
      <c r="CJ219" s="290"/>
      <c r="CK219" s="289"/>
      <c r="CL219" s="279"/>
      <c r="CM219" s="328"/>
      <c r="CN219" s="290"/>
      <c r="CO219" s="289"/>
      <c r="CP219" s="279"/>
      <c r="CQ219" s="328"/>
      <c r="CR219" s="290"/>
      <c r="CS219" s="289"/>
      <c r="CT219" s="279"/>
      <c r="CU219" s="328"/>
      <c r="CV219" s="328"/>
      <c r="CW219" s="290"/>
      <c r="CX219" s="289"/>
      <c r="CY219" s="279"/>
      <c r="CZ219" s="328"/>
      <c r="DA219" s="328"/>
      <c r="DB219" s="290"/>
      <c r="DC219" s="289"/>
      <c r="DD219" s="279"/>
      <c r="DE219" s="328"/>
      <c r="DF219" s="328"/>
      <c r="DG219" s="290"/>
      <c r="DH219" s="302"/>
      <c r="DI219" s="301"/>
      <c r="DJ219" s="163">
        <v>41</v>
      </c>
      <c r="DK219" s="163">
        <v>0</v>
      </c>
      <c r="DL219" s="163">
        <v>0</v>
      </c>
      <c r="DM219" s="163">
        <v>1</v>
      </c>
      <c r="DN219" s="163">
        <v>4</v>
      </c>
      <c r="DO219" s="163">
        <v>0</v>
      </c>
      <c r="DP219" s="165">
        <v>38.1</v>
      </c>
      <c r="DQ219" s="165"/>
      <c r="DR219" s="165">
        <v>38.099998474121001</v>
      </c>
      <c r="DS219" s="163">
        <v>163</v>
      </c>
      <c r="DT219" s="163">
        <v>39</v>
      </c>
      <c r="DU219" s="163">
        <v>19</v>
      </c>
      <c r="DV219" s="163">
        <v>18</v>
      </c>
      <c r="DW219" s="163">
        <v>4</v>
      </c>
      <c r="DX219" s="163">
        <v>9</v>
      </c>
      <c r="DY219" s="163">
        <v>1</v>
      </c>
      <c r="DZ219" s="163">
        <v>0</v>
      </c>
      <c r="EA219" s="163">
        <v>0</v>
      </c>
      <c r="EB219" s="163">
        <v>0</v>
      </c>
      <c r="EC219" s="163">
        <v>62</v>
      </c>
      <c r="ED219" s="165">
        <v>14.556522221988899</v>
      </c>
      <c r="EE219" s="165">
        <v>2.1130435483532302</v>
      </c>
      <c r="EF219" s="165">
        <v>0.93913046593476801</v>
      </c>
      <c r="EG219" s="165">
        <v>9.1565220428639904</v>
      </c>
      <c r="EH219" s="166">
        <v>1.2521739545796899</v>
      </c>
      <c r="EI219" s="165">
        <v>97.130133272674797</v>
      </c>
      <c r="EJ219" s="164">
        <v>0.253246753246753</v>
      </c>
      <c r="EK219" s="164">
        <v>0.39772727272727199</v>
      </c>
      <c r="EL219" s="278">
        <v>0.43956043900000003</v>
      </c>
      <c r="EM219" s="278">
        <v>0.307692307</v>
      </c>
      <c r="EN219" s="278">
        <v>0.25274725199999998</v>
      </c>
      <c r="EO219" s="278">
        <v>9.7826090000000004E-2</v>
      </c>
      <c r="EP219" s="278">
        <v>0.45652174000000001</v>
      </c>
      <c r="EQ219" s="278">
        <v>0.19711538000000001</v>
      </c>
      <c r="ER219" s="165">
        <v>-0.15072066890698799</v>
      </c>
      <c r="ES219" s="166">
        <v>4.2260870967064603</v>
      </c>
      <c r="ET219" s="166">
        <v>3.02</v>
      </c>
      <c r="EU219" s="166">
        <v>1.9118348271274299</v>
      </c>
      <c r="EV219" s="166">
        <v>1.44004342629853</v>
      </c>
      <c r="EW219" s="166">
        <v>1.7192097571326399</v>
      </c>
      <c r="EX219" s="284">
        <v>1.3124262094497601</v>
      </c>
    </row>
    <row r="220" spans="1:154" ht="13" customHeight="1">
      <c r="A220" s="160" t="s">
        <v>239</v>
      </c>
      <c r="B220" s="160">
        <v>12110</v>
      </c>
      <c r="C220" s="200">
        <v>676684</v>
      </c>
      <c r="D220" s="160">
        <v>19769</v>
      </c>
      <c r="E220" s="200" t="s">
        <v>239</v>
      </c>
      <c r="F220" s="160" t="s">
        <v>239</v>
      </c>
      <c r="G220" s="175"/>
      <c r="H220" s="206" t="s">
        <v>2392</v>
      </c>
      <c r="I220" s="206" t="s">
        <v>108</v>
      </c>
      <c r="J220" s="175">
        <v>30</v>
      </c>
      <c r="K220" s="161">
        <v>1</v>
      </c>
      <c r="L220" s="175"/>
      <c r="M220" s="210" t="s">
        <v>837</v>
      </c>
      <c r="N220" s="211"/>
      <c r="O220" s="175"/>
      <c r="P220" s="175"/>
      <c r="Q220" s="175"/>
      <c r="R220" s="175"/>
      <c r="S220" s="175"/>
      <c r="T220" s="175"/>
      <c r="U220" s="175"/>
      <c r="V220" s="175"/>
      <c r="W220" s="175"/>
      <c r="X220" s="175"/>
      <c r="Y220" s="210"/>
      <c r="Z220" s="163"/>
      <c r="AS220" s="278"/>
      <c r="AT220" s="278"/>
      <c r="AU220" s="278"/>
      <c r="AV220" s="278"/>
      <c r="AW220" s="278"/>
      <c r="AX220" s="278"/>
      <c r="AY220" s="456"/>
      <c r="AZ220" s="278"/>
      <c r="BA220" s="278"/>
      <c r="BB220" s="278"/>
      <c r="BC220" s="278"/>
      <c r="BD220" s="164"/>
      <c r="BE220" s="164"/>
      <c r="BF220" s="164"/>
      <c r="BG220" s="164"/>
      <c r="BH220" s="164"/>
      <c r="BI220" s="164"/>
      <c r="BJ220" s="165"/>
      <c r="BK220" s="164"/>
      <c r="BL220" s="165"/>
      <c r="BM220" s="165"/>
      <c r="BN220" s="165"/>
      <c r="BO220" s="165"/>
      <c r="BP220" s="165"/>
      <c r="BQ220" s="165"/>
      <c r="BR220" s="165"/>
      <c r="BS220" s="284"/>
      <c r="BT220" s="289"/>
      <c r="BU220" s="279"/>
      <c r="BV220" s="290"/>
      <c r="BW220" s="289"/>
      <c r="BX220" s="289"/>
      <c r="BY220" s="289"/>
      <c r="BZ220" s="289"/>
      <c r="CA220" s="279"/>
      <c r="CB220" s="290"/>
      <c r="CC220" s="289"/>
      <c r="CD220" s="279"/>
      <c r="CE220" s="328"/>
      <c r="CF220" s="290"/>
      <c r="CG220" s="289"/>
      <c r="CH220" s="279"/>
      <c r="CI220" s="328"/>
      <c r="CJ220" s="290"/>
      <c r="CK220" s="289"/>
      <c r="CL220" s="279"/>
      <c r="CM220" s="328"/>
      <c r="CN220" s="290"/>
      <c r="CO220" s="289"/>
      <c r="CP220" s="279"/>
      <c r="CQ220" s="328"/>
      <c r="CR220" s="290"/>
      <c r="CS220" s="289"/>
      <c r="CT220" s="279"/>
      <c r="CU220" s="328"/>
      <c r="CV220" s="328"/>
      <c r="CW220" s="290"/>
      <c r="CX220" s="289"/>
      <c r="CY220" s="279"/>
      <c r="CZ220" s="328"/>
      <c r="DA220" s="328"/>
      <c r="DB220" s="290"/>
      <c r="DC220" s="289"/>
      <c r="DD220" s="279"/>
      <c r="DE220" s="328"/>
      <c r="DF220" s="328"/>
      <c r="DG220" s="290"/>
      <c r="DH220" s="302"/>
      <c r="DI220" s="301"/>
      <c r="DJ220" s="163">
        <v>37</v>
      </c>
      <c r="DK220" s="163">
        <v>0</v>
      </c>
      <c r="DL220" s="163">
        <v>0</v>
      </c>
      <c r="DM220" s="163">
        <v>5</v>
      </c>
      <c r="DN220" s="163">
        <v>1</v>
      </c>
      <c r="DO220" s="163">
        <v>14</v>
      </c>
      <c r="DP220" s="165">
        <v>40</v>
      </c>
      <c r="DQ220" s="165"/>
      <c r="DR220" s="165">
        <v>40</v>
      </c>
      <c r="DS220" s="163">
        <v>158</v>
      </c>
      <c r="DT220" s="163">
        <v>27</v>
      </c>
      <c r="DU220" s="163">
        <v>11</v>
      </c>
      <c r="DV220" s="163">
        <v>10</v>
      </c>
      <c r="DW220" s="163">
        <v>2</v>
      </c>
      <c r="DX220" s="163">
        <v>11</v>
      </c>
      <c r="DY220" s="163">
        <v>1</v>
      </c>
      <c r="DZ220" s="163">
        <v>0</v>
      </c>
      <c r="EA220" s="163">
        <v>1</v>
      </c>
      <c r="EB220" s="163">
        <v>0</v>
      </c>
      <c r="EC220" s="163">
        <v>44</v>
      </c>
      <c r="ED220" s="165">
        <v>9.9000009441376609</v>
      </c>
      <c r="EE220" s="165">
        <v>2.4750002360344099</v>
      </c>
      <c r="EF220" s="165">
        <v>0.45000004291534801</v>
      </c>
      <c r="EG220" s="165">
        <v>6.0750005793571997</v>
      </c>
      <c r="EH220" s="166">
        <v>0.95000009059906798</v>
      </c>
      <c r="EI220" s="165">
        <v>73.690748055779096</v>
      </c>
      <c r="EJ220" s="164">
        <v>0.183673469387755</v>
      </c>
      <c r="EK220" s="164">
        <v>0.247524752475247</v>
      </c>
      <c r="EL220" s="278">
        <v>0.59223300899999998</v>
      </c>
      <c r="EM220" s="278">
        <v>0.13592233000000001</v>
      </c>
      <c r="EN220" s="278">
        <v>0.27184466000000002</v>
      </c>
      <c r="EO220" s="278">
        <v>3.883495E-2</v>
      </c>
      <c r="EP220" s="278">
        <v>0.40776699</v>
      </c>
      <c r="EQ220" s="278">
        <v>0.12835821</v>
      </c>
      <c r="ER220" s="165">
        <v>0.246964092543032</v>
      </c>
      <c r="ES220" s="166">
        <v>2.2500002145767399</v>
      </c>
      <c r="ET220" s="166">
        <v>2.31</v>
      </c>
      <c r="EU220" s="166">
        <v>2.3607478404045001</v>
      </c>
      <c r="EV220" s="166">
        <v>2.7429332897959098</v>
      </c>
      <c r="EW220" s="166">
        <v>2.5967363061829101</v>
      </c>
      <c r="EX220" s="284">
        <v>1.13864314556121</v>
      </c>
    </row>
    <row r="221" spans="1:154" ht="13" customHeight="1">
      <c r="A221" s="160" t="s">
        <v>239</v>
      </c>
      <c r="B221" s="160">
        <v>11625</v>
      </c>
      <c r="C221" s="200">
        <v>661403</v>
      </c>
      <c r="D221" s="160">
        <v>21032</v>
      </c>
      <c r="E221" s="200" t="s">
        <v>213</v>
      </c>
      <c r="F221" s="200" t="s">
        <v>213</v>
      </c>
      <c r="G221" s="175"/>
      <c r="H221" s="168" t="s">
        <v>1301</v>
      </c>
      <c r="I221" s="169" t="s">
        <v>1200</v>
      </c>
      <c r="J221" s="170">
        <v>27</v>
      </c>
      <c r="K221" s="161">
        <v>1</v>
      </c>
      <c r="M221" s="184" t="s">
        <v>837</v>
      </c>
      <c r="Z221" s="163"/>
      <c r="AS221" s="278"/>
      <c r="AT221" s="278"/>
      <c r="AU221" s="278"/>
      <c r="AV221" s="278"/>
      <c r="AW221" s="278"/>
      <c r="AX221" s="278"/>
      <c r="AY221" s="456"/>
      <c r="AZ221" s="278"/>
      <c r="BA221" s="278"/>
      <c r="BB221" s="278"/>
      <c r="BC221" s="278"/>
      <c r="BD221" s="164"/>
      <c r="BE221" s="164"/>
      <c r="BF221" s="164"/>
      <c r="BG221" s="164"/>
      <c r="BH221" s="164"/>
      <c r="BI221" s="164"/>
      <c r="BJ221" s="165"/>
      <c r="BK221" s="164"/>
      <c r="BL221" s="165"/>
      <c r="BM221" s="165"/>
      <c r="BN221" s="165"/>
      <c r="BO221" s="165"/>
      <c r="BP221" s="165"/>
      <c r="BQ221" s="165"/>
      <c r="BR221" s="165"/>
      <c r="BS221" s="284"/>
      <c r="BT221" s="289"/>
      <c r="BU221" s="279"/>
      <c r="BV221" s="290"/>
      <c r="BW221" s="289"/>
      <c r="BX221" s="289"/>
      <c r="BY221" s="289"/>
      <c r="BZ221" s="289"/>
      <c r="CA221" s="279"/>
      <c r="CB221" s="290"/>
      <c r="CC221" s="289"/>
      <c r="CD221" s="279"/>
      <c r="CE221" s="328"/>
      <c r="CF221" s="290"/>
      <c r="CG221" s="289"/>
      <c r="CH221" s="279"/>
      <c r="CI221" s="328"/>
      <c r="CJ221" s="290"/>
      <c r="CK221" s="289"/>
      <c r="CL221" s="279"/>
      <c r="CM221" s="328"/>
      <c r="CN221" s="290"/>
      <c r="CO221" s="289"/>
      <c r="CP221" s="279"/>
      <c r="CQ221" s="328"/>
      <c r="CR221" s="290"/>
      <c r="CS221" s="289"/>
      <c r="CT221" s="279"/>
      <c r="CU221" s="328"/>
      <c r="CV221" s="328"/>
      <c r="CW221" s="290"/>
      <c r="CX221" s="289"/>
      <c r="CY221" s="279"/>
      <c r="CZ221" s="328"/>
      <c r="DA221" s="328"/>
      <c r="DB221" s="290"/>
      <c r="DC221" s="289"/>
      <c r="DD221" s="279"/>
      <c r="DE221" s="328"/>
      <c r="DF221" s="328"/>
      <c r="DG221" s="290"/>
      <c r="DH221" s="302"/>
      <c r="DI221" s="301"/>
      <c r="DJ221" s="163">
        <v>39</v>
      </c>
      <c r="DK221" s="163">
        <v>0</v>
      </c>
      <c r="DL221" s="163">
        <v>0</v>
      </c>
      <c r="DM221" s="163">
        <v>4</v>
      </c>
      <c r="DN221" s="163">
        <v>2</v>
      </c>
      <c r="DO221" s="163">
        <v>18</v>
      </c>
      <c r="DP221" s="165">
        <v>38.1</v>
      </c>
      <c r="DQ221" s="165"/>
      <c r="DR221" s="165">
        <v>38.099998474121001</v>
      </c>
      <c r="DS221" s="163">
        <v>169</v>
      </c>
      <c r="DT221" s="163">
        <v>42</v>
      </c>
      <c r="DU221" s="163">
        <v>17</v>
      </c>
      <c r="DV221" s="163">
        <v>14</v>
      </c>
      <c r="DW221" s="163">
        <v>1</v>
      </c>
      <c r="DX221" s="163">
        <v>10</v>
      </c>
      <c r="DY221" s="163">
        <v>2</v>
      </c>
      <c r="DZ221" s="163">
        <v>4</v>
      </c>
      <c r="EA221" s="163">
        <v>4</v>
      </c>
      <c r="EB221" s="163">
        <v>0</v>
      </c>
      <c r="EC221" s="163">
        <v>39</v>
      </c>
      <c r="ED221" s="165">
        <v>9.1565220428639904</v>
      </c>
      <c r="EE221" s="165">
        <v>2.3478261648369201</v>
      </c>
      <c r="EF221" s="165">
        <v>0.234782616483692</v>
      </c>
      <c r="EG221" s="165">
        <v>9.8608698923150708</v>
      </c>
      <c r="EH221" s="166">
        <v>1.35652178412799</v>
      </c>
      <c r="EI221" s="165">
        <v>105.224311045397</v>
      </c>
      <c r="EJ221" s="164">
        <v>0.27096774193548301</v>
      </c>
      <c r="EK221" s="164">
        <v>0.356521739130434</v>
      </c>
      <c r="EL221" s="278">
        <v>0.44347826000000001</v>
      </c>
      <c r="EM221" s="278">
        <v>0.25217391300000003</v>
      </c>
      <c r="EN221" s="278">
        <v>0.30434782599999999</v>
      </c>
      <c r="EO221" s="278">
        <v>5.1724140000000002E-2</v>
      </c>
      <c r="EP221" s="278">
        <v>0.41379310000000002</v>
      </c>
      <c r="EQ221" s="278">
        <v>0.16150081999999999</v>
      </c>
      <c r="ER221" s="165">
        <v>6.5955315388153499E-3</v>
      </c>
      <c r="ES221" s="166">
        <v>3.28695663077169</v>
      </c>
      <c r="ET221" s="166">
        <v>3.23</v>
      </c>
      <c r="EU221" s="166">
        <v>2.48574788964312</v>
      </c>
      <c r="EV221" s="166">
        <v>3.49294628776192</v>
      </c>
      <c r="EW221" s="166">
        <v>3.2187555782623098</v>
      </c>
      <c r="EX221" s="284">
        <v>0.91751730442047097</v>
      </c>
    </row>
    <row r="222" spans="1:154" ht="13" customHeight="1">
      <c r="A222" s="160" t="s">
        <v>239</v>
      </c>
      <c r="B222" s="160">
        <v>11207</v>
      </c>
      <c r="C222" s="160">
        <v>664875</v>
      </c>
      <c r="D222" s="160">
        <v>17639</v>
      </c>
      <c r="E222" s="160" t="s">
        <v>438</v>
      </c>
      <c r="F222" s="160" t="s">
        <v>438</v>
      </c>
      <c r="G222" s="175"/>
      <c r="H222" s="162" t="s">
        <v>2318</v>
      </c>
      <c r="I222" s="162" t="s">
        <v>564</v>
      </c>
      <c r="J222" s="161">
        <v>30</v>
      </c>
      <c r="K222" s="161">
        <v>1</v>
      </c>
      <c r="M222" s="184" t="s">
        <v>837</v>
      </c>
      <c r="Z222" s="163"/>
      <c r="AS222" s="278"/>
      <c r="AT222" s="278"/>
      <c r="AU222" s="278"/>
      <c r="AV222" s="278"/>
      <c r="AW222" s="278"/>
      <c r="AX222" s="278"/>
      <c r="AY222" s="456"/>
      <c r="AZ222" s="278"/>
      <c r="BA222" s="278"/>
      <c r="BB222" s="278"/>
      <c r="BC222" s="278"/>
      <c r="BD222" s="164"/>
      <c r="BE222" s="164"/>
      <c r="BF222" s="164"/>
      <c r="BG222" s="164"/>
      <c r="BH222" s="164"/>
      <c r="BI222" s="164"/>
      <c r="BJ222" s="165"/>
      <c r="BK222" s="164"/>
      <c r="BL222" s="165"/>
      <c r="BM222" s="165"/>
      <c r="BN222" s="165"/>
      <c r="BO222" s="165"/>
      <c r="BP222" s="165"/>
      <c r="BQ222" s="165"/>
      <c r="BR222" s="165"/>
      <c r="BS222" s="284"/>
      <c r="BT222" s="289"/>
      <c r="BU222" s="279"/>
      <c r="BV222" s="290"/>
      <c r="BW222" s="289"/>
      <c r="BX222" s="289"/>
      <c r="BY222" s="289"/>
      <c r="BZ222" s="289"/>
      <c r="CA222" s="279"/>
      <c r="CB222" s="290"/>
      <c r="CC222" s="289"/>
      <c r="CD222" s="279"/>
      <c r="CE222" s="328"/>
      <c r="CF222" s="290"/>
      <c r="CG222" s="289"/>
      <c r="CH222" s="279"/>
      <c r="CI222" s="328"/>
      <c r="CJ222" s="290"/>
      <c r="CK222" s="289"/>
      <c r="CL222" s="279"/>
      <c r="CM222" s="328"/>
      <c r="CN222" s="290"/>
      <c r="CO222" s="289"/>
      <c r="CP222" s="279"/>
      <c r="CQ222" s="328"/>
      <c r="CR222" s="290"/>
      <c r="CS222" s="289"/>
      <c r="CT222" s="279"/>
      <c r="CU222" s="328"/>
      <c r="CV222" s="328"/>
      <c r="CW222" s="290"/>
      <c r="CX222" s="289"/>
      <c r="CY222" s="279"/>
      <c r="CZ222" s="328"/>
      <c r="DA222" s="328"/>
      <c r="DB222" s="290"/>
      <c r="DC222" s="289"/>
      <c r="DD222" s="279"/>
      <c r="DE222" s="328"/>
      <c r="DF222" s="328"/>
      <c r="DG222" s="290"/>
      <c r="DH222" s="302"/>
      <c r="DI222" s="301"/>
      <c r="DJ222" s="163">
        <v>11</v>
      </c>
      <c r="DK222" s="163">
        <v>0</v>
      </c>
      <c r="DL222" s="163">
        <v>0</v>
      </c>
      <c r="DM222" s="163">
        <v>1</v>
      </c>
      <c r="DN222" s="163">
        <v>0</v>
      </c>
      <c r="DO222" s="163">
        <v>0</v>
      </c>
      <c r="DP222" s="165">
        <v>11.1</v>
      </c>
      <c r="DQ222" s="165"/>
      <c r="DR222" s="165">
        <v>11.1000003814697</v>
      </c>
      <c r="DS222" s="163">
        <v>44</v>
      </c>
      <c r="DT222" s="163">
        <v>5</v>
      </c>
      <c r="DU222" s="163">
        <v>1</v>
      </c>
      <c r="DV222" s="163">
        <v>1</v>
      </c>
      <c r="DW222" s="163">
        <v>0</v>
      </c>
      <c r="DX222" s="163">
        <v>6</v>
      </c>
      <c r="DY222" s="163">
        <v>1</v>
      </c>
      <c r="DZ222" s="163">
        <v>2</v>
      </c>
      <c r="EA222" s="163">
        <v>1</v>
      </c>
      <c r="EB222" s="163">
        <v>0</v>
      </c>
      <c r="EC222" s="163">
        <v>15</v>
      </c>
      <c r="ED222" s="165">
        <v>11.9117660423465</v>
      </c>
      <c r="EE222" s="165">
        <v>4.7647064169386004</v>
      </c>
      <c r="EF222" s="165">
        <v>0</v>
      </c>
      <c r="EG222" s="165">
        <v>3.97058868078217</v>
      </c>
      <c r="EH222" s="166">
        <v>0.97058834419119699</v>
      </c>
      <c r="EI222" s="165">
        <v>74.908783779480402</v>
      </c>
      <c r="EJ222" s="164">
        <v>0.13888888888888801</v>
      </c>
      <c r="EK222" s="164">
        <v>0.238095238095238</v>
      </c>
      <c r="EL222" s="278">
        <v>0.52380952300000005</v>
      </c>
      <c r="EM222" s="278">
        <v>4.7619046999999998E-2</v>
      </c>
      <c r="EN222" s="278">
        <v>0.42857142799999998</v>
      </c>
      <c r="EO222" s="278">
        <v>0.19047618999999999</v>
      </c>
      <c r="EP222" s="278">
        <v>0.23809524000000001</v>
      </c>
      <c r="EQ222" s="278">
        <v>0.14534884000000001</v>
      </c>
      <c r="ER222" s="165">
        <v>-0.12733160792433901</v>
      </c>
      <c r="ES222" s="166">
        <v>0.794117736156434</v>
      </c>
      <c r="ET222" s="166">
        <v>3.2</v>
      </c>
      <c r="EU222" s="166">
        <v>2.5563360854416</v>
      </c>
      <c r="EV222" s="166">
        <v>3.7273028617562902</v>
      </c>
      <c r="EW222" s="166">
        <v>3.1189803505043101</v>
      </c>
      <c r="EX222" s="284">
        <v>0.23848190903663599</v>
      </c>
    </row>
    <row r="223" spans="1:154" ht="13" customHeight="1">
      <c r="A223" s="160" t="s">
        <v>239</v>
      </c>
      <c r="B223" s="160">
        <v>11082</v>
      </c>
      <c r="C223" s="160">
        <v>622786</v>
      </c>
      <c r="D223" s="160">
        <v>16300</v>
      </c>
      <c r="E223" s="160" t="s">
        <v>686</v>
      </c>
      <c r="F223" s="160" t="s">
        <v>686</v>
      </c>
      <c r="G223" s="175"/>
      <c r="H223" s="168" t="s">
        <v>1156</v>
      </c>
      <c r="I223" s="169" t="s">
        <v>225</v>
      </c>
      <c r="J223" s="170">
        <v>30</v>
      </c>
      <c r="K223" s="161">
        <v>1</v>
      </c>
      <c r="M223" s="184" t="s">
        <v>837</v>
      </c>
      <c r="Z223" s="163"/>
      <c r="AS223" s="278"/>
      <c r="AT223" s="278"/>
      <c r="AU223" s="278"/>
      <c r="AV223" s="278"/>
      <c r="AW223" s="278"/>
      <c r="AX223" s="278"/>
      <c r="AY223" s="456"/>
      <c r="AZ223" s="278"/>
      <c r="BA223" s="278"/>
      <c r="BB223" s="278"/>
      <c r="BC223" s="278"/>
      <c r="BD223" s="164"/>
      <c r="BE223" s="164"/>
      <c r="BF223" s="164"/>
      <c r="BG223" s="164"/>
      <c r="BH223" s="164"/>
      <c r="BI223" s="164"/>
      <c r="BJ223" s="165"/>
      <c r="BK223" s="164"/>
      <c r="BL223" s="165"/>
      <c r="BM223" s="165"/>
      <c r="BN223" s="165"/>
      <c r="BO223" s="165"/>
      <c r="BP223" s="165"/>
      <c r="BQ223" s="165"/>
      <c r="BR223" s="165"/>
      <c r="BS223" s="284"/>
      <c r="BT223" s="289"/>
      <c r="BU223" s="279"/>
      <c r="BV223" s="290"/>
      <c r="BW223" s="289"/>
      <c r="BX223" s="289"/>
      <c r="BY223" s="289"/>
      <c r="BZ223" s="289"/>
      <c r="CA223" s="279"/>
      <c r="CB223" s="290"/>
      <c r="CC223" s="289"/>
      <c r="CD223" s="279"/>
      <c r="CE223" s="328"/>
      <c r="CF223" s="290"/>
      <c r="CG223" s="289"/>
      <c r="CH223" s="279"/>
      <c r="CI223" s="328"/>
      <c r="CJ223" s="290"/>
      <c r="CK223" s="289"/>
      <c r="CL223" s="279"/>
      <c r="CM223" s="328"/>
      <c r="CN223" s="290"/>
      <c r="CO223" s="289"/>
      <c r="CP223" s="279"/>
      <c r="CQ223" s="328"/>
      <c r="CR223" s="290"/>
      <c r="CS223" s="289"/>
      <c r="CT223" s="279"/>
      <c r="CU223" s="328"/>
      <c r="CV223" s="328"/>
      <c r="CW223" s="290"/>
      <c r="CX223" s="289"/>
      <c r="CY223" s="279"/>
      <c r="CZ223" s="328"/>
      <c r="DA223" s="328"/>
      <c r="DB223" s="290"/>
      <c r="DC223" s="289"/>
      <c r="DD223" s="279"/>
      <c r="DE223" s="328"/>
      <c r="DF223" s="328"/>
      <c r="DG223" s="290"/>
      <c r="DH223" s="302"/>
      <c r="DI223" s="301"/>
      <c r="DJ223" s="163">
        <v>20</v>
      </c>
      <c r="DK223" s="163">
        <v>0</v>
      </c>
      <c r="DL223" s="163">
        <v>0</v>
      </c>
      <c r="DM223" s="163">
        <v>2</v>
      </c>
      <c r="DN223" s="163">
        <v>1</v>
      </c>
      <c r="DO223" s="163">
        <v>4</v>
      </c>
      <c r="DP223" s="165">
        <v>19.100000000000001</v>
      </c>
      <c r="DQ223" s="165"/>
      <c r="DR223" s="165">
        <v>19.100000381469702</v>
      </c>
      <c r="DS223" s="163">
        <v>80</v>
      </c>
      <c r="DT223" s="163">
        <v>17</v>
      </c>
      <c r="DU223" s="163">
        <v>12</v>
      </c>
      <c r="DV223" s="163">
        <v>11</v>
      </c>
      <c r="DW223" s="163">
        <v>1</v>
      </c>
      <c r="DX223" s="163">
        <v>8</v>
      </c>
      <c r="DY223" s="163">
        <v>1</v>
      </c>
      <c r="DZ223" s="163">
        <v>0</v>
      </c>
      <c r="EA223" s="163">
        <v>0</v>
      </c>
      <c r="EB223" s="163">
        <v>0</v>
      </c>
      <c r="EC223" s="163">
        <v>10</v>
      </c>
      <c r="ED223" s="165">
        <v>4.6551731792274298</v>
      </c>
      <c r="EE223" s="165">
        <v>3.7241385433819398</v>
      </c>
      <c r="EF223" s="165">
        <v>0.46551731792274298</v>
      </c>
      <c r="EG223" s="165">
        <v>7.9137944046866302</v>
      </c>
      <c r="EH223" s="166">
        <v>1.2931036608965001</v>
      </c>
      <c r="EI223" s="165">
        <v>99.800108993962596</v>
      </c>
      <c r="EJ223" s="164">
        <v>0.23611111111111099</v>
      </c>
      <c r="EK223" s="164">
        <v>0.26229508196721302</v>
      </c>
      <c r="EL223" s="278">
        <v>0.43333333299999999</v>
      </c>
      <c r="EM223" s="278">
        <v>0.2</v>
      </c>
      <c r="EN223" s="278">
        <v>0.36666666599999997</v>
      </c>
      <c r="EO223" s="278">
        <v>1.6129029999999999E-2</v>
      </c>
      <c r="EP223" s="278">
        <v>0.25806452000000002</v>
      </c>
      <c r="EQ223" s="278">
        <v>7.2368420000000003E-2</v>
      </c>
      <c r="ER223" s="165">
        <v>-0.21979411656810199</v>
      </c>
      <c r="ES223" s="166">
        <v>5.1206904971501697</v>
      </c>
      <c r="ET223" s="166">
        <v>3.23</v>
      </c>
      <c r="EU223" s="166">
        <v>3.9650583989555201</v>
      </c>
      <c r="EV223" s="166">
        <v>4.9705816493706401</v>
      </c>
      <c r="EW223" s="166">
        <v>5.0892218757629397</v>
      </c>
      <c r="EX223" s="284">
        <v>0.17020225524902299</v>
      </c>
    </row>
    <row r="224" spans="1:154" ht="13" customHeight="1">
      <c r="A224" s="160" t="s">
        <v>239</v>
      </c>
      <c r="B224" s="160">
        <v>10730</v>
      </c>
      <c r="C224" s="160">
        <v>605540</v>
      </c>
      <c r="D224" s="160">
        <v>16162</v>
      </c>
      <c r="E224" s="160" t="s">
        <v>563</v>
      </c>
      <c r="F224" s="160" t="s">
        <v>563</v>
      </c>
      <c r="H224" s="168" t="s">
        <v>1081</v>
      </c>
      <c r="I224" s="169" t="s">
        <v>544</v>
      </c>
      <c r="J224" s="170">
        <v>32</v>
      </c>
      <c r="K224" s="161">
        <v>1</v>
      </c>
      <c r="M224" s="184" t="s">
        <v>837</v>
      </c>
      <c r="Z224" s="163"/>
      <c r="BT224" s="289"/>
      <c r="BU224" s="279"/>
      <c r="BV224" s="290"/>
      <c r="BW224" s="289"/>
      <c r="BX224" s="289"/>
      <c r="BY224" s="289"/>
      <c r="BZ224" s="289"/>
      <c r="CA224" s="279"/>
      <c r="CB224" s="290"/>
      <c r="CC224" s="289"/>
      <c r="CD224" s="279"/>
      <c r="CE224" s="328"/>
      <c r="CF224" s="290"/>
      <c r="CG224" s="289"/>
      <c r="CH224" s="279"/>
      <c r="CI224" s="328"/>
      <c r="CJ224" s="290"/>
      <c r="CK224" s="289"/>
      <c r="CL224" s="279"/>
      <c r="CM224" s="328"/>
      <c r="CN224" s="290"/>
      <c r="CO224" s="289"/>
      <c r="CP224" s="279"/>
      <c r="CQ224" s="328"/>
      <c r="CR224" s="290"/>
      <c r="CS224" s="289"/>
      <c r="CT224" s="279"/>
      <c r="CU224" s="328"/>
      <c r="CV224" s="328"/>
      <c r="CW224" s="290"/>
      <c r="CX224" s="289"/>
      <c r="CY224" s="279"/>
      <c r="CZ224" s="328"/>
      <c r="DA224" s="328"/>
      <c r="DB224" s="290"/>
      <c r="DC224" s="289"/>
      <c r="DD224" s="279"/>
      <c r="DE224" s="328"/>
      <c r="DF224" s="328"/>
      <c r="DG224" s="290"/>
      <c r="DH224" s="302"/>
      <c r="DI224" s="300"/>
      <c r="DJ224" s="163">
        <v>1</v>
      </c>
      <c r="DK224" s="163">
        <v>1</v>
      </c>
      <c r="DL224" s="163">
        <v>0</v>
      </c>
      <c r="DM224" s="163">
        <v>1</v>
      </c>
      <c r="DN224" s="163">
        <v>0</v>
      </c>
      <c r="DO224" s="163">
        <v>0</v>
      </c>
      <c r="DP224" s="165">
        <v>6</v>
      </c>
      <c r="DQ224" s="165">
        <v>6</v>
      </c>
      <c r="DR224" s="165"/>
      <c r="DS224" s="163">
        <v>20</v>
      </c>
      <c r="DT224" s="163">
        <v>2</v>
      </c>
      <c r="DU224" s="163">
        <v>1</v>
      </c>
      <c r="DV224" s="163">
        <v>1</v>
      </c>
      <c r="DW224" s="163">
        <v>1</v>
      </c>
      <c r="DX224" s="163">
        <v>0</v>
      </c>
      <c r="DY224" s="163">
        <v>0</v>
      </c>
      <c r="DZ224" s="163">
        <v>0</v>
      </c>
      <c r="EA224" s="163">
        <v>0</v>
      </c>
      <c r="EB224" s="163">
        <v>0</v>
      </c>
      <c r="EC224" s="163">
        <v>8</v>
      </c>
      <c r="ED224" s="165">
        <v>12</v>
      </c>
      <c r="EE224" s="165">
        <v>0</v>
      </c>
      <c r="EF224" s="165">
        <v>1.5</v>
      </c>
      <c r="EG224" s="165">
        <v>3</v>
      </c>
      <c r="EH224" s="166">
        <v>0.33333333333333298</v>
      </c>
      <c r="EI224" s="166">
        <v>25.726246088363599</v>
      </c>
      <c r="EJ224" s="164">
        <v>0.1</v>
      </c>
      <c r="EK224" s="164">
        <v>9.0909090909090898E-2</v>
      </c>
      <c r="EL224" s="278">
        <v>0.41666666600000002</v>
      </c>
      <c r="EM224" s="278">
        <v>0.25</v>
      </c>
      <c r="EN224" s="278">
        <v>0.33333333300000001</v>
      </c>
      <c r="EO224" s="278">
        <v>0</v>
      </c>
      <c r="EP224" s="278">
        <v>0.41666667000000002</v>
      </c>
      <c r="EQ224" s="278">
        <v>0.14285713999999999</v>
      </c>
      <c r="ER224" s="165">
        <v>9.1298282367866995E-2</v>
      </c>
      <c r="ES224" s="166">
        <v>1.5</v>
      </c>
      <c r="ET224" s="166">
        <v>1.63</v>
      </c>
      <c r="EU224" s="166">
        <v>2.5857479095458902</v>
      </c>
      <c r="EV224" s="166">
        <v>1.4021149694919499</v>
      </c>
      <c r="EW224" s="166">
        <v>1.4903068757629301</v>
      </c>
      <c r="EX224" s="284">
        <v>0.168837130069732</v>
      </c>
    </row>
    <row r="225" spans="1:154" ht="13" customHeight="1">
      <c r="A225" s="160" t="s">
        <v>239</v>
      </c>
      <c r="B225" s="160">
        <v>12896</v>
      </c>
      <c r="C225" s="160">
        <v>687863</v>
      </c>
      <c r="D225" s="160">
        <v>26413</v>
      </c>
      <c r="E225" s="160" t="s">
        <v>129</v>
      </c>
      <c r="F225" s="160" t="s">
        <v>129</v>
      </c>
      <c r="G225" s="175"/>
      <c r="H225" s="162" t="s">
        <v>4093</v>
      </c>
      <c r="I225" s="162" t="s">
        <v>3406</v>
      </c>
      <c r="J225" s="160">
        <v>24</v>
      </c>
      <c r="K225" s="161">
        <v>1</v>
      </c>
      <c r="M225" s="184" t="s">
        <v>837</v>
      </c>
      <c r="Z225" s="163"/>
      <c r="AS225" s="278"/>
      <c r="AT225" s="278"/>
      <c r="AU225" s="278"/>
      <c r="AV225" s="278"/>
      <c r="AW225" s="278"/>
      <c r="AX225" s="278"/>
      <c r="AY225" s="456"/>
      <c r="AZ225" s="278"/>
      <c r="BA225" s="278"/>
      <c r="BB225" s="278"/>
      <c r="BC225" s="278"/>
      <c r="BD225" s="164"/>
      <c r="BE225" s="164"/>
      <c r="BF225" s="164"/>
      <c r="BG225" s="164"/>
      <c r="BH225" s="164"/>
      <c r="BI225" s="164"/>
      <c r="BJ225" s="165"/>
      <c r="BK225" s="164"/>
      <c r="BL225" s="165"/>
      <c r="BM225" s="165"/>
      <c r="BN225" s="165"/>
      <c r="BO225" s="165"/>
      <c r="BP225" s="165"/>
      <c r="BQ225" s="165"/>
      <c r="BR225" s="165"/>
      <c r="BS225" s="284"/>
      <c r="BT225" s="289"/>
      <c r="BU225" s="279"/>
      <c r="BV225" s="290"/>
      <c r="BW225" s="289"/>
      <c r="BX225" s="289"/>
      <c r="BY225" s="289"/>
      <c r="BZ225" s="289"/>
      <c r="CA225" s="279"/>
      <c r="CB225" s="290"/>
      <c r="CC225" s="289"/>
      <c r="CD225" s="279"/>
      <c r="CE225" s="328"/>
      <c r="CF225" s="290"/>
      <c r="CG225" s="289"/>
      <c r="CH225" s="279"/>
      <c r="CI225" s="328"/>
      <c r="CJ225" s="290"/>
      <c r="CK225" s="289"/>
      <c r="CL225" s="279"/>
      <c r="CM225" s="328"/>
      <c r="CN225" s="290"/>
      <c r="CO225" s="289"/>
      <c r="CP225" s="279"/>
      <c r="CQ225" s="328"/>
      <c r="CR225" s="290"/>
      <c r="CS225" s="289"/>
      <c r="CT225" s="279"/>
      <c r="CU225" s="328"/>
      <c r="CV225" s="328"/>
      <c r="CW225" s="290"/>
      <c r="CX225" s="289"/>
      <c r="CY225" s="279"/>
      <c r="CZ225" s="328"/>
      <c r="DA225" s="328"/>
      <c r="DB225" s="290"/>
      <c r="DC225" s="289"/>
      <c r="DD225" s="279"/>
      <c r="DE225" s="328"/>
      <c r="DF225" s="328"/>
      <c r="DG225" s="290"/>
      <c r="DH225" s="325"/>
      <c r="DI225" s="301"/>
      <c r="DJ225" s="163">
        <v>25</v>
      </c>
      <c r="DK225" s="163">
        <v>0</v>
      </c>
      <c r="DL225" s="163">
        <v>0</v>
      </c>
      <c r="DM225" s="163">
        <v>2</v>
      </c>
      <c r="DN225" s="163">
        <v>1</v>
      </c>
      <c r="DO225" s="163">
        <v>2</v>
      </c>
      <c r="DP225" s="165">
        <v>23.1</v>
      </c>
      <c r="DQ225" s="165"/>
      <c r="DR225" s="165">
        <v>23.100000381469702</v>
      </c>
      <c r="DS225" s="163">
        <v>98</v>
      </c>
      <c r="DT225" s="163">
        <v>20</v>
      </c>
      <c r="DU225" s="163">
        <v>13</v>
      </c>
      <c r="DV225" s="163">
        <v>12</v>
      </c>
      <c r="DW225" s="163">
        <v>3</v>
      </c>
      <c r="DX225" s="163">
        <v>11</v>
      </c>
      <c r="DY225" s="163">
        <v>0</v>
      </c>
      <c r="DZ225" s="163">
        <v>0</v>
      </c>
      <c r="EA225" s="163">
        <v>4</v>
      </c>
      <c r="EB225" s="163">
        <v>0</v>
      </c>
      <c r="EC225" s="163">
        <v>24</v>
      </c>
      <c r="ED225" s="165">
        <v>9.2571441183286503</v>
      </c>
      <c r="EE225" s="165">
        <v>4.2428577209006297</v>
      </c>
      <c r="EF225" s="165">
        <v>1.1571430147910799</v>
      </c>
      <c r="EG225" s="165">
        <v>7.7142867652738696</v>
      </c>
      <c r="EH225" s="166">
        <v>1.32857160957494</v>
      </c>
      <c r="EI225" s="165">
        <v>102.537480521815</v>
      </c>
      <c r="EJ225" s="164">
        <v>0.229885057471264</v>
      </c>
      <c r="EK225" s="164">
        <v>0.28333333333333299</v>
      </c>
      <c r="EL225" s="278">
        <v>0.42857142799999998</v>
      </c>
      <c r="EM225" s="278">
        <v>0.20634920600000001</v>
      </c>
      <c r="EN225" s="278">
        <v>0.36507936499999999</v>
      </c>
      <c r="EO225" s="278">
        <v>4.7619050000000003E-2</v>
      </c>
      <c r="EP225" s="278">
        <v>0.22222222</v>
      </c>
      <c r="EQ225" s="278">
        <v>0.12068966</v>
      </c>
      <c r="ER225" s="165">
        <v>0.17880497221585601</v>
      </c>
      <c r="ES225" s="166">
        <v>4.6285720591643198</v>
      </c>
      <c r="ET225" s="166">
        <v>3.39</v>
      </c>
      <c r="EU225" s="166">
        <v>4.1143194782490804</v>
      </c>
      <c r="EV225" s="166">
        <v>3.8963764586198</v>
      </c>
      <c r="EW225" s="166">
        <v>3.7879648995125401</v>
      </c>
      <c r="EX225" s="284">
        <v>6.0127824544906602E-2</v>
      </c>
    </row>
    <row r="226" spans="1:154" ht="13" customHeight="1">
      <c r="A226" s="160" t="s">
        <v>239</v>
      </c>
      <c r="B226" s="160">
        <v>12677</v>
      </c>
      <c r="C226" s="160">
        <v>663773</v>
      </c>
      <c r="D226" s="160">
        <v>26304</v>
      </c>
      <c r="E226" s="160" t="s">
        <v>2172</v>
      </c>
      <c r="F226" s="160" t="s">
        <v>2172</v>
      </c>
      <c r="G226" s="175"/>
      <c r="H226" s="162" t="s">
        <v>3094</v>
      </c>
      <c r="I226" s="162" t="s">
        <v>577</v>
      </c>
      <c r="J226" s="160">
        <v>28</v>
      </c>
      <c r="K226" s="161">
        <v>1</v>
      </c>
      <c r="M226" s="184" t="s">
        <v>837</v>
      </c>
      <c r="Z226" s="163"/>
      <c r="AS226" s="278"/>
      <c r="AT226" s="278"/>
      <c r="AU226" s="278"/>
      <c r="AV226" s="278"/>
      <c r="AW226" s="278"/>
      <c r="AX226" s="278"/>
      <c r="AY226" s="456"/>
      <c r="AZ226" s="278"/>
      <c r="BA226" s="278"/>
      <c r="BB226" s="278"/>
      <c r="BC226" s="278"/>
      <c r="BD226" s="164"/>
      <c r="BE226" s="164"/>
      <c r="BF226" s="164"/>
      <c r="BG226" s="164"/>
      <c r="BH226" s="164"/>
      <c r="BI226" s="164"/>
      <c r="BJ226" s="165"/>
      <c r="BK226" s="164"/>
      <c r="BL226" s="165"/>
      <c r="BM226" s="165"/>
      <c r="BN226" s="165"/>
      <c r="BO226" s="165"/>
      <c r="BP226" s="165"/>
      <c r="BQ226" s="165"/>
      <c r="BR226" s="165"/>
      <c r="BS226" s="284"/>
      <c r="BT226" s="289"/>
      <c r="BU226" s="279"/>
      <c r="BV226" s="290"/>
      <c r="BW226" s="289"/>
      <c r="BX226" s="289"/>
      <c r="BY226" s="289"/>
      <c r="BZ226" s="289"/>
      <c r="CA226" s="279"/>
      <c r="CB226" s="290"/>
      <c r="CC226" s="289"/>
      <c r="CD226" s="279"/>
      <c r="CE226" s="328"/>
      <c r="CF226" s="290"/>
      <c r="CG226" s="289"/>
      <c r="CH226" s="279"/>
      <c r="CI226" s="328"/>
      <c r="CJ226" s="290"/>
      <c r="CK226" s="289"/>
      <c r="CL226" s="279"/>
      <c r="CM226" s="328"/>
      <c r="CN226" s="290"/>
      <c r="CO226" s="289"/>
      <c r="CP226" s="279"/>
      <c r="CQ226" s="328"/>
      <c r="CR226" s="290"/>
      <c r="CS226" s="289"/>
      <c r="CT226" s="279"/>
      <c r="CU226" s="328"/>
      <c r="CV226" s="328"/>
      <c r="CW226" s="290"/>
      <c r="CX226" s="289"/>
      <c r="CY226" s="279"/>
      <c r="CZ226" s="328"/>
      <c r="DA226" s="328"/>
      <c r="DB226" s="290"/>
      <c r="DC226" s="289"/>
      <c r="DD226" s="279"/>
      <c r="DE226" s="328"/>
      <c r="DF226" s="328"/>
      <c r="DG226" s="290"/>
      <c r="DH226" s="302"/>
      <c r="DI226" s="301"/>
      <c r="DJ226" s="163">
        <v>4</v>
      </c>
      <c r="DK226" s="163">
        <v>0</v>
      </c>
      <c r="DL226" s="163">
        <v>0</v>
      </c>
      <c r="DM226" s="163">
        <v>1</v>
      </c>
      <c r="DN226" s="163">
        <v>0</v>
      </c>
      <c r="DO226" s="163">
        <v>0</v>
      </c>
      <c r="DP226" s="165">
        <v>4.0999999999999996</v>
      </c>
      <c r="DQ226" s="165"/>
      <c r="DR226" s="165">
        <v>4.0999999046325604</v>
      </c>
      <c r="DS226" s="163">
        <v>20</v>
      </c>
      <c r="DT226" s="163">
        <v>5</v>
      </c>
      <c r="DU226" s="163">
        <v>3</v>
      </c>
      <c r="DV226" s="163">
        <v>3</v>
      </c>
      <c r="DW226" s="163">
        <v>0</v>
      </c>
      <c r="DX226" s="163">
        <v>2</v>
      </c>
      <c r="DY226" s="163">
        <v>0</v>
      </c>
      <c r="DZ226" s="163">
        <v>0</v>
      </c>
      <c r="EA226" s="163">
        <v>1</v>
      </c>
      <c r="EB226" s="163">
        <v>0</v>
      </c>
      <c r="EC226" s="163">
        <v>4</v>
      </c>
      <c r="ED226" s="165">
        <v>8.3076965738352193</v>
      </c>
      <c r="EE226" s="165">
        <v>4.1538482869176097</v>
      </c>
      <c r="EF226" s="165">
        <v>0</v>
      </c>
      <c r="EG226" s="165">
        <v>10.384620717294</v>
      </c>
      <c r="EH226" s="166">
        <v>1.6153854449124001</v>
      </c>
      <c r="EI226" s="165">
        <v>124.673410450132</v>
      </c>
      <c r="EJ226" s="164">
        <v>0.27777777777777701</v>
      </c>
      <c r="EK226" s="164">
        <v>0.35714285714285698</v>
      </c>
      <c r="EL226" s="278">
        <v>0.64285714199999999</v>
      </c>
      <c r="EM226" s="278">
        <v>7.1428570999999996E-2</v>
      </c>
      <c r="EN226" s="278">
        <v>0.28571428500000001</v>
      </c>
      <c r="EO226" s="278">
        <v>0</v>
      </c>
      <c r="EP226" s="278">
        <v>0.21428570999999999</v>
      </c>
      <c r="EQ226" s="278">
        <v>8.2191780000000006E-2</v>
      </c>
      <c r="ER226" s="165">
        <v>1.2058458449711099E-2</v>
      </c>
      <c r="ES226" s="166">
        <v>6.2307724303764198</v>
      </c>
      <c r="ET226" s="166">
        <v>1.6</v>
      </c>
      <c r="EU226" s="166">
        <v>2.6242092109994899</v>
      </c>
      <c r="EV226" s="166">
        <v>3.98533353142366</v>
      </c>
      <c r="EW226" s="166">
        <v>3.67968687576293</v>
      </c>
      <c r="EX226" s="284">
        <v>5.5526901036500903E-2</v>
      </c>
    </row>
    <row r="227" spans="1:154" ht="13" customHeight="1">
      <c r="A227" s="160" t="s">
        <v>239</v>
      </c>
      <c r="B227" s="160">
        <v>11889</v>
      </c>
      <c r="C227" s="160">
        <v>657044</v>
      </c>
      <c r="D227" s="160">
        <v>16647</v>
      </c>
      <c r="E227" s="160" t="s">
        <v>45</v>
      </c>
      <c r="F227" s="160" t="s">
        <v>45</v>
      </c>
      <c r="G227" s="175"/>
      <c r="H227" s="162" t="s">
        <v>1921</v>
      </c>
      <c r="I227" s="162" t="s">
        <v>549</v>
      </c>
      <c r="J227" s="161">
        <v>33</v>
      </c>
      <c r="K227" s="161">
        <v>1</v>
      </c>
      <c r="M227" s="184" t="s">
        <v>837</v>
      </c>
      <c r="Z227" s="163"/>
      <c r="AS227" s="278"/>
      <c r="AT227" s="278"/>
      <c r="AU227" s="278"/>
      <c r="AV227" s="278"/>
      <c r="AW227" s="278"/>
      <c r="AX227" s="278"/>
      <c r="AY227" s="456"/>
      <c r="AZ227" s="278"/>
      <c r="BA227" s="278"/>
      <c r="BB227" s="278"/>
      <c r="BC227" s="278"/>
      <c r="BD227" s="164"/>
      <c r="BE227" s="164"/>
      <c r="BF227" s="164"/>
      <c r="BG227" s="164"/>
      <c r="BH227" s="164"/>
      <c r="BI227" s="164"/>
      <c r="BJ227" s="165"/>
      <c r="BK227" s="164"/>
      <c r="BL227" s="165"/>
      <c r="BM227" s="165"/>
      <c r="BN227" s="165"/>
      <c r="BO227" s="165"/>
      <c r="BP227" s="165"/>
      <c r="BQ227" s="165"/>
      <c r="BR227" s="165"/>
      <c r="BS227" s="284"/>
      <c r="BT227" s="289"/>
      <c r="BU227" s="279"/>
      <c r="BV227" s="290"/>
      <c r="BW227" s="289"/>
      <c r="BX227" s="289"/>
      <c r="BY227" s="289"/>
      <c r="BZ227" s="289"/>
      <c r="CA227" s="279"/>
      <c r="CB227" s="290"/>
      <c r="CC227" s="289"/>
      <c r="CD227" s="279"/>
      <c r="CE227" s="328"/>
      <c r="CF227" s="290"/>
      <c r="CG227" s="289"/>
      <c r="CH227" s="279"/>
      <c r="CI227" s="328"/>
      <c r="CJ227" s="290"/>
      <c r="CK227" s="289"/>
      <c r="CL227" s="279"/>
      <c r="CM227" s="328"/>
      <c r="CN227" s="290"/>
      <c r="CO227" s="289"/>
      <c r="CP227" s="279"/>
      <c r="CQ227" s="328"/>
      <c r="CR227" s="290"/>
      <c r="CS227" s="289"/>
      <c r="CT227" s="279"/>
      <c r="CU227" s="328"/>
      <c r="CV227" s="328"/>
      <c r="CW227" s="290"/>
      <c r="CX227" s="289"/>
      <c r="CY227" s="279"/>
      <c r="CZ227" s="328"/>
      <c r="DA227" s="328"/>
      <c r="DB227" s="290"/>
      <c r="DC227" s="289"/>
      <c r="DD227" s="279"/>
      <c r="DE227" s="328"/>
      <c r="DF227" s="328"/>
      <c r="DG227" s="290"/>
      <c r="DH227" s="302"/>
      <c r="DI227" s="301"/>
      <c r="DJ227" s="163">
        <v>36</v>
      </c>
      <c r="DK227" s="163">
        <v>0</v>
      </c>
      <c r="DL227" s="163">
        <v>0</v>
      </c>
      <c r="DM227" s="163">
        <v>2</v>
      </c>
      <c r="DN227" s="163">
        <v>2</v>
      </c>
      <c r="DO227" s="163">
        <v>1</v>
      </c>
      <c r="DP227" s="165">
        <v>32.1</v>
      </c>
      <c r="DQ227" s="165"/>
      <c r="DR227" s="165">
        <v>32.099998474121001</v>
      </c>
      <c r="DS227" s="163">
        <v>140</v>
      </c>
      <c r="DT227" s="163">
        <v>36</v>
      </c>
      <c r="DU227" s="163">
        <v>17</v>
      </c>
      <c r="DV227" s="163">
        <v>16</v>
      </c>
      <c r="DW227" s="163">
        <v>4</v>
      </c>
      <c r="DX227" s="163">
        <v>12</v>
      </c>
      <c r="DY227" s="163">
        <v>2</v>
      </c>
      <c r="DZ227" s="163">
        <v>1</v>
      </c>
      <c r="EA227" s="163">
        <v>0</v>
      </c>
      <c r="EB227" s="163">
        <v>1</v>
      </c>
      <c r="EC227" s="163">
        <v>30</v>
      </c>
      <c r="ED227" s="165">
        <v>8.3505177627101101</v>
      </c>
      <c r="EE227" s="165">
        <v>3.3402071050840401</v>
      </c>
      <c r="EF227" s="165">
        <v>1.1134023683613401</v>
      </c>
      <c r="EG227" s="165">
        <v>10.0206213152521</v>
      </c>
      <c r="EH227" s="166">
        <v>1.48453649114846</v>
      </c>
      <c r="EI227" s="165">
        <v>114.574653295323</v>
      </c>
      <c r="EJ227" s="164">
        <v>0.28346456692913302</v>
      </c>
      <c r="EK227" s="164">
        <v>0.34408602150537598</v>
      </c>
      <c r="EL227" s="278">
        <v>0.48453608199999998</v>
      </c>
      <c r="EM227" s="278">
        <v>0.19587628800000001</v>
      </c>
      <c r="EN227" s="278">
        <v>0.31958762800000001</v>
      </c>
      <c r="EO227" s="278">
        <v>0.10309277999999999</v>
      </c>
      <c r="EP227" s="278">
        <v>0.42268041000000001</v>
      </c>
      <c r="EQ227" s="278">
        <v>0.10707456999999999</v>
      </c>
      <c r="ER227" s="165">
        <v>-0.50522233142697504</v>
      </c>
      <c r="ES227" s="166">
        <v>4.4536094734453897</v>
      </c>
      <c r="ET227" s="166">
        <v>3.77</v>
      </c>
      <c r="EU227" s="166">
        <v>4.0445110600792802</v>
      </c>
      <c r="EV227" s="166">
        <v>3.8500079638801301</v>
      </c>
      <c r="EW227" s="166">
        <v>3.68261625828826</v>
      </c>
      <c r="EX227" s="284">
        <v>-1.3638436794281001E-2</v>
      </c>
    </row>
    <row r="228" spans="1:154" ht="13" customHeight="1">
      <c r="A228" s="160" t="s">
        <v>239</v>
      </c>
      <c r="B228" s="160">
        <v>11116</v>
      </c>
      <c r="C228" s="160">
        <v>668678</v>
      </c>
      <c r="D228" s="160">
        <v>19291</v>
      </c>
      <c r="E228" s="160" t="s">
        <v>45</v>
      </c>
      <c r="F228" s="160" t="s">
        <v>45</v>
      </c>
      <c r="G228" s="175"/>
      <c r="H228" s="168" t="s">
        <v>1282</v>
      </c>
      <c r="I228" s="169" t="s">
        <v>951</v>
      </c>
      <c r="J228" s="170">
        <v>29</v>
      </c>
      <c r="K228" s="161">
        <v>1</v>
      </c>
      <c r="M228" s="184" t="s">
        <v>837</v>
      </c>
      <c r="Z228" s="163"/>
      <c r="AS228" s="278"/>
      <c r="AT228" s="278"/>
      <c r="AU228" s="278"/>
      <c r="AV228" s="278"/>
      <c r="AW228" s="278"/>
      <c r="AX228" s="278"/>
      <c r="AY228" s="456"/>
      <c r="AZ228" s="278"/>
      <c r="BA228" s="278"/>
      <c r="BB228" s="278"/>
      <c r="BC228" s="278"/>
      <c r="BD228" s="164"/>
      <c r="BE228" s="164"/>
      <c r="BF228" s="164"/>
      <c r="BG228" s="164"/>
      <c r="BH228" s="164"/>
      <c r="BI228" s="164"/>
      <c r="BJ228" s="165"/>
      <c r="BK228" s="164"/>
      <c r="BL228" s="165"/>
      <c r="BM228" s="165"/>
      <c r="BN228" s="165"/>
      <c r="BO228" s="165"/>
      <c r="BP228" s="165"/>
      <c r="BQ228" s="165"/>
      <c r="BR228" s="165"/>
      <c r="BS228" s="284"/>
      <c r="BT228" s="289"/>
      <c r="BU228" s="279"/>
      <c r="BV228" s="290"/>
      <c r="BW228" s="289"/>
      <c r="BX228" s="289"/>
      <c r="BY228" s="289"/>
      <c r="BZ228" s="289"/>
      <c r="CA228" s="279"/>
      <c r="CB228" s="290"/>
      <c r="CC228" s="289"/>
      <c r="CD228" s="279"/>
      <c r="CE228" s="328"/>
      <c r="CF228" s="290"/>
      <c r="CG228" s="289"/>
      <c r="CH228" s="279"/>
      <c r="CI228" s="328"/>
      <c r="CJ228" s="290"/>
      <c r="CK228" s="289"/>
      <c r="CL228" s="279"/>
      <c r="CM228" s="328"/>
      <c r="CN228" s="290"/>
      <c r="CO228" s="289"/>
      <c r="CP228" s="279"/>
      <c r="CQ228" s="328"/>
      <c r="CR228" s="290"/>
      <c r="CS228" s="289"/>
      <c r="CT228" s="279"/>
      <c r="CU228" s="328"/>
      <c r="CV228" s="328"/>
      <c r="CW228" s="290"/>
      <c r="CX228" s="289"/>
      <c r="CY228" s="279"/>
      <c r="CZ228" s="328"/>
      <c r="DA228" s="328"/>
      <c r="DB228" s="290"/>
      <c r="DC228" s="289"/>
      <c r="DD228" s="279"/>
      <c r="DE228" s="328"/>
      <c r="DF228" s="328"/>
      <c r="DG228" s="290"/>
      <c r="DH228" s="302"/>
      <c r="DI228" s="301"/>
      <c r="DJ228" s="163">
        <v>18</v>
      </c>
      <c r="DK228" s="163">
        <v>18</v>
      </c>
      <c r="DL228" s="163">
        <v>0</v>
      </c>
      <c r="DM228" s="163">
        <v>6</v>
      </c>
      <c r="DN228" s="163">
        <v>9</v>
      </c>
      <c r="DO228" s="163">
        <v>0</v>
      </c>
      <c r="DP228" s="165">
        <v>104</v>
      </c>
      <c r="DQ228" s="165">
        <v>104</v>
      </c>
      <c r="DR228" s="165"/>
      <c r="DS228" s="163">
        <v>448</v>
      </c>
      <c r="DT228" s="163">
        <v>100</v>
      </c>
      <c r="DU228" s="163">
        <v>67</v>
      </c>
      <c r="DV228" s="163">
        <v>63</v>
      </c>
      <c r="DW228" s="163">
        <v>20</v>
      </c>
      <c r="DX228" s="163">
        <v>42</v>
      </c>
      <c r="DY228" s="163">
        <v>1</v>
      </c>
      <c r="DZ228" s="163">
        <v>2</v>
      </c>
      <c r="EA228" s="163">
        <v>1</v>
      </c>
      <c r="EB228" s="163">
        <v>0</v>
      </c>
      <c r="EC228" s="163">
        <v>98</v>
      </c>
      <c r="ED228" s="165">
        <v>8.4807692307692299</v>
      </c>
      <c r="EE228" s="165">
        <v>3.6346153846153801</v>
      </c>
      <c r="EF228" s="165">
        <v>1.7307692307692299</v>
      </c>
      <c r="EG228" s="165">
        <v>8.6538461538461497</v>
      </c>
      <c r="EH228" s="166">
        <v>1.3653846153846101</v>
      </c>
      <c r="EI228" s="165">
        <v>105.378661861951</v>
      </c>
      <c r="EJ228" s="164">
        <v>0.247524752475247</v>
      </c>
      <c r="EK228" s="164">
        <v>0.27972027972027902</v>
      </c>
      <c r="EL228" s="278">
        <v>0.40789473599999998</v>
      </c>
      <c r="EM228" s="278">
        <v>0.1875</v>
      </c>
      <c r="EN228" s="278">
        <v>0.40460526299999999</v>
      </c>
      <c r="EO228" s="278">
        <v>0.12418301</v>
      </c>
      <c r="EP228" s="278">
        <v>0.47385621</v>
      </c>
      <c r="EQ228" s="278">
        <v>9.8649440000000005E-2</v>
      </c>
      <c r="ER228" s="165">
        <v>-0.14011067490887799</v>
      </c>
      <c r="ES228" s="166">
        <v>5.4519230769230704</v>
      </c>
      <c r="ET228" s="166">
        <v>4.8099999999999996</v>
      </c>
      <c r="EU228" s="166">
        <v>4.9703632941612801</v>
      </c>
      <c r="EV228" s="166">
        <v>4.21430293416174</v>
      </c>
      <c r="EW228" s="166">
        <v>4.2497468465248396</v>
      </c>
      <c r="EX228" s="284">
        <v>-0.17743656039237901</v>
      </c>
    </row>
    <row r="229" spans="1:154" ht="13" customHeight="1">
      <c r="A229" s="160" t="s">
        <v>239</v>
      </c>
      <c r="B229" s="160">
        <v>10141</v>
      </c>
      <c r="C229" s="160">
        <v>621107</v>
      </c>
      <c r="D229" s="160">
        <v>13774</v>
      </c>
      <c r="E229" s="160" t="s">
        <v>17</v>
      </c>
      <c r="F229" s="160" t="s">
        <v>17</v>
      </c>
      <c r="G229" s="175"/>
      <c r="H229" s="168" t="s">
        <v>749</v>
      </c>
      <c r="I229" s="169" t="s">
        <v>174</v>
      </c>
      <c r="J229" s="170">
        <v>31</v>
      </c>
      <c r="K229" s="161">
        <v>1</v>
      </c>
      <c r="M229" s="184" t="s">
        <v>837</v>
      </c>
      <c r="Z229" s="163"/>
      <c r="AS229" s="278"/>
      <c r="AT229" s="278"/>
      <c r="AU229" s="278"/>
      <c r="AV229" s="278"/>
      <c r="AW229" s="278"/>
      <c r="AX229" s="278"/>
      <c r="AY229" s="456"/>
      <c r="AZ229" s="278"/>
      <c r="BA229" s="278"/>
      <c r="BB229" s="278"/>
      <c r="BC229" s="278"/>
      <c r="BD229" s="164"/>
      <c r="BE229" s="164"/>
      <c r="BF229" s="164"/>
      <c r="BG229" s="164"/>
      <c r="BH229" s="164"/>
      <c r="BI229" s="164"/>
      <c r="BJ229" s="165"/>
      <c r="BK229" s="164"/>
      <c r="BL229" s="165"/>
      <c r="BM229" s="165"/>
      <c r="BN229" s="165"/>
      <c r="BO229" s="165"/>
      <c r="BP229" s="165"/>
      <c r="BQ229" s="165"/>
      <c r="BR229" s="165"/>
      <c r="BS229" s="284"/>
      <c r="BT229" s="289"/>
      <c r="BU229" s="279"/>
      <c r="BV229" s="290"/>
      <c r="BW229" s="289"/>
      <c r="BX229" s="289"/>
      <c r="BY229" s="289"/>
      <c r="BZ229" s="289"/>
      <c r="CA229" s="279"/>
      <c r="CB229" s="290"/>
      <c r="CC229" s="289"/>
      <c r="CD229" s="279"/>
      <c r="CE229" s="328"/>
      <c r="CF229" s="290"/>
      <c r="CG229" s="289"/>
      <c r="CH229" s="279"/>
      <c r="CI229" s="328"/>
      <c r="CJ229" s="290"/>
      <c r="CK229" s="289"/>
      <c r="CL229" s="279"/>
      <c r="CM229" s="328"/>
      <c r="CN229" s="290"/>
      <c r="CO229" s="289"/>
      <c r="CP229" s="279"/>
      <c r="CQ229" s="328"/>
      <c r="CR229" s="290"/>
      <c r="CS229" s="289"/>
      <c r="CT229" s="279"/>
      <c r="CU229" s="328"/>
      <c r="CV229" s="328"/>
      <c r="CW229" s="290"/>
      <c r="CX229" s="289"/>
      <c r="CY229" s="279"/>
      <c r="CZ229" s="328"/>
      <c r="DA229" s="328"/>
      <c r="DB229" s="290"/>
      <c r="DC229" s="289"/>
      <c r="DD229" s="279"/>
      <c r="DE229" s="328"/>
      <c r="DF229" s="328"/>
      <c r="DG229" s="290"/>
      <c r="DH229" s="302"/>
      <c r="DI229" s="301"/>
      <c r="DJ229" s="163">
        <v>12</v>
      </c>
      <c r="DK229" s="163">
        <v>12</v>
      </c>
      <c r="DL229" s="163">
        <v>0</v>
      </c>
      <c r="DM229" s="163">
        <v>6</v>
      </c>
      <c r="DN229" s="163">
        <v>5</v>
      </c>
      <c r="DO229" s="163">
        <v>0</v>
      </c>
      <c r="DP229" s="165">
        <v>62</v>
      </c>
      <c r="DQ229" s="165">
        <v>62</v>
      </c>
      <c r="DR229" s="165"/>
      <c r="DS229" s="163">
        <v>269</v>
      </c>
      <c r="DT229" s="163">
        <v>78</v>
      </c>
      <c r="DU229" s="163">
        <v>42</v>
      </c>
      <c r="DV229" s="163">
        <v>41</v>
      </c>
      <c r="DW229" s="163">
        <v>16</v>
      </c>
      <c r="DX229" s="163">
        <v>11</v>
      </c>
      <c r="DY229" s="163">
        <v>0</v>
      </c>
      <c r="DZ229" s="163">
        <v>2</v>
      </c>
      <c r="EA229" s="163">
        <v>1</v>
      </c>
      <c r="EB229" s="163">
        <v>0</v>
      </c>
      <c r="EC229" s="163">
        <v>42</v>
      </c>
      <c r="ED229" s="165">
        <v>6.0967741935483799</v>
      </c>
      <c r="EE229" s="165">
        <v>1.5967741935483799</v>
      </c>
      <c r="EF229" s="165">
        <v>2.32258064516129</v>
      </c>
      <c r="EG229" s="165">
        <v>11.322580645161199</v>
      </c>
      <c r="EH229" s="166">
        <v>1.43548387096774</v>
      </c>
      <c r="EI229" s="165">
        <v>111.349337037339</v>
      </c>
      <c r="EJ229" s="164">
        <v>0.3046875</v>
      </c>
      <c r="EK229" s="164">
        <v>0.31313131313131298</v>
      </c>
      <c r="EL229" s="278">
        <v>0.40952380900000002</v>
      </c>
      <c r="EM229" s="278">
        <v>0.20952380900000001</v>
      </c>
      <c r="EN229" s="278">
        <v>0.38095237999999998</v>
      </c>
      <c r="EO229" s="278">
        <v>8.8785050000000004E-2</v>
      </c>
      <c r="EP229" s="278">
        <v>0.39719626000000002</v>
      </c>
      <c r="EQ229" s="278">
        <v>9.1286309999999996E-2</v>
      </c>
      <c r="ER229" s="165">
        <v>0.57126954000577101</v>
      </c>
      <c r="ES229" s="166">
        <v>5.9516129032257998</v>
      </c>
      <c r="ET229" s="166">
        <v>4.21</v>
      </c>
      <c r="EU229" s="166">
        <v>5.7147801676104102</v>
      </c>
      <c r="EV229" s="166">
        <v>4.26258738040924</v>
      </c>
      <c r="EW229" s="166">
        <v>4.3968422070583104</v>
      </c>
      <c r="EX229" s="284">
        <v>-0.37067320942878701</v>
      </c>
    </row>
    <row r="230" spans="1:154" ht="13" customHeight="1">
      <c r="A230" s="160" t="s">
        <v>239</v>
      </c>
      <c r="B230" s="160">
        <v>9095</v>
      </c>
      <c r="C230" s="160">
        <v>506433</v>
      </c>
      <c r="D230" s="160">
        <v>13074</v>
      </c>
      <c r="E230" s="160" t="s">
        <v>2172</v>
      </c>
      <c r="F230" s="160" t="s">
        <v>2172</v>
      </c>
      <c r="G230" s="175"/>
      <c r="H230" s="168" t="s">
        <v>699</v>
      </c>
      <c r="I230" s="169" t="s">
        <v>700</v>
      </c>
      <c r="J230" s="170">
        <v>37</v>
      </c>
      <c r="K230" s="161">
        <v>1</v>
      </c>
      <c r="M230" s="184" t="s">
        <v>837</v>
      </c>
      <c r="Z230" s="163"/>
      <c r="AS230" s="278"/>
      <c r="AT230" s="278"/>
      <c r="AU230" s="278"/>
      <c r="AV230" s="278"/>
      <c r="AW230" s="278"/>
      <c r="AX230" s="278"/>
      <c r="AY230" s="456"/>
      <c r="AZ230" s="278"/>
      <c r="BA230" s="278"/>
      <c r="BB230" s="278"/>
      <c r="BC230" s="278"/>
      <c r="BD230" s="164"/>
      <c r="BE230" s="164"/>
      <c r="BF230" s="164"/>
      <c r="BG230" s="164"/>
      <c r="BH230" s="164"/>
      <c r="BI230" s="164"/>
      <c r="BJ230" s="165"/>
      <c r="BK230" s="164"/>
      <c r="BL230" s="165"/>
      <c r="BM230" s="165"/>
      <c r="BN230" s="165"/>
      <c r="BO230" s="165"/>
      <c r="BP230" s="165"/>
      <c r="BQ230" s="165"/>
      <c r="BR230" s="165"/>
      <c r="BS230" s="284"/>
      <c r="BT230" s="289"/>
      <c r="BU230" s="279"/>
      <c r="BV230" s="290"/>
      <c r="BW230" s="289"/>
      <c r="BX230" s="289"/>
      <c r="BY230" s="289"/>
      <c r="BZ230" s="289"/>
      <c r="CA230" s="279"/>
      <c r="CB230" s="290"/>
      <c r="CC230" s="289"/>
      <c r="CD230" s="279"/>
      <c r="CE230" s="328"/>
      <c r="CF230" s="290"/>
      <c r="CG230" s="289"/>
      <c r="CH230" s="279"/>
      <c r="CI230" s="328"/>
      <c r="CJ230" s="290"/>
      <c r="CK230" s="289"/>
      <c r="CL230" s="279"/>
      <c r="CM230" s="328"/>
      <c r="CN230" s="290"/>
      <c r="CO230" s="289"/>
      <c r="CP230" s="279"/>
      <c r="CQ230" s="328"/>
      <c r="CR230" s="290"/>
      <c r="CS230" s="289"/>
      <c r="CT230" s="279"/>
      <c r="CU230" s="328"/>
      <c r="CV230" s="328"/>
      <c r="CW230" s="290"/>
      <c r="CX230" s="289"/>
      <c r="CY230" s="279"/>
      <c r="CZ230" s="328"/>
      <c r="DA230" s="328"/>
      <c r="DB230" s="290"/>
      <c r="DC230" s="289"/>
      <c r="DD230" s="279"/>
      <c r="DE230" s="328"/>
      <c r="DF230" s="328"/>
      <c r="DG230" s="290"/>
      <c r="DH230" s="302"/>
      <c r="DI230" s="301"/>
      <c r="DP230" s="165"/>
      <c r="DQ230" s="165"/>
      <c r="DR230" s="165"/>
      <c r="ED230" s="165"/>
      <c r="EE230" s="165"/>
      <c r="EF230" s="165"/>
      <c r="EG230" s="165"/>
      <c r="EH230" s="166"/>
      <c r="EI230" s="165"/>
      <c r="EJ230" s="164"/>
      <c r="EK230" s="164"/>
      <c r="EL230" s="278"/>
      <c r="EM230" s="278"/>
      <c r="EN230" s="278"/>
      <c r="EO230" s="278"/>
      <c r="EP230" s="278"/>
      <c r="EQ230" s="278"/>
      <c r="ER230" s="165"/>
      <c r="ES230" s="166"/>
      <c r="ET230" s="166"/>
      <c r="EU230" s="166"/>
      <c r="EV230" s="166"/>
      <c r="EW230" s="166"/>
      <c r="EX230" s="284"/>
    </row>
    <row r="231" spans="1:154" ht="13" customHeight="1">
      <c r="A231" s="160" t="s">
        <v>239</v>
      </c>
      <c r="B231" s="160">
        <v>12204</v>
      </c>
      <c r="C231" s="160">
        <v>671345</v>
      </c>
      <c r="D231" s="160">
        <v>19531</v>
      </c>
      <c r="E231" s="160" t="s">
        <v>239</v>
      </c>
      <c r="F231" s="160" t="s">
        <v>239</v>
      </c>
      <c r="G231" s="175"/>
      <c r="H231" s="162" t="s">
        <v>2375</v>
      </c>
      <c r="I231" s="162" t="s">
        <v>523</v>
      </c>
      <c r="J231" s="161">
        <v>28</v>
      </c>
      <c r="K231" s="161">
        <v>1</v>
      </c>
      <c r="M231" s="184" t="s">
        <v>837</v>
      </c>
      <c r="Z231" s="163"/>
      <c r="AS231" s="278"/>
      <c r="AT231" s="278"/>
      <c r="AU231" s="278"/>
      <c r="AV231" s="278"/>
      <c r="AW231" s="278"/>
      <c r="AX231" s="278"/>
      <c r="AY231" s="456"/>
      <c r="AZ231" s="278"/>
      <c r="BA231" s="278"/>
      <c r="BB231" s="278"/>
      <c r="BC231" s="278"/>
      <c r="BD231" s="164"/>
      <c r="BE231" s="164"/>
      <c r="BF231" s="164"/>
      <c r="BG231" s="164"/>
      <c r="BH231" s="164"/>
      <c r="BI231" s="164"/>
      <c r="BJ231" s="165"/>
      <c r="BK231" s="164"/>
      <c r="BL231" s="165"/>
      <c r="BM231" s="165"/>
      <c r="BN231" s="165"/>
      <c r="BO231" s="165"/>
      <c r="BP231" s="165"/>
      <c r="BQ231" s="165"/>
      <c r="BR231" s="165"/>
      <c r="BS231" s="284"/>
      <c r="BT231" s="289"/>
      <c r="BU231" s="279"/>
      <c r="BV231" s="290"/>
      <c r="BW231" s="289"/>
      <c r="BX231" s="289"/>
      <c r="BY231" s="289"/>
      <c r="BZ231" s="289"/>
      <c r="CA231" s="279"/>
      <c r="CB231" s="290"/>
      <c r="CC231" s="289"/>
      <c r="CD231" s="279"/>
      <c r="CE231" s="328"/>
      <c r="CF231" s="290"/>
      <c r="CG231" s="289"/>
      <c r="CH231" s="279"/>
      <c r="CI231" s="328"/>
      <c r="CJ231" s="290"/>
      <c r="CK231" s="289"/>
      <c r="CL231" s="279"/>
      <c r="CM231" s="328"/>
      <c r="CN231" s="290"/>
      <c r="CO231" s="289"/>
      <c r="CP231" s="279"/>
      <c r="CQ231" s="328"/>
      <c r="CR231" s="290"/>
      <c r="CS231" s="289"/>
      <c r="CT231" s="279"/>
      <c r="CU231" s="328"/>
      <c r="CV231" s="328"/>
      <c r="CW231" s="290"/>
      <c r="CX231" s="289"/>
      <c r="CY231" s="279"/>
      <c r="CZ231" s="328"/>
      <c r="DA231" s="328"/>
      <c r="DB231" s="290"/>
      <c r="DC231" s="289"/>
      <c r="DD231" s="279"/>
      <c r="DE231" s="328"/>
      <c r="DF231" s="328"/>
      <c r="DG231" s="290"/>
      <c r="DH231" s="302"/>
      <c r="DI231" s="301"/>
      <c r="DP231" s="165"/>
      <c r="DQ231" s="165"/>
      <c r="DR231" s="165"/>
      <c r="ED231" s="165"/>
      <c r="EE231" s="165"/>
      <c r="EF231" s="165"/>
      <c r="EG231" s="165"/>
      <c r="EH231" s="166"/>
      <c r="EI231" s="165"/>
      <c r="EJ231" s="164"/>
      <c r="EK231" s="164"/>
      <c r="EL231" s="278"/>
      <c r="EM231" s="278"/>
      <c r="EN231" s="278"/>
      <c r="EO231" s="278"/>
      <c r="EP231" s="278"/>
      <c r="EQ231" s="278"/>
      <c r="ER231" s="165"/>
      <c r="ES231" s="166"/>
      <c r="ET231" s="166"/>
      <c r="EU231" s="166"/>
      <c r="EV231" s="166"/>
      <c r="EW231" s="166"/>
      <c r="EX231" s="284"/>
    </row>
    <row r="232" spans="1:154" ht="13" customHeight="1">
      <c r="A232" s="160" t="s">
        <v>239</v>
      </c>
      <c r="B232" s="160">
        <v>11332</v>
      </c>
      <c r="C232" s="160">
        <v>675627</v>
      </c>
      <c r="D232" s="160">
        <v>23221</v>
      </c>
      <c r="E232" s="160" t="s">
        <v>15</v>
      </c>
      <c r="F232" s="160" t="s">
        <v>15</v>
      </c>
      <c r="G232" s="175"/>
      <c r="H232" s="162" t="s">
        <v>3021</v>
      </c>
      <c r="I232" s="162" t="s">
        <v>596</v>
      </c>
      <c r="J232" s="160">
        <v>27</v>
      </c>
      <c r="K232" s="161">
        <v>1</v>
      </c>
      <c r="M232" s="184" t="s">
        <v>837</v>
      </c>
      <c r="Z232" s="163"/>
      <c r="AS232" s="278"/>
      <c r="AT232" s="278"/>
      <c r="AU232" s="278"/>
      <c r="AV232" s="278"/>
      <c r="AW232" s="278"/>
      <c r="AX232" s="278"/>
      <c r="AY232" s="456"/>
      <c r="AZ232" s="278"/>
      <c r="BA232" s="278"/>
      <c r="BB232" s="278"/>
      <c r="BC232" s="278"/>
      <c r="BD232" s="164"/>
      <c r="BE232" s="164"/>
      <c r="BF232" s="164"/>
      <c r="BG232" s="164"/>
      <c r="BH232" s="164"/>
      <c r="BI232" s="164"/>
      <c r="BJ232" s="165"/>
      <c r="BK232" s="164"/>
      <c r="BL232" s="165"/>
      <c r="BM232" s="165"/>
      <c r="BN232" s="165"/>
      <c r="BO232" s="165"/>
      <c r="BP232" s="165"/>
      <c r="BQ232" s="165"/>
      <c r="BR232" s="165"/>
      <c r="BS232" s="284"/>
      <c r="BT232" s="289"/>
      <c r="BU232" s="279"/>
      <c r="BV232" s="290"/>
      <c r="BW232" s="289"/>
      <c r="BX232" s="289"/>
      <c r="BY232" s="289"/>
      <c r="BZ232" s="289"/>
      <c r="CA232" s="279"/>
      <c r="CB232" s="290"/>
      <c r="CC232" s="289"/>
      <c r="CD232" s="279"/>
      <c r="CE232" s="328"/>
      <c r="CF232" s="290"/>
      <c r="CG232" s="289"/>
      <c r="CH232" s="279"/>
      <c r="CI232" s="328"/>
      <c r="CJ232" s="290"/>
      <c r="CK232" s="289"/>
      <c r="CL232" s="279"/>
      <c r="CM232" s="328"/>
      <c r="CN232" s="290"/>
      <c r="CO232" s="289"/>
      <c r="CP232" s="279"/>
      <c r="CQ232" s="328"/>
      <c r="CR232" s="290"/>
      <c r="CS232" s="289"/>
      <c r="CT232" s="279"/>
      <c r="CU232" s="328"/>
      <c r="CV232" s="328"/>
      <c r="CW232" s="290"/>
      <c r="CX232" s="289"/>
      <c r="CY232" s="279"/>
      <c r="CZ232" s="328"/>
      <c r="DA232" s="328"/>
      <c r="DB232" s="290"/>
      <c r="DC232" s="289"/>
      <c r="DD232" s="279"/>
      <c r="DE232" s="328"/>
      <c r="DF232" s="328"/>
      <c r="DG232" s="290"/>
      <c r="DH232" s="302"/>
      <c r="DI232" s="301"/>
      <c r="DP232" s="165"/>
      <c r="DQ232" s="165"/>
      <c r="DR232" s="165"/>
      <c r="ED232" s="165"/>
      <c r="EE232" s="165"/>
      <c r="EF232" s="165"/>
      <c r="EG232" s="165"/>
      <c r="EH232" s="166"/>
      <c r="EI232" s="165"/>
      <c r="EJ232" s="164"/>
      <c r="EK232" s="164"/>
      <c r="EL232" s="278"/>
      <c r="EM232" s="278"/>
      <c r="EN232" s="278"/>
      <c r="EO232" s="278"/>
      <c r="EP232" s="278"/>
      <c r="EQ232" s="278"/>
      <c r="ER232" s="165"/>
      <c r="ES232" s="166"/>
      <c r="ET232" s="166"/>
      <c r="EU232" s="166"/>
      <c r="EV232" s="166"/>
      <c r="EW232" s="166"/>
      <c r="EX232" s="284"/>
    </row>
    <row r="233" spans="1:154" ht="13" customHeight="1">
      <c r="A233" s="160" t="s">
        <v>239</v>
      </c>
      <c r="B233" s="160">
        <v>11794</v>
      </c>
      <c r="C233" s="160">
        <v>680777</v>
      </c>
      <c r="D233" s="160">
        <v>24618</v>
      </c>
      <c r="E233" s="160" t="s">
        <v>567</v>
      </c>
      <c r="F233" s="160" t="s">
        <v>567</v>
      </c>
      <c r="G233" s="175"/>
      <c r="H233" s="162" t="s">
        <v>1753</v>
      </c>
      <c r="I233" s="162" t="s">
        <v>549</v>
      </c>
      <c r="J233" s="161">
        <v>28</v>
      </c>
      <c r="K233" s="161">
        <v>2</v>
      </c>
      <c r="L233" s="161" t="s">
        <v>837</v>
      </c>
      <c r="Z233" s="163">
        <v>72</v>
      </c>
      <c r="AA233" s="163">
        <v>271</v>
      </c>
      <c r="AB233" s="163">
        <v>236</v>
      </c>
      <c r="AC233" s="163">
        <v>56</v>
      </c>
      <c r="AD233" s="163">
        <v>35</v>
      </c>
      <c r="AE233" s="163">
        <v>15</v>
      </c>
      <c r="AF233" s="163">
        <v>0</v>
      </c>
      <c r="AG233" s="163">
        <v>6</v>
      </c>
      <c r="AH233" s="163">
        <v>26</v>
      </c>
      <c r="AI233" s="163">
        <v>29</v>
      </c>
      <c r="AJ233" s="163">
        <v>0</v>
      </c>
      <c r="AK233" s="163">
        <v>0</v>
      </c>
      <c r="AL233" s="163">
        <v>31</v>
      </c>
      <c r="AM233" s="163">
        <v>1</v>
      </c>
      <c r="AN233" s="163">
        <v>50</v>
      </c>
      <c r="AO233" s="163">
        <v>4</v>
      </c>
      <c r="AP233" s="163">
        <v>0</v>
      </c>
      <c r="AQ233" s="163">
        <v>0</v>
      </c>
      <c r="AR233" s="163">
        <v>8</v>
      </c>
      <c r="AS233" s="278">
        <v>0.114391143</v>
      </c>
      <c r="AT233" s="278">
        <v>0.184501845</v>
      </c>
      <c r="AU233" s="278">
        <v>0.36021504999999998</v>
      </c>
      <c r="AV233" s="278">
        <v>0.28494624000000002</v>
      </c>
      <c r="AW233" s="278">
        <v>8.0645159999999994E-2</v>
      </c>
      <c r="AX233" s="278">
        <v>0.42473117999999999</v>
      </c>
      <c r="AY233" s="456">
        <v>110.376</v>
      </c>
      <c r="AZ233" s="278">
        <v>7.1038249999999997E-2</v>
      </c>
      <c r="BA233" s="278">
        <v>0.349462365</v>
      </c>
      <c r="BB233" s="278">
        <v>0.22043010699999999</v>
      </c>
      <c r="BC233" s="278">
        <v>0.43010752600000002</v>
      </c>
      <c r="BD233" s="164">
        <v>0.277777777</v>
      </c>
      <c r="BE233" s="164">
        <v>0.23728813500000001</v>
      </c>
      <c r="BF233" s="164">
        <v>0.33579335700000001</v>
      </c>
      <c r="BG233" s="164">
        <v>0.377118644</v>
      </c>
      <c r="BH233" s="164">
        <v>0.71291200099999996</v>
      </c>
      <c r="BI233" s="164">
        <v>0.13983050899999999</v>
      </c>
      <c r="BJ233" s="165">
        <v>90.194345544714395</v>
      </c>
      <c r="BK233" s="164">
        <v>0.31860899262958098</v>
      </c>
      <c r="BL233" s="165">
        <v>1.0766000863040599</v>
      </c>
      <c r="BM233" s="165">
        <v>32.489096772285798</v>
      </c>
      <c r="BN233" s="165">
        <v>103.57662617463301</v>
      </c>
      <c r="BO233" s="165">
        <v>-0.154135638762847</v>
      </c>
      <c r="BP233" s="165">
        <v>-0.72769293701276105</v>
      </c>
      <c r="BQ233" s="165">
        <v>7.0962474782827103</v>
      </c>
      <c r="BR233" s="165">
        <v>0.38771035418537098</v>
      </c>
      <c r="BS233" s="284">
        <v>0.73567632613485801</v>
      </c>
      <c r="BT233" s="289"/>
      <c r="BU233" s="279"/>
      <c r="BV233" s="290"/>
      <c r="BW233" s="289"/>
      <c r="BX233" s="289"/>
      <c r="BY233" s="289"/>
      <c r="BZ233" s="289"/>
      <c r="CA233" s="279"/>
      <c r="CB233" s="290"/>
      <c r="CC233" s="289"/>
      <c r="CD233" s="279"/>
      <c r="CE233" s="328"/>
      <c r="CF233" s="290"/>
      <c r="CG233" s="289"/>
      <c r="CH233" s="279"/>
      <c r="CI233" s="328"/>
      <c r="CJ233" s="290"/>
      <c r="CK233" s="289"/>
      <c r="CL233" s="279"/>
      <c r="CM233" s="328"/>
      <c r="CN233" s="290"/>
      <c r="CO233" s="289"/>
      <c r="CP233" s="279"/>
      <c r="CQ233" s="328"/>
      <c r="CR233" s="290"/>
      <c r="CS233" s="289"/>
      <c r="CT233" s="279"/>
      <c r="CU233" s="328"/>
      <c r="CV233" s="328"/>
      <c r="CW233" s="290"/>
      <c r="CX233" s="289"/>
      <c r="CY233" s="279"/>
      <c r="CZ233" s="328"/>
      <c r="DA233" s="328"/>
      <c r="DB233" s="290"/>
      <c r="DC233" s="289"/>
      <c r="DD233" s="279"/>
      <c r="DE233" s="328"/>
      <c r="DF233" s="328"/>
      <c r="DG233" s="290"/>
      <c r="DH233" s="302"/>
      <c r="DI233" s="301">
        <v>-2.5690612196922298</v>
      </c>
      <c r="DP233" s="165"/>
      <c r="DQ233" s="165"/>
      <c r="DR233" s="165"/>
      <c r="ED233" s="165"/>
      <c r="EE233" s="165"/>
      <c r="EF233" s="165"/>
      <c r="EG233" s="165"/>
      <c r="EH233" s="166"/>
      <c r="EI233" s="165"/>
      <c r="EJ233" s="164"/>
      <c r="EK233" s="164"/>
      <c r="EL233" s="278"/>
      <c r="EM233" s="278"/>
      <c r="EN233" s="278"/>
      <c r="EO233" s="278"/>
      <c r="EP233" s="278"/>
      <c r="EQ233" s="278"/>
      <c r="ER233" s="165"/>
      <c r="ES233" s="166"/>
      <c r="ET233" s="166"/>
      <c r="EU233" s="166"/>
      <c r="EV233" s="166"/>
      <c r="EW233" s="166"/>
      <c r="EX233" s="284"/>
    </row>
    <row r="234" spans="1:154" ht="13" customHeight="1">
      <c r="A234" s="160" t="s">
        <v>239</v>
      </c>
      <c r="B234" s="160">
        <v>10748</v>
      </c>
      <c r="C234" s="160">
        <v>605170</v>
      </c>
      <c r="D234" s="160">
        <v>14968</v>
      </c>
      <c r="E234" s="160" t="s">
        <v>614</v>
      </c>
      <c r="F234" s="160" t="s">
        <v>614</v>
      </c>
      <c r="G234" s="175"/>
      <c r="H234" s="168" t="s">
        <v>789</v>
      </c>
      <c r="I234" s="169" t="s">
        <v>177</v>
      </c>
      <c r="J234" s="170">
        <v>31</v>
      </c>
      <c r="K234" s="161">
        <v>2</v>
      </c>
      <c r="L234" s="161" t="s">
        <v>2545</v>
      </c>
      <c r="Z234" s="163">
        <v>60</v>
      </c>
      <c r="AA234" s="163">
        <v>212</v>
      </c>
      <c r="AB234" s="163">
        <v>192</v>
      </c>
      <c r="AC234" s="163">
        <v>48</v>
      </c>
      <c r="AD234" s="163">
        <v>31</v>
      </c>
      <c r="AE234" s="163">
        <v>9</v>
      </c>
      <c r="AF234" s="163">
        <v>0</v>
      </c>
      <c r="AG234" s="163">
        <v>8</v>
      </c>
      <c r="AH234" s="163">
        <v>21</v>
      </c>
      <c r="AI234" s="163">
        <v>28</v>
      </c>
      <c r="AJ234" s="163">
        <v>0</v>
      </c>
      <c r="AK234" s="163">
        <v>0</v>
      </c>
      <c r="AL234" s="163">
        <v>10</v>
      </c>
      <c r="AM234" s="163">
        <v>0</v>
      </c>
      <c r="AN234" s="163">
        <v>39</v>
      </c>
      <c r="AO234" s="163">
        <v>6</v>
      </c>
      <c r="AP234" s="163">
        <v>4</v>
      </c>
      <c r="AQ234" s="163">
        <v>0</v>
      </c>
      <c r="AR234" s="163">
        <v>7</v>
      </c>
      <c r="AS234" s="278">
        <v>4.7169810999999999E-2</v>
      </c>
      <c r="AT234" s="278">
        <v>0.18396226399999999</v>
      </c>
      <c r="AU234" s="278">
        <v>0.38853503</v>
      </c>
      <c r="AV234" s="278">
        <v>0.23566878999999999</v>
      </c>
      <c r="AW234" s="278">
        <v>8.9171970000000003E-2</v>
      </c>
      <c r="AX234" s="278">
        <v>0.40127389000000002</v>
      </c>
      <c r="AY234" s="456">
        <v>110.134</v>
      </c>
      <c r="AZ234" s="278">
        <v>9.3506489999999998E-2</v>
      </c>
      <c r="BA234" s="278">
        <v>0.37579617799999998</v>
      </c>
      <c r="BB234" s="278">
        <v>0.18471337500000001</v>
      </c>
      <c r="BC234" s="278">
        <v>0.43949044500000001</v>
      </c>
      <c r="BD234" s="164">
        <v>0.26845637500000002</v>
      </c>
      <c r="BE234" s="164">
        <v>0.25</v>
      </c>
      <c r="BF234" s="164">
        <v>0.30188679200000001</v>
      </c>
      <c r="BG234" s="164">
        <v>0.421875</v>
      </c>
      <c r="BH234" s="164">
        <v>0.72376179200000001</v>
      </c>
      <c r="BI234" s="164">
        <v>0.171875</v>
      </c>
      <c r="BJ234" s="165">
        <v>110.863882648798</v>
      </c>
      <c r="BK234" s="164">
        <v>0.31422230713772298</v>
      </c>
      <c r="BL234" s="165">
        <v>9.7307966902044504E-2</v>
      </c>
      <c r="BM234" s="165">
        <v>24.670921610548199</v>
      </c>
      <c r="BN234" s="165">
        <v>101.743062906833</v>
      </c>
      <c r="BO234" s="165">
        <v>-1.0570353034713</v>
      </c>
      <c r="BP234" s="165">
        <v>-0.56678476976230696</v>
      </c>
      <c r="BQ234" s="165">
        <v>3.7064744880154099</v>
      </c>
      <c r="BR234" s="165">
        <v>-0.14154095820045701</v>
      </c>
      <c r="BS234" s="284">
        <v>0.38425457153245002</v>
      </c>
      <c r="BT234" s="289"/>
      <c r="BU234" s="279"/>
      <c r="BV234" s="290"/>
      <c r="BW234" s="289"/>
      <c r="BX234" s="289"/>
      <c r="BY234" s="289"/>
      <c r="BZ234" s="289"/>
      <c r="CA234" s="279"/>
      <c r="CB234" s="290"/>
      <c r="CC234" s="289"/>
      <c r="CD234" s="279"/>
      <c r="CE234" s="328"/>
      <c r="CF234" s="290"/>
      <c r="CG234" s="289"/>
      <c r="CH234" s="279"/>
      <c r="CI234" s="328"/>
      <c r="CJ234" s="290"/>
      <c r="CK234" s="289"/>
      <c r="CL234" s="279"/>
      <c r="CM234" s="328"/>
      <c r="CN234" s="290"/>
      <c r="CO234" s="289"/>
      <c r="CP234" s="279"/>
      <c r="CQ234" s="328"/>
      <c r="CR234" s="290"/>
      <c r="CS234" s="289"/>
      <c r="CT234" s="279"/>
      <c r="CU234" s="328"/>
      <c r="CV234" s="328"/>
      <c r="CW234" s="290"/>
      <c r="CX234" s="289"/>
      <c r="CY234" s="279"/>
      <c r="CZ234" s="328"/>
      <c r="DA234" s="328"/>
      <c r="DB234" s="290"/>
      <c r="DC234" s="289"/>
      <c r="DD234" s="279"/>
      <c r="DE234" s="328"/>
      <c r="DF234" s="328"/>
      <c r="DG234" s="290"/>
      <c r="DH234" s="302"/>
      <c r="DI234" s="301">
        <v>-3.4097367636859399</v>
      </c>
      <c r="DP234" s="165"/>
      <c r="DQ234" s="165"/>
      <c r="DR234" s="165"/>
      <c r="ED234" s="165"/>
      <c r="EE234" s="165"/>
      <c r="EF234" s="165"/>
      <c r="EG234" s="165"/>
      <c r="EH234" s="166"/>
      <c r="EI234" s="165"/>
      <c r="EJ234" s="164"/>
      <c r="EK234" s="164"/>
      <c r="EL234" s="278"/>
      <c r="EM234" s="278"/>
      <c r="EN234" s="278"/>
      <c r="EO234" s="278"/>
      <c r="EP234" s="278"/>
      <c r="EQ234" s="278"/>
      <c r="ER234" s="165"/>
      <c r="ES234" s="166"/>
      <c r="ET234" s="166"/>
      <c r="EU234" s="166"/>
      <c r="EV234" s="166"/>
      <c r="EW234" s="166"/>
      <c r="EX234" s="284"/>
    </row>
    <row r="235" spans="1:154" ht="13" customHeight="1">
      <c r="A235" s="160" t="s">
        <v>239</v>
      </c>
      <c r="B235" s="160">
        <v>11662</v>
      </c>
      <c r="C235" s="160">
        <v>641680</v>
      </c>
      <c r="D235" s="160">
        <v>16930</v>
      </c>
      <c r="E235" s="160" t="s">
        <v>14</v>
      </c>
      <c r="F235" s="160" t="s">
        <v>14</v>
      </c>
      <c r="G235" s="175"/>
      <c r="H235" s="162" t="s">
        <v>1736</v>
      </c>
      <c r="I235" s="162" t="s">
        <v>1737</v>
      </c>
      <c r="J235" s="161">
        <v>30</v>
      </c>
      <c r="K235" s="161">
        <v>2</v>
      </c>
      <c r="L235" s="161" t="s">
        <v>2545</v>
      </c>
      <c r="Z235" s="163">
        <v>70</v>
      </c>
      <c r="AA235" s="163">
        <v>253</v>
      </c>
      <c r="AB235" s="163">
        <v>236</v>
      </c>
      <c r="AC235" s="163">
        <v>52</v>
      </c>
      <c r="AD235" s="163">
        <v>36</v>
      </c>
      <c r="AE235" s="163">
        <v>8</v>
      </c>
      <c r="AF235" s="163">
        <v>0</v>
      </c>
      <c r="AG235" s="163">
        <v>8</v>
      </c>
      <c r="AH235" s="163">
        <v>20</v>
      </c>
      <c r="AI235" s="163">
        <v>24</v>
      </c>
      <c r="AJ235" s="163">
        <v>3</v>
      </c>
      <c r="AK235" s="163">
        <v>0</v>
      </c>
      <c r="AL235" s="163">
        <v>12</v>
      </c>
      <c r="AM235" s="163">
        <v>0</v>
      </c>
      <c r="AN235" s="163">
        <v>58</v>
      </c>
      <c r="AO235" s="163">
        <v>1</v>
      </c>
      <c r="AP235" s="163">
        <v>3</v>
      </c>
      <c r="AQ235" s="163">
        <v>1</v>
      </c>
      <c r="AR235" s="163">
        <v>5</v>
      </c>
      <c r="AS235" s="278">
        <v>4.743083E-2</v>
      </c>
      <c r="AT235" s="278">
        <v>0.229249011</v>
      </c>
      <c r="AU235" s="278">
        <v>0.41208791</v>
      </c>
      <c r="AV235" s="278">
        <v>0.21428570999999999</v>
      </c>
      <c r="AW235" s="278">
        <v>6.5934069999999997E-2</v>
      </c>
      <c r="AX235" s="278">
        <v>0.34065933999999998</v>
      </c>
      <c r="AY235" s="456">
        <v>109.58199999999999</v>
      </c>
      <c r="AZ235" s="278">
        <v>0.12207527999999999</v>
      </c>
      <c r="BA235" s="278">
        <v>0.383333333</v>
      </c>
      <c r="BB235" s="278">
        <v>0.21666666600000001</v>
      </c>
      <c r="BC235" s="278">
        <v>0.4</v>
      </c>
      <c r="BD235" s="164">
        <v>0.25433526000000001</v>
      </c>
      <c r="BE235" s="164">
        <v>0.22033898299999999</v>
      </c>
      <c r="BF235" s="164">
        <v>0.25793650699999998</v>
      </c>
      <c r="BG235" s="164">
        <v>0.355932203</v>
      </c>
      <c r="BH235" s="164">
        <v>0.61386870999999998</v>
      </c>
      <c r="BI235" s="164">
        <v>0.13559321999999999</v>
      </c>
      <c r="BJ235" s="165">
        <v>87.461183011215994</v>
      </c>
      <c r="BK235" s="164">
        <v>0.26806300263556199</v>
      </c>
      <c r="BL235" s="165">
        <v>-9.2380857501679596</v>
      </c>
      <c r="BM235" s="165">
        <v>20.087972041541899</v>
      </c>
      <c r="BN235" s="165">
        <v>69.394438005763504</v>
      </c>
      <c r="BO235" s="165">
        <v>6.8047564313615097E-2</v>
      </c>
      <c r="BP235" s="165">
        <v>-0.93148243380710405</v>
      </c>
      <c r="BQ235" s="165">
        <v>0.98984234486356104</v>
      </c>
      <c r="BR235" s="165">
        <v>-9.8421442240045902</v>
      </c>
      <c r="BS235" s="284">
        <v>0.102618120626503</v>
      </c>
      <c r="BT235" s="289"/>
      <c r="BU235" s="279"/>
      <c r="BV235" s="290"/>
      <c r="BW235" s="289"/>
      <c r="BX235" s="289"/>
      <c r="BY235" s="289"/>
      <c r="BZ235" s="289"/>
      <c r="CA235" s="279"/>
      <c r="CB235" s="290"/>
      <c r="CC235" s="289"/>
      <c r="CD235" s="279"/>
      <c r="CE235" s="328"/>
      <c r="CF235" s="290"/>
      <c r="CG235" s="289"/>
      <c r="CH235" s="279"/>
      <c r="CI235" s="328"/>
      <c r="CJ235" s="290"/>
      <c r="CK235" s="289"/>
      <c r="CL235" s="279"/>
      <c r="CM235" s="328"/>
      <c r="CN235" s="290"/>
      <c r="CO235" s="289"/>
      <c r="CP235" s="279"/>
      <c r="CQ235" s="328"/>
      <c r="CR235" s="290"/>
      <c r="CS235" s="289"/>
      <c r="CT235" s="279"/>
      <c r="CU235" s="328"/>
      <c r="CV235" s="328"/>
      <c r="CW235" s="290"/>
      <c r="CX235" s="289"/>
      <c r="CY235" s="279"/>
      <c r="CZ235" s="328"/>
      <c r="DA235" s="328"/>
      <c r="DB235" s="290"/>
      <c r="DC235" s="289"/>
      <c r="DD235" s="279"/>
      <c r="DE235" s="328"/>
      <c r="DF235" s="328"/>
      <c r="DG235" s="290"/>
      <c r="DH235" s="302"/>
      <c r="DI235" s="301">
        <v>2.17061246931552</v>
      </c>
      <c r="DP235" s="165"/>
      <c r="DQ235" s="165"/>
      <c r="DR235" s="165"/>
      <c r="ED235" s="165"/>
      <c r="EE235" s="165"/>
      <c r="EF235" s="165"/>
      <c r="EG235" s="165"/>
      <c r="EH235" s="166"/>
      <c r="EI235" s="165"/>
      <c r="EJ235" s="164"/>
      <c r="EK235" s="164"/>
      <c r="EL235" s="278"/>
      <c r="EM235" s="278"/>
      <c r="EN235" s="278"/>
      <c r="EO235" s="278"/>
      <c r="EP235" s="278"/>
      <c r="EQ235" s="278"/>
      <c r="ER235" s="165"/>
      <c r="ES235" s="166"/>
      <c r="ET235" s="166"/>
      <c r="EU235" s="166"/>
      <c r="EV235" s="166"/>
      <c r="EW235" s="166"/>
      <c r="EX235" s="284"/>
    </row>
    <row r="236" spans="1:154" ht="13" customHeight="1">
      <c r="A236" s="160" t="s">
        <v>239</v>
      </c>
      <c r="B236" s="160">
        <v>8588</v>
      </c>
      <c r="C236" s="160">
        <v>457759</v>
      </c>
      <c r="D236" s="160">
        <v>5235</v>
      </c>
      <c r="E236" s="160" t="s">
        <v>129</v>
      </c>
      <c r="F236" s="160" t="s">
        <v>129</v>
      </c>
      <c r="G236" s="175"/>
      <c r="H236" s="168" t="s">
        <v>57</v>
      </c>
      <c r="I236" s="169" t="s">
        <v>564</v>
      </c>
      <c r="J236" s="170">
        <v>40</v>
      </c>
      <c r="K236" s="161">
        <v>3</v>
      </c>
      <c r="L236" s="161" t="s">
        <v>837</v>
      </c>
      <c r="Z236" s="163">
        <v>46</v>
      </c>
      <c r="AA236" s="163">
        <v>124</v>
      </c>
      <c r="AB236" s="163">
        <v>106</v>
      </c>
      <c r="AC236" s="163">
        <v>22</v>
      </c>
      <c r="AD236" s="163">
        <v>18</v>
      </c>
      <c r="AE236" s="163">
        <v>3</v>
      </c>
      <c r="AF236" s="163">
        <v>0</v>
      </c>
      <c r="AG236" s="163">
        <v>1</v>
      </c>
      <c r="AH236" s="163">
        <v>7</v>
      </c>
      <c r="AI236" s="163">
        <v>12</v>
      </c>
      <c r="AJ236" s="163">
        <v>1</v>
      </c>
      <c r="AK236" s="163">
        <v>0</v>
      </c>
      <c r="AL236" s="163">
        <v>13</v>
      </c>
      <c r="AM236" s="163">
        <v>0</v>
      </c>
      <c r="AN236" s="163">
        <v>21</v>
      </c>
      <c r="AO236" s="163">
        <v>1</v>
      </c>
      <c r="AP236" s="163">
        <v>4</v>
      </c>
      <c r="AQ236" s="163">
        <v>0</v>
      </c>
      <c r="AR236" s="163">
        <v>2</v>
      </c>
      <c r="AS236" s="278">
        <v>0.104838709</v>
      </c>
      <c r="AT236" s="278">
        <v>0.16935483800000001</v>
      </c>
      <c r="AU236" s="278">
        <v>0.33707864999999998</v>
      </c>
      <c r="AV236" s="278">
        <v>0.26966291999999997</v>
      </c>
      <c r="AW236" s="278">
        <v>2.2471910000000001E-2</v>
      </c>
      <c r="AX236" s="278">
        <v>0.28089888000000002</v>
      </c>
      <c r="AY236" s="456">
        <v>104.223</v>
      </c>
      <c r="AZ236" s="278">
        <v>6.2146890000000003E-2</v>
      </c>
      <c r="BA236" s="278">
        <v>0.40449438199999999</v>
      </c>
      <c r="BB236" s="278">
        <v>0.16853932499999999</v>
      </c>
      <c r="BC236" s="278">
        <v>0.42696629200000003</v>
      </c>
      <c r="BD236" s="164">
        <v>0.23863636299999999</v>
      </c>
      <c r="BE236" s="164">
        <v>0.207547169</v>
      </c>
      <c r="BF236" s="164">
        <v>0.29032258</v>
      </c>
      <c r="BG236" s="164">
        <v>0.26415094300000003</v>
      </c>
      <c r="BH236" s="164">
        <v>0.55447352299999997</v>
      </c>
      <c r="BI236" s="164">
        <v>5.6603774000000003E-2</v>
      </c>
      <c r="BJ236" s="165">
        <v>37.204472582232803</v>
      </c>
      <c r="BK236" s="164">
        <v>0.254399081391672</v>
      </c>
      <c r="BL236" s="165">
        <v>-5.8848969677710503</v>
      </c>
      <c r="BM236" s="165">
        <v>8.4883487483239097</v>
      </c>
      <c r="BN236" s="165">
        <v>60.9056450216342</v>
      </c>
      <c r="BO236" s="165">
        <v>0.76064916186167197</v>
      </c>
      <c r="BP236" s="165">
        <v>0.17348660528659801</v>
      </c>
      <c r="BQ236" s="165">
        <v>-3.51445893033087</v>
      </c>
      <c r="BR236" s="165">
        <v>-5.4897605369114801</v>
      </c>
      <c r="BS236" s="284">
        <v>-0.36434809272510699</v>
      </c>
      <c r="BT236" s="289"/>
      <c r="BU236" s="279"/>
      <c r="BV236" s="290"/>
      <c r="BW236" s="289"/>
      <c r="BX236" s="289"/>
      <c r="BY236" s="289"/>
      <c r="BZ236" s="289"/>
      <c r="CA236" s="279"/>
      <c r="CB236" s="290"/>
      <c r="CC236" s="289"/>
      <c r="CD236" s="279"/>
      <c r="CE236" s="328"/>
      <c r="CF236" s="290"/>
      <c r="CG236" s="289"/>
      <c r="CH236" s="279"/>
      <c r="CI236" s="328"/>
      <c r="CJ236" s="290"/>
      <c r="CK236" s="289"/>
      <c r="CL236" s="279"/>
      <c r="CM236" s="328"/>
      <c r="CN236" s="290"/>
      <c r="CO236" s="289"/>
      <c r="CP236" s="279"/>
      <c r="CQ236" s="328"/>
      <c r="CR236" s="290"/>
      <c r="CS236" s="289"/>
      <c r="CT236" s="279"/>
      <c r="CU236" s="328"/>
      <c r="CV236" s="328"/>
      <c r="CW236" s="290"/>
      <c r="CX236" s="289"/>
      <c r="CY236" s="279"/>
      <c r="CZ236" s="328"/>
      <c r="DA236" s="328"/>
      <c r="DB236" s="290"/>
      <c r="DC236" s="289"/>
      <c r="DD236" s="279"/>
      <c r="DE236" s="328"/>
      <c r="DF236" s="328"/>
      <c r="DG236" s="290"/>
      <c r="DH236" s="302"/>
      <c r="DI236" s="301">
        <v>-2.06670078635215</v>
      </c>
      <c r="DP236" s="165"/>
      <c r="DQ236" s="165"/>
      <c r="DR236" s="165"/>
      <c r="ED236" s="165"/>
      <c r="EE236" s="165"/>
      <c r="EF236" s="165"/>
      <c r="EG236" s="165"/>
      <c r="EH236" s="166"/>
      <c r="EI236" s="165"/>
      <c r="EJ236" s="164"/>
      <c r="EK236" s="164"/>
      <c r="EL236" s="278"/>
      <c r="EM236" s="278"/>
      <c r="EN236" s="278"/>
      <c r="EO236" s="278"/>
      <c r="EP236" s="278"/>
      <c r="EQ236" s="278"/>
      <c r="ER236" s="165"/>
      <c r="ES236" s="166"/>
      <c r="ET236" s="166"/>
      <c r="EU236" s="166"/>
      <c r="EV236" s="166"/>
      <c r="EW236" s="166"/>
      <c r="EX236" s="284"/>
    </row>
    <row r="237" spans="1:154" ht="13" customHeight="1">
      <c r="A237" s="160" t="s">
        <v>239</v>
      </c>
      <c r="B237" s="160">
        <v>12262</v>
      </c>
      <c r="C237" s="160">
        <v>663853</v>
      </c>
      <c r="D237" s="160">
        <v>21562</v>
      </c>
      <c r="E237" s="160" t="s">
        <v>609</v>
      </c>
      <c r="F237" s="160" t="s">
        <v>609</v>
      </c>
      <c r="G237" s="175"/>
      <c r="H237" s="162" t="s">
        <v>586</v>
      </c>
      <c r="I237" s="162" t="s">
        <v>2483</v>
      </c>
      <c r="J237" s="161">
        <v>28</v>
      </c>
      <c r="K237" s="161">
        <v>4</v>
      </c>
      <c r="L237" s="161" t="s">
        <v>837</v>
      </c>
      <c r="Z237" s="163">
        <v>39</v>
      </c>
      <c r="AA237" s="163">
        <v>135</v>
      </c>
      <c r="AB237" s="163">
        <v>124</v>
      </c>
      <c r="AC237" s="163">
        <v>40</v>
      </c>
      <c r="AD237" s="163">
        <v>21</v>
      </c>
      <c r="AE237" s="163">
        <v>15</v>
      </c>
      <c r="AF237" s="163">
        <v>1</v>
      </c>
      <c r="AG237" s="163">
        <v>3</v>
      </c>
      <c r="AH237" s="163">
        <v>19</v>
      </c>
      <c r="AI237" s="163">
        <v>24</v>
      </c>
      <c r="AJ237" s="163">
        <v>4</v>
      </c>
      <c r="AK237" s="163">
        <v>2</v>
      </c>
      <c r="AL237" s="163">
        <v>7</v>
      </c>
      <c r="AM237" s="163">
        <v>1</v>
      </c>
      <c r="AN237" s="163">
        <v>31</v>
      </c>
      <c r="AO237" s="163">
        <v>1</v>
      </c>
      <c r="AP237" s="163">
        <v>3</v>
      </c>
      <c r="AQ237" s="163">
        <v>0</v>
      </c>
      <c r="AR237" s="163">
        <v>1</v>
      </c>
      <c r="AS237" s="278">
        <v>5.1851850999999997E-2</v>
      </c>
      <c r="AT237" s="278">
        <v>0.229629629</v>
      </c>
      <c r="AU237" s="278">
        <v>0.34375</v>
      </c>
      <c r="AV237" s="278">
        <v>0.28125</v>
      </c>
      <c r="AW237" s="278">
        <v>0.13541666999999999</v>
      </c>
      <c r="AX237" s="278">
        <v>0.58333332999999998</v>
      </c>
      <c r="AY237" s="456">
        <v>111.446</v>
      </c>
      <c r="AZ237" s="278">
        <v>0.15578947000000001</v>
      </c>
      <c r="BA237" s="278">
        <v>0.48958333300000001</v>
      </c>
      <c r="BB237" s="278">
        <v>0.15625</v>
      </c>
      <c r="BC237" s="278">
        <v>0.35416666600000002</v>
      </c>
      <c r="BD237" s="164">
        <v>0.39784946199999999</v>
      </c>
      <c r="BE237" s="164">
        <v>0.322580645</v>
      </c>
      <c r="BF237" s="164">
        <v>0.35555555500000002</v>
      </c>
      <c r="BG237" s="164">
        <v>0.53225806399999998</v>
      </c>
      <c r="BH237" s="164">
        <v>0.887813619</v>
      </c>
      <c r="BI237" s="164">
        <v>0.209677419</v>
      </c>
      <c r="BJ237" s="165">
        <v>135.24743432214601</v>
      </c>
      <c r="BK237" s="164">
        <v>0.37470421951208499</v>
      </c>
      <c r="BL237" s="165">
        <v>6.6021004871989497</v>
      </c>
      <c r="BM237" s="165">
        <v>22.250392194237801</v>
      </c>
      <c r="BN237" s="165">
        <v>138.217783819494</v>
      </c>
      <c r="BO237" s="165">
        <v>-0.19141909553026501</v>
      </c>
      <c r="BP237" s="165">
        <v>-0.63765315897762698</v>
      </c>
      <c r="BQ237" s="165">
        <v>6.4510550586099704</v>
      </c>
      <c r="BR237" s="165">
        <v>5.2996380192751902</v>
      </c>
      <c r="BS237" s="284">
        <v>0.66878846879792997</v>
      </c>
      <c r="BT237" s="289"/>
      <c r="BU237" s="279"/>
      <c r="BV237" s="290"/>
      <c r="BW237" s="289"/>
      <c r="BX237" s="289"/>
      <c r="BY237" s="289"/>
      <c r="BZ237" s="289"/>
      <c r="CA237" s="279"/>
      <c r="CB237" s="290"/>
      <c r="CC237" s="289"/>
      <c r="CD237" s="279"/>
      <c r="CE237" s="328"/>
      <c r="CF237" s="290"/>
      <c r="CG237" s="289"/>
      <c r="CH237" s="279"/>
      <c r="CI237" s="328"/>
      <c r="CJ237" s="290"/>
      <c r="CK237" s="289"/>
      <c r="CL237" s="279"/>
      <c r="CM237" s="328"/>
      <c r="CN237" s="290"/>
      <c r="CO237" s="289"/>
      <c r="CP237" s="279"/>
      <c r="CQ237" s="328"/>
      <c r="CR237" s="290"/>
      <c r="CS237" s="289"/>
      <c r="CT237" s="279"/>
      <c r="CU237" s="328"/>
      <c r="CV237" s="328"/>
      <c r="CW237" s="290"/>
      <c r="CX237" s="289"/>
      <c r="CY237" s="279"/>
      <c r="CZ237" s="328"/>
      <c r="DA237" s="328"/>
      <c r="DB237" s="290"/>
      <c r="DC237" s="289"/>
      <c r="DD237" s="279"/>
      <c r="DE237" s="328"/>
      <c r="DF237" s="328"/>
      <c r="DG237" s="290"/>
      <c r="DH237" s="302"/>
      <c r="DI237" s="301">
        <v>-3.47026479244232</v>
      </c>
      <c r="DP237" s="165"/>
      <c r="DQ237" s="165"/>
      <c r="DR237" s="165"/>
      <c r="ED237" s="165"/>
      <c r="EE237" s="165"/>
      <c r="EF237" s="165"/>
      <c r="EG237" s="165"/>
      <c r="EH237" s="166"/>
      <c r="EI237" s="165"/>
      <c r="EJ237" s="164"/>
      <c r="EK237" s="164"/>
      <c r="EL237" s="278"/>
      <c r="EM237" s="278"/>
      <c r="EN237" s="278"/>
      <c r="EO237" s="278"/>
      <c r="EP237" s="278"/>
      <c r="EQ237" s="278"/>
      <c r="ER237" s="165"/>
      <c r="ES237" s="166"/>
      <c r="ET237" s="166"/>
      <c r="EU237" s="166"/>
      <c r="EV237" s="166"/>
      <c r="EW237" s="166"/>
      <c r="EX237" s="284"/>
    </row>
    <row r="238" spans="1:154" ht="13" customHeight="1">
      <c r="A238" s="160" t="s">
        <v>239</v>
      </c>
      <c r="B238" s="160">
        <v>10511</v>
      </c>
      <c r="C238" s="160">
        <v>666158</v>
      </c>
      <c r="D238" s="160">
        <v>19955</v>
      </c>
      <c r="E238" s="160" t="s">
        <v>188</v>
      </c>
      <c r="F238" s="160" t="s">
        <v>188</v>
      </c>
      <c r="G238" s="175"/>
      <c r="H238" s="168" t="s">
        <v>1035</v>
      </c>
      <c r="I238" s="169" t="s">
        <v>305</v>
      </c>
      <c r="J238" s="170">
        <v>27</v>
      </c>
      <c r="K238" s="161">
        <v>4</v>
      </c>
      <c r="L238" s="161" t="s">
        <v>46</v>
      </c>
      <c r="Z238" s="163">
        <v>78</v>
      </c>
      <c r="AA238" s="163">
        <v>288</v>
      </c>
      <c r="AB238" s="163">
        <v>252</v>
      </c>
      <c r="AC238" s="163">
        <v>68</v>
      </c>
      <c r="AD238" s="163">
        <v>47</v>
      </c>
      <c r="AE238" s="163">
        <v>16</v>
      </c>
      <c r="AF238" s="163">
        <v>1</v>
      </c>
      <c r="AG238" s="163">
        <v>4</v>
      </c>
      <c r="AH238" s="163">
        <v>29</v>
      </c>
      <c r="AI238" s="163">
        <v>37</v>
      </c>
      <c r="AJ238" s="163">
        <v>1</v>
      </c>
      <c r="AK238" s="163">
        <v>0</v>
      </c>
      <c r="AL238" s="163">
        <v>36</v>
      </c>
      <c r="AM238" s="163">
        <v>0</v>
      </c>
      <c r="AN238" s="163">
        <v>68</v>
      </c>
      <c r="AO238" s="163">
        <v>0</v>
      </c>
      <c r="AP238" s="163">
        <v>0</v>
      </c>
      <c r="AQ238" s="163">
        <v>0</v>
      </c>
      <c r="AR238" s="163">
        <v>2</v>
      </c>
      <c r="AS238" s="278">
        <v>0.125</v>
      </c>
      <c r="AT238" s="278">
        <v>0.23611111100000001</v>
      </c>
      <c r="AU238" s="278">
        <v>0.375</v>
      </c>
      <c r="AV238" s="278">
        <v>0.20108696000000001</v>
      </c>
      <c r="AW238" s="278">
        <v>3.8043479999999998E-2</v>
      </c>
      <c r="AX238" s="278">
        <v>0.36956522000000003</v>
      </c>
      <c r="AY238" s="456">
        <v>106.44799999999999</v>
      </c>
      <c r="AZ238" s="278">
        <v>7.9734219999999995E-2</v>
      </c>
      <c r="BA238" s="278">
        <v>0.45108695599999998</v>
      </c>
      <c r="BB238" s="278">
        <v>0.25</v>
      </c>
      <c r="BC238" s="278">
        <v>0.29891304299999999</v>
      </c>
      <c r="BD238" s="164">
        <v>0.35555555500000002</v>
      </c>
      <c r="BE238" s="164">
        <v>0.26984126899999999</v>
      </c>
      <c r="BF238" s="164">
        <v>0.36111111099999998</v>
      </c>
      <c r="BG238" s="164">
        <v>0.38888888799999999</v>
      </c>
      <c r="BH238" s="164">
        <v>0.74999999900000003</v>
      </c>
      <c r="BI238" s="164">
        <v>0.11904761899999999</v>
      </c>
      <c r="BJ238" s="165">
        <v>78.247501254344002</v>
      </c>
      <c r="BK238" s="164">
        <v>0.33564130754934401</v>
      </c>
      <c r="BL238" s="165">
        <v>5.0732408390466297</v>
      </c>
      <c r="BM238" s="165">
        <v>38.4562631473962</v>
      </c>
      <c r="BN238" s="165">
        <v>109.586548078593</v>
      </c>
      <c r="BO238" s="165">
        <v>-4.7375868760946502E-3</v>
      </c>
      <c r="BP238" s="165">
        <v>-0.857437817845493</v>
      </c>
      <c r="BQ238" s="165">
        <v>2.77627814710999</v>
      </c>
      <c r="BR238" s="165">
        <v>2.3679691493597002</v>
      </c>
      <c r="BS238" s="284">
        <v>0.28782002232095699</v>
      </c>
      <c r="BT238" s="289"/>
      <c r="BU238" s="279"/>
      <c r="BV238" s="290"/>
      <c r="BW238" s="289"/>
      <c r="BX238" s="289"/>
      <c r="BY238" s="289"/>
      <c r="BZ238" s="289"/>
      <c r="CA238" s="279"/>
      <c r="CB238" s="290"/>
      <c r="CC238" s="289"/>
      <c r="CD238" s="279"/>
      <c r="CE238" s="328"/>
      <c r="CF238" s="290"/>
      <c r="CG238" s="289"/>
      <c r="CH238" s="279"/>
      <c r="CI238" s="328"/>
      <c r="CJ238" s="290"/>
      <c r="CK238" s="289"/>
      <c r="CL238" s="279"/>
      <c r="CM238" s="328"/>
      <c r="CN238" s="290"/>
      <c r="CO238" s="289"/>
      <c r="CP238" s="279"/>
      <c r="CQ238" s="328"/>
      <c r="CR238" s="290"/>
      <c r="CS238" s="289"/>
      <c r="CT238" s="279"/>
      <c r="CU238" s="328"/>
      <c r="CV238" s="328"/>
      <c r="CW238" s="290"/>
      <c r="CX238" s="289"/>
      <c r="CY238" s="279"/>
      <c r="CZ238" s="328"/>
      <c r="DA238" s="328"/>
      <c r="DB238" s="290"/>
      <c r="DC238" s="289"/>
      <c r="DD238" s="279"/>
      <c r="DE238" s="328"/>
      <c r="DF238" s="328"/>
      <c r="DG238" s="290"/>
      <c r="DH238" s="302"/>
      <c r="DI238" s="301">
        <v>-8.9795675277709908</v>
      </c>
      <c r="DP238" s="165"/>
      <c r="DQ238" s="165"/>
      <c r="DR238" s="165"/>
      <c r="ED238" s="165"/>
      <c r="EE238" s="165"/>
      <c r="EF238" s="165"/>
      <c r="EG238" s="165"/>
      <c r="EH238" s="166"/>
      <c r="EI238" s="165"/>
      <c r="EJ238" s="164"/>
      <c r="EK238" s="164"/>
      <c r="EL238" s="278"/>
      <c r="EM238" s="278"/>
      <c r="EN238" s="278"/>
      <c r="EO238" s="278"/>
      <c r="EP238" s="278"/>
      <c r="EQ238" s="278"/>
      <c r="ER238" s="165"/>
      <c r="ES238" s="166"/>
      <c r="ET238" s="166"/>
      <c r="EU238" s="166"/>
      <c r="EV238" s="166"/>
      <c r="EW238" s="166"/>
      <c r="EX238" s="284"/>
    </row>
    <row r="239" spans="1:154" ht="13" customHeight="1">
      <c r="A239" s="160" t="s">
        <v>239</v>
      </c>
      <c r="B239" s="160">
        <v>13098</v>
      </c>
      <c r="C239" s="160">
        <v>695336</v>
      </c>
      <c r="D239" s="160">
        <v>27883</v>
      </c>
      <c r="E239" s="160" t="s">
        <v>276</v>
      </c>
      <c r="F239" s="160" t="s">
        <v>276</v>
      </c>
      <c r="G239" s="175"/>
      <c r="H239" s="162" t="s">
        <v>4137</v>
      </c>
      <c r="I239" s="162" t="s">
        <v>251</v>
      </c>
      <c r="J239" s="160">
        <v>23</v>
      </c>
      <c r="K239" s="161">
        <v>4</v>
      </c>
      <c r="L239" s="161" t="s">
        <v>837</v>
      </c>
      <c r="Z239" s="163">
        <v>24</v>
      </c>
      <c r="AA239" s="163">
        <v>77</v>
      </c>
      <c r="AB239" s="163">
        <v>74</v>
      </c>
      <c r="AC239" s="163">
        <v>19</v>
      </c>
      <c r="AD239" s="163">
        <v>13</v>
      </c>
      <c r="AE239" s="163">
        <v>5</v>
      </c>
      <c r="AF239" s="163">
        <v>0</v>
      </c>
      <c r="AG239" s="163">
        <v>1</v>
      </c>
      <c r="AH239" s="163">
        <v>5</v>
      </c>
      <c r="AI239" s="163">
        <v>9</v>
      </c>
      <c r="AJ239" s="163">
        <v>0</v>
      </c>
      <c r="AK239" s="163">
        <v>0</v>
      </c>
      <c r="AL239" s="163">
        <v>2</v>
      </c>
      <c r="AM239" s="163">
        <v>0</v>
      </c>
      <c r="AN239" s="163">
        <v>18</v>
      </c>
      <c r="AO239" s="163">
        <v>0</v>
      </c>
      <c r="AP239" s="163">
        <v>1</v>
      </c>
      <c r="AQ239" s="163">
        <v>0</v>
      </c>
      <c r="AR239" s="163">
        <v>2</v>
      </c>
      <c r="AS239" s="278">
        <v>2.5974025000000001E-2</v>
      </c>
      <c r="AT239" s="278">
        <v>0.23376623299999999</v>
      </c>
      <c r="AU239" s="278">
        <v>0.31578947000000002</v>
      </c>
      <c r="AV239" s="278">
        <v>0.43859649000000001</v>
      </c>
      <c r="AW239" s="278">
        <v>3.5087720000000003E-2</v>
      </c>
      <c r="AX239" s="278">
        <v>0.45614035000000003</v>
      </c>
      <c r="AY239" s="456">
        <v>109.877</v>
      </c>
      <c r="AZ239" s="278">
        <v>0.12794612999999999</v>
      </c>
      <c r="BA239" s="278">
        <v>0.47368420999999999</v>
      </c>
      <c r="BB239" s="278">
        <v>0.175438596</v>
      </c>
      <c r="BC239" s="278">
        <v>0.350877192</v>
      </c>
      <c r="BD239" s="164">
        <v>0.321428571</v>
      </c>
      <c r="BE239" s="164">
        <v>0.25675675599999997</v>
      </c>
      <c r="BF239" s="164">
        <v>0.27272727200000002</v>
      </c>
      <c r="BG239" s="164">
        <v>0.36486486400000001</v>
      </c>
      <c r="BH239" s="164">
        <v>0.63759213599999998</v>
      </c>
      <c r="BI239" s="164">
        <v>0.10810810799999999</v>
      </c>
      <c r="BJ239" s="165">
        <v>71.057190285634803</v>
      </c>
      <c r="BK239" s="164">
        <v>0.27640690586783601</v>
      </c>
      <c r="BL239" s="165">
        <v>-2.2969703825847301</v>
      </c>
      <c r="BM239" s="165">
        <v>6.6283515540226201</v>
      </c>
      <c r="BN239" s="165">
        <v>75.717129006420706</v>
      </c>
      <c r="BO239" s="165">
        <v>0.40620254117333598</v>
      </c>
      <c r="BP239" s="165">
        <v>-0.48581896768882799</v>
      </c>
      <c r="BQ239" s="165">
        <v>1.29187768858809</v>
      </c>
      <c r="BR239" s="165">
        <v>-2.67016045820947</v>
      </c>
      <c r="BS239" s="284">
        <v>0.13393048011145101</v>
      </c>
      <c r="BT239" s="289"/>
      <c r="BU239" s="279"/>
      <c r="BV239" s="290"/>
      <c r="BW239" s="289"/>
      <c r="BX239" s="289"/>
      <c r="BY239" s="289"/>
      <c r="BZ239" s="289"/>
      <c r="CA239" s="279"/>
      <c r="CB239" s="290"/>
      <c r="CC239" s="289"/>
      <c r="CD239" s="279"/>
      <c r="CE239" s="328"/>
      <c r="CF239" s="290"/>
      <c r="CG239" s="289"/>
      <c r="CH239" s="279"/>
      <c r="CI239" s="328"/>
      <c r="CJ239" s="290"/>
      <c r="CK239" s="289"/>
      <c r="CL239" s="279"/>
      <c r="CM239" s="328"/>
      <c r="CN239" s="290"/>
      <c r="CO239" s="289"/>
      <c r="CP239" s="279"/>
      <c r="CQ239" s="328"/>
      <c r="CR239" s="290"/>
      <c r="CS239" s="289"/>
      <c r="CT239" s="279"/>
      <c r="CU239" s="328"/>
      <c r="CV239" s="328"/>
      <c r="CW239" s="290"/>
      <c r="CX239" s="289"/>
      <c r="CY239" s="279"/>
      <c r="CZ239" s="328"/>
      <c r="DA239" s="328"/>
      <c r="DB239" s="290"/>
      <c r="DC239" s="289"/>
      <c r="DD239" s="279"/>
      <c r="DE239" s="328"/>
      <c r="DF239" s="328"/>
      <c r="DG239" s="290"/>
      <c r="DH239" s="325"/>
      <c r="DI239" s="301">
        <v>1.45208504796028</v>
      </c>
      <c r="DP239" s="165"/>
      <c r="DQ239" s="165"/>
      <c r="DR239" s="165"/>
      <c r="ED239" s="165"/>
      <c r="EE239" s="165"/>
      <c r="EF239" s="165"/>
      <c r="EG239" s="165"/>
      <c r="EH239" s="166"/>
      <c r="EI239" s="165"/>
      <c r="EL239" s="278"/>
      <c r="EM239" s="278"/>
      <c r="EN239" s="278"/>
      <c r="EO239" s="278"/>
      <c r="EP239" s="278"/>
      <c r="EQ239" s="278"/>
      <c r="ER239" s="165"/>
    </row>
    <row r="240" spans="1:154" ht="13" customHeight="1">
      <c r="A240" s="160" t="s">
        <v>239</v>
      </c>
      <c r="B240" s="160">
        <v>10230</v>
      </c>
      <c r="C240" s="160">
        <v>663898</v>
      </c>
      <c r="D240" s="160">
        <v>17907</v>
      </c>
      <c r="E240" s="160" t="s">
        <v>614</v>
      </c>
      <c r="F240" s="160" t="s">
        <v>614</v>
      </c>
      <c r="G240" s="175"/>
      <c r="H240" s="168" t="s">
        <v>954</v>
      </c>
      <c r="I240" s="169" t="s">
        <v>150</v>
      </c>
      <c r="J240" s="170">
        <v>28</v>
      </c>
      <c r="K240" s="161">
        <v>4</v>
      </c>
      <c r="L240" s="161" t="s">
        <v>837</v>
      </c>
      <c r="Z240" s="163">
        <v>43</v>
      </c>
      <c r="AA240" s="163">
        <v>128</v>
      </c>
      <c r="AB240" s="163">
        <v>115</v>
      </c>
      <c r="AC240" s="163">
        <v>22</v>
      </c>
      <c r="AD240" s="163">
        <v>16</v>
      </c>
      <c r="AE240" s="163">
        <v>4</v>
      </c>
      <c r="AF240" s="163">
        <v>0</v>
      </c>
      <c r="AG240" s="163">
        <v>2</v>
      </c>
      <c r="AH240" s="163">
        <v>12</v>
      </c>
      <c r="AI240" s="163">
        <v>11</v>
      </c>
      <c r="AJ240" s="163">
        <v>0</v>
      </c>
      <c r="AK240" s="163">
        <v>1</v>
      </c>
      <c r="AL240" s="163">
        <v>11</v>
      </c>
      <c r="AM240" s="163">
        <v>0</v>
      </c>
      <c r="AN240" s="163">
        <v>46</v>
      </c>
      <c r="AO240" s="163">
        <v>1</v>
      </c>
      <c r="AP240" s="163">
        <v>1</v>
      </c>
      <c r="AQ240" s="163">
        <v>0</v>
      </c>
      <c r="AR240" s="163">
        <v>2</v>
      </c>
      <c r="AS240" s="278">
        <v>8.59375E-2</v>
      </c>
      <c r="AT240" s="278">
        <v>0.359375</v>
      </c>
      <c r="AU240" s="278">
        <v>0.4</v>
      </c>
      <c r="AV240" s="278">
        <v>0.27142856999999998</v>
      </c>
      <c r="AW240" s="278">
        <v>0.14285713999999999</v>
      </c>
      <c r="AX240" s="278">
        <v>0.48571428999999999</v>
      </c>
      <c r="AY240" s="456">
        <v>112.17</v>
      </c>
      <c r="AZ240" s="278">
        <v>0.16016427</v>
      </c>
      <c r="BA240" s="278">
        <v>0.42857142799999998</v>
      </c>
      <c r="BB240" s="278">
        <v>0.2</v>
      </c>
      <c r="BC240" s="278">
        <v>0.37142857099999999</v>
      </c>
      <c r="BD240" s="164">
        <v>0.29411764699999998</v>
      </c>
      <c r="BE240" s="164">
        <v>0.19130434700000001</v>
      </c>
      <c r="BF240" s="164">
        <v>0.265625</v>
      </c>
      <c r="BG240" s="164">
        <v>0.27826086900000002</v>
      </c>
      <c r="BH240" s="164">
        <v>0.54388586900000002</v>
      </c>
      <c r="BI240" s="164">
        <v>8.6956521999999994E-2</v>
      </c>
      <c r="BJ240" s="165">
        <v>56.089237239596699</v>
      </c>
      <c r="BK240" s="164">
        <v>0.24771953001618299</v>
      </c>
      <c r="BL240" s="165">
        <v>-6.7595654300749404</v>
      </c>
      <c r="BM240" s="165">
        <v>8.0773333736359891</v>
      </c>
      <c r="BN240" s="165">
        <v>55.454023860666602</v>
      </c>
      <c r="BO240" s="165">
        <v>-0.49195706653736399</v>
      </c>
      <c r="BP240" s="165">
        <v>-0.66323626227676802</v>
      </c>
      <c r="BQ240" s="165">
        <v>-2.87312756882609</v>
      </c>
      <c r="BR240" s="165">
        <v>-7.22480269180239</v>
      </c>
      <c r="BS240" s="284">
        <v>-0.29786051583170903</v>
      </c>
      <c r="BT240" s="289"/>
      <c r="BU240" s="279"/>
      <c r="BV240" s="290"/>
      <c r="BW240" s="289"/>
      <c r="BX240" s="289"/>
      <c r="BY240" s="289"/>
      <c r="BZ240" s="289"/>
      <c r="CA240" s="279"/>
      <c r="CB240" s="290"/>
      <c r="CC240" s="289"/>
      <c r="CD240" s="279"/>
      <c r="CE240" s="328"/>
      <c r="CF240" s="290"/>
      <c r="CG240" s="289"/>
      <c r="CH240" s="279"/>
      <c r="CI240" s="328"/>
      <c r="CJ240" s="290"/>
      <c r="CK240" s="289"/>
      <c r="CL240" s="279"/>
      <c r="CM240" s="328"/>
      <c r="CN240" s="290"/>
      <c r="CO240" s="289"/>
      <c r="CP240" s="279"/>
      <c r="CQ240" s="328"/>
      <c r="CR240" s="290"/>
      <c r="CS240" s="289"/>
      <c r="CT240" s="279"/>
      <c r="CU240" s="328"/>
      <c r="CV240" s="328"/>
      <c r="CW240" s="290"/>
      <c r="CX240" s="289"/>
      <c r="CY240" s="279"/>
      <c r="CZ240" s="328"/>
      <c r="DA240" s="328"/>
      <c r="DB240" s="290"/>
      <c r="DC240" s="289"/>
      <c r="DD240" s="279"/>
      <c r="DE240" s="328"/>
      <c r="DF240" s="328"/>
      <c r="DG240" s="290"/>
      <c r="DH240" s="302"/>
      <c r="DI240" s="301">
        <v>-3.0363947153091399E-2</v>
      </c>
      <c r="DP240" s="165"/>
      <c r="DQ240" s="165"/>
      <c r="DR240" s="165"/>
      <c r="ED240" s="165"/>
      <c r="EE240" s="165"/>
      <c r="EF240" s="165"/>
      <c r="EG240" s="165"/>
      <c r="EH240" s="166"/>
      <c r="EI240" s="165"/>
      <c r="EJ240" s="164"/>
      <c r="EK240" s="164"/>
      <c r="EL240" s="278"/>
      <c r="EM240" s="278"/>
      <c r="EN240" s="278"/>
      <c r="EO240" s="278"/>
      <c r="EP240" s="278"/>
      <c r="EQ240" s="278"/>
      <c r="ER240" s="165"/>
      <c r="ES240" s="166"/>
      <c r="ET240" s="166"/>
      <c r="EU240" s="166"/>
      <c r="EV240" s="166"/>
      <c r="EW240" s="166"/>
      <c r="EX240" s="284"/>
    </row>
    <row r="241" spans="1:154" ht="13" customHeight="1">
      <c r="A241" s="160" t="s">
        <v>239</v>
      </c>
      <c r="B241" s="160">
        <v>11388</v>
      </c>
      <c r="C241" s="160">
        <v>682617</v>
      </c>
      <c r="D241" s="160">
        <v>25616</v>
      </c>
      <c r="E241" s="160" t="s">
        <v>2177</v>
      </c>
      <c r="F241" s="160" t="s">
        <v>2177</v>
      </c>
      <c r="G241" s="175"/>
      <c r="H241" s="162" t="s">
        <v>1258</v>
      </c>
      <c r="I241" s="162" t="s">
        <v>461</v>
      </c>
      <c r="J241" s="160">
        <v>22</v>
      </c>
      <c r="K241" s="161">
        <v>4</v>
      </c>
      <c r="L241" s="161" t="s">
        <v>837</v>
      </c>
      <c r="Z241" s="163"/>
      <c r="AS241" s="278"/>
      <c r="AT241" s="278"/>
      <c r="AU241" s="278"/>
      <c r="AV241" s="278"/>
      <c r="AW241" s="278"/>
      <c r="AX241" s="278"/>
      <c r="AY241" s="456"/>
      <c r="AZ241" s="278"/>
      <c r="BA241" s="278"/>
      <c r="BB241" s="278"/>
      <c r="BC241" s="278"/>
      <c r="BD241" s="164"/>
      <c r="BE241" s="164"/>
      <c r="BF241" s="164"/>
      <c r="BG241" s="164"/>
      <c r="BH241" s="164"/>
      <c r="BI241" s="164"/>
      <c r="BJ241" s="165"/>
      <c r="BK241" s="164"/>
      <c r="BL241" s="165"/>
      <c r="BM241" s="165"/>
      <c r="BN241" s="165"/>
      <c r="BO241" s="165"/>
      <c r="BP241" s="165"/>
      <c r="BQ241" s="165"/>
      <c r="BR241" s="165"/>
      <c r="BS241" s="284"/>
      <c r="BT241" s="289"/>
      <c r="BU241" s="279"/>
      <c r="BV241" s="290"/>
      <c r="BW241" s="289"/>
      <c r="BX241" s="289"/>
      <c r="BY241" s="289"/>
      <c r="BZ241" s="289"/>
      <c r="CA241" s="279"/>
      <c r="CB241" s="290"/>
      <c r="CC241" s="289"/>
      <c r="CD241" s="279"/>
      <c r="CE241" s="328"/>
      <c r="CF241" s="290"/>
      <c r="CG241" s="289"/>
      <c r="CH241" s="279"/>
      <c r="CI241" s="328"/>
      <c r="CJ241" s="290"/>
      <c r="CK241" s="289"/>
      <c r="CL241" s="279"/>
      <c r="CM241" s="328"/>
      <c r="CN241" s="290"/>
      <c r="CO241" s="289"/>
      <c r="CP241" s="279"/>
      <c r="CQ241" s="328"/>
      <c r="CR241" s="290"/>
      <c r="CS241" s="289"/>
      <c r="CT241" s="279"/>
      <c r="CU241" s="328"/>
      <c r="CV241" s="328"/>
      <c r="CW241" s="290"/>
      <c r="CX241" s="289"/>
      <c r="CY241" s="279"/>
      <c r="CZ241" s="328"/>
      <c r="DA241" s="328"/>
      <c r="DB241" s="290"/>
      <c r="DC241" s="289"/>
      <c r="DD241" s="279"/>
      <c r="DE241" s="328"/>
      <c r="DF241" s="328"/>
      <c r="DG241" s="290"/>
      <c r="DH241" s="302"/>
      <c r="DI241" s="301"/>
      <c r="DP241" s="165"/>
      <c r="DQ241" s="165"/>
      <c r="DR241" s="165"/>
      <c r="ED241" s="165"/>
      <c r="EE241" s="165"/>
      <c r="EF241" s="165"/>
      <c r="EG241" s="165"/>
      <c r="EH241" s="166"/>
      <c r="EI241" s="165"/>
      <c r="EJ241" s="164"/>
      <c r="EK241" s="164"/>
      <c r="EL241" s="278"/>
      <c r="EM241" s="278"/>
      <c r="EN241" s="278"/>
      <c r="EO241" s="278"/>
      <c r="EP241" s="278"/>
      <c r="EQ241" s="278"/>
      <c r="ER241" s="165"/>
      <c r="ES241" s="166"/>
      <c r="ET241" s="166"/>
      <c r="EU241" s="166"/>
      <c r="EV241" s="166"/>
      <c r="EW241" s="166"/>
      <c r="EX241" s="284"/>
    </row>
    <row r="242" spans="1:154" ht="13" customHeight="1">
      <c r="A242" s="160" t="s">
        <v>239</v>
      </c>
      <c r="B242" s="160">
        <v>10183</v>
      </c>
      <c r="C242" s="160">
        <v>608324</v>
      </c>
      <c r="D242" s="160">
        <v>17678</v>
      </c>
      <c r="E242" s="160" t="s">
        <v>609</v>
      </c>
      <c r="F242" s="160" t="s">
        <v>609</v>
      </c>
      <c r="G242" s="175"/>
      <c r="H242" s="168" t="s">
        <v>957</v>
      </c>
      <c r="I242" s="169" t="s">
        <v>277</v>
      </c>
      <c r="J242" s="170">
        <v>31</v>
      </c>
      <c r="K242" s="161">
        <v>5</v>
      </c>
      <c r="L242" s="161" t="s">
        <v>837</v>
      </c>
      <c r="Z242" s="163">
        <v>51</v>
      </c>
      <c r="AA242" s="163">
        <v>226</v>
      </c>
      <c r="AB242" s="163">
        <v>197</v>
      </c>
      <c r="AC242" s="163">
        <v>59</v>
      </c>
      <c r="AD242" s="163">
        <v>31</v>
      </c>
      <c r="AE242" s="163">
        <v>17</v>
      </c>
      <c r="AF242" s="163">
        <v>0</v>
      </c>
      <c r="AG242" s="163">
        <v>11</v>
      </c>
      <c r="AH242" s="163">
        <v>32</v>
      </c>
      <c r="AI242" s="163">
        <v>35</v>
      </c>
      <c r="AJ242" s="163">
        <v>1</v>
      </c>
      <c r="AK242" s="163">
        <v>1</v>
      </c>
      <c r="AL242" s="163">
        <v>22</v>
      </c>
      <c r="AM242" s="163">
        <v>1</v>
      </c>
      <c r="AN242" s="163">
        <v>42</v>
      </c>
      <c r="AO242" s="163">
        <v>6</v>
      </c>
      <c r="AP242" s="163">
        <v>1</v>
      </c>
      <c r="AQ242" s="163">
        <v>0</v>
      </c>
      <c r="AR242" s="163">
        <v>3</v>
      </c>
      <c r="AS242" s="278">
        <v>9.7345132000000001E-2</v>
      </c>
      <c r="AT242" s="278">
        <v>0.18584070699999999</v>
      </c>
      <c r="AU242" s="278">
        <v>0.55769230999999997</v>
      </c>
      <c r="AV242" s="278">
        <v>0.12820513</v>
      </c>
      <c r="AW242" s="278">
        <v>0.10256410000000001</v>
      </c>
      <c r="AX242" s="278">
        <v>0.48076922999999999</v>
      </c>
      <c r="AY242" s="456">
        <v>109.64100000000001</v>
      </c>
      <c r="AZ242" s="278">
        <v>5.6433410000000003E-2</v>
      </c>
      <c r="BA242" s="278">
        <v>0.35256410199999999</v>
      </c>
      <c r="BB242" s="278">
        <v>0.15384615300000001</v>
      </c>
      <c r="BC242" s="278">
        <v>0.49358974300000003</v>
      </c>
      <c r="BD242" s="164">
        <v>0.33103448200000002</v>
      </c>
      <c r="BE242" s="164">
        <v>0.29949238500000003</v>
      </c>
      <c r="BF242" s="164">
        <v>0.38495575199999998</v>
      </c>
      <c r="BG242" s="164">
        <v>0.55329949199999995</v>
      </c>
      <c r="BH242" s="164">
        <v>0.93825524400000004</v>
      </c>
      <c r="BI242" s="164">
        <v>0.25380710699999998</v>
      </c>
      <c r="BJ242" s="165">
        <v>163.712240441478</v>
      </c>
      <c r="BK242" s="164">
        <v>0.402296159532335</v>
      </c>
      <c r="BL242" s="165">
        <v>16.0472056858789</v>
      </c>
      <c r="BM242" s="165">
        <v>42.243605136181102</v>
      </c>
      <c r="BN242" s="165">
        <v>157.42306282043899</v>
      </c>
      <c r="BO242" s="165">
        <v>-1.31168022125172</v>
      </c>
      <c r="BP242" s="165">
        <v>-1.7162331370636801</v>
      </c>
      <c r="BQ242" s="165">
        <v>23.1634070838418</v>
      </c>
      <c r="BR242" s="165">
        <v>13.2180325205054</v>
      </c>
      <c r="BS242" s="284">
        <v>2.4013776684590402</v>
      </c>
      <c r="BT242" s="289"/>
      <c r="BU242" s="279"/>
      <c r="BV242" s="290"/>
      <c r="BW242" s="289"/>
      <c r="BX242" s="289"/>
      <c r="BY242" s="289"/>
      <c r="BZ242" s="289"/>
      <c r="CA242" s="279"/>
      <c r="CB242" s="290"/>
      <c r="CC242" s="289"/>
      <c r="CD242" s="279"/>
      <c r="CE242" s="328"/>
      <c r="CF242" s="290"/>
      <c r="CG242" s="289"/>
      <c r="CH242" s="279"/>
      <c r="CI242" s="328"/>
      <c r="CJ242" s="290"/>
      <c r="CK242" s="289"/>
      <c r="CL242" s="279"/>
      <c r="CM242" s="328"/>
      <c r="CN242" s="290"/>
      <c r="CO242" s="289"/>
      <c r="CP242" s="279"/>
      <c r="CQ242" s="328"/>
      <c r="CR242" s="290"/>
      <c r="CS242" s="289"/>
      <c r="CT242" s="279"/>
      <c r="CU242" s="328"/>
      <c r="CV242" s="328"/>
      <c r="CW242" s="290"/>
      <c r="CX242" s="289"/>
      <c r="CY242" s="279"/>
      <c r="CZ242" s="328"/>
      <c r="DA242" s="328"/>
      <c r="DB242" s="290"/>
      <c r="DC242" s="289"/>
      <c r="DD242" s="279"/>
      <c r="DE242" s="328"/>
      <c r="DF242" s="328"/>
      <c r="DG242" s="290"/>
      <c r="DH242" s="302"/>
      <c r="DI242" s="301">
        <v>2.2083368301391602</v>
      </c>
      <c r="DP242" s="165"/>
      <c r="DQ242" s="165"/>
      <c r="DR242" s="165"/>
      <c r="ED242" s="165"/>
      <c r="EE242" s="165"/>
      <c r="EF242" s="165"/>
      <c r="EG242" s="165"/>
      <c r="EH242" s="166"/>
      <c r="EI242" s="165"/>
      <c r="EJ242" s="164"/>
      <c r="EK242" s="164"/>
      <c r="EL242" s="278"/>
      <c r="EM242" s="278"/>
      <c r="EN242" s="278"/>
      <c r="EO242" s="278"/>
      <c r="EP242" s="278"/>
      <c r="EQ242" s="278"/>
      <c r="ER242" s="165"/>
      <c r="ES242" s="166"/>
      <c r="ET242" s="166"/>
      <c r="EU242" s="166"/>
      <c r="EV242" s="166"/>
      <c r="EW242" s="166"/>
      <c r="EX242" s="284"/>
    </row>
    <row r="243" spans="1:154" ht="13" customHeight="1">
      <c r="A243" s="160" t="s">
        <v>239</v>
      </c>
      <c r="B243" s="160">
        <v>13053</v>
      </c>
      <c r="C243" s="160">
        <v>805779</v>
      </c>
      <c r="D243" s="160">
        <v>33266</v>
      </c>
      <c r="E243" s="160" t="s">
        <v>4356</v>
      </c>
      <c r="F243" s="160" t="s">
        <v>4356</v>
      </c>
      <c r="G243" s="175"/>
      <c r="H243" s="162" t="s">
        <v>143</v>
      </c>
      <c r="I243" s="162" t="s">
        <v>576</v>
      </c>
      <c r="J243" s="160">
        <v>23</v>
      </c>
      <c r="K243" s="161">
        <v>6</v>
      </c>
      <c r="L243" s="161" t="s">
        <v>837</v>
      </c>
      <c r="Z243" s="163">
        <v>84</v>
      </c>
      <c r="AA243" s="163">
        <v>356</v>
      </c>
      <c r="AB243" s="163">
        <v>331</v>
      </c>
      <c r="AC243" s="163">
        <v>111</v>
      </c>
      <c r="AD243" s="163">
        <v>85</v>
      </c>
      <c r="AE243" s="163">
        <v>17</v>
      </c>
      <c r="AF243" s="163">
        <v>0</v>
      </c>
      <c r="AG243" s="163">
        <v>9</v>
      </c>
      <c r="AH243" s="163">
        <v>43</v>
      </c>
      <c r="AI243" s="163">
        <v>42</v>
      </c>
      <c r="AJ243" s="163">
        <v>5</v>
      </c>
      <c r="AK243" s="163">
        <v>2</v>
      </c>
      <c r="AL243" s="163">
        <v>20</v>
      </c>
      <c r="AM243" s="163">
        <v>1</v>
      </c>
      <c r="AN243" s="163">
        <v>26</v>
      </c>
      <c r="AO243" s="163">
        <v>3</v>
      </c>
      <c r="AP243" s="163">
        <v>1</v>
      </c>
      <c r="AQ243" s="163">
        <v>1</v>
      </c>
      <c r="AR243" s="163">
        <v>15</v>
      </c>
      <c r="AS243" s="278">
        <v>5.6179775000000001E-2</v>
      </c>
      <c r="AT243" s="278">
        <v>7.3033707000000003E-2</v>
      </c>
      <c r="AU243" s="278">
        <v>0.36807817999999998</v>
      </c>
      <c r="AV243" s="278">
        <v>0.25081432999999997</v>
      </c>
      <c r="AW243" s="278">
        <v>2.28013E-2</v>
      </c>
      <c r="AX243" s="278">
        <v>0.25407165999999998</v>
      </c>
      <c r="AY243" s="456">
        <v>108.488</v>
      </c>
      <c r="AZ243" s="278">
        <v>4.4117650000000001E-2</v>
      </c>
      <c r="BA243" s="278">
        <v>0.53618421000000005</v>
      </c>
      <c r="BB243" s="278">
        <v>0.207236842</v>
      </c>
      <c r="BC243" s="278">
        <v>0.256578947</v>
      </c>
      <c r="BD243" s="164">
        <v>0.34343434299999998</v>
      </c>
      <c r="BE243" s="164">
        <v>0.335347432</v>
      </c>
      <c r="BF243" s="164">
        <v>0.377464788</v>
      </c>
      <c r="BG243" s="164">
        <v>0.46827794499999997</v>
      </c>
      <c r="BH243" s="164">
        <v>0.84574273300000002</v>
      </c>
      <c r="BI243" s="164">
        <v>0.132930513</v>
      </c>
      <c r="BJ243" s="165">
        <v>85.743667163209395</v>
      </c>
      <c r="BK243" s="164">
        <v>0.36926904606953798</v>
      </c>
      <c r="BL243" s="165">
        <v>15.860129219424101</v>
      </c>
      <c r="BM243" s="165">
        <v>57.125254017245197</v>
      </c>
      <c r="BN243" s="165">
        <v>135.509008436496</v>
      </c>
      <c r="BO243" s="165">
        <v>0.389696612188285</v>
      </c>
      <c r="BP243" s="165">
        <v>-0.26313518220558701</v>
      </c>
      <c r="BQ243" s="165">
        <v>27.859764540977899</v>
      </c>
      <c r="BR243" s="165">
        <v>14.2840049811082</v>
      </c>
      <c r="BS243" s="284">
        <v>2.8882545721825301</v>
      </c>
      <c r="BT243" s="289"/>
      <c r="BU243" s="279"/>
      <c r="BV243" s="290"/>
      <c r="BW243" s="289"/>
      <c r="BX243" s="289"/>
      <c r="BY243" s="289"/>
      <c r="BZ243" s="289"/>
      <c r="CA243" s="279"/>
      <c r="CB243" s="290"/>
      <c r="CC243" s="289"/>
      <c r="CD243" s="279"/>
      <c r="CE243" s="328"/>
      <c r="CF243" s="290"/>
      <c r="CG243" s="289"/>
      <c r="CH243" s="279"/>
      <c r="CI243" s="328"/>
      <c r="CJ243" s="290"/>
      <c r="CK243" s="289"/>
      <c r="CL243" s="279"/>
      <c r="CM243" s="328"/>
      <c r="CN243" s="290"/>
      <c r="CO243" s="289"/>
      <c r="CP243" s="279"/>
      <c r="CQ243" s="328"/>
      <c r="CR243" s="290"/>
      <c r="CS243" s="289"/>
      <c r="CT243" s="279"/>
      <c r="CU243" s="328"/>
      <c r="CV243" s="328"/>
      <c r="CW243" s="290"/>
      <c r="CX243" s="289"/>
      <c r="CY243" s="279"/>
      <c r="CZ243" s="328"/>
      <c r="DA243" s="328"/>
      <c r="DB243" s="290"/>
      <c r="DC243" s="289"/>
      <c r="DD243" s="279"/>
      <c r="DE243" s="328"/>
      <c r="DF243" s="328"/>
      <c r="DG243" s="290"/>
      <c r="DH243" s="325"/>
      <c r="DI243" s="301">
        <v>1.3882133960723799</v>
      </c>
      <c r="DP243" s="165"/>
      <c r="DQ243" s="165"/>
      <c r="DR243" s="165"/>
      <c r="ED243" s="165"/>
      <c r="EE243" s="165"/>
      <c r="EF243" s="165"/>
      <c r="EG243" s="165"/>
      <c r="EH243" s="166"/>
      <c r="EI243" s="165"/>
      <c r="EL243" s="278"/>
      <c r="EM243" s="278"/>
      <c r="EN243" s="278"/>
      <c r="EO243" s="278"/>
      <c r="EP243" s="278"/>
      <c r="EQ243" s="278"/>
      <c r="ER243" s="165"/>
    </row>
    <row r="244" spans="1:154" ht="13" customHeight="1">
      <c r="A244" s="160" t="s">
        <v>239</v>
      </c>
      <c r="B244" s="160">
        <v>9893</v>
      </c>
      <c r="C244" s="160">
        <v>642715</v>
      </c>
      <c r="D244" s="160">
        <v>15986</v>
      </c>
      <c r="E244" s="160" t="s">
        <v>2177</v>
      </c>
      <c r="F244" s="160" t="s">
        <v>2177</v>
      </c>
      <c r="G244" s="175"/>
      <c r="H244" s="168" t="s">
        <v>386</v>
      </c>
      <c r="I244" s="169" t="s">
        <v>885</v>
      </c>
      <c r="J244" s="170">
        <v>29</v>
      </c>
      <c r="K244" s="161">
        <v>6</v>
      </c>
      <c r="L244" s="161" t="s">
        <v>837</v>
      </c>
      <c r="Z244" s="163">
        <v>90</v>
      </c>
      <c r="AA244" s="163">
        <v>384</v>
      </c>
      <c r="AB244" s="163">
        <v>332</v>
      </c>
      <c r="AC244" s="163">
        <v>75</v>
      </c>
      <c r="AD244" s="163">
        <v>50</v>
      </c>
      <c r="AE244" s="163">
        <v>13</v>
      </c>
      <c r="AF244" s="163">
        <v>1</v>
      </c>
      <c r="AG244" s="163">
        <v>11</v>
      </c>
      <c r="AH244" s="163">
        <v>50</v>
      </c>
      <c r="AI244" s="163">
        <v>45</v>
      </c>
      <c r="AJ244" s="163">
        <v>4</v>
      </c>
      <c r="AK244" s="163">
        <v>2</v>
      </c>
      <c r="AL244" s="163">
        <v>44</v>
      </c>
      <c r="AM244" s="163">
        <v>1</v>
      </c>
      <c r="AN244" s="163">
        <v>99</v>
      </c>
      <c r="AO244" s="163">
        <v>1</v>
      </c>
      <c r="AP244" s="163">
        <v>6</v>
      </c>
      <c r="AQ244" s="163">
        <v>0</v>
      </c>
      <c r="AR244" s="163">
        <v>5</v>
      </c>
      <c r="AS244" s="278">
        <v>0.114583333</v>
      </c>
      <c r="AT244" s="278">
        <v>0.2578125</v>
      </c>
      <c r="AU244" s="278">
        <v>0.40167364</v>
      </c>
      <c r="AV244" s="278">
        <v>0.25104602999999998</v>
      </c>
      <c r="AW244" s="278">
        <v>0.11666667</v>
      </c>
      <c r="AX244" s="278">
        <v>0.45</v>
      </c>
      <c r="AY244" s="456">
        <v>109.932</v>
      </c>
      <c r="AZ244" s="278">
        <v>0.11858974</v>
      </c>
      <c r="BA244" s="278">
        <v>0.35564853499999999</v>
      </c>
      <c r="BB244" s="278">
        <v>0.18410041799999999</v>
      </c>
      <c r="BC244" s="278">
        <v>0.460251046</v>
      </c>
      <c r="BD244" s="164">
        <v>0.28070175400000003</v>
      </c>
      <c r="BE244" s="164">
        <v>0.225903614</v>
      </c>
      <c r="BF244" s="164">
        <v>0.31331592600000002</v>
      </c>
      <c r="BG244" s="164">
        <v>0.37048192699999999</v>
      </c>
      <c r="BH244" s="164">
        <v>0.68379785299999996</v>
      </c>
      <c r="BI244" s="164">
        <v>0.14457831300000001</v>
      </c>
      <c r="BJ244" s="165">
        <v>95.028290551686197</v>
      </c>
      <c r="BK244" s="164">
        <v>0.30248451482563099</v>
      </c>
      <c r="BL244" s="165">
        <v>-3.4340591689564901</v>
      </c>
      <c r="BM244" s="165">
        <v>41.076637242176297</v>
      </c>
      <c r="BN244" s="165">
        <v>94.529468669366807</v>
      </c>
      <c r="BO244" s="165">
        <v>0.97359332048837199</v>
      </c>
      <c r="BP244" s="165">
        <v>-0.29900962207466297</v>
      </c>
      <c r="BQ244" s="165">
        <v>15.4244351118809</v>
      </c>
      <c r="BR244" s="165">
        <v>-2.7530997663729502</v>
      </c>
      <c r="BS244" s="284">
        <v>1.5990693377790901</v>
      </c>
      <c r="BT244" s="289"/>
      <c r="BU244" s="279"/>
      <c r="BV244" s="290"/>
      <c r="BW244" s="289"/>
      <c r="BX244" s="289"/>
      <c r="BY244" s="289"/>
      <c r="BZ244" s="289"/>
      <c r="CA244" s="279"/>
      <c r="CB244" s="290"/>
      <c r="CC244" s="289"/>
      <c r="CD244" s="279"/>
      <c r="CE244" s="328"/>
      <c r="CF244" s="290"/>
      <c r="CG244" s="289"/>
      <c r="CH244" s="279"/>
      <c r="CI244" s="328"/>
      <c r="CJ244" s="290"/>
      <c r="CK244" s="289"/>
      <c r="CL244" s="279"/>
      <c r="CM244" s="328"/>
      <c r="CN244" s="290"/>
      <c r="CO244" s="289"/>
      <c r="CP244" s="279"/>
      <c r="CQ244" s="328"/>
      <c r="CR244" s="290"/>
      <c r="CS244" s="289"/>
      <c r="CT244" s="279"/>
      <c r="CU244" s="328"/>
      <c r="CV244" s="328"/>
      <c r="CW244" s="290"/>
      <c r="CX244" s="289"/>
      <c r="CY244" s="279"/>
      <c r="CZ244" s="328"/>
      <c r="DA244" s="328"/>
      <c r="DB244" s="290"/>
      <c r="DC244" s="289"/>
      <c r="DD244" s="279"/>
      <c r="DE244" s="328"/>
      <c r="DF244" s="328"/>
      <c r="DG244" s="290"/>
      <c r="DH244" s="302"/>
      <c r="DI244" s="301">
        <v>5.66036617755889</v>
      </c>
      <c r="DP244" s="165"/>
      <c r="DQ244" s="165"/>
      <c r="DR244" s="165"/>
      <c r="ED244" s="165"/>
      <c r="EE244" s="165"/>
      <c r="EF244" s="165"/>
      <c r="EG244" s="165"/>
      <c r="EH244" s="166"/>
      <c r="EI244" s="165"/>
      <c r="EJ244" s="164"/>
      <c r="EK244" s="164"/>
      <c r="EL244" s="278"/>
      <c r="EM244" s="278"/>
      <c r="EN244" s="278"/>
      <c r="EO244" s="278"/>
      <c r="EP244" s="278"/>
      <c r="EQ244" s="278"/>
      <c r="ER244" s="165"/>
      <c r="ES244" s="166"/>
      <c r="ET244" s="166"/>
      <c r="EU244" s="166"/>
      <c r="EV244" s="166"/>
      <c r="EW244" s="166"/>
      <c r="EX244" s="284"/>
    </row>
    <row r="245" spans="1:154" ht="13" customHeight="1">
      <c r="A245" s="160" t="s">
        <v>239</v>
      </c>
      <c r="B245" s="160">
        <v>12351</v>
      </c>
      <c r="C245" s="160">
        <v>680977</v>
      </c>
      <c r="D245" s="160">
        <v>24679</v>
      </c>
      <c r="E245" s="160" t="s">
        <v>276</v>
      </c>
      <c r="F245" s="160" t="s">
        <v>276</v>
      </c>
      <c r="G245" s="175"/>
      <c r="H245" s="162" t="s">
        <v>1196</v>
      </c>
      <c r="I245" s="162" t="s">
        <v>150</v>
      </c>
      <c r="J245" s="160">
        <v>28</v>
      </c>
      <c r="K245" s="161">
        <v>7</v>
      </c>
      <c r="L245" s="161" t="s">
        <v>46</v>
      </c>
      <c r="Z245" s="163">
        <v>83</v>
      </c>
      <c r="AA245" s="163">
        <v>361</v>
      </c>
      <c r="AB245" s="163">
        <v>321</v>
      </c>
      <c r="AC245" s="163">
        <v>95</v>
      </c>
      <c r="AD245" s="163">
        <v>66</v>
      </c>
      <c r="AE245" s="163">
        <v>22</v>
      </c>
      <c r="AF245" s="163">
        <v>0</v>
      </c>
      <c r="AG245" s="163">
        <v>7</v>
      </c>
      <c r="AH245" s="163">
        <v>47</v>
      </c>
      <c r="AI245" s="163">
        <v>32</v>
      </c>
      <c r="AJ245" s="163">
        <v>3</v>
      </c>
      <c r="AK245" s="163">
        <v>1</v>
      </c>
      <c r="AL245" s="163">
        <v>31</v>
      </c>
      <c r="AM245" s="163">
        <v>3</v>
      </c>
      <c r="AN245" s="163">
        <v>50</v>
      </c>
      <c r="AO245" s="163">
        <v>6</v>
      </c>
      <c r="AP245" s="163">
        <v>2</v>
      </c>
      <c r="AQ245" s="163">
        <v>1</v>
      </c>
      <c r="AR245" s="163">
        <v>4</v>
      </c>
      <c r="AS245" s="278">
        <v>8.5872576000000006E-2</v>
      </c>
      <c r="AT245" s="278">
        <v>0.13850415499999999</v>
      </c>
      <c r="AU245" s="278">
        <v>0.35766423000000003</v>
      </c>
      <c r="AV245" s="278">
        <v>0.25912408999999997</v>
      </c>
      <c r="AW245" s="278">
        <v>9.1240879999999996E-2</v>
      </c>
      <c r="AX245" s="278">
        <v>0.41240875999999999</v>
      </c>
      <c r="AY245" s="456">
        <v>109.40600000000001</v>
      </c>
      <c r="AZ245" s="278">
        <v>5.4491900000000003E-2</v>
      </c>
      <c r="BA245" s="278">
        <v>0.44688644599999999</v>
      </c>
      <c r="BB245" s="278">
        <v>0.20879120800000001</v>
      </c>
      <c r="BC245" s="278">
        <v>0.344322344</v>
      </c>
      <c r="BD245" s="164">
        <v>0.33082706699999997</v>
      </c>
      <c r="BE245" s="164">
        <v>0.29595015499999999</v>
      </c>
      <c r="BF245" s="164">
        <v>0.36666666599999997</v>
      </c>
      <c r="BG245" s="164">
        <v>0.429906542</v>
      </c>
      <c r="BH245" s="164">
        <v>0.79657320799999998</v>
      </c>
      <c r="BI245" s="164">
        <v>0.13395638700000001</v>
      </c>
      <c r="BJ245" s="165">
        <v>88.046721537621707</v>
      </c>
      <c r="BK245" s="164">
        <v>0.34865222391294098</v>
      </c>
      <c r="BL245" s="165">
        <v>10.1213722864263</v>
      </c>
      <c r="BM245" s="165">
        <v>51.966063443767297</v>
      </c>
      <c r="BN245" s="165">
        <v>125.251584531261</v>
      </c>
      <c r="BO245" s="165">
        <v>-0.78680568964650899</v>
      </c>
      <c r="BP245" s="165">
        <v>1.05542835779488</v>
      </c>
      <c r="BQ245" s="165">
        <v>23.3567916813404</v>
      </c>
      <c r="BR245" s="165">
        <v>11.7048399953269</v>
      </c>
      <c r="BS245" s="284">
        <v>2.4214260772348299</v>
      </c>
      <c r="BT245" s="289"/>
      <c r="BU245" s="279"/>
      <c r="BV245" s="290"/>
      <c r="BW245" s="289"/>
      <c r="BX245" s="289"/>
      <c r="BY245" s="289"/>
      <c r="BZ245" s="289"/>
      <c r="CA245" s="279"/>
      <c r="CB245" s="290"/>
      <c r="CC245" s="289"/>
      <c r="CD245" s="279"/>
      <c r="CE245" s="328"/>
      <c r="CF245" s="290"/>
      <c r="CG245" s="289"/>
      <c r="CH245" s="279"/>
      <c r="CI245" s="328"/>
      <c r="CJ245" s="290"/>
      <c r="CK245" s="289"/>
      <c r="CL245" s="279"/>
      <c r="CM245" s="328"/>
      <c r="CN245" s="290"/>
      <c r="CO245" s="289"/>
      <c r="CP245" s="279"/>
      <c r="CQ245" s="328"/>
      <c r="CR245" s="290"/>
      <c r="CS245" s="289"/>
      <c r="CT245" s="279"/>
      <c r="CU245" s="328"/>
      <c r="CV245" s="328"/>
      <c r="CW245" s="290"/>
      <c r="CX245" s="289"/>
      <c r="CY245" s="279"/>
      <c r="CZ245" s="328"/>
      <c r="DA245" s="328"/>
      <c r="DB245" s="290"/>
      <c r="DC245" s="289"/>
      <c r="DD245" s="279"/>
      <c r="DE245" s="328"/>
      <c r="DF245" s="328"/>
      <c r="DG245" s="290"/>
      <c r="DH245" s="302"/>
      <c r="DI245" s="301">
        <v>-0.115490764379501</v>
      </c>
      <c r="DP245" s="165"/>
      <c r="DQ245" s="165"/>
      <c r="DR245" s="165"/>
      <c r="ED245" s="165"/>
      <c r="EE245" s="165"/>
      <c r="EF245" s="165"/>
      <c r="EG245" s="165"/>
      <c r="EH245" s="166"/>
      <c r="EI245" s="165"/>
      <c r="EJ245" s="164"/>
      <c r="EK245" s="164"/>
      <c r="EL245" s="278"/>
      <c r="EM245" s="278"/>
      <c r="EN245" s="278"/>
      <c r="EO245" s="278"/>
      <c r="EP245" s="278"/>
      <c r="EQ245" s="278"/>
      <c r="ER245" s="165"/>
      <c r="ES245" s="166"/>
      <c r="ET245" s="166"/>
      <c r="EU245" s="166"/>
      <c r="EV245" s="166"/>
      <c r="EW245" s="166"/>
      <c r="EX245" s="284"/>
    </row>
    <row r="246" spans="1:154" ht="13" customHeight="1">
      <c r="A246" s="160" t="s">
        <v>239</v>
      </c>
      <c r="B246" s="160">
        <v>10496</v>
      </c>
      <c r="C246" s="160">
        <v>621493</v>
      </c>
      <c r="D246" s="160">
        <v>17548</v>
      </c>
      <c r="E246" s="160" t="s">
        <v>18</v>
      </c>
      <c r="F246" s="160" t="s">
        <v>18</v>
      </c>
      <c r="G246" s="175"/>
      <c r="H246" s="162" t="s">
        <v>1938</v>
      </c>
      <c r="I246" s="162" t="s">
        <v>288</v>
      </c>
      <c r="J246" s="161">
        <v>31</v>
      </c>
      <c r="K246" s="161">
        <v>7</v>
      </c>
      <c r="L246" s="161" t="s">
        <v>837</v>
      </c>
      <c r="Z246" s="163">
        <v>87</v>
      </c>
      <c r="AA246" s="163">
        <v>377</v>
      </c>
      <c r="AB246" s="163">
        <v>333</v>
      </c>
      <c r="AC246" s="163">
        <v>76</v>
      </c>
      <c r="AD246" s="163">
        <v>34</v>
      </c>
      <c r="AE246" s="163">
        <v>20</v>
      </c>
      <c r="AF246" s="163">
        <v>2</v>
      </c>
      <c r="AG246" s="163">
        <v>20</v>
      </c>
      <c r="AH246" s="163">
        <v>50</v>
      </c>
      <c r="AI246" s="163">
        <v>59</v>
      </c>
      <c r="AJ246" s="163">
        <v>2</v>
      </c>
      <c r="AK246" s="163">
        <v>1</v>
      </c>
      <c r="AL246" s="163">
        <v>37</v>
      </c>
      <c r="AM246" s="163">
        <v>1</v>
      </c>
      <c r="AN246" s="163">
        <v>100</v>
      </c>
      <c r="AO246" s="163">
        <v>2</v>
      </c>
      <c r="AP246" s="163">
        <v>5</v>
      </c>
      <c r="AQ246" s="163">
        <v>0</v>
      </c>
      <c r="AR246" s="163">
        <v>7</v>
      </c>
      <c r="AS246" s="278">
        <v>9.8143235999999995E-2</v>
      </c>
      <c r="AT246" s="278">
        <v>0.26525198900000002</v>
      </c>
      <c r="AU246" s="278">
        <v>0.37815125999999999</v>
      </c>
      <c r="AV246" s="278">
        <v>0.28991597000000002</v>
      </c>
      <c r="AW246" s="278">
        <v>0.13865546000000001</v>
      </c>
      <c r="AX246" s="278">
        <v>0.42857142999999998</v>
      </c>
      <c r="AY246" s="456">
        <v>110.97499999999999</v>
      </c>
      <c r="AZ246" s="278">
        <v>8.1321470000000007E-2</v>
      </c>
      <c r="BA246" s="278">
        <v>0.34033613400000001</v>
      </c>
      <c r="BB246" s="278">
        <v>0.15126050399999999</v>
      </c>
      <c r="BC246" s="278">
        <v>0.50840336100000005</v>
      </c>
      <c r="BD246" s="164">
        <v>0.25688073300000003</v>
      </c>
      <c r="BE246" s="164">
        <v>0.22822822800000001</v>
      </c>
      <c r="BF246" s="164">
        <v>0.30503978700000001</v>
      </c>
      <c r="BG246" s="164">
        <v>0.48048047999999999</v>
      </c>
      <c r="BH246" s="164">
        <v>0.78552026699999999</v>
      </c>
      <c r="BI246" s="164">
        <v>0.25225225200000001</v>
      </c>
      <c r="BJ246" s="165">
        <v>162.709318188353</v>
      </c>
      <c r="BK246" s="164">
        <v>0.33567224157617398</v>
      </c>
      <c r="BL246" s="165">
        <v>6.6503544376149399</v>
      </c>
      <c r="BM246" s="165">
        <v>50.3496579454198</v>
      </c>
      <c r="BN246" s="165">
        <v>114.99826014684</v>
      </c>
      <c r="BO246" s="165">
        <v>-0.80147184857446696</v>
      </c>
      <c r="BP246" s="165">
        <v>-0.290605079382658</v>
      </c>
      <c r="BQ246" s="165">
        <v>17.407063212330598</v>
      </c>
      <c r="BR246" s="165">
        <v>6.2162526735022299</v>
      </c>
      <c r="BS246" s="284">
        <v>1.80461072588517</v>
      </c>
      <c r="BT246" s="289"/>
      <c r="BU246" s="279"/>
      <c r="BV246" s="290"/>
      <c r="BW246" s="289"/>
      <c r="BX246" s="289"/>
      <c r="BY246" s="289"/>
      <c r="BZ246" s="289"/>
      <c r="CA246" s="279"/>
      <c r="CB246" s="290"/>
      <c r="CC246" s="289"/>
      <c r="CD246" s="279"/>
      <c r="CE246" s="328"/>
      <c r="CF246" s="290"/>
      <c r="CG246" s="289"/>
      <c r="CH246" s="279"/>
      <c r="CI246" s="328"/>
      <c r="CJ246" s="290"/>
      <c r="CK246" s="289"/>
      <c r="CL246" s="279"/>
      <c r="CM246" s="328"/>
      <c r="CN246" s="290"/>
      <c r="CO246" s="289"/>
      <c r="CP246" s="279"/>
      <c r="CQ246" s="328"/>
      <c r="CR246" s="290"/>
      <c r="CS246" s="289"/>
      <c r="CT246" s="279"/>
      <c r="CU246" s="328"/>
      <c r="CV246" s="328"/>
      <c r="CW246" s="290"/>
      <c r="CX246" s="289"/>
      <c r="CY246" s="279"/>
      <c r="CZ246" s="328"/>
      <c r="DA246" s="328"/>
      <c r="DB246" s="290"/>
      <c r="DC246" s="289"/>
      <c r="DD246" s="279"/>
      <c r="DE246" s="328"/>
      <c r="DF246" s="328"/>
      <c r="DG246" s="290"/>
      <c r="DH246" s="302"/>
      <c r="DI246" s="301">
        <v>-1.7156639099121</v>
      </c>
      <c r="DP246" s="165"/>
      <c r="DQ246" s="165"/>
      <c r="DR246" s="165"/>
      <c r="ED246" s="165"/>
      <c r="EE246" s="165"/>
      <c r="EF246" s="165"/>
      <c r="EG246" s="165"/>
      <c r="EH246" s="166"/>
      <c r="EI246" s="165"/>
      <c r="EJ246" s="164"/>
      <c r="EK246" s="164"/>
      <c r="EL246" s="278"/>
      <c r="EM246" s="278"/>
      <c r="EN246" s="278"/>
      <c r="EO246" s="278"/>
      <c r="EP246" s="278"/>
      <c r="EQ246" s="278"/>
      <c r="ER246" s="165"/>
      <c r="ES246" s="166"/>
      <c r="ET246" s="166"/>
      <c r="EU246" s="166"/>
      <c r="EV246" s="166"/>
      <c r="EW246" s="166"/>
      <c r="EX246" s="284"/>
    </row>
    <row r="247" spans="1:154" ht="13" customHeight="1">
      <c r="A247" s="160" t="s">
        <v>239</v>
      </c>
      <c r="B247" s="160">
        <v>9320</v>
      </c>
      <c r="C247" s="160">
        <v>592885</v>
      </c>
      <c r="D247" s="160">
        <v>11477</v>
      </c>
      <c r="E247" s="160" t="s">
        <v>563</v>
      </c>
      <c r="F247" s="160" t="s">
        <v>563</v>
      </c>
      <c r="G247" s="175"/>
      <c r="H247" s="168" t="s">
        <v>374</v>
      </c>
      <c r="I247" s="169" t="s">
        <v>331</v>
      </c>
      <c r="J247" s="170">
        <v>33</v>
      </c>
      <c r="K247" s="161">
        <v>7</v>
      </c>
      <c r="L247" s="161" t="s">
        <v>46</v>
      </c>
      <c r="Q247" s="277"/>
      <c r="Z247" s="163">
        <v>85</v>
      </c>
      <c r="AA247" s="163">
        <v>361</v>
      </c>
      <c r="AB247" s="163">
        <v>323</v>
      </c>
      <c r="AC247" s="163">
        <v>84</v>
      </c>
      <c r="AD247" s="163">
        <v>56</v>
      </c>
      <c r="AE247" s="163">
        <v>11</v>
      </c>
      <c r="AF247" s="163">
        <v>0</v>
      </c>
      <c r="AG247" s="163">
        <v>17</v>
      </c>
      <c r="AH247" s="163">
        <v>45</v>
      </c>
      <c r="AI247" s="163">
        <v>61</v>
      </c>
      <c r="AJ247" s="163">
        <v>13</v>
      </c>
      <c r="AK247" s="163">
        <v>4</v>
      </c>
      <c r="AL247" s="163">
        <v>34</v>
      </c>
      <c r="AM247" s="163">
        <v>3</v>
      </c>
      <c r="AN247" s="163">
        <v>95</v>
      </c>
      <c r="AO247" s="163">
        <v>3</v>
      </c>
      <c r="AP247" s="163">
        <v>1</v>
      </c>
      <c r="AQ247" s="163">
        <v>0</v>
      </c>
      <c r="AR247" s="163">
        <v>4</v>
      </c>
      <c r="AS247" s="278">
        <v>9.4182824999999998E-2</v>
      </c>
      <c r="AT247" s="278">
        <v>0.263157894</v>
      </c>
      <c r="AU247" s="278">
        <v>0.33624453999999998</v>
      </c>
      <c r="AV247" s="278">
        <v>0.26637555000000002</v>
      </c>
      <c r="AW247" s="278">
        <v>8.2969429999999997E-2</v>
      </c>
      <c r="AX247" s="278">
        <v>0.48034934000000001</v>
      </c>
      <c r="AY247" s="456">
        <v>113.398</v>
      </c>
      <c r="AZ247" s="278">
        <v>0.12260274</v>
      </c>
      <c r="BA247" s="278">
        <v>0.58515283799999995</v>
      </c>
      <c r="BB247" s="278">
        <v>0.17030567599999999</v>
      </c>
      <c r="BC247" s="278">
        <v>0.244541484</v>
      </c>
      <c r="BD247" s="164">
        <v>0.31603773499999999</v>
      </c>
      <c r="BE247" s="164">
        <v>0.26006191899999997</v>
      </c>
      <c r="BF247" s="164">
        <v>0.33518005499999998</v>
      </c>
      <c r="BG247" s="164">
        <v>0.45201238300000002</v>
      </c>
      <c r="BH247" s="164">
        <v>0.78719243800000005</v>
      </c>
      <c r="BI247" s="164">
        <v>0.19195046399999999</v>
      </c>
      <c r="BJ247" s="165">
        <v>126.16501110040601</v>
      </c>
      <c r="BK247" s="164">
        <v>0.34147252483740798</v>
      </c>
      <c r="BL247" s="165">
        <v>8.0453074744730202</v>
      </c>
      <c r="BM247" s="165">
        <v>49.889998631814002</v>
      </c>
      <c r="BN247" s="165">
        <v>119.98443435017499</v>
      </c>
      <c r="BO247" s="165">
        <v>-0.44939644077177598</v>
      </c>
      <c r="BP247" s="165">
        <v>1.5772061171010101</v>
      </c>
      <c r="BQ247" s="165">
        <v>10.4903593061319</v>
      </c>
      <c r="BR247" s="165">
        <v>10.0052898072465</v>
      </c>
      <c r="BS247" s="284">
        <v>1.0875478931348299</v>
      </c>
      <c r="BT247" s="289"/>
      <c r="BU247" s="279"/>
      <c r="BV247" s="290"/>
      <c r="BW247" s="289"/>
      <c r="BX247" s="289"/>
      <c r="BY247" s="289"/>
      <c r="BZ247" s="289"/>
      <c r="CA247" s="279"/>
      <c r="CB247" s="290"/>
      <c r="CC247" s="289"/>
      <c r="CD247" s="279"/>
      <c r="CE247" s="328"/>
      <c r="CF247" s="290"/>
      <c r="CG247" s="289"/>
      <c r="CH247" s="279"/>
      <c r="CI247" s="328"/>
      <c r="CJ247" s="290"/>
      <c r="CK247" s="289"/>
      <c r="CL247" s="279"/>
      <c r="CM247" s="328"/>
      <c r="CN247" s="290"/>
      <c r="CO247" s="289"/>
      <c r="CP247" s="279"/>
      <c r="CQ247" s="328"/>
      <c r="CR247" s="290"/>
      <c r="CS247" s="289"/>
      <c r="CT247" s="279"/>
      <c r="CU247" s="328"/>
      <c r="CV247" s="328"/>
      <c r="CW247" s="290"/>
      <c r="CX247" s="289"/>
      <c r="CY247" s="279"/>
      <c r="CZ247" s="328"/>
      <c r="DA247" s="328"/>
      <c r="DB247" s="290"/>
      <c r="DC247" s="289"/>
      <c r="DD247" s="279"/>
      <c r="DE247" s="328"/>
      <c r="DF247" s="328"/>
      <c r="DG247" s="290"/>
      <c r="DH247" s="302"/>
      <c r="DI247" s="301">
        <v>-11.282372951507501</v>
      </c>
      <c r="DP247" s="165"/>
      <c r="DQ247" s="165"/>
      <c r="DR247" s="165"/>
      <c r="ED247" s="165"/>
      <c r="EE247" s="165"/>
      <c r="EF247" s="165"/>
      <c r="EG247" s="165"/>
      <c r="EH247" s="166"/>
      <c r="EI247" s="165"/>
      <c r="EJ247" s="164"/>
      <c r="EK247" s="164"/>
      <c r="EL247" s="278"/>
      <c r="EM247" s="278"/>
      <c r="EN247" s="278"/>
      <c r="EO247" s="278"/>
      <c r="EP247" s="278"/>
      <c r="EQ247" s="278"/>
      <c r="ER247" s="165"/>
      <c r="ES247" s="166"/>
      <c r="ET247" s="166"/>
      <c r="EU247" s="166"/>
      <c r="EV247" s="166"/>
      <c r="EW247" s="166"/>
      <c r="EX247" s="284"/>
    </row>
    <row r="248" spans="1:154" ht="13" customHeight="1">
      <c r="A248" s="160" t="s">
        <v>239</v>
      </c>
      <c r="B248" s="160">
        <v>10842</v>
      </c>
      <c r="C248" s="160">
        <v>656976</v>
      </c>
      <c r="D248" s="160">
        <v>19892</v>
      </c>
      <c r="E248" s="160" t="s">
        <v>45</v>
      </c>
      <c r="F248" s="160" t="s">
        <v>45</v>
      </c>
      <c r="G248" s="175"/>
      <c r="H248" s="162" t="s">
        <v>601</v>
      </c>
      <c r="I248" s="162" t="s">
        <v>1904</v>
      </c>
      <c r="J248" s="161">
        <v>29</v>
      </c>
      <c r="K248" s="161">
        <v>7</v>
      </c>
      <c r="L248" s="161" t="s">
        <v>46</v>
      </c>
      <c r="Z248" s="163">
        <v>79</v>
      </c>
      <c r="AA248" s="163">
        <v>264</v>
      </c>
      <c r="AB248" s="163">
        <v>222</v>
      </c>
      <c r="AC248" s="163">
        <v>58</v>
      </c>
      <c r="AD248" s="163">
        <v>34</v>
      </c>
      <c r="AE248" s="163">
        <v>15</v>
      </c>
      <c r="AF248" s="163">
        <v>1</v>
      </c>
      <c r="AG248" s="163">
        <v>8</v>
      </c>
      <c r="AH248" s="163">
        <v>33</v>
      </c>
      <c r="AI248" s="163">
        <v>28</v>
      </c>
      <c r="AJ248" s="163">
        <v>2</v>
      </c>
      <c r="AK248" s="163">
        <v>2</v>
      </c>
      <c r="AL248" s="163">
        <v>40</v>
      </c>
      <c r="AM248" s="163">
        <v>1</v>
      </c>
      <c r="AN248" s="163">
        <v>84</v>
      </c>
      <c r="AO248" s="163">
        <v>0</v>
      </c>
      <c r="AP248" s="163">
        <v>2</v>
      </c>
      <c r="AQ248" s="163">
        <v>0</v>
      </c>
      <c r="AR248" s="163">
        <v>7</v>
      </c>
      <c r="AS248" s="278">
        <v>0.15151515099999999</v>
      </c>
      <c r="AT248" s="278">
        <v>0.31818181800000001</v>
      </c>
      <c r="AU248" s="278">
        <v>0.44285713999999998</v>
      </c>
      <c r="AV248" s="278">
        <v>0.25</v>
      </c>
      <c r="AW248" s="278">
        <v>0.11428571</v>
      </c>
      <c r="AX248" s="278">
        <v>0.45714285999999998</v>
      </c>
      <c r="AY248" s="456">
        <v>110.85599999999999</v>
      </c>
      <c r="AZ248" s="278">
        <v>0.11986002</v>
      </c>
      <c r="BA248" s="278">
        <v>0.42857142799999998</v>
      </c>
      <c r="BB248" s="278">
        <v>0.264285714</v>
      </c>
      <c r="BC248" s="278">
        <v>0.30714285699999999</v>
      </c>
      <c r="BD248" s="164">
        <v>0.37878787800000002</v>
      </c>
      <c r="BE248" s="164">
        <v>0.26126126100000002</v>
      </c>
      <c r="BF248" s="164">
        <v>0.37121212100000001</v>
      </c>
      <c r="BG248" s="164">
        <v>0.44594594500000001</v>
      </c>
      <c r="BH248" s="164">
        <v>0.81715806599999996</v>
      </c>
      <c r="BI248" s="164">
        <v>0.18468468399999999</v>
      </c>
      <c r="BJ248" s="165">
        <v>121.389366409319</v>
      </c>
      <c r="BK248" s="164">
        <v>0.35817743571538802</v>
      </c>
      <c r="BL248" s="165">
        <v>9.4159951346934694</v>
      </c>
      <c r="BM248" s="165">
        <v>40.017098917347198</v>
      </c>
      <c r="BN248" s="165">
        <v>129.02991422774801</v>
      </c>
      <c r="BO248" s="165">
        <v>-0.51428438713333102</v>
      </c>
      <c r="BP248" s="332">
        <v>-0.95739928213879399</v>
      </c>
      <c r="BQ248" s="165">
        <v>9.2707433842130893</v>
      </c>
      <c r="BR248" s="165">
        <v>7.9958248540767398</v>
      </c>
      <c r="BS248" s="284">
        <v>0.96110887540345802</v>
      </c>
      <c r="BT248" s="289"/>
      <c r="BU248" s="279"/>
      <c r="BV248" s="290"/>
      <c r="BW248" s="289"/>
      <c r="BX248" s="289"/>
      <c r="BY248" s="289"/>
      <c r="BZ248" s="289"/>
      <c r="CA248" s="279"/>
      <c r="CB248" s="290"/>
      <c r="CC248" s="289"/>
      <c r="CD248" s="279"/>
      <c r="CE248" s="328"/>
      <c r="CF248" s="290"/>
      <c r="CG248" s="289"/>
      <c r="CH248" s="279"/>
      <c r="CI248" s="328"/>
      <c r="CJ248" s="290"/>
      <c r="CK248" s="289"/>
      <c r="CL248" s="279"/>
      <c r="CM248" s="328"/>
      <c r="CN248" s="290"/>
      <c r="CO248" s="289"/>
      <c r="CP248" s="279"/>
      <c r="CQ248" s="328"/>
      <c r="CR248" s="290"/>
      <c r="CS248" s="289"/>
      <c r="CT248" s="279"/>
      <c r="CU248" s="328"/>
      <c r="CV248" s="328"/>
      <c r="CW248" s="290"/>
      <c r="CX248" s="289"/>
      <c r="CY248" s="279"/>
      <c r="CZ248" s="328"/>
      <c r="DA248" s="328"/>
      <c r="DB248" s="290"/>
      <c r="DC248" s="289"/>
      <c r="DD248" s="279"/>
      <c r="DE248" s="328"/>
      <c r="DF248" s="328"/>
      <c r="DG248" s="290"/>
      <c r="DH248" s="302"/>
      <c r="DI248" s="301">
        <v>-7.3306349515914899</v>
      </c>
      <c r="DP248" s="165"/>
      <c r="DQ248" s="165"/>
      <c r="DR248" s="165"/>
      <c r="ED248" s="165"/>
      <c r="EE248" s="165"/>
      <c r="EF248" s="165"/>
      <c r="EG248" s="165"/>
      <c r="EH248" s="166"/>
      <c r="EI248" s="165"/>
      <c r="EJ248" s="164"/>
      <c r="EK248" s="164"/>
      <c r="EL248" s="278"/>
      <c r="EM248" s="278"/>
      <c r="EN248" s="278"/>
      <c r="EO248" s="278"/>
      <c r="EP248" s="278"/>
      <c r="EQ248" s="278"/>
      <c r="ER248" s="165"/>
      <c r="ES248" s="166"/>
      <c r="ET248" s="166"/>
      <c r="EU248" s="166"/>
      <c r="EV248" s="166"/>
      <c r="EW248" s="166"/>
      <c r="EX248" s="284"/>
    </row>
    <row r="249" spans="1:154" ht="13" customHeight="1">
      <c r="A249" s="160" t="s">
        <v>239</v>
      </c>
      <c r="B249" s="160">
        <v>10159</v>
      </c>
      <c r="C249" s="160">
        <v>643217</v>
      </c>
      <c r="D249" s="160">
        <v>17901</v>
      </c>
      <c r="E249" s="160" t="s">
        <v>164</v>
      </c>
      <c r="F249" s="160" t="s">
        <v>164</v>
      </c>
      <c r="G249" s="175"/>
      <c r="H249" s="168" t="s">
        <v>958</v>
      </c>
      <c r="I249" s="169" t="s">
        <v>136</v>
      </c>
      <c r="J249" s="170">
        <v>30</v>
      </c>
      <c r="K249" s="161">
        <v>7</v>
      </c>
      <c r="L249" s="161" t="s">
        <v>46</v>
      </c>
      <c r="Z249" s="163">
        <v>61</v>
      </c>
      <c r="AA249" s="163">
        <v>248</v>
      </c>
      <c r="AB249" s="163">
        <v>222</v>
      </c>
      <c r="AC249" s="163">
        <v>51</v>
      </c>
      <c r="AD249" s="163">
        <v>29</v>
      </c>
      <c r="AE249" s="163">
        <v>10</v>
      </c>
      <c r="AF249" s="163">
        <v>2</v>
      </c>
      <c r="AG249" s="163">
        <v>10</v>
      </c>
      <c r="AH249" s="163">
        <v>29</v>
      </c>
      <c r="AI249" s="163">
        <v>34</v>
      </c>
      <c r="AJ249" s="163">
        <v>0</v>
      </c>
      <c r="AK249" s="163">
        <v>0</v>
      </c>
      <c r="AL249" s="163">
        <v>18</v>
      </c>
      <c r="AM249" s="163">
        <v>1</v>
      </c>
      <c r="AN249" s="163">
        <v>41</v>
      </c>
      <c r="AO249" s="163">
        <v>2</v>
      </c>
      <c r="AP249" s="163">
        <v>5</v>
      </c>
      <c r="AQ249" s="163">
        <v>0</v>
      </c>
      <c r="AR249" s="163">
        <v>3</v>
      </c>
      <c r="AS249" s="278">
        <v>7.2580644999999999E-2</v>
      </c>
      <c r="AT249" s="278">
        <v>0.16532258</v>
      </c>
      <c r="AU249" s="278">
        <v>0.49462366000000002</v>
      </c>
      <c r="AV249" s="278">
        <v>0.20967742</v>
      </c>
      <c r="AW249" s="278">
        <v>0.12834224999999999</v>
      </c>
      <c r="AX249" s="278">
        <v>0.35294118000000002</v>
      </c>
      <c r="AY249" s="456">
        <v>108.474</v>
      </c>
      <c r="AZ249" s="278">
        <v>0.11184210999999999</v>
      </c>
      <c r="BA249" s="278">
        <v>0.31720430100000002</v>
      </c>
      <c r="BB249" s="278">
        <v>0.18817204300000001</v>
      </c>
      <c r="BC249" s="278">
        <v>0.494623655</v>
      </c>
      <c r="BD249" s="164">
        <v>0.23295454500000001</v>
      </c>
      <c r="BE249" s="164">
        <v>0.22972972899999999</v>
      </c>
      <c r="BF249" s="164">
        <v>0.28744939200000003</v>
      </c>
      <c r="BG249" s="164">
        <v>0.42792792699999999</v>
      </c>
      <c r="BH249" s="164">
        <v>0.71537731900000001</v>
      </c>
      <c r="BI249" s="164">
        <v>0.19819819799999999</v>
      </c>
      <c r="BJ249" s="165">
        <v>127.84303571942</v>
      </c>
      <c r="BK249" s="164">
        <v>0.30641354923325798</v>
      </c>
      <c r="BL249" s="165">
        <v>-1.4373441329237799</v>
      </c>
      <c r="BM249" s="165">
        <v>27.309147299266101</v>
      </c>
      <c r="BN249" s="165">
        <v>94.810229907433296</v>
      </c>
      <c r="BO249" s="165">
        <v>5.9680393805354601E-2</v>
      </c>
      <c r="BP249" s="165">
        <v>1.02062978595495</v>
      </c>
      <c r="BQ249" s="165">
        <v>0.12043198291093</v>
      </c>
      <c r="BR249" s="165">
        <v>-0.460485554301441</v>
      </c>
      <c r="BS249" s="284">
        <v>1.2485325379110001E-2</v>
      </c>
      <c r="BT249" s="289"/>
      <c r="BU249" s="279"/>
      <c r="BV249" s="290"/>
      <c r="BW249" s="289"/>
      <c r="BX249" s="289"/>
      <c r="BY249" s="289"/>
      <c r="BZ249" s="289"/>
      <c r="CA249" s="279"/>
      <c r="CB249" s="290"/>
      <c r="CC249" s="289"/>
      <c r="CD249" s="279"/>
      <c r="CE249" s="328"/>
      <c r="CF249" s="290"/>
      <c r="CG249" s="289"/>
      <c r="CH249" s="279"/>
      <c r="CI249" s="328"/>
      <c r="CJ249" s="290"/>
      <c r="CK249" s="289"/>
      <c r="CL249" s="279"/>
      <c r="CM249" s="328"/>
      <c r="CN249" s="290"/>
      <c r="CO249" s="289"/>
      <c r="CP249" s="279"/>
      <c r="CQ249" s="328"/>
      <c r="CR249" s="290"/>
      <c r="CS249" s="289"/>
      <c r="CT249" s="279"/>
      <c r="CU249" s="328"/>
      <c r="CV249" s="328"/>
      <c r="CW249" s="290"/>
      <c r="CX249" s="289"/>
      <c r="CY249" s="279"/>
      <c r="CZ249" s="328"/>
      <c r="DA249" s="328"/>
      <c r="DB249" s="290"/>
      <c r="DC249" s="289"/>
      <c r="DD249" s="279"/>
      <c r="DE249" s="328"/>
      <c r="DF249" s="328"/>
      <c r="DG249" s="290"/>
      <c r="DH249" s="302"/>
      <c r="DI249" s="301">
        <v>-7.9092831611633301</v>
      </c>
      <c r="DP249" s="165"/>
      <c r="DQ249" s="165"/>
      <c r="DR249" s="165"/>
      <c r="ED249" s="165"/>
      <c r="EE249" s="165"/>
      <c r="EF249" s="165"/>
      <c r="EG249" s="165"/>
      <c r="EH249" s="166"/>
      <c r="EI249" s="165"/>
      <c r="EJ249" s="164"/>
      <c r="EK249" s="164"/>
      <c r="EL249" s="278"/>
      <c r="EM249" s="278"/>
      <c r="EN249" s="278"/>
      <c r="EO249" s="278"/>
      <c r="EP249" s="278"/>
      <c r="EQ249" s="278"/>
      <c r="ER249" s="165"/>
      <c r="ES249" s="166"/>
      <c r="ET249" s="166"/>
      <c r="EU249" s="166"/>
      <c r="EV249" s="166"/>
      <c r="EW249" s="166"/>
      <c r="EX249" s="284"/>
    </row>
    <row r="250" spans="1:154" ht="13" customHeight="1">
      <c r="A250" s="160" t="s">
        <v>239</v>
      </c>
      <c r="B250" s="160">
        <v>10463</v>
      </c>
      <c r="C250" s="160">
        <v>666134</v>
      </c>
      <c r="D250" s="160">
        <v>20529</v>
      </c>
      <c r="E250" s="160" t="s">
        <v>213</v>
      </c>
      <c r="F250" s="160" t="s">
        <v>213</v>
      </c>
      <c r="G250" s="175"/>
      <c r="H250" s="162" t="s">
        <v>341</v>
      </c>
      <c r="I250" s="162" t="s">
        <v>466</v>
      </c>
      <c r="J250" s="160">
        <v>27</v>
      </c>
      <c r="K250" s="161">
        <v>7</v>
      </c>
      <c r="L250" s="161" t="s">
        <v>46</v>
      </c>
      <c r="Z250" s="163">
        <v>79</v>
      </c>
      <c r="AA250" s="163">
        <v>234</v>
      </c>
      <c r="AB250" s="163">
        <v>205</v>
      </c>
      <c r="AC250" s="163">
        <v>45</v>
      </c>
      <c r="AD250" s="163">
        <v>32</v>
      </c>
      <c r="AE250" s="163">
        <v>9</v>
      </c>
      <c r="AF250" s="163">
        <v>1</v>
      </c>
      <c r="AG250" s="163">
        <v>3</v>
      </c>
      <c r="AH250" s="163">
        <v>15</v>
      </c>
      <c r="AI250" s="163">
        <v>22</v>
      </c>
      <c r="AJ250" s="163">
        <v>5</v>
      </c>
      <c r="AK250" s="163">
        <v>3</v>
      </c>
      <c r="AL250" s="163">
        <v>23</v>
      </c>
      <c r="AM250" s="163">
        <v>1</v>
      </c>
      <c r="AN250" s="163">
        <v>60</v>
      </c>
      <c r="AO250" s="163">
        <v>3</v>
      </c>
      <c r="AP250" s="163">
        <v>2</v>
      </c>
      <c r="AQ250" s="163">
        <v>1</v>
      </c>
      <c r="AR250" s="163">
        <v>5</v>
      </c>
      <c r="AS250" s="278">
        <v>9.8290598000000007E-2</v>
      </c>
      <c r="AT250" s="278">
        <v>0.256410256</v>
      </c>
      <c r="AU250" s="278">
        <v>0.33108108000000003</v>
      </c>
      <c r="AV250" s="278">
        <v>0.27702703000000001</v>
      </c>
      <c r="AW250" s="278">
        <v>8.783784E-2</v>
      </c>
      <c r="AX250" s="278">
        <v>0.47297296999999999</v>
      </c>
      <c r="AY250" s="456">
        <v>112.71599999999999</v>
      </c>
      <c r="AZ250" s="278">
        <v>9.3429159999999997E-2</v>
      </c>
      <c r="BA250" s="278">
        <v>0.41095890400000001</v>
      </c>
      <c r="BB250" s="278">
        <v>0.219178082</v>
      </c>
      <c r="BC250" s="278">
        <v>0.36986301300000002</v>
      </c>
      <c r="BD250" s="164">
        <v>0.29166666600000002</v>
      </c>
      <c r="BE250" s="164">
        <v>0.21951219499999999</v>
      </c>
      <c r="BF250" s="164">
        <v>0.30472103</v>
      </c>
      <c r="BG250" s="164">
        <v>0.31707317000000002</v>
      </c>
      <c r="BH250" s="164">
        <v>0.62179419999999996</v>
      </c>
      <c r="BI250" s="164">
        <v>9.7560974999999994E-2</v>
      </c>
      <c r="BJ250" s="165">
        <v>62.929387540377498</v>
      </c>
      <c r="BK250" s="164">
        <v>0.279909477665506</v>
      </c>
      <c r="BL250" s="165">
        <v>-6.3239100954806204</v>
      </c>
      <c r="BM250" s="165">
        <v>20.799795530053402</v>
      </c>
      <c r="BN250" s="165">
        <v>78.5715483654716</v>
      </c>
      <c r="BO250" s="165">
        <v>-0.18451181679123299</v>
      </c>
      <c r="BP250" s="165">
        <v>-1.1756573277525599</v>
      </c>
      <c r="BQ250" s="165">
        <v>-0.98862729429582097</v>
      </c>
      <c r="BR250" s="165">
        <v>-6.9459219316331398</v>
      </c>
      <c r="BS250" s="284">
        <v>-0.10249215490441101</v>
      </c>
      <c r="BT250" s="289"/>
      <c r="BU250" s="279"/>
      <c r="BV250" s="290"/>
      <c r="BW250" s="289"/>
      <c r="BX250" s="289"/>
      <c r="BY250" s="289"/>
      <c r="BZ250" s="289"/>
      <c r="CA250" s="279"/>
      <c r="CB250" s="290"/>
      <c r="CC250" s="289"/>
      <c r="CD250" s="279"/>
      <c r="CE250" s="328"/>
      <c r="CF250" s="290"/>
      <c r="CG250" s="289"/>
      <c r="CH250" s="279"/>
      <c r="CI250" s="328"/>
      <c r="CJ250" s="290"/>
      <c r="CK250" s="289"/>
      <c r="CL250" s="279"/>
      <c r="CM250" s="328"/>
      <c r="CN250" s="290"/>
      <c r="CO250" s="289"/>
      <c r="CP250" s="279"/>
      <c r="CQ250" s="328"/>
      <c r="CR250" s="290"/>
      <c r="CS250" s="289"/>
      <c r="CT250" s="279"/>
      <c r="CU250" s="328"/>
      <c r="CV250" s="328"/>
      <c r="CW250" s="290"/>
      <c r="CX250" s="289"/>
      <c r="CY250" s="279"/>
      <c r="CZ250" s="328"/>
      <c r="DA250" s="328"/>
      <c r="DB250" s="290"/>
      <c r="DC250" s="289"/>
      <c r="DD250" s="279"/>
      <c r="DE250" s="328"/>
      <c r="DF250" s="328"/>
      <c r="DG250" s="290"/>
      <c r="DH250" s="302"/>
      <c r="DI250" s="301">
        <v>-2.0536205377429702</v>
      </c>
      <c r="DP250" s="165"/>
      <c r="DQ250" s="165"/>
      <c r="DR250" s="165"/>
      <c r="ED250" s="165"/>
      <c r="EE250" s="165"/>
      <c r="EF250" s="165"/>
      <c r="EG250" s="165"/>
      <c r="EH250" s="166"/>
      <c r="EI250" s="165"/>
      <c r="EJ250" s="164"/>
      <c r="EK250" s="164"/>
      <c r="EL250" s="278"/>
      <c r="EM250" s="278"/>
      <c r="EN250" s="278"/>
      <c r="EO250" s="278"/>
      <c r="EP250" s="278"/>
      <c r="EQ250" s="278"/>
      <c r="ER250" s="165"/>
      <c r="ES250" s="166"/>
      <c r="ET250" s="166"/>
      <c r="EU250" s="166"/>
      <c r="EV250" s="166"/>
      <c r="EW250" s="166"/>
      <c r="EX250" s="284"/>
    </row>
    <row r="251" spans="1:154" ht="13" customHeight="1">
      <c r="A251" s="160" t="s">
        <v>239</v>
      </c>
      <c r="B251" s="160">
        <v>10577</v>
      </c>
      <c r="C251" s="160">
        <v>668804</v>
      </c>
      <c r="D251" s="160">
        <v>19326</v>
      </c>
      <c r="E251" s="160" t="s">
        <v>438</v>
      </c>
      <c r="F251" s="160" t="s">
        <v>438</v>
      </c>
      <c r="G251" s="175"/>
      <c r="H251" s="168" t="s">
        <v>109</v>
      </c>
      <c r="I251" s="169" t="s">
        <v>577</v>
      </c>
      <c r="J251" s="170">
        <v>30</v>
      </c>
      <c r="K251" s="161">
        <v>7</v>
      </c>
      <c r="L251" s="161" t="s">
        <v>2545</v>
      </c>
      <c r="Z251" s="163">
        <v>85</v>
      </c>
      <c r="AA251" s="163">
        <v>367</v>
      </c>
      <c r="AB251" s="163">
        <v>332</v>
      </c>
      <c r="AC251" s="163">
        <v>76</v>
      </c>
      <c r="AD251" s="163">
        <v>48</v>
      </c>
      <c r="AE251" s="163">
        <v>16</v>
      </c>
      <c r="AF251" s="163">
        <v>2</v>
      </c>
      <c r="AG251" s="163">
        <v>10</v>
      </c>
      <c r="AH251" s="163">
        <v>32</v>
      </c>
      <c r="AI251" s="163">
        <v>45</v>
      </c>
      <c r="AJ251" s="163">
        <v>3</v>
      </c>
      <c r="AK251" s="163">
        <v>2</v>
      </c>
      <c r="AL251" s="163">
        <v>30</v>
      </c>
      <c r="AM251" s="163">
        <v>1</v>
      </c>
      <c r="AN251" s="163">
        <v>97</v>
      </c>
      <c r="AO251" s="163">
        <v>2</v>
      </c>
      <c r="AP251" s="163">
        <v>3</v>
      </c>
      <c r="AQ251" s="163">
        <v>0</v>
      </c>
      <c r="AR251" s="163">
        <v>11</v>
      </c>
      <c r="AS251" s="278">
        <v>8.1743868999999997E-2</v>
      </c>
      <c r="AT251" s="278">
        <v>0.264305177</v>
      </c>
      <c r="AU251" s="278">
        <v>0.40336134000000001</v>
      </c>
      <c r="AV251" s="278">
        <v>0.22268908000000001</v>
      </c>
      <c r="AW251" s="278">
        <v>0.1092437</v>
      </c>
      <c r="AX251" s="278">
        <v>0.48739495999999999</v>
      </c>
      <c r="AY251" s="456">
        <v>112.331</v>
      </c>
      <c r="AZ251" s="278">
        <v>0.12697322999999999</v>
      </c>
      <c r="BA251" s="278">
        <v>0.45798319300000001</v>
      </c>
      <c r="BB251" s="278">
        <v>0.23109243600000001</v>
      </c>
      <c r="BC251" s="278">
        <v>0.31092436899999998</v>
      </c>
      <c r="BD251" s="164">
        <v>0.28947368400000001</v>
      </c>
      <c r="BE251" s="164">
        <v>0.22891566199999999</v>
      </c>
      <c r="BF251" s="164">
        <v>0.29427792899999999</v>
      </c>
      <c r="BG251" s="164">
        <v>0.37951807199999998</v>
      </c>
      <c r="BH251" s="164">
        <v>0.67379600100000003</v>
      </c>
      <c r="BI251" s="164">
        <v>0.15060240999999999</v>
      </c>
      <c r="BJ251" s="165">
        <v>98.987803068805803</v>
      </c>
      <c r="BK251" s="164">
        <v>0.29539554920352801</v>
      </c>
      <c r="BL251" s="165">
        <v>-5.3659282213105204</v>
      </c>
      <c r="BM251" s="165">
        <v>37.174242567454399</v>
      </c>
      <c r="BN251" s="165">
        <v>84.640435952479507</v>
      </c>
      <c r="BO251" s="165">
        <v>-1.1317116078545</v>
      </c>
      <c r="BP251" s="165">
        <v>-9.9357158411294194E-2</v>
      </c>
      <c r="BQ251" s="165">
        <v>-4.4498551197378298</v>
      </c>
      <c r="BR251" s="165">
        <v>-6.68464451683968</v>
      </c>
      <c r="BS251" s="284">
        <v>-0.46132171634934799</v>
      </c>
      <c r="BT251" s="289"/>
      <c r="BU251" s="279"/>
      <c r="BV251" s="290"/>
      <c r="BW251" s="289"/>
      <c r="BX251" s="289"/>
      <c r="BY251" s="289"/>
      <c r="BZ251" s="289"/>
      <c r="CA251" s="279"/>
      <c r="CB251" s="290"/>
      <c r="CC251" s="289"/>
      <c r="CD251" s="279"/>
      <c r="CE251" s="328"/>
      <c r="CF251" s="290"/>
      <c r="CG251" s="289"/>
      <c r="CH251" s="279"/>
      <c r="CI251" s="328"/>
      <c r="CJ251" s="290"/>
      <c r="CK251" s="289"/>
      <c r="CL251" s="279"/>
      <c r="CM251" s="328"/>
      <c r="CN251" s="290"/>
      <c r="CO251" s="289"/>
      <c r="CP251" s="279"/>
      <c r="CQ251" s="328"/>
      <c r="CR251" s="290"/>
      <c r="CS251" s="289"/>
      <c r="CT251" s="279"/>
      <c r="CU251" s="328"/>
      <c r="CV251" s="328"/>
      <c r="CW251" s="290"/>
      <c r="CX251" s="289"/>
      <c r="CY251" s="279"/>
      <c r="CZ251" s="328"/>
      <c r="DA251" s="328"/>
      <c r="DB251" s="290"/>
      <c r="DC251" s="289"/>
      <c r="DD251" s="279"/>
      <c r="DE251" s="328"/>
      <c r="DF251" s="328"/>
      <c r="DG251" s="290"/>
      <c r="DH251" s="302"/>
      <c r="DI251" s="301">
        <v>-9.7282338142395002</v>
      </c>
      <c r="DP251" s="165"/>
      <c r="DQ251" s="165"/>
      <c r="DR251" s="165"/>
      <c r="ED251" s="165"/>
      <c r="EE251" s="165"/>
      <c r="EF251" s="165"/>
      <c r="EG251" s="165"/>
      <c r="EH251" s="166"/>
      <c r="EI251" s="165"/>
      <c r="EJ251" s="164"/>
      <c r="EK251" s="164"/>
      <c r="EL251" s="278"/>
      <c r="EM251" s="278"/>
      <c r="EN251" s="278"/>
      <c r="EO251" s="278"/>
      <c r="EP251" s="278"/>
      <c r="EQ251" s="278"/>
      <c r="ER251" s="165"/>
      <c r="ES251" s="166"/>
      <c r="ET251" s="166"/>
      <c r="EU251" s="166"/>
      <c r="EV251" s="166"/>
      <c r="EW251" s="166"/>
      <c r="EX251" s="284"/>
    </row>
    <row r="252" spans="1:154" ht="13" customHeight="1">
      <c r="A252" s="160" t="s">
        <v>239</v>
      </c>
      <c r="B252" s="160">
        <v>12934</v>
      </c>
      <c r="C252" s="160">
        <v>808982</v>
      </c>
      <c r="D252" s="160">
        <v>33824</v>
      </c>
      <c r="E252" s="160" t="s">
        <v>2177</v>
      </c>
      <c r="F252" s="160" t="s">
        <v>2177</v>
      </c>
      <c r="G252" s="175"/>
      <c r="H252" s="162" t="s">
        <v>4508</v>
      </c>
      <c r="I252" s="162" t="s">
        <v>3093</v>
      </c>
      <c r="J252" s="160">
        <v>26</v>
      </c>
      <c r="K252" s="161">
        <v>8</v>
      </c>
      <c r="L252" s="161" t="s">
        <v>46</v>
      </c>
      <c r="Z252" s="163">
        <v>86</v>
      </c>
      <c r="AA252" s="163">
        <v>362</v>
      </c>
      <c r="AB252" s="163">
        <v>325</v>
      </c>
      <c r="AC252" s="163">
        <v>79</v>
      </c>
      <c r="AD252" s="163">
        <v>48</v>
      </c>
      <c r="AE252" s="163">
        <v>18</v>
      </c>
      <c r="AF252" s="163">
        <v>7</v>
      </c>
      <c r="AG252" s="163">
        <v>6</v>
      </c>
      <c r="AH252" s="163">
        <v>49</v>
      </c>
      <c r="AI252" s="163">
        <v>36</v>
      </c>
      <c r="AJ252" s="163">
        <v>6</v>
      </c>
      <c r="AK252" s="163">
        <v>2</v>
      </c>
      <c r="AL252" s="163">
        <v>29</v>
      </c>
      <c r="AM252" s="163">
        <v>0</v>
      </c>
      <c r="AN252" s="163">
        <v>40</v>
      </c>
      <c r="AO252" s="163">
        <v>4</v>
      </c>
      <c r="AP252" s="163">
        <v>4</v>
      </c>
      <c r="AQ252" s="163">
        <v>0</v>
      </c>
      <c r="AR252" s="163">
        <v>2</v>
      </c>
      <c r="AS252" s="278">
        <v>8.0110497000000003E-2</v>
      </c>
      <c r="AT252" s="278">
        <v>0.110497237</v>
      </c>
      <c r="AU252" s="278">
        <v>0.43252594999999999</v>
      </c>
      <c r="AV252" s="278">
        <v>0.23529412</v>
      </c>
      <c r="AW252" s="278">
        <v>4.1522490000000002E-2</v>
      </c>
      <c r="AX252" s="278">
        <v>0.31833909999999999</v>
      </c>
      <c r="AY252" s="456">
        <v>105.408</v>
      </c>
      <c r="AZ252" s="278">
        <v>5.5272729999999999E-2</v>
      </c>
      <c r="BA252" s="278">
        <v>0.41811846600000002</v>
      </c>
      <c r="BB252" s="278">
        <v>0.19512195099999999</v>
      </c>
      <c r="BC252" s="278">
        <v>0.38675958100000002</v>
      </c>
      <c r="BD252" s="164">
        <v>0.25795053000000001</v>
      </c>
      <c r="BE252" s="164">
        <v>0.243076923</v>
      </c>
      <c r="BF252" s="164">
        <v>0.309392265</v>
      </c>
      <c r="BG252" s="164">
        <v>0.39692307599999999</v>
      </c>
      <c r="BH252" s="164">
        <v>0.70631534100000004</v>
      </c>
      <c r="BI252" s="164">
        <v>0.15384615300000001</v>
      </c>
      <c r="BJ252" s="165">
        <v>101.119847259133</v>
      </c>
      <c r="BK252" s="164">
        <v>0.30893006640903198</v>
      </c>
      <c r="BL252" s="165">
        <v>-1.36837291033498</v>
      </c>
      <c r="BM252" s="165">
        <v>40.592231518909998</v>
      </c>
      <c r="BN252" s="165">
        <v>98.948812329002905</v>
      </c>
      <c r="BO252" s="165">
        <v>-8.8756457138495799E-3</v>
      </c>
      <c r="BP252" s="165">
        <v>2.54909735964611</v>
      </c>
      <c r="BQ252" s="165">
        <v>13.0402909115373</v>
      </c>
      <c r="BR252" s="165">
        <v>2.10454941526495</v>
      </c>
      <c r="BS252" s="284">
        <v>1.35190230313827</v>
      </c>
      <c r="BT252" s="289"/>
      <c r="BU252" s="279"/>
      <c r="BV252" s="290"/>
      <c r="BW252" s="289"/>
      <c r="BX252" s="289"/>
      <c r="BY252" s="289"/>
      <c r="BZ252" s="289"/>
      <c r="CA252" s="279"/>
      <c r="CB252" s="290"/>
      <c r="CC252" s="289"/>
      <c r="CD252" s="279"/>
      <c r="CE252" s="328"/>
      <c r="CF252" s="290"/>
      <c r="CG252" s="289"/>
      <c r="CH252" s="279"/>
      <c r="CI252" s="328"/>
      <c r="CJ252" s="290"/>
      <c r="CK252" s="289"/>
      <c r="CL252" s="279"/>
      <c r="CM252" s="328"/>
      <c r="CN252" s="290"/>
      <c r="CO252" s="289"/>
      <c r="CP252" s="279"/>
      <c r="CQ252" s="328"/>
      <c r="CR252" s="290"/>
      <c r="CS252" s="289"/>
      <c r="CT252" s="279"/>
      <c r="CU252" s="328"/>
      <c r="CV252" s="328"/>
      <c r="CW252" s="290"/>
      <c r="CX252" s="289"/>
      <c r="CY252" s="279"/>
      <c r="CZ252" s="328"/>
      <c r="DA252" s="328"/>
      <c r="DB252" s="290"/>
      <c r="DC252" s="289"/>
      <c r="DD252" s="279"/>
      <c r="DE252" s="328"/>
      <c r="DF252" s="328"/>
      <c r="DG252" s="290"/>
      <c r="DH252" s="325"/>
      <c r="DI252" s="301">
        <v>-0.86429774761199896</v>
      </c>
      <c r="DP252" s="165"/>
      <c r="DQ252" s="165"/>
      <c r="DR252" s="165"/>
      <c r="ED252" s="165"/>
      <c r="EE252" s="165"/>
      <c r="EF252" s="165"/>
      <c r="EG252" s="165"/>
      <c r="EH252" s="166"/>
      <c r="EI252" s="165"/>
      <c r="EL252" s="278"/>
      <c r="EM252" s="278"/>
      <c r="EN252" s="278"/>
      <c r="EO252" s="278"/>
      <c r="EP252" s="278"/>
      <c r="EQ252" s="278"/>
      <c r="ER252" s="165"/>
    </row>
    <row r="253" spans="1:154" ht="13" customHeight="1">
      <c r="A253" s="160" t="s">
        <v>239</v>
      </c>
      <c r="B253" s="160">
        <v>11310</v>
      </c>
      <c r="C253" s="160">
        <v>678009</v>
      </c>
      <c r="D253" s="160">
        <v>23800</v>
      </c>
      <c r="E253" s="160" t="s">
        <v>239</v>
      </c>
      <c r="F253" s="160" t="s">
        <v>239</v>
      </c>
      <c r="G253" s="175"/>
      <c r="H253" s="162" t="s">
        <v>644</v>
      </c>
      <c r="I253" s="162" t="s">
        <v>323</v>
      </c>
      <c r="J253" s="160">
        <v>25</v>
      </c>
      <c r="K253" s="161">
        <v>8</v>
      </c>
      <c r="L253" s="161" t="s">
        <v>46</v>
      </c>
      <c r="Z253" s="163">
        <v>27</v>
      </c>
      <c r="AA253" s="163">
        <v>102</v>
      </c>
      <c r="AB253" s="163">
        <v>92</v>
      </c>
      <c r="AC253" s="163">
        <v>18</v>
      </c>
      <c r="AD253" s="163">
        <v>13</v>
      </c>
      <c r="AE253" s="163">
        <v>2</v>
      </c>
      <c r="AF253" s="163">
        <v>1</v>
      </c>
      <c r="AG253" s="163">
        <v>2</v>
      </c>
      <c r="AH253" s="163">
        <v>12</v>
      </c>
      <c r="AI253" s="163">
        <v>8</v>
      </c>
      <c r="AJ253" s="163">
        <v>2</v>
      </c>
      <c r="AK253" s="163">
        <v>0</v>
      </c>
      <c r="AL253" s="163">
        <v>10</v>
      </c>
      <c r="AM253" s="163">
        <v>0</v>
      </c>
      <c r="AN253" s="163">
        <v>28</v>
      </c>
      <c r="AO253" s="163">
        <v>0</v>
      </c>
      <c r="AP253" s="163">
        <v>0</v>
      </c>
      <c r="AQ253" s="163">
        <v>0</v>
      </c>
      <c r="AR253" s="163">
        <v>0</v>
      </c>
      <c r="AS253" s="278">
        <v>9.8039214999999999E-2</v>
      </c>
      <c r="AT253" s="278">
        <v>0.274509803</v>
      </c>
      <c r="AU253" s="278">
        <v>0.359375</v>
      </c>
      <c r="AV253" s="278">
        <v>0.265625</v>
      </c>
      <c r="AW253" s="278">
        <v>6.25E-2</v>
      </c>
      <c r="AX253" s="278">
        <v>0.28125</v>
      </c>
      <c r="AY253" s="456">
        <v>109.21</v>
      </c>
      <c r="AZ253" s="278">
        <v>0.12980769</v>
      </c>
      <c r="BA253" s="278">
        <v>0.41935483800000001</v>
      </c>
      <c r="BB253" s="278">
        <v>0.209677419</v>
      </c>
      <c r="BC253" s="278">
        <v>0.37096774100000002</v>
      </c>
      <c r="BD253" s="164">
        <v>0.25806451600000002</v>
      </c>
      <c r="BE253" s="164">
        <v>0.19565217300000001</v>
      </c>
      <c r="BF253" s="164">
        <v>0.274509803</v>
      </c>
      <c r="BG253" s="164">
        <v>0.30434782599999999</v>
      </c>
      <c r="BH253" s="164">
        <v>0.57885762900000004</v>
      </c>
      <c r="BI253" s="164">
        <v>0.108695653</v>
      </c>
      <c r="BJ253" s="165">
        <v>70.111546872009001</v>
      </c>
      <c r="BK253" s="164">
        <v>0.26181960456511499</v>
      </c>
      <c r="BL253" s="165">
        <v>-4.2345378132724996</v>
      </c>
      <c r="BM253" s="165">
        <v>7.5886159209346404</v>
      </c>
      <c r="BN253" s="165">
        <v>65.755793594288093</v>
      </c>
      <c r="BO253" s="165">
        <v>-0.37455651589490002</v>
      </c>
      <c r="BP253" s="165">
        <v>0.91562365321442396</v>
      </c>
      <c r="BQ253" s="165">
        <v>2.22552092380803</v>
      </c>
      <c r="BR253" s="165">
        <v>-3.1039163767548201</v>
      </c>
      <c r="BS253" s="284">
        <v>0.23072237291244599</v>
      </c>
      <c r="BT253" s="289"/>
      <c r="BU253" s="279"/>
      <c r="BV253" s="290"/>
      <c r="BW253" s="289"/>
      <c r="BX253" s="289"/>
      <c r="BY253" s="289"/>
      <c r="BZ253" s="289"/>
      <c r="CA253" s="279"/>
      <c r="CB253" s="290"/>
      <c r="CC253" s="289"/>
      <c r="CD253" s="279"/>
      <c r="CE253" s="328"/>
      <c r="CF253" s="290"/>
      <c r="CG253" s="289"/>
      <c r="CH253" s="279"/>
      <c r="CI253" s="328"/>
      <c r="CJ253" s="290"/>
      <c r="CK253" s="289"/>
      <c r="CL253" s="279"/>
      <c r="CM253" s="328"/>
      <c r="CN253" s="290"/>
      <c r="CO253" s="289"/>
      <c r="CP253" s="279"/>
      <c r="CQ253" s="328"/>
      <c r="CR253" s="290"/>
      <c r="CS253" s="289"/>
      <c r="CT253" s="279"/>
      <c r="CU253" s="328"/>
      <c r="CV253" s="328"/>
      <c r="CW253" s="290"/>
      <c r="CX253" s="289"/>
      <c r="CY253" s="279"/>
      <c r="CZ253" s="328"/>
      <c r="DA253" s="328"/>
      <c r="DB253" s="290"/>
      <c r="DC253" s="289"/>
      <c r="DD253" s="279"/>
      <c r="DE253" s="328"/>
      <c r="DF253" s="328"/>
      <c r="DG253" s="290"/>
      <c r="DH253" s="302"/>
      <c r="DI253" s="301">
        <v>1.83749991655349</v>
      </c>
      <c r="DP253" s="165"/>
      <c r="DQ253" s="165"/>
      <c r="DR253" s="165"/>
      <c r="ED253" s="165"/>
      <c r="EE253" s="165"/>
      <c r="EF253" s="165"/>
      <c r="EG253" s="165"/>
      <c r="EH253" s="166"/>
      <c r="EI253" s="165"/>
      <c r="EJ253" s="164"/>
      <c r="EK253" s="164"/>
      <c r="EL253" s="278"/>
      <c r="EM253" s="278"/>
      <c r="EN253" s="278"/>
      <c r="EO253" s="278"/>
      <c r="EP253" s="278"/>
      <c r="EQ253" s="278"/>
      <c r="ER253" s="165"/>
      <c r="ES253" s="166"/>
      <c r="ET253" s="166"/>
      <c r="EU253" s="166"/>
      <c r="EV253" s="166"/>
      <c r="EW253" s="166"/>
      <c r="EX253" s="284"/>
    </row>
    <row r="254" spans="1:154" ht="13" customHeight="1">
      <c r="A254" s="160" t="s">
        <v>239</v>
      </c>
      <c r="B254" s="160">
        <v>8957</v>
      </c>
      <c r="C254" s="160">
        <v>453568</v>
      </c>
      <c r="D254" s="160">
        <v>7859</v>
      </c>
      <c r="E254" s="160" t="s">
        <v>246</v>
      </c>
      <c r="F254" s="160" t="s">
        <v>246</v>
      </c>
      <c r="G254" s="175"/>
      <c r="H254" s="168" t="s">
        <v>355</v>
      </c>
      <c r="I254" s="169" t="s">
        <v>636</v>
      </c>
      <c r="J254" s="170">
        <v>37</v>
      </c>
      <c r="K254" s="161">
        <v>9</v>
      </c>
      <c r="L254" s="161" t="s">
        <v>46</v>
      </c>
      <c r="Z254" s="163"/>
      <c r="AS254" s="278"/>
      <c r="AT254" s="278"/>
      <c r="AU254" s="278"/>
      <c r="AV254" s="278"/>
      <c r="AW254" s="278"/>
      <c r="AX254" s="278"/>
      <c r="AY254" s="456"/>
      <c r="AZ254" s="278"/>
      <c r="BA254" s="278"/>
      <c r="BB254" s="278"/>
      <c r="BC254" s="278"/>
      <c r="BD254" s="164"/>
      <c r="BE254" s="164"/>
      <c r="BF254" s="164"/>
      <c r="BG254" s="164"/>
      <c r="BH254" s="164"/>
      <c r="BI254" s="164"/>
      <c r="BJ254" s="165"/>
      <c r="BK254" s="164"/>
      <c r="BL254" s="165"/>
      <c r="BM254" s="165"/>
      <c r="BN254" s="165"/>
      <c r="BO254" s="165"/>
      <c r="BP254" s="165"/>
      <c r="BQ254" s="165"/>
      <c r="BR254" s="165"/>
      <c r="BS254" s="284"/>
      <c r="BT254" s="289"/>
      <c r="BU254" s="279"/>
      <c r="BV254" s="290"/>
      <c r="BW254" s="289"/>
      <c r="BX254" s="289"/>
      <c r="BY254" s="289"/>
      <c r="BZ254" s="289"/>
      <c r="CA254" s="279"/>
      <c r="CB254" s="290"/>
      <c r="CC254" s="289"/>
      <c r="CD254" s="279"/>
      <c r="CE254" s="328"/>
      <c r="CF254" s="290"/>
      <c r="CG254" s="289"/>
      <c r="CH254" s="279"/>
      <c r="CI254" s="328"/>
      <c r="CJ254" s="290"/>
      <c r="CK254" s="289"/>
      <c r="CL254" s="279"/>
      <c r="CM254" s="328"/>
      <c r="CN254" s="290"/>
      <c r="CO254" s="289"/>
      <c r="CP254" s="279"/>
      <c r="CQ254" s="328"/>
      <c r="CR254" s="290"/>
      <c r="CS254" s="289"/>
      <c r="CT254" s="279"/>
      <c r="CU254" s="328"/>
      <c r="CV254" s="328"/>
      <c r="CW254" s="290"/>
      <c r="CX254" s="289"/>
      <c r="CY254" s="279"/>
      <c r="CZ254" s="328"/>
      <c r="DA254" s="328"/>
      <c r="DB254" s="290"/>
      <c r="DC254" s="289"/>
      <c r="DD254" s="279"/>
      <c r="DE254" s="328"/>
      <c r="DF254" s="328"/>
      <c r="DG254" s="290"/>
      <c r="DH254" s="302"/>
      <c r="DI254" s="301"/>
      <c r="DP254" s="165"/>
      <c r="DQ254" s="165"/>
      <c r="DR254" s="165"/>
      <c r="ED254" s="165"/>
      <c r="EE254" s="165"/>
      <c r="EF254" s="165"/>
      <c r="EG254" s="165"/>
      <c r="EH254" s="166"/>
      <c r="EI254" s="165"/>
      <c r="EJ254" s="164"/>
      <c r="EK254" s="164"/>
      <c r="EL254" s="278"/>
      <c r="EM254" s="278"/>
      <c r="EN254" s="278"/>
      <c r="EO254" s="278"/>
      <c r="EP254" s="278"/>
      <c r="EQ254" s="278"/>
      <c r="ER254" s="165"/>
      <c r="ES254" s="166"/>
      <c r="ET254" s="166"/>
      <c r="EU254" s="166"/>
      <c r="EV254" s="166"/>
      <c r="EW254" s="166"/>
      <c r="EX254" s="284"/>
    </row>
    <row r="255" spans="1:154" ht="13" customHeight="1">
      <c r="A255" s="160" t="s">
        <v>239</v>
      </c>
      <c r="B255" s="160">
        <v>10835</v>
      </c>
      <c r="C255" s="160">
        <v>660271</v>
      </c>
      <c r="D255" s="160">
        <v>19755</v>
      </c>
      <c r="E255" s="160" t="s">
        <v>15</v>
      </c>
      <c r="F255" s="160" t="s">
        <v>15</v>
      </c>
      <c r="G255" s="175"/>
      <c r="H255" s="168" t="s">
        <v>1176</v>
      </c>
      <c r="I255" s="169" t="s">
        <v>1177</v>
      </c>
      <c r="J255" s="170">
        <v>30</v>
      </c>
      <c r="K255" s="161">
        <v>10</v>
      </c>
      <c r="L255" s="161" t="s">
        <v>46</v>
      </c>
      <c r="M255" s="184" t="s">
        <v>837</v>
      </c>
      <c r="Z255" s="163">
        <v>89</v>
      </c>
      <c r="AA255" s="163">
        <v>411</v>
      </c>
      <c r="AB255" s="163">
        <v>349</v>
      </c>
      <c r="AC255" s="163">
        <v>97</v>
      </c>
      <c r="AD255" s="163">
        <v>48</v>
      </c>
      <c r="AE255" s="163">
        <v>12</v>
      </c>
      <c r="AF255" s="163">
        <v>7</v>
      </c>
      <c r="AG255" s="163">
        <v>30</v>
      </c>
      <c r="AH255" s="163">
        <v>86</v>
      </c>
      <c r="AI255" s="163">
        <v>56</v>
      </c>
      <c r="AJ255" s="163">
        <v>12</v>
      </c>
      <c r="AK255" s="163">
        <v>4</v>
      </c>
      <c r="AL255" s="163">
        <v>56</v>
      </c>
      <c r="AM255" s="163">
        <v>10</v>
      </c>
      <c r="AN255" s="163">
        <v>103</v>
      </c>
      <c r="AO255" s="163">
        <v>3</v>
      </c>
      <c r="AP255" s="163">
        <v>2</v>
      </c>
      <c r="AQ255" s="163">
        <v>0</v>
      </c>
      <c r="AR255" s="163">
        <v>5</v>
      </c>
      <c r="AS255" s="278">
        <v>0.13625304099999999</v>
      </c>
      <c r="AT255" s="278">
        <v>0.25060827200000002</v>
      </c>
      <c r="AU255" s="278">
        <v>0.48790323000000002</v>
      </c>
      <c r="AV255" s="278">
        <v>0.14919355000000001</v>
      </c>
      <c r="AW255" s="278">
        <v>0.20481927999999999</v>
      </c>
      <c r="AX255" s="278">
        <v>0.60240963999999997</v>
      </c>
      <c r="AY255" s="456">
        <v>117.904</v>
      </c>
      <c r="AZ255" s="278">
        <v>0.13726708000000001</v>
      </c>
      <c r="BA255" s="278">
        <v>0.42338709600000002</v>
      </c>
      <c r="BB255" s="278">
        <v>0.16532258</v>
      </c>
      <c r="BC255" s="278">
        <v>0.41129032199999999</v>
      </c>
      <c r="BD255" s="164">
        <v>0.30733944899999999</v>
      </c>
      <c r="BE255" s="164">
        <v>0.27793696200000001</v>
      </c>
      <c r="BF255" s="164">
        <v>0.38048780399999999</v>
      </c>
      <c r="BG255" s="164">
        <v>0.61031518600000001</v>
      </c>
      <c r="BH255" s="164">
        <v>0.99080299000000005</v>
      </c>
      <c r="BI255" s="164">
        <v>0.332378224</v>
      </c>
      <c r="BJ255" s="165">
        <v>218.46523028198101</v>
      </c>
      <c r="BK255" s="164">
        <v>0.412004545331001</v>
      </c>
      <c r="BL255" s="165">
        <v>32.379262856004601</v>
      </c>
      <c r="BM255" s="165">
        <v>80.019617608545204</v>
      </c>
      <c r="BN255" s="165">
        <v>167.72183702388699</v>
      </c>
      <c r="BO255" s="165">
        <v>0.73106445328696101</v>
      </c>
      <c r="BP255" s="165">
        <v>2.8672252674587</v>
      </c>
      <c r="BQ255" s="165">
        <v>39.166551292670803</v>
      </c>
      <c r="BR255" s="165">
        <v>35.383465945051803</v>
      </c>
      <c r="BS255" s="284">
        <v>4.0604424592781303</v>
      </c>
      <c r="BT255" s="289"/>
      <c r="BU255" s="279"/>
      <c r="BV255" s="290"/>
      <c r="BW255" s="289"/>
      <c r="BX255" s="289"/>
      <c r="BY255" s="289"/>
      <c r="BZ255" s="289"/>
      <c r="CA255" s="279"/>
      <c r="CB255" s="290"/>
      <c r="CC255" s="289"/>
      <c r="CD255" s="279"/>
      <c r="CE255" s="328"/>
      <c r="CF255" s="290"/>
      <c r="CG255" s="289"/>
      <c r="CH255" s="279"/>
      <c r="CI255" s="328"/>
      <c r="CJ255" s="290"/>
      <c r="CK255" s="289"/>
      <c r="CL255" s="279"/>
      <c r="CM255" s="328"/>
      <c r="CN255" s="290"/>
      <c r="CO255" s="289"/>
      <c r="CP255" s="279"/>
      <c r="CQ255" s="328"/>
      <c r="CR255" s="290"/>
      <c r="CS255" s="289"/>
      <c r="CT255" s="279"/>
      <c r="CU255" s="328"/>
      <c r="CV255" s="328"/>
      <c r="CW255" s="290"/>
      <c r="CX255" s="289"/>
      <c r="CY255" s="279"/>
      <c r="CZ255" s="328"/>
      <c r="DA255" s="328"/>
      <c r="DB255" s="290"/>
      <c r="DC255" s="289"/>
      <c r="DD255" s="279"/>
      <c r="DE255" s="328"/>
      <c r="DF255" s="328"/>
      <c r="DG255" s="290"/>
      <c r="DH255" s="302"/>
      <c r="DI255" s="301">
        <v>-9.61419677734375</v>
      </c>
      <c r="DJ255" s="163">
        <v>4</v>
      </c>
      <c r="DK255" s="163">
        <v>4</v>
      </c>
      <c r="DL255" s="163">
        <v>0</v>
      </c>
      <c r="DM255" s="163">
        <v>0</v>
      </c>
      <c r="DN255" s="163">
        <v>0</v>
      </c>
      <c r="DO255" s="163">
        <v>0</v>
      </c>
      <c r="DP255" s="165">
        <v>6</v>
      </c>
      <c r="DQ255" s="165">
        <v>6</v>
      </c>
      <c r="DR255" s="165"/>
      <c r="DS255" s="163">
        <v>22</v>
      </c>
      <c r="DT255" s="163">
        <v>4</v>
      </c>
      <c r="DU255" s="163">
        <v>1</v>
      </c>
      <c r="DV255" s="163">
        <v>1</v>
      </c>
      <c r="DW255" s="163">
        <v>0</v>
      </c>
      <c r="DX255" s="163">
        <v>1</v>
      </c>
      <c r="DY255" s="163">
        <v>0</v>
      </c>
      <c r="DZ255" s="163">
        <v>0</v>
      </c>
      <c r="EA255" s="163">
        <v>2</v>
      </c>
      <c r="EB255" s="163">
        <v>0</v>
      </c>
      <c r="EC255" s="163">
        <v>6</v>
      </c>
      <c r="ED255" s="165">
        <v>9</v>
      </c>
      <c r="EE255" s="165">
        <v>1.5</v>
      </c>
      <c r="EF255" s="165">
        <v>0</v>
      </c>
      <c r="EG255" s="165">
        <v>6</v>
      </c>
      <c r="EH255" s="166">
        <v>0.83333333333333304</v>
      </c>
      <c r="EI255" s="165">
        <v>64.315615220909194</v>
      </c>
      <c r="EJ255" s="164">
        <v>0.19047619047618999</v>
      </c>
      <c r="EK255" s="164">
        <v>0.266666666666666</v>
      </c>
      <c r="EL255" s="278">
        <v>0.4</v>
      </c>
      <c r="EM255" s="278">
        <v>0.266666666</v>
      </c>
      <c r="EN255" s="278">
        <v>0.33333333300000001</v>
      </c>
      <c r="EO255" s="278">
        <v>0</v>
      </c>
      <c r="EP255" s="278">
        <v>0.13333333</v>
      </c>
      <c r="EQ255" s="278">
        <v>0.13461538000000001</v>
      </c>
      <c r="ER255" s="165">
        <v>3.3794312439711302E-2</v>
      </c>
      <c r="ES255" s="166">
        <v>1.5</v>
      </c>
      <c r="ET255" s="166">
        <v>1.73</v>
      </c>
      <c r="EU255" s="166">
        <v>1.58574790954589</v>
      </c>
      <c r="EV255" s="166">
        <v>2.8145400678118002</v>
      </c>
      <c r="EW255" s="166">
        <v>3.0602964661065299</v>
      </c>
      <c r="EX255" s="284">
        <v>0.29408785700798001</v>
      </c>
    </row>
    <row r="256" spans="1:154" ht="13" customHeight="1">
      <c r="A256" s="171" t="s">
        <v>2170</v>
      </c>
      <c r="B256" s="474"/>
      <c r="C256" s="299"/>
      <c r="D256" s="299"/>
      <c r="E256" s="171" cm="1">
        <f t="array" ref="E256">SUMPRODUCT(--($A257:$A$2509=A256),--(K257:$K$2509&gt;0))</f>
        <v>40</v>
      </c>
      <c r="F256" s="171"/>
      <c r="G256" s="190"/>
      <c r="H256" s="471" t="s">
        <v>4219</v>
      </c>
      <c r="I256" s="172"/>
      <c r="J256" s="173"/>
      <c r="K256" s="174">
        <v>0</v>
      </c>
      <c r="L256" s="174"/>
      <c r="M256" s="185"/>
      <c r="N256" s="188"/>
      <c r="O256" s="174"/>
      <c r="P256" s="174"/>
      <c r="Q256" s="174"/>
      <c r="R256" s="174"/>
      <c r="S256" s="174"/>
      <c r="T256" s="174"/>
      <c r="U256" s="174"/>
      <c r="V256" s="174"/>
      <c r="W256" s="174"/>
      <c r="X256" s="174"/>
      <c r="Y256" s="185"/>
      <c r="Z256" s="334" cm="1">
        <f t="array" ref="Z256">SUMPRODUCT(--($A257:$A$2509=$A256),--(Z257:Z$2509))</f>
        <v>988</v>
      </c>
      <c r="AA256" s="334" cm="1">
        <f t="array" ref="AA256">SUMPRODUCT(--($A257:$A$2509=$A256),--(AA257:AA$2509))</f>
        <v>3646</v>
      </c>
      <c r="AB256" s="334" cm="1">
        <f t="array" ref="AB256">SUMPRODUCT(--($A257:$A$2509=$A256),--(AB257:AB$2509))</f>
        <v>3303</v>
      </c>
      <c r="AC256" s="334" cm="1">
        <f t="array" ref="AC256">SUMPRODUCT(--($A257:$A$2509=$A256),--(AC257:AC$2509))</f>
        <v>810</v>
      </c>
      <c r="AD256" s="334" cm="1">
        <f t="array" ref="AD256">SUMPRODUCT(--($A257:$A$2509=$A256),--(AD257:AD$2509))</f>
        <v>502</v>
      </c>
      <c r="AE256" s="334" cm="1">
        <f t="array" ref="AE256">SUMPRODUCT(--($A257:$A$2509=$A256),--(AE257:AE$2509))</f>
        <v>188</v>
      </c>
      <c r="AF256" s="334" cm="1">
        <f t="array" ref="AF256">SUMPRODUCT(--($A257:$A$2509=$A256),--(AF257:AF$2509))</f>
        <v>17</v>
      </c>
      <c r="AG256" s="334" cm="1">
        <f t="array" ref="AG256">SUMPRODUCT(--($A257:$A$2509=$A256),--(AG257:AG$2509))</f>
        <v>103</v>
      </c>
      <c r="AH256" s="334" cm="1">
        <f t="array" ref="AH256">SUMPRODUCT(--($A257:$A$2509=$A256),--(AH257:AH$2509))</f>
        <v>419</v>
      </c>
      <c r="AI256" s="334" cm="1">
        <f t="array" ref="AI256">SUMPRODUCT(--($A257:$A$2509=$A256),--(AI257:AI$2509))</f>
        <v>380</v>
      </c>
      <c r="AJ256" s="334" cm="1">
        <f t="array" ref="AJ256">SUMPRODUCT(--($A257:$A$2509=$A256),--(AJ257:AJ$2509))</f>
        <v>96</v>
      </c>
      <c r="AK256" s="334" cm="1">
        <f t="array" ref="AK256">SUMPRODUCT(--($A257:$A$2509=$A256),--(AK257:AK$2509))</f>
        <v>34</v>
      </c>
      <c r="AL256" s="334" cm="1">
        <f t="array" ref="AL256">SUMPRODUCT(--($A257:$A$2509=$A256),--(AL257:AL$2509))</f>
        <v>262</v>
      </c>
      <c r="AM256" s="334" cm="1">
        <f t="array" ref="AM256">SUMPRODUCT(--($A257:$A$2509=$A256),--(AM257:AM$2509))</f>
        <v>9</v>
      </c>
      <c r="AN256" s="334" cm="1">
        <f t="array" ref="AN256">SUMPRODUCT(--($A257:$A$2509=$A256),--(AN257:AN$2509))</f>
        <v>868</v>
      </c>
      <c r="AO256" s="334" cm="1">
        <f t="array" ref="AO256">SUMPRODUCT(--($A257:$A$2509=$A256),--(AO257:AO$2509))</f>
        <v>41</v>
      </c>
      <c r="AP256" s="334" cm="1">
        <f t="array" ref="AP256">SUMPRODUCT(--($A257:$A$2509=$A256),--(AP257:AP$2509))</f>
        <v>26</v>
      </c>
      <c r="AQ256" s="334" cm="1">
        <f t="array" ref="AQ256">SUMPRODUCT(--($A257:$A$2509=$A256),--(AQ257:AQ$2509))</f>
        <v>14</v>
      </c>
      <c r="AR256" s="334" cm="1">
        <f t="array" ref="AR256">SUMPRODUCT(--($A257:$A$2509=$A256),--(AR257:AR$2509))</f>
        <v>53</v>
      </c>
      <c r="AS256" s="335"/>
      <c r="AT256" s="335"/>
      <c r="AU256" s="335"/>
      <c r="AV256" s="335"/>
      <c r="AW256" s="335"/>
      <c r="AX256" s="335"/>
      <c r="AY256" s="336"/>
      <c r="AZ256" s="335"/>
      <c r="BA256" s="335"/>
      <c r="BB256" s="335"/>
      <c r="BC256" s="335"/>
      <c r="BD256" s="337"/>
      <c r="BE256" s="337">
        <f>AC256/AB256</f>
        <v>0.24523160762942781</v>
      </c>
      <c r="BF256" s="337">
        <f>(AC256+AL256+AM256+AO256)/(AA256-AP256-AQ256)</f>
        <v>0.31114808652246256</v>
      </c>
      <c r="BG256" s="337">
        <f>((AC256-AE256-AF256-AG256)+(AE256*2)+(AF256*3)+(AG256*4))/AB256</f>
        <v>0.40599455040871935</v>
      </c>
      <c r="BH256" s="337">
        <f>BF256+BG256</f>
        <v>0.71714263693118196</v>
      </c>
      <c r="BI256" s="337">
        <f>BG256+BH256</f>
        <v>1.1231371873399012</v>
      </c>
      <c r="BJ256" s="337"/>
      <c r="BK256" s="337"/>
      <c r="BL256" s="336"/>
      <c r="BM256" s="336"/>
      <c r="BN256" s="336"/>
      <c r="BO256" s="338"/>
      <c r="BP256" s="339" cm="1">
        <f t="array" ref="BP256">SUMPRODUCT(--($A257:$A$2509=$A256),--(BP257:BP$2509))</f>
        <v>6.0535414721816672</v>
      </c>
      <c r="BQ256" s="336"/>
      <c r="BR256" s="339" cm="1">
        <f t="array" ref="BR256">SUMPRODUCT(--($A257:$A$2509=$A256),--(BR257:BR$2509))</f>
        <v>-7.7005834369204322</v>
      </c>
      <c r="BS256" s="333" cm="1">
        <f t="array" ref="BS256">SUMPRODUCT(--($A257:$A$2509=$A256),--(BS257:BS$2509))</f>
        <v>13.834909590846395</v>
      </c>
      <c r="BT256" s="238"/>
      <c r="BU256" s="239"/>
      <c r="BV256" s="295"/>
      <c r="BW256" s="238"/>
      <c r="BX256" s="238"/>
      <c r="BY256" s="238"/>
      <c r="BZ256" s="238"/>
      <c r="CA256" s="239"/>
      <c r="CB256" s="295"/>
      <c r="CC256" s="238"/>
      <c r="CD256" s="239"/>
      <c r="CE256" s="329"/>
      <c r="CF256" s="295"/>
      <c r="CG256" s="238"/>
      <c r="CH256" s="239"/>
      <c r="CI256" s="329"/>
      <c r="CJ256" s="295"/>
      <c r="CK256" s="238"/>
      <c r="CL256" s="239"/>
      <c r="CM256" s="329"/>
      <c r="CN256" s="295"/>
      <c r="CO256" s="238"/>
      <c r="CP256" s="239"/>
      <c r="CQ256" s="329"/>
      <c r="CR256" s="295"/>
      <c r="CS256" s="291"/>
      <c r="CT256" s="292"/>
      <c r="CU256" s="330"/>
      <c r="CV256" s="330"/>
      <c r="CW256" s="293"/>
      <c r="CX256" s="291"/>
      <c r="CY256" s="292"/>
      <c r="CZ256" s="330"/>
      <c r="DA256" s="330"/>
      <c r="DB256" s="293"/>
      <c r="DC256" s="291"/>
      <c r="DD256" s="292"/>
      <c r="DE256" s="330"/>
      <c r="DF256" s="330"/>
      <c r="DG256" s="293"/>
      <c r="DH256" s="303" cm="1">
        <f t="array" ref="DH256">SUMPRODUCT(--($A257:$A$2509=$A256),--(DH257:DH$2509))</f>
        <v>0</v>
      </c>
      <c r="DI256" s="343" cm="1">
        <f t="array" ref="DI256">SUMPRODUCT(--($A257:$A$2509=$A256),--(DI257:DI$2509))</f>
        <v>19.310169070959009</v>
      </c>
      <c r="DJ256" s="334" cm="1">
        <f t="array" ref="DJ256">SUMPRODUCT(--($A257:$A$2509=$A256),--(DJ257:DJ$2509))</f>
        <v>243</v>
      </c>
      <c r="DK256" s="334" cm="1">
        <f t="array" ref="DK256">SUMPRODUCT(--($A257:$A$2509=$A256),--(DK257:DK$2509))</f>
        <v>101</v>
      </c>
      <c r="DL256" s="334" cm="1">
        <f t="array" ref="DL256">SUMPRODUCT(--($A257:$A$2509=$A256),--(DL257:DL$2509))</f>
        <v>1</v>
      </c>
      <c r="DM256" s="334" cm="1">
        <f t="array" ref="DM256">SUMPRODUCT(--($A257:$A$2509=$A256),--(DM257:DM$2509))</f>
        <v>34</v>
      </c>
      <c r="DN256" s="334" cm="1">
        <f t="array" ref="DN256">SUMPRODUCT(--($A257:$A$2509=$A256),--(DN257:DN$2509))</f>
        <v>46</v>
      </c>
      <c r="DO256" s="334" cm="1">
        <f t="array" ref="DO256">SUMPRODUCT(--($A257:$A$2509=$A256),--(DO257:DO$2509))</f>
        <v>3</v>
      </c>
      <c r="DP256" s="339" cm="1">
        <f t="array" ref="DP256">SUMPRODUCT(--($A257:$A$2509=$A256),--(DP257:DP$2509))</f>
        <v>662.80000000000018</v>
      </c>
      <c r="DQ256" s="339" cm="1">
        <f t="array" ref="DQ256">SUMPRODUCT(--($A257:$A$2509=$A256),--(DQ257:DQ$2509))</f>
        <v>524.9999880790707</v>
      </c>
      <c r="DR256" s="339" cm="1">
        <f t="array" ref="DR256">SUMPRODUCT(--($A257:$A$2509=$A256),--(DR257:DR$2509))</f>
        <v>137.79999780654879</v>
      </c>
      <c r="DS256" s="334" cm="1">
        <f t="array" ref="DS256">SUMPRODUCT(--($A257:$A$2509=$A256),--(DS257:DS$2509))</f>
        <v>2849</v>
      </c>
      <c r="DT256" s="334" cm="1">
        <f t="array" ref="DT256">SUMPRODUCT(--($A257:$A$2509=$A256),--(DT257:DT$2509))</f>
        <v>622</v>
      </c>
      <c r="DU256" s="334" cm="1">
        <f t="array" ref="DU256">SUMPRODUCT(--($A257:$A$2509=$A256),--(DU257:DU$2509))</f>
        <v>348</v>
      </c>
      <c r="DV256" s="334" cm="1">
        <f t="array" ref="DV256">SUMPRODUCT(--($A257:$A$2509=$A256),--(DV257:DV$2509))</f>
        <v>320</v>
      </c>
      <c r="DW256" s="334" cm="1">
        <f t="array" ref="DW256">SUMPRODUCT(--($A257:$A$2509=$A256),--(DW257:DW$2509))</f>
        <v>96</v>
      </c>
      <c r="DX256" s="334" cm="1">
        <f t="array" ref="DX256">SUMPRODUCT(--($A257:$A$2509=$A256),--(DX257:DX$2509))</f>
        <v>268</v>
      </c>
      <c r="DY256" s="334" cm="1">
        <f t="array" ref="DY256">SUMPRODUCT(--($A257:$A$2509=$A256),--(DY257:DY$2509))</f>
        <v>4</v>
      </c>
      <c r="DZ256" s="334" cm="1">
        <f t="array" ref="DZ256">SUMPRODUCT(--($A257:$A$2509=$A256),--(DZ257:DZ$2509))</f>
        <v>39</v>
      </c>
      <c r="EA256" s="334" cm="1">
        <f t="array" ref="EA256">SUMPRODUCT(--($A257:$A$2509=$A256),--(EA257:EA$2509))</f>
        <v>24</v>
      </c>
      <c r="EB256" s="334" cm="1">
        <f t="array" ref="EB256">SUMPRODUCT(--($A257:$A$2509=$A256),--(EB257:EB$2509))</f>
        <v>2</v>
      </c>
      <c r="EC256" s="334" cm="1">
        <f t="array" ref="EC256">SUMPRODUCT(--($A257:$A$2509=$A256),--(EC257:EC$2509))</f>
        <v>600</v>
      </c>
      <c r="ED256" s="338">
        <f>EC256/DP256*10</f>
        <v>9.0525045262522603</v>
      </c>
      <c r="EE256" s="338">
        <f>DX256/DP256*10</f>
        <v>4.0434520217260097</v>
      </c>
      <c r="EF256" s="338">
        <f>DW256/DP256*10</f>
        <v>1.4484007242003616</v>
      </c>
      <c r="EG256" s="338">
        <f>DX256/DQ256*10</f>
        <v>5.1047620206733466</v>
      </c>
      <c r="EH256" s="341">
        <f>(DT256+DX256+DZ256)/DP256</f>
        <v>1.4016294508147251</v>
      </c>
      <c r="EI256" s="341"/>
      <c r="EJ256" s="337">
        <f>DT256/(DS256-DX256-DY256-DZ256)</f>
        <v>0.24507486209613868</v>
      </c>
      <c r="EK256" s="337"/>
      <c r="EL256" s="342"/>
      <c r="EM256" s="342"/>
      <c r="EN256" s="342"/>
      <c r="EO256" s="342"/>
      <c r="EP256" s="342"/>
      <c r="EQ256" s="342"/>
      <c r="ER256" s="237"/>
      <c r="ES256" s="341"/>
      <c r="ET256" s="341"/>
      <c r="EU256" s="341"/>
      <c r="EV256" s="341"/>
      <c r="EW256" s="341"/>
      <c r="EX256" s="333" cm="1">
        <f t="array" ref="EX256">SUMPRODUCT(--($A257:$A$2509=$A256),--(EX257:EX$2509))</f>
        <v>4.4895210131071455</v>
      </c>
    </row>
    <row r="257" spans="1:260" ht="13" customHeight="1">
      <c r="A257" s="160" t="s">
        <v>2170</v>
      </c>
      <c r="B257" s="160">
        <v>12938</v>
      </c>
      <c r="C257" s="160">
        <v>808967</v>
      </c>
      <c r="D257" s="160">
        <v>33825</v>
      </c>
      <c r="E257" s="160" t="s">
        <v>15</v>
      </c>
      <c r="F257" s="160" t="s">
        <v>15</v>
      </c>
      <c r="G257" s="175"/>
      <c r="H257" s="162" t="s">
        <v>1242</v>
      </c>
      <c r="I257" s="162" t="s">
        <v>4159</v>
      </c>
      <c r="J257" s="160">
        <v>26</v>
      </c>
      <c r="K257" s="161">
        <v>1</v>
      </c>
      <c r="M257" s="184" t="s">
        <v>837</v>
      </c>
      <c r="Z257" s="163"/>
      <c r="AS257" s="278"/>
      <c r="AT257" s="278"/>
      <c r="AU257" s="278"/>
      <c r="AV257" s="278"/>
      <c r="AW257" s="278"/>
      <c r="AX257" s="278"/>
      <c r="AY257" s="456"/>
      <c r="AZ257" s="278"/>
      <c r="BA257" s="278"/>
      <c r="BB257" s="278"/>
      <c r="BC257" s="278"/>
      <c r="BD257" s="164"/>
      <c r="BE257" s="164"/>
      <c r="BF257" s="164"/>
      <c r="BG257" s="164"/>
      <c r="BH257" s="164"/>
      <c r="BI257" s="164"/>
      <c r="BJ257" s="165"/>
      <c r="BK257" s="164"/>
      <c r="BL257" s="165"/>
      <c r="BM257" s="165"/>
      <c r="BN257" s="165"/>
      <c r="BO257" s="165"/>
      <c r="BP257" s="165"/>
      <c r="BQ257" s="165"/>
      <c r="BR257" s="165"/>
      <c r="BS257" s="284"/>
      <c r="BT257" s="289"/>
      <c r="BU257" s="279"/>
      <c r="BV257" s="290"/>
      <c r="BW257" s="289"/>
      <c r="BX257" s="289"/>
      <c r="BY257" s="289"/>
      <c r="BZ257" s="289"/>
      <c r="CA257" s="279"/>
      <c r="CB257" s="290"/>
      <c r="CC257" s="289"/>
      <c r="CD257" s="279"/>
      <c r="CE257" s="328"/>
      <c r="CF257" s="290"/>
      <c r="CG257" s="289"/>
      <c r="CH257" s="279"/>
      <c r="CI257" s="328"/>
      <c r="CJ257" s="290"/>
      <c r="CK257" s="289"/>
      <c r="CL257" s="279"/>
      <c r="CM257" s="328"/>
      <c r="CN257" s="290"/>
      <c r="CO257" s="289"/>
      <c r="CP257" s="279"/>
      <c r="CQ257" s="328"/>
      <c r="CR257" s="290"/>
      <c r="CS257" s="289"/>
      <c r="CT257" s="279"/>
      <c r="CU257" s="328"/>
      <c r="CV257" s="328"/>
      <c r="CW257" s="290"/>
      <c r="CX257" s="289"/>
      <c r="CY257" s="279"/>
      <c r="CZ257" s="328"/>
      <c r="DA257" s="328"/>
      <c r="DB257" s="290"/>
      <c r="DC257" s="289"/>
      <c r="DD257" s="279"/>
      <c r="DE257" s="328"/>
      <c r="DF257" s="328"/>
      <c r="DG257" s="290"/>
      <c r="DH257" s="325"/>
      <c r="DI257" s="301"/>
      <c r="DJ257" s="163">
        <v>17</v>
      </c>
      <c r="DK257" s="163">
        <v>17</v>
      </c>
      <c r="DL257" s="163">
        <v>0</v>
      </c>
      <c r="DM257" s="163">
        <v>8</v>
      </c>
      <c r="DN257" s="163">
        <v>6</v>
      </c>
      <c r="DO257" s="163">
        <v>0</v>
      </c>
      <c r="DP257" s="165">
        <v>96.2</v>
      </c>
      <c r="DQ257" s="165">
        <v>96.199996948242102</v>
      </c>
      <c r="DR257" s="165"/>
      <c r="DS257" s="163">
        <v>381</v>
      </c>
      <c r="DT257" s="163">
        <v>66</v>
      </c>
      <c r="DU257" s="163">
        <v>30</v>
      </c>
      <c r="DV257" s="163">
        <v>27</v>
      </c>
      <c r="DW257" s="163">
        <v>9</v>
      </c>
      <c r="DX257" s="163">
        <v>32</v>
      </c>
      <c r="DY257" s="163">
        <v>0</v>
      </c>
      <c r="DZ257" s="163">
        <v>2</v>
      </c>
      <c r="EA257" s="163">
        <v>4</v>
      </c>
      <c r="EB257" s="163">
        <v>0</v>
      </c>
      <c r="EC257" s="163">
        <v>109</v>
      </c>
      <c r="ED257" s="165">
        <v>10.1482761290524</v>
      </c>
      <c r="EE257" s="165">
        <v>2.9793104232080498</v>
      </c>
      <c r="EF257" s="165">
        <v>0.83793105652726396</v>
      </c>
      <c r="EG257" s="165">
        <v>6.1448277478666</v>
      </c>
      <c r="EH257" s="166">
        <v>1.0137931301194001</v>
      </c>
      <c r="EI257" s="165">
        <v>78.243274644433001</v>
      </c>
      <c r="EJ257" s="164">
        <v>0.190201729106628</v>
      </c>
      <c r="EK257" s="164">
        <v>0.24890829694323099</v>
      </c>
      <c r="EL257" s="278">
        <v>0.53586497799999999</v>
      </c>
      <c r="EM257" s="278">
        <v>0.147679324</v>
      </c>
      <c r="EN257" s="278">
        <v>0.31645569600000001</v>
      </c>
      <c r="EO257" s="278">
        <v>6.7226889999999997E-2</v>
      </c>
      <c r="EP257" s="278">
        <v>0.41176470999999998</v>
      </c>
      <c r="EQ257" s="278">
        <v>0.11521323999999999</v>
      </c>
      <c r="ER257" s="165">
        <v>8.7281693640415395E-2</v>
      </c>
      <c r="ES257" s="166">
        <v>2.5137931695817901</v>
      </c>
      <c r="ET257" s="166">
        <v>2.82</v>
      </c>
      <c r="EU257" s="166">
        <v>3.0960927374042599</v>
      </c>
      <c r="EV257" s="166">
        <v>3.0297957795628401</v>
      </c>
      <c r="EW257" s="166">
        <v>3.2212618955401302</v>
      </c>
      <c r="EX257" s="284">
        <v>2.4552681446075399</v>
      </c>
    </row>
    <row r="258" spans="1:260" s="167" customFormat="1" ht="13" customHeight="1">
      <c r="A258" s="200" t="s">
        <v>2170</v>
      </c>
      <c r="B258" s="160">
        <v>11750</v>
      </c>
      <c r="C258" s="200">
        <v>666157</v>
      </c>
      <c r="D258" s="200">
        <v>26378</v>
      </c>
      <c r="E258" s="200" t="s">
        <v>188</v>
      </c>
      <c r="F258" s="160" t="s">
        <v>188</v>
      </c>
      <c r="G258" s="175"/>
      <c r="H258" s="206" t="s">
        <v>3098</v>
      </c>
      <c r="I258" s="206" t="s">
        <v>220</v>
      </c>
      <c r="J258" s="200">
        <v>27</v>
      </c>
      <c r="K258" s="161">
        <v>1</v>
      </c>
      <c r="L258" s="175"/>
      <c r="M258" s="210" t="s">
        <v>46</v>
      </c>
      <c r="N258" s="211"/>
      <c r="O258" s="175"/>
      <c r="P258" s="161"/>
      <c r="Q258" s="175"/>
      <c r="R258" s="175"/>
      <c r="S258" s="175"/>
      <c r="T258" s="161"/>
      <c r="U258" s="161"/>
      <c r="V258" s="161"/>
      <c r="W258" s="161"/>
      <c r="X258" s="161"/>
      <c r="Y258" s="184"/>
      <c r="Z258" s="163"/>
      <c r="AA258" s="163"/>
      <c r="AB258" s="163"/>
      <c r="AC258" s="163"/>
      <c r="AD258" s="163"/>
      <c r="AE258" s="163"/>
      <c r="AF258" s="163"/>
      <c r="AG258" s="163"/>
      <c r="AH258" s="163"/>
      <c r="AI258" s="163"/>
      <c r="AJ258" s="163"/>
      <c r="AK258" s="163"/>
      <c r="AL258" s="163"/>
      <c r="AM258" s="163"/>
      <c r="AN258" s="163"/>
      <c r="AO258" s="163"/>
      <c r="AP258" s="163"/>
      <c r="AQ258" s="163"/>
      <c r="AR258" s="163"/>
      <c r="AS258" s="278"/>
      <c r="AT258" s="278"/>
      <c r="AU258" s="278"/>
      <c r="AV258" s="278"/>
      <c r="AW258" s="278"/>
      <c r="AX258" s="278"/>
      <c r="AY258" s="456"/>
      <c r="AZ258" s="278"/>
      <c r="BA258" s="278"/>
      <c r="BB258" s="278"/>
      <c r="BC258" s="278"/>
      <c r="BD258" s="164"/>
      <c r="BE258" s="164"/>
      <c r="BF258" s="164"/>
      <c r="BG258" s="164"/>
      <c r="BH258" s="164"/>
      <c r="BI258" s="164"/>
      <c r="BJ258" s="165"/>
      <c r="BK258" s="164"/>
      <c r="BL258" s="165"/>
      <c r="BM258" s="165"/>
      <c r="BN258" s="165"/>
      <c r="BO258" s="165"/>
      <c r="BP258" s="165"/>
      <c r="BQ258" s="165"/>
      <c r="BR258" s="165"/>
      <c r="BS258" s="284"/>
      <c r="BT258" s="289"/>
      <c r="BU258" s="279"/>
      <c r="BV258" s="290"/>
      <c r="BW258" s="289"/>
      <c r="BX258" s="289"/>
      <c r="BY258" s="289"/>
      <c r="BZ258" s="289"/>
      <c r="CA258" s="279"/>
      <c r="CB258" s="290"/>
      <c r="CC258" s="289"/>
      <c r="CD258" s="279"/>
      <c r="CE258" s="328"/>
      <c r="CF258" s="290"/>
      <c r="CG258" s="289"/>
      <c r="CH258" s="279"/>
      <c r="CI258" s="328"/>
      <c r="CJ258" s="290"/>
      <c r="CK258" s="289"/>
      <c r="CL258" s="279"/>
      <c r="CM258" s="328"/>
      <c r="CN258" s="290"/>
      <c r="CO258" s="289"/>
      <c r="CP258" s="279"/>
      <c r="CQ258" s="328"/>
      <c r="CR258" s="290"/>
      <c r="CS258" s="289"/>
      <c r="CT258" s="279"/>
      <c r="CU258" s="328"/>
      <c r="CV258" s="328"/>
      <c r="CW258" s="290"/>
      <c r="CX258" s="289"/>
      <c r="CY258" s="279"/>
      <c r="CZ258" s="328"/>
      <c r="DA258" s="328"/>
      <c r="DB258" s="290"/>
      <c r="DC258" s="289"/>
      <c r="DD258" s="279"/>
      <c r="DE258" s="328"/>
      <c r="DF258" s="328"/>
      <c r="DG258" s="290"/>
      <c r="DH258" s="302"/>
      <c r="DI258" s="301"/>
      <c r="DJ258" s="163">
        <v>18</v>
      </c>
      <c r="DK258" s="163">
        <v>18</v>
      </c>
      <c r="DL258" s="163">
        <v>1</v>
      </c>
      <c r="DM258" s="163">
        <v>5</v>
      </c>
      <c r="DN258" s="163">
        <v>6</v>
      </c>
      <c r="DO258" s="163">
        <v>0</v>
      </c>
      <c r="DP258" s="165">
        <v>100.2</v>
      </c>
      <c r="DQ258" s="165">
        <v>100.199996948242</v>
      </c>
      <c r="DR258" s="165"/>
      <c r="DS258" s="163">
        <v>422</v>
      </c>
      <c r="DT258" s="163">
        <v>93</v>
      </c>
      <c r="DU258" s="163">
        <v>42</v>
      </c>
      <c r="DV258" s="163">
        <v>40</v>
      </c>
      <c r="DW258" s="163">
        <v>15</v>
      </c>
      <c r="DX258" s="163">
        <v>22</v>
      </c>
      <c r="DY258" s="163">
        <v>0</v>
      </c>
      <c r="DZ258" s="163">
        <v>11</v>
      </c>
      <c r="EA258" s="163">
        <v>2</v>
      </c>
      <c r="EB258" s="163">
        <v>1</v>
      </c>
      <c r="EC258" s="163">
        <v>93</v>
      </c>
      <c r="ED258" s="165">
        <v>8.3145697464739499</v>
      </c>
      <c r="EE258" s="165">
        <v>1.96688746690781</v>
      </c>
      <c r="EF258" s="165">
        <v>1.34105963652805</v>
      </c>
      <c r="EG258" s="165">
        <v>8.3145697464739499</v>
      </c>
      <c r="EH258" s="166">
        <v>1.14238413482019</v>
      </c>
      <c r="EI258" s="165">
        <v>88.167766139480307</v>
      </c>
      <c r="EJ258" s="164">
        <v>0.23907455012853401</v>
      </c>
      <c r="EK258" s="164">
        <v>0.277580071174377</v>
      </c>
      <c r="EL258" s="278">
        <v>0.41724137900000002</v>
      </c>
      <c r="EM258" s="278">
        <v>0.19655172400000001</v>
      </c>
      <c r="EN258" s="278">
        <v>0.38620689600000002</v>
      </c>
      <c r="EO258" s="278">
        <v>8.783784E-2</v>
      </c>
      <c r="EP258" s="278">
        <v>0.42567568</v>
      </c>
      <c r="EQ258" s="278">
        <v>0.10912454000000001</v>
      </c>
      <c r="ER258" s="165">
        <v>0.36738872144822898</v>
      </c>
      <c r="ES258" s="166">
        <v>3.5761590307414801</v>
      </c>
      <c r="ET258" s="166">
        <v>4.12</v>
      </c>
      <c r="EU258" s="166">
        <v>4.1585956187683397</v>
      </c>
      <c r="EV258" s="166">
        <v>3.8620691152931599</v>
      </c>
      <c r="EW258" s="166">
        <v>3.7320900685404301</v>
      </c>
      <c r="EX258" s="284">
        <v>1.29559767246246</v>
      </c>
      <c r="EY258" s="458"/>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c r="GK258" s="162"/>
      <c r="GL258" s="162"/>
      <c r="GM258" s="162"/>
      <c r="GN258" s="162"/>
      <c r="GO258" s="162"/>
      <c r="GP258" s="162"/>
      <c r="GQ258" s="162"/>
      <c r="GR258" s="162"/>
      <c r="GS258" s="162"/>
      <c r="GT258" s="162"/>
      <c r="GU258" s="162"/>
      <c r="GV258" s="162"/>
      <c r="GW258" s="162"/>
      <c r="GX258" s="162"/>
      <c r="GY258" s="162"/>
      <c r="GZ258" s="162"/>
      <c r="HA258" s="162"/>
      <c r="HB258" s="162"/>
      <c r="HC258" s="162"/>
      <c r="HD258" s="162"/>
      <c r="HE258" s="162"/>
      <c r="HF258" s="162"/>
      <c r="HG258" s="162"/>
      <c r="HH258" s="162"/>
      <c r="HI258" s="162"/>
      <c r="HJ258" s="162"/>
      <c r="HK258" s="162"/>
      <c r="HL258" s="162"/>
      <c r="HM258" s="162"/>
      <c r="HN258" s="162"/>
      <c r="HO258" s="162"/>
      <c r="HP258" s="162"/>
      <c r="HQ258" s="162"/>
      <c r="HR258" s="162"/>
      <c r="HS258" s="162"/>
      <c r="HT258" s="162"/>
      <c r="HU258" s="162"/>
      <c r="HV258" s="162"/>
      <c r="HW258" s="162"/>
      <c r="HX258" s="162"/>
      <c r="HY258" s="162"/>
      <c r="HZ258" s="162"/>
      <c r="IA258" s="162"/>
      <c r="IB258" s="162"/>
      <c r="IC258" s="162"/>
      <c r="ID258" s="162"/>
      <c r="IE258" s="162"/>
      <c r="IF258" s="162"/>
      <c r="IG258" s="162"/>
      <c r="IH258" s="162"/>
      <c r="II258" s="162"/>
      <c r="IJ258" s="162"/>
      <c r="IK258" s="162"/>
      <c r="IL258" s="162"/>
      <c r="IM258" s="162"/>
      <c r="IN258" s="162"/>
      <c r="IO258" s="162"/>
      <c r="IP258" s="162"/>
      <c r="IQ258" s="162"/>
      <c r="IR258" s="162"/>
      <c r="IS258" s="162"/>
      <c r="IT258" s="162"/>
      <c r="IU258" s="162"/>
      <c r="IV258" s="162"/>
      <c r="IW258" s="162"/>
      <c r="IX258" s="162"/>
      <c r="IY258" s="162"/>
      <c r="IZ258" s="162"/>
    </row>
    <row r="259" spans="1:260" ht="13" customHeight="1">
      <c r="A259" s="160" t="s">
        <v>2170</v>
      </c>
      <c r="B259" s="160">
        <v>12554</v>
      </c>
      <c r="C259" s="200">
        <v>671737</v>
      </c>
      <c r="D259" s="160">
        <v>22543</v>
      </c>
      <c r="E259" s="200" t="s">
        <v>2178</v>
      </c>
      <c r="F259" s="160" t="s">
        <v>2178</v>
      </c>
      <c r="G259" s="175"/>
      <c r="H259" s="206" t="s">
        <v>301</v>
      </c>
      <c r="I259" s="206" t="s">
        <v>3432</v>
      </c>
      <c r="J259" s="200">
        <v>24</v>
      </c>
      <c r="K259" s="161">
        <v>1</v>
      </c>
      <c r="L259" s="175"/>
      <c r="M259" s="210" t="s">
        <v>837</v>
      </c>
      <c r="N259" s="211"/>
      <c r="O259" s="175"/>
      <c r="P259" s="175"/>
      <c r="Q259" s="175"/>
      <c r="R259" s="175"/>
      <c r="S259" s="175"/>
      <c r="T259" s="175"/>
      <c r="U259" s="175"/>
      <c r="V259" s="175"/>
      <c r="W259" s="175"/>
      <c r="X259" s="175"/>
      <c r="Y259" s="210"/>
      <c r="Z259" s="163"/>
      <c r="AS259" s="278"/>
      <c r="AT259" s="278"/>
      <c r="AU259" s="278"/>
      <c r="AV259" s="278"/>
      <c r="AW259" s="278"/>
      <c r="AX259" s="278"/>
      <c r="AY259" s="456"/>
      <c r="AZ259" s="278"/>
      <c r="BA259" s="278"/>
      <c r="BB259" s="278"/>
      <c r="BC259" s="278"/>
      <c r="BD259" s="164"/>
      <c r="BE259" s="164"/>
      <c r="BF259" s="164"/>
      <c r="BG259" s="164"/>
      <c r="BH259" s="164"/>
      <c r="BI259" s="164"/>
      <c r="BJ259" s="165"/>
      <c r="BK259" s="164"/>
      <c r="BL259" s="165"/>
      <c r="BM259" s="165"/>
      <c r="BN259" s="165"/>
      <c r="BO259" s="165"/>
      <c r="BP259" s="165"/>
      <c r="BQ259" s="165"/>
      <c r="BR259" s="165"/>
      <c r="BS259" s="284"/>
      <c r="BT259" s="289"/>
      <c r="BU259" s="279"/>
      <c r="BV259" s="290"/>
      <c r="BW259" s="289"/>
      <c r="BX259" s="289"/>
      <c r="BY259" s="289"/>
      <c r="BZ259" s="289"/>
      <c r="CA259" s="279"/>
      <c r="CB259" s="290"/>
      <c r="CC259" s="289"/>
      <c r="CD259" s="279"/>
      <c r="CE259" s="328"/>
      <c r="CF259" s="290"/>
      <c r="CG259" s="289"/>
      <c r="CH259" s="279"/>
      <c r="CI259" s="328"/>
      <c r="CJ259" s="290"/>
      <c r="CK259" s="289"/>
      <c r="CL259" s="279"/>
      <c r="CM259" s="328"/>
      <c r="CN259" s="290"/>
      <c r="CO259" s="289"/>
      <c r="CP259" s="279"/>
      <c r="CQ259" s="328"/>
      <c r="CR259" s="290"/>
      <c r="CS259" s="289"/>
      <c r="CT259" s="279"/>
      <c r="CU259" s="328"/>
      <c r="CV259" s="328"/>
      <c r="CW259" s="290"/>
      <c r="CX259" s="289"/>
      <c r="CY259" s="279"/>
      <c r="CZ259" s="328"/>
      <c r="DA259" s="328"/>
      <c r="DB259" s="290"/>
      <c r="DC259" s="289"/>
      <c r="DD259" s="279"/>
      <c r="DE259" s="328"/>
      <c r="DF259" s="328"/>
      <c r="DG259" s="290"/>
      <c r="DH259" s="302"/>
      <c r="DI259" s="301"/>
      <c r="DJ259" s="163">
        <v>18</v>
      </c>
      <c r="DK259" s="163">
        <v>18</v>
      </c>
      <c r="DL259" s="163">
        <v>0</v>
      </c>
      <c r="DM259" s="163">
        <v>5</v>
      </c>
      <c r="DN259" s="163">
        <v>6</v>
      </c>
      <c r="DO259" s="163">
        <v>0</v>
      </c>
      <c r="DP259" s="165">
        <v>97.2</v>
      </c>
      <c r="DQ259" s="165">
        <v>97.199996948242102</v>
      </c>
      <c r="DR259" s="165"/>
      <c r="DS259" s="163">
        <v>414</v>
      </c>
      <c r="DT259" s="163">
        <v>90</v>
      </c>
      <c r="DU259" s="163">
        <v>60</v>
      </c>
      <c r="DV259" s="163">
        <v>52</v>
      </c>
      <c r="DW259" s="163">
        <v>12</v>
      </c>
      <c r="DX259" s="163">
        <v>37</v>
      </c>
      <c r="DY259" s="163">
        <v>0</v>
      </c>
      <c r="DZ259" s="163">
        <v>4</v>
      </c>
      <c r="EA259" s="163">
        <v>2</v>
      </c>
      <c r="EB259" s="163">
        <v>0</v>
      </c>
      <c r="EC259" s="163">
        <v>84</v>
      </c>
      <c r="ED259" s="165">
        <v>7.7406145360279899</v>
      </c>
      <c r="EE259" s="165">
        <v>3.4095564027742302</v>
      </c>
      <c r="EF259" s="165">
        <v>1.10580207657542</v>
      </c>
      <c r="EG259" s="165">
        <v>8.2935155743157001</v>
      </c>
      <c r="EH259" s="166">
        <v>1.30034133078777</v>
      </c>
      <c r="EI259" s="165">
        <v>100.86643816336</v>
      </c>
      <c r="EJ259" s="164">
        <v>0.241286863270777</v>
      </c>
      <c r="EK259" s="164">
        <v>0.281588447653429</v>
      </c>
      <c r="EL259" s="278">
        <v>0.48611111099999998</v>
      </c>
      <c r="EM259" s="278">
        <v>0.17013888799999999</v>
      </c>
      <c r="EN259" s="278">
        <v>0.34375</v>
      </c>
      <c r="EO259" s="278">
        <v>5.8823529999999999E-2</v>
      </c>
      <c r="EP259" s="278">
        <v>0.36678200999999999</v>
      </c>
      <c r="EQ259" s="278">
        <v>9.6277280000000007E-2</v>
      </c>
      <c r="ER259" s="165">
        <v>-0.59594029081688804</v>
      </c>
      <c r="ES259" s="166">
        <v>4.7918089984935204</v>
      </c>
      <c r="ET259" s="166">
        <v>3.64</v>
      </c>
      <c r="EU259" s="166">
        <v>4.2222667104706399</v>
      </c>
      <c r="EV259" s="166">
        <v>4.1196780566251796</v>
      </c>
      <c r="EW259" s="166">
        <v>4.2539791247294998</v>
      </c>
      <c r="EX259" s="284">
        <v>1.16550064086914</v>
      </c>
    </row>
    <row r="260" spans="1:260" ht="13" customHeight="1">
      <c r="A260" s="160" t="s">
        <v>2170</v>
      </c>
      <c r="B260" s="160">
        <v>10659</v>
      </c>
      <c r="C260" s="200">
        <v>668674</v>
      </c>
      <c r="D260" s="160">
        <v>19360</v>
      </c>
      <c r="E260" s="200" t="s">
        <v>2170</v>
      </c>
      <c r="F260" s="200" t="s">
        <v>2170</v>
      </c>
      <c r="G260" s="175"/>
      <c r="H260" s="162" t="s">
        <v>3385</v>
      </c>
      <c r="I260" s="162" t="s">
        <v>24</v>
      </c>
      <c r="J260" s="160">
        <v>30</v>
      </c>
      <c r="K260" s="161">
        <v>1</v>
      </c>
      <c r="M260" s="184" t="s">
        <v>837</v>
      </c>
      <c r="Z260" s="163"/>
      <c r="AS260" s="278"/>
      <c r="AT260" s="278"/>
      <c r="AU260" s="278"/>
      <c r="AV260" s="278"/>
      <c r="AW260" s="278"/>
      <c r="AX260" s="278"/>
      <c r="AY260" s="456"/>
      <c r="AZ260" s="278"/>
      <c r="BA260" s="278"/>
      <c r="BB260" s="278"/>
      <c r="BC260" s="278"/>
      <c r="BD260" s="164"/>
      <c r="BE260" s="164"/>
      <c r="BF260" s="164"/>
      <c r="BG260" s="164"/>
      <c r="BH260" s="164"/>
      <c r="BI260" s="164"/>
      <c r="BJ260" s="165"/>
      <c r="BK260" s="164"/>
      <c r="BL260" s="165"/>
      <c r="BM260" s="165"/>
      <c r="BN260" s="165"/>
      <c r="BO260" s="165"/>
      <c r="BP260" s="165"/>
      <c r="BQ260" s="165"/>
      <c r="BR260" s="165"/>
      <c r="BS260" s="284"/>
      <c r="BT260" s="289"/>
      <c r="BU260" s="279"/>
      <c r="BV260" s="290"/>
      <c r="BW260" s="289"/>
      <c r="BX260" s="289"/>
      <c r="BY260" s="289"/>
      <c r="BZ260" s="289"/>
      <c r="CA260" s="279"/>
      <c r="CB260" s="290"/>
      <c r="CC260" s="289"/>
      <c r="CD260" s="279"/>
      <c r="CE260" s="328"/>
      <c r="CF260" s="290"/>
      <c r="CG260" s="289"/>
      <c r="CH260" s="279"/>
      <c r="CI260" s="328"/>
      <c r="CJ260" s="290"/>
      <c r="CK260" s="289"/>
      <c r="CL260" s="279"/>
      <c r="CM260" s="328"/>
      <c r="CN260" s="290"/>
      <c r="CO260" s="289"/>
      <c r="CP260" s="279"/>
      <c r="CQ260" s="328"/>
      <c r="CR260" s="290"/>
      <c r="CS260" s="289"/>
      <c r="CT260" s="279"/>
      <c r="CU260" s="328"/>
      <c r="CV260" s="328"/>
      <c r="CW260" s="290"/>
      <c r="CX260" s="289"/>
      <c r="CY260" s="279"/>
      <c r="CZ260" s="328"/>
      <c r="DA260" s="328"/>
      <c r="DB260" s="290"/>
      <c r="DC260" s="289"/>
      <c r="DD260" s="279"/>
      <c r="DE260" s="328"/>
      <c r="DF260" s="328"/>
      <c r="DG260" s="290"/>
      <c r="DH260" s="302"/>
      <c r="DI260" s="301"/>
      <c r="DJ260" s="163">
        <v>34</v>
      </c>
      <c r="DK260" s="163">
        <v>0</v>
      </c>
      <c r="DL260" s="163">
        <v>0</v>
      </c>
      <c r="DM260" s="163">
        <v>3</v>
      </c>
      <c r="DN260" s="163">
        <v>2</v>
      </c>
      <c r="DO260" s="163">
        <v>1</v>
      </c>
      <c r="DP260" s="165">
        <v>33.1</v>
      </c>
      <c r="DQ260" s="165"/>
      <c r="DR260" s="165">
        <v>33.099998474121001</v>
      </c>
      <c r="DS260" s="163">
        <v>127</v>
      </c>
      <c r="DT260" s="163">
        <v>25</v>
      </c>
      <c r="DU260" s="163">
        <v>8</v>
      </c>
      <c r="DV260" s="163">
        <v>7</v>
      </c>
      <c r="DW260" s="163">
        <v>2</v>
      </c>
      <c r="DX260" s="163">
        <v>7</v>
      </c>
      <c r="DY260" s="163">
        <v>0</v>
      </c>
      <c r="DZ260" s="163">
        <v>3</v>
      </c>
      <c r="EA260" s="163">
        <v>2</v>
      </c>
      <c r="EB260" s="163">
        <v>0</v>
      </c>
      <c r="EC260" s="163">
        <v>27</v>
      </c>
      <c r="ED260" s="165">
        <v>7.2900011123658901</v>
      </c>
      <c r="EE260" s="165">
        <v>1.89000028839115</v>
      </c>
      <c r="EF260" s="165">
        <v>0.54000008239747299</v>
      </c>
      <c r="EG260" s="165">
        <v>6.7500010299684101</v>
      </c>
      <c r="EH260" s="166">
        <v>0.96000014648439702</v>
      </c>
      <c r="EI260" s="165">
        <v>74.466444401581299</v>
      </c>
      <c r="EJ260" s="164">
        <v>0.213675213675213</v>
      </c>
      <c r="EK260" s="164">
        <v>0.26136363636363602</v>
      </c>
      <c r="EL260" s="278">
        <v>0.56179775200000004</v>
      </c>
      <c r="EM260" s="278">
        <v>0.15730337</v>
      </c>
      <c r="EN260" s="278">
        <v>0.28089887600000002</v>
      </c>
      <c r="EO260" s="278">
        <v>7.7777780000000005E-2</v>
      </c>
      <c r="EP260" s="278">
        <v>0.4</v>
      </c>
      <c r="EQ260" s="278">
        <v>0.12138728</v>
      </c>
      <c r="ER260" s="165">
        <v>9.89626173848836E-2</v>
      </c>
      <c r="ES260" s="166">
        <v>1.89000028839115</v>
      </c>
      <c r="ET260" s="166">
        <v>3.51</v>
      </c>
      <c r="EU260" s="166">
        <v>3.1457479187011699</v>
      </c>
      <c r="EV260" s="166">
        <v>3.47166091087086</v>
      </c>
      <c r="EW260" s="166">
        <v>3.1337190081550399</v>
      </c>
      <c r="EX260" s="284">
        <v>0.64677882194518999</v>
      </c>
    </row>
    <row r="261" spans="1:260" ht="13" customHeight="1">
      <c r="A261" s="160" t="s">
        <v>2170</v>
      </c>
      <c r="B261" s="160">
        <v>12401</v>
      </c>
      <c r="C261" s="160">
        <v>668909</v>
      </c>
      <c r="D261" s="160">
        <v>30122</v>
      </c>
      <c r="E261" s="160" t="s">
        <v>213</v>
      </c>
      <c r="F261" s="160" t="s">
        <v>213</v>
      </c>
      <c r="G261" s="175"/>
      <c r="H261" s="162" t="s">
        <v>102</v>
      </c>
      <c r="I261" s="162" t="s">
        <v>305</v>
      </c>
      <c r="J261" s="160">
        <v>25</v>
      </c>
      <c r="K261" s="161">
        <v>1</v>
      </c>
      <c r="M261" s="184" t="s">
        <v>837</v>
      </c>
      <c r="Z261" s="163"/>
      <c r="AS261" s="278"/>
      <c r="AT261" s="278"/>
      <c r="AU261" s="278"/>
      <c r="AV261" s="278"/>
      <c r="AW261" s="278"/>
      <c r="AX261" s="278"/>
      <c r="AY261" s="456"/>
      <c r="AZ261" s="278"/>
      <c r="BA261" s="278"/>
      <c r="BB261" s="278"/>
      <c r="BC261" s="278"/>
      <c r="BD261" s="164"/>
      <c r="BE261" s="164"/>
      <c r="BF261" s="164"/>
      <c r="BG261" s="164"/>
      <c r="BH261" s="164"/>
      <c r="BI261" s="164"/>
      <c r="BJ261" s="165"/>
      <c r="BK261" s="164"/>
      <c r="BL261" s="165"/>
      <c r="BM261" s="165"/>
      <c r="BN261" s="165"/>
      <c r="BO261" s="165"/>
      <c r="BP261" s="165"/>
      <c r="BQ261" s="165"/>
      <c r="BR261" s="165"/>
      <c r="BS261" s="284"/>
      <c r="BT261" s="289"/>
      <c r="BU261" s="279"/>
      <c r="BV261" s="290"/>
      <c r="BW261" s="289"/>
      <c r="BX261" s="289"/>
      <c r="BY261" s="289"/>
      <c r="BZ261" s="289"/>
      <c r="CA261" s="279"/>
      <c r="CB261" s="290"/>
      <c r="CC261" s="289"/>
      <c r="CD261" s="279"/>
      <c r="CE261" s="328"/>
      <c r="CF261" s="290"/>
      <c r="CG261" s="289"/>
      <c r="CH261" s="279"/>
      <c r="CI261" s="328"/>
      <c r="CJ261" s="290"/>
      <c r="CK261" s="289"/>
      <c r="CL261" s="279"/>
      <c r="CM261" s="328"/>
      <c r="CN261" s="290"/>
      <c r="CO261" s="289"/>
      <c r="CP261" s="279"/>
      <c r="CQ261" s="328"/>
      <c r="CR261" s="290"/>
      <c r="CS261" s="289"/>
      <c r="CT261" s="279"/>
      <c r="CU261" s="328"/>
      <c r="CV261" s="328"/>
      <c r="CW261" s="290"/>
      <c r="CX261" s="289"/>
      <c r="CY261" s="279"/>
      <c r="CZ261" s="328"/>
      <c r="DA261" s="328"/>
      <c r="DB261" s="290"/>
      <c r="DC261" s="289"/>
      <c r="DD261" s="279"/>
      <c r="DE261" s="328"/>
      <c r="DF261" s="328"/>
      <c r="DG261" s="290"/>
      <c r="DH261" s="302"/>
      <c r="DI261" s="301"/>
      <c r="DJ261" s="163">
        <v>18</v>
      </c>
      <c r="DK261" s="163">
        <v>18</v>
      </c>
      <c r="DL261" s="163">
        <v>0</v>
      </c>
      <c r="DM261" s="163">
        <v>5</v>
      </c>
      <c r="DN261" s="163">
        <v>4</v>
      </c>
      <c r="DO261" s="163">
        <v>0</v>
      </c>
      <c r="DP261" s="165">
        <v>92.1</v>
      </c>
      <c r="DQ261" s="165">
        <v>92.099998474121094</v>
      </c>
      <c r="DR261" s="165"/>
      <c r="DS261" s="163">
        <v>397</v>
      </c>
      <c r="DT261" s="163">
        <v>78</v>
      </c>
      <c r="DU261" s="163">
        <v>42</v>
      </c>
      <c r="DV261" s="163">
        <v>37</v>
      </c>
      <c r="DW261" s="163">
        <v>12</v>
      </c>
      <c r="DX261" s="163">
        <v>52</v>
      </c>
      <c r="DY261" s="163">
        <v>0</v>
      </c>
      <c r="DZ261" s="163">
        <v>2</v>
      </c>
      <c r="EA261" s="163">
        <v>5</v>
      </c>
      <c r="EB261" s="163">
        <v>1</v>
      </c>
      <c r="EC261" s="163">
        <v>90</v>
      </c>
      <c r="ED261" s="165">
        <v>8.7725636601396992</v>
      </c>
      <c r="EE261" s="165">
        <v>5.0685923369696004</v>
      </c>
      <c r="EF261" s="165">
        <v>1.1696751546852899</v>
      </c>
      <c r="EG261" s="165">
        <v>7.60288850545441</v>
      </c>
      <c r="EH261" s="166">
        <v>1.40794231582489</v>
      </c>
      <c r="EI261" s="165">
        <v>109.212960608347</v>
      </c>
      <c r="EJ261" s="164">
        <v>0.22740524781341101</v>
      </c>
      <c r="EK261" s="164">
        <v>0.27385892116182498</v>
      </c>
      <c r="EL261" s="278">
        <v>0.43873517699999998</v>
      </c>
      <c r="EM261" s="278">
        <v>0.21343873499999999</v>
      </c>
      <c r="EN261" s="278">
        <v>0.34782608599999998</v>
      </c>
      <c r="EO261" s="278">
        <v>8.6956519999999995E-2</v>
      </c>
      <c r="EP261" s="278">
        <v>0.39920949</v>
      </c>
      <c r="EQ261" s="278">
        <v>0.1199284</v>
      </c>
      <c r="ER261" s="165">
        <v>-5.6880589824336601E-2</v>
      </c>
      <c r="ES261" s="166">
        <v>3.60649839361299</v>
      </c>
      <c r="ET261" s="166">
        <v>4.3499999999999996</v>
      </c>
      <c r="EU261" s="166">
        <v>4.5803328294215504</v>
      </c>
      <c r="EV261" s="166">
        <v>4.2961499824986404</v>
      </c>
      <c r="EW261" s="166">
        <v>4.6084474217549403</v>
      </c>
      <c r="EX261" s="284">
        <v>0.49641117453575101</v>
      </c>
    </row>
    <row r="262" spans="1:260" ht="13" customHeight="1">
      <c r="A262" s="160" t="s">
        <v>2170</v>
      </c>
      <c r="B262" s="160">
        <v>12609</v>
      </c>
      <c r="C262" s="160">
        <v>664849</v>
      </c>
      <c r="D262" s="160">
        <v>18439</v>
      </c>
      <c r="E262" s="160" t="s">
        <v>345</v>
      </c>
      <c r="F262" s="160" t="s">
        <v>345</v>
      </c>
      <c r="G262" s="175"/>
      <c r="H262" s="162" t="s">
        <v>608</v>
      </c>
      <c r="I262" s="162" t="s">
        <v>146</v>
      </c>
      <c r="J262" s="160">
        <v>31</v>
      </c>
      <c r="K262" s="161">
        <v>1</v>
      </c>
      <c r="M262" s="184" t="s">
        <v>46</v>
      </c>
      <c r="Z262" s="163"/>
      <c r="AS262" s="278"/>
      <c r="AT262" s="278"/>
      <c r="AU262" s="278"/>
      <c r="AV262" s="278"/>
      <c r="AW262" s="278"/>
      <c r="AX262" s="278"/>
      <c r="AY262" s="456"/>
      <c r="AZ262" s="278"/>
      <c r="BA262" s="278"/>
      <c r="BB262" s="278"/>
      <c r="BC262" s="278"/>
      <c r="BD262" s="164"/>
      <c r="BE262" s="164"/>
      <c r="BF262" s="164"/>
      <c r="BG262" s="164"/>
      <c r="BH262" s="164"/>
      <c r="BI262" s="164"/>
      <c r="BJ262" s="165"/>
      <c r="BK262" s="164"/>
      <c r="BL262" s="165"/>
      <c r="BM262" s="165"/>
      <c r="BN262" s="165"/>
      <c r="BO262" s="165"/>
      <c r="BP262" s="165"/>
      <c r="BQ262" s="165"/>
      <c r="BR262" s="165"/>
      <c r="BS262" s="284"/>
      <c r="BT262" s="289"/>
      <c r="BU262" s="279"/>
      <c r="BV262" s="290"/>
      <c r="BW262" s="289"/>
      <c r="BX262" s="289"/>
      <c r="BY262" s="289"/>
      <c r="BZ262" s="289"/>
      <c r="CA262" s="279"/>
      <c r="CB262" s="290"/>
      <c r="CC262" s="289"/>
      <c r="CD262" s="279"/>
      <c r="CE262" s="328"/>
      <c r="CF262" s="290"/>
      <c r="CG262" s="289"/>
      <c r="CH262" s="279"/>
      <c r="CI262" s="328"/>
      <c r="CJ262" s="290"/>
      <c r="CK262" s="289"/>
      <c r="CL262" s="279"/>
      <c r="CM262" s="328"/>
      <c r="CN262" s="290"/>
      <c r="CO262" s="289"/>
      <c r="CP262" s="279"/>
      <c r="CQ262" s="328"/>
      <c r="CR262" s="290"/>
      <c r="CS262" s="289"/>
      <c r="CT262" s="279"/>
      <c r="CU262" s="328"/>
      <c r="CV262" s="328"/>
      <c r="CW262" s="290"/>
      <c r="CX262" s="289"/>
      <c r="CY262" s="279"/>
      <c r="CZ262" s="328"/>
      <c r="DA262" s="328"/>
      <c r="DB262" s="290"/>
      <c r="DC262" s="289"/>
      <c r="DD262" s="279"/>
      <c r="DE262" s="328"/>
      <c r="DF262" s="328"/>
      <c r="DG262" s="290"/>
      <c r="DH262" s="302"/>
      <c r="DI262" s="301"/>
      <c r="DJ262" s="163">
        <v>10</v>
      </c>
      <c r="DK262" s="163">
        <v>0</v>
      </c>
      <c r="DL262" s="163">
        <v>0</v>
      </c>
      <c r="DM262" s="163">
        <v>0</v>
      </c>
      <c r="DN262" s="163">
        <v>0</v>
      </c>
      <c r="DO262" s="163">
        <v>0</v>
      </c>
      <c r="DP262" s="165">
        <v>8.1</v>
      </c>
      <c r="DQ262" s="165"/>
      <c r="DR262" s="165">
        <v>8.1000003814697195</v>
      </c>
      <c r="DS262" s="163">
        <v>37</v>
      </c>
      <c r="DT262" s="163">
        <v>9</v>
      </c>
      <c r="DU262" s="163">
        <v>5</v>
      </c>
      <c r="DV262" s="163">
        <v>4</v>
      </c>
      <c r="DW262" s="163">
        <v>0</v>
      </c>
      <c r="DX262" s="163">
        <v>3</v>
      </c>
      <c r="DY262" s="163">
        <v>0</v>
      </c>
      <c r="DZ262" s="163">
        <v>1</v>
      </c>
      <c r="EA262" s="163">
        <v>0</v>
      </c>
      <c r="EB262" s="163">
        <v>0</v>
      </c>
      <c r="EC262" s="163">
        <v>13</v>
      </c>
      <c r="ED262" s="165">
        <v>14.0400037490854</v>
      </c>
      <c r="EE262" s="165">
        <v>3.2400008651735699</v>
      </c>
      <c r="EF262" s="165">
        <v>0</v>
      </c>
      <c r="EG262" s="165">
        <v>9.7200025955207092</v>
      </c>
      <c r="EH262" s="166">
        <v>1.4400003845215801</v>
      </c>
      <c r="EI262" s="165">
        <v>111.13741277862199</v>
      </c>
      <c r="EJ262" s="164">
        <v>0.27272727272727199</v>
      </c>
      <c r="EK262" s="164">
        <v>0.45</v>
      </c>
      <c r="EL262" s="278">
        <v>0.63157894699999995</v>
      </c>
      <c r="EM262" s="278">
        <v>0.31578947299999999</v>
      </c>
      <c r="EN262" s="278">
        <v>5.2631577999999998E-2</v>
      </c>
      <c r="EO262" s="278">
        <v>0</v>
      </c>
      <c r="EP262" s="278">
        <v>0.3</v>
      </c>
      <c r="EQ262" s="278">
        <v>9.4936709999999994E-2</v>
      </c>
      <c r="ER262" s="165">
        <v>-0.106298384826035</v>
      </c>
      <c r="ES262" s="166">
        <v>4.3200011535647604</v>
      </c>
      <c r="ET262" s="166">
        <v>2.48</v>
      </c>
      <c r="EU262" s="166">
        <v>1.4057474609373799</v>
      </c>
      <c r="EV262" s="166">
        <v>1.5826935789773799</v>
      </c>
      <c r="EW262" s="166">
        <v>1.8503885876872299</v>
      </c>
      <c r="EX262" s="284">
        <v>0.23093058168888</v>
      </c>
    </row>
    <row r="263" spans="1:260" ht="13" customHeight="1">
      <c r="A263" s="160" t="s">
        <v>2170</v>
      </c>
      <c r="B263" s="160">
        <v>12497</v>
      </c>
      <c r="C263" s="160">
        <v>669713</v>
      </c>
      <c r="D263" s="160">
        <v>27581</v>
      </c>
      <c r="E263" s="160" t="s">
        <v>614</v>
      </c>
      <c r="F263" s="160" t="s">
        <v>614</v>
      </c>
      <c r="G263" s="175"/>
      <c r="H263" s="162" t="s">
        <v>3107</v>
      </c>
      <c r="I263" s="162" t="s">
        <v>3108</v>
      </c>
      <c r="J263" s="160">
        <v>27</v>
      </c>
      <c r="K263" s="161">
        <v>1</v>
      </c>
      <c r="M263" s="184" t="s">
        <v>837</v>
      </c>
      <c r="Z263" s="163"/>
      <c r="AS263" s="278"/>
      <c r="AT263" s="278"/>
      <c r="AU263" s="278"/>
      <c r="AV263" s="278"/>
      <c r="AW263" s="278"/>
      <c r="AX263" s="278"/>
      <c r="AY263" s="456"/>
      <c r="AZ263" s="278"/>
      <c r="BA263" s="278"/>
      <c r="BB263" s="278"/>
      <c r="BC263" s="278"/>
      <c r="BD263" s="164"/>
      <c r="BE263" s="164"/>
      <c r="BF263" s="164"/>
      <c r="BG263" s="164"/>
      <c r="BH263" s="164"/>
      <c r="BI263" s="164"/>
      <c r="BJ263" s="165"/>
      <c r="BK263" s="164"/>
      <c r="BL263" s="165"/>
      <c r="BM263" s="165"/>
      <c r="BN263" s="165"/>
      <c r="BO263" s="165"/>
      <c r="BP263" s="165"/>
      <c r="BQ263" s="165"/>
      <c r="BR263" s="165"/>
      <c r="BS263" s="284"/>
      <c r="BT263" s="289"/>
      <c r="BU263" s="279"/>
      <c r="BV263" s="290"/>
      <c r="BW263" s="289"/>
      <c r="BX263" s="289"/>
      <c r="BY263" s="289"/>
      <c r="BZ263" s="289"/>
      <c r="CA263" s="279"/>
      <c r="CB263" s="290"/>
      <c r="CC263" s="289"/>
      <c r="CD263" s="279"/>
      <c r="CE263" s="328"/>
      <c r="CF263" s="290"/>
      <c r="CG263" s="289"/>
      <c r="CH263" s="279"/>
      <c r="CI263" s="328"/>
      <c r="CJ263" s="290"/>
      <c r="CK263" s="289"/>
      <c r="CL263" s="279"/>
      <c r="CM263" s="328"/>
      <c r="CN263" s="290"/>
      <c r="CO263" s="289"/>
      <c r="CP263" s="279"/>
      <c r="CQ263" s="328"/>
      <c r="CR263" s="290"/>
      <c r="CS263" s="289"/>
      <c r="CT263" s="279"/>
      <c r="CU263" s="328"/>
      <c r="CV263" s="328"/>
      <c r="CW263" s="290"/>
      <c r="CX263" s="289"/>
      <c r="CY263" s="279"/>
      <c r="CZ263" s="328"/>
      <c r="DA263" s="328"/>
      <c r="DB263" s="290"/>
      <c r="DC263" s="289"/>
      <c r="DD263" s="279"/>
      <c r="DE263" s="328"/>
      <c r="DF263" s="328"/>
      <c r="DG263" s="290"/>
      <c r="DH263" s="302"/>
      <c r="DI263" s="301"/>
      <c r="DJ263" s="163">
        <v>6</v>
      </c>
      <c r="DK263" s="163">
        <v>6</v>
      </c>
      <c r="DL263" s="163">
        <v>0</v>
      </c>
      <c r="DM263" s="163">
        <v>1</v>
      </c>
      <c r="DN263" s="163">
        <v>3</v>
      </c>
      <c r="DO263" s="163">
        <v>0</v>
      </c>
      <c r="DP263" s="165">
        <v>32</v>
      </c>
      <c r="DQ263" s="165">
        <v>32</v>
      </c>
      <c r="DR263" s="165"/>
      <c r="DS263" s="163">
        <v>131</v>
      </c>
      <c r="DT263" s="163">
        <v>29</v>
      </c>
      <c r="DU263" s="163">
        <v>16</v>
      </c>
      <c r="DV263" s="163">
        <v>16</v>
      </c>
      <c r="DW263" s="163">
        <v>7</v>
      </c>
      <c r="DX263" s="163">
        <v>6</v>
      </c>
      <c r="DY263" s="163">
        <v>0</v>
      </c>
      <c r="DZ263" s="163">
        <v>1</v>
      </c>
      <c r="EA263" s="163">
        <v>0</v>
      </c>
      <c r="EB263" s="163">
        <v>0</v>
      </c>
      <c r="EC263" s="163">
        <v>29</v>
      </c>
      <c r="ED263" s="165">
        <v>8.15625</v>
      </c>
      <c r="EE263" s="165">
        <v>1.6875</v>
      </c>
      <c r="EF263" s="165">
        <v>1.96875</v>
      </c>
      <c r="EG263" s="165">
        <v>8.15625</v>
      </c>
      <c r="EH263" s="166">
        <v>1.09375</v>
      </c>
      <c r="EI263" s="165">
        <v>84.841313683646703</v>
      </c>
      <c r="EJ263" s="164">
        <v>0.233870967741935</v>
      </c>
      <c r="EK263" s="164">
        <v>0.25</v>
      </c>
      <c r="EL263" s="278">
        <v>0.38043478200000003</v>
      </c>
      <c r="EM263" s="278">
        <v>0.20652173900000001</v>
      </c>
      <c r="EN263" s="278">
        <v>0.41304347800000002</v>
      </c>
      <c r="EO263" s="278">
        <v>0.10526315999999999</v>
      </c>
      <c r="EP263" s="278">
        <v>0.42105262999999998</v>
      </c>
      <c r="EQ263" s="278">
        <v>0.1003937</v>
      </c>
      <c r="ER263" s="165">
        <v>-0.27003199391002602</v>
      </c>
      <c r="ES263" s="166">
        <v>4.5</v>
      </c>
      <c r="ET263" s="166">
        <v>4.32</v>
      </c>
      <c r="EU263" s="166">
        <v>4.7732479095458897</v>
      </c>
      <c r="EV263" s="166">
        <v>3.6805267350748099</v>
      </c>
      <c r="EW263" s="166">
        <v>3.70366620050947</v>
      </c>
      <c r="EX263" s="284">
        <v>0.163445875048637</v>
      </c>
    </row>
    <row r="264" spans="1:260" ht="13" customHeight="1">
      <c r="A264" s="160" t="s">
        <v>2170</v>
      </c>
      <c r="B264" s="160">
        <v>11894</v>
      </c>
      <c r="C264" s="160">
        <v>680704</v>
      </c>
      <c r="D264" s="160">
        <v>20517</v>
      </c>
      <c r="E264" s="160" t="s">
        <v>470</v>
      </c>
      <c r="F264" s="160" t="s">
        <v>470</v>
      </c>
      <c r="G264" s="175"/>
      <c r="H264" s="162" t="s">
        <v>2452</v>
      </c>
      <c r="I264" s="162" t="s">
        <v>220</v>
      </c>
      <c r="J264" s="161">
        <v>28</v>
      </c>
      <c r="K264" s="161">
        <v>1</v>
      </c>
      <c r="M264" s="184" t="s">
        <v>837</v>
      </c>
      <c r="Z264" s="163"/>
      <c r="AS264" s="278"/>
      <c r="AT264" s="278"/>
      <c r="AU264" s="278"/>
      <c r="AV264" s="278"/>
      <c r="AW264" s="278"/>
      <c r="AX264" s="278"/>
      <c r="AY264" s="456"/>
      <c r="AZ264" s="278"/>
      <c r="BA264" s="278"/>
      <c r="BB264" s="278"/>
      <c r="BC264" s="278"/>
      <c r="BD264" s="164"/>
      <c r="BE264" s="164"/>
      <c r="BF264" s="164"/>
      <c r="BG264" s="164"/>
      <c r="BH264" s="164"/>
      <c r="BI264" s="164"/>
      <c r="BJ264" s="165"/>
      <c r="BK264" s="164"/>
      <c r="BL264" s="165"/>
      <c r="BM264" s="165"/>
      <c r="BN264" s="165"/>
      <c r="BO264" s="165"/>
      <c r="BP264" s="165"/>
      <c r="BQ264" s="165"/>
      <c r="BR264" s="165"/>
      <c r="BS264" s="284"/>
      <c r="BT264" s="289"/>
      <c r="BU264" s="279"/>
      <c r="BV264" s="290"/>
      <c r="BW264" s="289"/>
      <c r="BX264" s="289"/>
      <c r="BY264" s="289"/>
      <c r="BZ264" s="289"/>
      <c r="CA264" s="279"/>
      <c r="CB264" s="290"/>
      <c r="CC264" s="289"/>
      <c r="CD264" s="279"/>
      <c r="CE264" s="328"/>
      <c r="CF264" s="290"/>
      <c r="CG264" s="289"/>
      <c r="CH264" s="279"/>
      <c r="CI264" s="328"/>
      <c r="CJ264" s="290"/>
      <c r="CK264" s="289"/>
      <c r="CL264" s="279"/>
      <c r="CM264" s="328"/>
      <c r="CN264" s="290"/>
      <c r="CO264" s="289"/>
      <c r="CP264" s="279"/>
      <c r="CQ264" s="328"/>
      <c r="CR264" s="290"/>
      <c r="CS264" s="289"/>
      <c r="CT264" s="279"/>
      <c r="CU264" s="328"/>
      <c r="CV264" s="328"/>
      <c r="CW264" s="290"/>
      <c r="CX264" s="289"/>
      <c r="CY264" s="279"/>
      <c r="CZ264" s="328"/>
      <c r="DA264" s="328"/>
      <c r="DB264" s="290"/>
      <c r="DC264" s="289"/>
      <c r="DD264" s="279"/>
      <c r="DE264" s="328"/>
      <c r="DF264" s="328"/>
      <c r="DG264" s="290"/>
      <c r="DH264" s="302"/>
      <c r="DI264" s="301"/>
      <c r="DJ264" s="163">
        <v>18</v>
      </c>
      <c r="DK264" s="163">
        <v>0</v>
      </c>
      <c r="DL264" s="163">
        <v>0</v>
      </c>
      <c r="DM264" s="163">
        <v>0</v>
      </c>
      <c r="DN264" s="163">
        <v>2</v>
      </c>
      <c r="DO264" s="163">
        <v>1</v>
      </c>
      <c r="DP264" s="165">
        <v>15.2</v>
      </c>
      <c r="DQ264" s="165"/>
      <c r="DR264" s="165">
        <v>15.199999809265099</v>
      </c>
      <c r="DS264" s="163">
        <v>67</v>
      </c>
      <c r="DT264" s="163">
        <v>11</v>
      </c>
      <c r="DU264" s="163">
        <v>7</v>
      </c>
      <c r="DV264" s="163">
        <v>4</v>
      </c>
      <c r="DW264" s="163">
        <v>2</v>
      </c>
      <c r="DX264" s="163">
        <v>8</v>
      </c>
      <c r="DY264" s="163">
        <v>0</v>
      </c>
      <c r="DZ264" s="163">
        <v>2</v>
      </c>
      <c r="EA264" s="163">
        <v>1</v>
      </c>
      <c r="EB264" s="163">
        <v>0</v>
      </c>
      <c r="EC264" s="163">
        <v>15</v>
      </c>
      <c r="ED264" s="165">
        <v>8.6170231999185205</v>
      </c>
      <c r="EE264" s="165">
        <v>4.5957457066232097</v>
      </c>
      <c r="EF264" s="165">
        <v>1.1489364266558</v>
      </c>
      <c r="EG264" s="165">
        <v>6.3191503466069197</v>
      </c>
      <c r="EH264" s="166">
        <v>1.21276622813668</v>
      </c>
      <c r="EI264" s="165">
        <v>94.073307416024903</v>
      </c>
      <c r="EJ264" s="164">
        <v>0.19298245614035001</v>
      </c>
      <c r="EK264" s="164">
        <v>0.22500000000000001</v>
      </c>
      <c r="EL264" s="278">
        <v>0.38095237999999998</v>
      </c>
      <c r="EM264" s="278">
        <v>0.16666666599999999</v>
      </c>
      <c r="EN264" s="278">
        <v>0.452380952</v>
      </c>
      <c r="EO264" s="278">
        <v>4.7619050000000003E-2</v>
      </c>
      <c r="EP264" s="278">
        <v>0.42857142999999998</v>
      </c>
      <c r="EQ264" s="278">
        <v>0.1443662</v>
      </c>
      <c r="ER264" s="165">
        <v>-0.14477323745183401</v>
      </c>
      <c r="ES264" s="166">
        <v>2.2978728533116</v>
      </c>
      <c r="ET264" s="166">
        <v>4.41</v>
      </c>
      <c r="EU264" s="166">
        <v>4.7453227480487197</v>
      </c>
      <c r="EV264" s="166">
        <v>4.8740330666787903</v>
      </c>
      <c r="EW264" s="166">
        <v>4.19727828462476</v>
      </c>
      <c r="EX264" s="284">
        <v>-3.3313408493995597E-2</v>
      </c>
    </row>
    <row r="265" spans="1:260" ht="13" customHeight="1">
      <c r="A265" s="160" t="s">
        <v>2170</v>
      </c>
      <c r="B265" s="160">
        <v>11774</v>
      </c>
      <c r="C265" s="160">
        <v>686799</v>
      </c>
      <c r="D265" s="160">
        <v>27688</v>
      </c>
      <c r="E265" s="160" t="s">
        <v>18</v>
      </c>
      <c r="F265" s="160" t="s">
        <v>18</v>
      </c>
      <c r="G265" s="175"/>
      <c r="H265" s="162" t="s">
        <v>4081</v>
      </c>
      <c r="I265" s="162" t="s">
        <v>124</v>
      </c>
      <c r="J265" s="160">
        <v>24</v>
      </c>
      <c r="K265" s="161">
        <v>1</v>
      </c>
      <c r="M265" s="184" t="s">
        <v>837</v>
      </c>
      <c r="Z265" s="163"/>
      <c r="AS265" s="278"/>
      <c r="AT265" s="278"/>
      <c r="AU265" s="278"/>
      <c r="AV265" s="278"/>
      <c r="AW265" s="278"/>
      <c r="AX265" s="278"/>
      <c r="AY265" s="456"/>
      <c r="AZ265" s="278"/>
      <c r="BA265" s="278"/>
      <c r="BB265" s="278"/>
      <c r="BC265" s="278"/>
      <c r="BD265" s="164"/>
      <c r="BE265" s="164"/>
      <c r="BF265" s="164"/>
      <c r="BG265" s="164"/>
      <c r="BH265" s="164"/>
      <c r="BI265" s="164"/>
      <c r="BJ265" s="165"/>
      <c r="BK265" s="164"/>
      <c r="BL265" s="165"/>
      <c r="BM265" s="165"/>
      <c r="BN265" s="165"/>
      <c r="BO265" s="165"/>
      <c r="BP265" s="165"/>
      <c r="BQ265" s="165"/>
      <c r="BR265" s="165"/>
      <c r="BS265" s="284"/>
      <c r="BT265" s="289"/>
      <c r="BU265" s="279"/>
      <c r="BV265" s="290"/>
      <c r="BW265" s="289"/>
      <c r="BX265" s="289"/>
      <c r="BY265" s="289"/>
      <c r="BZ265" s="289"/>
      <c r="CA265" s="279"/>
      <c r="CB265" s="290"/>
      <c r="CC265" s="289"/>
      <c r="CD265" s="279"/>
      <c r="CE265" s="328"/>
      <c r="CF265" s="290"/>
      <c r="CG265" s="289"/>
      <c r="CH265" s="279"/>
      <c r="CI265" s="328"/>
      <c r="CJ265" s="290"/>
      <c r="CK265" s="289"/>
      <c r="CL265" s="279"/>
      <c r="CM265" s="328"/>
      <c r="CN265" s="290"/>
      <c r="CO265" s="289"/>
      <c r="CP265" s="279"/>
      <c r="CQ265" s="328"/>
      <c r="CR265" s="290"/>
      <c r="CS265" s="289"/>
      <c r="CT265" s="279"/>
      <c r="CU265" s="328"/>
      <c r="CV265" s="328"/>
      <c r="CW265" s="290"/>
      <c r="CX265" s="289"/>
      <c r="CY265" s="279"/>
      <c r="CZ265" s="328"/>
      <c r="DA265" s="328"/>
      <c r="DB265" s="290"/>
      <c r="DC265" s="289"/>
      <c r="DD265" s="279"/>
      <c r="DE265" s="328"/>
      <c r="DF265" s="328"/>
      <c r="DG265" s="290"/>
      <c r="DH265" s="325"/>
      <c r="DI265" s="301"/>
      <c r="DJ265" s="163">
        <v>18</v>
      </c>
      <c r="DK265" s="163">
        <v>18</v>
      </c>
      <c r="DL265" s="163">
        <v>0</v>
      </c>
      <c r="DM265" s="163">
        <v>3</v>
      </c>
      <c r="DN265" s="163">
        <v>8</v>
      </c>
      <c r="DO265" s="163">
        <v>0</v>
      </c>
      <c r="DP265" s="165">
        <v>91.1</v>
      </c>
      <c r="DQ265" s="165">
        <v>91.099998474121094</v>
      </c>
      <c r="DR265" s="165"/>
      <c r="DS265" s="163">
        <v>400</v>
      </c>
      <c r="DT265" s="163">
        <v>100</v>
      </c>
      <c r="DU265" s="163">
        <v>56</v>
      </c>
      <c r="DV265" s="163">
        <v>55</v>
      </c>
      <c r="DW265" s="163">
        <v>16</v>
      </c>
      <c r="DX265" s="163">
        <v>42</v>
      </c>
      <c r="DY265" s="163">
        <v>2</v>
      </c>
      <c r="DZ265" s="163">
        <v>6</v>
      </c>
      <c r="EA265" s="163">
        <v>3</v>
      </c>
      <c r="EB265" s="163">
        <v>0</v>
      </c>
      <c r="EC265" s="163">
        <v>62</v>
      </c>
      <c r="ED265" s="165">
        <v>6.10948939132631</v>
      </c>
      <c r="EE265" s="165">
        <v>4.1386863618662098</v>
      </c>
      <c r="EF265" s="165">
        <v>1.57664242356808</v>
      </c>
      <c r="EG265" s="165">
        <v>9.8540151473004993</v>
      </c>
      <c r="EH265" s="166">
        <v>1.55474461212963</v>
      </c>
      <c r="EI265" s="165">
        <v>120.600297449737</v>
      </c>
      <c r="EJ265" s="164">
        <v>0.28409090909090901</v>
      </c>
      <c r="EK265" s="164">
        <v>0.306569343065693</v>
      </c>
      <c r="EL265" s="278">
        <v>0.52068965499999997</v>
      </c>
      <c r="EM265" s="278">
        <v>0.15862068900000001</v>
      </c>
      <c r="EN265" s="278">
        <v>0.32068965500000002</v>
      </c>
      <c r="EO265" s="278">
        <v>8.6206900000000003E-2</v>
      </c>
      <c r="EP265" s="278">
        <v>0.45517241000000003</v>
      </c>
      <c r="EQ265" s="278">
        <v>8.8934150000000003E-2</v>
      </c>
      <c r="ER265" s="165">
        <v>-0.64286364136500396</v>
      </c>
      <c r="ES265" s="166">
        <v>5.4197083310152703</v>
      </c>
      <c r="ET265" s="166">
        <v>4.9000000000000004</v>
      </c>
      <c r="EU265" s="166">
        <v>5.5820984135286897</v>
      </c>
      <c r="EV265" s="166">
        <v>4.8061845549444602</v>
      </c>
      <c r="EW265" s="166">
        <v>4.9411483237763498</v>
      </c>
      <c r="EX265" s="284">
        <v>-0.157927051186561</v>
      </c>
    </row>
    <row r="266" spans="1:260" ht="13" customHeight="1">
      <c r="A266" s="160" t="s">
        <v>2170</v>
      </c>
      <c r="B266" s="160">
        <v>13026</v>
      </c>
      <c r="C266" s="160">
        <v>671305</v>
      </c>
      <c r="D266" s="160">
        <v>22533</v>
      </c>
      <c r="E266" s="160" t="s">
        <v>4356</v>
      </c>
      <c r="F266" s="160" t="s">
        <v>4356</v>
      </c>
      <c r="G266" s="175"/>
      <c r="H266" s="162" t="s">
        <v>3987</v>
      </c>
      <c r="I266" s="162" t="s">
        <v>1169</v>
      </c>
      <c r="J266" s="160">
        <v>27</v>
      </c>
      <c r="K266" s="161">
        <v>1</v>
      </c>
      <c r="M266" s="184" t="s">
        <v>837</v>
      </c>
      <c r="Z266" s="163"/>
      <c r="AS266" s="278"/>
      <c r="AT266" s="278"/>
      <c r="AU266" s="278"/>
      <c r="AV266" s="278"/>
      <c r="AW266" s="278"/>
      <c r="AX266" s="278"/>
      <c r="AY266" s="456"/>
      <c r="AZ266" s="278"/>
      <c r="BA266" s="278"/>
      <c r="BB266" s="278"/>
      <c r="BC266" s="278"/>
      <c r="BD266" s="164"/>
      <c r="BE266" s="164"/>
      <c r="BF266" s="164"/>
      <c r="BG266" s="164"/>
      <c r="BH266" s="164"/>
      <c r="BI266" s="164"/>
      <c r="BJ266" s="165"/>
      <c r="BK266" s="164"/>
      <c r="BL266" s="165"/>
      <c r="BM266" s="165"/>
      <c r="BN266" s="165"/>
      <c r="BO266" s="165"/>
      <c r="BP266" s="165"/>
      <c r="BQ266" s="165"/>
      <c r="BR266" s="165"/>
      <c r="BS266" s="284"/>
      <c r="BT266" s="289"/>
      <c r="BU266" s="279"/>
      <c r="BV266" s="290"/>
      <c r="BW266" s="289"/>
      <c r="BX266" s="289"/>
      <c r="BY266" s="289"/>
      <c r="BZ266" s="289"/>
      <c r="CA266" s="279"/>
      <c r="CB266" s="290"/>
      <c r="CC266" s="289"/>
      <c r="CD266" s="279"/>
      <c r="CE266" s="328"/>
      <c r="CF266" s="290"/>
      <c r="CG266" s="289"/>
      <c r="CH266" s="279"/>
      <c r="CI266" s="328"/>
      <c r="CJ266" s="290"/>
      <c r="CK266" s="289"/>
      <c r="CL266" s="279"/>
      <c r="CM266" s="328"/>
      <c r="CN266" s="290"/>
      <c r="CO266" s="289"/>
      <c r="CP266" s="279"/>
      <c r="CQ266" s="328"/>
      <c r="CR266" s="290"/>
      <c r="CS266" s="289"/>
      <c r="CT266" s="279"/>
      <c r="CU266" s="328"/>
      <c r="CV266" s="328"/>
      <c r="CW266" s="290"/>
      <c r="CX266" s="289"/>
      <c r="CY266" s="279"/>
      <c r="CZ266" s="328"/>
      <c r="DA266" s="328"/>
      <c r="DB266" s="290"/>
      <c r="DC266" s="289"/>
      <c r="DD266" s="279"/>
      <c r="DE266" s="328"/>
      <c r="DF266" s="328"/>
      <c r="DG266" s="290"/>
      <c r="DH266" s="325"/>
      <c r="DI266" s="301"/>
      <c r="DJ266" s="163">
        <v>6</v>
      </c>
      <c r="DK266" s="163">
        <v>0</v>
      </c>
      <c r="DL266" s="163">
        <v>0</v>
      </c>
      <c r="DM266" s="163">
        <v>0</v>
      </c>
      <c r="DN266" s="163">
        <v>0</v>
      </c>
      <c r="DO266" s="163">
        <v>0</v>
      </c>
      <c r="DP266" s="165">
        <v>5.0999999999999996</v>
      </c>
      <c r="DQ266" s="165"/>
      <c r="DR266" s="165">
        <v>5.0999999046325604</v>
      </c>
      <c r="DS266" s="163">
        <v>28</v>
      </c>
      <c r="DT266" s="163">
        <v>7</v>
      </c>
      <c r="DU266" s="163">
        <v>8</v>
      </c>
      <c r="DV266" s="163">
        <v>8</v>
      </c>
      <c r="DW266" s="163">
        <v>2</v>
      </c>
      <c r="DX266" s="163">
        <v>5</v>
      </c>
      <c r="DY266" s="163">
        <v>0</v>
      </c>
      <c r="DZ266" s="163">
        <v>1</v>
      </c>
      <c r="EA266" s="163">
        <v>0</v>
      </c>
      <c r="EB266" s="163">
        <v>0</v>
      </c>
      <c r="EC266" s="163">
        <v>6</v>
      </c>
      <c r="ED266" s="165">
        <v>10.1250024139886</v>
      </c>
      <c r="EE266" s="165">
        <v>8.4375020116572408</v>
      </c>
      <c r="EF266" s="165">
        <v>3.3750008046628901</v>
      </c>
      <c r="EG266" s="165">
        <v>11.8125028163201</v>
      </c>
      <c r="EH266" s="166">
        <v>2.25000053644193</v>
      </c>
      <c r="EI266" s="165">
        <v>174.530744046302</v>
      </c>
      <c r="EJ266" s="164">
        <v>0.31818181818181801</v>
      </c>
      <c r="EK266" s="164">
        <v>0.35714285714285698</v>
      </c>
      <c r="EL266" s="278">
        <v>0.375</v>
      </c>
      <c r="EM266" s="278">
        <v>0.125</v>
      </c>
      <c r="EN266" s="278">
        <v>0.5</v>
      </c>
      <c r="EO266" s="278">
        <v>0.1875</v>
      </c>
      <c r="EP266" s="278">
        <v>0.5</v>
      </c>
      <c r="EQ266" s="278">
        <v>0.10655737999999999</v>
      </c>
      <c r="ER266" s="165">
        <v>0.60495991779046299</v>
      </c>
      <c r="ES266" s="166">
        <v>13.5000032186515</v>
      </c>
      <c r="ET266" s="166">
        <v>7.83</v>
      </c>
      <c r="EU266" s="166">
        <v>9.0857493400577098</v>
      </c>
      <c r="EV266" s="166">
        <v>6.4225745899859996</v>
      </c>
      <c r="EW266" s="166">
        <v>5.2340019715443997</v>
      </c>
      <c r="EX266" s="284">
        <v>-0.268477082252502</v>
      </c>
    </row>
    <row r="267" spans="1:260" ht="13" customHeight="1">
      <c r="A267" s="160" t="s">
        <v>2170</v>
      </c>
      <c r="B267" s="160">
        <v>11322</v>
      </c>
      <c r="C267" s="160">
        <v>663738</v>
      </c>
      <c r="D267" s="160">
        <v>21537</v>
      </c>
      <c r="E267" s="160" t="s">
        <v>2170</v>
      </c>
      <c r="F267" s="160" t="s">
        <v>2170</v>
      </c>
      <c r="G267" s="175"/>
      <c r="H267" s="162" t="s">
        <v>4380</v>
      </c>
      <c r="I267" s="162" t="s">
        <v>197</v>
      </c>
      <c r="J267" s="161">
        <v>28</v>
      </c>
      <c r="K267" s="161">
        <v>1</v>
      </c>
      <c r="M267" s="184" t="s">
        <v>46</v>
      </c>
      <c r="Z267" s="163"/>
      <c r="AS267" s="278"/>
      <c r="AT267" s="278"/>
      <c r="AU267" s="278"/>
      <c r="AV267" s="278"/>
      <c r="AW267" s="278"/>
      <c r="AX267" s="278"/>
      <c r="AY267" s="456"/>
      <c r="AZ267" s="278"/>
      <c r="BA267" s="278"/>
      <c r="BB267" s="278"/>
      <c r="BC267" s="278"/>
      <c r="BD267" s="164"/>
      <c r="BE267" s="164"/>
      <c r="BF267" s="164"/>
      <c r="BG267" s="164"/>
      <c r="BH267" s="164"/>
      <c r="BI267" s="164"/>
      <c r="BJ267" s="165"/>
      <c r="BK267" s="164"/>
      <c r="BL267" s="165"/>
      <c r="BM267" s="165"/>
      <c r="BN267" s="165"/>
      <c r="BO267" s="165"/>
      <c r="BP267" s="165"/>
      <c r="BQ267" s="165"/>
      <c r="BR267" s="165"/>
      <c r="BS267" s="284"/>
      <c r="BT267" s="289"/>
      <c r="BU267" s="279"/>
      <c r="BV267" s="290"/>
      <c r="BW267" s="289"/>
      <c r="BX267" s="289"/>
      <c r="BY267" s="289"/>
      <c r="BZ267" s="289"/>
      <c r="CA267" s="279"/>
      <c r="CB267" s="290"/>
      <c r="CC267" s="289"/>
      <c r="CD267" s="279"/>
      <c r="CE267" s="328"/>
      <c r="CF267" s="290"/>
      <c r="CG267" s="289"/>
      <c r="CH267" s="279"/>
      <c r="CI267" s="328"/>
      <c r="CJ267" s="290"/>
      <c r="CK267" s="289"/>
      <c r="CL267" s="279"/>
      <c r="CM267" s="328"/>
      <c r="CN267" s="290"/>
      <c r="CO267" s="289"/>
      <c r="CP267" s="279"/>
      <c r="CQ267" s="328"/>
      <c r="CR267" s="290"/>
      <c r="CS267" s="289"/>
      <c r="CT267" s="279"/>
      <c r="CU267" s="328"/>
      <c r="CV267" s="328"/>
      <c r="CW267" s="290"/>
      <c r="CX267" s="289"/>
      <c r="CY267" s="279"/>
      <c r="CZ267" s="328"/>
      <c r="DA267" s="328"/>
      <c r="DB267" s="290"/>
      <c r="DC267" s="289"/>
      <c r="DD267" s="279"/>
      <c r="DE267" s="328"/>
      <c r="DF267" s="328"/>
      <c r="DG267" s="290"/>
      <c r="DH267" s="302"/>
      <c r="DI267" s="301"/>
      <c r="DJ267" s="163">
        <v>39</v>
      </c>
      <c r="DK267" s="163">
        <v>2</v>
      </c>
      <c r="DL267" s="163">
        <v>0</v>
      </c>
      <c r="DM267" s="163">
        <v>3</v>
      </c>
      <c r="DN267" s="163">
        <v>2</v>
      </c>
      <c r="DO267" s="163">
        <v>1</v>
      </c>
      <c r="DP267" s="165">
        <v>41.2</v>
      </c>
      <c r="DQ267" s="165">
        <v>4.0999999046325604</v>
      </c>
      <c r="DR267" s="165">
        <v>37.099998474121001</v>
      </c>
      <c r="DS267" s="163">
        <v>180</v>
      </c>
      <c r="DT267" s="163">
        <v>37</v>
      </c>
      <c r="DU267" s="163">
        <v>13</v>
      </c>
      <c r="DV267" s="163">
        <v>12</v>
      </c>
      <c r="DW267" s="163">
        <v>5</v>
      </c>
      <c r="DX267" s="163">
        <v>22</v>
      </c>
      <c r="DY267" s="163">
        <v>1</v>
      </c>
      <c r="DZ267" s="163">
        <v>4</v>
      </c>
      <c r="EA267" s="163">
        <v>1</v>
      </c>
      <c r="EB267" s="163">
        <v>0</v>
      </c>
      <c r="EC267" s="163">
        <v>29</v>
      </c>
      <c r="ED267" s="165">
        <v>6.2640015292972402</v>
      </c>
      <c r="EE267" s="165">
        <v>4.7520011601565297</v>
      </c>
      <c r="EF267" s="165">
        <v>1.0800002636719299</v>
      </c>
      <c r="EG267" s="165">
        <v>7.9920019511723499</v>
      </c>
      <c r="EH267" s="166">
        <v>1.4160003457032</v>
      </c>
      <c r="EI267" s="165">
        <v>109.838015548304</v>
      </c>
      <c r="EJ267" s="164">
        <v>0.24025974025974001</v>
      </c>
      <c r="EK267" s="164">
        <v>0.266666666666666</v>
      </c>
      <c r="EL267" s="278">
        <v>0.44262295000000001</v>
      </c>
      <c r="EM267" s="278">
        <v>0.180327868</v>
      </c>
      <c r="EN267" s="278">
        <v>0.37704917999999998</v>
      </c>
      <c r="EO267" s="278">
        <v>0.08</v>
      </c>
      <c r="EP267" s="278">
        <v>0.42399999999999999</v>
      </c>
      <c r="EQ267" s="278">
        <v>8.3333329999999997E-2</v>
      </c>
      <c r="ER267" s="165">
        <v>1.18979652219247</v>
      </c>
      <c r="ES267" s="166">
        <v>2.5920006328126499</v>
      </c>
      <c r="ET267" s="166">
        <v>4.59</v>
      </c>
      <c r="EU267" s="166">
        <v>5.1257484075928899</v>
      </c>
      <c r="EV267" s="166">
        <v>5.1936522754416599</v>
      </c>
      <c r="EW267" s="166">
        <v>4.9694165344221801</v>
      </c>
      <c r="EX267" s="284">
        <v>-0.27156636118888799</v>
      </c>
    </row>
    <row r="268" spans="1:260" ht="13" customHeight="1">
      <c r="A268" s="160" t="s">
        <v>2170</v>
      </c>
      <c r="B268" s="160">
        <v>12205</v>
      </c>
      <c r="C268" s="160">
        <v>669674</v>
      </c>
      <c r="D268" s="160">
        <v>25379</v>
      </c>
      <c r="E268" s="160" t="s">
        <v>2170</v>
      </c>
      <c r="F268" s="160" t="s">
        <v>2170</v>
      </c>
      <c r="G268" s="175"/>
      <c r="H268" s="162" t="s">
        <v>1002</v>
      </c>
      <c r="I268" s="162" t="s">
        <v>72</v>
      </c>
      <c r="J268" s="161">
        <v>29</v>
      </c>
      <c r="K268" s="161">
        <v>1</v>
      </c>
      <c r="M268" s="184" t="s">
        <v>46</v>
      </c>
      <c r="Z268" s="163"/>
      <c r="AS268" s="278"/>
      <c r="AT268" s="278"/>
      <c r="AU268" s="278"/>
      <c r="AV268" s="278"/>
      <c r="AW268" s="278"/>
      <c r="AX268" s="278"/>
      <c r="AY268" s="456"/>
      <c r="AZ268" s="278"/>
      <c r="BA268" s="278"/>
      <c r="BB268" s="278"/>
      <c r="BC268" s="278"/>
      <c r="BD268" s="164"/>
      <c r="BE268" s="164"/>
      <c r="BF268" s="164"/>
      <c r="BG268" s="164"/>
      <c r="BH268" s="164"/>
      <c r="BI268" s="164"/>
      <c r="BJ268" s="165"/>
      <c r="BK268" s="164"/>
      <c r="BL268" s="165"/>
      <c r="BM268" s="165"/>
      <c r="BN268" s="165"/>
      <c r="BO268" s="165"/>
      <c r="BP268" s="165"/>
      <c r="BQ268" s="165"/>
      <c r="BR268" s="165"/>
      <c r="BS268" s="284"/>
      <c r="BT268" s="289"/>
      <c r="BU268" s="279"/>
      <c r="BV268" s="290"/>
      <c r="BW268" s="289"/>
      <c r="BX268" s="289"/>
      <c r="BY268" s="289"/>
      <c r="BZ268" s="289"/>
      <c r="CA268" s="279"/>
      <c r="CB268" s="290"/>
      <c r="CC268" s="289"/>
      <c r="CD268" s="279"/>
      <c r="CE268" s="328"/>
      <c r="CF268" s="290"/>
      <c r="CG268" s="289"/>
      <c r="CH268" s="279"/>
      <c r="CI268" s="328"/>
      <c r="CJ268" s="290"/>
      <c r="CK268" s="289"/>
      <c r="CL268" s="279"/>
      <c r="CM268" s="328"/>
      <c r="CN268" s="290"/>
      <c r="CO268" s="289"/>
      <c r="CP268" s="279"/>
      <c r="CQ268" s="328"/>
      <c r="CR268" s="290"/>
      <c r="CS268" s="289"/>
      <c r="CT268" s="279"/>
      <c r="CU268" s="328"/>
      <c r="CV268" s="328"/>
      <c r="CW268" s="290"/>
      <c r="CX268" s="289"/>
      <c r="CY268" s="279"/>
      <c r="CZ268" s="328"/>
      <c r="DA268" s="328"/>
      <c r="DB268" s="290"/>
      <c r="DC268" s="289"/>
      <c r="DD268" s="279"/>
      <c r="DE268" s="328"/>
      <c r="DF268" s="328"/>
      <c r="DG268" s="290"/>
      <c r="DH268" s="302"/>
      <c r="DI268" s="301"/>
      <c r="DJ268" s="163">
        <v>14</v>
      </c>
      <c r="DK268" s="163">
        <v>0</v>
      </c>
      <c r="DL268" s="163">
        <v>0</v>
      </c>
      <c r="DM268" s="163">
        <v>0</v>
      </c>
      <c r="DN268" s="163">
        <v>2</v>
      </c>
      <c r="DO268" s="163">
        <v>0</v>
      </c>
      <c r="DP268" s="165">
        <v>14</v>
      </c>
      <c r="DQ268" s="165"/>
      <c r="DR268" s="165">
        <v>14</v>
      </c>
      <c r="DS268" s="163">
        <v>70</v>
      </c>
      <c r="DT268" s="163">
        <v>19</v>
      </c>
      <c r="DU268" s="163">
        <v>18</v>
      </c>
      <c r="DV268" s="163">
        <v>16</v>
      </c>
      <c r="DW268" s="163">
        <v>3</v>
      </c>
      <c r="DX268" s="163">
        <v>9</v>
      </c>
      <c r="DY268" s="163">
        <v>1</v>
      </c>
      <c r="DZ268" s="163">
        <v>1</v>
      </c>
      <c r="EA268" s="163">
        <v>3</v>
      </c>
      <c r="EB268" s="163">
        <v>0</v>
      </c>
      <c r="EC268" s="163">
        <v>10</v>
      </c>
      <c r="ED268" s="165">
        <v>6.4285723043948897</v>
      </c>
      <c r="EE268" s="165">
        <v>5.7857150739553997</v>
      </c>
      <c r="EF268" s="165">
        <v>1.9285716913184601</v>
      </c>
      <c r="EG268" s="165">
        <v>12.214287378350299</v>
      </c>
      <c r="EH268" s="166">
        <v>2.0000002724784101</v>
      </c>
      <c r="EI268" s="165">
        <v>155.138423300315</v>
      </c>
      <c r="EJ268" s="164">
        <v>0.31666666666666599</v>
      </c>
      <c r="EK268" s="164">
        <v>0.340425531914893</v>
      </c>
      <c r="EL268" s="278">
        <v>0.42857142799999998</v>
      </c>
      <c r="EM268" s="278">
        <v>0.14285714199999999</v>
      </c>
      <c r="EN268" s="278">
        <v>0.42857142799999998</v>
      </c>
      <c r="EO268" s="278">
        <v>0.08</v>
      </c>
      <c r="EP268" s="278">
        <v>0.4</v>
      </c>
      <c r="EQ268" s="278">
        <v>8.2733810000000005E-2</v>
      </c>
      <c r="ER268" s="165">
        <v>-1.3516305909586801</v>
      </c>
      <c r="ES268" s="166">
        <v>10.2857156870318</v>
      </c>
      <c r="ET268" s="166">
        <v>5.34</v>
      </c>
      <c r="EU268" s="166">
        <v>6.5857483863831199</v>
      </c>
      <c r="EV268" s="166">
        <v>6.0118599073613703</v>
      </c>
      <c r="EW268" s="166">
        <v>5.31655953200457</v>
      </c>
      <c r="EX268" s="284">
        <v>-0.28616023063659601</v>
      </c>
    </row>
    <row r="269" spans="1:260" ht="13" customHeight="1">
      <c r="A269" s="160" t="s">
        <v>2170</v>
      </c>
      <c r="B269" s="160">
        <v>11593</v>
      </c>
      <c r="C269" s="160">
        <v>605463</v>
      </c>
      <c r="D269" s="160">
        <v>13652</v>
      </c>
      <c r="E269" s="160" t="s">
        <v>3328</v>
      </c>
      <c r="F269" s="160" t="s">
        <v>3328</v>
      </c>
      <c r="G269" s="175"/>
      <c r="H269" s="162" t="s">
        <v>524</v>
      </c>
      <c r="I269" s="162" t="s">
        <v>2331</v>
      </c>
      <c r="J269" s="160">
        <v>33</v>
      </c>
      <c r="K269" s="161">
        <v>1</v>
      </c>
      <c r="M269" s="184" t="s">
        <v>837</v>
      </c>
      <c r="Z269" s="163"/>
      <c r="AS269" s="278"/>
      <c r="AT269" s="278"/>
      <c r="AU269" s="278"/>
      <c r="AV269" s="278"/>
      <c r="AW269" s="278"/>
      <c r="AX269" s="278"/>
      <c r="AY269" s="456"/>
      <c r="AZ269" s="278"/>
      <c r="BA269" s="278"/>
      <c r="BB269" s="278"/>
      <c r="BC269" s="278"/>
      <c r="BD269" s="164"/>
      <c r="BE269" s="164"/>
      <c r="BF269" s="164"/>
      <c r="BG269" s="164"/>
      <c r="BH269" s="164"/>
      <c r="BI269" s="164"/>
      <c r="BJ269" s="165"/>
      <c r="BK269" s="164"/>
      <c r="BL269" s="165"/>
      <c r="BM269" s="165"/>
      <c r="BN269" s="165"/>
      <c r="BO269" s="165"/>
      <c r="BP269" s="165"/>
      <c r="BQ269" s="165"/>
      <c r="BR269" s="165"/>
      <c r="BS269" s="284"/>
      <c r="BT269" s="289"/>
      <c r="BU269" s="279"/>
      <c r="BV269" s="290"/>
      <c r="BW269" s="289"/>
      <c r="BX269" s="289"/>
      <c r="BY269" s="289"/>
      <c r="BZ269" s="289"/>
      <c r="CA269" s="279"/>
      <c r="CB269" s="290"/>
      <c r="CC269" s="289"/>
      <c r="CD269" s="279"/>
      <c r="CE269" s="328"/>
      <c r="CF269" s="290"/>
      <c r="CG269" s="289"/>
      <c r="CH269" s="279"/>
      <c r="CI269" s="328"/>
      <c r="CJ269" s="290"/>
      <c r="CK269" s="289"/>
      <c r="CL269" s="279"/>
      <c r="CM269" s="328"/>
      <c r="CN269" s="290"/>
      <c r="CO269" s="289"/>
      <c r="CP269" s="279"/>
      <c r="CQ269" s="328"/>
      <c r="CR269" s="290"/>
      <c r="CS269" s="289"/>
      <c r="CT269" s="279"/>
      <c r="CU269" s="328"/>
      <c r="CV269" s="328"/>
      <c r="CW269" s="290"/>
      <c r="CX269" s="289"/>
      <c r="CY269" s="279"/>
      <c r="CZ269" s="328"/>
      <c r="DA269" s="328"/>
      <c r="DB269" s="290"/>
      <c r="DC269" s="289"/>
      <c r="DD269" s="279"/>
      <c r="DE269" s="328"/>
      <c r="DF269" s="328"/>
      <c r="DG269" s="290"/>
      <c r="DH269" s="302"/>
      <c r="DI269" s="301"/>
      <c r="DJ269" s="163">
        <v>23</v>
      </c>
      <c r="DK269" s="163">
        <v>0</v>
      </c>
      <c r="DL269" s="163">
        <v>0</v>
      </c>
      <c r="DM269" s="163">
        <v>1</v>
      </c>
      <c r="DN269" s="163">
        <v>2</v>
      </c>
      <c r="DO269" s="163">
        <v>0</v>
      </c>
      <c r="DP269" s="165">
        <v>25.2</v>
      </c>
      <c r="DQ269" s="165"/>
      <c r="DR269" s="165">
        <v>25.2000007629394</v>
      </c>
      <c r="DS269" s="163">
        <v>122</v>
      </c>
      <c r="DT269" s="163">
        <v>29</v>
      </c>
      <c r="DU269" s="163">
        <v>20</v>
      </c>
      <c r="DV269" s="163">
        <v>19</v>
      </c>
      <c r="DW269" s="163">
        <v>4</v>
      </c>
      <c r="DX269" s="163">
        <v>16</v>
      </c>
      <c r="DY269" s="163">
        <v>0</v>
      </c>
      <c r="DZ269" s="163">
        <v>1</v>
      </c>
      <c r="EA269" s="163">
        <v>0</v>
      </c>
      <c r="EB269" s="163">
        <v>0</v>
      </c>
      <c r="EC269" s="163">
        <v>23</v>
      </c>
      <c r="ED269" s="165">
        <v>8.0649367630193698</v>
      </c>
      <c r="EE269" s="165">
        <v>5.6103907916656501</v>
      </c>
      <c r="EF269" s="165">
        <v>1.4025976979164101</v>
      </c>
      <c r="EG269" s="165">
        <v>10.1688333098939</v>
      </c>
      <c r="EH269" s="166">
        <v>1.7532471223955099</v>
      </c>
      <c r="EI269" s="165">
        <v>135.73936029991</v>
      </c>
      <c r="EJ269" s="164">
        <v>0.27619047619047599</v>
      </c>
      <c r="EK269" s="164">
        <v>0.32051282051281998</v>
      </c>
      <c r="EL269" s="278">
        <v>0.45569620199999999</v>
      </c>
      <c r="EM269" s="278">
        <v>0.164556962</v>
      </c>
      <c r="EN269" s="278">
        <v>0.379746835</v>
      </c>
      <c r="EO269" s="278">
        <v>9.7560980000000005E-2</v>
      </c>
      <c r="EP269" s="278">
        <v>0.41463414999999998</v>
      </c>
      <c r="EQ269" s="278">
        <v>0.10931174</v>
      </c>
      <c r="ER269" s="165">
        <v>0.13593176700151599</v>
      </c>
      <c r="ES269" s="166">
        <v>6.6623390651029597</v>
      </c>
      <c r="ET269" s="166">
        <v>5.55</v>
      </c>
      <c r="EU269" s="166">
        <v>5.3065275979135498</v>
      </c>
      <c r="EV269" s="166">
        <v>5.0040541977691202</v>
      </c>
      <c r="EW269" s="166">
        <v>4.71203133088492</v>
      </c>
      <c r="EX269" s="284">
        <v>-0.28749577561393302</v>
      </c>
    </row>
    <row r="270" spans="1:260" ht="13" customHeight="1">
      <c r="A270" s="160" t="s">
        <v>2170</v>
      </c>
      <c r="B270" s="160">
        <v>8864</v>
      </c>
      <c r="C270" s="160">
        <v>502043</v>
      </c>
      <c r="D270" s="160">
        <v>10123</v>
      </c>
      <c r="E270" s="160" t="s">
        <v>17</v>
      </c>
      <c r="F270" s="160" t="s">
        <v>17</v>
      </c>
      <c r="G270" s="175"/>
      <c r="H270" s="168" t="s">
        <v>70</v>
      </c>
      <c r="I270" s="169" t="s">
        <v>547</v>
      </c>
      <c r="J270" s="170">
        <v>37</v>
      </c>
      <c r="K270" s="161">
        <v>1</v>
      </c>
      <c r="M270" s="184" t="s">
        <v>837</v>
      </c>
      <c r="Z270" s="163"/>
      <c r="AS270" s="278"/>
      <c r="AT270" s="278"/>
      <c r="AU270" s="278"/>
      <c r="AV270" s="278"/>
      <c r="AW270" s="278"/>
      <c r="AX270" s="278"/>
      <c r="AY270" s="456"/>
      <c r="AZ270" s="278"/>
      <c r="BA270" s="278"/>
      <c r="BB270" s="278"/>
      <c r="BC270" s="278"/>
      <c r="BD270" s="164"/>
      <c r="BE270" s="164"/>
      <c r="BF270" s="164"/>
      <c r="BG270" s="164"/>
      <c r="BH270" s="164"/>
      <c r="BI270" s="164"/>
      <c r="BJ270" s="165"/>
      <c r="BK270" s="164"/>
      <c r="BL270" s="165"/>
      <c r="BM270" s="165"/>
      <c r="BN270" s="165"/>
      <c r="BO270" s="165"/>
      <c r="BP270" s="165"/>
      <c r="BQ270" s="165"/>
      <c r="BR270" s="165"/>
      <c r="BS270" s="284"/>
      <c r="BT270" s="289"/>
      <c r="BU270" s="279"/>
      <c r="BV270" s="290"/>
      <c r="BW270" s="289"/>
      <c r="BX270" s="289"/>
      <c r="BY270" s="289"/>
      <c r="BZ270" s="289"/>
      <c r="CA270" s="279"/>
      <c r="CB270" s="290"/>
      <c r="CC270" s="289"/>
      <c r="CD270" s="279"/>
      <c r="CE270" s="328"/>
      <c r="CF270" s="290"/>
      <c r="CG270" s="289"/>
      <c r="CH270" s="279"/>
      <c r="CI270" s="328"/>
      <c r="CJ270" s="290"/>
      <c r="CK270" s="289"/>
      <c r="CL270" s="279"/>
      <c r="CM270" s="328"/>
      <c r="CN270" s="290"/>
      <c r="CO270" s="289"/>
      <c r="CP270" s="279"/>
      <c r="CQ270" s="328"/>
      <c r="CR270" s="290"/>
      <c r="CS270" s="289"/>
      <c r="CT270" s="279"/>
      <c r="CU270" s="328"/>
      <c r="CV270" s="328"/>
      <c r="CW270" s="290"/>
      <c r="CX270" s="289"/>
      <c r="CY270" s="279"/>
      <c r="CZ270" s="328"/>
      <c r="DA270" s="328"/>
      <c r="DB270" s="290"/>
      <c r="DC270" s="289"/>
      <c r="DD270" s="279"/>
      <c r="DE270" s="328"/>
      <c r="DF270" s="328"/>
      <c r="DG270" s="290"/>
      <c r="DH270" s="302"/>
      <c r="DI270" s="301"/>
      <c r="DJ270" s="163">
        <v>4</v>
      </c>
      <c r="DK270" s="163">
        <v>4</v>
      </c>
      <c r="DL270" s="163">
        <v>0</v>
      </c>
      <c r="DM270" s="163">
        <v>0</v>
      </c>
      <c r="DN270" s="163">
        <v>3</v>
      </c>
      <c r="DO270" s="163">
        <v>0</v>
      </c>
      <c r="DP270" s="165">
        <v>12.1</v>
      </c>
      <c r="DQ270" s="165">
        <v>12.1000003814697</v>
      </c>
      <c r="DR270" s="165"/>
      <c r="DS270" s="163">
        <v>73</v>
      </c>
      <c r="DT270" s="163">
        <v>29</v>
      </c>
      <c r="DU270" s="163">
        <v>23</v>
      </c>
      <c r="DV270" s="163">
        <v>23</v>
      </c>
      <c r="DW270" s="163">
        <v>7</v>
      </c>
      <c r="DX270" s="163">
        <v>7</v>
      </c>
      <c r="DY270" s="163">
        <v>0</v>
      </c>
      <c r="DZ270" s="163">
        <v>0</v>
      </c>
      <c r="EA270" s="163">
        <v>1</v>
      </c>
      <c r="EB270" s="163">
        <v>0</v>
      </c>
      <c r="EC270" s="163">
        <v>10</v>
      </c>
      <c r="ED270" s="165">
        <v>7.2972980496481803</v>
      </c>
      <c r="EE270" s="165">
        <v>5.1081086347537301</v>
      </c>
      <c r="EF270" s="165">
        <v>5.1081086347537301</v>
      </c>
      <c r="EG270" s="165">
        <v>21.1621643439797</v>
      </c>
      <c r="EH270" s="166">
        <v>2.9189192198592702</v>
      </c>
      <c r="EI270" s="165">
        <v>226.41823190793701</v>
      </c>
      <c r="EJ270" s="164">
        <v>0.439393939393939</v>
      </c>
      <c r="EK270" s="164">
        <v>0.44897959183673403</v>
      </c>
      <c r="EL270" s="278">
        <v>0.46428571400000002</v>
      </c>
      <c r="EM270" s="278">
        <v>0.178571428</v>
      </c>
      <c r="EN270" s="278">
        <v>0.35714285699999998</v>
      </c>
      <c r="EO270" s="278">
        <v>0.14285713999999999</v>
      </c>
      <c r="EP270" s="278">
        <v>0.60714285999999995</v>
      </c>
      <c r="EQ270" s="278">
        <v>8.5714289999999999E-2</v>
      </c>
      <c r="ER270" s="165">
        <v>-3.4547617731034999E-2</v>
      </c>
      <c r="ES270" s="166">
        <v>16.7837855141908</v>
      </c>
      <c r="ET270" s="166">
        <v>8.58</v>
      </c>
      <c r="EU270" s="166">
        <v>10.5452081380751</v>
      </c>
      <c r="EV270" s="166">
        <v>5.5579923643029101</v>
      </c>
      <c r="EW270" s="166">
        <v>5.1775532524205197</v>
      </c>
      <c r="EX270" s="284">
        <v>-0.65947198867797796</v>
      </c>
    </row>
    <row r="271" spans="1:260" ht="13" customHeight="1">
      <c r="A271" s="160" t="s">
        <v>2170</v>
      </c>
      <c r="B271" s="160">
        <v>9454</v>
      </c>
      <c r="C271" s="160">
        <v>543859</v>
      </c>
      <c r="D271" s="160">
        <v>10315</v>
      </c>
      <c r="E271" s="160" t="s">
        <v>3328</v>
      </c>
      <c r="F271" s="160" t="s">
        <v>567</v>
      </c>
      <c r="G271" s="175"/>
      <c r="H271" s="162" t="s">
        <v>3337</v>
      </c>
      <c r="I271" s="162" t="s">
        <v>596</v>
      </c>
      <c r="J271" s="160">
        <v>34</v>
      </c>
      <c r="K271" s="161">
        <v>1</v>
      </c>
      <c r="M271" s="184" t="s">
        <v>837</v>
      </c>
      <c r="Z271" s="163"/>
      <c r="AS271" s="278"/>
      <c r="AT271" s="278"/>
      <c r="AU271" s="278"/>
      <c r="AV271" s="278"/>
      <c r="AW271" s="278"/>
      <c r="AX271" s="278"/>
      <c r="AY271" s="456"/>
      <c r="AZ271" s="278"/>
      <c r="BA271" s="278"/>
      <c r="BB271" s="278"/>
      <c r="BC271" s="278"/>
      <c r="BD271" s="164"/>
      <c r="BE271" s="164"/>
      <c r="BF271" s="164"/>
      <c r="BG271" s="164"/>
      <c r="BH271" s="164"/>
      <c r="BI271" s="164"/>
      <c r="BJ271" s="165"/>
      <c r="BK271" s="164"/>
      <c r="BL271" s="165"/>
      <c r="BM271" s="165"/>
      <c r="BN271" s="165"/>
      <c r="BO271" s="165"/>
      <c r="BP271" s="165"/>
      <c r="BQ271" s="165"/>
      <c r="BR271" s="165"/>
      <c r="BS271" s="284"/>
      <c r="BT271" s="289"/>
      <c r="BU271" s="279"/>
      <c r="BV271" s="290"/>
      <c r="BW271" s="289"/>
      <c r="BX271" s="289"/>
      <c r="BY271" s="289"/>
      <c r="BZ271" s="289"/>
      <c r="CA271" s="279"/>
      <c r="CB271" s="290"/>
      <c r="CC271" s="289"/>
      <c r="CD271" s="279"/>
      <c r="CE271" s="328"/>
      <c r="CF271" s="290"/>
      <c r="CG271" s="289"/>
      <c r="CH271" s="279"/>
      <c r="CI271" s="328"/>
      <c r="CJ271" s="290"/>
      <c r="CK271" s="289"/>
      <c r="CL271" s="279"/>
      <c r="CM271" s="328"/>
      <c r="CN271" s="290"/>
      <c r="CO271" s="289"/>
      <c r="CP271" s="279"/>
      <c r="CQ271" s="328"/>
      <c r="CR271" s="290"/>
      <c r="CS271" s="289"/>
      <c r="CT271" s="279"/>
      <c r="CU271" s="328"/>
      <c r="CV271" s="328"/>
      <c r="CW271" s="290"/>
      <c r="CX271" s="289"/>
      <c r="CY271" s="279"/>
      <c r="CZ271" s="328"/>
      <c r="DA271" s="328"/>
      <c r="DB271" s="290"/>
      <c r="DC271" s="289"/>
      <c r="DD271" s="279"/>
      <c r="DE271" s="328"/>
      <c r="DF271" s="328"/>
      <c r="DG271" s="290"/>
      <c r="DH271" s="302"/>
      <c r="DI271" s="301"/>
      <c r="DP271" s="165"/>
      <c r="DQ271" s="165"/>
      <c r="DR271" s="165"/>
      <c r="ED271" s="165"/>
      <c r="EE271" s="165"/>
      <c r="EF271" s="165"/>
      <c r="EG271" s="165"/>
      <c r="EH271" s="166"/>
      <c r="EI271" s="165"/>
      <c r="EJ271" s="164"/>
      <c r="EK271" s="164"/>
      <c r="EL271" s="278"/>
      <c r="EM271" s="278"/>
      <c r="EN271" s="278"/>
      <c r="EO271" s="278"/>
      <c r="EP271" s="278"/>
      <c r="EQ271" s="278"/>
      <c r="ER271" s="165"/>
      <c r="ES271" s="166"/>
      <c r="ET271" s="166"/>
      <c r="EU271" s="166"/>
      <c r="EV271" s="166"/>
      <c r="EW271" s="166"/>
      <c r="EX271" s="284"/>
      <c r="EY271" s="459"/>
    </row>
    <row r="272" spans="1:260" ht="13" customHeight="1">
      <c r="A272" s="160" t="s">
        <v>2170</v>
      </c>
      <c r="B272" s="160">
        <v>10132</v>
      </c>
      <c r="C272" s="160">
        <v>608638</v>
      </c>
      <c r="D272" s="160">
        <v>13767</v>
      </c>
      <c r="E272" s="160" t="s">
        <v>3328</v>
      </c>
      <c r="F272" s="160" t="s">
        <v>598</v>
      </c>
      <c r="G272" s="175"/>
      <c r="H272" s="162" t="s">
        <v>2248</v>
      </c>
      <c r="I272" s="162" t="s">
        <v>2249</v>
      </c>
      <c r="J272" s="161">
        <v>33</v>
      </c>
      <c r="K272" s="161">
        <v>1</v>
      </c>
      <c r="M272" s="184" t="s">
        <v>837</v>
      </c>
      <c r="Z272" s="163"/>
      <c r="AS272" s="278"/>
      <c r="AT272" s="278"/>
      <c r="AU272" s="278"/>
      <c r="AV272" s="278"/>
      <c r="AW272" s="278"/>
      <c r="AX272" s="278"/>
      <c r="AY272" s="456"/>
      <c r="AZ272" s="278"/>
      <c r="BA272" s="278"/>
      <c r="BB272" s="278"/>
      <c r="BC272" s="278"/>
      <c r="BD272" s="164"/>
      <c r="BE272" s="164"/>
      <c r="BF272" s="164"/>
      <c r="BG272" s="164"/>
      <c r="BH272" s="164"/>
      <c r="BI272" s="164"/>
      <c r="BJ272" s="165"/>
      <c r="BK272" s="164"/>
      <c r="BL272" s="165"/>
      <c r="BM272" s="165"/>
      <c r="BN272" s="165"/>
      <c r="BO272" s="165"/>
      <c r="BP272" s="165"/>
      <c r="BQ272" s="165"/>
      <c r="BR272" s="165"/>
      <c r="BS272" s="284"/>
      <c r="BT272" s="289"/>
      <c r="BU272" s="279"/>
      <c r="BV272" s="290"/>
      <c r="BW272" s="289"/>
      <c r="BX272" s="289"/>
      <c r="BY272" s="289"/>
      <c r="BZ272" s="289"/>
      <c r="CA272" s="279"/>
      <c r="CB272" s="290"/>
      <c r="CC272" s="289"/>
      <c r="CD272" s="279"/>
      <c r="CE272" s="328"/>
      <c r="CF272" s="290"/>
      <c r="CG272" s="289"/>
      <c r="CH272" s="279"/>
      <c r="CI272" s="328"/>
      <c r="CJ272" s="290"/>
      <c r="CK272" s="289"/>
      <c r="CL272" s="279"/>
      <c r="CM272" s="328"/>
      <c r="CN272" s="290"/>
      <c r="CO272" s="289"/>
      <c r="CP272" s="279"/>
      <c r="CQ272" s="328"/>
      <c r="CR272" s="290"/>
      <c r="CS272" s="289"/>
      <c r="CT272" s="279"/>
      <c r="CU272" s="328"/>
      <c r="CV272" s="328"/>
      <c r="CW272" s="290"/>
      <c r="CX272" s="289"/>
      <c r="CY272" s="279"/>
      <c r="CZ272" s="328"/>
      <c r="DA272" s="328"/>
      <c r="DB272" s="290"/>
      <c r="DC272" s="289"/>
      <c r="DD272" s="279"/>
      <c r="DE272" s="328"/>
      <c r="DF272" s="328"/>
      <c r="DG272" s="290"/>
      <c r="DH272" s="302"/>
      <c r="DI272" s="301"/>
      <c r="DP272" s="165"/>
      <c r="DQ272" s="165"/>
      <c r="DR272" s="165"/>
      <c r="ED272" s="165"/>
      <c r="EE272" s="165"/>
      <c r="EF272" s="165"/>
      <c r="EG272" s="165"/>
      <c r="EH272" s="166"/>
      <c r="EI272" s="165"/>
      <c r="EJ272" s="164"/>
      <c r="EK272" s="164"/>
      <c r="EL272" s="278"/>
      <c r="EM272" s="278"/>
      <c r="EN272" s="278"/>
      <c r="EO272" s="278"/>
      <c r="EP272" s="278"/>
      <c r="EQ272" s="278"/>
      <c r="ER272" s="165"/>
      <c r="ES272" s="166"/>
      <c r="ET272" s="166"/>
      <c r="EU272" s="166"/>
      <c r="EV272" s="166"/>
      <c r="EW272" s="166"/>
      <c r="EX272" s="284"/>
    </row>
    <row r="273" spans="1:154" ht="13" customHeight="1">
      <c r="A273" s="160" t="s">
        <v>2170</v>
      </c>
      <c r="B273" s="160">
        <v>11698</v>
      </c>
      <c r="C273" s="160">
        <v>668338</v>
      </c>
      <c r="D273" s="160">
        <v>19976</v>
      </c>
      <c r="E273" s="160" t="s">
        <v>3328</v>
      </c>
      <c r="F273" s="160" t="s">
        <v>129</v>
      </c>
      <c r="G273" s="175"/>
      <c r="H273" s="162" t="s">
        <v>195</v>
      </c>
      <c r="I273" s="162" t="s">
        <v>79</v>
      </c>
      <c r="J273" s="161">
        <v>28</v>
      </c>
      <c r="K273" s="161">
        <v>1</v>
      </c>
      <c r="M273" s="184" t="s">
        <v>837</v>
      </c>
      <c r="Z273" s="163"/>
      <c r="AS273" s="278"/>
      <c r="AT273" s="278"/>
      <c r="AU273" s="278"/>
      <c r="AV273" s="278"/>
      <c r="AW273" s="278"/>
      <c r="AX273" s="278"/>
      <c r="AY273" s="456"/>
      <c r="AZ273" s="278"/>
      <c r="BA273" s="278"/>
      <c r="BB273" s="278"/>
      <c r="BC273" s="278"/>
      <c r="BD273" s="164"/>
      <c r="BE273" s="164"/>
      <c r="BF273" s="164"/>
      <c r="BG273" s="164"/>
      <c r="BH273" s="164"/>
      <c r="BI273" s="164"/>
      <c r="BJ273" s="165"/>
      <c r="BK273" s="164"/>
      <c r="BL273" s="165"/>
      <c r="BM273" s="165"/>
      <c r="BN273" s="165"/>
      <c r="BO273" s="165"/>
      <c r="BP273" s="165"/>
      <c r="BQ273" s="165"/>
      <c r="BR273" s="165"/>
      <c r="BS273" s="284"/>
      <c r="BT273" s="289"/>
      <c r="BU273" s="279"/>
      <c r="BV273" s="290"/>
      <c r="BW273" s="289"/>
      <c r="BX273" s="289"/>
      <c r="BY273" s="289"/>
      <c r="BZ273" s="289"/>
      <c r="CA273" s="279"/>
      <c r="CB273" s="290"/>
      <c r="CC273" s="289"/>
      <c r="CD273" s="279"/>
      <c r="CE273" s="328"/>
      <c r="CF273" s="290"/>
      <c r="CG273" s="289"/>
      <c r="CH273" s="279"/>
      <c r="CI273" s="328"/>
      <c r="CJ273" s="290"/>
      <c r="CK273" s="289"/>
      <c r="CL273" s="279"/>
      <c r="CM273" s="328"/>
      <c r="CN273" s="290"/>
      <c r="CO273" s="289"/>
      <c r="CP273" s="279"/>
      <c r="CQ273" s="328"/>
      <c r="CR273" s="290"/>
      <c r="CS273" s="289"/>
      <c r="CT273" s="279"/>
      <c r="CU273" s="328"/>
      <c r="CV273" s="328"/>
      <c r="CW273" s="290"/>
      <c r="CX273" s="289"/>
      <c r="CY273" s="279"/>
      <c r="CZ273" s="328"/>
      <c r="DA273" s="328"/>
      <c r="DB273" s="290"/>
      <c r="DC273" s="289"/>
      <c r="DD273" s="279"/>
      <c r="DE273" s="328"/>
      <c r="DF273" s="328"/>
      <c r="DG273" s="290"/>
      <c r="DH273" s="302"/>
      <c r="DI273" s="301"/>
      <c r="DP273" s="165"/>
      <c r="DQ273" s="165"/>
      <c r="DR273" s="165"/>
      <c r="ED273" s="165"/>
      <c r="EE273" s="165"/>
      <c r="EF273" s="165"/>
      <c r="EG273" s="165"/>
      <c r="EH273" s="166"/>
      <c r="EI273" s="165"/>
      <c r="EJ273" s="164"/>
      <c r="EK273" s="164"/>
      <c r="EL273" s="278"/>
      <c r="EM273" s="278"/>
      <c r="EN273" s="278"/>
      <c r="EO273" s="278"/>
      <c r="EP273" s="278"/>
      <c r="EQ273" s="278"/>
      <c r="ER273" s="165"/>
      <c r="ES273" s="166"/>
      <c r="ET273" s="166"/>
      <c r="EU273" s="166"/>
      <c r="EV273" s="166"/>
      <c r="EW273" s="166"/>
      <c r="EX273" s="284"/>
    </row>
    <row r="274" spans="1:154" ht="13" customHeight="1">
      <c r="A274" s="160" t="s">
        <v>2170</v>
      </c>
      <c r="B274" s="160">
        <v>12345</v>
      </c>
      <c r="C274" s="160">
        <v>680694</v>
      </c>
      <c r="D274" s="160">
        <v>24586</v>
      </c>
      <c r="E274" s="160" t="s">
        <v>17</v>
      </c>
      <c r="F274" s="160" t="s">
        <v>17</v>
      </c>
      <c r="G274" s="175"/>
      <c r="H274" s="162" t="s">
        <v>3041</v>
      </c>
      <c r="I274" s="162" t="s">
        <v>547</v>
      </c>
      <c r="J274" s="160">
        <v>27</v>
      </c>
      <c r="K274" s="161">
        <v>1</v>
      </c>
      <c r="M274" s="184" t="s">
        <v>837</v>
      </c>
      <c r="Z274" s="163"/>
      <c r="AS274" s="278"/>
      <c r="AT274" s="278"/>
      <c r="AU274" s="278"/>
      <c r="AV274" s="278"/>
      <c r="AW274" s="278"/>
      <c r="AX274" s="278"/>
      <c r="AY274" s="456"/>
      <c r="AZ274" s="278"/>
      <c r="BA274" s="278"/>
      <c r="BB274" s="278"/>
      <c r="BC274" s="278"/>
      <c r="BD274" s="164"/>
      <c r="BE274" s="164"/>
      <c r="BF274" s="164"/>
      <c r="BG274" s="164"/>
      <c r="BH274" s="164"/>
      <c r="BI274" s="164"/>
      <c r="BJ274" s="165"/>
      <c r="BK274" s="164"/>
      <c r="BL274" s="165"/>
      <c r="BM274" s="165"/>
      <c r="BN274" s="165"/>
      <c r="BO274" s="165"/>
      <c r="BP274" s="165"/>
      <c r="BQ274" s="165"/>
      <c r="BR274" s="165"/>
      <c r="BS274" s="284"/>
      <c r="BT274" s="289"/>
      <c r="BU274" s="279"/>
      <c r="BV274" s="290"/>
      <c r="BW274" s="289"/>
      <c r="BX274" s="289"/>
      <c r="BY274" s="289"/>
      <c r="BZ274" s="289"/>
      <c r="CA274" s="279"/>
      <c r="CB274" s="290"/>
      <c r="CC274" s="289"/>
      <c r="CD274" s="279"/>
      <c r="CE274" s="328"/>
      <c r="CF274" s="290"/>
      <c r="CG274" s="289"/>
      <c r="CH274" s="279"/>
      <c r="CI274" s="328"/>
      <c r="CJ274" s="290"/>
      <c r="CK274" s="289"/>
      <c r="CL274" s="279"/>
      <c r="CM274" s="328"/>
      <c r="CN274" s="290"/>
      <c r="CO274" s="289"/>
      <c r="CP274" s="279"/>
      <c r="CQ274" s="328"/>
      <c r="CR274" s="290"/>
      <c r="CS274" s="289"/>
      <c r="CT274" s="279"/>
      <c r="CU274" s="328"/>
      <c r="CV274" s="328"/>
      <c r="CW274" s="290"/>
      <c r="CX274" s="289"/>
      <c r="CY274" s="279"/>
      <c r="CZ274" s="328"/>
      <c r="DA274" s="328"/>
      <c r="DB274" s="290"/>
      <c r="DC274" s="289"/>
      <c r="DD274" s="279"/>
      <c r="DE274" s="328"/>
      <c r="DF274" s="328"/>
      <c r="DG274" s="290"/>
      <c r="DH274" s="302"/>
      <c r="DI274" s="301"/>
      <c r="DP274" s="165"/>
      <c r="DQ274" s="165"/>
      <c r="DR274" s="165"/>
      <c r="ED274" s="165"/>
      <c r="EE274" s="165"/>
      <c r="EF274" s="165"/>
      <c r="EG274" s="165"/>
      <c r="EH274" s="166"/>
      <c r="EI274" s="165"/>
      <c r="EJ274" s="164"/>
      <c r="EK274" s="164"/>
      <c r="EL274" s="278"/>
      <c r="EM274" s="278"/>
      <c r="EN274" s="278"/>
      <c r="EO274" s="278"/>
      <c r="EP274" s="278"/>
      <c r="EQ274" s="278"/>
      <c r="ER274" s="165"/>
      <c r="ES274" s="166"/>
      <c r="ET274" s="166"/>
      <c r="EU274" s="166"/>
      <c r="EV274" s="166"/>
      <c r="EW274" s="166"/>
      <c r="EX274" s="284"/>
    </row>
    <row r="275" spans="1:154" ht="13" customHeight="1">
      <c r="A275" s="160" t="s">
        <v>2170</v>
      </c>
      <c r="B275" s="160">
        <v>12170</v>
      </c>
      <c r="C275" s="160">
        <v>683003</v>
      </c>
      <c r="D275" s="160">
        <v>27863</v>
      </c>
      <c r="E275" s="160" t="s">
        <v>438</v>
      </c>
      <c r="F275" s="160" t="s">
        <v>438</v>
      </c>
      <c r="G275" s="175"/>
      <c r="H275" s="162" t="s">
        <v>341</v>
      </c>
      <c r="I275" s="162" t="s">
        <v>269</v>
      </c>
      <c r="J275" s="160">
        <v>22</v>
      </c>
      <c r="K275" s="161">
        <v>1</v>
      </c>
      <c r="M275" s="184" t="s">
        <v>837</v>
      </c>
      <c r="Z275" s="163"/>
      <c r="AS275" s="278"/>
      <c r="AT275" s="278"/>
      <c r="AU275" s="278"/>
      <c r="AV275" s="278"/>
      <c r="AW275" s="278"/>
      <c r="AX275" s="278"/>
      <c r="AY275" s="456"/>
      <c r="AZ275" s="278"/>
      <c r="BA275" s="278"/>
      <c r="BB275" s="278"/>
      <c r="BC275" s="278"/>
      <c r="BD275" s="164"/>
      <c r="BE275" s="164"/>
      <c r="BF275" s="164"/>
      <c r="BG275" s="164"/>
      <c r="BH275" s="164"/>
      <c r="BI275" s="164"/>
      <c r="BJ275" s="165"/>
      <c r="BK275" s="164"/>
      <c r="BL275" s="165"/>
      <c r="BM275" s="165"/>
      <c r="BN275" s="165"/>
      <c r="BO275" s="165"/>
      <c r="BP275" s="165"/>
      <c r="BQ275" s="165"/>
      <c r="BR275" s="165"/>
      <c r="BS275" s="284"/>
      <c r="BT275" s="289"/>
      <c r="BU275" s="279"/>
      <c r="BV275" s="290"/>
      <c r="BW275" s="289"/>
      <c r="BX275" s="289"/>
      <c r="BY275" s="289"/>
      <c r="BZ275" s="289"/>
      <c r="CA275" s="279"/>
      <c r="CB275" s="290"/>
      <c r="CC275" s="289"/>
      <c r="CD275" s="279"/>
      <c r="CE275" s="328"/>
      <c r="CF275" s="290"/>
      <c r="CG275" s="289"/>
      <c r="CH275" s="279"/>
      <c r="CI275" s="328"/>
      <c r="CJ275" s="290"/>
      <c r="CK275" s="289"/>
      <c r="CL275" s="279"/>
      <c r="CM275" s="328"/>
      <c r="CN275" s="290"/>
      <c r="CO275" s="289"/>
      <c r="CP275" s="279"/>
      <c r="CQ275" s="328"/>
      <c r="CR275" s="290"/>
      <c r="CS275" s="289"/>
      <c r="CT275" s="279"/>
      <c r="CU275" s="328"/>
      <c r="CV275" s="328"/>
      <c r="CW275" s="290"/>
      <c r="CX275" s="289"/>
      <c r="CY275" s="279"/>
      <c r="CZ275" s="328"/>
      <c r="DA275" s="328"/>
      <c r="DB275" s="290"/>
      <c r="DC275" s="289"/>
      <c r="DD275" s="279"/>
      <c r="DE275" s="328"/>
      <c r="DF275" s="328"/>
      <c r="DG275" s="290"/>
      <c r="DH275" s="325"/>
      <c r="DI275" s="301"/>
      <c r="DP275" s="165"/>
      <c r="DQ275" s="165"/>
      <c r="DR275" s="165"/>
      <c r="ED275" s="165"/>
      <c r="EE275" s="165"/>
      <c r="EF275" s="165"/>
      <c r="EG275" s="165"/>
      <c r="EH275" s="166"/>
      <c r="EI275" s="165"/>
      <c r="EJ275" s="164"/>
      <c r="EK275" s="164"/>
      <c r="EL275" s="278"/>
      <c r="EM275" s="278"/>
      <c r="EN275" s="278"/>
      <c r="EO275" s="278"/>
      <c r="EP275" s="278"/>
      <c r="EQ275" s="278"/>
      <c r="ER275" s="165"/>
      <c r="ES275" s="166"/>
      <c r="ET275" s="166"/>
      <c r="EU275" s="166"/>
      <c r="EV275" s="166"/>
      <c r="EW275" s="166"/>
      <c r="EX275" s="284"/>
    </row>
    <row r="276" spans="1:154" ht="13" customHeight="1">
      <c r="A276" s="160" t="s">
        <v>2170</v>
      </c>
      <c r="B276" s="160">
        <v>12954</v>
      </c>
      <c r="C276" s="160">
        <v>695076</v>
      </c>
      <c r="D276" s="160">
        <v>33876</v>
      </c>
      <c r="E276" s="160" t="s">
        <v>188</v>
      </c>
      <c r="F276" s="160" t="s">
        <v>188</v>
      </c>
      <c r="G276" s="175"/>
      <c r="H276" s="162" t="s">
        <v>4134</v>
      </c>
      <c r="I276" s="162" t="s">
        <v>4133</v>
      </c>
      <c r="J276" s="160">
        <v>22</v>
      </c>
      <c r="K276" s="161">
        <v>1</v>
      </c>
      <c r="M276" s="184" t="s">
        <v>837</v>
      </c>
      <c r="Z276" s="163"/>
      <c r="AS276" s="278"/>
      <c r="AT276" s="278"/>
      <c r="AU276" s="278"/>
      <c r="AV276" s="278"/>
      <c r="AW276" s="278"/>
      <c r="AX276" s="278"/>
      <c r="AY276" s="456"/>
      <c r="AZ276" s="278"/>
      <c r="BA276" s="278"/>
      <c r="BB276" s="278"/>
      <c r="BC276" s="278"/>
      <c r="BD276" s="164"/>
      <c r="BE276" s="164"/>
      <c r="BF276" s="164"/>
      <c r="BG276" s="164"/>
      <c r="BH276" s="164"/>
      <c r="BI276" s="164"/>
      <c r="BJ276" s="165"/>
      <c r="BK276" s="164"/>
      <c r="BL276" s="165"/>
      <c r="BM276" s="165"/>
      <c r="BN276" s="165"/>
      <c r="BO276" s="165"/>
      <c r="BP276" s="165"/>
      <c r="BQ276" s="165"/>
      <c r="BR276" s="165"/>
      <c r="BS276" s="284"/>
      <c r="BT276" s="289"/>
      <c r="BU276" s="279"/>
      <c r="BV276" s="290"/>
      <c r="BW276" s="289"/>
      <c r="BX276" s="289"/>
      <c r="BY276" s="289"/>
      <c r="BZ276" s="289"/>
      <c r="CA276" s="279"/>
      <c r="CB276" s="290"/>
      <c r="CC276" s="289"/>
      <c r="CD276" s="279"/>
      <c r="CE276" s="328"/>
      <c r="CF276" s="290"/>
      <c r="CG276" s="289"/>
      <c r="CH276" s="279"/>
      <c r="CI276" s="328"/>
      <c r="CJ276" s="290"/>
      <c r="CK276" s="289"/>
      <c r="CL276" s="279"/>
      <c r="CM276" s="328"/>
      <c r="CN276" s="290"/>
      <c r="CO276" s="289"/>
      <c r="CP276" s="279"/>
      <c r="CQ276" s="328"/>
      <c r="CR276" s="290"/>
      <c r="CS276" s="289"/>
      <c r="CT276" s="279"/>
      <c r="CU276" s="328"/>
      <c r="CV276" s="328"/>
      <c r="CW276" s="290"/>
      <c r="CX276" s="289"/>
      <c r="CY276" s="279"/>
      <c r="CZ276" s="328"/>
      <c r="DA276" s="328"/>
      <c r="DB276" s="290"/>
      <c r="DC276" s="289"/>
      <c r="DD276" s="279"/>
      <c r="DE276" s="328"/>
      <c r="DF276" s="328"/>
      <c r="DG276" s="290"/>
      <c r="DH276" s="325"/>
      <c r="DI276" s="301"/>
      <c r="DP276" s="165"/>
      <c r="DQ276" s="165"/>
      <c r="DR276" s="165"/>
      <c r="ED276" s="165"/>
      <c r="EE276" s="165"/>
      <c r="EF276" s="165"/>
      <c r="EG276" s="165"/>
      <c r="EH276" s="166"/>
      <c r="EI276" s="165"/>
      <c r="EJ276" s="164"/>
      <c r="EK276" s="164"/>
      <c r="EL276" s="278"/>
      <c r="EM276" s="278"/>
      <c r="EN276" s="278"/>
      <c r="EO276" s="278"/>
      <c r="EP276" s="278"/>
      <c r="EQ276" s="278"/>
      <c r="ER276" s="165"/>
      <c r="ES276" s="166"/>
      <c r="ET276" s="166"/>
      <c r="EU276" s="166"/>
      <c r="EV276" s="166"/>
      <c r="EW276" s="166"/>
      <c r="EX276" s="284"/>
    </row>
    <row r="277" spans="1:154" ht="13" customHeight="1">
      <c r="A277" s="160" t="s">
        <v>2170</v>
      </c>
      <c r="B277" s="160">
        <v>12881</v>
      </c>
      <c r="C277" s="160">
        <v>665966</v>
      </c>
      <c r="D277" s="160">
        <v>19722</v>
      </c>
      <c r="E277" s="160" t="s">
        <v>609</v>
      </c>
      <c r="F277" s="160" t="s">
        <v>609</v>
      </c>
      <c r="G277" s="175"/>
      <c r="H277" s="162" t="s">
        <v>3354</v>
      </c>
      <c r="I277" s="162" t="s">
        <v>597</v>
      </c>
      <c r="J277" s="160">
        <v>26</v>
      </c>
      <c r="K277" s="161">
        <v>2</v>
      </c>
      <c r="L277" s="161" t="s">
        <v>837</v>
      </c>
      <c r="Z277" s="163">
        <v>68</v>
      </c>
      <c r="AA277" s="163">
        <v>266</v>
      </c>
      <c r="AB277" s="163">
        <v>235</v>
      </c>
      <c r="AC277" s="163">
        <v>64</v>
      </c>
      <c r="AD277" s="163">
        <v>40</v>
      </c>
      <c r="AE277" s="163">
        <v>17</v>
      </c>
      <c r="AF277" s="163">
        <v>0</v>
      </c>
      <c r="AG277" s="163">
        <v>7</v>
      </c>
      <c r="AH277" s="163">
        <v>35</v>
      </c>
      <c r="AI277" s="163">
        <v>28</v>
      </c>
      <c r="AJ277" s="163">
        <v>1</v>
      </c>
      <c r="AK277" s="163">
        <v>1</v>
      </c>
      <c r="AL277" s="163">
        <v>29</v>
      </c>
      <c r="AM277" s="163">
        <v>0</v>
      </c>
      <c r="AN277" s="163">
        <v>65</v>
      </c>
      <c r="AO277" s="163">
        <v>0</v>
      </c>
      <c r="AP277" s="163">
        <v>2</v>
      </c>
      <c r="AQ277" s="163">
        <v>0</v>
      </c>
      <c r="AR277" s="163">
        <v>6</v>
      </c>
      <c r="AS277" s="278">
        <v>0.10902255600000001</v>
      </c>
      <c r="AT277" s="278">
        <v>0.24436090199999999</v>
      </c>
      <c r="AU277" s="278">
        <v>0.41860465000000002</v>
      </c>
      <c r="AV277" s="278">
        <v>0.30813952999999999</v>
      </c>
      <c r="AW277" s="278">
        <v>0.10465115999999999</v>
      </c>
      <c r="AX277" s="278">
        <v>0.42441859999999998</v>
      </c>
      <c r="AY277" s="456">
        <v>110.849</v>
      </c>
      <c r="AZ277" s="278">
        <v>0.13376383999999999</v>
      </c>
      <c r="BA277" s="278">
        <v>0.44186046499999998</v>
      </c>
      <c r="BB277" s="278">
        <v>0.18023255799999999</v>
      </c>
      <c r="BC277" s="278">
        <v>0.37790697600000001</v>
      </c>
      <c r="BD277" s="164">
        <v>0.345454545</v>
      </c>
      <c r="BE277" s="164">
        <v>0.272340425</v>
      </c>
      <c r="BF277" s="164">
        <v>0.34962406000000001</v>
      </c>
      <c r="BG277" s="164">
        <v>0.434042553</v>
      </c>
      <c r="BH277" s="164">
        <v>0.78366661299999996</v>
      </c>
      <c r="BI277" s="164">
        <v>0.161702128</v>
      </c>
      <c r="BJ277" s="165">
        <v>104.302113411799</v>
      </c>
      <c r="BK277" s="164">
        <v>0.34380191878268501</v>
      </c>
      <c r="BL277" s="165">
        <v>6.4244301733893101</v>
      </c>
      <c r="BM277" s="165">
        <v>37.257360499851103</v>
      </c>
      <c r="BN277" s="165">
        <v>116.708339146751</v>
      </c>
      <c r="BO277" s="165">
        <v>0.45056484744284198</v>
      </c>
      <c r="BP277" s="165">
        <v>-1.0284724435768999</v>
      </c>
      <c r="BQ277" s="165">
        <v>25.6427365755994</v>
      </c>
      <c r="BR277" s="165">
        <v>4.0860371655185501</v>
      </c>
      <c r="BS277" s="284">
        <v>2.6584126742640302</v>
      </c>
      <c r="BT277" s="289"/>
      <c r="BU277" s="279"/>
      <c r="BV277" s="290"/>
      <c r="BW277" s="289"/>
      <c r="BX277" s="289"/>
      <c r="BY277" s="289"/>
      <c r="BZ277" s="289"/>
      <c r="CA277" s="279"/>
      <c r="CB277" s="290"/>
      <c r="CC277" s="289"/>
      <c r="CD277" s="279"/>
      <c r="CE277" s="328"/>
      <c r="CF277" s="290"/>
      <c r="CG277" s="289"/>
      <c r="CH277" s="279"/>
      <c r="CI277" s="328"/>
      <c r="CJ277" s="290"/>
      <c r="CK277" s="289"/>
      <c r="CL277" s="279"/>
      <c r="CM277" s="328"/>
      <c r="CN277" s="290"/>
      <c r="CO277" s="289"/>
      <c r="CP277" s="279"/>
      <c r="CQ277" s="328"/>
      <c r="CR277" s="290"/>
      <c r="CS277" s="289"/>
      <c r="CT277" s="279"/>
      <c r="CU277" s="328"/>
      <c r="CV277" s="328"/>
      <c r="CW277" s="290"/>
      <c r="CX277" s="289"/>
      <c r="CY277" s="279"/>
      <c r="CZ277" s="328"/>
      <c r="DA277" s="328"/>
      <c r="DB277" s="290"/>
      <c r="DC277" s="289"/>
      <c r="DD277" s="279"/>
      <c r="DE277" s="328"/>
      <c r="DF277" s="328"/>
      <c r="DG277" s="290"/>
      <c r="DH277" s="325"/>
      <c r="DI277" s="301">
        <v>12.4502744674682</v>
      </c>
      <c r="DP277" s="165"/>
      <c r="DQ277" s="165"/>
      <c r="DR277" s="165"/>
      <c r="ED277" s="165"/>
      <c r="EE277" s="165"/>
      <c r="EF277" s="165"/>
      <c r="EG277" s="165"/>
      <c r="EH277" s="166"/>
      <c r="EI277" s="165"/>
      <c r="EL277" s="278"/>
      <c r="EM277" s="278"/>
      <c r="EN277" s="278"/>
      <c r="EO277" s="278"/>
      <c r="EP277" s="278"/>
      <c r="EQ277" s="278"/>
      <c r="ER277" s="165"/>
    </row>
    <row r="278" spans="1:154" ht="13" customHeight="1">
      <c r="A278" s="160" t="s">
        <v>2170</v>
      </c>
      <c r="B278" s="160">
        <v>11296</v>
      </c>
      <c r="C278" s="160">
        <v>666310</v>
      </c>
      <c r="D278" s="160">
        <v>21865</v>
      </c>
      <c r="E278" s="160" t="s">
        <v>213</v>
      </c>
      <c r="F278" s="160" t="s">
        <v>213</v>
      </c>
      <c r="G278" s="175"/>
      <c r="H278" s="162" t="s">
        <v>964</v>
      </c>
      <c r="I278" s="162" t="s">
        <v>824</v>
      </c>
      <c r="J278" s="160">
        <v>25</v>
      </c>
      <c r="K278" s="161">
        <v>2</v>
      </c>
      <c r="L278" s="161" t="s">
        <v>46</v>
      </c>
      <c r="Z278" s="163">
        <v>68</v>
      </c>
      <c r="AA278" s="163">
        <v>228</v>
      </c>
      <c r="AB278" s="163">
        <v>197</v>
      </c>
      <c r="AC278" s="163">
        <v>34</v>
      </c>
      <c r="AD278" s="163">
        <v>16</v>
      </c>
      <c r="AE278" s="163">
        <v>8</v>
      </c>
      <c r="AF278" s="163">
        <v>1</v>
      </c>
      <c r="AG278" s="163">
        <v>9</v>
      </c>
      <c r="AH278" s="163">
        <v>25</v>
      </c>
      <c r="AI278" s="163">
        <v>20</v>
      </c>
      <c r="AJ278" s="163">
        <v>1</v>
      </c>
      <c r="AK278" s="163">
        <v>2</v>
      </c>
      <c r="AL278" s="163">
        <v>28</v>
      </c>
      <c r="AM278" s="163">
        <v>0</v>
      </c>
      <c r="AN278" s="163">
        <v>62</v>
      </c>
      <c r="AO278" s="163">
        <v>0</v>
      </c>
      <c r="AP278" s="163">
        <v>2</v>
      </c>
      <c r="AQ278" s="163">
        <v>1</v>
      </c>
      <c r="AR278" s="163">
        <v>3</v>
      </c>
      <c r="AS278" s="278">
        <v>0.122807017</v>
      </c>
      <c r="AT278" s="278">
        <v>0.27192982399999999</v>
      </c>
      <c r="AU278" s="278">
        <v>0.39855072000000002</v>
      </c>
      <c r="AV278" s="278">
        <v>0.22463768000000001</v>
      </c>
      <c r="AW278" s="278">
        <v>0.10869565</v>
      </c>
      <c r="AX278" s="278">
        <v>0.34057970999999998</v>
      </c>
      <c r="AY278" s="456">
        <v>108.783</v>
      </c>
      <c r="AZ278" s="278">
        <v>0.10864979</v>
      </c>
      <c r="BA278" s="278">
        <v>0.29629629600000001</v>
      </c>
      <c r="BB278" s="278">
        <v>0.14814814800000001</v>
      </c>
      <c r="BC278" s="278">
        <v>0.55555555499999998</v>
      </c>
      <c r="BD278" s="164">
        <v>0.1953125</v>
      </c>
      <c r="BE278" s="164">
        <v>0.172588832</v>
      </c>
      <c r="BF278" s="164">
        <v>0.27312775299999997</v>
      </c>
      <c r="BG278" s="164">
        <v>0.36040609099999998</v>
      </c>
      <c r="BH278" s="164">
        <v>0.63353384400000001</v>
      </c>
      <c r="BI278" s="164">
        <v>0.18781725899999999</v>
      </c>
      <c r="BJ278" s="165">
        <v>121.147057810589</v>
      </c>
      <c r="BK278" s="164">
        <v>0.28125055193375897</v>
      </c>
      <c r="BL278" s="165">
        <v>-5.9168436923876397</v>
      </c>
      <c r="BM278" s="165">
        <v>20.511382301722399</v>
      </c>
      <c r="BN278" s="165">
        <v>79.504998694222493</v>
      </c>
      <c r="BO278" s="165">
        <v>0.18126644224716301</v>
      </c>
      <c r="BP278" s="165">
        <v>-1.00291001237928</v>
      </c>
      <c r="BQ278" s="165">
        <v>6.3358227865889596</v>
      </c>
      <c r="BR278" s="165">
        <v>-6.3803042514130501</v>
      </c>
      <c r="BS278" s="284">
        <v>0.65684220356520995</v>
      </c>
      <c r="BT278" s="289"/>
      <c r="BU278" s="279"/>
      <c r="BV278" s="290"/>
      <c r="BW278" s="289"/>
      <c r="BX278" s="289"/>
      <c r="BY278" s="289"/>
      <c r="BZ278" s="289"/>
      <c r="CA278" s="279"/>
      <c r="CB278" s="290"/>
      <c r="CC278" s="289"/>
      <c r="CD278" s="279"/>
      <c r="CE278" s="328"/>
      <c r="CF278" s="290"/>
      <c r="CG278" s="289"/>
      <c r="CH278" s="279"/>
      <c r="CI278" s="328"/>
      <c r="CJ278" s="290"/>
      <c r="CK278" s="289"/>
      <c r="CL278" s="279"/>
      <c r="CM278" s="328"/>
      <c r="CN278" s="290"/>
      <c r="CO278" s="289"/>
      <c r="CP278" s="279"/>
      <c r="CQ278" s="328"/>
      <c r="CR278" s="290"/>
      <c r="CS278" s="289"/>
      <c r="CT278" s="279"/>
      <c r="CU278" s="328"/>
      <c r="CV278" s="328"/>
      <c r="CW278" s="290"/>
      <c r="CX278" s="289"/>
      <c r="CY278" s="279"/>
      <c r="CZ278" s="328"/>
      <c r="DA278" s="328"/>
      <c r="DB278" s="290"/>
      <c r="DC278" s="289"/>
      <c r="DD278" s="279"/>
      <c r="DE278" s="328"/>
      <c r="DF278" s="328"/>
      <c r="DG278" s="290"/>
      <c r="DH278" s="302"/>
      <c r="DI278" s="301">
        <v>4.9106199443340302</v>
      </c>
      <c r="DP278" s="165"/>
      <c r="DQ278" s="165"/>
      <c r="DR278" s="165"/>
      <c r="ED278" s="165"/>
      <c r="EE278" s="165"/>
      <c r="EF278" s="165"/>
      <c r="EG278" s="165"/>
      <c r="EH278" s="166"/>
      <c r="EI278" s="165"/>
      <c r="EJ278" s="164"/>
      <c r="EK278" s="164"/>
      <c r="EL278" s="278"/>
      <c r="EM278" s="278"/>
      <c r="EN278" s="278"/>
      <c r="EO278" s="278"/>
      <c r="EP278" s="278"/>
      <c r="EQ278" s="278"/>
      <c r="ER278" s="165"/>
      <c r="ES278" s="166"/>
      <c r="ET278" s="166"/>
      <c r="EU278" s="166"/>
      <c r="EV278" s="166"/>
      <c r="EW278" s="166"/>
      <c r="EX278" s="284"/>
    </row>
    <row r="279" spans="1:154" ht="13" customHeight="1">
      <c r="A279" s="160" t="s">
        <v>2170</v>
      </c>
      <c r="B279" s="160">
        <v>11813</v>
      </c>
      <c r="C279" s="160">
        <v>665561</v>
      </c>
      <c r="D279" s="160">
        <v>21646</v>
      </c>
      <c r="E279" s="160" t="s">
        <v>13</v>
      </c>
      <c r="F279" s="160" t="s">
        <v>13</v>
      </c>
      <c r="G279" s="175"/>
      <c r="H279" s="162" t="s">
        <v>4383</v>
      </c>
      <c r="I279" s="162" t="s">
        <v>526</v>
      </c>
      <c r="J279" s="161">
        <v>26</v>
      </c>
      <c r="K279" s="161">
        <v>2</v>
      </c>
      <c r="L279" s="161" t="s">
        <v>2545</v>
      </c>
      <c r="Z279" s="163">
        <v>23</v>
      </c>
      <c r="AA279" s="163">
        <v>65</v>
      </c>
      <c r="AB279" s="163">
        <v>56</v>
      </c>
      <c r="AC279" s="163">
        <v>10</v>
      </c>
      <c r="AD279" s="163">
        <v>7</v>
      </c>
      <c r="AE279" s="163">
        <v>2</v>
      </c>
      <c r="AF279" s="163">
        <v>0</v>
      </c>
      <c r="AG279" s="163">
        <v>1</v>
      </c>
      <c r="AH279" s="163">
        <v>5</v>
      </c>
      <c r="AI279" s="163">
        <v>5</v>
      </c>
      <c r="AJ279" s="163">
        <v>0</v>
      </c>
      <c r="AK279" s="163">
        <v>0</v>
      </c>
      <c r="AL279" s="163">
        <v>7</v>
      </c>
      <c r="AM279" s="163">
        <v>0</v>
      </c>
      <c r="AN279" s="163">
        <v>12</v>
      </c>
      <c r="AO279" s="163">
        <v>1</v>
      </c>
      <c r="AP279" s="163">
        <v>0</v>
      </c>
      <c r="AQ279" s="163">
        <v>1</v>
      </c>
      <c r="AR279" s="163">
        <v>1</v>
      </c>
      <c r="AS279" s="278">
        <v>0.107692307</v>
      </c>
      <c r="AT279" s="278">
        <v>0.18461538399999999</v>
      </c>
      <c r="AU279" s="278">
        <v>0.51111110999999998</v>
      </c>
      <c r="AV279" s="278">
        <v>0.2</v>
      </c>
      <c r="AW279" s="278">
        <v>2.2222220000000001E-2</v>
      </c>
      <c r="AX279" s="278">
        <v>0.17777778</v>
      </c>
      <c r="AY279" s="456">
        <v>104.376</v>
      </c>
      <c r="AZ279" s="278">
        <v>9.4696970000000005E-2</v>
      </c>
      <c r="BA279" s="278">
        <v>0.47727272700000001</v>
      </c>
      <c r="BB279" s="278">
        <v>0.181818181</v>
      </c>
      <c r="BC279" s="278">
        <v>0.34090909000000003</v>
      </c>
      <c r="BD279" s="164">
        <v>0.20930232500000001</v>
      </c>
      <c r="BE279" s="164">
        <v>0.178571428</v>
      </c>
      <c r="BF279" s="164">
        <v>0.28125</v>
      </c>
      <c r="BG279" s="164">
        <v>0.26785714199999999</v>
      </c>
      <c r="BH279" s="164">
        <v>0.54910714199999999</v>
      </c>
      <c r="BI279" s="164">
        <v>8.9285714000000002E-2</v>
      </c>
      <c r="BJ279" s="165">
        <v>58.685625776438201</v>
      </c>
      <c r="BK279" s="164">
        <v>0.255772564560174</v>
      </c>
      <c r="BL279" s="165">
        <v>-3.01331545418503</v>
      </c>
      <c r="BM279" s="165">
        <v>4.5210472195744202</v>
      </c>
      <c r="BN279" s="165">
        <v>58.268120579895999</v>
      </c>
      <c r="BO279" s="165">
        <v>4.2472213024661601E-2</v>
      </c>
      <c r="BP279" s="165">
        <v>-0.47440110193565399</v>
      </c>
      <c r="BQ279" s="165">
        <v>1.74862429866191</v>
      </c>
      <c r="BR279" s="165">
        <v>-3.6433196594603601</v>
      </c>
      <c r="BS279" s="284">
        <v>0.18128193862554701</v>
      </c>
      <c r="BT279" s="289"/>
      <c r="BU279" s="279"/>
      <c r="BV279" s="290"/>
      <c r="BW279" s="289"/>
      <c r="BX279" s="289"/>
      <c r="BY279" s="289"/>
      <c r="BZ279" s="289"/>
      <c r="CA279" s="279"/>
      <c r="CB279" s="290"/>
      <c r="CC279" s="289"/>
      <c r="CD279" s="279"/>
      <c r="CE279" s="328"/>
      <c r="CF279" s="290"/>
      <c r="CG279" s="289"/>
      <c r="CH279" s="279"/>
      <c r="CI279" s="328"/>
      <c r="CJ279" s="290"/>
      <c r="CK279" s="289"/>
      <c r="CL279" s="279"/>
      <c r="CM279" s="328"/>
      <c r="CN279" s="290"/>
      <c r="CO279" s="289"/>
      <c r="CP279" s="279"/>
      <c r="CQ279" s="328"/>
      <c r="CR279" s="290"/>
      <c r="CS279" s="289"/>
      <c r="CT279" s="279"/>
      <c r="CU279" s="328"/>
      <c r="CV279" s="328"/>
      <c r="CW279" s="290"/>
      <c r="CX279" s="289"/>
      <c r="CY279" s="279"/>
      <c r="CZ279" s="328"/>
      <c r="DA279" s="328"/>
      <c r="DB279" s="290"/>
      <c r="DC279" s="289"/>
      <c r="DD279" s="279"/>
      <c r="DE279" s="328"/>
      <c r="DF279" s="328"/>
      <c r="DG279" s="290"/>
      <c r="DH279" s="302"/>
      <c r="DI279" s="301">
        <v>3.2731523811817098</v>
      </c>
      <c r="DP279" s="165"/>
      <c r="DQ279" s="165"/>
      <c r="DR279" s="165"/>
      <c r="ED279" s="165"/>
      <c r="EE279" s="165"/>
      <c r="EF279" s="165"/>
      <c r="EG279" s="165"/>
      <c r="EH279" s="166"/>
      <c r="EI279" s="165"/>
      <c r="EJ279" s="164"/>
      <c r="EK279" s="164"/>
      <c r="EL279" s="278"/>
      <c r="EM279" s="278"/>
      <c r="EN279" s="278"/>
      <c r="EO279" s="278"/>
      <c r="EP279" s="278"/>
      <c r="EQ279" s="278"/>
      <c r="ER279" s="165"/>
      <c r="ES279" s="166"/>
      <c r="ET279" s="166"/>
      <c r="EU279" s="166"/>
      <c r="EV279" s="166"/>
      <c r="EW279" s="166"/>
      <c r="EX279" s="284"/>
    </row>
    <row r="280" spans="1:154" ht="13" customHeight="1">
      <c r="A280" s="160" t="s">
        <v>2170</v>
      </c>
      <c r="B280" s="160">
        <v>11767</v>
      </c>
      <c r="C280" s="160">
        <v>686676</v>
      </c>
      <c r="D280" s="160">
        <v>25543</v>
      </c>
      <c r="E280" s="160" t="s">
        <v>164</v>
      </c>
      <c r="F280" s="160" t="s">
        <v>164</v>
      </c>
      <c r="G280" s="175"/>
      <c r="H280" s="162" t="s">
        <v>2404</v>
      </c>
      <c r="I280" s="162" t="s">
        <v>3063</v>
      </c>
      <c r="J280" s="160">
        <v>26</v>
      </c>
      <c r="K280" s="161">
        <v>2</v>
      </c>
      <c r="L280" s="161" t="s">
        <v>837</v>
      </c>
      <c r="Z280" s="163">
        <v>14</v>
      </c>
      <c r="AA280" s="163">
        <v>31</v>
      </c>
      <c r="AB280" s="163">
        <v>28</v>
      </c>
      <c r="AC280" s="163">
        <v>7</v>
      </c>
      <c r="AD280" s="163">
        <v>4</v>
      </c>
      <c r="AE280" s="163">
        <v>3</v>
      </c>
      <c r="AF280" s="163">
        <v>0</v>
      </c>
      <c r="AG280" s="163">
        <v>0</v>
      </c>
      <c r="AH280" s="163">
        <v>7</v>
      </c>
      <c r="AI280" s="163">
        <v>1</v>
      </c>
      <c r="AJ280" s="163">
        <v>0</v>
      </c>
      <c r="AK280" s="163">
        <v>0</v>
      </c>
      <c r="AL280" s="163">
        <v>2</v>
      </c>
      <c r="AM280" s="163">
        <v>0</v>
      </c>
      <c r="AN280" s="163">
        <v>5</v>
      </c>
      <c r="AO280" s="163">
        <v>0</v>
      </c>
      <c r="AP280" s="163">
        <v>0</v>
      </c>
      <c r="AQ280" s="163">
        <v>1</v>
      </c>
      <c r="AR280" s="163">
        <v>0</v>
      </c>
      <c r="AS280" s="278">
        <v>6.4516129000000005E-2</v>
      </c>
      <c r="AT280" s="278">
        <v>0.16129032200000001</v>
      </c>
      <c r="AU280" s="278">
        <v>0.375</v>
      </c>
      <c r="AV280" s="278">
        <v>0.25</v>
      </c>
      <c r="AW280" s="278">
        <v>0</v>
      </c>
      <c r="AX280" s="278">
        <v>0.25</v>
      </c>
      <c r="AY280" s="456">
        <v>104.684</v>
      </c>
      <c r="AZ280" s="278">
        <v>9.2592590000000002E-2</v>
      </c>
      <c r="BA280" s="278">
        <v>0.47826086899999998</v>
      </c>
      <c r="BB280" s="278">
        <v>0.130434782</v>
      </c>
      <c r="BC280" s="278">
        <v>0.391304347</v>
      </c>
      <c r="BD280" s="164">
        <v>0.30434782599999999</v>
      </c>
      <c r="BE280" s="164">
        <v>0.25</v>
      </c>
      <c r="BF280" s="164">
        <v>0.3</v>
      </c>
      <c r="BG280" s="164">
        <v>0.35714285699999998</v>
      </c>
      <c r="BH280" s="164">
        <v>0.65714285699999997</v>
      </c>
      <c r="BI280" s="164">
        <v>0.10714285699999999</v>
      </c>
      <c r="BJ280" s="165">
        <v>69.109952727883694</v>
      </c>
      <c r="BK280" s="164">
        <v>0.29059572617212898</v>
      </c>
      <c r="BL280" s="165">
        <v>-0.57243581168254598</v>
      </c>
      <c r="BM280" s="165">
        <v>3.0208756173411899</v>
      </c>
      <c r="BN280" s="165">
        <v>83.800286248030801</v>
      </c>
      <c r="BO280" s="165">
        <v>2.5309232401536898E-2</v>
      </c>
      <c r="BP280" s="165">
        <v>-6.8456430919468403E-2</v>
      </c>
      <c r="BQ280" s="165">
        <v>0.95048300404200503</v>
      </c>
      <c r="BR280" s="165">
        <v>-0.64636364351859099</v>
      </c>
      <c r="BS280" s="284">
        <v>9.8537691449913006E-2</v>
      </c>
      <c r="BT280" s="289"/>
      <c r="BU280" s="279"/>
      <c r="BV280" s="290"/>
      <c r="BW280" s="289"/>
      <c r="BX280" s="289"/>
      <c r="BY280" s="289"/>
      <c r="BZ280" s="289"/>
      <c r="CA280" s="279"/>
      <c r="CB280" s="290"/>
      <c r="CC280" s="289"/>
      <c r="CD280" s="279"/>
      <c r="CE280" s="328"/>
      <c r="CF280" s="290"/>
      <c r="CG280" s="289"/>
      <c r="CH280" s="279"/>
      <c r="CI280" s="328"/>
      <c r="CJ280" s="290"/>
      <c r="CK280" s="289"/>
      <c r="CL280" s="279"/>
      <c r="CM280" s="328"/>
      <c r="CN280" s="290"/>
      <c r="CO280" s="289"/>
      <c r="CP280" s="279"/>
      <c r="CQ280" s="328"/>
      <c r="CR280" s="290"/>
      <c r="CS280" s="289"/>
      <c r="CT280" s="279"/>
      <c r="CU280" s="328"/>
      <c r="CV280" s="328"/>
      <c r="CW280" s="290"/>
      <c r="CX280" s="289"/>
      <c r="CY280" s="279"/>
      <c r="CZ280" s="328"/>
      <c r="DA280" s="328"/>
      <c r="DB280" s="290"/>
      <c r="DC280" s="289"/>
      <c r="DD280" s="279"/>
      <c r="DE280" s="328"/>
      <c r="DF280" s="328"/>
      <c r="DG280" s="290"/>
      <c r="DH280" s="302"/>
      <c r="DI280" s="301">
        <v>0.53557156026363295</v>
      </c>
      <c r="DP280" s="165"/>
      <c r="DQ280" s="165"/>
      <c r="DR280" s="165"/>
      <c r="ED280" s="165"/>
      <c r="EE280" s="165"/>
      <c r="EF280" s="165"/>
      <c r="EG280" s="165"/>
      <c r="EH280" s="166"/>
      <c r="EI280" s="165"/>
      <c r="EJ280" s="164"/>
      <c r="EK280" s="164"/>
      <c r="EL280" s="278"/>
      <c r="EM280" s="278"/>
      <c r="EN280" s="278"/>
      <c r="EO280" s="278"/>
      <c r="EP280" s="278"/>
      <c r="EQ280" s="278"/>
      <c r="ER280" s="165"/>
      <c r="ES280" s="166"/>
      <c r="ET280" s="166"/>
      <c r="EU280" s="166"/>
      <c r="EV280" s="166"/>
      <c r="EW280" s="166"/>
      <c r="EX280" s="284"/>
    </row>
    <row r="281" spans="1:154" ht="13" customHeight="1">
      <c r="A281" s="160" t="s">
        <v>2170</v>
      </c>
      <c r="B281" s="160">
        <v>12799</v>
      </c>
      <c r="C281" s="160">
        <v>681807</v>
      </c>
      <c r="D281" s="160">
        <v>24934</v>
      </c>
      <c r="E281" s="160" t="s">
        <v>213</v>
      </c>
      <c r="F281" s="160" t="s">
        <v>213</v>
      </c>
      <c r="G281" s="175"/>
      <c r="H281" s="162" t="s">
        <v>1066</v>
      </c>
      <c r="I281" s="162" t="s">
        <v>617</v>
      </c>
      <c r="J281" s="160">
        <v>29</v>
      </c>
      <c r="K281" s="161">
        <v>2</v>
      </c>
      <c r="L281" s="161" t="s">
        <v>837</v>
      </c>
      <c r="Z281" s="163">
        <v>25</v>
      </c>
      <c r="AA281" s="163">
        <v>59</v>
      </c>
      <c r="AB281" s="163">
        <v>54</v>
      </c>
      <c r="AC281" s="163">
        <v>8</v>
      </c>
      <c r="AD281" s="163">
        <v>5</v>
      </c>
      <c r="AE281" s="163">
        <v>1</v>
      </c>
      <c r="AF281" s="163">
        <v>0</v>
      </c>
      <c r="AG281" s="163">
        <v>2</v>
      </c>
      <c r="AH281" s="163">
        <v>4</v>
      </c>
      <c r="AI281" s="163">
        <v>4</v>
      </c>
      <c r="AJ281" s="163">
        <v>1</v>
      </c>
      <c r="AK281" s="163">
        <v>0</v>
      </c>
      <c r="AL281" s="163">
        <v>4</v>
      </c>
      <c r="AM281" s="163">
        <v>0</v>
      </c>
      <c r="AN281" s="163">
        <v>26</v>
      </c>
      <c r="AO281" s="163">
        <v>1</v>
      </c>
      <c r="AP281" s="163">
        <v>0</v>
      </c>
      <c r="AQ281" s="163">
        <v>0</v>
      </c>
      <c r="AR281" s="163">
        <v>1</v>
      </c>
      <c r="AS281" s="278">
        <v>6.7796609999999993E-2</v>
      </c>
      <c r="AT281" s="278">
        <v>0.44067796599999998</v>
      </c>
      <c r="AU281" s="278">
        <v>0.46428571000000002</v>
      </c>
      <c r="AV281" s="278">
        <v>0.17857143</v>
      </c>
      <c r="AW281" s="278">
        <v>0.10714286000000001</v>
      </c>
      <c r="AX281" s="278">
        <v>0.46428571000000002</v>
      </c>
      <c r="AY281" s="456">
        <v>107.334</v>
      </c>
      <c r="AZ281" s="278">
        <v>0.15352697000000001</v>
      </c>
      <c r="BA281" s="278">
        <v>0.29629629600000001</v>
      </c>
      <c r="BB281" s="278">
        <v>0.111111111</v>
      </c>
      <c r="BC281" s="278">
        <v>0.59259259200000003</v>
      </c>
      <c r="BD281" s="164">
        <v>0.23076922999999999</v>
      </c>
      <c r="BE281" s="164">
        <v>0.14814814800000001</v>
      </c>
      <c r="BF281" s="164">
        <v>0.22033898299999999</v>
      </c>
      <c r="BG281" s="164">
        <v>0.277777777</v>
      </c>
      <c r="BH281" s="164">
        <v>0.49811675999999999</v>
      </c>
      <c r="BI281" s="164">
        <v>0.129629629</v>
      </c>
      <c r="BJ281" s="165">
        <v>83.614510413168404</v>
      </c>
      <c r="BK281" s="164">
        <v>0.22569606667858</v>
      </c>
      <c r="BL281" s="165">
        <v>-4.15653193594716</v>
      </c>
      <c r="BM281" s="165">
        <v>2.6823511063883401</v>
      </c>
      <c r="BN281" s="165">
        <v>40.8364821529224</v>
      </c>
      <c r="BO281" s="165">
        <v>-2.4025943720833099E-2</v>
      </c>
      <c r="BP281" s="165">
        <v>0.320604805834591</v>
      </c>
      <c r="BQ281" s="165">
        <v>-3.40488160533658</v>
      </c>
      <c r="BR281" s="165">
        <v>-3.6963327540253799</v>
      </c>
      <c r="BS281" s="284">
        <v>-0.352988082504749</v>
      </c>
      <c r="BT281" s="289"/>
      <c r="BU281" s="279"/>
      <c r="BV281" s="290"/>
      <c r="BW281" s="289"/>
      <c r="BX281" s="289"/>
      <c r="BY281" s="289"/>
      <c r="BZ281" s="289"/>
      <c r="CA281" s="279"/>
      <c r="CB281" s="290"/>
      <c r="CC281" s="289"/>
      <c r="CD281" s="279"/>
      <c r="CE281" s="328"/>
      <c r="CF281" s="290"/>
      <c r="CG281" s="289"/>
      <c r="CH281" s="279"/>
      <c r="CI281" s="328"/>
      <c r="CJ281" s="290"/>
      <c r="CK281" s="289"/>
      <c r="CL281" s="279"/>
      <c r="CM281" s="328"/>
      <c r="CN281" s="290"/>
      <c r="CO281" s="289"/>
      <c r="CP281" s="279"/>
      <c r="CQ281" s="328"/>
      <c r="CR281" s="290"/>
      <c r="CS281" s="289"/>
      <c r="CT281" s="279"/>
      <c r="CU281" s="328"/>
      <c r="CV281" s="328"/>
      <c r="CW281" s="290"/>
      <c r="CX281" s="289"/>
      <c r="CY281" s="279"/>
      <c r="CZ281" s="328"/>
      <c r="DA281" s="328"/>
      <c r="DB281" s="290"/>
      <c r="DC281" s="289"/>
      <c r="DD281" s="279"/>
      <c r="DE281" s="328"/>
      <c r="DF281" s="328"/>
      <c r="DG281" s="290"/>
      <c r="DH281" s="302"/>
      <c r="DI281" s="301">
        <v>-1.7283949851989699</v>
      </c>
      <c r="DP281" s="165"/>
      <c r="DQ281" s="165"/>
      <c r="DR281" s="165"/>
      <c r="ED281" s="165"/>
      <c r="EE281" s="165"/>
      <c r="EF281" s="165"/>
      <c r="EG281" s="165"/>
      <c r="EH281" s="166"/>
      <c r="EI281" s="165"/>
      <c r="EJ281" s="164"/>
      <c r="EK281" s="164"/>
      <c r="EL281" s="278"/>
      <c r="EM281" s="278"/>
      <c r="EN281" s="278"/>
      <c r="EO281" s="278"/>
      <c r="EP281" s="278"/>
      <c r="EQ281" s="278"/>
      <c r="ER281" s="165"/>
      <c r="ES281" s="166"/>
      <c r="ET281" s="166"/>
      <c r="EU281" s="166"/>
      <c r="EV281" s="166"/>
      <c r="EW281" s="166"/>
      <c r="EX281" s="284"/>
    </row>
    <row r="282" spans="1:154" ht="13" customHeight="1">
      <c r="A282" s="160" t="s">
        <v>2170</v>
      </c>
      <c r="B282" s="160">
        <v>12827</v>
      </c>
      <c r="C282" s="160">
        <v>700932</v>
      </c>
      <c r="D282" s="160">
        <v>29794</v>
      </c>
      <c r="E282" s="160" t="s">
        <v>213</v>
      </c>
      <c r="F282" s="160" t="s">
        <v>213</v>
      </c>
      <c r="G282" s="175"/>
      <c r="H282" s="162" t="s">
        <v>4145</v>
      </c>
      <c r="I282" s="162" t="s">
        <v>547</v>
      </c>
      <c r="J282" s="160">
        <v>24</v>
      </c>
      <c r="K282" s="161">
        <v>3</v>
      </c>
      <c r="L282" s="161" t="s">
        <v>46</v>
      </c>
      <c r="Z282" s="163">
        <v>78</v>
      </c>
      <c r="AA282" s="163">
        <v>284</v>
      </c>
      <c r="AB282" s="163">
        <v>254</v>
      </c>
      <c r="AC282" s="163">
        <v>55</v>
      </c>
      <c r="AD282" s="163">
        <v>29</v>
      </c>
      <c r="AE282" s="163">
        <v>11</v>
      </c>
      <c r="AF282" s="163">
        <v>2</v>
      </c>
      <c r="AG282" s="163">
        <v>13</v>
      </c>
      <c r="AH282" s="163">
        <v>25</v>
      </c>
      <c r="AI282" s="163">
        <v>33</v>
      </c>
      <c r="AJ282" s="163">
        <v>1</v>
      </c>
      <c r="AK282" s="163">
        <v>0</v>
      </c>
      <c r="AL282" s="163">
        <v>25</v>
      </c>
      <c r="AM282" s="163">
        <v>1</v>
      </c>
      <c r="AN282" s="163">
        <v>73</v>
      </c>
      <c r="AO282" s="163">
        <v>2</v>
      </c>
      <c r="AP282" s="163">
        <v>3</v>
      </c>
      <c r="AQ282" s="163">
        <v>0</v>
      </c>
      <c r="AR282" s="163">
        <v>4</v>
      </c>
      <c r="AS282" s="278">
        <v>8.8028169000000003E-2</v>
      </c>
      <c r="AT282" s="278">
        <v>0.257042253</v>
      </c>
      <c r="AU282" s="278">
        <v>0.41847825999999999</v>
      </c>
      <c r="AV282" s="278">
        <v>0.24456522</v>
      </c>
      <c r="AW282" s="278">
        <v>0.11413043</v>
      </c>
      <c r="AX282" s="278">
        <v>0.39673913</v>
      </c>
      <c r="AY282" s="456">
        <v>109.553</v>
      </c>
      <c r="AZ282" s="278">
        <v>0.11619396</v>
      </c>
      <c r="BA282" s="278">
        <v>0.28260869500000002</v>
      </c>
      <c r="BB282" s="278">
        <v>0.20108695600000001</v>
      </c>
      <c r="BC282" s="278">
        <v>0.51630434700000005</v>
      </c>
      <c r="BD282" s="164">
        <v>0.24561403500000001</v>
      </c>
      <c r="BE282" s="164">
        <v>0.216535433</v>
      </c>
      <c r="BF282" s="164">
        <v>0.288732394</v>
      </c>
      <c r="BG282" s="164">
        <v>0.42913385799999998</v>
      </c>
      <c r="BH282" s="164">
        <v>0.71786625199999998</v>
      </c>
      <c r="BI282" s="164">
        <v>0.21259842500000001</v>
      </c>
      <c r="BJ282" s="165">
        <v>137.131559799385</v>
      </c>
      <c r="BK282" s="164">
        <v>0.309811397913066</v>
      </c>
      <c r="BL282" s="165">
        <v>-0.87304364509664201</v>
      </c>
      <c r="BM282" s="165">
        <v>32.046325575636999</v>
      </c>
      <c r="BN282" s="165">
        <v>99.384681497717395</v>
      </c>
      <c r="BO282" s="165">
        <v>-0.35068545029411002</v>
      </c>
      <c r="BP282" s="165">
        <v>-6.4555798191577196E-2</v>
      </c>
      <c r="BQ282" s="165">
        <v>2.7874282669111299</v>
      </c>
      <c r="BR282" s="165">
        <v>-0.26565363297022598</v>
      </c>
      <c r="BS282" s="284">
        <v>0.28897596836094103</v>
      </c>
      <c r="BT282" s="289"/>
      <c r="BU282" s="279"/>
      <c r="BV282" s="290"/>
      <c r="BW282" s="289"/>
      <c r="BX282" s="289"/>
      <c r="BY282" s="289"/>
      <c r="BZ282" s="289"/>
      <c r="CA282" s="279"/>
      <c r="CB282" s="290"/>
      <c r="CC282" s="289"/>
      <c r="CD282" s="279"/>
      <c r="CE282" s="328"/>
      <c r="CF282" s="290"/>
      <c r="CG282" s="289"/>
      <c r="CH282" s="279"/>
      <c r="CI282" s="328"/>
      <c r="CJ282" s="290"/>
      <c r="CK282" s="289"/>
      <c r="CL282" s="279"/>
      <c r="CM282" s="328"/>
      <c r="CN282" s="290"/>
      <c r="CO282" s="289"/>
      <c r="CP282" s="279"/>
      <c r="CQ282" s="328"/>
      <c r="CR282" s="290"/>
      <c r="CS282" s="289"/>
      <c r="CT282" s="279"/>
      <c r="CU282" s="328"/>
      <c r="CV282" s="328"/>
      <c r="CW282" s="290"/>
      <c r="CX282" s="289"/>
      <c r="CY282" s="279"/>
      <c r="CZ282" s="328"/>
      <c r="DA282" s="328"/>
      <c r="DB282" s="290"/>
      <c r="DC282" s="289"/>
      <c r="DD282" s="279"/>
      <c r="DE282" s="328"/>
      <c r="DF282" s="328"/>
      <c r="DG282" s="290"/>
      <c r="DH282" s="325"/>
      <c r="DI282" s="301">
        <v>-6.6695672869682303</v>
      </c>
      <c r="DP282" s="165"/>
      <c r="DQ282" s="165"/>
      <c r="DR282" s="165"/>
      <c r="ED282" s="165"/>
      <c r="EE282" s="165"/>
      <c r="EF282" s="165"/>
      <c r="EG282" s="165"/>
      <c r="EH282" s="166"/>
      <c r="EI282" s="165"/>
      <c r="EL282" s="278"/>
      <c r="EM282" s="278"/>
      <c r="EN282" s="278"/>
      <c r="EO282" s="278"/>
      <c r="EP282" s="278"/>
      <c r="EQ282" s="278"/>
      <c r="ER282" s="165"/>
    </row>
    <row r="283" spans="1:154" ht="13" customHeight="1">
      <c r="A283" s="160" t="s">
        <v>2170</v>
      </c>
      <c r="B283" s="160">
        <v>12742</v>
      </c>
      <c r="C283" s="160">
        <v>687462</v>
      </c>
      <c r="D283" s="160">
        <v>26477</v>
      </c>
      <c r="E283" s="160" t="s">
        <v>438</v>
      </c>
      <c r="F283" s="160" t="s">
        <v>438</v>
      </c>
      <c r="G283" s="175"/>
      <c r="H283" s="162" t="s">
        <v>3530</v>
      </c>
      <c r="I283" s="162" t="s">
        <v>867</v>
      </c>
      <c r="J283" s="160">
        <v>27</v>
      </c>
      <c r="K283" s="161">
        <v>3</v>
      </c>
      <c r="L283" s="161" t="s">
        <v>46</v>
      </c>
      <c r="Z283" s="163">
        <v>41</v>
      </c>
      <c r="AA283" s="163">
        <v>161</v>
      </c>
      <c r="AB283" s="163">
        <v>147</v>
      </c>
      <c r="AC283" s="163">
        <v>36</v>
      </c>
      <c r="AD283" s="163">
        <v>24</v>
      </c>
      <c r="AE283" s="163">
        <v>10</v>
      </c>
      <c r="AF283" s="163">
        <v>0</v>
      </c>
      <c r="AG283" s="163">
        <v>2</v>
      </c>
      <c r="AH283" s="163">
        <v>17</v>
      </c>
      <c r="AI283" s="163">
        <v>15</v>
      </c>
      <c r="AJ283" s="163">
        <v>0</v>
      </c>
      <c r="AK283" s="163">
        <v>0</v>
      </c>
      <c r="AL283" s="163">
        <v>12</v>
      </c>
      <c r="AM283" s="163">
        <v>1</v>
      </c>
      <c r="AN283" s="163">
        <v>41</v>
      </c>
      <c r="AO283" s="163">
        <v>1</v>
      </c>
      <c r="AP283" s="163">
        <v>1</v>
      </c>
      <c r="AQ283" s="163">
        <v>0</v>
      </c>
      <c r="AR283" s="163">
        <v>4</v>
      </c>
      <c r="AS283" s="278">
        <v>7.4534161000000002E-2</v>
      </c>
      <c r="AT283" s="278">
        <v>0.25465838499999999</v>
      </c>
      <c r="AU283" s="278">
        <v>0.33644859999999999</v>
      </c>
      <c r="AV283" s="278">
        <v>0.31775701000000001</v>
      </c>
      <c r="AW283" s="278">
        <v>9.3457940000000003E-2</v>
      </c>
      <c r="AX283" s="278">
        <v>0.42990654</v>
      </c>
      <c r="AY283" s="456">
        <v>107.267</v>
      </c>
      <c r="AZ283" s="278">
        <v>9.8995700000000006E-2</v>
      </c>
      <c r="BA283" s="278">
        <v>0.39252336399999999</v>
      </c>
      <c r="BB283" s="278">
        <v>0.23364485900000001</v>
      </c>
      <c r="BC283" s="278">
        <v>0.37383177499999998</v>
      </c>
      <c r="BD283" s="164">
        <v>0.32380952299999999</v>
      </c>
      <c r="BE283" s="164">
        <v>0.244897959</v>
      </c>
      <c r="BF283" s="164">
        <v>0.30434782599999999</v>
      </c>
      <c r="BG283" s="164">
        <v>0.35374149599999999</v>
      </c>
      <c r="BH283" s="164">
        <v>0.65808932200000003</v>
      </c>
      <c r="BI283" s="164">
        <v>0.108843537</v>
      </c>
      <c r="BJ283" s="165">
        <v>71.540572331267995</v>
      </c>
      <c r="BK283" s="164">
        <v>0.28981654793023998</v>
      </c>
      <c r="BL283" s="165">
        <v>-3.0734555227446001</v>
      </c>
      <c r="BM283" s="165">
        <v>15.588581253798001</v>
      </c>
      <c r="BN283" s="165">
        <v>80.815235954436901</v>
      </c>
      <c r="BO283" s="165">
        <v>-6.5663887804021298E-2</v>
      </c>
      <c r="BP283" s="165">
        <v>-0.14882521145045699</v>
      </c>
      <c r="BQ283" s="165">
        <v>0.78373077095051702</v>
      </c>
      <c r="BR283" s="165">
        <v>-3.7572039523857299</v>
      </c>
      <c r="BS283" s="284">
        <v>8.1250291230153995E-2</v>
      </c>
      <c r="BT283" s="289"/>
      <c r="BU283" s="279"/>
      <c r="BV283" s="290"/>
      <c r="BW283" s="289"/>
      <c r="BX283" s="289"/>
      <c r="BY283" s="289"/>
      <c r="BZ283" s="289"/>
      <c r="CA283" s="279"/>
      <c r="CB283" s="290"/>
      <c r="CC283" s="289"/>
      <c r="CD283" s="279"/>
      <c r="CE283" s="328"/>
      <c r="CF283" s="290"/>
      <c r="CG283" s="289"/>
      <c r="CH283" s="279"/>
      <c r="CI283" s="328"/>
      <c r="CJ283" s="290"/>
      <c r="CK283" s="289"/>
      <c r="CL283" s="279"/>
      <c r="CM283" s="328"/>
      <c r="CN283" s="290"/>
      <c r="CO283" s="289"/>
      <c r="CP283" s="279"/>
      <c r="CQ283" s="328"/>
      <c r="CR283" s="290"/>
      <c r="CS283" s="289"/>
      <c r="CT283" s="279"/>
      <c r="CU283" s="328"/>
      <c r="CV283" s="328"/>
      <c r="CW283" s="290"/>
      <c r="CX283" s="289"/>
      <c r="CY283" s="279"/>
      <c r="CZ283" s="328"/>
      <c r="DA283" s="328"/>
      <c r="DB283" s="290"/>
      <c r="DC283" s="289"/>
      <c r="DD283" s="279"/>
      <c r="DE283" s="328"/>
      <c r="DF283" s="328"/>
      <c r="DG283" s="290"/>
      <c r="DH283" s="302"/>
      <c r="DI283" s="301">
        <v>-0.70714902877807595</v>
      </c>
      <c r="DP283" s="165"/>
      <c r="DQ283" s="165"/>
      <c r="DR283" s="165"/>
      <c r="ED283" s="165"/>
      <c r="EE283" s="165"/>
      <c r="EF283" s="165"/>
      <c r="EG283" s="165"/>
      <c r="EH283" s="166"/>
      <c r="EI283" s="165"/>
      <c r="EJ283" s="164"/>
      <c r="EK283" s="164"/>
      <c r="EL283" s="278"/>
      <c r="EM283" s="278"/>
      <c r="EN283" s="278"/>
      <c r="EO283" s="278"/>
      <c r="EP283" s="278"/>
      <c r="EQ283" s="278"/>
      <c r="ER283" s="165"/>
      <c r="ES283" s="166"/>
      <c r="ET283" s="166"/>
      <c r="EU283" s="166"/>
      <c r="EV283" s="166"/>
      <c r="EW283" s="166"/>
      <c r="EX283" s="284"/>
    </row>
    <row r="284" spans="1:154" ht="13" customHeight="1">
      <c r="A284" s="160" t="s">
        <v>2170</v>
      </c>
      <c r="B284" s="160">
        <v>12785</v>
      </c>
      <c r="C284" s="160">
        <v>687952</v>
      </c>
      <c r="D284" s="160">
        <v>30011</v>
      </c>
      <c r="E284" s="160" t="s">
        <v>188</v>
      </c>
      <c r="F284" s="160" t="s">
        <v>188</v>
      </c>
      <c r="G284" s="175"/>
      <c r="H284" s="162" t="s">
        <v>3583</v>
      </c>
      <c r="I284" s="162" t="s">
        <v>331</v>
      </c>
      <c r="J284" s="160">
        <v>25</v>
      </c>
      <c r="K284" s="161">
        <v>3</v>
      </c>
      <c r="L284" s="161" t="s">
        <v>837</v>
      </c>
      <c r="Z284" s="163">
        <v>35</v>
      </c>
      <c r="AA284" s="163">
        <v>135</v>
      </c>
      <c r="AB284" s="163">
        <v>128</v>
      </c>
      <c r="AC284" s="163">
        <v>26</v>
      </c>
      <c r="AD284" s="163">
        <v>16</v>
      </c>
      <c r="AE284" s="163">
        <v>4</v>
      </c>
      <c r="AF284" s="163">
        <v>0</v>
      </c>
      <c r="AG284" s="163">
        <v>6</v>
      </c>
      <c r="AH284" s="163">
        <v>13</v>
      </c>
      <c r="AI284" s="163">
        <v>19</v>
      </c>
      <c r="AJ284" s="163">
        <v>0</v>
      </c>
      <c r="AK284" s="163">
        <v>2</v>
      </c>
      <c r="AL284" s="163">
        <v>3</v>
      </c>
      <c r="AM284" s="163">
        <v>0</v>
      </c>
      <c r="AN284" s="163">
        <v>32</v>
      </c>
      <c r="AO284" s="163">
        <v>2</v>
      </c>
      <c r="AP284" s="163">
        <v>2</v>
      </c>
      <c r="AQ284" s="163">
        <v>0</v>
      </c>
      <c r="AR284" s="163">
        <v>1</v>
      </c>
      <c r="AS284" s="278">
        <v>2.2222222E-2</v>
      </c>
      <c r="AT284" s="278">
        <v>0.23703703700000001</v>
      </c>
      <c r="AU284" s="278">
        <v>0.5</v>
      </c>
      <c r="AV284" s="278">
        <v>0.18367347000000001</v>
      </c>
      <c r="AW284" s="278">
        <v>9.1836730000000005E-2</v>
      </c>
      <c r="AX284" s="278">
        <v>0.42857142999999998</v>
      </c>
      <c r="AY284" s="456">
        <v>111.375</v>
      </c>
      <c r="AZ284" s="278">
        <v>0.13090129</v>
      </c>
      <c r="BA284" s="278">
        <v>0.38775510200000002</v>
      </c>
      <c r="BB284" s="278">
        <v>0.13265306099999999</v>
      </c>
      <c r="BC284" s="278">
        <v>0.47959183599999999</v>
      </c>
      <c r="BD284" s="164">
        <v>0.21739130400000001</v>
      </c>
      <c r="BE284" s="164">
        <v>0.203125</v>
      </c>
      <c r="BF284" s="164">
        <v>0.229629629</v>
      </c>
      <c r="BG284" s="164">
        <v>0.375</v>
      </c>
      <c r="BH284" s="164">
        <v>0.60462962899999995</v>
      </c>
      <c r="BI284" s="164">
        <v>0.171875</v>
      </c>
      <c r="BJ284" s="165">
        <v>112.969829981147</v>
      </c>
      <c r="BK284" s="164">
        <v>0.26023820682808202</v>
      </c>
      <c r="BL284" s="165">
        <v>-5.7755377959896199</v>
      </c>
      <c r="BM284" s="165">
        <v>9.8727539110492497</v>
      </c>
      <c r="BN284" s="165">
        <v>57.886982761702498</v>
      </c>
      <c r="BO284" s="165">
        <v>0.66611861292848495</v>
      </c>
      <c r="BP284" s="165">
        <v>-0.81257438426837303</v>
      </c>
      <c r="BQ284" s="165">
        <v>-6.4596868060965402</v>
      </c>
      <c r="BR284" s="165">
        <v>-7.4542843076836602</v>
      </c>
      <c r="BS284" s="284">
        <v>-0.66968333221672705</v>
      </c>
      <c r="BT284" s="289"/>
      <c r="BU284" s="279"/>
      <c r="BV284" s="290"/>
      <c r="BW284" s="289"/>
      <c r="BX284" s="289"/>
      <c r="BY284" s="289"/>
      <c r="BZ284" s="289"/>
      <c r="CA284" s="279"/>
      <c r="CB284" s="290"/>
      <c r="CC284" s="289"/>
      <c r="CD284" s="279"/>
      <c r="CE284" s="328"/>
      <c r="CF284" s="290"/>
      <c r="CG284" s="289"/>
      <c r="CH284" s="279"/>
      <c r="CI284" s="328"/>
      <c r="CJ284" s="290"/>
      <c r="CK284" s="289"/>
      <c r="CL284" s="279"/>
      <c r="CM284" s="328"/>
      <c r="CN284" s="290"/>
      <c r="CO284" s="289"/>
      <c r="CP284" s="279"/>
      <c r="CQ284" s="328"/>
      <c r="CR284" s="290"/>
      <c r="CS284" s="289"/>
      <c r="CT284" s="279"/>
      <c r="CU284" s="328"/>
      <c r="CV284" s="328"/>
      <c r="CW284" s="290"/>
      <c r="CX284" s="289"/>
      <c r="CY284" s="279"/>
      <c r="CZ284" s="328"/>
      <c r="DA284" s="328"/>
      <c r="DB284" s="290"/>
      <c r="DC284" s="289"/>
      <c r="DD284" s="279"/>
      <c r="DE284" s="328"/>
      <c r="DF284" s="328"/>
      <c r="DG284" s="290"/>
      <c r="DH284" s="302"/>
      <c r="DI284" s="301">
        <v>-3.4059696197509699</v>
      </c>
      <c r="DP284" s="165"/>
      <c r="DQ284" s="165"/>
      <c r="DR284" s="165"/>
      <c r="ED284" s="165"/>
      <c r="EE284" s="165"/>
      <c r="EF284" s="165"/>
      <c r="EG284" s="165"/>
      <c r="EH284" s="166"/>
      <c r="EI284" s="165"/>
      <c r="EJ284" s="164"/>
      <c r="EK284" s="164"/>
      <c r="EL284" s="278"/>
      <c r="EM284" s="278"/>
      <c r="EN284" s="278"/>
      <c r="EO284" s="278"/>
      <c r="EP284" s="278"/>
      <c r="EQ284" s="278"/>
      <c r="ER284" s="165"/>
      <c r="ES284" s="166"/>
      <c r="ET284" s="166"/>
      <c r="EU284" s="166"/>
      <c r="EV284" s="166"/>
      <c r="EW284" s="166"/>
      <c r="EX284" s="284"/>
    </row>
    <row r="285" spans="1:154" ht="13" customHeight="1">
      <c r="A285" s="160" t="s">
        <v>2170</v>
      </c>
      <c r="B285" s="160">
        <v>12283</v>
      </c>
      <c r="C285" s="160">
        <v>660766</v>
      </c>
      <c r="D285" s="160">
        <v>18400</v>
      </c>
      <c r="E285" s="160" t="s">
        <v>2171</v>
      </c>
      <c r="F285" s="160" t="s">
        <v>29</v>
      </c>
      <c r="G285" s="175"/>
      <c r="H285" s="162" t="s">
        <v>2871</v>
      </c>
      <c r="I285" s="162" t="s">
        <v>540</v>
      </c>
      <c r="J285" s="160">
        <v>26</v>
      </c>
      <c r="K285" s="161">
        <v>3</v>
      </c>
      <c r="L285" s="161" t="s">
        <v>837</v>
      </c>
      <c r="Z285" s="163"/>
      <c r="AS285" s="278"/>
      <c r="AT285" s="278"/>
      <c r="AU285" s="278"/>
      <c r="AV285" s="278"/>
      <c r="AW285" s="278"/>
      <c r="AX285" s="278"/>
      <c r="AY285" s="456"/>
      <c r="AZ285" s="278"/>
      <c r="BA285" s="278"/>
      <c r="BB285" s="278"/>
      <c r="BC285" s="278"/>
      <c r="BD285" s="164"/>
      <c r="BE285" s="164"/>
      <c r="BF285" s="164"/>
      <c r="BG285" s="164"/>
      <c r="BH285" s="164"/>
      <c r="BI285" s="164"/>
      <c r="BJ285" s="165"/>
      <c r="BK285" s="164"/>
      <c r="BL285" s="165"/>
      <c r="BM285" s="165"/>
      <c r="BN285" s="165"/>
      <c r="BO285" s="165"/>
      <c r="BP285" s="165"/>
      <c r="BQ285" s="165"/>
      <c r="BR285" s="165"/>
      <c r="BS285" s="284"/>
      <c r="BT285" s="289"/>
      <c r="BU285" s="279"/>
      <c r="BV285" s="290"/>
      <c r="BW285" s="289"/>
      <c r="BX285" s="289"/>
      <c r="BY285" s="289"/>
      <c r="BZ285" s="289"/>
      <c r="CA285" s="279"/>
      <c r="CB285" s="290"/>
      <c r="CC285" s="289"/>
      <c r="CD285" s="279"/>
      <c r="CE285" s="328"/>
      <c r="CF285" s="290"/>
      <c r="CG285" s="289"/>
      <c r="CH285" s="279"/>
      <c r="CI285" s="328"/>
      <c r="CJ285" s="290"/>
      <c r="CK285" s="289"/>
      <c r="CL285" s="279"/>
      <c r="CM285" s="328"/>
      <c r="CN285" s="290"/>
      <c r="CO285" s="289"/>
      <c r="CP285" s="279"/>
      <c r="CQ285" s="328"/>
      <c r="CR285" s="290"/>
      <c r="CS285" s="289"/>
      <c r="CT285" s="279"/>
      <c r="CU285" s="328"/>
      <c r="CV285" s="328"/>
      <c r="CW285" s="290"/>
      <c r="CX285" s="289"/>
      <c r="CY285" s="279"/>
      <c r="CZ285" s="328"/>
      <c r="DA285" s="328"/>
      <c r="DB285" s="290"/>
      <c r="DC285" s="289"/>
      <c r="DD285" s="279"/>
      <c r="DE285" s="328"/>
      <c r="DF285" s="328"/>
      <c r="DG285" s="290"/>
      <c r="DH285" s="302"/>
      <c r="DI285" s="301"/>
      <c r="DP285" s="165"/>
      <c r="DQ285" s="165"/>
      <c r="DR285" s="165"/>
      <c r="ED285" s="165"/>
      <c r="EE285" s="165"/>
      <c r="EF285" s="165"/>
      <c r="EG285" s="165"/>
      <c r="EH285" s="166"/>
      <c r="EI285" s="165"/>
      <c r="EJ285" s="164"/>
      <c r="EK285" s="164"/>
      <c r="EL285" s="278"/>
      <c r="EM285" s="278"/>
      <c r="EN285" s="278"/>
      <c r="EO285" s="278"/>
      <c r="EP285" s="278"/>
      <c r="EQ285" s="278"/>
      <c r="ER285" s="165"/>
      <c r="ES285" s="166"/>
      <c r="ET285" s="166"/>
      <c r="EU285" s="166"/>
      <c r="EV285" s="166"/>
      <c r="EW285" s="166"/>
      <c r="EX285" s="284"/>
    </row>
    <row r="286" spans="1:154" ht="13" customHeight="1">
      <c r="A286" s="160" t="s">
        <v>2170</v>
      </c>
      <c r="B286" s="160">
        <v>10992</v>
      </c>
      <c r="C286" s="160">
        <v>643396</v>
      </c>
      <c r="D286" s="160">
        <v>16512</v>
      </c>
      <c r="E286" s="160" t="s">
        <v>438</v>
      </c>
      <c r="F286" s="160" t="s">
        <v>438</v>
      </c>
      <c r="G286" s="175"/>
      <c r="H286" s="168" t="s">
        <v>1165</v>
      </c>
      <c r="I286" s="169" t="s">
        <v>1166</v>
      </c>
      <c r="J286" s="170">
        <v>30</v>
      </c>
      <c r="K286" s="161">
        <v>4</v>
      </c>
      <c r="L286" s="161" t="s">
        <v>837</v>
      </c>
      <c r="Z286" s="163">
        <v>77</v>
      </c>
      <c r="AA286" s="163">
        <v>278</v>
      </c>
      <c r="AB286" s="163">
        <v>257</v>
      </c>
      <c r="AC286" s="163">
        <v>70</v>
      </c>
      <c r="AD286" s="163">
        <v>57</v>
      </c>
      <c r="AE286" s="163">
        <v>10</v>
      </c>
      <c r="AF286" s="163">
        <v>2</v>
      </c>
      <c r="AG286" s="163">
        <v>1</v>
      </c>
      <c r="AH286" s="163">
        <v>25</v>
      </c>
      <c r="AI286" s="163">
        <v>22</v>
      </c>
      <c r="AJ286" s="163">
        <v>11</v>
      </c>
      <c r="AK286" s="163">
        <v>3</v>
      </c>
      <c r="AL286" s="163">
        <v>13</v>
      </c>
      <c r="AM286" s="163">
        <v>0</v>
      </c>
      <c r="AN286" s="163">
        <v>43</v>
      </c>
      <c r="AO286" s="163">
        <v>4</v>
      </c>
      <c r="AP286" s="163">
        <v>1</v>
      </c>
      <c r="AQ286" s="163">
        <v>3</v>
      </c>
      <c r="AR286" s="163">
        <v>4</v>
      </c>
      <c r="AS286" s="278">
        <v>4.6762589E-2</v>
      </c>
      <c r="AT286" s="278">
        <v>0.15467625800000001</v>
      </c>
      <c r="AU286" s="278">
        <v>0.41743119000000001</v>
      </c>
      <c r="AV286" s="278">
        <v>0.23394495000000001</v>
      </c>
      <c r="AW286" s="278">
        <v>1.376147E-2</v>
      </c>
      <c r="AX286" s="278">
        <v>0.25229358000000002</v>
      </c>
      <c r="AY286" s="456">
        <v>105.498</v>
      </c>
      <c r="AZ286" s="278">
        <v>5.4026499999999998E-2</v>
      </c>
      <c r="BA286" s="278">
        <v>0.55450236900000005</v>
      </c>
      <c r="BB286" s="278">
        <v>0.23222748800000001</v>
      </c>
      <c r="BC286" s="278">
        <v>0.213270142</v>
      </c>
      <c r="BD286" s="164">
        <v>0.32242990599999999</v>
      </c>
      <c r="BE286" s="164">
        <v>0.27237354000000003</v>
      </c>
      <c r="BF286" s="164">
        <v>0.316363636</v>
      </c>
      <c r="BG286" s="164">
        <v>0.33852139999999997</v>
      </c>
      <c r="BH286" s="164">
        <v>0.65488503600000003</v>
      </c>
      <c r="BI286" s="164">
        <v>6.6147860000000003E-2</v>
      </c>
      <c r="BJ286" s="165">
        <v>43.477599987297197</v>
      </c>
      <c r="BK286" s="164">
        <v>0.29211220524527798</v>
      </c>
      <c r="BL286" s="165">
        <v>-4.7957740352639</v>
      </c>
      <c r="BM286" s="165">
        <v>27.4281155540457</v>
      </c>
      <c r="BN286" s="165">
        <v>82.389236017679806</v>
      </c>
      <c r="BO286" s="165">
        <v>-5.4355512917185503E-2</v>
      </c>
      <c r="BP286" s="165">
        <v>0.70484041143208698</v>
      </c>
      <c r="BQ286" s="165">
        <v>4.5097544490209698</v>
      </c>
      <c r="BR286" s="165">
        <v>-5.0145898639374398</v>
      </c>
      <c r="BS286" s="284">
        <v>0.46753155029888599</v>
      </c>
      <c r="BT286" s="289"/>
      <c r="BU286" s="279"/>
      <c r="BV286" s="290"/>
      <c r="BW286" s="289"/>
      <c r="BX286" s="289"/>
      <c r="BY286" s="289"/>
      <c r="BZ286" s="289"/>
      <c r="CA286" s="279"/>
      <c r="CB286" s="290"/>
      <c r="CC286" s="289"/>
      <c r="CD286" s="279"/>
      <c r="CE286" s="328"/>
      <c r="CF286" s="290"/>
      <c r="CG286" s="289"/>
      <c r="CH286" s="279"/>
      <c r="CI286" s="328"/>
      <c r="CJ286" s="290"/>
      <c r="CK286" s="289"/>
      <c r="CL286" s="279"/>
      <c r="CM286" s="328"/>
      <c r="CN286" s="290"/>
      <c r="CO286" s="289"/>
      <c r="CP286" s="279"/>
      <c r="CQ286" s="328"/>
      <c r="CR286" s="290"/>
      <c r="CS286" s="289"/>
      <c r="CT286" s="279"/>
      <c r="CU286" s="328"/>
      <c r="CV286" s="328"/>
      <c r="CW286" s="290"/>
      <c r="CX286" s="289"/>
      <c r="CY286" s="279"/>
      <c r="CZ286" s="328"/>
      <c r="DA286" s="328"/>
      <c r="DB286" s="290"/>
      <c r="DC286" s="289"/>
      <c r="DD286" s="279"/>
      <c r="DE286" s="328"/>
      <c r="DF286" s="328"/>
      <c r="DG286" s="290"/>
      <c r="DH286" s="302"/>
      <c r="DI286" s="301">
        <v>0.462435722351074</v>
      </c>
      <c r="DP286" s="165"/>
      <c r="DQ286" s="165"/>
      <c r="DR286" s="165"/>
      <c r="ED286" s="165"/>
      <c r="EE286" s="165"/>
      <c r="EF286" s="165"/>
      <c r="EG286" s="165"/>
      <c r="EH286" s="166"/>
      <c r="EI286" s="165"/>
      <c r="EJ286" s="164"/>
      <c r="EK286" s="164"/>
      <c r="EL286" s="278"/>
      <c r="EM286" s="278"/>
      <c r="EN286" s="278"/>
      <c r="EO286" s="278"/>
      <c r="EP286" s="278"/>
      <c r="EQ286" s="278"/>
      <c r="ER286" s="165"/>
      <c r="ES286" s="166"/>
      <c r="ET286" s="166"/>
      <c r="EU286" s="166"/>
      <c r="EV286" s="166"/>
      <c r="EW286" s="166"/>
      <c r="EX286" s="284"/>
    </row>
    <row r="287" spans="1:154" ht="13" customHeight="1">
      <c r="A287" s="160" t="s">
        <v>2170</v>
      </c>
      <c r="B287" s="160">
        <v>11524</v>
      </c>
      <c r="C287" s="160">
        <v>672356</v>
      </c>
      <c r="D287" s="160">
        <v>22563</v>
      </c>
      <c r="E287" s="160" t="s">
        <v>213</v>
      </c>
      <c r="F287" s="160" t="s">
        <v>213</v>
      </c>
      <c r="G287" s="175"/>
      <c r="H287" s="162" t="s">
        <v>3013</v>
      </c>
      <c r="I287" s="162" t="s">
        <v>86</v>
      </c>
      <c r="J287" s="160">
        <v>25</v>
      </c>
      <c r="K287" s="161">
        <v>5</v>
      </c>
      <c r="L287" s="161" t="s">
        <v>837</v>
      </c>
      <c r="Z287" s="163">
        <v>77</v>
      </c>
      <c r="AA287" s="163">
        <v>281</v>
      </c>
      <c r="AB287" s="163">
        <v>255</v>
      </c>
      <c r="AC287" s="163">
        <v>59</v>
      </c>
      <c r="AD287" s="163">
        <v>36</v>
      </c>
      <c r="AE287" s="163">
        <v>17</v>
      </c>
      <c r="AF287" s="163">
        <v>0</v>
      </c>
      <c r="AG287" s="163">
        <v>6</v>
      </c>
      <c r="AH287" s="163">
        <v>28</v>
      </c>
      <c r="AI287" s="163">
        <v>31</v>
      </c>
      <c r="AJ287" s="163">
        <v>3</v>
      </c>
      <c r="AK287" s="163">
        <v>3</v>
      </c>
      <c r="AL287" s="163">
        <v>18</v>
      </c>
      <c r="AM287" s="163">
        <v>0</v>
      </c>
      <c r="AN287" s="163">
        <v>88</v>
      </c>
      <c r="AO287" s="163">
        <v>5</v>
      </c>
      <c r="AP287" s="163">
        <v>2</v>
      </c>
      <c r="AQ287" s="163">
        <v>1</v>
      </c>
      <c r="AR287" s="163">
        <v>5</v>
      </c>
      <c r="AS287" s="278">
        <v>6.4056938999999993E-2</v>
      </c>
      <c r="AT287" s="278">
        <v>0.31316725899999998</v>
      </c>
      <c r="AU287" s="278">
        <v>0.43529412000000001</v>
      </c>
      <c r="AV287" s="278">
        <v>0.20588234999999999</v>
      </c>
      <c r="AW287" s="278">
        <v>0.10588235</v>
      </c>
      <c r="AX287" s="278">
        <v>0.40588235</v>
      </c>
      <c r="AY287" s="456">
        <v>112.333</v>
      </c>
      <c r="AZ287" s="278">
        <v>0.23558161999999999</v>
      </c>
      <c r="BA287" s="278">
        <v>0.52380952300000005</v>
      </c>
      <c r="BB287" s="278">
        <v>0.16666666599999999</v>
      </c>
      <c r="BC287" s="278">
        <v>0.30952380899999998</v>
      </c>
      <c r="BD287" s="164">
        <v>0.325153374</v>
      </c>
      <c r="BE287" s="164">
        <v>0.23137254900000001</v>
      </c>
      <c r="BF287" s="164">
        <v>0.29285714200000001</v>
      </c>
      <c r="BG287" s="164">
        <v>0.36862745000000002</v>
      </c>
      <c r="BH287" s="164">
        <v>0.66148459199999998</v>
      </c>
      <c r="BI287" s="164">
        <v>0.13725490100000001</v>
      </c>
      <c r="BJ287" s="165">
        <v>88.533010835994105</v>
      </c>
      <c r="BK287" s="164">
        <v>0.29228161232812</v>
      </c>
      <c r="BL287" s="165">
        <v>-4.8093971204592298</v>
      </c>
      <c r="BM287" s="165">
        <v>27.762232284562401</v>
      </c>
      <c r="BN287" s="165">
        <v>87.183131960477397</v>
      </c>
      <c r="BO287" s="165">
        <v>0.59008532490310495</v>
      </c>
      <c r="BP287" s="165">
        <v>-0.70130927348509398</v>
      </c>
      <c r="BQ287" s="165">
        <v>8.4860389912852501</v>
      </c>
      <c r="BR287" s="165">
        <v>-4.8458586027494102</v>
      </c>
      <c r="BS287" s="284">
        <v>0.87975764763726705</v>
      </c>
      <c r="BT287" s="289"/>
      <c r="BU287" s="279"/>
      <c r="BV287" s="290"/>
      <c r="BW287" s="289"/>
      <c r="BX287" s="289"/>
      <c r="BY287" s="289"/>
      <c r="BZ287" s="289"/>
      <c r="CA287" s="279"/>
      <c r="CB287" s="290"/>
      <c r="CC287" s="289"/>
      <c r="CD287" s="279"/>
      <c r="CE287" s="328"/>
      <c r="CF287" s="290"/>
      <c r="CG287" s="289"/>
      <c r="CH287" s="279"/>
      <c r="CI287" s="328"/>
      <c r="CJ287" s="290"/>
      <c r="CK287" s="289"/>
      <c r="CL287" s="279"/>
      <c r="CM287" s="328"/>
      <c r="CN287" s="290"/>
      <c r="CO287" s="289"/>
      <c r="CP287" s="279"/>
      <c r="CQ287" s="328"/>
      <c r="CR287" s="290"/>
      <c r="CS287" s="289"/>
      <c r="CT287" s="279"/>
      <c r="CU287" s="328"/>
      <c r="CV287" s="328"/>
      <c r="CW287" s="290"/>
      <c r="CX287" s="289"/>
      <c r="CY287" s="279"/>
      <c r="CZ287" s="328"/>
      <c r="DA287" s="328"/>
      <c r="DB287" s="290"/>
      <c r="DC287" s="289"/>
      <c r="DD287" s="279"/>
      <c r="DE287" s="328"/>
      <c r="DF287" s="328"/>
      <c r="DG287" s="290"/>
      <c r="DH287" s="302"/>
      <c r="DI287" s="301">
        <v>3.71195244789123</v>
      </c>
      <c r="DP287" s="165"/>
      <c r="DQ287" s="165"/>
      <c r="DR287" s="165"/>
      <c r="ED287" s="165"/>
      <c r="EE287" s="165"/>
      <c r="EF287" s="165"/>
      <c r="EG287" s="165"/>
      <c r="EH287" s="166"/>
      <c r="EI287" s="165"/>
      <c r="EJ287" s="164"/>
      <c r="EK287" s="164"/>
      <c r="EL287" s="278"/>
      <c r="EM287" s="278"/>
      <c r="EN287" s="278"/>
      <c r="EO287" s="278"/>
      <c r="EP287" s="278"/>
      <c r="EQ287" s="278"/>
      <c r="ER287" s="165"/>
      <c r="ES287" s="166"/>
      <c r="ET287" s="166"/>
      <c r="EU287" s="166"/>
      <c r="EV287" s="166"/>
      <c r="EW287" s="166"/>
      <c r="EX287" s="284"/>
    </row>
    <row r="288" spans="1:154" ht="13" customHeight="1">
      <c r="A288" s="160" t="s">
        <v>2170</v>
      </c>
      <c r="B288" s="160">
        <v>11771</v>
      </c>
      <c r="C288" s="160">
        <v>677951</v>
      </c>
      <c r="D288" s="160">
        <v>25764</v>
      </c>
      <c r="E288" s="160" t="s">
        <v>2170</v>
      </c>
      <c r="F288" s="160" t="s">
        <v>2170</v>
      </c>
      <c r="G288" s="175"/>
      <c r="H288" s="162" t="s">
        <v>3069</v>
      </c>
      <c r="I288" s="162" t="s">
        <v>137</v>
      </c>
      <c r="J288" s="160">
        <v>25</v>
      </c>
      <c r="K288" s="161">
        <v>6</v>
      </c>
      <c r="L288" s="161" t="s">
        <v>837</v>
      </c>
      <c r="Z288" s="163">
        <v>91</v>
      </c>
      <c r="AA288" s="163">
        <v>395</v>
      </c>
      <c r="AB288" s="163">
        <v>359</v>
      </c>
      <c r="AC288" s="163">
        <v>105</v>
      </c>
      <c r="AD288" s="163">
        <v>60</v>
      </c>
      <c r="AE288" s="163">
        <v>30</v>
      </c>
      <c r="AF288" s="163">
        <v>3</v>
      </c>
      <c r="AG288" s="163">
        <v>12</v>
      </c>
      <c r="AH288" s="163">
        <v>54</v>
      </c>
      <c r="AI288" s="163">
        <v>49</v>
      </c>
      <c r="AJ288" s="163">
        <v>24</v>
      </c>
      <c r="AK288" s="163">
        <v>6</v>
      </c>
      <c r="AL288" s="163">
        <v>28</v>
      </c>
      <c r="AM288" s="163">
        <v>6</v>
      </c>
      <c r="AN288" s="163">
        <v>76</v>
      </c>
      <c r="AO288" s="163">
        <v>3</v>
      </c>
      <c r="AP288" s="163">
        <v>5</v>
      </c>
      <c r="AQ288" s="163">
        <v>0</v>
      </c>
      <c r="AR288" s="163">
        <v>1</v>
      </c>
      <c r="AS288" s="278">
        <v>7.0886075000000007E-2</v>
      </c>
      <c r="AT288" s="278">
        <v>0.19240506299999999</v>
      </c>
      <c r="AU288" s="278">
        <v>0.33680556</v>
      </c>
      <c r="AV288" s="278">
        <v>0.30902777999999997</v>
      </c>
      <c r="AW288" s="278">
        <v>0.11805556</v>
      </c>
      <c r="AX288" s="278">
        <v>0.48263888999999999</v>
      </c>
      <c r="AY288" s="456">
        <v>114.76</v>
      </c>
      <c r="AZ288" s="278">
        <v>0.11768802</v>
      </c>
      <c r="BA288" s="278">
        <v>0.33333333300000001</v>
      </c>
      <c r="BB288" s="278">
        <v>0.23958333300000001</v>
      </c>
      <c r="BC288" s="278">
        <v>0.42708333300000001</v>
      </c>
      <c r="BD288" s="164">
        <v>0.33695652100000001</v>
      </c>
      <c r="BE288" s="164">
        <v>0.29247910799999999</v>
      </c>
      <c r="BF288" s="164">
        <v>0.34430379700000002</v>
      </c>
      <c r="BG288" s="164">
        <v>0.493036211</v>
      </c>
      <c r="BH288" s="164">
        <v>0.83734000799999997</v>
      </c>
      <c r="BI288" s="164">
        <v>0.20055710299999999</v>
      </c>
      <c r="BJ288" s="165">
        <v>129.364591309818</v>
      </c>
      <c r="BK288" s="164">
        <v>0.35477669870332401</v>
      </c>
      <c r="BL288" s="165">
        <v>13.012362384367</v>
      </c>
      <c r="BM288" s="165">
        <v>58.798104786443702</v>
      </c>
      <c r="BN288" s="165">
        <v>125.464395433172</v>
      </c>
      <c r="BO288" s="165">
        <v>-0.336349614423337</v>
      </c>
      <c r="BP288" s="165">
        <v>4.4096344136632899</v>
      </c>
      <c r="BQ288" s="165">
        <v>42.407455619088601</v>
      </c>
      <c r="BR288" s="165">
        <v>15.984595659784199</v>
      </c>
      <c r="BS288" s="284">
        <v>4.3964308243274601</v>
      </c>
      <c r="BT288" s="289"/>
      <c r="BU288" s="279"/>
      <c r="BV288" s="290"/>
      <c r="BW288" s="289"/>
      <c r="BX288" s="289"/>
      <c r="BY288" s="289"/>
      <c r="BZ288" s="289"/>
      <c r="CA288" s="279"/>
      <c r="CB288" s="290"/>
      <c r="CC288" s="289"/>
      <c r="CD288" s="279"/>
      <c r="CE288" s="328"/>
      <c r="CF288" s="290"/>
      <c r="CG288" s="289"/>
      <c r="CH288" s="279"/>
      <c r="CI288" s="328"/>
      <c r="CJ288" s="290"/>
      <c r="CK288" s="289"/>
      <c r="CL288" s="279"/>
      <c r="CM288" s="328"/>
      <c r="CN288" s="290"/>
      <c r="CO288" s="289"/>
      <c r="CP288" s="279"/>
      <c r="CQ288" s="328"/>
      <c r="CR288" s="290"/>
      <c r="CS288" s="289"/>
      <c r="CT288" s="279"/>
      <c r="CU288" s="328"/>
      <c r="CV288" s="328"/>
      <c r="CW288" s="290"/>
      <c r="CX288" s="289"/>
      <c r="CY288" s="279"/>
      <c r="CZ288" s="328"/>
      <c r="DA288" s="328"/>
      <c r="DB288" s="290"/>
      <c r="DC288" s="289"/>
      <c r="DD288" s="279"/>
      <c r="DE288" s="328"/>
      <c r="DF288" s="328"/>
      <c r="DG288" s="290"/>
      <c r="DH288" s="302"/>
      <c r="DI288" s="301">
        <v>12.900161266326901</v>
      </c>
      <c r="DP288" s="165"/>
      <c r="DQ288" s="165"/>
      <c r="DR288" s="165"/>
      <c r="ED288" s="165"/>
      <c r="EE288" s="165"/>
      <c r="EF288" s="165"/>
      <c r="EG288" s="165"/>
      <c r="EH288" s="166"/>
      <c r="EI288" s="165"/>
      <c r="EJ288" s="164"/>
      <c r="EK288" s="164"/>
      <c r="EL288" s="278"/>
      <c r="EM288" s="278"/>
      <c r="EN288" s="278"/>
      <c r="EO288" s="278"/>
      <c r="EP288" s="278"/>
      <c r="EQ288" s="278"/>
      <c r="ER288" s="165"/>
      <c r="ES288" s="166"/>
      <c r="ET288" s="166"/>
      <c r="EU288" s="166"/>
      <c r="EV288" s="166"/>
      <c r="EW288" s="166"/>
      <c r="EX288" s="284"/>
    </row>
    <row r="289" spans="1:260" ht="13" customHeight="1">
      <c r="A289" s="160" t="s">
        <v>2170</v>
      </c>
      <c r="B289" s="160">
        <v>12871</v>
      </c>
      <c r="C289" s="282">
        <v>666149</v>
      </c>
      <c r="D289" s="282">
        <v>26208</v>
      </c>
      <c r="E289" s="282" t="s">
        <v>2177</v>
      </c>
      <c r="F289" s="160" t="s">
        <v>2177</v>
      </c>
      <c r="G289" s="175"/>
      <c r="H289" s="162" t="s">
        <v>3655</v>
      </c>
      <c r="I289" s="162" t="s">
        <v>571</v>
      </c>
      <c r="J289" s="160">
        <v>27</v>
      </c>
      <c r="K289" s="161">
        <v>6</v>
      </c>
      <c r="L289" s="161" t="s">
        <v>837</v>
      </c>
      <c r="Z289" s="163">
        <v>63</v>
      </c>
      <c r="AA289" s="163">
        <v>222</v>
      </c>
      <c r="AB289" s="163">
        <v>198</v>
      </c>
      <c r="AC289" s="163">
        <v>45</v>
      </c>
      <c r="AD289" s="163">
        <v>31</v>
      </c>
      <c r="AE289" s="163">
        <v>10</v>
      </c>
      <c r="AF289" s="163">
        <v>1</v>
      </c>
      <c r="AG289" s="163">
        <v>3</v>
      </c>
      <c r="AH289" s="163">
        <v>18</v>
      </c>
      <c r="AI289" s="163">
        <v>13</v>
      </c>
      <c r="AJ289" s="163">
        <v>9</v>
      </c>
      <c r="AK289" s="163">
        <v>4</v>
      </c>
      <c r="AL289" s="163">
        <v>15</v>
      </c>
      <c r="AM289" s="163">
        <v>0</v>
      </c>
      <c r="AN289" s="163">
        <v>62</v>
      </c>
      <c r="AO289" s="163">
        <v>2</v>
      </c>
      <c r="AP289" s="163">
        <v>1</v>
      </c>
      <c r="AQ289" s="163">
        <v>6</v>
      </c>
      <c r="AR289" s="163">
        <v>3</v>
      </c>
      <c r="AS289" s="278">
        <v>6.7567566999999995E-2</v>
      </c>
      <c r="AT289" s="278">
        <v>0.27927927899999999</v>
      </c>
      <c r="AU289" s="278">
        <v>0.45454545000000002</v>
      </c>
      <c r="AV289" s="278">
        <v>0.29370628999999998</v>
      </c>
      <c r="AW289" s="278">
        <v>3.4965030000000001E-2</v>
      </c>
      <c r="AX289" s="278">
        <v>0.29370628999999998</v>
      </c>
      <c r="AY289" s="456">
        <v>107.036</v>
      </c>
      <c r="AZ289" s="278">
        <v>0.14788731999999999</v>
      </c>
      <c r="BA289" s="278">
        <v>0.37037037</v>
      </c>
      <c r="BB289" s="278">
        <v>0.20740740699999999</v>
      </c>
      <c r="BC289" s="278">
        <v>0.42222222199999998</v>
      </c>
      <c r="BD289" s="164">
        <v>0.31343283500000002</v>
      </c>
      <c r="BE289" s="164">
        <v>0.22727272700000001</v>
      </c>
      <c r="BF289" s="164">
        <v>0.28703703699999999</v>
      </c>
      <c r="BG289" s="164">
        <v>0.33333333300000001</v>
      </c>
      <c r="BH289" s="164">
        <v>0.62037036999999995</v>
      </c>
      <c r="BI289" s="164">
        <v>0.106060606</v>
      </c>
      <c r="BJ289" s="165">
        <v>69.711410196464996</v>
      </c>
      <c r="BK289" s="164">
        <v>0.27655524125805597</v>
      </c>
      <c r="BL289" s="165">
        <v>-6.5960571011533</v>
      </c>
      <c r="BM289" s="165">
        <v>19.136689261532801</v>
      </c>
      <c r="BN289" s="165">
        <v>76.751258494935797</v>
      </c>
      <c r="BO289" s="165">
        <v>0.27331115856015498</v>
      </c>
      <c r="BP289" s="332">
        <v>0.71724370867013898</v>
      </c>
      <c r="BQ289" s="165">
        <v>3.2658189982171102</v>
      </c>
      <c r="BR289" s="165">
        <v>-5.3122688001026397</v>
      </c>
      <c r="BS289" s="284">
        <v>0.338571298391528</v>
      </c>
      <c r="BT289" s="289"/>
      <c r="BU289" s="279"/>
      <c r="BV289" s="290"/>
      <c r="BW289" s="289"/>
      <c r="BX289" s="289"/>
      <c r="BY289" s="289"/>
      <c r="BZ289" s="289"/>
      <c r="CA289" s="279"/>
      <c r="CB289" s="290"/>
      <c r="CC289" s="289"/>
      <c r="CD289" s="279"/>
      <c r="CE289" s="328"/>
      <c r="CF289" s="290"/>
      <c r="CG289" s="289"/>
      <c r="CH289" s="279"/>
      <c r="CI289" s="328"/>
      <c r="CJ289" s="290"/>
      <c r="CK289" s="289"/>
      <c r="CL289" s="279"/>
      <c r="CM289" s="328"/>
      <c r="CN289" s="290"/>
      <c r="CO289" s="289"/>
      <c r="CP289" s="279"/>
      <c r="CQ289" s="328"/>
      <c r="CR289" s="290"/>
      <c r="CS289" s="289"/>
      <c r="CT289" s="279"/>
      <c r="CU289" s="328"/>
      <c r="CV289" s="328"/>
      <c r="CW289" s="290"/>
      <c r="CX289" s="289"/>
      <c r="CY289" s="279"/>
      <c r="CZ289" s="328"/>
      <c r="DA289" s="328"/>
      <c r="DB289" s="290"/>
      <c r="DC289" s="289"/>
      <c r="DD289" s="279"/>
      <c r="DE289" s="328"/>
      <c r="DF289" s="328"/>
      <c r="DG289" s="290"/>
      <c r="DH289" s="302"/>
      <c r="DI289" s="301">
        <v>1.34159964323043</v>
      </c>
      <c r="DP289" s="165"/>
      <c r="DQ289" s="165"/>
      <c r="DR289" s="165"/>
      <c r="ED289" s="165"/>
      <c r="EE289" s="165"/>
      <c r="EF289" s="165"/>
      <c r="EG289" s="165"/>
      <c r="EH289" s="166"/>
      <c r="EI289" s="165"/>
      <c r="EJ289" s="164"/>
      <c r="EK289" s="164"/>
      <c r="EL289" s="278"/>
      <c r="EM289" s="278"/>
      <c r="EN289" s="278"/>
      <c r="EO289" s="278"/>
      <c r="EP289" s="278"/>
      <c r="EQ289" s="278"/>
      <c r="ER289" s="165"/>
      <c r="ES289" s="166"/>
      <c r="ET289" s="166"/>
      <c r="EU289" s="166"/>
      <c r="EV289" s="166"/>
      <c r="EW289" s="166"/>
      <c r="EX289" s="284"/>
    </row>
    <row r="290" spans="1:260" ht="13" customHeight="1">
      <c r="A290" s="160" t="s">
        <v>2170</v>
      </c>
      <c r="B290" s="160">
        <v>12480</v>
      </c>
      <c r="C290" s="160">
        <v>694192</v>
      </c>
      <c r="D290" s="160">
        <v>28806</v>
      </c>
      <c r="E290" s="160" t="s">
        <v>563</v>
      </c>
      <c r="F290" s="160" t="s">
        <v>563</v>
      </c>
      <c r="G290" s="175"/>
      <c r="H290" s="162" t="s">
        <v>4116</v>
      </c>
      <c r="I290" s="162" t="s">
        <v>279</v>
      </c>
      <c r="J290" s="160">
        <v>21</v>
      </c>
      <c r="K290" s="161">
        <v>7</v>
      </c>
      <c r="L290" s="161" t="s">
        <v>837</v>
      </c>
      <c r="Z290" s="163">
        <v>89</v>
      </c>
      <c r="AA290" s="163">
        <v>399</v>
      </c>
      <c r="AB290" s="163">
        <v>377</v>
      </c>
      <c r="AC290" s="163">
        <v>98</v>
      </c>
      <c r="AD290" s="163">
        <v>56</v>
      </c>
      <c r="AE290" s="163">
        <v>24</v>
      </c>
      <c r="AF290" s="163">
        <v>3</v>
      </c>
      <c r="AG290" s="163">
        <v>15</v>
      </c>
      <c r="AH290" s="163">
        <v>59</v>
      </c>
      <c r="AI290" s="163">
        <v>55</v>
      </c>
      <c r="AJ290" s="163">
        <v>16</v>
      </c>
      <c r="AK290" s="163">
        <v>5</v>
      </c>
      <c r="AL290" s="163">
        <v>17</v>
      </c>
      <c r="AM290" s="163">
        <v>0</v>
      </c>
      <c r="AN290" s="163">
        <v>81</v>
      </c>
      <c r="AO290" s="163">
        <v>2</v>
      </c>
      <c r="AP290" s="163">
        <v>3</v>
      </c>
      <c r="AQ290" s="163">
        <v>0</v>
      </c>
      <c r="AR290" s="163">
        <v>10</v>
      </c>
      <c r="AS290" s="278">
        <v>4.2606515999999997E-2</v>
      </c>
      <c r="AT290" s="278">
        <v>0.203007518</v>
      </c>
      <c r="AU290" s="278">
        <v>0.34448160999999999</v>
      </c>
      <c r="AV290" s="278">
        <v>0.28428093999999998</v>
      </c>
      <c r="AW290" s="278">
        <v>7.0234110000000002E-2</v>
      </c>
      <c r="AX290" s="278">
        <v>0.38127090000000002</v>
      </c>
      <c r="AY290" s="456">
        <v>110.288</v>
      </c>
      <c r="AZ290" s="278">
        <v>0.12691466000000001</v>
      </c>
      <c r="BA290" s="278">
        <v>0.41891891799999997</v>
      </c>
      <c r="BB290" s="278">
        <v>0.19594594500000001</v>
      </c>
      <c r="BC290" s="278">
        <v>0.38513513500000002</v>
      </c>
      <c r="BD290" s="164">
        <v>0.29225352100000002</v>
      </c>
      <c r="BE290" s="164">
        <v>0.25994694899999998</v>
      </c>
      <c r="BF290" s="164">
        <v>0.29323308199999998</v>
      </c>
      <c r="BG290" s="164">
        <v>0.45888594100000002</v>
      </c>
      <c r="BH290" s="164">
        <v>0.752119023</v>
      </c>
      <c r="BI290" s="164">
        <v>0.19893899200000001</v>
      </c>
      <c r="BJ290" s="165">
        <v>130.75842387118999</v>
      </c>
      <c r="BK290" s="164">
        <v>0.32302324514938702</v>
      </c>
      <c r="BL290" s="165">
        <v>2.9958792025926901</v>
      </c>
      <c r="BM290" s="165">
        <v>49.2452746922853</v>
      </c>
      <c r="BN290" s="165">
        <v>107.334825366503</v>
      </c>
      <c r="BO290" s="165">
        <v>-0.16795028920109401</v>
      </c>
      <c r="BP290" s="165">
        <v>2.4429235882125702</v>
      </c>
      <c r="BQ290" s="165">
        <v>19.308803566243</v>
      </c>
      <c r="BR290" s="165">
        <v>5.8618712397064501</v>
      </c>
      <c r="BS290" s="284">
        <v>2.0017663861282</v>
      </c>
      <c r="BT290" s="289"/>
      <c r="BU290" s="279"/>
      <c r="BV290" s="290"/>
      <c r="BW290" s="289"/>
      <c r="BX290" s="289"/>
      <c r="BY290" s="289"/>
      <c r="BZ290" s="289"/>
      <c r="CA290" s="279"/>
      <c r="CB290" s="290"/>
      <c r="CC290" s="289"/>
      <c r="CD290" s="279"/>
      <c r="CE290" s="328"/>
      <c r="CF290" s="290"/>
      <c r="CG290" s="289"/>
      <c r="CH290" s="279"/>
      <c r="CI290" s="328"/>
      <c r="CJ290" s="290"/>
      <c r="CK290" s="289"/>
      <c r="CL290" s="279"/>
      <c r="CM290" s="328"/>
      <c r="CN290" s="290"/>
      <c r="CO290" s="289"/>
      <c r="CP290" s="279"/>
      <c r="CQ290" s="328"/>
      <c r="CR290" s="290"/>
      <c r="CS290" s="289"/>
      <c r="CT290" s="279"/>
      <c r="CU290" s="328"/>
      <c r="CV290" s="328"/>
      <c r="CW290" s="290"/>
      <c r="CX290" s="289"/>
      <c r="CY290" s="279"/>
      <c r="CZ290" s="328"/>
      <c r="DA290" s="328"/>
      <c r="DB290" s="290"/>
      <c r="DC290" s="289"/>
      <c r="DD290" s="279"/>
      <c r="DE290" s="328"/>
      <c r="DF290" s="328"/>
      <c r="DG290" s="290"/>
      <c r="DH290" s="325"/>
      <c r="DI290" s="301">
        <v>0.44081172347068698</v>
      </c>
      <c r="DP290" s="165"/>
      <c r="DQ290" s="165"/>
      <c r="DR290" s="165"/>
      <c r="ED290" s="165"/>
      <c r="EE290" s="165"/>
      <c r="EF290" s="165"/>
      <c r="EG290" s="165"/>
      <c r="EH290" s="166"/>
      <c r="EI290" s="165"/>
      <c r="EL290" s="278"/>
      <c r="EM290" s="278"/>
      <c r="EN290" s="278"/>
      <c r="EO290" s="278"/>
      <c r="EP290" s="278"/>
      <c r="EQ290" s="278"/>
      <c r="ER290" s="165"/>
    </row>
    <row r="291" spans="1:260" ht="13" customHeight="1">
      <c r="A291" s="160" t="s">
        <v>2170</v>
      </c>
      <c r="B291" s="160">
        <v>12563</v>
      </c>
      <c r="C291" s="160">
        <v>694497</v>
      </c>
      <c r="D291" s="160">
        <v>27790</v>
      </c>
      <c r="E291" s="160" t="s">
        <v>14</v>
      </c>
      <c r="F291" s="160" t="s">
        <v>14</v>
      </c>
      <c r="G291" s="175"/>
      <c r="H291" s="162" t="s">
        <v>1763</v>
      </c>
      <c r="I291" s="162" t="s">
        <v>236</v>
      </c>
      <c r="J291" s="160">
        <v>22</v>
      </c>
      <c r="K291" s="161">
        <v>7</v>
      </c>
      <c r="L291" s="161" t="s">
        <v>46</v>
      </c>
      <c r="Z291" s="163">
        <v>35</v>
      </c>
      <c r="AA291" s="163">
        <v>125</v>
      </c>
      <c r="AB291" s="163">
        <v>110</v>
      </c>
      <c r="AC291" s="163">
        <v>30</v>
      </c>
      <c r="AD291" s="163">
        <v>22</v>
      </c>
      <c r="AE291" s="163">
        <v>4</v>
      </c>
      <c r="AF291" s="163">
        <v>0</v>
      </c>
      <c r="AG291" s="163">
        <v>4</v>
      </c>
      <c r="AH291" s="163">
        <v>18</v>
      </c>
      <c r="AI291" s="163">
        <v>11</v>
      </c>
      <c r="AJ291" s="163">
        <v>11</v>
      </c>
      <c r="AK291" s="163">
        <v>1</v>
      </c>
      <c r="AL291" s="163">
        <v>12</v>
      </c>
      <c r="AM291" s="163">
        <v>1</v>
      </c>
      <c r="AN291" s="163">
        <v>21</v>
      </c>
      <c r="AO291" s="163">
        <v>3</v>
      </c>
      <c r="AP291" s="163">
        <v>0</v>
      </c>
      <c r="AQ291" s="163">
        <v>0</v>
      </c>
      <c r="AR291" s="163">
        <v>0</v>
      </c>
      <c r="AS291" s="278">
        <v>9.6000000000000002E-2</v>
      </c>
      <c r="AT291" s="278">
        <v>0.16800000000000001</v>
      </c>
      <c r="AU291" s="278">
        <v>0.40449437999999999</v>
      </c>
      <c r="AV291" s="278">
        <v>0.20224718999999999</v>
      </c>
      <c r="AW291" s="278">
        <v>7.8651689999999996E-2</v>
      </c>
      <c r="AX291" s="278">
        <v>0.32584269999999999</v>
      </c>
      <c r="AY291" s="456">
        <v>111.099</v>
      </c>
      <c r="AZ291" s="278">
        <v>0.12068966</v>
      </c>
      <c r="BA291" s="278">
        <v>0.41573033700000001</v>
      </c>
      <c r="BB291" s="278">
        <v>0.15730337</v>
      </c>
      <c r="BC291" s="278">
        <v>0.42696629200000003</v>
      </c>
      <c r="BD291" s="164">
        <v>0.30588235200000002</v>
      </c>
      <c r="BE291" s="164">
        <v>0.27272727200000002</v>
      </c>
      <c r="BF291" s="164">
        <v>0.36</v>
      </c>
      <c r="BG291" s="164">
        <v>0.41818181799999998</v>
      </c>
      <c r="BH291" s="164">
        <v>0.77818181799999997</v>
      </c>
      <c r="BI291" s="164">
        <v>0.14545454599999999</v>
      </c>
      <c r="BJ291" s="165">
        <v>93.821996907510098</v>
      </c>
      <c r="BK291" s="164">
        <v>0.34355601764494298</v>
      </c>
      <c r="BL291" s="165">
        <v>2.9943785766434701</v>
      </c>
      <c r="BM291" s="165">
        <v>17.4835375646424</v>
      </c>
      <c r="BN291" s="165">
        <v>121.941102532202</v>
      </c>
      <c r="BO291" s="165">
        <v>-0.33667534266281501</v>
      </c>
      <c r="BP291" s="165">
        <v>2.26878428645432</v>
      </c>
      <c r="BQ291" s="165">
        <v>11.705934409640401</v>
      </c>
      <c r="BR291" s="165">
        <v>5.4249335943084898</v>
      </c>
      <c r="BS291" s="284">
        <v>1.2135679944668301</v>
      </c>
      <c r="BT291" s="289"/>
      <c r="BU291" s="279"/>
      <c r="BV291" s="290"/>
      <c r="BW291" s="289"/>
      <c r="BX291" s="289"/>
      <c r="BY291" s="289"/>
      <c r="BZ291" s="289"/>
      <c r="CA291" s="279"/>
      <c r="CB291" s="290"/>
      <c r="CC291" s="289"/>
      <c r="CD291" s="279"/>
      <c r="CE291" s="328"/>
      <c r="CF291" s="290"/>
      <c r="CG291" s="289"/>
      <c r="CH291" s="279"/>
      <c r="CI291" s="328"/>
      <c r="CJ291" s="290"/>
      <c r="CK291" s="289"/>
      <c r="CL291" s="279"/>
      <c r="CM291" s="328"/>
      <c r="CN291" s="290"/>
      <c r="CO291" s="289"/>
      <c r="CP291" s="279"/>
      <c r="CQ291" s="328"/>
      <c r="CR291" s="290"/>
      <c r="CS291" s="289"/>
      <c r="CT291" s="279"/>
      <c r="CU291" s="328"/>
      <c r="CV291" s="328"/>
      <c r="CW291" s="290"/>
      <c r="CX291" s="289"/>
      <c r="CY291" s="279"/>
      <c r="CZ291" s="328"/>
      <c r="DA291" s="328"/>
      <c r="DB291" s="290"/>
      <c r="DC291" s="289"/>
      <c r="DD291" s="279"/>
      <c r="DE291" s="328"/>
      <c r="DF291" s="328"/>
      <c r="DG291" s="290"/>
      <c r="DH291" s="302"/>
      <c r="DI291" s="301">
        <v>2.0016657859086902</v>
      </c>
      <c r="DP291" s="165"/>
      <c r="DQ291" s="165"/>
      <c r="DR291" s="165"/>
      <c r="ED291" s="165"/>
      <c r="EE291" s="165"/>
      <c r="EF291" s="165"/>
      <c r="EG291" s="165"/>
      <c r="EH291" s="166"/>
      <c r="EI291" s="165"/>
      <c r="EJ291" s="164"/>
      <c r="EK291" s="164"/>
      <c r="EL291" s="278"/>
      <c r="EM291" s="278"/>
      <c r="EN291" s="278"/>
      <c r="EO291" s="278"/>
      <c r="EP291" s="278"/>
      <c r="EQ291" s="278"/>
      <c r="ER291" s="165"/>
      <c r="ES291" s="166"/>
      <c r="ET291" s="166"/>
      <c r="EU291" s="166"/>
      <c r="EV291" s="166"/>
      <c r="EW291" s="166"/>
      <c r="EX291" s="284"/>
    </row>
    <row r="292" spans="1:260" ht="13" customHeight="1">
      <c r="A292" s="160" t="s">
        <v>2170</v>
      </c>
      <c r="B292" s="160">
        <v>12957</v>
      </c>
      <c r="C292" s="160">
        <v>687597</v>
      </c>
      <c r="D292" s="160">
        <v>31431</v>
      </c>
      <c r="E292" s="160" t="s">
        <v>246</v>
      </c>
      <c r="F292" s="160" t="s">
        <v>246</v>
      </c>
      <c r="G292" s="175"/>
      <c r="H292" s="162" t="s">
        <v>3417</v>
      </c>
      <c r="I292" s="162" t="s">
        <v>539</v>
      </c>
      <c r="J292" s="160">
        <v>24</v>
      </c>
      <c r="K292" s="161">
        <v>7</v>
      </c>
      <c r="L292" s="161" t="s">
        <v>837</v>
      </c>
      <c r="Z292" s="163">
        <v>79</v>
      </c>
      <c r="AA292" s="163">
        <v>320</v>
      </c>
      <c r="AB292" s="163">
        <v>295</v>
      </c>
      <c r="AC292" s="163">
        <v>78</v>
      </c>
      <c r="AD292" s="163">
        <v>46</v>
      </c>
      <c r="AE292" s="163">
        <v>18</v>
      </c>
      <c r="AF292" s="163">
        <v>4</v>
      </c>
      <c r="AG292" s="163">
        <v>10</v>
      </c>
      <c r="AH292" s="163">
        <v>41</v>
      </c>
      <c r="AI292" s="163">
        <v>31</v>
      </c>
      <c r="AJ292" s="163">
        <v>10</v>
      </c>
      <c r="AK292" s="163">
        <v>4</v>
      </c>
      <c r="AL292" s="163">
        <v>21</v>
      </c>
      <c r="AM292" s="163">
        <v>0</v>
      </c>
      <c r="AN292" s="163">
        <v>88</v>
      </c>
      <c r="AO292" s="163">
        <v>3</v>
      </c>
      <c r="AP292" s="163">
        <v>1</v>
      </c>
      <c r="AQ292" s="163">
        <v>0</v>
      </c>
      <c r="AR292" s="163">
        <v>4</v>
      </c>
      <c r="AS292" s="278">
        <v>6.5625000000000003E-2</v>
      </c>
      <c r="AT292" s="278">
        <v>0.27500000000000002</v>
      </c>
      <c r="AU292" s="278">
        <v>0.48557692000000002</v>
      </c>
      <c r="AV292" s="278">
        <v>0.23076922999999999</v>
      </c>
      <c r="AW292" s="278">
        <v>0.11538461999999999</v>
      </c>
      <c r="AX292" s="278">
        <v>0.40865384999999999</v>
      </c>
      <c r="AY292" s="456">
        <v>113.79900000000001</v>
      </c>
      <c r="AZ292" s="278">
        <v>0.12965839000000001</v>
      </c>
      <c r="BA292" s="278">
        <v>0.42233009700000002</v>
      </c>
      <c r="BB292" s="278">
        <v>0.203883495</v>
      </c>
      <c r="BC292" s="278">
        <v>0.37378640699999999</v>
      </c>
      <c r="BD292" s="164">
        <v>0.34343434299999998</v>
      </c>
      <c r="BE292" s="164">
        <v>0.26440677899999998</v>
      </c>
      <c r="BF292" s="164">
        <v>0.31874999999999998</v>
      </c>
      <c r="BG292" s="164">
        <v>0.45423728800000002</v>
      </c>
      <c r="BH292" s="164">
        <v>0.77298728800000005</v>
      </c>
      <c r="BI292" s="164">
        <v>0.18983050900000001</v>
      </c>
      <c r="BJ292" s="165">
        <v>124.771609175066</v>
      </c>
      <c r="BK292" s="164">
        <v>0.33512130752205799</v>
      </c>
      <c r="BL292" s="165">
        <v>5.5036494092166999</v>
      </c>
      <c r="BM292" s="165">
        <v>42.595896418494</v>
      </c>
      <c r="BN292" s="165">
        <v>101.02252063259</v>
      </c>
      <c r="BO292" s="165">
        <v>-0.70889841408020504</v>
      </c>
      <c r="BP292" s="165">
        <v>1.2004274306818801</v>
      </c>
      <c r="BQ292" s="165">
        <v>8.0503104462370807</v>
      </c>
      <c r="BR292" s="165">
        <v>1.58268125197744</v>
      </c>
      <c r="BS292" s="284">
        <v>0.83458515665606203</v>
      </c>
      <c r="BT292" s="289"/>
      <c r="BU292" s="279"/>
      <c r="BV292" s="290"/>
      <c r="BW292" s="289"/>
      <c r="BX292" s="289"/>
      <c r="BY292" s="289"/>
      <c r="BZ292" s="289"/>
      <c r="CA292" s="279"/>
      <c r="CB292" s="290"/>
      <c r="CC292" s="289"/>
      <c r="CD292" s="279"/>
      <c r="CE292" s="328"/>
      <c r="CF292" s="290"/>
      <c r="CG292" s="289"/>
      <c r="CH292" s="279"/>
      <c r="CI292" s="328"/>
      <c r="CJ292" s="290"/>
      <c r="CK292" s="289"/>
      <c r="CL292" s="279"/>
      <c r="CM292" s="328"/>
      <c r="CN292" s="290"/>
      <c r="CO292" s="289"/>
      <c r="CP292" s="279"/>
      <c r="CQ292" s="328"/>
      <c r="CR292" s="290"/>
      <c r="CS292" s="289"/>
      <c r="CT292" s="279"/>
      <c r="CU292" s="328"/>
      <c r="CV292" s="328"/>
      <c r="CW292" s="290"/>
      <c r="CX292" s="289"/>
      <c r="CY292" s="279"/>
      <c r="CZ292" s="328"/>
      <c r="DA292" s="328"/>
      <c r="DB292" s="290"/>
      <c r="DC292" s="289"/>
      <c r="DD292" s="279"/>
      <c r="DE292" s="328"/>
      <c r="DF292" s="328"/>
      <c r="DG292" s="290"/>
      <c r="DH292" s="325"/>
      <c r="DI292" s="301">
        <v>-3.96334472298622</v>
      </c>
      <c r="DP292" s="165"/>
      <c r="DQ292" s="165"/>
      <c r="DR292" s="165"/>
      <c r="ED292" s="165"/>
      <c r="EE292" s="165"/>
      <c r="EF292" s="165"/>
      <c r="EG292" s="165"/>
      <c r="EH292" s="166"/>
      <c r="EI292" s="165"/>
      <c r="EL292" s="278"/>
      <c r="EM292" s="278"/>
      <c r="EN292" s="278"/>
      <c r="EO292" s="278"/>
      <c r="EP292" s="278"/>
      <c r="EQ292" s="278"/>
      <c r="ER292" s="165"/>
    </row>
    <row r="293" spans="1:260" ht="13" customHeight="1">
      <c r="A293" s="160" t="s">
        <v>2170</v>
      </c>
      <c r="B293" s="160">
        <v>12369</v>
      </c>
      <c r="C293" s="160">
        <v>681297</v>
      </c>
      <c r="D293" s="160">
        <v>29591</v>
      </c>
      <c r="E293" s="160" t="s">
        <v>17</v>
      </c>
      <c r="F293" s="160" t="s">
        <v>17</v>
      </c>
      <c r="G293" s="175"/>
      <c r="H293" s="162" t="s">
        <v>3569</v>
      </c>
      <c r="I293" s="162" t="s">
        <v>2408</v>
      </c>
      <c r="J293" s="160">
        <v>25</v>
      </c>
      <c r="K293" s="161">
        <v>7</v>
      </c>
      <c r="L293" s="161" t="s">
        <v>46</v>
      </c>
      <c r="Z293" s="163">
        <v>31</v>
      </c>
      <c r="AA293" s="163">
        <v>125</v>
      </c>
      <c r="AB293" s="163">
        <v>115</v>
      </c>
      <c r="AC293" s="163">
        <v>25</v>
      </c>
      <c r="AD293" s="163">
        <v>10</v>
      </c>
      <c r="AE293" s="163">
        <v>7</v>
      </c>
      <c r="AF293" s="163">
        <v>0</v>
      </c>
      <c r="AG293" s="163">
        <v>8</v>
      </c>
      <c r="AH293" s="163">
        <v>14</v>
      </c>
      <c r="AI293" s="163">
        <v>17</v>
      </c>
      <c r="AJ293" s="163">
        <v>1</v>
      </c>
      <c r="AK293" s="163">
        <v>0</v>
      </c>
      <c r="AL293" s="163">
        <v>6</v>
      </c>
      <c r="AM293" s="163">
        <v>0</v>
      </c>
      <c r="AN293" s="163">
        <v>40</v>
      </c>
      <c r="AO293" s="163">
        <v>4</v>
      </c>
      <c r="AP293" s="163">
        <v>0</v>
      </c>
      <c r="AQ293" s="163">
        <v>0</v>
      </c>
      <c r="AR293" s="163">
        <v>1</v>
      </c>
      <c r="AS293" s="278">
        <v>4.8000000000000001E-2</v>
      </c>
      <c r="AT293" s="278">
        <v>0.32</v>
      </c>
      <c r="AU293" s="278">
        <v>0.52</v>
      </c>
      <c r="AV293" s="278">
        <v>0.25333333000000002</v>
      </c>
      <c r="AW293" s="278">
        <v>0.13333333</v>
      </c>
      <c r="AX293" s="278">
        <v>0.49333333000000001</v>
      </c>
      <c r="AY293" s="456">
        <v>113.73699999999999</v>
      </c>
      <c r="AZ293" s="278">
        <v>0.13333333</v>
      </c>
      <c r="BA293" s="278">
        <v>0.486486486</v>
      </c>
      <c r="BB293" s="278">
        <v>0.121621621</v>
      </c>
      <c r="BC293" s="278">
        <v>0.39189189099999999</v>
      </c>
      <c r="BD293" s="164">
        <v>0.253731343</v>
      </c>
      <c r="BE293" s="164">
        <v>0.21739130400000001</v>
      </c>
      <c r="BF293" s="164">
        <v>0.28000000000000003</v>
      </c>
      <c r="BG293" s="164">
        <v>0.48695652099999998</v>
      </c>
      <c r="BH293" s="164">
        <v>0.766956521</v>
      </c>
      <c r="BI293" s="164">
        <v>0.26956521700000002</v>
      </c>
      <c r="BJ293" s="165">
        <v>173.876634668718</v>
      </c>
      <c r="BK293" s="164">
        <v>0.32997780323028503</v>
      </c>
      <c r="BL293" s="165">
        <v>1.6348756744978401</v>
      </c>
      <c r="BM293" s="165">
        <v>16.124034662496801</v>
      </c>
      <c r="BN293" s="165">
        <v>113.18327988642601</v>
      </c>
      <c r="BO293" s="165">
        <v>0.67353347145933395</v>
      </c>
      <c r="BP293" s="165">
        <v>3.33378780633211E-2</v>
      </c>
      <c r="BQ293" s="165">
        <v>4.7669669750598702</v>
      </c>
      <c r="BR293" s="165">
        <v>1.92970564844883</v>
      </c>
      <c r="BS293" s="284">
        <v>0.49419707553194198</v>
      </c>
      <c r="BT293" s="289"/>
      <c r="BU293" s="279"/>
      <c r="BV293" s="290"/>
      <c r="BW293" s="289"/>
      <c r="BX293" s="289"/>
      <c r="BY293" s="289"/>
      <c r="BZ293" s="289"/>
      <c r="CA293" s="279"/>
      <c r="CB293" s="290"/>
      <c r="CC293" s="289"/>
      <c r="CD293" s="279"/>
      <c r="CE293" s="328"/>
      <c r="CF293" s="290"/>
      <c r="CG293" s="289"/>
      <c r="CH293" s="279"/>
      <c r="CI293" s="328"/>
      <c r="CJ293" s="290"/>
      <c r="CK293" s="289"/>
      <c r="CL293" s="279"/>
      <c r="CM293" s="328"/>
      <c r="CN293" s="290"/>
      <c r="CO293" s="289"/>
      <c r="CP293" s="279"/>
      <c r="CQ293" s="328"/>
      <c r="CR293" s="290"/>
      <c r="CS293" s="289"/>
      <c r="CT293" s="279"/>
      <c r="CU293" s="328"/>
      <c r="CV293" s="328"/>
      <c r="CW293" s="290"/>
      <c r="CX293" s="289"/>
      <c r="CY293" s="279"/>
      <c r="CZ293" s="328"/>
      <c r="DA293" s="328"/>
      <c r="DB293" s="290"/>
      <c r="DC293" s="289"/>
      <c r="DD293" s="279"/>
      <c r="DE293" s="328"/>
      <c r="DF293" s="328"/>
      <c r="DG293" s="290"/>
      <c r="DH293" s="302"/>
      <c r="DI293" s="301">
        <v>-1.4420737028121899</v>
      </c>
      <c r="DP293" s="165"/>
      <c r="DQ293" s="165"/>
      <c r="DR293" s="165"/>
      <c r="ED293" s="165"/>
      <c r="EE293" s="165"/>
      <c r="EF293" s="165"/>
      <c r="EG293" s="165"/>
      <c r="EH293" s="166"/>
      <c r="EI293" s="165"/>
      <c r="EJ293" s="164"/>
      <c r="EK293" s="164"/>
      <c r="EL293" s="278"/>
      <c r="EM293" s="278"/>
      <c r="EN293" s="278"/>
      <c r="EO293" s="278"/>
      <c r="EP293" s="278"/>
      <c r="EQ293" s="278"/>
      <c r="ER293" s="165"/>
      <c r="ES293" s="166"/>
      <c r="ET293" s="166"/>
      <c r="EU293" s="166"/>
      <c r="EV293" s="166"/>
      <c r="EW293" s="166"/>
      <c r="EX293" s="284"/>
    </row>
    <row r="294" spans="1:260" ht="13" customHeight="1">
      <c r="A294" s="160" t="s">
        <v>2170</v>
      </c>
      <c r="B294" s="160">
        <v>11289</v>
      </c>
      <c r="C294" s="160">
        <v>656413</v>
      </c>
      <c r="D294" s="160">
        <v>20321</v>
      </c>
      <c r="E294" s="160" t="s">
        <v>555</v>
      </c>
      <c r="F294" s="160" t="s">
        <v>555</v>
      </c>
      <c r="G294" s="175"/>
      <c r="H294" s="162" t="s">
        <v>2438</v>
      </c>
      <c r="I294" s="162" t="s">
        <v>2439</v>
      </c>
      <c r="J294" s="161">
        <v>29</v>
      </c>
      <c r="K294" s="161">
        <v>8</v>
      </c>
      <c r="L294" s="161" t="s">
        <v>837</v>
      </c>
      <c r="Z294" s="163">
        <v>27</v>
      </c>
      <c r="AA294" s="163">
        <v>51</v>
      </c>
      <c r="AB294" s="163">
        <v>48</v>
      </c>
      <c r="AC294" s="163">
        <v>11</v>
      </c>
      <c r="AD294" s="163">
        <v>6</v>
      </c>
      <c r="AE294" s="163">
        <v>4</v>
      </c>
      <c r="AF294" s="163">
        <v>1</v>
      </c>
      <c r="AG294" s="163">
        <v>0</v>
      </c>
      <c r="AH294" s="163">
        <v>7</v>
      </c>
      <c r="AI294" s="163">
        <v>2</v>
      </c>
      <c r="AJ294" s="163">
        <v>2</v>
      </c>
      <c r="AK294" s="163">
        <v>1</v>
      </c>
      <c r="AL294" s="163">
        <v>3</v>
      </c>
      <c r="AM294" s="163">
        <v>0</v>
      </c>
      <c r="AN294" s="163">
        <v>14</v>
      </c>
      <c r="AO294" s="163">
        <v>0</v>
      </c>
      <c r="AP294" s="163">
        <v>0</v>
      </c>
      <c r="AQ294" s="163">
        <v>0</v>
      </c>
      <c r="AR294" s="163">
        <v>2</v>
      </c>
      <c r="AS294" s="278">
        <v>5.8823528999999999E-2</v>
      </c>
      <c r="AT294" s="278">
        <v>0.274509803</v>
      </c>
      <c r="AU294" s="278">
        <v>0.44117646999999999</v>
      </c>
      <c r="AV294" s="278">
        <v>0.38235293999999997</v>
      </c>
      <c r="AW294" s="278">
        <v>0.14705882000000001</v>
      </c>
      <c r="AX294" s="278">
        <v>0.32352941000000002</v>
      </c>
      <c r="AY294" s="456">
        <v>104.794</v>
      </c>
      <c r="AZ294" s="278">
        <v>0.15469612999999999</v>
      </c>
      <c r="BA294" s="278">
        <v>0.37931034400000002</v>
      </c>
      <c r="BB294" s="278">
        <v>3.4482758000000002E-2</v>
      </c>
      <c r="BC294" s="278">
        <v>0.58620689599999998</v>
      </c>
      <c r="BD294" s="164">
        <v>0.32352941099999999</v>
      </c>
      <c r="BE294" s="164">
        <v>0.22916666599999999</v>
      </c>
      <c r="BF294" s="164">
        <v>0.274509803</v>
      </c>
      <c r="BG294" s="164">
        <v>0.35416666600000002</v>
      </c>
      <c r="BH294" s="164">
        <v>0.62867646899999996</v>
      </c>
      <c r="BI294" s="164">
        <v>0.125</v>
      </c>
      <c r="BJ294" s="165">
        <v>82.159876349925099</v>
      </c>
      <c r="BK294" s="164">
        <v>0.27538358931447898</v>
      </c>
      <c r="BL294" s="165">
        <v>-1.5631730118551901</v>
      </c>
      <c r="BM294" s="165">
        <v>4.3484038552483701</v>
      </c>
      <c r="BN294" s="165">
        <v>72.853191115486595</v>
      </c>
      <c r="BO294" s="165">
        <v>-0.30075406910643798</v>
      </c>
      <c r="BP294" s="165">
        <v>-0.27935639349743702</v>
      </c>
      <c r="BQ294" s="165">
        <v>0.50071613585858199</v>
      </c>
      <c r="BR294" s="165">
        <v>-1.8967612352939001</v>
      </c>
      <c r="BS294" s="284">
        <v>5.1909830990565703E-2</v>
      </c>
      <c r="BT294" s="289"/>
      <c r="BU294" s="279"/>
      <c r="BV294" s="290"/>
      <c r="BW294" s="289"/>
      <c r="BX294" s="289"/>
      <c r="BY294" s="289"/>
      <c r="BZ294" s="289"/>
      <c r="CA294" s="279"/>
      <c r="CB294" s="290"/>
      <c r="CC294" s="289"/>
      <c r="CD294" s="279"/>
      <c r="CE294" s="328"/>
      <c r="CF294" s="290"/>
      <c r="CG294" s="289"/>
      <c r="CH294" s="279"/>
      <c r="CI294" s="328"/>
      <c r="CJ294" s="290"/>
      <c r="CK294" s="289"/>
      <c r="CL294" s="279"/>
      <c r="CM294" s="328"/>
      <c r="CN294" s="290"/>
      <c r="CO294" s="289"/>
      <c r="CP294" s="279"/>
      <c r="CQ294" s="328"/>
      <c r="CR294" s="290"/>
      <c r="CS294" s="289"/>
      <c r="CT294" s="279"/>
      <c r="CU294" s="328"/>
      <c r="CV294" s="328"/>
      <c r="CW294" s="290"/>
      <c r="CX294" s="289"/>
      <c r="CY294" s="279"/>
      <c r="CZ294" s="328"/>
      <c r="DA294" s="328"/>
      <c r="DB294" s="290"/>
      <c r="DC294" s="289"/>
      <c r="DD294" s="279"/>
      <c r="DE294" s="328"/>
      <c r="DF294" s="328"/>
      <c r="DG294" s="290"/>
      <c r="DH294" s="302"/>
      <c r="DI294" s="301">
        <v>0.73504090309143</v>
      </c>
      <c r="DP294" s="165"/>
      <c r="DQ294" s="165"/>
      <c r="DR294" s="165"/>
      <c r="ED294" s="165"/>
      <c r="EE294" s="165"/>
      <c r="EF294" s="165"/>
      <c r="EG294" s="165"/>
      <c r="EH294" s="166"/>
      <c r="EI294" s="165"/>
      <c r="EJ294" s="164"/>
      <c r="EK294" s="164"/>
      <c r="EL294" s="278"/>
      <c r="EM294" s="278"/>
      <c r="EN294" s="278"/>
      <c r="EO294" s="278"/>
      <c r="EP294" s="278"/>
      <c r="EQ294" s="278"/>
      <c r="ER294" s="165"/>
      <c r="ES294" s="166"/>
      <c r="ET294" s="166"/>
      <c r="EU294" s="166"/>
      <c r="EV294" s="166"/>
      <c r="EW294" s="166"/>
      <c r="EX294" s="284"/>
    </row>
    <row r="295" spans="1:260" ht="13" customHeight="1">
      <c r="A295" s="160" t="s">
        <v>2170</v>
      </c>
      <c r="B295" s="160">
        <v>12210</v>
      </c>
      <c r="C295" s="160">
        <v>663837</v>
      </c>
      <c r="D295" s="160">
        <v>21558</v>
      </c>
      <c r="E295" s="160" t="s">
        <v>239</v>
      </c>
      <c r="F295" s="160" t="s">
        <v>239</v>
      </c>
      <c r="G295" s="175"/>
      <c r="H295" s="162" t="s">
        <v>2480</v>
      </c>
      <c r="I295" s="162" t="s">
        <v>531</v>
      </c>
      <c r="J295" s="161">
        <v>28</v>
      </c>
      <c r="K295" s="161">
        <v>8</v>
      </c>
      <c r="L295" s="161" t="s">
        <v>837</v>
      </c>
      <c r="Z295" s="163">
        <v>9</v>
      </c>
      <c r="AA295" s="163">
        <v>33</v>
      </c>
      <c r="AB295" s="163">
        <v>27</v>
      </c>
      <c r="AC295" s="163">
        <v>5</v>
      </c>
      <c r="AD295" s="163">
        <v>4</v>
      </c>
      <c r="AE295" s="163">
        <v>1</v>
      </c>
      <c r="AF295" s="163">
        <v>0</v>
      </c>
      <c r="AG295" s="163">
        <v>0</v>
      </c>
      <c r="AH295" s="163">
        <v>2</v>
      </c>
      <c r="AI295" s="163">
        <v>4</v>
      </c>
      <c r="AJ295" s="163">
        <v>0</v>
      </c>
      <c r="AK295" s="163">
        <v>0</v>
      </c>
      <c r="AL295" s="163">
        <v>5</v>
      </c>
      <c r="AM295" s="163">
        <v>0</v>
      </c>
      <c r="AN295" s="163">
        <v>6</v>
      </c>
      <c r="AO295" s="163">
        <v>0</v>
      </c>
      <c r="AP295" s="163">
        <v>1</v>
      </c>
      <c r="AQ295" s="163">
        <v>0</v>
      </c>
      <c r="AR295" s="163">
        <v>0</v>
      </c>
      <c r="AS295" s="278">
        <v>0.15151515099999999</v>
      </c>
      <c r="AT295" s="278">
        <v>0.181818181</v>
      </c>
      <c r="AU295" s="278">
        <v>0.13636364000000001</v>
      </c>
      <c r="AV295" s="278">
        <v>0.5</v>
      </c>
      <c r="AW295" s="278">
        <v>0.13636364000000001</v>
      </c>
      <c r="AX295" s="278">
        <v>0.40909090999999997</v>
      </c>
      <c r="AY295" s="456">
        <v>101.298</v>
      </c>
      <c r="AZ295" s="278">
        <v>6.5789470000000003E-2</v>
      </c>
      <c r="BA295" s="278">
        <v>0.22727272700000001</v>
      </c>
      <c r="BB295" s="278">
        <v>0.13636363600000001</v>
      </c>
      <c r="BC295" s="278">
        <v>0.63636363600000001</v>
      </c>
      <c r="BD295" s="164">
        <v>0.22727272700000001</v>
      </c>
      <c r="BE295" s="164">
        <v>0.185185185</v>
      </c>
      <c r="BF295" s="164">
        <v>0.303030303</v>
      </c>
      <c r="BG295" s="164">
        <v>0.222222222</v>
      </c>
      <c r="BH295" s="164">
        <v>0.52525252499999997</v>
      </c>
      <c r="BI295" s="164">
        <v>3.7037037000000002E-2</v>
      </c>
      <c r="BJ295" s="165">
        <v>23.889860210194701</v>
      </c>
      <c r="BK295" s="164">
        <v>0.25075992670926101</v>
      </c>
      <c r="BL295" s="165">
        <v>-1.66233459160982</v>
      </c>
      <c r="BM295" s="165">
        <v>2.1628033812219001</v>
      </c>
      <c r="BN295" s="165">
        <v>58.057741238188399</v>
      </c>
      <c r="BO295" s="165">
        <v>-6.3144439097065796E-2</v>
      </c>
      <c r="BP295" s="165">
        <v>-0.91605985490605202</v>
      </c>
      <c r="BQ295" s="165">
        <v>-1.80992490425093</v>
      </c>
      <c r="BR295" s="165">
        <v>-2.5088363401530498</v>
      </c>
      <c r="BS295" s="284">
        <v>-0.18763704453857799</v>
      </c>
      <c r="BT295" s="289"/>
      <c r="BU295" s="279"/>
      <c r="BV295" s="290"/>
      <c r="BW295" s="289"/>
      <c r="BX295" s="289"/>
      <c r="BY295" s="289"/>
      <c r="BZ295" s="289"/>
      <c r="CA295" s="279"/>
      <c r="CB295" s="290"/>
      <c r="CC295" s="289"/>
      <c r="CD295" s="279"/>
      <c r="CE295" s="328"/>
      <c r="CF295" s="290"/>
      <c r="CG295" s="289"/>
      <c r="CH295" s="279"/>
      <c r="CI295" s="328"/>
      <c r="CJ295" s="290"/>
      <c r="CK295" s="289"/>
      <c r="CL295" s="279"/>
      <c r="CM295" s="328"/>
      <c r="CN295" s="290"/>
      <c r="CO295" s="289"/>
      <c r="CP295" s="279"/>
      <c r="CQ295" s="328"/>
      <c r="CR295" s="290"/>
      <c r="CS295" s="289"/>
      <c r="CT295" s="279"/>
      <c r="CU295" s="328"/>
      <c r="CV295" s="328"/>
      <c r="CW295" s="290"/>
      <c r="CX295" s="289"/>
      <c r="CY295" s="279"/>
      <c r="CZ295" s="328"/>
      <c r="DA295" s="328"/>
      <c r="DB295" s="290"/>
      <c r="DC295" s="289"/>
      <c r="DD295" s="279"/>
      <c r="DE295" s="328"/>
      <c r="DF295" s="328"/>
      <c r="DG295" s="290"/>
      <c r="DH295" s="302"/>
      <c r="DI295" s="301">
        <v>-0.43083301186561501</v>
      </c>
      <c r="DP295" s="165"/>
      <c r="DQ295" s="165"/>
      <c r="DR295" s="165"/>
      <c r="ED295" s="165"/>
      <c r="EE295" s="165"/>
      <c r="EF295" s="165"/>
      <c r="EG295" s="165"/>
      <c r="EH295" s="166"/>
      <c r="EI295" s="165"/>
      <c r="EJ295" s="164"/>
      <c r="EK295" s="164"/>
      <c r="EL295" s="278"/>
      <c r="EM295" s="278"/>
      <c r="EN295" s="278"/>
      <c r="EO295" s="278"/>
      <c r="EP295" s="278"/>
      <c r="EQ295" s="278"/>
      <c r="ER295" s="165"/>
      <c r="ES295" s="166"/>
      <c r="ET295" s="166"/>
      <c r="EU295" s="166"/>
      <c r="EV295" s="166"/>
      <c r="EW295" s="166"/>
      <c r="EX295" s="284"/>
    </row>
    <row r="296" spans="1:260" ht="13" customHeight="1">
      <c r="A296" s="160" t="s">
        <v>2170</v>
      </c>
      <c r="B296" s="160">
        <v>9118</v>
      </c>
      <c r="C296" s="160">
        <v>516782</v>
      </c>
      <c r="D296" s="160">
        <v>9241</v>
      </c>
      <c r="E296" s="160" t="s">
        <v>345</v>
      </c>
      <c r="F296" s="160" t="s">
        <v>345</v>
      </c>
      <c r="G296" s="175"/>
      <c r="H296" s="168" t="s">
        <v>309</v>
      </c>
      <c r="I296" s="169" t="s">
        <v>90</v>
      </c>
      <c r="J296" s="170">
        <v>36</v>
      </c>
      <c r="K296" s="161">
        <v>9</v>
      </c>
      <c r="L296" s="161" t="s">
        <v>837</v>
      </c>
      <c r="Z296" s="163">
        <v>58</v>
      </c>
      <c r="AA296" s="163">
        <v>188</v>
      </c>
      <c r="AB296" s="163">
        <v>163</v>
      </c>
      <c r="AC296" s="163">
        <v>44</v>
      </c>
      <c r="AD296" s="163">
        <v>33</v>
      </c>
      <c r="AE296" s="163">
        <v>7</v>
      </c>
      <c r="AF296" s="163">
        <v>0</v>
      </c>
      <c r="AG296" s="163">
        <v>4</v>
      </c>
      <c r="AH296" s="163">
        <v>22</v>
      </c>
      <c r="AI296" s="163">
        <v>20</v>
      </c>
      <c r="AJ296" s="163">
        <v>5</v>
      </c>
      <c r="AK296" s="163">
        <v>2</v>
      </c>
      <c r="AL296" s="163">
        <v>14</v>
      </c>
      <c r="AM296" s="163">
        <v>0</v>
      </c>
      <c r="AN296" s="163">
        <v>33</v>
      </c>
      <c r="AO296" s="163">
        <v>8</v>
      </c>
      <c r="AP296" s="163">
        <v>2</v>
      </c>
      <c r="AQ296" s="163">
        <v>1</v>
      </c>
      <c r="AR296" s="163">
        <v>3</v>
      </c>
      <c r="AS296" s="278">
        <v>7.4468085000000003E-2</v>
      </c>
      <c r="AT296" s="278">
        <v>0.17553191400000001</v>
      </c>
      <c r="AU296" s="278">
        <v>0.34586465999999999</v>
      </c>
      <c r="AV296" s="278">
        <v>0.29323307999999998</v>
      </c>
      <c r="AW296" s="278">
        <v>7.5187970000000007E-2</v>
      </c>
      <c r="AX296" s="278">
        <v>0.39849624</v>
      </c>
      <c r="AY296" s="456">
        <v>111.01</v>
      </c>
      <c r="AZ296" s="278">
        <v>0.11614731</v>
      </c>
      <c r="BA296" s="278">
        <v>0.47286821699999998</v>
      </c>
      <c r="BB296" s="278">
        <v>0.19379844900000001</v>
      </c>
      <c r="BC296" s="278">
        <v>0.33333333300000001</v>
      </c>
      <c r="BD296" s="164">
        <v>0.3125</v>
      </c>
      <c r="BE296" s="164">
        <v>0.26993865</v>
      </c>
      <c r="BF296" s="164">
        <v>0.35294117600000002</v>
      </c>
      <c r="BG296" s="164">
        <v>0.38650306699999998</v>
      </c>
      <c r="BH296" s="164">
        <v>0.739444243</v>
      </c>
      <c r="BI296" s="164">
        <v>0.116564417</v>
      </c>
      <c r="BJ296" s="165">
        <v>76.615344700168905</v>
      </c>
      <c r="BK296" s="164">
        <v>0.33070766798315199</v>
      </c>
      <c r="BL296" s="165">
        <v>2.5687606092115001</v>
      </c>
      <c r="BM296" s="165">
        <v>24.360455727161899</v>
      </c>
      <c r="BN296" s="165">
        <v>115.474820246322</v>
      </c>
      <c r="BO296" s="165">
        <v>0.239080933153409</v>
      </c>
      <c r="BP296" s="165">
        <v>-0.54733414622023702</v>
      </c>
      <c r="BQ296" s="165">
        <v>3.8737818072122598</v>
      </c>
      <c r="BR296" s="165">
        <v>2.8513690470290398</v>
      </c>
      <c r="BS296" s="284">
        <v>0.40159951818191397</v>
      </c>
      <c r="BT296" s="289"/>
      <c r="BU296" s="279"/>
      <c r="BV296" s="290"/>
      <c r="BW296" s="289"/>
      <c r="BX296" s="289"/>
      <c r="BY296" s="289"/>
      <c r="BZ296" s="289"/>
      <c r="CA296" s="279"/>
      <c r="CB296" s="290"/>
      <c r="CC296" s="289"/>
      <c r="CD296" s="279"/>
      <c r="CE296" s="328"/>
      <c r="CF296" s="290"/>
      <c r="CG296" s="289"/>
      <c r="CH296" s="279"/>
      <c r="CI296" s="328"/>
      <c r="CJ296" s="290"/>
      <c r="CK296" s="289"/>
      <c r="CL296" s="279"/>
      <c r="CM296" s="328"/>
      <c r="CN296" s="290"/>
      <c r="CO296" s="289"/>
      <c r="CP296" s="279"/>
      <c r="CQ296" s="328"/>
      <c r="CR296" s="290"/>
      <c r="CS296" s="289"/>
      <c r="CT296" s="279"/>
      <c r="CU296" s="328"/>
      <c r="CV296" s="328"/>
      <c r="CW296" s="290"/>
      <c r="CX296" s="289"/>
      <c r="CY296" s="279"/>
      <c r="CZ296" s="328"/>
      <c r="DA296" s="328"/>
      <c r="DB296" s="290"/>
      <c r="DC296" s="289"/>
      <c r="DD296" s="279"/>
      <c r="DE296" s="328"/>
      <c r="DF296" s="328"/>
      <c r="DG296" s="290"/>
      <c r="DH296" s="302"/>
      <c r="DI296" s="301">
        <v>-5.1057844161987296</v>
      </c>
      <c r="DP296" s="165"/>
      <c r="DQ296" s="165"/>
      <c r="DR296" s="165"/>
      <c r="ED296" s="165"/>
      <c r="EE296" s="165"/>
      <c r="EF296" s="165"/>
      <c r="EG296" s="165"/>
      <c r="EH296" s="166"/>
      <c r="EI296" s="165"/>
      <c r="EJ296" s="164"/>
      <c r="EK296" s="164"/>
      <c r="EL296" s="278"/>
      <c r="EM296" s="278"/>
      <c r="EN296" s="278"/>
      <c r="EO296" s="278"/>
      <c r="EP296" s="278"/>
      <c r="EQ296" s="278"/>
      <c r="ER296" s="165"/>
      <c r="ES296" s="166"/>
      <c r="ET296" s="166"/>
      <c r="EU296" s="166"/>
      <c r="EV296" s="166"/>
      <c r="EW296" s="166"/>
      <c r="EX296" s="284"/>
    </row>
    <row r="297" spans="1:260" s="167" customFormat="1" ht="13" customHeight="1">
      <c r="A297" s="190" t="s">
        <v>18</v>
      </c>
      <c r="B297" s="474"/>
      <c r="C297" s="429"/>
      <c r="D297" s="429"/>
      <c r="E297" s="190" cm="1">
        <f t="array" ref="E297">SUMPRODUCT(--($A298:$A$2509=A297),--(K298:$K$2509&gt;0))</f>
        <v>40</v>
      </c>
      <c r="F297" s="171"/>
      <c r="G297" s="190"/>
      <c r="H297" s="470" t="s">
        <v>4219</v>
      </c>
      <c r="I297" s="430"/>
      <c r="J297" s="431"/>
      <c r="K297" s="174">
        <v>0</v>
      </c>
      <c r="L297" s="432"/>
      <c r="M297" s="433"/>
      <c r="N297" s="434"/>
      <c r="O297" s="432"/>
      <c r="P297" s="174"/>
      <c r="Q297" s="432"/>
      <c r="R297" s="432"/>
      <c r="S297" s="432"/>
      <c r="T297" s="174"/>
      <c r="U297" s="174"/>
      <c r="V297" s="174"/>
      <c r="W297" s="174"/>
      <c r="X297" s="174"/>
      <c r="Y297" s="185"/>
      <c r="Z297" s="334" cm="1">
        <f t="array" ref="Z297">SUMPRODUCT(--($A298:$A$2509=$A297),--(Z298:Z$2509))</f>
        <v>1303</v>
      </c>
      <c r="AA297" s="334" cm="1">
        <f t="array" ref="AA297">SUMPRODUCT(--($A298:$A$2509=$A297),--(AA298:AA$2509))</f>
        <v>4978</v>
      </c>
      <c r="AB297" s="334" cm="1">
        <f t="array" ref="AB297">SUMPRODUCT(--($A298:$A$2509=$A297),--(AB298:AB$2509))</f>
        <v>4443</v>
      </c>
      <c r="AC297" s="334" cm="1">
        <f t="array" ref="AC297">SUMPRODUCT(--($A298:$A$2509=$A297),--(AC298:AC$2509))</f>
        <v>1137</v>
      </c>
      <c r="AD297" s="334" cm="1">
        <f t="array" ref="AD297">SUMPRODUCT(--($A298:$A$2509=$A297),--(AD298:AD$2509))</f>
        <v>715</v>
      </c>
      <c r="AE297" s="334" cm="1">
        <f t="array" ref="AE297">SUMPRODUCT(--($A298:$A$2509=$A297),--(AE298:AE$2509))</f>
        <v>217</v>
      </c>
      <c r="AF297" s="334" cm="1">
        <f t="array" ref="AF297">SUMPRODUCT(--($A298:$A$2509=$A297),--(AF298:AF$2509))</f>
        <v>24</v>
      </c>
      <c r="AG297" s="334" cm="1">
        <f t="array" ref="AG297">SUMPRODUCT(--($A298:$A$2509=$A297),--(AG298:AG$2509))</f>
        <v>181</v>
      </c>
      <c r="AH297" s="334" cm="1">
        <f t="array" ref="AH297">SUMPRODUCT(--($A298:$A$2509=$A297),--(AH298:AH$2509))</f>
        <v>633</v>
      </c>
      <c r="AI297" s="334" cm="1">
        <f t="array" ref="AI297">SUMPRODUCT(--($A298:$A$2509=$A297),--(AI298:AI$2509))</f>
        <v>579</v>
      </c>
      <c r="AJ297" s="334" cm="1">
        <f t="array" ref="AJ297">SUMPRODUCT(--($A298:$A$2509=$A297),--(AJ298:AJ$2509))</f>
        <v>145</v>
      </c>
      <c r="AK297" s="334" cm="1">
        <f t="array" ref="AK297">SUMPRODUCT(--($A298:$A$2509=$A297),--(AK298:AK$2509))</f>
        <v>33</v>
      </c>
      <c r="AL297" s="334" cm="1">
        <f t="array" ref="AL297">SUMPRODUCT(--($A298:$A$2509=$A297),--(AL298:AL$2509))</f>
        <v>440</v>
      </c>
      <c r="AM297" s="334" cm="1">
        <f t="array" ref="AM297">SUMPRODUCT(--($A298:$A$2509=$A297),--(AM298:AM$2509))</f>
        <v>26</v>
      </c>
      <c r="AN297" s="334" cm="1">
        <f t="array" ref="AN297">SUMPRODUCT(--($A298:$A$2509=$A297),--(AN298:AN$2509))</f>
        <v>1155</v>
      </c>
      <c r="AO297" s="334" cm="1">
        <f t="array" ref="AO297">SUMPRODUCT(--($A298:$A$2509=$A297),--(AO298:AO$2509))</f>
        <v>54</v>
      </c>
      <c r="AP297" s="334" cm="1">
        <f t="array" ref="AP297">SUMPRODUCT(--($A298:$A$2509=$A297),--(AP298:AP$2509))</f>
        <v>25</v>
      </c>
      <c r="AQ297" s="334" cm="1">
        <f t="array" ref="AQ297">SUMPRODUCT(--($A298:$A$2509=$A297),--(AQ298:AQ$2509))</f>
        <v>16</v>
      </c>
      <c r="AR297" s="334" cm="1">
        <f t="array" ref="AR297">SUMPRODUCT(--($A298:$A$2509=$A297),--(AR298:AR$2509))</f>
        <v>72</v>
      </c>
      <c r="AS297" s="335"/>
      <c r="AT297" s="335"/>
      <c r="AU297" s="335"/>
      <c r="AV297" s="335"/>
      <c r="AW297" s="335"/>
      <c r="AX297" s="335"/>
      <c r="AY297" s="336"/>
      <c r="AZ297" s="335"/>
      <c r="BA297" s="335"/>
      <c r="BB297" s="335"/>
      <c r="BC297" s="335"/>
      <c r="BD297" s="337"/>
      <c r="BE297" s="337">
        <f>AC297/AB297</f>
        <v>0.25590817015530049</v>
      </c>
      <c r="BF297" s="337">
        <f>(AC297+AL297+AM297+AO297)/(AA297-AP297-AQ297)</f>
        <v>0.33562892444804537</v>
      </c>
      <c r="BG297" s="337">
        <f>((AC297-AE297-AF297-AG297)+(AE297*2)+(AF297*3)+(AG297*4))/AB297</f>
        <v>0.43776727436416835</v>
      </c>
      <c r="BH297" s="337">
        <f>BF297+BG297</f>
        <v>0.77339619881221378</v>
      </c>
      <c r="BI297" s="337">
        <f>BG297+BH297</f>
        <v>1.2111634731763821</v>
      </c>
      <c r="BJ297" s="337"/>
      <c r="BK297" s="337"/>
      <c r="BL297" s="336"/>
      <c r="BM297" s="336"/>
      <c r="BN297" s="336"/>
      <c r="BO297" s="338"/>
      <c r="BP297" s="339" cm="1">
        <f t="array" ref="BP297">SUMPRODUCT(--($A298:$A$2509=$A297),--(BP298:BP$2509))</f>
        <v>19.641193693038034</v>
      </c>
      <c r="BQ297" s="336"/>
      <c r="BR297" s="339" cm="1">
        <f t="array" ref="BR297">SUMPRODUCT(--($A298:$A$2509=$A297),--(BR298:BR$2509))</f>
        <v>98.683685788319806</v>
      </c>
      <c r="BS297" s="333" cm="1">
        <f t="array" ref="BS297">SUMPRODUCT(--($A298:$A$2509=$A297),--(BS298:BS$2509))</f>
        <v>29.364773852433586</v>
      </c>
      <c r="BT297" s="238"/>
      <c r="BU297" s="239"/>
      <c r="BV297" s="295"/>
      <c r="BW297" s="238"/>
      <c r="BX297" s="238"/>
      <c r="BY297" s="238"/>
      <c r="BZ297" s="238"/>
      <c r="CA297" s="239"/>
      <c r="CB297" s="295"/>
      <c r="CC297" s="238"/>
      <c r="CD297" s="239"/>
      <c r="CE297" s="329"/>
      <c r="CF297" s="295"/>
      <c r="CG297" s="238"/>
      <c r="CH297" s="239"/>
      <c r="CI297" s="329"/>
      <c r="CJ297" s="295"/>
      <c r="CK297" s="238"/>
      <c r="CL297" s="239"/>
      <c r="CM297" s="329"/>
      <c r="CN297" s="295"/>
      <c r="CO297" s="238"/>
      <c r="CP297" s="239"/>
      <c r="CQ297" s="329"/>
      <c r="CR297" s="295"/>
      <c r="CS297" s="291"/>
      <c r="CT297" s="292"/>
      <c r="CU297" s="330"/>
      <c r="CV297" s="330"/>
      <c r="CW297" s="293"/>
      <c r="CX297" s="291"/>
      <c r="CY297" s="292"/>
      <c r="CZ297" s="330"/>
      <c r="DA297" s="330"/>
      <c r="DB297" s="293"/>
      <c r="DC297" s="291"/>
      <c r="DD297" s="292"/>
      <c r="DE297" s="330"/>
      <c r="DF297" s="330"/>
      <c r="DG297" s="293"/>
      <c r="DH297" s="303" cm="1">
        <f t="array" ref="DH297">SUMPRODUCT(--($A298:$A$2509=$A297),--(DH298:DH$2509))</f>
        <v>0</v>
      </c>
      <c r="DI297" s="343" cm="1">
        <f t="array" ref="DI297">SUMPRODUCT(--($A298:$A$2509=$A297),--(DI298:DI$2509))</f>
        <v>18.750974871218141</v>
      </c>
      <c r="DJ297" s="334" cm="1">
        <f t="array" ref="DJ297">SUMPRODUCT(--($A298:$A$2509=$A297),--(DJ298:DJ$2509))</f>
        <v>359</v>
      </c>
      <c r="DK297" s="334" cm="1">
        <f t="array" ref="DK297">SUMPRODUCT(--($A298:$A$2509=$A297),--(DK298:DK$2509))</f>
        <v>132</v>
      </c>
      <c r="DL297" s="334" cm="1">
        <f t="array" ref="DL297">SUMPRODUCT(--($A298:$A$2509=$A297),--(DL298:DL$2509))</f>
        <v>1</v>
      </c>
      <c r="DM297" s="334" cm="1">
        <f t="array" ref="DM297">SUMPRODUCT(--($A298:$A$2509=$A297),--(DM298:DM$2509))</f>
        <v>54</v>
      </c>
      <c r="DN297" s="334" cm="1">
        <f t="array" ref="DN297">SUMPRODUCT(--($A298:$A$2509=$A297),--(DN298:DN$2509))</f>
        <v>56</v>
      </c>
      <c r="DO297" s="334" cm="1">
        <f t="array" ref="DO297">SUMPRODUCT(--($A298:$A$2509=$A297),--(DO298:DO$2509))</f>
        <v>26</v>
      </c>
      <c r="DP297" s="339" cm="1">
        <f t="array" ref="DP297">SUMPRODUCT(--($A298:$A$2509=$A297),--(DP298:DP$2509))</f>
        <v>975.50000000000045</v>
      </c>
      <c r="DQ297" s="339" cm="1">
        <f t="array" ref="DQ297">SUMPRODUCT(--($A298:$A$2509=$A297),--(DQ298:DQ$2509))</f>
        <v>731.09998989105191</v>
      </c>
      <c r="DR297" s="339" cm="1">
        <f t="array" ref="DR297">SUMPRODUCT(--($A298:$A$2509=$A297),--(DR298:DR$2509))</f>
        <v>244.40000200271569</v>
      </c>
      <c r="DS297" s="334" cm="1">
        <f t="array" ref="DS297">SUMPRODUCT(--($A298:$A$2509=$A297),--(DS298:DS$2509))</f>
        <v>4156</v>
      </c>
      <c r="DT297" s="334" cm="1">
        <f t="array" ref="DT297">SUMPRODUCT(--($A298:$A$2509=$A297),--(DT298:DT$2509))</f>
        <v>915</v>
      </c>
      <c r="DU297" s="334" cm="1">
        <f t="array" ref="DU297">SUMPRODUCT(--($A298:$A$2509=$A297),--(DU298:DU$2509))</f>
        <v>461</v>
      </c>
      <c r="DV297" s="334" cm="1">
        <f t="array" ref="DV297">SUMPRODUCT(--($A298:$A$2509=$A297),--(DV298:DV$2509))</f>
        <v>421</v>
      </c>
      <c r="DW297" s="334" cm="1">
        <f t="array" ref="DW297">SUMPRODUCT(--($A298:$A$2509=$A297),--(DW298:DW$2509))</f>
        <v>113</v>
      </c>
      <c r="DX297" s="334" cm="1">
        <f t="array" ref="DX297">SUMPRODUCT(--($A298:$A$2509=$A297),--(DX298:DX$2509))</f>
        <v>342</v>
      </c>
      <c r="DY297" s="334" cm="1">
        <f t="array" ref="DY297">SUMPRODUCT(--($A298:$A$2509=$A297),--(DY298:DY$2509))</f>
        <v>12</v>
      </c>
      <c r="DZ297" s="334" cm="1">
        <f t="array" ref="DZ297">SUMPRODUCT(--($A298:$A$2509=$A297),--(DZ298:DZ$2509))</f>
        <v>46</v>
      </c>
      <c r="EA297" s="334" cm="1">
        <f t="array" ref="EA297">SUMPRODUCT(--($A298:$A$2509=$A297),--(EA298:EA$2509))</f>
        <v>29</v>
      </c>
      <c r="EB297" s="334" cm="1">
        <f t="array" ref="EB297">SUMPRODUCT(--($A298:$A$2509=$A297),--(EB298:EB$2509))</f>
        <v>3</v>
      </c>
      <c r="EC297" s="334" cm="1">
        <f t="array" ref="EC297">SUMPRODUCT(--($A298:$A$2509=$A297),--(EC298:EC$2509))</f>
        <v>876</v>
      </c>
      <c r="ED297" s="338">
        <f>EC297/DP297*10</f>
        <v>8.9800102511532511</v>
      </c>
      <c r="EE297" s="338">
        <f>DX297/DP297*10</f>
        <v>3.5058944131214749</v>
      </c>
      <c r="EF297" s="338">
        <f>DW297/DP297*10</f>
        <v>1.1583803177857503</v>
      </c>
      <c r="EG297" s="338">
        <f>DX297/DQ297*10</f>
        <v>4.6778827072746179</v>
      </c>
      <c r="EH297" s="341">
        <f>(DT297+DX297+DZ297)/DP297</f>
        <v>1.3357252690927723</v>
      </c>
      <c r="EI297" s="341"/>
      <c r="EJ297" s="337">
        <f>DT297/(DS297-DX297-DY297-DZ297)</f>
        <v>0.24361022364217252</v>
      </c>
      <c r="EK297" s="337"/>
      <c r="EL297" s="342"/>
      <c r="EM297" s="342"/>
      <c r="EN297" s="342"/>
      <c r="EO297" s="342"/>
      <c r="EP297" s="342"/>
      <c r="EQ297" s="342"/>
      <c r="ER297" s="237"/>
      <c r="ES297" s="341"/>
      <c r="ET297" s="341"/>
      <c r="EU297" s="341"/>
      <c r="EV297" s="341"/>
      <c r="EW297" s="341"/>
      <c r="EX297" s="333" cm="1">
        <f t="array" ref="EX297">SUMPRODUCT(--($A298:$A$2509=$A297),--(EX298:EX$2509))</f>
        <v>11.190364200621818</v>
      </c>
      <c r="EY297" s="458"/>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c r="GK297" s="162"/>
      <c r="GL297" s="162"/>
      <c r="GM297" s="162"/>
      <c r="GN297" s="162"/>
      <c r="GO297" s="162"/>
      <c r="GP297" s="162"/>
      <c r="GQ297" s="162"/>
      <c r="GR297" s="162"/>
      <c r="GS297" s="162"/>
      <c r="GT297" s="162"/>
      <c r="GU297" s="162"/>
      <c r="GV297" s="162"/>
      <c r="GW297" s="162"/>
      <c r="GX297" s="162"/>
      <c r="GY297" s="162"/>
      <c r="GZ297" s="162"/>
      <c r="HA297" s="162"/>
      <c r="HB297" s="162"/>
      <c r="HC297" s="162"/>
      <c r="HD297" s="162"/>
      <c r="HE297" s="162"/>
      <c r="HF297" s="162"/>
      <c r="HG297" s="162"/>
      <c r="HH297" s="162"/>
      <c r="HI297" s="162"/>
      <c r="HJ297" s="162"/>
      <c r="HK297" s="162"/>
      <c r="HL297" s="162"/>
      <c r="HM297" s="162"/>
      <c r="HN297" s="162"/>
      <c r="HO297" s="162"/>
      <c r="HP297" s="162"/>
      <c r="HQ297" s="162"/>
      <c r="HR297" s="162"/>
      <c r="HS297" s="162"/>
      <c r="HT297" s="162"/>
      <c r="HU297" s="162"/>
      <c r="HV297" s="162"/>
      <c r="HW297" s="162"/>
      <c r="HX297" s="162"/>
      <c r="HY297" s="162"/>
      <c r="HZ297" s="162"/>
      <c r="IA297" s="162"/>
      <c r="IB297" s="162"/>
      <c r="IC297" s="162"/>
      <c r="ID297" s="162"/>
      <c r="IE297" s="162"/>
      <c r="IF297" s="162"/>
      <c r="IG297" s="162"/>
      <c r="IH297" s="162"/>
      <c r="II297" s="162"/>
      <c r="IJ297" s="162"/>
      <c r="IK297" s="162"/>
      <c r="IL297" s="162"/>
      <c r="IM297" s="162"/>
      <c r="IN297" s="162"/>
      <c r="IO297" s="162"/>
      <c r="IP297" s="162"/>
      <c r="IQ297" s="162"/>
      <c r="IR297" s="162"/>
      <c r="IS297" s="162"/>
      <c r="IT297" s="162"/>
      <c r="IU297" s="162"/>
      <c r="IV297" s="162"/>
      <c r="IW297" s="162"/>
      <c r="IX297" s="162"/>
      <c r="IY297" s="162"/>
      <c r="IZ297" s="162"/>
    </row>
    <row r="298" spans="1:260" ht="13" customHeight="1">
      <c r="A298" s="160" t="s">
        <v>18</v>
      </c>
      <c r="B298" s="160">
        <v>8780</v>
      </c>
      <c r="C298" s="200">
        <v>519242</v>
      </c>
      <c r="D298" s="160">
        <v>10603</v>
      </c>
      <c r="E298" s="200" t="s">
        <v>555</v>
      </c>
      <c r="F298" s="160" t="s">
        <v>555</v>
      </c>
      <c r="G298" s="175"/>
      <c r="H298" s="207" t="s">
        <v>360</v>
      </c>
      <c r="I298" s="208" t="s">
        <v>545</v>
      </c>
      <c r="J298" s="209">
        <v>36</v>
      </c>
      <c r="K298" s="161">
        <v>1</v>
      </c>
      <c r="L298" s="175"/>
      <c r="M298" s="210" t="s">
        <v>46</v>
      </c>
      <c r="N298" s="211"/>
      <c r="O298" s="175"/>
      <c r="P298" s="175"/>
      <c r="Q298" s="175"/>
      <c r="R298" s="175"/>
      <c r="S298" s="175"/>
      <c r="T298" s="175"/>
      <c r="U298" s="175"/>
      <c r="V298" s="175"/>
      <c r="W298" s="175"/>
      <c r="X298" s="175"/>
      <c r="Y298" s="210"/>
      <c r="Z298" s="163"/>
      <c r="AS298" s="278"/>
      <c r="AT298" s="278"/>
      <c r="AU298" s="278"/>
      <c r="AV298" s="278"/>
      <c r="AW298" s="278"/>
      <c r="AX298" s="278"/>
      <c r="AY298" s="456"/>
      <c r="AZ298" s="278"/>
      <c r="BA298" s="278"/>
      <c r="BB298" s="278"/>
      <c r="BC298" s="278"/>
      <c r="BD298" s="164"/>
      <c r="BE298" s="164"/>
      <c r="BF298" s="164"/>
      <c r="BG298" s="164"/>
      <c r="BH298" s="164"/>
      <c r="BI298" s="164"/>
      <c r="BJ298" s="165"/>
      <c r="BK298" s="164"/>
      <c r="BL298" s="165"/>
      <c r="BM298" s="165"/>
      <c r="BN298" s="165"/>
      <c r="BO298" s="165"/>
      <c r="BP298" s="165"/>
      <c r="BQ298" s="165"/>
      <c r="BR298" s="165"/>
      <c r="BS298" s="284"/>
      <c r="BT298" s="289"/>
      <c r="BU298" s="279"/>
      <c r="BV298" s="290"/>
      <c r="BW298" s="289"/>
      <c r="BX298" s="289"/>
      <c r="BY298" s="289"/>
      <c r="BZ298" s="289"/>
      <c r="CA298" s="279"/>
      <c r="CB298" s="290"/>
      <c r="CC298" s="289"/>
      <c r="CD298" s="279"/>
      <c r="CE298" s="328"/>
      <c r="CF298" s="290"/>
      <c r="CG298" s="289"/>
      <c r="CH298" s="279"/>
      <c r="CI298" s="328"/>
      <c r="CJ298" s="290"/>
      <c r="CK298" s="289"/>
      <c r="CL298" s="279"/>
      <c r="CM298" s="328"/>
      <c r="CN298" s="290"/>
      <c r="CO298" s="289"/>
      <c r="CP298" s="279"/>
      <c r="CQ298" s="328"/>
      <c r="CR298" s="290"/>
      <c r="CS298" s="289"/>
      <c r="CT298" s="279"/>
      <c r="CU298" s="328"/>
      <c r="CV298" s="328"/>
      <c r="CW298" s="290"/>
      <c r="CX298" s="289"/>
      <c r="CY298" s="279"/>
      <c r="CZ298" s="328"/>
      <c r="DA298" s="328"/>
      <c r="DB298" s="290"/>
      <c r="DC298" s="289"/>
      <c r="DD298" s="279"/>
      <c r="DE298" s="328"/>
      <c r="DF298" s="328"/>
      <c r="DG298" s="290"/>
      <c r="DH298" s="302"/>
      <c r="DI298" s="301"/>
      <c r="DJ298" s="163">
        <v>15</v>
      </c>
      <c r="DK298" s="163">
        <v>15</v>
      </c>
      <c r="DL298" s="163">
        <v>0</v>
      </c>
      <c r="DM298" s="163">
        <v>5</v>
      </c>
      <c r="DN298" s="163">
        <v>4</v>
      </c>
      <c r="DO298" s="163">
        <v>0</v>
      </c>
      <c r="DP298" s="165">
        <v>89.1</v>
      </c>
      <c r="DQ298" s="165">
        <v>89.099998474121094</v>
      </c>
      <c r="DR298" s="165"/>
      <c r="DS298" s="163">
        <v>370</v>
      </c>
      <c r="DT298" s="163">
        <v>78</v>
      </c>
      <c r="DU298" s="163">
        <v>27</v>
      </c>
      <c r="DV298" s="163">
        <v>25</v>
      </c>
      <c r="DW298" s="163">
        <v>7</v>
      </c>
      <c r="DX298" s="163">
        <v>26</v>
      </c>
      <c r="DY298" s="163">
        <v>0</v>
      </c>
      <c r="DZ298" s="163">
        <v>7</v>
      </c>
      <c r="EA298" s="163">
        <v>2</v>
      </c>
      <c r="EB298" s="163">
        <v>0</v>
      </c>
      <c r="EC298" s="163">
        <v>114</v>
      </c>
      <c r="ED298" s="165">
        <v>11.4850752807773</v>
      </c>
      <c r="EE298" s="165">
        <v>2.61940313421238</v>
      </c>
      <c r="EF298" s="165">
        <v>0.70522392074948903</v>
      </c>
      <c r="EG298" s="165">
        <v>7.8582094026371596</v>
      </c>
      <c r="EH298" s="166">
        <v>1.16417917076106</v>
      </c>
      <c r="EI298" s="165">
        <v>89.849879513838601</v>
      </c>
      <c r="EJ298" s="164">
        <v>0.23145400593471799</v>
      </c>
      <c r="EK298" s="164">
        <v>0.328703703703703</v>
      </c>
      <c r="EL298" s="278">
        <v>0.38914027099999998</v>
      </c>
      <c r="EM298" s="278">
        <v>0.20814479599999999</v>
      </c>
      <c r="EN298" s="278">
        <v>0.40271493200000003</v>
      </c>
      <c r="EO298" s="278">
        <v>7.6233179999999998E-2</v>
      </c>
      <c r="EP298" s="278">
        <v>0.31390135000000002</v>
      </c>
      <c r="EQ298" s="278">
        <v>0.13257066000000001</v>
      </c>
      <c r="ER298" s="165">
        <v>7.2379267077633494E-2</v>
      </c>
      <c r="ES298" s="166">
        <v>2.5186568598196</v>
      </c>
      <c r="ET298" s="166">
        <v>2.87</v>
      </c>
      <c r="EU298" s="166">
        <v>2.6603747509985798</v>
      </c>
      <c r="EV298" s="166">
        <v>3.11076659570318</v>
      </c>
      <c r="EW298" s="166">
        <v>2.99289507040849</v>
      </c>
      <c r="EX298" s="284">
        <v>2.5243821144103999</v>
      </c>
    </row>
    <row r="299" spans="1:260" ht="13" customHeight="1">
      <c r="A299" s="160" t="s">
        <v>18</v>
      </c>
      <c r="B299" s="160">
        <v>11117</v>
      </c>
      <c r="C299" s="160">
        <v>624133</v>
      </c>
      <c r="D299" s="160">
        <v>17277</v>
      </c>
      <c r="E299" s="160" t="s">
        <v>13</v>
      </c>
      <c r="F299" s="160" t="s">
        <v>13</v>
      </c>
      <c r="G299" s="175"/>
      <c r="H299" s="168" t="s">
        <v>3350</v>
      </c>
      <c r="I299" s="169" t="s">
        <v>1145</v>
      </c>
      <c r="J299" s="170">
        <v>29</v>
      </c>
      <c r="K299" s="161">
        <v>1</v>
      </c>
      <c r="M299" s="184" t="s">
        <v>46</v>
      </c>
      <c r="Z299" s="163"/>
      <c r="AS299" s="278"/>
      <c r="AT299" s="278"/>
      <c r="AU299" s="278"/>
      <c r="AV299" s="278"/>
      <c r="AW299" s="278"/>
      <c r="AX299" s="278"/>
      <c r="AY299" s="456"/>
      <c r="AZ299" s="278"/>
      <c r="BA299" s="278"/>
      <c r="BB299" s="278"/>
      <c r="BC299" s="278"/>
      <c r="BD299" s="164"/>
      <c r="BE299" s="164"/>
      <c r="BF299" s="164"/>
      <c r="BG299" s="164"/>
      <c r="BH299" s="164"/>
      <c r="BI299" s="164"/>
      <c r="BJ299" s="165"/>
      <c r="BK299" s="164"/>
      <c r="BL299" s="165"/>
      <c r="BM299" s="165"/>
      <c r="BN299" s="165"/>
      <c r="BO299" s="165"/>
      <c r="BP299" s="165"/>
      <c r="BQ299" s="165"/>
      <c r="BR299" s="165"/>
      <c r="BS299" s="284"/>
      <c r="BT299" s="289"/>
      <c r="BU299" s="279"/>
      <c r="BV299" s="290"/>
      <c r="BW299" s="289"/>
      <c r="BX299" s="289"/>
      <c r="BY299" s="289"/>
      <c r="BZ299" s="289"/>
      <c r="CA299" s="279"/>
      <c r="CB299" s="290"/>
      <c r="CC299" s="289"/>
      <c r="CD299" s="279"/>
      <c r="CE299" s="328"/>
      <c r="CF299" s="290"/>
      <c r="CG299" s="289"/>
      <c r="CH299" s="279"/>
      <c r="CI299" s="328"/>
      <c r="CJ299" s="290"/>
      <c r="CK299" s="289"/>
      <c r="CL299" s="279"/>
      <c r="CM299" s="328"/>
      <c r="CN299" s="290"/>
      <c r="CO299" s="289"/>
      <c r="CP299" s="279"/>
      <c r="CQ299" s="328"/>
      <c r="CR299" s="290"/>
      <c r="CS299" s="289"/>
      <c r="CT299" s="279"/>
      <c r="CU299" s="328"/>
      <c r="CV299" s="328"/>
      <c r="CW299" s="290"/>
      <c r="CX299" s="289"/>
      <c r="CY299" s="279"/>
      <c r="CZ299" s="328"/>
      <c r="DA299" s="328"/>
      <c r="DB299" s="290"/>
      <c r="DC299" s="289"/>
      <c r="DD299" s="279"/>
      <c r="DE299" s="328"/>
      <c r="DF299" s="328"/>
      <c r="DG299" s="290"/>
      <c r="DH299" s="302"/>
      <c r="DI299" s="301"/>
      <c r="DJ299" s="163">
        <v>12</v>
      </c>
      <c r="DK299" s="163">
        <v>12</v>
      </c>
      <c r="DL299" s="163">
        <v>0</v>
      </c>
      <c r="DM299" s="163">
        <v>7</v>
      </c>
      <c r="DN299" s="163">
        <v>2</v>
      </c>
      <c r="DO299" s="163">
        <v>0</v>
      </c>
      <c r="DP299" s="165">
        <v>77</v>
      </c>
      <c r="DQ299" s="165">
        <v>77</v>
      </c>
      <c r="DR299" s="165"/>
      <c r="DS299" s="163">
        <v>304</v>
      </c>
      <c r="DT299" s="163">
        <v>60</v>
      </c>
      <c r="DU299" s="163">
        <v>18</v>
      </c>
      <c r="DV299" s="163">
        <v>17</v>
      </c>
      <c r="DW299" s="163">
        <v>6</v>
      </c>
      <c r="DX299" s="163">
        <v>19</v>
      </c>
      <c r="DY299" s="163">
        <v>0</v>
      </c>
      <c r="DZ299" s="163">
        <v>1</v>
      </c>
      <c r="EA299" s="163">
        <v>0</v>
      </c>
      <c r="EB299" s="163">
        <v>0</v>
      </c>
      <c r="EC299" s="163">
        <v>73</v>
      </c>
      <c r="ED299" s="165">
        <v>8.5324675324675301</v>
      </c>
      <c r="EE299" s="165">
        <v>2.2207792207792201</v>
      </c>
      <c r="EF299" s="165">
        <v>0.70129870129870098</v>
      </c>
      <c r="EG299" s="165">
        <v>7.0129870129870104</v>
      </c>
      <c r="EH299" s="166">
        <v>1.02597402597402</v>
      </c>
      <c r="EI299" s="165">
        <v>79.183380817431001</v>
      </c>
      <c r="EJ299" s="164">
        <v>0.21126760563380201</v>
      </c>
      <c r="EK299" s="164">
        <v>0.26341463414634098</v>
      </c>
      <c r="EL299" s="278">
        <v>0.514285714</v>
      </c>
      <c r="EM299" s="278">
        <v>0.133333333</v>
      </c>
      <c r="EN299" s="278">
        <v>0.35238095200000003</v>
      </c>
      <c r="EO299" s="278">
        <v>4.2654030000000002E-2</v>
      </c>
      <c r="EP299" s="278">
        <v>0.27014218000000001</v>
      </c>
      <c r="EQ299" s="278">
        <v>0.10133333</v>
      </c>
      <c r="ER299" s="165">
        <v>0.21094135698660199</v>
      </c>
      <c r="ES299" s="166">
        <v>1.98701298701298</v>
      </c>
      <c r="ET299" s="166">
        <v>2.56</v>
      </c>
      <c r="EU299" s="166">
        <v>2.9818518056497898</v>
      </c>
      <c r="EV299" s="166">
        <v>3.3859653595980101</v>
      </c>
      <c r="EW299" s="166">
        <v>3.4895863082346401</v>
      </c>
      <c r="EX299" s="284">
        <v>2.1463272571563698</v>
      </c>
      <c r="FA299" s="167"/>
      <c r="FB299" s="167"/>
      <c r="FC299" s="167"/>
      <c r="FD299" s="167"/>
      <c r="FE299" s="167"/>
      <c r="FF299" s="167"/>
      <c r="FG299" s="167"/>
      <c r="FH299" s="167"/>
      <c r="FI299" s="167"/>
      <c r="FJ299" s="167"/>
      <c r="FK299" s="167"/>
      <c r="FL299" s="167"/>
      <c r="FM299" s="167"/>
      <c r="FN299" s="167"/>
      <c r="FO299" s="167"/>
      <c r="FP299" s="167"/>
      <c r="FQ299" s="167"/>
      <c r="FR299" s="167"/>
      <c r="FS299" s="167"/>
      <c r="FT299" s="167"/>
      <c r="FU299" s="167"/>
      <c r="FV299" s="167"/>
      <c r="FW299" s="167"/>
      <c r="FX299" s="167"/>
      <c r="FY299" s="167"/>
      <c r="FZ299" s="167"/>
      <c r="GA299" s="167"/>
      <c r="GB299" s="167"/>
      <c r="GC299" s="167"/>
      <c r="GD299" s="167"/>
      <c r="GE299" s="167"/>
      <c r="GF299" s="167"/>
      <c r="GG299" s="167"/>
      <c r="GH299" s="167"/>
      <c r="GI299" s="167"/>
      <c r="GJ299" s="167"/>
      <c r="GK299" s="167"/>
      <c r="GL299" s="167"/>
      <c r="GM299" s="167"/>
      <c r="GN299" s="167"/>
      <c r="GO299" s="167"/>
      <c r="GP299" s="167"/>
      <c r="GQ299" s="167"/>
      <c r="GR299" s="167"/>
      <c r="GS299" s="167"/>
      <c r="GT299" s="167"/>
      <c r="GU299" s="167"/>
      <c r="GV299" s="167"/>
      <c r="GW299" s="167"/>
      <c r="GX299" s="167"/>
      <c r="GY299" s="167"/>
      <c r="GZ299" s="167"/>
      <c r="HA299" s="167"/>
      <c r="HB299" s="167"/>
      <c r="HC299" s="167"/>
      <c r="HD299" s="167"/>
      <c r="HE299" s="167"/>
      <c r="HF299" s="167"/>
      <c r="HG299" s="167"/>
      <c r="HH299" s="167"/>
      <c r="HI299" s="167"/>
      <c r="HJ299" s="167"/>
      <c r="HK299" s="167"/>
      <c r="HL299" s="167"/>
      <c r="HM299" s="167"/>
      <c r="HN299" s="167"/>
      <c r="HO299" s="167"/>
      <c r="HP299" s="167"/>
      <c r="HQ299" s="167"/>
      <c r="HR299" s="167"/>
      <c r="HS299" s="167"/>
      <c r="HT299" s="167"/>
      <c r="HU299" s="167"/>
      <c r="HV299" s="167"/>
      <c r="HW299" s="167"/>
      <c r="HX299" s="167"/>
      <c r="HY299" s="167"/>
      <c r="HZ299" s="167"/>
      <c r="IA299" s="167"/>
      <c r="IB299" s="167"/>
      <c r="IC299" s="167"/>
      <c r="ID299" s="167"/>
      <c r="IE299" s="167"/>
      <c r="IF299" s="167"/>
      <c r="IG299" s="167"/>
      <c r="IH299" s="167"/>
      <c r="II299" s="167"/>
      <c r="IJ299" s="167"/>
      <c r="IK299" s="167"/>
      <c r="IL299" s="167"/>
      <c r="IM299" s="167"/>
      <c r="IN299" s="167"/>
      <c r="IO299" s="167"/>
      <c r="IP299" s="167"/>
      <c r="IQ299" s="167"/>
      <c r="IR299" s="167"/>
      <c r="IS299" s="167"/>
      <c r="IT299" s="167"/>
      <c r="IU299" s="167"/>
      <c r="IV299" s="167"/>
      <c r="IW299" s="167"/>
      <c r="IX299" s="167"/>
      <c r="IY299" s="167"/>
      <c r="IZ299" s="167"/>
    </row>
    <row r="300" spans="1:260" ht="13" customHeight="1">
      <c r="A300" s="160" t="s">
        <v>18</v>
      </c>
      <c r="B300" s="160">
        <v>11397</v>
      </c>
      <c r="C300" s="160">
        <v>669461</v>
      </c>
      <c r="D300" s="160">
        <v>22294</v>
      </c>
      <c r="E300" s="160" t="s">
        <v>276</v>
      </c>
      <c r="F300" s="160" t="s">
        <v>276</v>
      </c>
      <c r="G300" s="175"/>
      <c r="H300" s="162" t="s">
        <v>3003</v>
      </c>
      <c r="I300" s="162" t="s">
        <v>1635</v>
      </c>
      <c r="J300" s="160">
        <v>25</v>
      </c>
      <c r="K300" s="161">
        <v>1</v>
      </c>
      <c r="M300" s="184" t="s">
        <v>46</v>
      </c>
      <c r="Z300" s="163"/>
      <c r="AS300" s="278"/>
      <c r="AT300" s="278"/>
      <c r="AU300" s="278"/>
      <c r="AV300" s="278"/>
      <c r="AW300" s="278"/>
      <c r="AX300" s="278"/>
      <c r="AY300" s="456"/>
      <c r="AZ300" s="278"/>
      <c r="BA300" s="278"/>
      <c r="BB300" s="278"/>
      <c r="BC300" s="278"/>
      <c r="BD300" s="164"/>
      <c r="BE300" s="164"/>
      <c r="BF300" s="164"/>
      <c r="BG300" s="164"/>
      <c r="BH300" s="164"/>
      <c r="BI300" s="164"/>
      <c r="BJ300" s="165"/>
      <c r="BK300" s="164"/>
      <c r="BL300" s="165"/>
      <c r="BM300" s="165"/>
      <c r="BN300" s="165"/>
      <c r="BO300" s="165"/>
      <c r="BP300" s="165"/>
      <c r="BQ300" s="165"/>
      <c r="BR300" s="165"/>
      <c r="BS300" s="284"/>
      <c r="BT300" s="289"/>
      <c r="BU300" s="279"/>
      <c r="BV300" s="290"/>
      <c r="BW300" s="289"/>
      <c r="BX300" s="289"/>
      <c r="BY300" s="289"/>
      <c r="BZ300" s="289"/>
      <c r="CA300" s="279"/>
      <c r="CB300" s="290"/>
      <c r="CC300" s="289"/>
      <c r="CD300" s="279"/>
      <c r="CE300" s="328"/>
      <c r="CF300" s="290"/>
      <c r="CG300" s="289"/>
      <c r="CH300" s="279"/>
      <c r="CI300" s="328"/>
      <c r="CJ300" s="290"/>
      <c r="CK300" s="289"/>
      <c r="CL300" s="279"/>
      <c r="CM300" s="328"/>
      <c r="CN300" s="290"/>
      <c r="CO300" s="289"/>
      <c r="CP300" s="279"/>
      <c r="CQ300" s="328"/>
      <c r="CR300" s="290"/>
      <c r="CS300" s="289"/>
      <c r="CT300" s="279"/>
      <c r="CU300" s="328"/>
      <c r="CV300" s="328"/>
      <c r="CW300" s="290"/>
      <c r="CX300" s="289"/>
      <c r="CY300" s="279"/>
      <c r="CZ300" s="328"/>
      <c r="DA300" s="328"/>
      <c r="DB300" s="290"/>
      <c r="DC300" s="289"/>
      <c r="DD300" s="279"/>
      <c r="DE300" s="328"/>
      <c r="DF300" s="328"/>
      <c r="DG300" s="290"/>
      <c r="DH300" s="302"/>
      <c r="DI300" s="301"/>
      <c r="DJ300" s="163">
        <v>17</v>
      </c>
      <c r="DK300" s="163">
        <v>17</v>
      </c>
      <c r="DL300" s="163">
        <v>0</v>
      </c>
      <c r="DM300" s="163">
        <v>6</v>
      </c>
      <c r="DN300" s="163">
        <v>6</v>
      </c>
      <c r="DO300" s="163">
        <v>0</v>
      </c>
      <c r="DP300" s="165">
        <v>97.1</v>
      </c>
      <c r="DQ300" s="165">
        <v>97.099998474121094</v>
      </c>
      <c r="DR300" s="165"/>
      <c r="DS300" s="163">
        <v>404</v>
      </c>
      <c r="DT300" s="163">
        <v>94</v>
      </c>
      <c r="DU300" s="163">
        <v>42</v>
      </c>
      <c r="DV300" s="163">
        <v>40</v>
      </c>
      <c r="DW300" s="163">
        <v>8</v>
      </c>
      <c r="DX300" s="163">
        <v>21</v>
      </c>
      <c r="DY300" s="163">
        <v>0</v>
      </c>
      <c r="DZ300" s="163">
        <v>2</v>
      </c>
      <c r="EA300" s="163">
        <v>3</v>
      </c>
      <c r="EB300" s="163">
        <v>0</v>
      </c>
      <c r="EC300" s="163">
        <v>80</v>
      </c>
      <c r="ED300" s="165">
        <v>7.3972606605247897</v>
      </c>
      <c r="EE300" s="165">
        <v>1.9417809233877501</v>
      </c>
      <c r="EF300" s="165">
        <v>0.73972606605247904</v>
      </c>
      <c r="EG300" s="165">
        <v>8.6917812761166307</v>
      </c>
      <c r="EH300" s="166">
        <v>1.1815069110560401</v>
      </c>
      <c r="EI300" s="165">
        <v>91.187212646790599</v>
      </c>
      <c r="EJ300" s="164">
        <v>0.24671916010498601</v>
      </c>
      <c r="EK300" s="164">
        <v>0.293515358361774</v>
      </c>
      <c r="EL300" s="278">
        <v>0.42424242400000001</v>
      </c>
      <c r="EM300" s="278">
        <v>0.20202020200000001</v>
      </c>
      <c r="EN300" s="278">
        <v>0.37373737299999998</v>
      </c>
      <c r="EO300" s="278">
        <v>9.3023259999999997E-2</v>
      </c>
      <c r="EP300" s="278">
        <v>0.42192690999999999</v>
      </c>
      <c r="EQ300" s="278">
        <v>0.10082305</v>
      </c>
      <c r="ER300" s="165">
        <v>-0.28974122564662402</v>
      </c>
      <c r="ES300" s="166">
        <v>3.69863033026239</v>
      </c>
      <c r="ET300" s="166">
        <v>3.77</v>
      </c>
      <c r="EU300" s="166">
        <v>3.2193095603609199</v>
      </c>
      <c r="EV300" s="166">
        <v>3.8324100939164998</v>
      </c>
      <c r="EW300" s="166">
        <v>3.9739626249100799</v>
      </c>
      <c r="EX300" s="284">
        <v>2.0519156455993599</v>
      </c>
    </row>
    <row r="301" spans="1:260" ht="13" customHeight="1">
      <c r="A301" s="160" t="s">
        <v>18</v>
      </c>
      <c r="B301" s="160">
        <v>9872</v>
      </c>
      <c r="C301" s="160">
        <v>621244</v>
      </c>
      <c r="D301" s="160">
        <v>14168</v>
      </c>
      <c r="E301" s="160" t="s">
        <v>470</v>
      </c>
      <c r="F301" s="160" t="s">
        <v>470</v>
      </c>
      <c r="G301" s="175"/>
      <c r="H301" s="168" t="s">
        <v>4360</v>
      </c>
      <c r="I301" s="169" t="s">
        <v>3356</v>
      </c>
      <c r="J301" s="170">
        <v>31</v>
      </c>
      <c r="K301" s="161">
        <v>1</v>
      </c>
      <c r="M301" s="184" t="s">
        <v>837</v>
      </c>
      <c r="Z301" s="163"/>
      <c r="AS301" s="278"/>
      <c r="AT301" s="278"/>
      <c r="AU301" s="278"/>
      <c r="AV301" s="278"/>
      <c r="AW301" s="278"/>
      <c r="AX301" s="278"/>
      <c r="AY301" s="456"/>
      <c r="AZ301" s="278"/>
      <c r="BA301" s="278"/>
      <c r="BB301" s="278"/>
      <c r="BC301" s="278"/>
      <c r="BD301" s="164"/>
      <c r="BE301" s="164"/>
      <c r="BF301" s="164"/>
      <c r="BG301" s="164"/>
      <c r="BH301" s="164"/>
      <c r="BI301" s="164"/>
      <c r="BJ301" s="165"/>
      <c r="BK301" s="164"/>
      <c r="BL301" s="165"/>
      <c r="BM301" s="165"/>
      <c r="BN301" s="165"/>
      <c r="BO301" s="165"/>
      <c r="BP301" s="165"/>
      <c r="BQ301" s="165"/>
      <c r="BR301" s="165"/>
      <c r="BS301" s="284"/>
      <c r="BT301" s="289"/>
      <c r="BU301" s="279"/>
      <c r="BV301" s="290"/>
      <c r="BW301" s="289"/>
      <c r="BX301" s="289"/>
      <c r="BY301" s="289"/>
      <c r="BZ301" s="289"/>
      <c r="CA301" s="279"/>
      <c r="CB301" s="290"/>
      <c r="CC301" s="289"/>
      <c r="CD301" s="279"/>
      <c r="CE301" s="328"/>
      <c r="CF301" s="290"/>
      <c r="CG301" s="289"/>
      <c r="CH301" s="279"/>
      <c r="CI301" s="328"/>
      <c r="CJ301" s="290"/>
      <c r="CK301" s="289"/>
      <c r="CL301" s="279"/>
      <c r="CM301" s="328"/>
      <c r="CN301" s="290"/>
      <c r="CO301" s="289"/>
      <c r="CP301" s="279"/>
      <c r="CQ301" s="328"/>
      <c r="CR301" s="290"/>
      <c r="CS301" s="289"/>
      <c r="CT301" s="279"/>
      <c r="CU301" s="328"/>
      <c r="CV301" s="328"/>
      <c r="CW301" s="290"/>
      <c r="CX301" s="289"/>
      <c r="CY301" s="279"/>
      <c r="CZ301" s="328"/>
      <c r="DA301" s="328"/>
      <c r="DB301" s="290"/>
      <c r="DC301" s="289"/>
      <c r="DD301" s="279"/>
      <c r="DE301" s="328"/>
      <c r="DF301" s="328"/>
      <c r="DG301" s="290"/>
      <c r="DH301" s="302"/>
      <c r="DI301" s="301"/>
      <c r="DJ301" s="163">
        <v>18</v>
      </c>
      <c r="DK301" s="163">
        <v>18</v>
      </c>
      <c r="DL301" s="163">
        <v>0</v>
      </c>
      <c r="DM301" s="163">
        <v>4</v>
      </c>
      <c r="DN301" s="163">
        <v>3</v>
      </c>
      <c r="DO301" s="163">
        <v>0</v>
      </c>
      <c r="DP301" s="165">
        <v>106.1</v>
      </c>
      <c r="DQ301" s="165">
        <v>106.09999847412099</v>
      </c>
      <c r="DR301" s="165"/>
      <c r="DS301" s="163">
        <v>437</v>
      </c>
      <c r="DT301" s="163">
        <v>95</v>
      </c>
      <c r="DU301" s="163">
        <v>44</v>
      </c>
      <c r="DV301" s="163">
        <v>43</v>
      </c>
      <c r="DW301" s="163">
        <v>13</v>
      </c>
      <c r="DX301" s="163">
        <v>37</v>
      </c>
      <c r="DY301" s="163">
        <v>2</v>
      </c>
      <c r="DZ301" s="163">
        <v>4</v>
      </c>
      <c r="EA301" s="163">
        <v>1</v>
      </c>
      <c r="EB301" s="163">
        <v>1</v>
      </c>
      <c r="EC301" s="163">
        <v>92</v>
      </c>
      <c r="ED301" s="165">
        <v>7.7868342282685203</v>
      </c>
      <c r="EE301" s="165">
        <v>3.1316615918036401</v>
      </c>
      <c r="EF301" s="165">
        <v>1.1003135322553299</v>
      </c>
      <c r="EG301" s="165">
        <v>8.0407527357120596</v>
      </c>
      <c r="EH301" s="166">
        <v>1.2413793697239599</v>
      </c>
      <c r="EI301" s="165">
        <v>96.292805949402407</v>
      </c>
      <c r="EJ301" s="164">
        <v>0.239898989898989</v>
      </c>
      <c r="EK301" s="164">
        <v>0.28178694158075601</v>
      </c>
      <c r="EL301" s="278">
        <v>0.38410596000000002</v>
      </c>
      <c r="EM301" s="278">
        <v>0.221854304</v>
      </c>
      <c r="EN301" s="278">
        <v>0.394039735</v>
      </c>
      <c r="EO301" s="278">
        <v>0.11184210999999999</v>
      </c>
      <c r="EP301" s="278">
        <v>0.40789473999999998</v>
      </c>
      <c r="EQ301" s="278">
        <v>0.10087719000000001</v>
      </c>
      <c r="ER301" s="165">
        <v>6.6815280843764702E-2</v>
      </c>
      <c r="ES301" s="166">
        <v>3.63949860669072</v>
      </c>
      <c r="ET301" s="166">
        <v>4.75</v>
      </c>
      <c r="EU301" s="166">
        <v>4.1014219393200504</v>
      </c>
      <c r="EV301" s="166">
        <v>4.1622826337707597</v>
      </c>
      <c r="EW301" s="166">
        <v>4.2432087839846302</v>
      </c>
      <c r="EX301" s="284">
        <v>1.39595222473144</v>
      </c>
    </row>
    <row r="302" spans="1:260" ht="13" customHeight="1">
      <c r="A302" s="160" t="s">
        <v>18</v>
      </c>
      <c r="B302" s="160">
        <v>10575</v>
      </c>
      <c r="C302" s="160">
        <v>663978</v>
      </c>
      <c r="D302" s="160">
        <v>20099</v>
      </c>
      <c r="E302" s="160" t="s">
        <v>567</v>
      </c>
      <c r="F302" s="160" t="s">
        <v>567</v>
      </c>
      <c r="G302" s="175"/>
      <c r="H302" s="168" t="s">
        <v>1251</v>
      </c>
      <c r="I302" s="169" t="s">
        <v>545</v>
      </c>
      <c r="J302" s="170">
        <v>29</v>
      </c>
      <c r="K302" s="161">
        <v>1</v>
      </c>
      <c r="M302" s="184" t="s">
        <v>837</v>
      </c>
      <c r="Z302" s="163"/>
      <c r="AS302" s="278"/>
      <c r="AT302" s="278"/>
      <c r="AU302" s="278"/>
      <c r="AV302" s="278"/>
      <c r="AW302" s="278"/>
      <c r="AX302" s="278"/>
      <c r="AY302" s="456"/>
      <c r="AZ302" s="278"/>
      <c r="BA302" s="278"/>
      <c r="BB302" s="278"/>
      <c r="BC302" s="278"/>
      <c r="BD302" s="164"/>
      <c r="BE302" s="164"/>
      <c r="BF302" s="164"/>
      <c r="BG302" s="164"/>
      <c r="BH302" s="164"/>
      <c r="BI302" s="164"/>
      <c r="BJ302" s="165"/>
      <c r="BK302" s="164"/>
      <c r="BL302" s="165"/>
      <c r="BM302" s="165"/>
      <c r="BN302" s="165"/>
      <c r="BO302" s="165"/>
      <c r="BP302" s="165"/>
      <c r="BQ302" s="165"/>
      <c r="BR302" s="165"/>
      <c r="BS302" s="284"/>
      <c r="BT302" s="289"/>
      <c r="BU302" s="279"/>
      <c r="BV302" s="290"/>
      <c r="BW302" s="289"/>
      <c r="BX302" s="289"/>
      <c r="BY302" s="289"/>
      <c r="BZ302" s="289"/>
      <c r="CA302" s="279"/>
      <c r="CB302" s="290"/>
      <c r="CC302" s="289"/>
      <c r="CD302" s="279"/>
      <c r="CE302" s="328"/>
      <c r="CF302" s="290"/>
      <c r="CG302" s="289"/>
      <c r="CH302" s="279"/>
      <c r="CI302" s="328"/>
      <c r="CJ302" s="290"/>
      <c r="CK302" s="289"/>
      <c r="CL302" s="279"/>
      <c r="CM302" s="328"/>
      <c r="CN302" s="290"/>
      <c r="CO302" s="289"/>
      <c r="CP302" s="279"/>
      <c r="CQ302" s="328"/>
      <c r="CR302" s="290"/>
      <c r="CS302" s="289"/>
      <c r="CT302" s="279"/>
      <c r="CU302" s="328"/>
      <c r="CV302" s="328"/>
      <c r="CW302" s="290"/>
      <c r="CX302" s="289"/>
      <c r="CY302" s="279"/>
      <c r="CZ302" s="328"/>
      <c r="DA302" s="328"/>
      <c r="DB302" s="290"/>
      <c r="DC302" s="289"/>
      <c r="DD302" s="279"/>
      <c r="DE302" s="328"/>
      <c r="DF302" s="328"/>
      <c r="DG302" s="290"/>
      <c r="DH302" s="302"/>
      <c r="DI302" s="301"/>
      <c r="DJ302" s="163">
        <v>18</v>
      </c>
      <c r="DK302" s="163">
        <v>18</v>
      </c>
      <c r="DL302" s="163">
        <v>0</v>
      </c>
      <c r="DM302" s="163">
        <v>3</v>
      </c>
      <c r="DN302" s="163">
        <v>7</v>
      </c>
      <c r="DO302" s="163">
        <v>0</v>
      </c>
      <c r="DP302" s="165">
        <v>95</v>
      </c>
      <c r="DQ302" s="165">
        <v>95</v>
      </c>
      <c r="DR302" s="165"/>
      <c r="DS302" s="163">
        <v>400</v>
      </c>
      <c r="DT302" s="163">
        <v>92</v>
      </c>
      <c r="DU302" s="163">
        <v>53</v>
      </c>
      <c r="DV302" s="163">
        <v>49</v>
      </c>
      <c r="DW302" s="163">
        <v>13</v>
      </c>
      <c r="DX302" s="163">
        <v>24</v>
      </c>
      <c r="DY302" s="163">
        <v>0</v>
      </c>
      <c r="DZ302" s="163">
        <v>3</v>
      </c>
      <c r="EA302" s="163">
        <v>2</v>
      </c>
      <c r="EB302" s="163">
        <v>0</v>
      </c>
      <c r="EC302" s="163">
        <v>68</v>
      </c>
      <c r="ED302" s="165">
        <v>6.4421052631578899</v>
      </c>
      <c r="EE302" s="165">
        <v>2.27368421052631</v>
      </c>
      <c r="EF302" s="165">
        <v>1.23157894736842</v>
      </c>
      <c r="EG302" s="165">
        <v>8.7157894736842092</v>
      </c>
      <c r="EH302" s="166">
        <v>1.2210526315789401</v>
      </c>
      <c r="EI302" s="165">
        <v>94.716077110886204</v>
      </c>
      <c r="EJ302" s="164">
        <v>0.24664879356568301</v>
      </c>
      <c r="EK302" s="164">
        <v>0.27054794520547898</v>
      </c>
      <c r="EL302" s="278">
        <v>0.37792642100000001</v>
      </c>
      <c r="EM302" s="278">
        <v>0.17056856100000001</v>
      </c>
      <c r="EN302" s="278">
        <v>0.45150501599999998</v>
      </c>
      <c r="EO302" s="278">
        <v>7.5409840000000006E-2</v>
      </c>
      <c r="EP302" s="278">
        <v>0.44262295000000001</v>
      </c>
      <c r="EQ302" s="278">
        <v>9.1081590000000004E-2</v>
      </c>
      <c r="ER302" s="165">
        <v>-2.2894744539950001E-3</v>
      </c>
      <c r="ES302" s="166">
        <v>4.6421052631578901</v>
      </c>
      <c r="ET302" s="166">
        <v>4.5</v>
      </c>
      <c r="EU302" s="166">
        <v>4.2857479095458899</v>
      </c>
      <c r="EV302" s="166">
        <v>4.6022145373256498</v>
      </c>
      <c r="EW302" s="166">
        <v>4.53127022576294</v>
      </c>
      <c r="EX302" s="284">
        <v>1.15037381649017</v>
      </c>
    </row>
    <row r="303" spans="1:260" ht="13" customHeight="1">
      <c r="A303" s="160" t="s">
        <v>18</v>
      </c>
      <c r="B303" s="160">
        <v>11495</v>
      </c>
      <c r="C303" s="160">
        <v>661395</v>
      </c>
      <c r="D303" s="160">
        <v>21029</v>
      </c>
      <c r="E303" s="160" t="s">
        <v>567</v>
      </c>
      <c r="F303" s="160" t="s">
        <v>567</v>
      </c>
      <c r="G303" s="175"/>
      <c r="H303" s="162" t="s">
        <v>2522</v>
      </c>
      <c r="I303" s="162" t="s">
        <v>2958</v>
      </c>
      <c r="J303" s="160">
        <v>27</v>
      </c>
      <c r="K303" s="161">
        <v>1</v>
      </c>
      <c r="M303" s="184" t="s">
        <v>837</v>
      </c>
      <c r="Z303" s="163"/>
      <c r="AS303" s="278"/>
      <c r="AT303" s="278"/>
      <c r="AU303" s="278"/>
      <c r="AV303" s="278"/>
      <c r="AW303" s="278"/>
      <c r="AX303" s="278"/>
      <c r="AY303" s="456"/>
      <c r="AZ303" s="278"/>
      <c r="BA303" s="278"/>
      <c r="BB303" s="278"/>
      <c r="BC303" s="278"/>
      <c r="BD303" s="164"/>
      <c r="BE303" s="164"/>
      <c r="BF303" s="164"/>
      <c r="BG303" s="164"/>
      <c r="BH303" s="164"/>
      <c r="BI303" s="164"/>
      <c r="BJ303" s="165"/>
      <c r="BK303" s="164"/>
      <c r="BL303" s="165"/>
      <c r="BM303" s="165"/>
      <c r="BN303" s="165"/>
      <c r="BO303" s="165"/>
      <c r="BP303" s="165"/>
      <c r="BQ303" s="165"/>
      <c r="BR303" s="165"/>
      <c r="BS303" s="284"/>
      <c r="BT303" s="289"/>
      <c r="BU303" s="279"/>
      <c r="BV303" s="290"/>
      <c r="BW303" s="289"/>
      <c r="BX303" s="289"/>
      <c r="BY303" s="289"/>
      <c r="BZ303" s="289"/>
      <c r="CA303" s="279"/>
      <c r="CB303" s="290"/>
      <c r="CC303" s="289"/>
      <c r="CD303" s="279"/>
      <c r="CE303" s="328"/>
      <c r="CF303" s="290"/>
      <c r="CG303" s="289"/>
      <c r="CH303" s="279"/>
      <c r="CI303" s="328"/>
      <c r="CJ303" s="290"/>
      <c r="CK303" s="289"/>
      <c r="CL303" s="279"/>
      <c r="CM303" s="328"/>
      <c r="CN303" s="290"/>
      <c r="CO303" s="289"/>
      <c r="CP303" s="279"/>
      <c r="CQ303" s="328"/>
      <c r="CR303" s="290"/>
      <c r="CS303" s="289"/>
      <c r="CT303" s="279"/>
      <c r="CU303" s="328"/>
      <c r="CV303" s="328"/>
      <c r="CW303" s="290"/>
      <c r="CX303" s="289"/>
      <c r="CY303" s="279"/>
      <c r="CZ303" s="328"/>
      <c r="DA303" s="328"/>
      <c r="DB303" s="290"/>
      <c r="DC303" s="289"/>
      <c r="DD303" s="279"/>
      <c r="DE303" s="328"/>
      <c r="DF303" s="328"/>
      <c r="DG303" s="290"/>
      <c r="DH303" s="302"/>
      <c r="DI303" s="301"/>
      <c r="DJ303" s="163">
        <v>41</v>
      </c>
      <c r="DK303" s="163">
        <v>0</v>
      </c>
      <c r="DL303" s="163">
        <v>0</v>
      </c>
      <c r="DM303" s="163">
        <v>5</v>
      </c>
      <c r="DN303" s="163">
        <v>3</v>
      </c>
      <c r="DO303" s="163">
        <v>13</v>
      </c>
      <c r="DP303" s="165">
        <v>40.1</v>
      </c>
      <c r="DQ303" s="165"/>
      <c r="DR303" s="165">
        <v>40.099998474121001</v>
      </c>
      <c r="DS303" s="163">
        <v>168</v>
      </c>
      <c r="DT303" s="163">
        <v>29</v>
      </c>
      <c r="DU303" s="163">
        <v>9</v>
      </c>
      <c r="DV303" s="163">
        <v>7</v>
      </c>
      <c r="DW303" s="163">
        <v>0</v>
      </c>
      <c r="DX303" s="163">
        <v>16</v>
      </c>
      <c r="DY303" s="163">
        <v>4</v>
      </c>
      <c r="DZ303" s="163">
        <v>3</v>
      </c>
      <c r="EA303" s="163">
        <v>2</v>
      </c>
      <c r="EB303" s="163">
        <v>0</v>
      </c>
      <c r="EC303" s="163">
        <v>45</v>
      </c>
      <c r="ED303" s="165">
        <v>10.0413226306165</v>
      </c>
      <c r="EE303" s="165">
        <v>3.5702480464414501</v>
      </c>
      <c r="EF303" s="165">
        <v>0</v>
      </c>
      <c r="EG303" s="165">
        <v>6.4710745841751196</v>
      </c>
      <c r="EH303" s="166">
        <v>1.11570251451295</v>
      </c>
      <c r="EI303" s="165">
        <v>86.544152696161703</v>
      </c>
      <c r="EJ303" s="164">
        <v>0.194630872483221</v>
      </c>
      <c r="EK303" s="164">
        <v>0.27884615384615302</v>
      </c>
      <c r="EL303" s="278">
        <v>0.696078431</v>
      </c>
      <c r="EM303" s="278">
        <v>0.12745097999999999</v>
      </c>
      <c r="EN303" s="278">
        <v>0.17647058800000001</v>
      </c>
      <c r="EO303" s="278">
        <v>2.8846150000000001E-2</v>
      </c>
      <c r="EP303" s="278">
        <v>0.39423077000000001</v>
      </c>
      <c r="EQ303" s="278">
        <v>0.14984227</v>
      </c>
      <c r="ER303" s="165">
        <v>-0.27738160521204203</v>
      </c>
      <c r="ES303" s="166">
        <v>1.56198352031813</v>
      </c>
      <c r="ET303" s="166">
        <v>2.38</v>
      </c>
      <c r="EU303" s="166">
        <v>2.2675660655697301</v>
      </c>
      <c r="EV303" s="166">
        <v>2.9256299859494401</v>
      </c>
      <c r="EW303" s="166">
        <v>2.6982946784213002</v>
      </c>
      <c r="EX303" s="284">
        <v>1.13794541358947</v>
      </c>
      <c r="EY303" s="459"/>
    </row>
    <row r="304" spans="1:260" ht="13" customHeight="1">
      <c r="A304" s="160" t="s">
        <v>18</v>
      </c>
      <c r="B304" s="160">
        <v>12797</v>
      </c>
      <c r="C304" s="160">
        <v>676440</v>
      </c>
      <c r="D304" s="160">
        <v>30134</v>
      </c>
      <c r="E304" s="160" t="s">
        <v>213</v>
      </c>
      <c r="F304" s="160" t="s">
        <v>213</v>
      </c>
      <c r="G304" s="175"/>
      <c r="H304" s="162" t="s">
        <v>3585</v>
      </c>
      <c r="I304" s="162" t="s">
        <v>502</v>
      </c>
      <c r="J304" s="160">
        <v>26</v>
      </c>
      <c r="K304" s="161">
        <v>1</v>
      </c>
      <c r="M304" s="184" t="s">
        <v>837</v>
      </c>
      <c r="Z304" s="163"/>
      <c r="AS304" s="278"/>
      <c r="AT304" s="278"/>
      <c r="AU304" s="278"/>
      <c r="AV304" s="278"/>
      <c r="AW304" s="278"/>
      <c r="AX304" s="278"/>
      <c r="AY304" s="456"/>
      <c r="AZ304" s="278"/>
      <c r="BA304" s="278"/>
      <c r="BB304" s="278"/>
      <c r="BC304" s="278"/>
      <c r="BD304" s="164"/>
      <c r="BE304" s="164"/>
      <c r="BF304" s="164"/>
      <c r="BG304" s="164"/>
      <c r="BH304" s="164"/>
      <c r="BI304" s="164"/>
      <c r="BJ304" s="165"/>
      <c r="BK304" s="164"/>
      <c r="BL304" s="165"/>
      <c r="BM304" s="165"/>
      <c r="BN304" s="165"/>
      <c r="BO304" s="165"/>
      <c r="BP304" s="165"/>
      <c r="BQ304" s="165"/>
      <c r="BR304" s="165"/>
      <c r="BS304" s="284"/>
      <c r="BT304" s="289"/>
      <c r="BU304" s="279"/>
      <c r="BV304" s="290"/>
      <c r="BW304" s="289"/>
      <c r="BX304" s="289"/>
      <c r="BY304" s="289"/>
      <c r="BZ304" s="289"/>
      <c r="CA304" s="279"/>
      <c r="CB304" s="290"/>
      <c r="CC304" s="289"/>
      <c r="CD304" s="279"/>
      <c r="CE304" s="328"/>
      <c r="CF304" s="290"/>
      <c r="CG304" s="289"/>
      <c r="CH304" s="279"/>
      <c r="CI304" s="328"/>
      <c r="CJ304" s="290"/>
      <c r="CK304" s="289"/>
      <c r="CL304" s="279"/>
      <c r="CM304" s="328"/>
      <c r="CN304" s="290"/>
      <c r="CO304" s="289"/>
      <c r="CP304" s="279"/>
      <c r="CQ304" s="328"/>
      <c r="CR304" s="290"/>
      <c r="CS304" s="289"/>
      <c r="CT304" s="279"/>
      <c r="CU304" s="328"/>
      <c r="CV304" s="328"/>
      <c r="CW304" s="290"/>
      <c r="CX304" s="289"/>
      <c r="CY304" s="279"/>
      <c r="CZ304" s="328"/>
      <c r="DA304" s="328"/>
      <c r="DB304" s="290"/>
      <c r="DC304" s="289"/>
      <c r="DD304" s="279"/>
      <c r="DE304" s="328"/>
      <c r="DF304" s="328"/>
      <c r="DG304" s="290"/>
      <c r="DH304" s="302"/>
      <c r="DI304" s="301"/>
      <c r="DJ304" s="163">
        <v>17</v>
      </c>
      <c r="DK304" s="163">
        <v>17</v>
      </c>
      <c r="DL304" s="163">
        <v>1</v>
      </c>
      <c r="DM304" s="163">
        <v>4</v>
      </c>
      <c r="DN304" s="163">
        <v>9</v>
      </c>
      <c r="DO304" s="163">
        <v>0</v>
      </c>
      <c r="DP304" s="165">
        <v>98.2</v>
      </c>
      <c r="DQ304" s="165">
        <v>98.199996948242102</v>
      </c>
      <c r="DR304" s="165"/>
      <c r="DS304" s="163">
        <v>415</v>
      </c>
      <c r="DT304" s="163">
        <v>92</v>
      </c>
      <c r="DU304" s="163">
        <v>49</v>
      </c>
      <c r="DV304" s="163">
        <v>46</v>
      </c>
      <c r="DW304" s="163">
        <v>15</v>
      </c>
      <c r="DX304" s="163">
        <v>30</v>
      </c>
      <c r="DY304" s="163">
        <v>1</v>
      </c>
      <c r="DZ304" s="163">
        <v>7</v>
      </c>
      <c r="EA304" s="163">
        <v>2</v>
      </c>
      <c r="EB304" s="163">
        <v>1</v>
      </c>
      <c r="EC304" s="163">
        <v>87</v>
      </c>
      <c r="ED304" s="165">
        <v>7.9358110153561903</v>
      </c>
      <c r="EE304" s="165">
        <v>2.7364865570193699</v>
      </c>
      <c r="EF304" s="165">
        <v>1.3682432785096801</v>
      </c>
      <c r="EG304" s="165">
        <v>8.3918921081927493</v>
      </c>
      <c r="EH304" s="166">
        <v>1.2364865183569</v>
      </c>
      <c r="EI304" s="165">
        <v>95.913271377845305</v>
      </c>
      <c r="EJ304" s="164">
        <v>0.24338624338624301</v>
      </c>
      <c r="EK304" s="164">
        <v>0.278985507246376</v>
      </c>
      <c r="EL304" s="278">
        <v>0.442906574</v>
      </c>
      <c r="EM304" s="278">
        <v>0.16608996500000001</v>
      </c>
      <c r="EN304" s="278">
        <v>0.39100346000000002</v>
      </c>
      <c r="EO304" s="278">
        <v>8.2474229999999996E-2</v>
      </c>
      <c r="EP304" s="278">
        <v>0.37457045</v>
      </c>
      <c r="EQ304" s="278">
        <v>9.5063990000000001E-2</v>
      </c>
      <c r="ER304" s="165">
        <v>-0.81606008667140195</v>
      </c>
      <c r="ES304" s="166">
        <v>4.1959460540963702</v>
      </c>
      <c r="ET304" s="166">
        <v>3.62</v>
      </c>
      <c r="EU304" s="166">
        <v>4.4235857818664801</v>
      </c>
      <c r="EV304" s="166">
        <v>4.1359933757462599</v>
      </c>
      <c r="EW304" s="166">
        <v>4.06279962886624</v>
      </c>
      <c r="EX304" s="284">
        <v>0.75696176290511996</v>
      </c>
    </row>
    <row r="305" spans="1:154" ht="13" customHeight="1">
      <c r="A305" s="160" t="s">
        <v>18</v>
      </c>
      <c r="B305" s="160">
        <v>7590</v>
      </c>
      <c r="C305" s="160">
        <v>434378</v>
      </c>
      <c r="D305" s="160">
        <v>8700</v>
      </c>
      <c r="E305" s="160" t="s">
        <v>2177</v>
      </c>
      <c r="F305" s="160" t="s">
        <v>2177</v>
      </c>
      <c r="G305" s="175"/>
      <c r="H305" s="168" t="s">
        <v>266</v>
      </c>
      <c r="I305" s="169" t="s">
        <v>564</v>
      </c>
      <c r="J305" s="170">
        <v>42</v>
      </c>
      <c r="K305" s="161">
        <v>1</v>
      </c>
      <c r="M305" s="184" t="s">
        <v>837</v>
      </c>
      <c r="Z305" s="163"/>
      <c r="AS305" s="278"/>
      <c r="AT305" s="278"/>
      <c r="AU305" s="278"/>
      <c r="AV305" s="278"/>
      <c r="AW305" s="278"/>
      <c r="AX305" s="278"/>
      <c r="AY305" s="456"/>
      <c r="AZ305" s="278"/>
      <c r="BA305" s="278"/>
      <c r="BB305" s="278"/>
      <c r="BC305" s="278"/>
      <c r="BD305" s="164"/>
      <c r="BE305" s="164"/>
      <c r="BF305" s="164"/>
      <c r="BG305" s="164"/>
      <c r="BH305" s="164"/>
      <c r="BI305" s="164"/>
      <c r="BJ305" s="165"/>
      <c r="BK305" s="164"/>
      <c r="BL305" s="165"/>
      <c r="BM305" s="165"/>
      <c r="BN305" s="165"/>
      <c r="BO305" s="165"/>
      <c r="BP305" s="165"/>
      <c r="BQ305" s="165"/>
      <c r="BR305" s="165"/>
      <c r="BS305" s="284"/>
      <c r="BT305" s="289"/>
      <c r="BU305" s="279"/>
      <c r="BV305" s="290"/>
      <c r="BW305" s="289"/>
      <c r="BX305" s="289"/>
      <c r="BY305" s="289"/>
      <c r="BZ305" s="289"/>
      <c r="CA305" s="279"/>
      <c r="CB305" s="290"/>
      <c r="CC305" s="289"/>
      <c r="CD305" s="279"/>
      <c r="CE305" s="328"/>
      <c r="CF305" s="290"/>
      <c r="CG305" s="289"/>
      <c r="CH305" s="279"/>
      <c r="CI305" s="328"/>
      <c r="CJ305" s="290"/>
      <c r="CK305" s="289"/>
      <c r="CL305" s="279"/>
      <c r="CM305" s="328"/>
      <c r="CN305" s="290"/>
      <c r="CO305" s="289"/>
      <c r="CP305" s="279"/>
      <c r="CQ305" s="328"/>
      <c r="CR305" s="290"/>
      <c r="CS305" s="289"/>
      <c r="CT305" s="279"/>
      <c r="CU305" s="328"/>
      <c r="CV305" s="328"/>
      <c r="CW305" s="290"/>
      <c r="CX305" s="289"/>
      <c r="CY305" s="279"/>
      <c r="CZ305" s="328"/>
      <c r="DA305" s="328"/>
      <c r="DB305" s="290"/>
      <c r="DC305" s="289"/>
      <c r="DD305" s="279"/>
      <c r="DE305" s="328"/>
      <c r="DF305" s="328"/>
      <c r="DG305" s="290"/>
      <c r="DH305" s="302"/>
      <c r="DI305" s="301"/>
      <c r="DJ305" s="163">
        <v>14</v>
      </c>
      <c r="DK305" s="163">
        <v>14</v>
      </c>
      <c r="DL305" s="163">
        <v>0</v>
      </c>
      <c r="DM305" s="163">
        <v>0</v>
      </c>
      <c r="DN305" s="163">
        <v>6</v>
      </c>
      <c r="DO305" s="163">
        <v>0</v>
      </c>
      <c r="DP305" s="165">
        <v>70.2</v>
      </c>
      <c r="DQ305" s="165">
        <v>70.199996948242102</v>
      </c>
      <c r="DR305" s="165"/>
      <c r="DS305" s="163">
        <v>312</v>
      </c>
      <c r="DT305" s="163">
        <v>76</v>
      </c>
      <c r="DU305" s="163">
        <v>41</v>
      </c>
      <c r="DV305" s="163">
        <v>38</v>
      </c>
      <c r="DW305" s="163">
        <v>9</v>
      </c>
      <c r="DX305" s="163">
        <v>26</v>
      </c>
      <c r="DY305" s="163">
        <v>0</v>
      </c>
      <c r="DZ305" s="163">
        <v>3</v>
      </c>
      <c r="EA305" s="163">
        <v>0</v>
      </c>
      <c r="EB305" s="163">
        <v>0</v>
      </c>
      <c r="EC305" s="163">
        <v>60</v>
      </c>
      <c r="ED305" s="165">
        <v>7.6415097089627002</v>
      </c>
      <c r="EE305" s="165">
        <v>3.31132087388383</v>
      </c>
      <c r="EF305" s="165">
        <v>1.1462264563444</v>
      </c>
      <c r="EG305" s="165">
        <v>9.6792456313527495</v>
      </c>
      <c r="EH305" s="166">
        <v>1.4433962783596199</v>
      </c>
      <c r="EI305" s="165">
        <v>111.399503580323</v>
      </c>
      <c r="EJ305" s="164">
        <v>0.26855123674911602</v>
      </c>
      <c r="EK305" s="164">
        <v>0.31308411214953202</v>
      </c>
      <c r="EL305" s="278">
        <v>0.354260089</v>
      </c>
      <c r="EM305" s="278">
        <v>0.19730941699999999</v>
      </c>
      <c r="EN305" s="278">
        <v>0.44843049299999999</v>
      </c>
      <c r="EO305" s="278">
        <v>0.10762331999999999</v>
      </c>
      <c r="EP305" s="278">
        <v>0.40358744000000002</v>
      </c>
      <c r="EQ305" s="278">
        <v>0.11309524</v>
      </c>
      <c r="ER305" s="165">
        <v>-0.386539871642952</v>
      </c>
      <c r="ES305" s="166">
        <v>4.8396228156763703</v>
      </c>
      <c r="ET305" s="166">
        <v>4.97</v>
      </c>
      <c r="EU305" s="166">
        <v>4.2744271976067596</v>
      </c>
      <c r="EV305" s="166">
        <v>4.7053950290395496</v>
      </c>
      <c r="EW305" s="166">
        <v>4.5260580016199299</v>
      </c>
      <c r="EX305" s="284">
        <v>0.53991585969924905</v>
      </c>
    </row>
    <row r="306" spans="1:154" ht="13" customHeight="1">
      <c r="A306" s="160" t="s">
        <v>18</v>
      </c>
      <c r="B306" s="160">
        <v>11820</v>
      </c>
      <c r="C306" s="160">
        <v>682990</v>
      </c>
      <c r="D306" s="160">
        <v>25977</v>
      </c>
      <c r="E306" s="160" t="s">
        <v>563</v>
      </c>
      <c r="F306" s="160" t="s">
        <v>563</v>
      </c>
      <c r="G306" s="175"/>
      <c r="H306" s="162" t="s">
        <v>3512</v>
      </c>
      <c r="I306" s="162" t="s">
        <v>684</v>
      </c>
      <c r="J306" s="160">
        <v>24</v>
      </c>
      <c r="K306" s="161">
        <v>1</v>
      </c>
      <c r="M306" s="184" t="s">
        <v>837</v>
      </c>
      <c r="Z306" s="163"/>
      <c r="AS306" s="278"/>
      <c r="AT306" s="278"/>
      <c r="AU306" s="278"/>
      <c r="AV306" s="278"/>
      <c r="AW306" s="278"/>
      <c r="AX306" s="278"/>
      <c r="AY306" s="456"/>
      <c r="AZ306" s="278"/>
      <c r="BA306" s="278"/>
      <c r="BB306" s="278"/>
      <c r="BC306" s="278"/>
      <c r="BD306" s="164"/>
      <c r="BE306" s="164"/>
      <c r="BF306" s="164"/>
      <c r="BG306" s="164"/>
      <c r="BH306" s="164"/>
      <c r="BI306" s="164"/>
      <c r="BJ306" s="165"/>
      <c r="BK306" s="164"/>
      <c r="BL306" s="165"/>
      <c r="BM306" s="165"/>
      <c r="BN306" s="165"/>
      <c r="BO306" s="165"/>
      <c r="BP306" s="165"/>
      <c r="BQ306" s="165"/>
      <c r="BR306" s="165"/>
      <c r="BS306" s="284"/>
      <c r="BT306" s="289"/>
      <c r="BU306" s="279"/>
      <c r="BV306" s="290"/>
      <c r="BW306" s="289"/>
      <c r="BX306" s="289"/>
      <c r="BY306" s="289"/>
      <c r="BZ306" s="289"/>
      <c r="CA306" s="279"/>
      <c r="CB306" s="290"/>
      <c r="CC306" s="289"/>
      <c r="CD306" s="279"/>
      <c r="CE306" s="328"/>
      <c r="CF306" s="290"/>
      <c r="CG306" s="289"/>
      <c r="CH306" s="279"/>
      <c r="CI306" s="328"/>
      <c r="CJ306" s="290"/>
      <c r="CK306" s="289"/>
      <c r="CL306" s="279"/>
      <c r="CM306" s="328"/>
      <c r="CN306" s="290"/>
      <c r="CO306" s="289"/>
      <c r="CP306" s="279"/>
      <c r="CQ306" s="328"/>
      <c r="CR306" s="290"/>
      <c r="CS306" s="289"/>
      <c r="CT306" s="279"/>
      <c r="CU306" s="328"/>
      <c r="CV306" s="328"/>
      <c r="CW306" s="290"/>
      <c r="CX306" s="289"/>
      <c r="CY306" s="279"/>
      <c r="CZ306" s="328"/>
      <c r="DA306" s="328"/>
      <c r="DB306" s="290"/>
      <c r="DC306" s="289"/>
      <c r="DD306" s="279"/>
      <c r="DE306" s="328"/>
      <c r="DF306" s="328"/>
      <c r="DG306" s="290"/>
      <c r="DH306" s="302"/>
      <c r="DI306" s="301"/>
      <c r="DJ306" s="163">
        <v>16</v>
      </c>
      <c r="DK306" s="163">
        <v>12</v>
      </c>
      <c r="DL306" s="163">
        <v>0</v>
      </c>
      <c r="DM306" s="163">
        <v>6</v>
      </c>
      <c r="DN306" s="163">
        <v>2</v>
      </c>
      <c r="DO306" s="163">
        <v>0</v>
      </c>
      <c r="DP306" s="165">
        <v>82.2</v>
      </c>
      <c r="DQ306" s="165">
        <v>62</v>
      </c>
      <c r="DR306" s="165">
        <v>20.2000007629394</v>
      </c>
      <c r="DS306" s="163">
        <v>348</v>
      </c>
      <c r="DT306" s="163">
        <v>75</v>
      </c>
      <c r="DU306" s="163">
        <v>36</v>
      </c>
      <c r="DV306" s="163">
        <v>33</v>
      </c>
      <c r="DW306" s="163">
        <v>10</v>
      </c>
      <c r="DX306" s="163">
        <v>30</v>
      </c>
      <c r="DY306" s="163">
        <v>0</v>
      </c>
      <c r="DZ306" s="163">
        <v>1</v>
      </c>
      <c r="EA306" s="163">
        <v>3</v>
      </c>
      <c r="EB306" s="163">
        <v>0</v>
      </c>
      <c r="EC306" s="163">
        <v>65</v>
      </c>
      <c r="ED306" s="165">
        <v>7.0766129576514798</v>
      </c>
      <c r="EE306" s="165">
        <v>3.2661290573775998</v>
      </c>
      <c r="EF306" s="165">
        <v>1.08870968579253</v>
      </c>
      <c r="EG306" s="165">
        <v>8.1653226434440196</v>
      </c>
      <c r="EH306" s="166">
        <v>1.2701613000912899</v>
      </c>
      <c r="EI306" s="165">
        <v>98.029446534193497</v>
      </c>
      <c r="EJ306" s="164">
        <v>0.23659305993690799</v>
      </c>
      <c r="EK306" s="164">
        <v>0.26859504132231399</v>
      </c>
      <c r="EL306" s="278">
        <v>0.57661290300000001</v>
      </c>
      <c r="EM306" s="278">
        <v>0.14516129</v>
      </c>
      <c r="EN306" s="278">
        <v>0.27822580600000002</v>
      </c>
      <c r="EO306" s="278">
        <v>6.7460320000000004E-2</v>
      </c>
      <c r="EP306" s="278">
        <v>0.42063492000000002</v>
      </c>
      <c r="EQ306" s="278">
        <v>0.10044978</v>
      </c>
      <c r="ER306" s="165">
        <v>0.42579571467146599</v>
      </c>
      <c r="ES306" s="166">
        <v>3.5927419631153601</v>
      </c>
      <c r="ET306" s="166">
        <v>3.77</v>
      </c>
      <c r="EU306" s="166">
        <v>4.2107479181981802</v>
      </c>
      <c r="EV306" s="166">
        <v>3.8689413515098998</v>
      </c>
      <c r="EW306" s="166">
        <v>4.0323977849072197</v>
      </c>
      <c r="EX306" s="284">
        <v>0.53789615631103505</v>
      </c>
    </row>
    <row r="307" spans="1:154" ht="13" customHeight="1">
      <c r="A307" s="160" t="s">
        <v>18</v>
      </c>
      <c r="B307" s="160">
        <v>12156</v>
      </c>
      <c r="C307" s="160">
        <v>663485</v>
      </c>
      <c r="D307" s="160">
        <v>21461</v>
      </c>
      <c r="E307" s="160" t="s">
        <v>567</v>
      </c>
      <c r="F307" s="160" t="s">
        <v>567</v>
      </c>
      <c r="G307" s="175"/>
      <c r="H307" s="162" t="s">
        <v>2875</v>
      </c>
      <c r="I307" s="162" t="s">
        <v>244</v>
      </c>
      <c r="J307" s="160">
        <v>27</v>
      </c>
      <c r="K307" s="161">
        <v>1</v>
      </c>
      <c r="M307" s="184" t="s">
        <v>837</v>
      </c>
      <c r="Z307" s="163"/>
      <c r="AS307" s="278"/>
      <c r="AT307" s="278"/>
      <c r="AU307" s="278"/>
      <c r="AV307" s="278"/>
      <c r="AW307" s="278"/>
      <c r="AX307" s="278"/>
      <c r="AY307" s="456"/>
      <c r="AZ307" s="278"/>
      <c r="BA307" s="278"/>
      <c r="BB307" s="278"/>
      <c r="BC307" s="278"/>
      <c r="BD307" s="164"/>
      <c r="BE307" s="164"/>
      <c r="BF307" s="164"/>
      <c r="BG307" s="164"/>
      <c r="BH307" s="164"/>
      <c r="BI307" s="164"/>
      <c r="BJ307" s="165"/>
      <c r="BK307" s="164"/>
      <c r="BL307" s="165"/>
      <c r="BM307" s="165"/>
      <c r="BN307" s="165"/>
      <c r="BO307" s="165"/>
      <c r="BP307" s="165"/>
      <c r="BQ307" s="165"/>
      <c r="BR307" s="165"/>
      <c r="BS307" s="284"/>
      <c r="BT307" s="289"/>
      <c r="BU307" s="279"/>
      <c r="BV307" s="290"/>
      <c r="BW307" s="289"/>
      <c r="BX307" s="289"/>
      <c r="BY307" s="289"/>
      <c r="BZ307" s="289"/>
      <c r="CA307" s="279"/>
      <c r="CB307" s="290"/>
      <c r="CC307" s="289"/>
      <c r="CD307" s="279"/>
      <c r="CE307" s="328"/>
      <c r="CF307" s="290"/>
      <c r="CG307" s="289"/>
      <c r="CH307" s="279"/>
      <c r="CI307" s="328"/>
      <c r="CJ307" s="290"/>
      <c r="CK307" s="289"/>
      <c r="CL307" s="279"/>
      <c r="CM307" s="328"/>
      <c r="CN307" s="290"/>
      <c r="CO307" s="289"/>
      <c r="CP307" s="279"/>
      <c r="CQ307" s="328"/>
      <c r="CR307" s="290"/>
      <c r="CS307" s="289"/>
      <c r="CT307" s="279"/>
      <c r="CU307" s="328"/>
      <c r="CV307" s="328"/>
      <c r="CW307" s="290"/>
      <c r="CX307" s="289"/>
      <c r="CY307" s="279"/>
      <c r="CZ307" s="328"/>
      <c r="DA307" s="328"/>
      <c r="DB307" s="290"/>
      <c r="DC307" s="289"/>
      <c r="DD307" s="279"/>
      <c r="DE307" s="328"/>
      <c r="DF307" s="328"/>
      <c r="DG307" s="290"/>
      <c r="DH307" s="302"/>
      <c r="DI307" s="301"/>
      <c r="DJ307" s="163">
        <v>38</v>
      </c>
      <c r="DK307" s="163">
        <v>1</v>
      </c>
      <c r="DL307" s="163">
        <v>0</v>
      </c>
      <c r="DM307" s="163">
        <v>3</v>
      </c>
      <c r="DN307" s="163">
        <v>3</v>
      </c>
      <c r="DO307" s="163">
        <v>2</v>
      </c>
      <c r="DP307" s="165">
        <v>36</v>
      </c>
      <c r="DQ307" s="165">
        <v>1</v>
      </c>
      <c r="DR307" s="165">
        <v>35</v>
      </c>
      <c r="DS307" s="163">
        <v>152</v>
      </c>
      <c r="DT307" s="163">
        <v>37</v>
      </c>
      <c r="DU307" s="163">
        <v>22</v>
      </c>
      <c r="DV307" s="163">
        <v>18</v>
      </c>
      <c r="DW307" s="163">
        <v>3</v>
      </c>
      <c r="DX307" s="163">
        <v>9</v>
      </c>
      <c r="DY307" s="163">
        <v>0</v>
      </c>
      <c r="DZ307" s="163">
        <v>1</v>
      </c>
      <c r="EA307" s="163">
        <v>2</v>
      </c>
      <c r="EB307" s="163">
        <v>0</v>
      </c>
      <c r="EC307" s="163">
        <v>29</v>
      </c>
      <c r="ED307" s="165">
        <v>7.2500015364756099</v>
      </c>
      <c r="EE307" s="165">
        <v>2.2500004768372501</v>
      </c>
      <c r="EF307" s="165">
        <v>0.750000158945753</v>
      </c>
      <c r="EG307" s="165">
        <v>9.25000196033095</v>
      </c>
      <c r="EH307" s="166">
        <v>1.27777804857424</v>
      </c>
      <c r="EI307" s="165">
        <v>99.116222388265697</v>
      </c>
      <c r="EJ307" s="164">
        <v>0.26056338028169002</v>
      </c>
      <c r="EK307" s="164">
        <v>0.30909090909090903</v>
      </c>
      <c r="EL307" s="278">
        <v>0.45454545400000002</v>
      </c>
      <c r="EM307" s="278">
        <v>0.17272727199999999</v>
      </c>
      <c r="EN307" s="278">
        <v>0.372727272</v>
      </c>
      <c r="EO307" s="278">
        <v>9.7345130000000002E-2</v>
      </c>
      <c r="EP307" s="278">
        <v>0.44247787999999999</v>
      </c>
      <c r="EQ307" s="278">
        <v>9.278351E-2</v>
      </c>
      <c r="ER307" s="165">
        <v>-1.2550805243497099E-2</v>
      </c>
      <c r="ES307" s="166">
        <v>4.50000095367451</v>
      </c>
      <c r="ET307" s="166">
        <v>4.18</v>
      </c>
      <c r="EU307" s="166">
        <v>3.3913035298571299</v>
      </c>
      <c r="EV307" s="166">
        <v>3.98731960579947</v>
      </c>
      <c r="EW307" s="166">
        <v>3.74960783551249</v>
      </c>
      <c r="EX307" s="284">
        <v>0.51514006406068802</v>
      </c>
    </row>
    <row r="308" spans="1:154" ht="13" customHeight="1">
      <c r="A308" s="160" t="s">
        <v>18</v>
      </c>
      <c r="B308" s="160">
        <v>9358</v>
      </c>
      <c r="C308" s="160">
        <v>519151</v>
      </c>
      <c r="D308" s="160">
        <v>7005</v>
      </c>
      <c r="E308" s="160" t="s">
        <v>129</v>
      </c>
      <c r="F308" s="160" t="s">
        <v>129</v>
      </c>
      <c r="G308" s="175"/>
      <c r="H308" s="168" t="s">
        <v>771</v>
      </c>
      <c r="I308" s="169" t="s">
        <v>549</v>
      </c>
      <c r="J308" s="170">
        <v>36</v>
      </c>
      <c r="K308" s="161">
        <v>1</v>
      </c>
      <c r="M308" s="184" t="s">
        <v>837</v>
      </c>
      <c r="Z308" s="163"/>
      <c r="AS308" s="278"/>
      <c r="AT308" s="278"/>
      <c r="AU308" s="278"/>
      <c r="AV308" s="278"/>
      <c r="AW308" s="278"/>
      <c r="AX308" s="278"/>
      <c r="AY308" s="456"/>
      <c r="AZ308" s="278"/>
      <c r="BA308" s="278"/>
      <c r="BB308" s="278"/>
      <c r="BC308" s="278"/>
      <c r="BD308" s="164"/>
      <c r="BE308" s="164"/>
      <c r="BF308" s="164"/>
      <c r="BG308" s="164"/>
      <c r="BH308" s="164"/>
      <c r="BI308" s="164"/>
      <c r="BJ308" s="165"/>
      <c r="BK308" s="164"/>
      <c r="BL308" s="165"/>
      <c r="BM308" s="165"/>
      <c r="BN308" s="165"/>
      <c r="BO308" s="165"/>
      <c r="BP308" s="165"/>
      <c r="BQ308" s="165"/>
      <c r="BR308" s="165"/>
      <c r="BS308" s="284"/>
      <c r="BT308" s="289"/>
      <c r="BU308" s="279"/>
      <c r="BV308" s="290"/>
      <c r="BW308" s="289"/>
      <c r="BX308" s="289"/>
      <c r="BY308" s="289"/>
      <c r="BZ308" s="289"/>
      <c r="CA308" s="279"/>
      <c r="CB308" s="290"/>
      <c r="CC308" s="289"/>
      <c r="CD308" s="279"/>
      <c r="CE308" s="328"/>
      <c r="CF308" s="290"/>
      <c r="CG308" s="289"/>
      <c r="CH308" s="279"/>
      <c r="CI308" s="328"/>
      <c r="CJ308" s="290"/>
      <c r="CK308" s="289"/>
      <c r="CL308" s="279"/>
      <c r="CM308" s="328"/>
      <c r="CN308" s="290"/>
      <c r="CO308" s="289"/>
      <c r="CP308" s="279"/>
      <c r="CQ308" s="328"/>
      <c r="CR308" s="290"/>
      <c r="CS308" s="289"/>
      <c r="CT308" s="279"/>
      <c r="CU308" s="328"/>
      <c r="CV308" s="328"/>
      <c r="CW308" s="290"/>
      <c r="CX308" s="289"/>
      <c r="CY308" s="279"/>
      <c r="CZ308" s="328"/>
      <c r="DA308" s="328"/>
      <c r="DB308" s="290"/>
      <c r="DC308" s="289"/>
      <c r="DD308" s="279"/>
      <c r="DE308" s="328"/>
      <c r="DF308" s="328"/>
      <c r="DG308" s="290"/>
      <c r="DH308" s="302"/>
      <c r="DI308" s="301"/>
      <c r="DJ308" s="163">
        <v>37</v>
      </c>
      <c r="DK308" s="163">
        <v>0</v>
      </c>
      <c r="DL308" s="163">
        <v>0</v>
      </c>
      <c r="DM308" s="163">
        <v>2</v>
      </c>
      <c r="DN308" s="163">
        <v>2</v>
      </c>
      <c r="DO308" s="163">
        <v>5</v>
      </c>
      <c r="DP308" s="165">
        <v>34.200000000000003</v>
      </c>
      <c r="DQ308" s="165"/>
      <c r="DR308" s="165">
        <v>34.200000762939403</v>
      </c>
      <c r="DS308" s="163">
        <v>150</v>
      </c>
      <c r="DT308" s="163">
        <v>38</v>
      </c>
      <c r="DU308" s="163">
        <v>16</v>
      </c>
      <c r="DV308" s="163">
        <v>13</v>
      </c>
      <c r="DW308" s="163">
        <v>2</v>
      </c>
      <c r="DX308" s="163">
        <v>13</v>
      </c>
      <c r="DY308" s="163">
        <v>0</v>
      </c>
      <c r="DZ308" s="163">
        <v>2</v>
      </c>
      <c r="EA308" s="163">
        <v>0</v>
      </c>
      <c r="EB308" s="163">
        <v>0</v>
      </c>
      <c r="EC308" s="163">
        <v>23</v>
      </c>
      <c r="ED308" s="165">
        <v>5.9711542841951104</v>
      </c>
      <c r="EE308" s="165">
        <v>3.3750002475885399</v>
      </c>
      <c r="EF308" s="165">
        <v>0.51923080732131399</v>
      </c>
      <c r="EG308" s="165">
        <v>9.8653853391049697</v>
      </c>
      <c r="EH308" s="166">
        <v>1.47115395407705</v>
      </c>
      <c r="EI308" s="165">
        <v>113.541805969366</v>
      </c>
      <c r="EJ308" s="164">
        <v>0.281481481481481</v>
      </c>
      <c r="EK308" s="164">
        <v>0.32727272727272699</v>
      </c>
      <c r="EL308" s="278">
        <v>0.54128440300000003</v>
      </c>
      <c r="EM308" s="278">
        <v>0.22018348600000001</v>
      </c>
      <c r="EN308" s="278">
        <v>0.23853210999999999</v>
      </c>
      <c r="EO308" s="278">
        <v>5.3571430000000003E-2</v>
      </c>
      <c r="EP308" s="278">
        <v>0.47321428999999998</v>
      </c>
      <c r="EQ308" s="278">
        <v>7.1428569999999997E-2</v>
      </c>
      <c r="ER308" s="165">
        <v>1.0014377235073799</v>
      </c>
      <c r="ES308" s="166">
        <v>3.3750002475885399</v>
      </c>
      <c r="ET308" s="166">
        <v>4.5</v>
      </c>
      <c r="EU308" s="166">
        <v>3.80690180860327</v>
      </c>
      <c r="EV308" s="166">
        <v>4.1628147771522102</v>
      </c>
      <c r="EW308" s="166">
        <v>4.1294174041327398</v>
      </c>
      <c r="EX308" s="284">
        <v>0.173944666981697</v>
      </c>
    </row>
    <row r="309" spans="1:154" ht="13" customHeight="1">
      <c r="A309" s="160" t="s">
        <v>18</v>
      </c>
      <c r="B309" s="160">
        <v>12750</v>
      </c>
      <c r="C309" s="160">
        <v>679885</v>
      </c>
      <c r="D309" s="160">
        <v>24453</v>
      </c>
      <c r="E309" s="160" t="s">
        <v>45</v>
      </c>
      <c r="F309" s="160" t="s">
        <v>45</v>
      </c>
      <c r="G309" s="175"/>
      <c r="H309" s="162" t="s">
        <v>176</v>
      </c>
      <c r="I309" s="162" t="s">
        <v>564</v>
      </c>
      <c r="J309" s="160">
        <v>23</v>
      </c>
      <c r="K309" s="161">
        <v>1</v>
      </c>
      <c r="M309" s="184" t="s">
        <v>837</v>
      </c>
      <c r="Z309" s="163"/>
      <c r="AS309" s="278"/>
      <c r="AT309" s="278"/>
      <c r="AU309" s="278"/>
      <c r="AV309" s="278"/>
      <c r="AW309" s="278"/>
      <c r="AX309" s="278"/>
      <c r="AY309" s="456"/>
      <c r="AZ309" s="278"/>
      <c r="BA309" s="278"/>
      <c r="BB309" s="278"/>
      <c r="BC309" s="278"/>
      <c r="BD309" s="164"/>
      <c r="BE309" s="164"/>
      <c r="BF309" s="164"/>
      <c r="BG309" s="164"/>
      <c r="BH309" s="164"/>
      <c r="BI309" s="164"/>
      <c r="BJ309" s="165"/>
      <c r="BK309" s="164"/>
      <c r="BL309" s="165"/>
      <c r="BM309" s="165"/>
      <c r="BN309" s="165"/>
      <c r="BO309" s="165"/>
      <c r="BP309" s="165"/>
      <c r="BQ309" s="165"/>
      <c r="BR309" s="165"/>
      <c r="BS309" s="284"/>
      <c r="BT309" s="289"/>
      <c r="BU309" s="279"/>
      <c r="BV309" s="290"/>
      <c r="BW309" s="289"/>
      <c r="BX309" s="289"/>
      <c r="BY309" s="289"/>
      <c r="BZ309" s="289"/>
      <c r="CA309" s="279"/>
      <c r="CB309" s="290"/>
      <c r="CC309" s="289"/>
      <c r="CD309" s="279"/>
      <c r="CE309" s="328"/>
      <c r="CF309" s="290"/>
      <c r="CG309" s="289"/>
      <c r="CH309" s="279"/>
      <c r="CI309" s="328"/>
      <c r="CJ309" s="290"/>
      <c r="CK309" s="289"/>
      <c r="CL309" s="279"/>
      <c r="CM309" s="328"/>
      <c r="CN309" s="290"/>
      <c r="CO309" s="289"/>
      <c r="CP309" s="279"/>
      <c r="CQ309" s="328"/>
      <c r="CR309" s="290"/>
      <c r="CS309" s="289"/>
      <c r="CT309" s="279"/>
      <c r="CU309" s="328"/>
      <c r="CV309" s="328"/>
      <c r="CW309" s="290"/>
      <c r="CX309" s="289"/>
      <c r="CY309" s="279"/>
      <c r="CZ309" s="328"/>
      <c r="DA309" s="328"/>
      <c r="DB309" s="290"/>
      <c r="DC309" s="289"/>
      <c r="DD309" s="279"/>
      <c r="DE309" s="328"/>
      <c r="DF309" s="328"/>
      <c r="DG309" s="290"/>
      <c r="DH309" s="302"/>
      <c r="DI309" s="301"/>
      <c r="DJ309" s="163">
        <v>17</v>
      </c>
      <c r="DK309" s="163">
        <v>0</v>
      </c>
      <c r="DL309" s="163">
        <v>0</v>
      </c>
      <c r="DM309" s="163">
        <v>1</v>
      </c>
      <c r="DN309" s="163">
        <v>2</v>
      </c>
      <c r="DO309" s="163">
        <v>5</v>
      </c>
      <c r="DP309" s="165">
        <v>15.1</v>
      </c>
      <c r="DQ309" s="165"/>
      <c r="DR309" s="165">
        <v>15.1000003814697</v>
      </c>
      <c r="DS309" s="163">
        <v>67</v>
      </c>
      <c r="DT309" s="163">
        <v>7</v>
      </c>
      <c r="DU309" s="163">
        <v>8</v>
      </c>
      <c r="DV309" s="163">
        <v>7</v>
      </c>
      <c r="DW309" s="163">
        <v>1</v>
      </c>
      <c r="DX309" s="163">
        <v>12</v>
      </c>
      <c r="DY309" s="163">
        <v>1</v>
      </c>
      <c r="DZ309" s="163">
        <v>3</v>
      </c>
      <c r="EA309" s="163">
        <v>2</v>
      </c>
      <c r="EB309" s="163">
        <v>0</v>
      </c>
      <c r="EC309" s="163">
        <v>22</v>
      </c>
      <c r="ED309" s="165">
        <v>12.9130453522582</v>
      </c>
      <c r="EE309" s="165">
        <v>7.0434792830499298</v>
      </c>
      <c r="EF309" s="165">
        <v>0.58695660692082796</v>
      </c>
      <c r="EG309" s="165">
        <v>4.1086962484457903</v>
      </c>
      <c r="EH309" s="166">
        <v>1.23913061461063</v>
      </c>
      <c r="EI309" s="165">
        <v>95.634537381295701</v>
      </c>
      <c r="EJ309" s="164">
        <v>0.134615384615384</v>
      </c>
      <c r="EK309" s="164">
        <v>0.20689655172413701</v>
      </c>
      <c r="EL309" s="278">
        <v>0.551724137</v>
      </c>
      <c r="EM309" s="278">
        <v>0.13793103400000001</v>
      </c>
      <c r="EN309" s="278">
        <v>0.31034482699999999</v>
      </c>
      <c r="EO309" s="278">
        <v>3.3333330000000001E-2</v>
      </c>
      <c r="EP309" s="278">
        <v>0.23333333000000001</v>
      </c>
      <c r="EQ309" s="278">
        <v>0.12639405000000001</v>
      </c>
      <c r="ER309" s="165">
        <v>1.7398987053314701E-2</v>
      </c>
      <c r="ES309" s="166">
        <v>4.1086962484457903</v>
      </c>
      <c r="ET309" s="166">
        <v>3.09</v>
      </c>
      <c r="EU309" s="166">
        <v>3.99879152031163</v>
      </c>
      <c r="EV309" s="166">
        <v>4.0164625213068899</v>
      </c>
      <c r="EW309" s="166">
        <v>3.8722404152474601</v>
      </c>
      <c r="EX309" s="284">
        <v>5.5871650576591401E-2</v>
      </c>
    </row>
    <row r="310" spans="1:154" ht="13" customHeight="1">
      <c r="A310" s="160" t="s">
        <v>18</v>
      </c>
      <c r="B310" s="160">
        <v>12368</v>
      </c>
      <c r="C310" s="160">
        <v>680767</v>
      </c>
      <c r="D310" s="160">
        <v>24614</v>
      </c>
      <c r="E310" s="160" t="s">
        <v>246</v>
      </c>
      <c r="F310" s="160" t="s">
        <v>246</v>
      </c>
      <c r="G310" s="175"/>
      <c r="H310" s="162" t="s">
        <v>3468</v>
      </c>
      <c r="I310" s="162" t="s">
        <v>177</v>
      </c>
      <c r="J310" s="160">
        <v>25</v>
      </c>
      <c r="K310" s="161">
        <v>1</v>
      </c>
      <c r="M310" s="184" t="s">
        <v>837</v>
      </c>
      <c r="Z310" s="163"/>
      <c r="AS310" s="278"/>
      <c r="AT310" s="278"/>
      <c r="AU310" s="278"/>
      <c r="AV310" s="278"/>
      <c r="AW310" s="278"/>
      <c r="AX310" s="278"/>
      <c r="AY310" s="456"/>
      <c r="AZ310" s="278"/>
      <c r="BA310" s="278"/>
      <c r="BB310" s="278"/>
      <c r="BC310" s="278"/>
      <c r="BD310" s="164"/>
      <c r="BE310" s="164"/>
      <c r="BF310" s="164"/>
      <c r="BG310" s="164"/>
      <c r="BH310" s="164"/>
      <c r="BI310" s="164"/>
      <c r="BJ310" s="165"/>
      <c r="BK310" s="164"/>
      <c r="BL310" s="165"/>
      <c r="BM310" s="165"/>
      <c r="BN310" s="165"/>
      <c r="BO310" s="165"/>
      <c r="BP310" s="165"/>
      <c r="BQ310" s="165"/>
      <c r="BR310" s="165"/>
      <c r="BS310" s="284"/>
      <c r="BT310" s="289"/>
      <c r="BU310" s="279"/>
      <c r="BV310" s="290"/>
      <c r="BW310" s="289"/>
      <c r="BX310" s="289"/>
      <c r="BY310" s="289"/>
      <c r="BZ310" s="289"/>
      <c r="CA310" s="279"/>
      <c r="CB310" s="290"/>
      <c r="CC310" s="289"/>
      <c r="CD310" s="279"/>
      <c r="CE310" s="328"/>
      <c r="CF310" s="290"/>
      <c r="CG310" s="289"/>
      <c r="CH310" s="279"/>
      <c r="CI310" s="328"/>
      <c r="CJ310" s="290"/>
      <c r="CK310" s="289"/>
      <c r="CL310" s="279"/>
      <c r="CM310" s="328"/>
      <c r="CN310" s="290"/>
      <c r="CO310" s="289"/>
      <c r="CP310" s="279"/>
      <c r="CQ310" s="328"/>
      <c r="CR310" s="290"/>
      <c r="CS310" s="289"/>
      <c r="CT310" s="279"/>
      <c r="CU310" s="328"/>
      <c r="CV310" s="328"/>
      <c r="CW310" s="290"/>
      <c r="CX310" s="289"/>
      <c r="CY310" s="279"/>
      <c r="CZ310" s="328"/>
      <c r="DA310" s="328"/>
      <c r="DB310" s="290"/>
      <c r="DC310" s="289"/>
      <c r="DD310" s="279"/>
      <c r="DE310" s="328"/>
      <c r="DF310" s="328"/>
      <c r="DG310" s="290"/>
      <c r="DH310" s="302"/>
      <c r="DI310" s="301"/>
      <c r="DJ310" s="163">
        <v>27</v>
      </c>
      <c r="DK310" s="163">
        <v>0</v>
      </c>
      <c r="DL310" s="163">
        <v>0</v>
      </c>
      <c r="DM310" s="163">
        <v>3</v>
      </c>
      <c r="DN310" s="163">
        <v>2</v>
      </c>
      <c r="DO310" s="163">
        <v>1</v>
      </c>
      <c r="DP310" s="165">
        <v>26.1</v>
      </c>
      <c r="DQ310" s="165"/>
      <c r="DR310" s="165">
        <v>26.100000381469702</v>
      </c>
      <c r="DS310" s="163">
        <v>108</v>
      </c>
      <c r="DT310" s="163">
        <v>19</v>
      </c>
      <c r="DU310" s="163">
        <v>9</v>
      </c>
      <c r="DV310" s="163">
        <v>7</v>
      </c>
      <c r="DW310" s="163">
        <v>3</v>
      </c>
      <c r="DX310" s="163">
        <v>15</v>
      </c>
      <c r="DY310" s="163">
        <v>0</v>
      </c>
      <c r="DZ310" s="163">
        <v>0</v>
      </c>
      <c r="EA310" s="163">
        <v>3</v>
      </c>
      <c r="EB310" s="163">
        <v>0</v>
      </c>
      <c r="EC310" s="163">
        <v>26</v>
      </c>
      <c r="ED310" s="165">
        <v>8.8860776657061304</v>
      </c>
      <c r="EE310" s="165">
        <v>5.12658326867661</v>
      </c>
      <c r="EF310" s="165">
        <v>1.02531665373532</v>
      </c>
      <c r="EG310" s="165">
        <v>6.4936721403237101</v>
      </c>
      <c r="EH310" s="166">
        <v>1.2911394898889199</v>
      </c>
      <c r="EI310" s="165">
        <v>99.648516753860505</v>
      </c>
      <c r="EJ310" s="164">
        <v>0.204301075268817</v>
      </c>
      <c r="EK310" s="164">
        <v>0.25</v>
      </c>
      <c r="EL310" s="278">
        <v>0.58208955200000001</v>
      </c>
      <c r="EM310" s="278">
        <v>0.149253731</v>
      </c>
      <c r="EN310" s="278">
        <v>0.26865671600000002</v>
      </c>
      <c r="EO310" s="278">
        <v>0.10447761</v>
      </c>
      <c r="EP310" s="278">
        <v>0.49253731000000001</v>
      </c>
      <c r="EQ310" s="278">
        <v>0.1</v>
      </c>
      <c r="ER310" s="165">
        <v>-0.89469280951318497</v>
      </c>
      <c r="ES310" s="166">
        <v>2.3924055253824199</v>
      </c>
      <c r="ET310" s="166">
        <v>4.53</v>
      </c>
      <c r="EU310" s="166">
        <v>4.3009380176766498</v>
      </c>
      <c r="EV310" s="166">
        <v>3.8278459244718199</v>
      </c>
      <c r="EW310" s="166">
        <v>3.9703885032320101</v>
      </c>
      <c r="EX310" s="284">
        <v>3.78153286874294E-2</v>
      </c>
    </row>
    <row r="311" spans="1:154" ht="13" customHeight="1">
      <c r="A311" s="160" t="s">
        <v>18</v>
      </c>
      <c r="B311" s="160">
        <v>12254</v>
      </c>
      <c r="C311" s="160">
        <v>665625</v>
      </c>
      <c r="D311" s="160">
        <v>21652</v>
      </c>
      <c r="E311" s="160" t="s">
        <v>563</v>
      </c>
      <c r="F311" s="160" t="s">
        <v>563</v>
      </c>
      <c r="G311" s="175"/>
      <c r="H311" s="162" t="s">
        <v>2486</v>
      </c>
      <c r="I311" s="162" t="s">
        <v>451</v>
      </c>
      <c r="J311" s="161">
        <v>28</v>
      </c>
      <c r="K311" s="161">
        <v>1</v>
      </c>
      <c r="M311" s="184" t="s">
        <v>837</v>
      </c>
      <c r="Z311" s="163"/>
      <c r="AS311" s="278"/>
      <c r="AT311" s="278"/>
      <c r="AU311" s="278"/>
      <c r="AV311" s="278"/>
      <c r="AW311" s="278"/>
      <c r="AX311" s="278"/>
      <c r="AY311" s="456"/>
      <c r="AZ311" s="278"/>
      <c r="BA311" s="278"/>
      <c r="BB311" s="278"/>
      <c r="BC311" s="278"/>
      <c r="BD311" s="164"/>
      <c r="BE311" s="164"/>
      <c r="BF311" s="164"/>
      <c r="BG311" s="164"/>
      <c r="BH311" s="164"/>
      <c r="BI311" s="164"/>
      <c r="BJ311" s="165"/>
      <c r="BK311" s="164"/>
      <c r="BL311" s="165"/>
      <c r="BM311" s="165"/>
      <c r="BN311" s="165"/>
      <c r="BO311" s="165"/>
      <c r="BP311" s="165"/>
      <c r="BQ311" s="165"/>
      <c r="BR311" s="165"/>
      <c r="BS311" s="284"/>
      <c r="BT311" s="289"/>
      <c r="BU311" s="279"/>
      <c r="BV311" s="290"/>
      <c r="BW311" s="289"/>
      <c r="BX311" s="289"/>
      <c r="BY311" s="289"/>
      <c r="BZ311" s="289"/>
      <c r="CA311" s="279"/>
      <c r="CB311" s="290"/>
      <c r="CC311" s="289"/>
      <c r="CD311" s="279"/>
      <c r="CE311" s="328"/>
      <c r="CF311" s="290"/>
      <c r="CG311" s="289"/>
      <c r="CH311" s="279"/>
      <c r="CI311" s="328"/>
      <c r="CJ311" s="290"/>
      <c r="CK311" s="289"/>
      <c r="CL311" s="279"/>
      <c r="CM311" s="328"/>
      <c r="CN311" s="290"/>
      <c r="CO311" s="289"/>
      <c r="CP311" s="279"/>
      <c r="CQ311" s="328"/>
      <c r="CR311" s="290"/>
      <c r="CS311" s="289"/>
      <c r="CT311" s="279"/>
      <c r="CU311" s="328"/>
      <c r="CV311" s="328"/>
      <c r="CW311" s="290"/>
      <c r="CX311" s="289"/>
      <c r="CY311" s="279"/>
      <c r="CZ311" s="328"/>
      <c r="DA311" s="328"/>
      <c r="DB311" s="290"/>
      <c r="DC311" s="289"/>
      <c r="DD311" s="279"/>
      <c r="DE311" s="328"/>
      <c r="DF311" s="328"/>
      <c r="DG311" s="290"/>
      <c r="DH311" s="302"/>
      <c r="DI311" s="301"/>
      <c r="DJ311" s="163">
        <v>6</v>
      </c>
      <c r="DK311" s="163">
        <v>0</v>
      </c>
      <c r="DL311" s="163">
        <v>0</v>
      </c>
      <c r="DM311" s="163">
        <v>0</v>
      </c>
      <c r="DN311" s="163">
        <v>0</v>
      </c>
      <c r="DO311" s="163">
        <v>0</v>
      </c>
      <c r="DP311" s="165">
        <v>7.1</v>
      </c>
      <c r="DQ311" s="165"/>
      <c r="DR311" s="165">
        <v>7.0999999046325604</v>
      </c>
      <c r="DS311" s="163">
        <v>36</v>
      </c>
      <c r="DT311" s="163">
        <v>8</v>
      </c>
      <c r="DU311" s="163">
        <v>6</v>
      </c>
      <c r="DV311" s="163">
        <v>4</v>
      </c>
      <c r="DW311" s="163">
        <v>1</v>
      </c>
      <c r="DX311" s="163">
        <v>4</v>
      </c>
      <c r="DY311" s="163">
        <v>0</v>
      </c>
      <c r="DZ311" s="163">
        <v>1</v>
      </c>
      <c r="EA311" s="163">
        <v>1</v>
      </c>
      <c r="EB311" s="163">
        <v>0</v>
      </c>
      <c r="EC311" s="163">
        <v>5</v>
      </c>
      <c r="ED311" s="165">
        <v>6.1363647003806197</v>
      </c>
      <c r="EE311" s="165">
        <v>4.9090917603044897</v>
      </c>
      <c r="EF311" s="165">
        <v>1.22727294007612</v>
      </c>
      <c r="EG311" s="165">
        <v>9.81818352060899</v>
      </c>
      <c r="EH311" s="166">
        <v>1.6363639201014899</v>
      </c>
      <c r="EI311" s="165">
        <v>126.292502695951</v>
      </c>
      <c r="EJ311" s="164">
        <v>0.25806451612903197</v>
      </c>
      <c r="EK311" s="164">
        <v>0.28000000000000003</v>
      </c>
      <c r="EL311" s="278">
        <v>0.46153846100000001</v>
      </c>
      <c r="EM311" s="278">
        <v>0.15384615300000001</v>
      </c>
      <c r="EN311" s="278">
        <v>0.384615384</v>
      </c>
      <c r="EO311" s="278">
        <v>7.6923080000000005E-2</v>
      </c>
      <c r="EP311" s="278">
        <v>0.26923077000000001</v>
      </c>
      <c r="EQ311" s="278">
        <v>0.14383562</v>
      </c>
      <c r="ER311" s="165">
        <v>0.27791431835043101</v>
      </c>
      <c r="ES311" s="166">
        <v>4.9090917603044897</v>
      </c>
      <c r="ET311" s="166">
        <v>4.68</v>
      </c>
      <c r="EU311" s="166">
        <v>5.5402937896981399</v>
      </c>
      <c r="EV311" s="166">
        <v>5.7783173626781696</v>
      </c>
      <c r="EW311" s="166">
        <v>5.0479876275345497</v>
      </c>
      <c r="EX311" s="284">
        <v>-9.2259436845779405E-2</v>
      </c>
    </row>
    <row r="312" spans="1:154" ht="13" customHeight="1">
      <c r="A312" s="160" t="s">
        <v>18</v>
      </c>
      <c r="B312" s="160">
        <v>12823</v>
      </c>
      <c r="C312" s="160">
        <v>663362</v>
      </c>
      <c r="D312" s="160">
        <v>25550</v>
      </c>
      <c r="E312" s="160" t="s">
        <v>2172</v>
      </c>
      <c r="F312" s="160" t="s">
        <v>2172</v>
      </c>
      <c r="G312" s="175"/>
      <c r="H312" s="162" t="s">
        <v>3490</v>
      </c>
      <c r="I312" s="162" t="s">
        <v>531</v>
      </c>
      <c r="J312" s="160">
        <v>28</v>
      </c>
      <c r="K312" s="161">
        <v>1</v>
      </c>
      <c r="M312" s="184" t="s">
        <v>837</v>
      </c>
      <c r="Z312" s="163"/>
      <c r="AS312" s="278"/>
      <c r="AT312" s="278"/>
      <c r="AU312" s="278"/>
      <c r="AV312" s="278"/>
      <c r="AW312" s="278"/>
      <c r="AX312" s="278"/>
      <c r="AY312" s="456"/>
      <c r="AZ312" s="278"/>
      <c r="BA312" s="278"/>
      <c r="BB312" s="278"/>
      <c r="BC312" s="278"/>
      <c r="BD312" s="164"/>
      <c r="BE312" s="164"/>
      <c r="BF312" s="164"/>
      <c r="BG312" s="164"/>
      <c r="BH312" s="164"/>
      <c r="BI312" s="164"/>
      <c r="BJ312" s="165"/>
      <c r="BK312" s="164"/>
      <c r="BL312" s="165"/>
      <c r="BM312" s="165"/>
      <c r="BN312" s="165"/>
      <c r="BO312" s="165"/>
      <c r="BP312" s="165"/>
      <c r="BQ312" s="165"/>
      <c r="BR312" s="165"/>
      <c r="BS312" s="284"/>
      <c r="BT312" s="289"/>
      <c r="BU312" s="279"/>
      <c r="BV312" s="290"/>
      <c r="BW312" s="289"/>
      <c r="BX312" s="289"/>
      <c r="BY312" s="289"/>
      <c r="BZ312" s="289"/>
      <c r="CA312" s="279"/>
      <c r="CB312" s="290"/>
      <c r="CC312" s="289"/>
      <c r="CD312" s="279"/>
      <c r="CE312" s="328"/>
      <c r="CF312" s="290"/>
      <c r="CG312" s="289"/>
      <c r="CH312" s="279"/>
      <c r="CI312" s="328"/>
      <c r="CJ312" s="290"/>
      <c r="CK312" s="289"/>
      <c r="CL312" s="279"/>
      <c r="CM312" s="328"/>
      <c r="CN312" s="290"/>
      <c r="CO312" s="289"/>
      <c r="CP312" s="279"/>
      <c r="CQ312" s="328"/>
      <c r="CR312" s="290"/>
      <c r="CS312" s="289"/>
      <c r="CT312" s="279"/>
      <c r="CU312" s="328"/>
      <c r="CV312" s="328"/>
      <c r="CW312" s="290"/>
      <c r="CX312" s="289"/>
      <c r="CY312" s="279"/>
      <c r="CZ312" s="328"/>
      <c r="DA312" s="328"/>
      <c r="DB312" s="290"/>
      <c r="DC312" s="289"/>
      <c r="DD312" s="279"/>
      <c r="DE312" s="328"/>
      <c r="DF312" s="328"/>
      <c r="DG312" s="290"/>
      <c r="DH312" s="302"/>
      <c r="DI312" s="301"/>
      <c r="DJ312" s="163">
        <v>1</v>
      </c>
      <c r="DK312" s="163">
        <v>1</v>
      </c>
      <c r="DL312" s="163">
        <v>0</v>
      </c>
      <c r="DM312" s="163">
        <v>0</v>
      </c>
      <c r="DN312" s="163">
        <v>1</v>
      </c>
      <c r="DO312" s="163">
        <v>0</v>
      </c>
      <c r="DP312" s="165">
        <v>4.2</v>
      </c>
      <c r="DQ312" s="165">
        <v>4.1999998092651296</v>
      </c>
      <c r="DR312" s="165"/>
      <c r="DS312" s="163">
        <v>25</v>
      </c>
      <c r="DT312" s="163">
        <v>6</v>
      </c>
      <c r="DU312" s="163">
        <v>4</v>
      </c>
      <c r="DV312" s="163">
        <v>4</v>
      </c>
      <c r="DW312" s="163">
        <v>1</v>
      </c>
      <c r="DX312" s="163">
        <v>6</v>
      </c>
      <c r="DY312" s="163">
        <v>0</v>
      </c>
      <c r="DZ312" s="163">
        <v>0</v>
      </c>
      <c r="EA312" s="163">
        <v>3</v>
      </c>
      <c r="EB312" s="163">
        <v>0</v>
      </c>
      <c r="EC312" s="163">
        <v>3</v>
      </c>
      <c r="ED312" s="165">
        <v>5.7857150739553997</v>
      </c>
      <c r="EE312" s="165">
        <v>11.571430147910799</v>
      </c>
      <c r="EF312" s="165">
        <v>1.9285716913184601</v>
      </c>
      <c r="EG312" s="165">
        <v>11.571430147910799</v>
      </c>
      <c r="EH312" s="166">
        <v>2.5714289217579598</v>
      </c>
      <c r="EI312" s="165">
        <v>198.45963971964201</v>
      </c>
      <c r="EJ312" s="164">
        <v>0.31578947368421001</v>
      </c>
      <c r="EK312" s="164">
        <v>0.33333333333333298</v>
      </c>
      <c r="EL312" s="278">
        <v>0.5</v>
      </c>
      <c r="EM312" s="278">
        <v>0.25</v>
      </c>
      <c r="EN312" s="278">
        <v>0.25</v>
      </c>
      <c r="EO312" s="278">
        <v>0.125</v>
      </c>
      <c r="EP312" s="278">
        <v>0.5</v>
      </c>
      <c r="EQ312" s="278">
        <v>4.8076920000000002E-2</v>
      </c>
      <c r="ER312" s="165">
        <v>0.13581172831719199</v>
      </c>
      <c r="ES312" s="166">
        <v>7.7142867652738696</v>
      </c>
      <c r="ET312" s="166">
        <v>11.25</v>
      </c>
      <c r="EU312" s="166">
        <v>8.4428914965416393</v>
      </c>
      <c r="EV312" s="166">
        <v>6.9210775091415897</v>
      </c>
      <c r="EW312" s="166">
        <v>7.6859501057628101</v>
      </c>
      <c r="EX312" s="284">
        <v>-0.15146780014038</v>
      </c>
    </row>
    <row r="313" spans="1:154" ht="13" customHeight="1">
      <c r="A313" s="160" t="s">
        <v>18</v>
      </c>
      <c r="B313" s="160">
        <v>10644</v>
      </c>
      <c r="C313" s="160">
        <v>672335</v>
      </c>
      <c r="D313" s="160">
        <v>19614</v>
      </c>
      <c r="E313" s="160" t="s">
        <v>17</v>
      </c>
      <c r="F313" s="160" t="s">
        <v>17</v>
      </c>
      <c r="G313" s="175"/>
      <c r="H313" s="162" t="s">
        <v>3331</v>
      </c>
      <c r="I313" s="162" t="s">
        <v>1858</v>
      </c>
      <c r="J313" s="161">
        <v>29</v>
      </c>
      <c r="K313" s="161">
        <v>1</v>
      </c>
      <c r="M313" s="184" t="s">
        <v>46</v>
      </c>
      <c r="Z313" s="163"/>
      <c r="AS313" s="278"/>
      <c r="AT313" s="278"/>
      <c r="AU313" s="278"/>
      <c r="AV313" s="278"/>
      <c r="AW313" s="278"/>
      <c r="AX313" s="278"/>
      <c r="AY313" s="456"/>
      <c r="AZ313" s="278"/>
      <c r="BA313" s="278"/>
      <c r="BB313" s="278"/>
      <c r="BC313" s="278"/>
      <c r="BD313" s="164"/>
      <c r="BE313" s="164"/>
      <c r="BF313" s="164"/>
      <c r="BG313" s="164"/>
      <c r="BH313" s="164"/>
      <c r="BI313" s="164"/>
      <c r="BJ313" s="165"/>
      <c r="BK313" s="164"/>
      <c r="BL313" s="165"/>
      <c r="BM313" s="165"/>
      <c r="BN313" s="165"/>
      <c r="BO313" s="165"/>
      <c r="BP313" s="165"/>
      <c r="BQ313" s="165"/>
      <c r="BR313" s="165"/>
      <c r="BS313" s="284"/>
      <c r="BT313" s="289"/>
      <c r="BU313" s="279"/>
      <c r="BV313" s="290"/>
      <c r="BW313" s="289"/>
      <c r="BX313" s="289"/>
      <c r="BY313" s="289"/>
      <c r="BZ313" s="289"/>
      <c r="CA313" s="279"/>
      <c r="CB313" s="290"/>
      <c r="CC313" s="289"/>
      <c r="CD313" s="279"/>
      <c r="CE313" s="328"/>
      <c r="CF313" s="290"/>
      <c r="CG313" s="289"/>
      <c r="CH313" s="279"/>
      <c r="CI313" s="328"/>
      <c r="CJ313" s="290"/>
      <c r="CK313" s="289"/>
      <c r="CL313" s="279"/>
      <c r="CM313" s="328"/>
      <c r="CN313" s="290"/>
      <c r="CO313" s="289"/>
      <c r="CP313" s="279"/>
      <c r="CQ313" s="328"/>
      <c r="CR313" s="290"/>
      <c r="CS313" s="289"/>
      <c r="CT313" s="279"/>
      <c r="CU313" s="328"/>
      <c r="CV313" s="328"/>
      <c r="CW313" s="290"/>
      <c r="CX313" s="289"/>
      <c r="CY313" s="279"/>
      <c r="CZ313" s="328"/>
      <c r="DA313" s="328"/>
      <c r="DB313" s="290"/>
      <c r="DC313" s="289"/>
      <c r="DD313" s="279"/>
      <c r="DE313" s="328"/>
      <c r="DF313" s="328"/>
      <c r="DG313" s="290"/>
      <c r="DH313" s="302"/>
      <c r="DI313" s="301"/>
      <c r="DJ313" s="163">
        <v>19</v>
      </c>
      <c r="DK313" s="163">
        <v>0</v>
      </c>
      <c r="DL313" s="163">
        <v>0</v>
      </c>
      <c r="DM313" s="163">
        <v>0</v>
      </c>
      <c r="DN313" s="163">
        <v>0</v>
      </c>
      <c r="DO313" s="163">
        <v>0</v>
      </c>
      <c r="DP313" s="165">
        <v>21.2</v>
      </c>
      <c r="DQ313" s="165"/>
      <c r="DR313" s="165">
        <v>21.2000007629394</v>
      </c>
      <c r="DS313" s="163">
        <v>110</v>
      </c>
      <c r="DT313" s="163">
        <v>28</v>
      </c>
      <c r="DU313" s="163">
        <v>22</v>
      </c>
      <c r="DV313" s="163">
        <v>20</v>
      </c>
      <c r="DW313" s="163">
        <v>3</v>
      </c>
      <c r="DX313" s="163">
        <v>18</v>
      </c>
      <c r="DY313" s="163">
        <v>1</v>
      </c>
      <c r="DZ313" s="163">
        <v>2</v>
      </c>
      <c r="EA313" s="163">
        <v>1</v>
      </c>
      <c r="EB313" s="163">
        <v>1</v>
      </c>
      <c r="EC313" s="163">
        <v>21</v>
      </c>
      <c r="ED313" s="165">
        <v>8.7230787148563902</v>
      </c>
      <c r="EE313" s="165">
        <v>7.4769246127340496</v>
      </c>
      <c r="EF313" s="165">
        <v>1.2461541021223399</v>
      </c>
      <c r="EG313" s="165">
        <v>11.630771619808501</v>
      </c>
      <c r="EH313" s="166">
        <v>2.1230773591713898</v>
      </c>
      <c r="EI313" s="165">
        <v>164.68541458661301</v>
      </c>
      <c r="EJ313" s="164">
        <v>0.31111111111111101</v>
      </c>
      <c r="EK313" s="164">
        <v>0.37878787878787801</v>
      </c>
      <c r="EL313" s="278">
        <v>0.58208955200000001</v>
      </c>
      <c r="EM313" s="278">
        <v>0.16417910399999999</v>
      </c>
      <c r="EN313" s="278">
        <v>0.253731343</v>
      </c>
      <c r="EO313" s="278">
        <v>2.8985509999999999E-2</v>
      </c>
      <c r="EP313" s="278">
        <v>0.44927536000000001</v>
      </c>
      <c r="EQ313" s="278">
        <v>9.6109840000000002E-2</v>
      </c>
      <c r="ER313" s="165">
        <v>-1.3174412766226899</v>
      </c>
      <c r="ES313" s="166">
        <v>8.3076940141489501</v>
      </c>
      <c r="ET313" s="166">
        <v>3.72</v>
      </c>
      <c r="EU313" s="166">
        <v>5.7165176806930598</v>
      </c>
      <c r="EV313" s="166">
        <v>5.0734726268514603</v>
      </c>
      <c r="EW313" s="166">
        <v>4.9170115036030699</v>
      </c>
      <c r="EX313" s="284">
        <v>-0.23117566108703599</v>
      </c>
    </row>
    <row r="314" spans="1:154" ht="13" customHeight="1">
      <c r="A314" s="160" t="s">
        <v>18</v>
      </c>
      <c r="B314" s="160">
        <v>12928</v>
      </c>
      <c r="C314" s="160">
        <v>681676</v>
      </c>
      <c r="D314" s="160">
        <v>24862</v>
      </c>
      <c r="E314" s="160" t="s">
        <v>276</v>
      </c>
      <c r="F314" s="160" t="s">
        <v>276</v>
      </c>
      <c r="G314" s="175"/>
      <c r="H314" s="162" t="s">
        <v>631</v>
      </c>
      <c r="I314" s="162" t="s">
        <v>549</v>
      </c>
      <c r="J314" s="160">
        <v>27</v>
      </c>
      <c r="K314" s="161">
        <v>1</v>
      </c>
      <c r="M314" s="184" t="s">
        <v>837</v>
      </c>
      <c r="Z314" s="163"/>
      <c r="AS314" s="278"/>
      <c r="AT314" s="278"/>
      <c r="AU314" s="278"/>
      <c r="AV314" s="278"/>
      <c r="AW314" s="278"/>
      <c r="AX314" s="278"/>
      <c r="AY314" s="456"/>
      <c r="AZ314" s="278"/>
      <c r="BA314" s="278"/>
      <c r="BB314" s="278"/>
      <c r="BC314" s="278"/>
      <c r="BD314" s="164"/>
      <c r="BE314" s="164"/>
      <c r="BF314" s="164"/>
      <c r="BG314" s="164"/>
      <c r="BH314" s="164"/>
      <c r="BI314" s="164"/>
      <c r="BJ314" s="165"/>
      <c r="BK314" s="164"/>
      <c r="BL314" s="165"/>
      <c r="BM314" s="165"/>
      <c r="BN314" s="165"/>
      <c r="BO314" s="165"/>
      <c r="BP314" s="165"/>
      <c r="BQ314" s="165"/>
      <c r="BR314" s="165"/>
      <c r="BS314" s="284"/>
      <c r="BT314" s="289"/>
      <c r="BU314" s="279"/>
      <c r="BV314" s="290"/>
      <c r="BW314" s="289"/>
      <c r="BX314" s="289"/>
      <c r="BY314" s="289"/>
      <c r="BZ314" s="289"/>
      <c r="CA314" s="279"/>
      <c r="CB314" s="290"/>
      <c r="CC314" s="289"/>
      <c r="CD314" s="279"/>
      <c r="CE314" s="328"/>
      <c r="CF314" s="290"/>
      <c r="CG314" s="289"/>
      <c r="CH314" s="279"/>
      <c r="CI314" s="328"/>
      <c r="CJ314" s="290"/>
      <c r="CK314" s="289"/>
      <c r="CL314" s="279"/>
      <c r="CM314" s="328"/>
      <c r="CN314" s="290"/>
      <c r="CO314" s="289"/>
      <c r="CP314" s="279"/>
      <c r="CQ314" s="328"/>
      <c r="CR314" s="290"/>
      <c r="CS314" s="289"/>
      <c r="CT314" s="279"/>
      <c r="CU314" s="328"/>
      <c r="CV314" s="328"/>
      <c r="CW314" s="290"/>
      <c r="CX314" s="289"/>
      <c r="CY314" s="279"/>
      <c r="CZ314" s="328"/>
      <c r="DA314" s="328"/>
      <c r="DB314" s="290"/>
      <c r="DC314" s="289"/>
      <c r="DD314" s="279"/>
      <c r="DE314" s="328"/>
      <c r="DF314" s="328"/>
      <c r="DG314" s="290"/>
      <c r="DH314" s="325"/>
      <c r="DI314" s="301"/>
      <c r="DJ314" s="163">
        <v>11</v>
      </c>
      <c r="DK314" s="163">
        <v>0</v>
      </c>
      <c r="DL314" s="163">
        <v>0</v>
      </c>
      <c r="DM314" s="163">
        <v>0</v>
      </c>
      <c r="DN314" s="163">
        <v>2</v>
      </c>
      <c r="DO314" s="163">
        <v>0</v>
      </c>
      <c r="DP314" s="165">
        <v>8.1999999999999993</v>
      </c>
      <c r="DQ314" s="165"/>
      <c r="DR314" s="165">
        <v>8.1999998092651296</v>
      </c>
      <c r="DS314" s="163">
        <v>45</v>
      </c>
      <c r="DT314" s="163">
        <v>15</v>
      </c>
      <c r="DU314" s="163">
        <v>13</v>
      </c>
      <c r="DV314" s="163">
        <v>11</v>
      </c>
      <c r="DW314" s="163">
        <v>2</v>
      </c>
      <c r="DX314" s="163">
        <v>5</v>
      </c>
      <c r="DY314" s="163">
        <v>1</v>
      </c>
      <c r="DZ314" s="163">
        <v>0</v>
      </c>
      <c r="EA314" s="163">
        <v>0</v>
      </c>
      <c r="EB314" s="163">
        <v>0</v>
      </c>
      <c r="EC314" s="163">
        <v>7</v>
      </c>
      <c r="ED314" s="165">
        <v>7.2692321023999904</v>
      </c>
      <c r="EE314" s="165">
        <v>5.1923086445714199</v>
      </c>
      <c r="EF314" s="165">
        <v>2.0769234578285598</v>
      </c>
      <c r="EG314" s="165">
        <v>15.5769259337142</v>
      </c>
      <c r="EH314" s="166">
        <v>2.3076927309206301</v>
      </c>
      <c r="EI314" s="165">
        <v>178.104813275976</v>
      </c>
      <c r="EJ314" s="164">
        <v>0.375</v>
      </c>
      <c r="EK314" s="164">
        <v>0.41935483870967699</v>
      </c>
      <c r="EL314" s="278">
        <v>0.42424242400000001</v>
      </c>
      <c r="EM314" s="278">
        <v>0.15151515099999999</v>
      </c>
      <c r="EN314" s="278">
        <v>0.42424242400000001</v>
      </c>
      <c r="EO314" s="278">
        <v>0.15151514999999999</v>
      </c>
      <c r="EP314" s="278">
        <v>0.57575757999999999</v>
      </c>
      <c r="EQ314" s="278">
        <v>0.11392405</v>
      </c>
      <c r="ER314" s="165">
        <v>-0.37682683434409298</v>
      </c>
      <c r="ES314" s="166">
        <v>11.4230790180571</v>
      </c>
      <c r="ET314" s="166">
        <v>6.5</v>
      </c>
      <c r="EU314" s="166">
        <v>6.2011330962887499</v>
      </c>
      <c r="EV314" s="166">
        <v>5.5830993205036403</v>
      </c>
      <c r="EW314" s="166">
        <v>4.9017772519076299</v>
      </c>
      <c r="EX314" s="284">
        <v>-0.289149791002273</v>
      </c>
    </row>
    <row r="315" spans="1:154" ht="13" customHeight="1">
      <c r="A315" s="160" t="s">
        <v>18</v>
      </c>
      <c r="B315" s="160">
        <v>12038</v>
      </c>
      <c r="C315" s="160">
        <v>689017</v>
      </c>
      <c r="D315" s="160">
        <v>27487</v>
      </c>
      <c r="E315" s="160" t="s">
        <v>15</v>
      </c>
      <c r="F315" s="160" t="s">
        <v>15</v>
      </c>
      <c r="G315" s="175"/>
      <c r="H315" s="162" t="s">
        <v>4099</v>
      </c>
      <c r="I315" s="162" t="s">
        <v>4098</v>
      </c>
      <c r="J315" s="160">
        <v>27</v>
      </c>
      <c r="K315" s="161">
        <v>1</v>
      </c>
      <c r="M315" s="184" t="s">
        <v>837</v>
      </c>
      <c r="Z315" s="163"/>
      <c r="AS315" s="278"/>
      <c r="AT315" s="278"/>
      <c r="AU315" s="278"/>
      <c r="AV315" s="278"/>
      <c r="AW315" s="278"/>
      <c r="AX315" s="278"/>
      <c r="AY315" s="456"/>
      <c r="AZ315" s="278"/>
      <c r="BA315" s="278"/>
      <c r="BB315" s="278"/>
      <c r="BC315" s="278"/>
      <c r="BD315" s="164"/>
      <c r="BE315" s="164"/>
      <c r="BF315" s="164"/>
      <c r="BG315" s="164"/>
      <c r="BH315" s="164"/>
      <c r="BI315" s="164"/>
      <c r="BJ315" s="165"/>
      <c r="BK315" s="164"/>
      <c r="BL315" s="165"/>
      <c r="BM315" s="165"/>
      <c r="BN315" s="165"/>
      <c r="BO315" s="165"/>
      <c r="BP315" s="165"/>
      <c r="BQ315" s="165"/>
      <c r="BR315" s="165"/>
      <c r="BS315" s="284"/>
      <c r="BT315" s="289"/>
      <c r="BU315" s="279"/>
      <c r="BV315" s="290"/>
      <c r="BW315" s="289"/>
      <c r="BX315" s="289"/>
      <c r="BY315" s="289"/>
      <c r="BZ315" s="289"/>
      <c r="CA315" s="279"/>
      <c r="CB315" s="290"/>
      <c r="CC315" s="289"/>
      <c r="CD315" s="279"/>
      <c r="CE315" s="328"/>
      <c r="CF315" s="290"/>
      <c r="CG315" s="289"/>
      <c r="CH315" s="279"/>
      <c r="CI315" s="328"/>
      <c r="CJ315" s="290"/>
      <c r="CK315" s="289"/>
      <c r="CL315" s="279"/>
      <c r="CM315" s="328"/>
      <c r="CN315" s="290"/>
      <c r="CO315" s="289"/>
      <c r="CP315" s="279"/>
      <c r="CQ315" s="328"/>
      <c r="CR315" s="290"/>
      <c r="CS315" s="289"/>
      <c r="CT315" s="279"/>
      <c r="CU315" s="328"/>
      <c r="CV315" s="328"/>
      <c r="CW315" s="290"/>
      <c r="CX315" s="289"/>
      <c r="CY315" s="279"/>
      <c r="CZ315" s="328"/>
      <c r="DA315" s="328"/>
      <c r="DB315" s="290"/>
      <c r="DC315" s="289"/>
      <c r="DD315" s="279"/>
      <c r="DE315" s="328"/>
      <c r="DF315" s="328"/>
      <c r="DG315" s="290"/>
      <c r="DH315" s="325"/>
      <c r="DI315" s="301"/>
      <c r="DJ315" s="163">
        <v>9</v>
      </c>
      <c r="DK315" s="163">
        <v>7</v>
      </c>
      <c r="DL315" s="163">
        <v>0</v>
      </c>
      <c r="DM315" s="163">
        <v>3</v>
      </c>
      <c r="DN315" s="163">
        <v>2</v>
      </c>
      <c r="DO315" s="163">
        <v>0</v>
      </c>
      <c r="DP315" s="165">
        <v>38.200000000000003</v>
      </c>
      <c r="DQ315" s="165">
        <v>31.2000007629394</v>
      </c>
      <c r="DR315" s="165">
        <v>7</v>
      </c>
      <c r="DS315" s="163">
        <v>172</v>
      </c>
      <c r="DT315" s="163">
        <v>39</v>
      </c>
      <c r="DU315" s="163">
        <v>24</v>
      </c>
      <c r="DV315" s="163">
        <v>22</v>
      </c>
      <c r="DW315" s="163">
        <v>10</v>
      </c>
      <c r="DX315" s="163">
        <v>18</v>
      </c>
      <c r="DY315" s="163">
        <v>0</v>
      </c>
      <c r="DZ315" s="163">
        <v>2</v>
      </c>
      <c r="EA315" s="163">
        <v>1</v>
      </c>
      <c r="EB315" s="163">
        <v>0</v>
      </c>
      <c r="EC315" s="163">
        <v>35</v>
      </c>
      <c r="ED315" s="165">
        <v>8.1465522599419007</v>
      </c>
      <c r="EE315" s="165">
        <v>4.1896554479701198</v>
      </c>
      <c r="EF315" s="165">
        <v>2.3275863599834001</v>
      </c>
      <c r="EG315" s="165">
        <v>9.0775868039352599</v>
      </c>
      <c r="EH315" s="166">
        <v>1.47413802798948</v>
      </c>
      <c r="EI315" s="165">
        <v>113.772113028818</v>
      </c>
      <c r="EJ315" s="164">
        <v>0.25657894736842102</v>
      </c>
      <c r="EK315" s="164">
        <v>0.27102803738317699</v>
      </c>
      <c r="EL315" s="278">
        <v>0.31623931599999999</v>
      </c>
      <c r="EM315" s="278">
        <v>0.24786324700000001</v>
      </c>
      <c r="EN315" s="278">
        <v>0.435897435</v>
      </c>
      <c r="EO315" s="278">
        <v>0.16239316000000001</v>
      </c>
      <c r="EP315" s="278">
        <v>0.48717948999999999</v>
      </c>
      <c r="EQ315" s="278">
        <v>8.7743730000000006E-2</v>
      </c>
      <c r="ER315" s="165">
        <v>-0.32391616744621998</v>
      </c>
      <c r="ES315" s="166">
        <v>5.1206899919634798</v>
      </c>
      <c r="ET315" s="166">
        <v>6.14</v>
      </c>
      <c r="EU315" s="166">
        <v>6.1891963895237598</v>
      </c>
      <c r="EV315" s="166">
        <v>4.7720087123283896</v>
      </c>
      <c r="EW315" s="166">
        <v>4.5997463691443601</v>
      </c>
      <c r="EX315" s="284">
        <v>-0.324552342295646</v>
      </c>
    </row>
    <row r="316" spans="1:154" ht="13" customHeight="1">
      <c r="A316" s="160" t="s">
        <v>18</v>
      </c>
      <c r="B316" s="160">
        <v>11247</v>
      </c>
      <c r="C316" s="160">
        <v>663423</v>
      </c>
      <c r="D316" s="160">
        <v>17948</v>
      </c>
      <c r="E316" s="160" t="s">
        <v>598</v>
      </c>
      <c r="F316" s="160" t="s">
        <v>598</v>
      </c>
      <c r="G316" s="175"/>
      <c r="H316" s="168" t="s">
        <v>268</v>
      </c>
      <c r="I316" s="169" t="s">
        <v>961</v>
      </c>
      <c r="J316" s="170">
        <v>31</v>
      </c>
      <c r="K316" s="161">
        <v>1</v>
      </c>
      <c r="M316" s="184" t="s">
        <v>837</v>
      </c>
      <c r="Z316" s="163"/>
      <c r="AS316" s="278"/>
      <c r="AT316" s="278"/>
      <c r="AU316" s="278"/>
      <c r="AV316" s="278"/>
      <c r="AW316" s="278"/>
      <c r="AX316" s="278"/>
      <c r="AY316" s="456"/>
      <c r="AZ316" s="278"/>
      <c r="BA316" s="278"/>
      <c r="BB316" s="278"/>
      <c r="BC316" s="278"/>
      <c r="BD316" s="164"/>
      <c r="BE316" s="164"/>
      <c r="BF316" s="164"/>
      <c r="BG316" s="164"/>
      <c r="BH316" s="164"/>
      <c r="BI316" s="164"/>
      <c r="BJ316" s="165"/>
      <c r="BK316" s="164"/>
      <c r="BL316" s="165"/>
      <c r="BM316" s="165"/>
      <c r="BN316" s="165"/>
      <c r="BO316" s="165"/>
      <c r="BP316" s="165"/>
      <c r="BQ316" s="165"/>
      <c r="BR316" s="165"/>
      <c r="BS316" s="284"/>
      <c r="BT316" s="289"/>
      <c r="BU316" s="279"/>
      <c r="BV316" s="290"/>
      <c r="BW316" s="289"/>
      <c r="BX316" s="289"/>
      <c r="BY316" s="289"/>
      <c r="BZ316" s="289"/>
      <c r="CA316" s="279"/>
      <c r="CB316" s="290"/>
      <c r="CC316" s="289"/>
      <c r="CD316" s="279"/>
      <c r="CE316" s="328"/>
      <c r="CF316" s="290"/>
      <c r="CG316" s="289"/>
      <c r="CH316" s="279"/>
      <c r="CI316" s="328"/>
      <c r="CJ316" s="290"/>
      <c r="CK316" s="289"/>
      <c r="CL316" s="279"/>
      <c r="CM316" s="328"/>
      <c r="CN316" s="290"/>
      <c r="CO316" s="289"/>
      <c r="CP316" s="279"/>
      <c r="CQ316" s="328"/>
      <c r="CR316" s="290"/>
      <c r="CS316" s="289"/>
      <c r="CT316" s="279"/>
      <c r="CU316" s="328"/>
      <c r="CV316" s="328"/>
      <c r="CW316" s="290"/>
      <c r="CX316" s="289"/>
      <c r="CY316" s="279"/>
      <c r="CZ316" s="328"/>
      <c r="DA316" s="328"/>
      <c r="DB316" s="290"/>
      <c r="DC316" s="289"/>
      <c r="DD316" s="279"/>
      <c r="DE316" s="328"/>
      <c r="DF316" s="328"/>
      <c r="DG316" s="290"/>
      <c r="DH316" s="302"/>
      <c r="DI316" s="301"/>
      <c r="DJ316" s="163">
        <v>26</v>
      </c>
      <c r="DK316" s="163">
        <v>0</v>
      </c>
      <c r="DL316" s="163">
        <v>0</v>
      </c>
      <c r="DM316" s="163">
        <v>2</v>
      </c>
      <c r="DN316" s="163">
        <v>0</v>
      </c>
      <c r="DO316" s="163">
        <v>0</v>
      </c>
      <c r="DP316" s="165">
        <v>30.2</v>
      </c>
      <c r="DQ316" s="165"/>
      <c r="DR316" s="165">
        <v>30.2000007629394</v>
      </c>
      <c r="DS316" s="163">
        <v>133</v>
      </c>
      <c r="DT316" s="163">
        <v>27</v>
      </c>
      <c r="DU316" s="163">
        <v>18</v>
      </c>
      <c r="DV316" s="163">
        <v>17</v>
      </c>
      <c r="DW316" s="163">
        <v>6</v>
      </c>
      <c r="DX316" s="163">
        <v>13</v>
      </c>
      <c r="DY316" s="163">
        <v>2</v>
      </c>
      <c r="DZ316" s="163">
        <v>4</v>
      </c>
      <c r="EA316" s="163">
        <v>1</v>
      </c>
      <c r="EB316" s="163">
        <v>0</v>
      </c>
      <c r="EC316" s="163">
        <v>21</v>
      </c>
      <c r="ED316" s="165">
        <v>6.1630443726686899</v>
      </c>
      <c r="EE316" s="165">
        <v>3.8152179449853798</v>
      </c>
      <c r="EF316" s="165">
        <v>1.76086982076248</v>
      </c>
      <c r="EG316" s="165">
        <v>7.9239141934311697</v>
      </c>
      <c r="EH316" s="166">
        <v>1.3043480153796101</v>
      </c>
      <c r="EI316" s="165">
        <v>101.17723348613799</v>
      </c>
      <c r="EJ316" s="164">
        <v>0.232758620689655</v>
      </c>
      <c r="EK316" s="164">
        <v>0.235955056179775</v>
      </c>
      <c r="EL316" s="278">
        <v>0.39361702100000001</v>
      </c>
      <c r="EM316" s="278">
        <v>0.17021276499999999</v>
      </c>
      <c r="EN316" s="278">
        <v>0.436170212</v>
      </c>
      <c r="EO316" s="278">
        <v>8.4210530000000006E-2</v>
      </c>
      <c r="EP316" s="278">
        <v>0.46315789000000002</v>
      </c>
      <c r="EQ316" s="278">
        <v>8.9613029999999996E-2</v>
      </c>
      <c r="ER316" s="165">
        <v>0.44491856580384498</v>
      </c>
      <c r="ES316" s="166">
        <v>4.9891311588270302</v>
      </c>
      <c r="ET316" s="166">
        <v>5.48</v>
      </c>
      <c r="EU316" s="166">
        <v>5.9227048429965601</v>
      </c>
      <c r="EV316" s="166">
        <v>5.3506365269325604</v>
      </c>
      <c r="EW316" s="166">
        <v>4.72922460027453</v>
      </c>
      <c r="EX316" s="284">
        <v>-0.74547272920608498</v>
      </c>
    </row>
    <row r="317" spans="1:154" ht="13" customHeight="1">
      <c r="A317" s="160" t="s">
        <v>18</v>
      </c>
      <c r="B317" s="160">
        <v>10880</v>
      </c>
      <c r="C317" s="160">
        <v>656412</v>
      </c>
      <c r="D317" s="160">
        <v>19874</v>
      </c>
      <c r="E317" s="160" t="s">
        <v>239</v>
      </c>
      <c r="F317" s="160" t="s">
        <v>239</v>
      </c>
      <c r="G317" s="175"/>
      <c r="H317" s="162" t="s">
        <v>2915</v>
      </c>
      <c r="I317" s="162" t="s">
        <v>277</v>
      </c>
      <c r="J317" s="160">
        <v>28</v>
      </c>
      <c r="K317" s="161">
        <v>1</v>
      </c>
      <c r="M317" s="184" t="s">
        <v>837</v>
      </c>
      <c r="Z317" s="163"/>
      <c r="AS317" s="278"/>
      <c r="AT317" s="278"/>
      <c r="AU317" s="278"/>
      <c r="AV317" s="278"/>
      <c r="AW317" s="278"/>
      <c r="AX317" s="278"/>
      <c r="AY317" s="456"/>
      <c r="AZ317" s="278"/>
      <c r="BA317" s="278"/>
      <c r="BB317" s="278"/>
      <c r="BC317" s="278"/>
      <c r="BD317" s="164"/>
      <c r="BE317" s="164"/>
      <c r="BF317" s="164"/>
      <c r="BG317" s="164"/>
      <c r="BH317" s="164"/>
      <c r="BI317" s="164"/>
      <c r="BJ317" s="165"/>
      <c r="BK317" s="164"/>
      <c r="BL317" s="165"/>
      <c r="BM317" s="165"/>
      <c r="BN317" s="165"/>
      <c r="BO317" s="165"/>
      <c r="BP317" s="165"/>
      <c r="BQ317" s="165"/>
      <c r="BR317" s="165"/>
      <c r="BS317" s="284"/>
      <c r="BT317" s="289"/>
      <c r="BU317" s="279"/>
      <c r="BV317" s="290"/>
      <c r="BW317" s="289"/>
      <c r="BX317" s="289"/>
      <c r="BY317" s="289"/>
      <c r="BZ317" s="289"/>
      <c r="CA317" s="279"/>
      <c r="CB317" s="290"/>
      <c r="CC317" s="289"/>
      <c r="CD317" s="279"/>
      <c r="CE317" s="328"/>
      <c r="CF317" s="290"/>
      <c r="CG317" s="289"/>
      <c r="CH317" s="279"/>
      <c r="CI317" s="328"/>
      <c r="CJ317" s="290"/>
      <c r="CK317" s="289"/>
      <c r="CL317" s="279"/>
      <c r="CM317" s="328"/>
      <c r="CN317" s="290"/>
      <c r="CO317" s="289"/>
      <c r="CP317" s="279"/>
      <c r="CQ317" s="328"/>
      <c r="CR317" s="290"/>
      <c r="CS317" s="289"/>
      <c r="CT317" s="279"/>
      <c r="CU317" s="328"/>
      <c r="CV317" s="328"/>
      <c r="CW317" s="290"/>
      <c r="CX317" s="289"/>
      <c r="CY317" s="279"/>
      <c r="CZ317" s="328"/>
      <c r="DA317" s="328"/>
      <c r="DB317" s="290"/>
      <c r="DC317" s="289"/>
      <c r="DD317" s="279"/>
      <c r="DE317" s="328"/>
      <c r="DF317" s="328"/>
      <c r="DG317" s="290"/>
      <c r="DH317" s="302"/>
      <c r="DI317" s="301"/>
      <c r="DP317" s="165"/>
      <c r="DQ317" s="165"/>
      <c r="DR317" s="165"/>
      <c r="ED317" s="165"/>
      <c r="EE317" s="165"/>
      <c r="EF317" s="165"/>
      <c r="EG317" s="165"/>
      <c r="EH317" s="166"/>
      <c r="EI317" s="165"/>
      <c r="EJ317" s="164"/>
      <c r="EK317" s="164"/>
      <c r="EL317" s="278"/>
      <c r="EM317" s="278"/>
      <c r="EN317" s="278"/>
      <c r="EO317" s="278"/>
      <c r="EP317" s="278"/>
      <c r="EQ317" s="278"/>
      <c r="ER317" s="165"/>
      <c r="ES317" s="166"/>
      <c r="ET317" s="166"/>
      <c r="EU317" s="166"/>
      <c r="EV317" s="166"/>
      <c r="EW317" s="166"/>
      <c r="EX317" s="284"/>
    </row>
    <row r="318" spans="1:154" ht="13" customHeight="1">
      <c r="A318" s="160" t="s">
        <v>18</v>
      </c>
      <c r="B318" s="160">
        <v>11531</v>
      </c>
      <c r="C318" s="160">
        <v>663728</v>
      </c>
      <c r="D318" s="160">
        <v>21534</v>
      </c>
      <c r="E318" s="160" t="s">
        <v>598</v>
      </c>
      <c r="F318" s="160" t="s">
        <v>598</v>
      </c>
      <c r="G318" s="175"/>
      <c r="H318" s="162" t="s">
        <v>2474</v>
      </c>
      <c r="I318" s="162" t="s">
        <v>1038</v>
      </c>
      <c r="J318" s="161">
        <v>28</v>
      </c>
      <c r="K318" s="161">
        <v>2</v>
      </c>
      <c r="L318" s="161" t="s">
        <v>2545</v>
      </c>
      <c r="Z318" s="163">
        <v>88</v>
      </c>
      <c r="AA318" s="163">
        <v>388</v>
      </c>
      <c r="AB318" s="163">
        <v>325</v>
      </c>
      <c r="AC318" s="163">
        <v>87</v>
      </c>
      <c r="AD318" s="163">
        <v>36</v>
      </c>
      <c r="AE318" s="163">
        <v>16</v>
      </c>
      <c r="AF318" s="163">
        <v>0</v>
      </c>
      <c r="AG318" s="163">
        <v>35</v>
      </c>
      <c r="AH318" s="163">
        <v>62</v>
      </c>
      <c r="AI318" s="163">
        <v>74</v>
      </c>
      <c r="AJ318" s="163">
        <v>9</v>
      </c>
      <c r="AK318" s="163">
        <v>2</v>
      </c>
      <c r="AL318" s="163">
        <v>56</v>
      </c>
      <c r="AM318" s="163">
        <v>11</v>
      </c>
      <c r="AN318" s="163">
        <v>97</v>
      </c>
      <c r="AO318" s="163">
        <v>5</v>
      </c>
      <c r="AP318" s="163">
        <v>2</v>
      </c>
      <c r="AQ318" s="163">
        <v>0</v>
      </c>
      <c r="AR318" s="163">
        <v>3</v>
      </c>
      <c r="AS318" s="278">
        <v>0.14432989600000001</v>
      </c>
      <c r="AT318" s="278">
        <v>0.25</v>
      </c>
      <c r="AU318" s="278">
        <v>0.55217391000000005</v>
      </c>
      <c r="AV318" s="278">
        <v>0.18260870000000001</v>
      </c>
      <c r="AW318" s="278">
        <v>0.19565216999999999</v>
      </c>
      <c r="AX318" s="278">
        <v>0.49565217</v>
      </c>
      <c r="AY318" s="456">
        <v>115.238</v>
      </c>
      <c r="AZ318" s="278">
        <v>0.13372092999999999</v>
      </c>
      <c r="BA318" s="278">
        <v>0.25217391300000003</v>
      </c>
      <c r="BB318" s="278">
        <v>0.18260869499999999</v>
      </c>
      <c r="BC318" s="278">
        <v>0.56521739100000001</v>
      </c>
      <c r="BD318" s="164">
        <v>0.266666666</v>
      </c>
      <c r="BE318" s="164">
        <v>0.26769230700000002</v>
      </c>
      <c r="BF318" s="164">
        <v>0.38144329799999999</v>
      </c>
      <c r="BG318" s="164">
        <v>0.64</v>
      </c>
      <c r="BH318" s="164">
        <v>1.0214432980000001</v>
      </c>
      <c r="BI318" s="164">
        <v>0.372307693</v>
      </c>
      <c r="BJ318" s="165">
        <v>240.1482262458</v>
      </c>
      <c r="BK318" s="164">
        <v>0.42196190135864697</v>
      </c>
      <c r="BL318" s="165">
        <v>33.661875406064702</v>
      </c>
      <c r="BM318" s="165">
        <v>78.636224904813403</v>
      </c>
      <c r="BN318" s="165">
        <v>182.63178263031199</v>
      </c>
      <c r="BO318" s="165">
        <v>-1.1631480319649099</v>
      </c>
      <c r="BP318" s="165">
        <v>-1.6641503470018499</v>
      </c>
      <c r="BQ318" s="165">
        <v>55.191393722564598</v>
      </c>
      <c r="BR318" s="165">
        <v>35.230884750158197</v>
      </c>
      <c r="BS318" s="284">
        <v>5.7217567302070202</v>
      </c>
      <c r="BT318" s="289"/>
      <c r="BU318" s="279"/>
      <c r="BV318" s="290"/>
      <c r="BW318" s="289"/>
      <c r="BX318" s="289"/>
      <c r="BY318" s="289"/>
      <c r="BZ318" s="289"/>
      <c r="CA318" s="279"/>
      <c r="CB318" s="290"/>
      <c r="CC318" s="289"/>
      <c r="CD318" s="279"/>
      <c r="CE318" s="328"/>
      <c r="CF318" s="290"/>
      <c r="CG318" s="289"/>
      <c r="CH318" s="279"/>
      <c r="CI318" s="328"/>
      <c r="CJ318" s="290"/>
      <c r="CK318" s="289"/>
      <c r="CL318" s="279"/>
      <c r="CM318" s="328"/>
      <c r="CN318" s="290"/>
      <c r="CO318" s="289"/>
      <c r="CP318" s="279"/>
      <c r="CQ318" s="328"/>
      <c r="CR318" s="290"/>
      <c r="CS318" s="289"/>
      <c r="CT318" s="279"/>
      <c r="CU318" s="328"/>
      <c r="CV318" s="328"/>
      <c r="CW318" s="290"/>
      <c r="CX318" s="289"/>
      <c r="CY318" s="279"/>
      <c r="CZ318" s="328"/>
      <c r="DA318" s="328"/>
      <c r="DB318" s="290"/>
      <c r="DC318" s="289"/>
      <c r="DD318" s="279"/>
      <c r="DE318" s="328"/>
      <c r="DF318" s="328"/>
      <c r="DG318" s="290"/>
      <c r="DH318" s="302"/>
      <c r="DI318" s="301">
        <v>6.6774530410766602</v>
      </c>
      <c r="DP318" s="165"/>
      <c r="DQ318" s="165"/>
      <c r="DR318" s="165"/>
      <c r="ED318" s="165"/>
      <c r="EE318" s="165"/>
      <c r="EF318" s="165"/>
      <c r="EG318" s="165"/>
      <c r="EH318" s="166"/>
      <c r="EI318" s="165"/>
      <c r="EJ318" s="164"/>
      <c r="EK318" s="164"/>
      <c r="EL318" s="278"/>
      <c r="EM318" s="278"/>
      <c r="EN318" s="278"/>
      <c r="EO318" s="278"/>
      <c r="EP318" s="278"/>
      <c r="EQ318" s="278"/>
      <c r="ER318" s="165"/>
      <c r="ES318" s="166"/>
      <c r="ET318" s="166"/>
      <c r="EU318" s="166"/>
      <c r="EV318" s="166"/>
      <c r="EW318" s="166"/>
      <c r="EX318" s="284"/>
    </row>
    <row r="319" spans="1:154" ht="13" customHeight="1">
      <c r="A319" s="160" t="s">
        <v>18</v>
      </c>
      <c r="B319" s="160">
        <v>9818</v>
      </c>
      <c r="C319" s="160">
        <v>543510</v>
      </c>
      <c r="D319" s="160">
        <v>12859</v>
      </c>
      <c r="E319" s="160" t="s">
        <v>45</v>
      </c>
      <c r="F319" s="160" t="s">
        <v>45</v>
      </c>
      <c r="G319" s="175"/>
      <c r="H319" s="168" t="s">
        <v>340</v>
      </c>
      <c r="I319" s="169" t="s">
        <v>138</v>
      </c>
      <c r="J319" s="170">
        <v>35</v>
      </c>
      <c r="K319" s="161">
        <v>2</v>
      </c>
      <c r="L319" s="161" t="s">
        <v>837</v>
      </c>
      <c r="Z319" s="163">
        <v>5</v>
      </c>
      <c r="AA319" s="163">
        <v>19</v>
      </c>
      <c r="AB319" s="163">
        <v>15</v>
      </c>
      <c r="AC319" s="163">
        <v>6</v>
      </c>
      <c r="AD319" s="163">
        <v>3</v>
      </c>
      <c r="AE319" s="163">
        <v>2</v>
      </c>
      <c r="AF319" s="163">
        <v>0</v>
      </c>
      <c r="AG319" s="163">
        <v>1</v>
      </c>
      <c r="AH319" s="163">
        <v>4</v>
      </c>
      <c r="AI319" s="163">
        <v>3</v>
      </c>
      <c r="AJ319" s="163">
        <v>0</v>
      </c>
      <c r="AK319" s="163">
        <v>0</v>
      </c>
      <c r="AL319" s="163">
        <v>3</v>
      </c>
      <c r="AM319" s="163">
        <v>0</v>
      </c>
      <c r="AN319" s="163">
        <v>2</v>
      </c>
      <c r="AO319" s="163">
        <v>1</v>
      </c>
      <c r="AP319" s="163">
        <v>0</v>
      </c>
      <c r="AQ319" s="163">
        <v>0</v>
      </c>
      <c r="AR319" s="163">
        <v>1</v>
      </c>
      <c r="AS319" s="278">
        <v>0.15789473600000001</v>
      </c>
      <c r="AT319" s="278">
        <v>0.105263157</v>
      </c>
      <c r="AU319" s="278">
        <v>0.46153845999999998</v>
      </c>
      <c r="AV319" s="278">
        <v>0.15384614999999999</v>
      </c>
      <c r="AW319" s="278">
        <v>7.6923080000000005E-2</v>
      </c>
      <c r="AX319" s="278">
        <v>0.61538462000000005</v>
      </c>
      <c r="AY319" s="456">
        <v>107.77</v>
      </c>
      <c r="AZ319" s="278">
        <v>0.11764706</v>
      </c>
      <c r="BA319" s="278">
        <v>0.46153846100000001</v>
      </c>
      <c r="BB319" s="278">
        <v>0.307692307</v>
      </c>
      <c r="BC319" s="278">
        <v>0.23076922999999999</v>
      </c>
      <c r="BD319" s="164">
        <v>0.41666666600000002</v>
      </c>
      <c r="BE319" s="164">
        <v>0.4</v>
      </c>
      <c r="BF319" s="164">
        <v>0.52631578899999998</v>
      </c>
      <c r="BG319" s="164">
        <v>0.73333333300000003</v>
      </c>
      <c r="BH319" s="164">
        <v>1.2596491219999999</v>
      </c>
      <c r="BI319" s="164">
        <v>0.33333333300000001</v>
      </c>
      <c r="BJ319" s="165">
        <v>219.09300338070699</v>
      </c>
      <c r="BK319" s="164">
        <v>0.52889531537106105</v>
      </c>
      <c r="BL319" s="165">
        <v>3.2757915010430301</v>
      </c>
      <c r="BM319" s="165">
        <v>5.4781436672188697</v>
      </c>
      <c r="BN319" s="165">
        <v>246.08133632571</v>
      </c>
      <c r="BO319" s="165">
        <v>-0.16906686311275801</v>
      </c>
      <c r="BP319" s="165">
        <v>-6.1834341380745103E-2</v>
      </c>
      <c r="BQ319" s="165">
        <v>4.5403032790623996</v>
      </c>
      <c r="BR319" s="165">
        <v>3.1806516711354602</v>
      </c>
      <c r="BS319" s="284">
        <v>0.47069858345568799</v>
      </c>
      <c r="BT319" s="289"/>
      <c r="BU319" s="279"/>
      <c r="BV319" s="290"/>
      <c r="BW319" s="289"/>
      <c r="BX319" s="289"/>
      <c r="BY319" s="289"/>
      <c r="BZ319" s="289"/>
      <c r="CA319" s="279"/>
      <c r="CB319" s="290"/>
      <c r="CC319" s="289"/>
      <c r="CD319" s="279"/>
      <c r="CE319" s="328"/>
      <c r="CF319" s="290"/>
      <c r="CG319" s="289"/>
      <c r="CH319" s="279"/>
      <c r="CI319" s="328"/>
      <c r="CJ319" s="290"/>
      <c r="CK319" s="289"/>
      <c r="CL319" s="279"/>
      <c r="CM319" s="328"/>
      <c r="CN319" s="290"/>
      <c r="CO319" s="289"/>
      <c r="CP319" s="279"/>
      <c r="CQ319" s="328"/>
      <c r="CR319" s="290"/>
      <c r="CS319" s="289"/>
      <c r="CT319" s="279"/>
      <c r="CU319" s="328"/>
      <c r="CV319" s="328"/>
      <c r="CW319" s="290"/>
      <c r="CX319" s="289"/>
      <c r="CY319" s="279"/>
      <c r="CZ319" s="328"/>
      <c r="DA319" s="328"/>
      <c r="DB319" s="290"/>
      <c r="DC319" s="289"/>
      <c r="DD319" s="279"/>
      <c r="DE319" s="328"/>
      <c r="DF319" s="328"/>
      <c r="DG319" s="290"/>
      <c r="DH319" s="302"/>
      <c r="DI319" s="301">
        <v>0.74031253159046095</v>
      </c>
      <c r="DP319" s="165"/>
      <c r="DQ319" s="165"/>
      <c r="DR319" s="165"/>
      <c r="ED319" s="165"/>
      <c r="EE319" s="165"/>
      <c r="EF319" s="165"/>
      <c r="EG319" s="165"/>
      <c r="EH319" s="166"/>
      <c r="EI319" s="165"/>
      <c r="EJ319" s="164"/>
      <c r="EK319" s="164"/>
      <c r="EL319" s="278"/>
      <c r="EM319" s="278"/>
      <c r="EN319" s="278"/>
      <c r="EO319" s="278"/>
      <c r="EP319" s="278"/>
      <c r="EQ319" s="278"/>
      <c r="ER319" s="165"/>
      <c r="ES319" s="166"/>
      <c r="ET319" s="166"/>
      <c r="EU319" s="166"/>
      <c r="EV319" s="166"/>
      <c r="EW319" s="166"/>
      <c r="EX319" s="284"/>
    </row>
    <row r="320" spans="1:154" ht="13" customHeight="1">
      <c r="A320" s="160" t="s">
        <v>18</v>
      </c>
      <c r="B320" s="160">
        <v>11077</v>
      </c>
      <c r="C320" s="160">
        <v>606992</v>
      </c>
      <c r="D320" s="160">
        <v>14111</v>
      </c>
      <c r="E320" s="160" t="s">
        <v>563</v>
      </c>
      <c r="F320" s="160" t="s">
        <v>563</v>
      </c>
      <c r="G320" s="175"/>
      <c r="H320" s="162" t="s">
        <v>1726</v>
      </c>
      <c r="I320" s="162" t="s">
        <v>572</v>
      </c>
      <c r="J320" s="161">
        <v>32</v>
      </c>
      <c r="K320" s="161">
        <v>2</v>
      </c>
      <c r="L320" s="161" t="s">
        <v>837</v>
      </c>
      <c r="Z320" s="163">
        <v>26</v>
      </c>
      <c r="AA320" s="163">
        <v>64</v>
      </c>
      <c r="AB320" s="163">
        <v>59</v>
      </c>
      <c r="AC320" s="163">
        <v>13</v>
      </c>
      <c r="AD320" s="163">
        <v>8</v>
      </c>
      <c r="AE320" s="163">
        <v>3</v>
      </c>
      <c r="AF320" s="163">
        <v>0</v>
      </c>
      <c r="AG320" s="163">
        <v>2</v>
      </c>
      <c r="AH320" s="163">
        <v>7</v>
      </c>
      <c r="AI320" s="163">
        <v>8</v>
      </c>
      <c r="AJ320" s="163">
        <v>0</v>
      </c>
      <c r="AK320" s="163">
        <v>0</v>
      </c>
      <c r="AL320" s="163">
        <v>4</v>
      </c>
      <c r="AM320" s="163">
        <v>0</v>
      </c>
      <c r="AN320" s="163">
        <v>27</v>
      </c>
      <c r="AO320" s="163">
        <v>0</v>
      </c>
      <c r="AP320" s="163">
        <v>0</v>
      </c>
      <c r="AQ320" s="163">
        <v>1</v>
      </c>
      <c r="AR320" s="163">
        <v>1</v>
      </c>
      <c r="AS320" s="278">
        <v>6.25E-2</v>
      </c>
      <c r="AT320" s="278">
        <v>0.421875</v>
      </c>
      <c r="AU320" s="278">
        <v>0.39393939</v>
      </c>
      <c r="AV320" s="278">
        <v>0.21212121</v>
      </c>
      <c r="AW320" s="278">
        <v>0.12121212000000001</v>
      </c>
      <c r="AX320" s="278">
        <v>0.21212121</v>
      </c>
      <c r="AY320" s="456">
        <v>108.77500000000001</v>
      </c>
      <c r="AZ320" s="278">
        <v>0.16845878</v>
      </c>
      <c r="BA320" s="278">
        <v>0.46875</v>
      </c>
      <c r="BB320" s="278">
        <v>0.25</v>
      </c>
      <c r="BC320" s="278">
        <v>0.28125</v>
      </c>
      <c r="BD320" s="164">
        <v>0.36666666599999997</v>
      </c>
      <c r="BE320" s="164">
        <v>0.22033898299999999</v>
      </c>
      <c r="BF320" s="164">
        <v>0.26984126899999999</v>
      </c>
      <c r="BG320" s="164">
        <v>0.37288135500000003</v>
      </c>
      <c r="BH320" s="164">
        <v>0.64272262400000002</v>
      </c>
      <c r="BI320" s="164">
        <v>0.15254237200000001</v>
      </c>
      <c r="BJ320" s="165">
        <v>100.262899373154</v>
      </c>
      <c r="BK320" s="164">
        <v>0.28213772508833102</v>
      </c>
      <c r="BL320" s="165">
        <v>-1.6153888893822199</v>
      </c>
      <c r="BM320" s="165">
        <v>5.8030605124732304</v>
      </c>
      <c r="BN320" s="165">
        <v>79.301977981016606</v>
      </c>
      <c r="BO320" s="165">
        <v>-0.55255113426195102</v>
      </c>
      <c r="BP320" s="165">
        <v>0.48876509629189901</v>
      </c>
      <c r="BQ320" s="165">
        <v>2.8644424094309899</v>
      </c>
      <c r="BR320" s="165">
        <v>-1.05876318975781</v>
      </c>
      <c r="BS320" s="284">
        <v>0.29696011513750598</v>
      </c>
      <c r="BT320" s="289"/>
      <c r="BU320" s="279"/>
      <c r="BV320" s="290"/>
      <c r="BW320" s="289"/>
      <c r="BX320" s="289"/>
      <c r="BY320" s="289"/>
      <c r="BZ320" s="289"/>
      <c r="CA320" s="279"/>
      <c r="CB320" s="290"/>
      <c r="CC320" s="289"/>
      <c r="CD320" s="279"/>
      <c r="CE320" s="328"/>
      <c r="CF320" s="290"/>
      <c r="CG320" s="289"/>
      <c r="CH320" s="279"/>
      <c r="CI320" s="328"/>
      <c r="CJ320" s="290"/>
      <c r="CK320" s="289"/>
      <c r="CL320" s="279"/>
      <c r="CM320" s="328"/>
      <c r="CN320" s="290"/>
      <c r="CO320" s="289"/>
      <c r="CP320" s="279"/>
      <c r="CQ320" s="328"/>
      <c r="CR320" s="290"/>
      <c r="CS320" s="289"/>
      <c r="CT320" s="279"/>
      <c r="CU320" s="328"/>
      <c r="CV320" s="328"/>
      <c r="CW320" s="290"/>
      <c r="CX320" s="289"/>
      <c r="CY320" s="279"/>
      <c r="CZ320" s="328"/>
      <c r="DA320" s="328"/>
      <c r="DB320" s="290"/>
      <c r="DC320" s="289"/>
      <c r="DD320" s="279"/>
      <c r="DE320" s="328"/>
      <c r="DF320" s="328"/>
      <c r="DG320" s="290"/>
      <c r="DH320" s="302"/>
      <c r="DI320" s="301">
        <v>1.8370108157396301</v>
      </c>
      <c r="DP320" s="165"/>
      <c r="DQ320" s="165"/>
      <c r="DR320" s="165"/>
      <c r="ED320" s="165"/>
      <c r="EE320" s="165"/>
      <c r="EF320" s="165"/>
      <c r="EG320" s="165"/>
      <c r="EH320" s="166"/>
      <c r="EI320" s="165"/>
      <c r="EJ320" s="164"/>
      <c r="EK320" s="164"/>
      <c r="EL320" s="278"/>
      <c r="EM320" s="278"/>
      <c r="EN320" s="278"/>
      <c r="EO320" s="278"/>
      <c r="EP320" s="278"/>
      <c r="EQ320" s="278"/>
      <c r="ER320" s="165"/>
      <c r="ES320" s="166"/>
      <c r="ET320" s="166"/>
      <c r="EU320" s="166"/>
      <c r="EV320" s="166"/>
      <c r="EW320" s="166"/>
      <c r="EX320" s="284"/>
    </row>
    <row r="321" spans="1:260" ht="13" customHeight="1">
      <c r="A321" s="160" t="s">
        <v>18</v>
      </c>
      <c r="B321" s="160">
        <v>10918</v>
      </c>
      <c r="C321" s="160">
        <v>624413</v>
      </c>
      <c r="D321" s="160">
        <v>19251</v>
      </c>
      <c r="E321" s="160" t="s">
        <v>345</v>
      </c>
      <c r="F321" s="160" t="s">
        <v>345</v>
      </c>
      <c r="G321" s="175"/>
      <c r="H321" s="168" t="s">
        <v>39</v>
      </c>
      <c r="I321" s="169" t="s">
        <v>148</v>
      </c>
      <c r="J321" s="170">
        <v>30</v>
      </c>
      <c r="K321" s="161">
        <v>3</v>
      </c>
      <c r="L321" s="161" t="s">
        <v>837</v>
      </c>
      <c r="Z321" s="163">
        <v>91</v>
      </c>
      <c r="AA321" s="163">
        <v>397</v>
      </c>
      <c r="AB321" s="163">
        <v>341</v>
      </c>
      <c r="AC321" s="163">
        <v>98</v>
      </c>
      <c r="AD321" s="163">
        <v>52</v>
      </c>
      <c r="AE321" s="163">
        <v>25</v>
      </c>
      <c r="AF321" s="163">
        <v>1</v>
      </c>
      <c r="AG321" s="163">
        <v>20</v>
      </c>
      <c r="AH321" s="163">
        <v>51</v>
      </c>
      <c r="AI321" s="163">
        <v>73</v>
      </c>
      <c r="AJ321" s="163">
        <v>1</v>
      </c>
      <c r="AK321" s="163">
        <v>2</v>
      </c>
      <c r="AL321" s="163">
        <v>41</v>
      </c>
      <c r="AM321" s="163">
        <v>2</v>
      </c>
      <c r="AN321" s="163">
        <v>89</v>
      </c>
      <c r="AO321" s="163">
        <v>12</v>
      </c>
      <c r="AP321" s="163">
        <v>3</v>
      </c>
      <c r="AQ321" s="163">
        <v>0</v>
      </c>
      <c r="AR321" s="163">
        <v>13</v>
      </c>
      <c r="AS321" s="278">
        <v>0.103274559</v>
      </c>
      <c r="AT321" s="278">
        <v>0.22418136</v>
      </c>
      <c r="AU321" s="278">
        <v>0.41960784000000001</v>
      </c>
      <c r="AV321" s="278">
        <v>0.27058823999999998</v>
      </c>
      <c r="AW321" s="278">
        <v>0.20392157</v>
      </c>
      <c r="AX321" s="278">
        <v>0.55294118000000003</v>
      </c>
      <c r="AY321" s="456">
        <v>115.435</v>
      </c>
      <c r="AZ321" s="278">
        <v>0.10420475</v>
      </c>
      <c r="BA321" s="278">
        <v>0.37254901899999998</v>
      </c>
      <c r="BB321" s="278">
        <v>0.23137254900000001</v>
      </c>
      <c r="BC321" s="278">
        <v>0.39607843100000001</v>
      </c>
      <c r="BD321" s="164">
        <v>0.33191489299999999</v>
      </c>
      <c r="BE321" s="164">
        <v>0.28739002899999999</v>
      </c>
      <c r="BF321" s="164">
        <v>0.38035264400000002</v>
      </c>
      <c r="BG321" s="164">
        <v>0.54252199400000001</v>
      </c>
      <c r="BH321" s="164">
        <v>0.92287463800000002</v>
      </c>
      <c r="BI321" s="164">
        <v>0.25513196500000002</v>
      </c>
      <c r="BJ321" s="165">
        <v>167.692885578507</v>
      </c>
      <c r="BK321" s="164">
        <v>0.39546488719650402</v>
      </c>
      <c r="BL321" s="165">
        <v>26.0168191156408</v>
      </c>
      <c r="BM321" s="165">
        <v>72.034388061525505</v>
      </c>
      <c r="BN321" s="165">
        <v>159.87511748127301</v>
      </c>
      <c r="BO321" s="165">
        <v>1.2423722894624001</v>
      </c>
      <c r="BP321" s="165">
        <v>-3.3165956628508799</v>
      </c>
      <c r="BQ321" s="165">
        <v>28.388479614543002</v>
      </c>
      <c r="BR321" s="165">
        <v>24.452814973337802</v>
      </c>
      <c r="BS321" s="284">
        <v>2.9430670859911099</v>
      </c>
      <c r="BT321" s="289"/>
      <c r="BU321" s="279"/>
      <c r="BV321" s="290"/>
      <c r="BW321" s="289"/>
      <c r="BX321" s="289"/>
      <c r="BY321" s="289"/>
      <c r="BZ321" s="289"/>
      <c r="CA321" s="279"/>
      <c r="CB321" s="290"/>
      <c r="CC321" s="289"/>
      <c r="CD321" s="279"/>
      <c r="CE321" s="328"/>
      <c r="CF321" s="290"/>
      <c r="CG321" s="289"/>
      <c r="CH321" s="279"/>
      <c r="CI321" s="328"/>
      <c r="CJ321" s="290"/>
      <c r="CK321" s="289"/>
      <c r="CL321" s="279"/>
      <c r="CM321" s="328"/>
      <c r="CN321" s="290"/>
      <c r="CO321" s="289"/>
      <c r="CP321" s="279"/>
      <c r="CQ321" s="328"/>
      <c r="CR321" s="290"/>
      <c r="CS321" s="289"/>
      <c r="CT321" s="279"/>
      <c r="CU321" s="328"/>
      <c r="CV321" s="328"/>
      <c r="CW321" s="290"/>
      <c r="CX321" s="289"/>
      <c r="CY321" s="279"/>
      <c r="CZ321" s="328"/>
      <c r="DA321" s="328"/>
      <c r="DB321" s="290"/>
      <c r="DC321" s="289"/>
      <c r="DD321" s="279"/>
      <c r="DE321" s="328"/>
      <c r="DF321" s="328"/>
      <c r="DG321" s="290"/>
      <c r="DH321" s="302"/>
      <c r="DI321" s="301">
        <v>-9.0052623748779297</v>
      </c>
      <c r="DP321" s="165"/>
      <c r="DQ321" s="165"/>
      <c r="DR321" s="165"/>
      <c r="ED321" s="165"/>
      <c r="EE321" s="165"/>
      <c r="EF321" s="165"/>
      <c r="EG321" s="165"/>
      <c r="EH321" s="166"/>
      <c r="EI321" s="165"/>
      <c r="EJ321" s="164"/>
      <c r="EK321" s="164"/>
      <c r="EL321" s="278"/>
      <c r="EM321" s="278"/>
      <c r="EN321" s="278"/>
      <c r="EO321" s="278"/>
      <c r="EP321" s="278"/>
      <c r="EQ321" s="278"/>
      <c r="ER321" s="165"/>
      <c r="ES321" s="166"/>
      <c r="ET321" s="166"/>
      <c r="EU321" s="166"/>
      <c r="EV321" s="166"/>
      <c r="EW321" s="166"/>
      <c r="EX321" s="284"/>
    </row>
    <row r="322" spans="1:260" ht="13" customHeight="1">
      <c r="A322" s="160" t="s">
        <v>18</v>
      </c>
      <c r="B322" s="160">
        <v>11759</v>
      </c>
      <c r="C322" s="160">
        <v>669911</v>
      </c>
      <c r="D322" s="160">
        <v>25845</v>
      </c>
      <c r="E322" s="160" t="s">
        <v>246</v>
      </c>
      <c r="F322" s="160" t="s">
        <v>246</v>
      </c>
      <c r="G322" s="175"/>
      <c r="H322" s="162" t="s">
        <v>3072</v>
      </c>
      <c r="I322" s="162" t="s">
        <v>596</v>
      </c>
      <c r="J322" s="160">
        <v>26</v>
      </c>
      <c r="K322" s="161">
        <v>3</v>
      </c>
      <c r="L322" s="161" t="s">
        <v>2545</v>
      </c>
      <c r="Z322" s="163">
        <v>72</v>
      </c>
      <c r="AA322" s="163">
        <v>281</v>
      </c>
      <c r="AB322" s="163">
        <v>254</v>
      </c>
      <c r="AC322" s="163">
        <v>53</v>
      </c>
      <c r="AD322" s="163">
        <v>29</v>
      </c>
      <c r="AE322" s="163">
        <v>13</v>
      </c>
      <c r="AF322" s="163">
        <v>1</v>
      </c>
      <c r="AG322" s="163">
        <v>10</v>
      </c>
      <c r="AH322" s="163">
        <v>19</v>
      </c>
      <c r="AI322" s="163">
        <v>30</v>
      </c>
      <c r="AJ322" s="163">
        <v>3</v>
      </c>
      <c r="AK322" s="163">
        <v>0</v>
      </c>
      <c r="AL322" s="163">
        <v>24</v>
      </c>
      <c r="AM322" s="163">
        <v>2</v>
      </c>
      <c r="AN322" s="163">
        <v>107</v>
      </c>
      <c r="AO322" s="163">
        <v>1</v>
      </c>
      <c r="AP322" s="163">
        <v>2</v>
      </c>
      <c r="AQ322" s="163">
        <v>0</v>
      </c>
      <c r="AR322" s="163">
        <v>6</v>
      </c>
      <c r="AS322" s="278">
        <v>8.5409252000000005E-2</v>
      </c>
      <c r="AT322" s="278">
        <v>0.38078291800000003</v>
      </c>
      <c r="AU322" s="278">
        <v>0.44295301999999998</v>
      </c>
      <c r="AV322" s="278">
        <v>0.23489932999999999</v>
      </c>
      <c r="AW322" s="278">
        <v>0.10067114000000001</v>
      </c>
      <c r="AX322" s="278">
        <v>0.43624161</v>
      </c>
      <c r="AY322" s="456">
        <v>111.423</v>
      </c>
      <c r="AZ322" s="278">
        <v>0.17176258999999999</v>
      </c>
      <c r="BA322" s="278">
        <v>0.37583892600000002</v>
      </c>
      <c r="BB322" s="278">
        <v>0.23489932799999999</v>
      </c>
      <c r="BC322" s="278">
        <v>0.38926174400000002</v>
      </c>
      <c r="BD322" s="164">
        <v>0.30935251699999999</v>
      </c>
      <c r="BE322" s="164">
        <v>0.20866141699999999</v>
      </c>
      <c r="BF322" s="164">
        <v>0.27758007099999998</v>
      </c>
      <c r="BG322" s="164">
        <v>0.38582677100000001</v>
      </c>
      <c r="BH322" s="164">
        <v>0.663406842</v>
      </c>
      <c r="BI322" s="164">
        <v>0.177165354</v>
      </c>
      <c r="BJ322" s="165">
        <v>116.44706862504501</v>
      </c>
      <c r="BK322" s="164">
        <v>0.28783270919622</v>
      </c>
      <c r="BL322" s="165">
        <v>-5.8107490368087804</v>
      </c>
      <c r="BM322" s="165">
        <v>26.760880368212799</v>
      </c>
      <c r="BN322" s="165">
        <v>68.599451096916894</v>
      </c>
      <c r="BO322" s="165">
        <v>-0.60180461009540398</v>
      </c>
      <c r="BP322" s="165">
        <v>-0.59092297218739898</v>
      </c>
      <c r="BQ322" s="165">
        <v>-11.4779370753926</v>
      </c>
      <c r="BR322" s="165">
        <v>-10.898897509639401</v>
      </c>
      <c r="BS322" s="284">
        <v>-1.1899312425438899</v>
      </c>
      <c r="BT322" s="289"/>
      <c r="BU322" s="279"/>
      <c r="BV322" s="290"/>
      <c r="BW322" s="289"/>
      <c r="BX322" s="289"/>
      <c r="BY322" s="289"/>
      <c r="BZ322" s="289"/>
      <c r="CA322" s="279"/>
      <c r="CB322" s="290"/>
      <c r="CC322" s="289"/>
      <c r="CD322" s="279"/>
      <c r="CE322" s="328"/>
      <c r="CF322" s="290"/>
      <c r="CG322" s="289"/>
      <c r="CH322" s="279"/>
      <c r="CI322" s="328"/>
      <c r="CJ322" s="290"/>
      <c r="CK322" s="289"/>
      <c r="CL322" s="279"/>
      <c r="CM322" s="328"/>
      <c r="CN322" s="290"/>
      <c r="CO322" s="289"/>
      <c r="CP322" s="279"/>
      <c r="CQ322" s="328"/>
      <c r="CR322" s="290"/>
      <c r="CS322" s="289"/>
      <c r="CT322" s="279"/>
      <c r="CU322" s="328"/>
      <c r="CV322" s="328"/>
      <c r="CW322" s="290"/>
      <c r="CX322" s="289"/>
      <c r="CY322" s="279"/>
      <c r="CZ322" s="328"/>
      <c r="DA322" s="328"/>
      <c r="DB322" s="290"/>
      <c r="DC322" s="289"/>
      <c r="DD322" s="279"/>
      <c r="DE322" s="328"/>
      <c r="DF322" s="328"/>
      <c r="DG322" s="290"/>
      <c r="DH322" s="302"/>
      <c r="DI322" s="301">
        <v>-9.7387385368347097</v>
      </c>
      <c r="DP322" s="165"/>
      <c r="DQ322" s="165"/>
      <c r="DR322" s="165"/>
      <c r="ED322" s="165"/>
      <c r="EE322" s="165"/>
      <c r="EF322" s="165"/>
      <c r="EG322" s="165"/>
      <c r="EH322" s="166"/>
      <c r="EI322" s="165"/>
      <c r="EJ322" s="164"/>
      <c r="EK322" s="164"/>
      <c r="EL322" s="278"/>
      <c r="EM322" s="278"/>
      <c r="EN322" s="278"/>
      <c r="EO322" s="278"/>
      <c r="EP322" s="278"/>
      <c r="EQ322" s="278"/>
      <c r="ER322" s="165"/>
      <c r="ES322" s="166"/>
      <c r="ET322" s="166"/>
      <c r="EU322" s="166"/>
      <c r="EV322" s="166"/>
      <c r="EW322" s="166"/>
      <c r="EX322" s="284"/>
    </row>
    <row r="323" spans="1:260" ht="13" customHeight="1">
      <c r="A323" s="160" t="s">
        <v>18</v>
      </c>
      <c r="B323" s="160">
        <v>11817</v>
      </c>
      <c r="C323" s="160">
        <v>681082</v>
      </c>
      <c r="D323" s="160">
        <v>26294</v>
      </c>
      <c r="E323" s="160" t="s">
        <v>13</v>
      </c>
      <c r="F323" s="160" t="s">
        <v>13</v>
      </c>
      <c r="G323" s="175"/>
      <c r="H323" s="162" t="s">
        <v>3091</v>
      </c>
      <c r="I323" s="162" t="s">
        <v>3092</v>
      </c>
      <c r="J323" s="160">
        <v>27</v>
      </c>
      <c r="K323" s="161">
        <v>4</v>
      </c>
      <c r="L323" s="161" t="s">
        <v>46</v>
      </c>
      <c r="Z323" s="163">
        <v>81</v>
      </c>
      <c r="AA323" s="163">
        <v>327</v>
      </c>
      <c r="AB323" s="163">
        <v>294</v>
      </c>
      <c r="AC323" s="163">
        <v>70</v>
      </c>
      <c r="AD323" s="163">
        <v>54</v>
      </c>
      <c r="AE323" s="163">
        <v>8</v>
      </c>
      <c r="AF323" s="163">
        <v>2</v>
      </c>
      <c r="AG323" s="163">
        <v>6</v>
      </c>
      <c r="AH323" s="163">
        <v>37</v>
      </c>
      <c r="AI323" s="163">
        <v>37</v>
      </c>
      <c r="AJ323" s="163">
        <v>13</v>
      </c>
      <c r="AK323" s="163">
        <v>3</v>
      </c>
      <c r="AL323" s="163">
        <v>30</v>
      </c>
      <c r="AM323" s="163">
        <v>0</v>
      </c>
      <c r="AN323" s="163">
        <v>57</v>
      </c>
      <c r="AO323" s="163">
        <v>1</v>
      </c>
      <c r="AP323" s="163">
        <v>1</v>
      </c>
      <c r="AQ323" s="163">
        <v>1</v>
      </c>
      <c r="AR323" s="163">
        <v>1</v>
      </c>
      <c r="AS323" s="278">
        <v>9.1743118999999998E-2</v>
      </c>
      <c r="AT323" s="278">
        <v>0.17431192600000001</v>
      </c>
      <c r="AU323" s="278">
        <v>0.29707113000000002</v>
      </c>
      <c r="AV323" s="278">
        <v>0.30962342999999998</v>
      </c>
      <c r="AW323" s="278">
        <v>5.0209209999999997E-2</v>
      </c>
      <c r="AX323" s="278">
        <v>0.28033472999999998</v>
      </c>
      <c r="AY323" s="456">
        <v>110.73399999999999</v>
      </c>
      <c r="AZ323" s="278">
        <v>5.7980900000000002E-2</v>
      </c>
      <c r="BA323" s="278">
        <v>0.40254237199999998</v>
      </c>
      <c r="BB323" s="278">
        <v>0.18220338899999999</v>
      </c>
      <c r="BC323" s="278">
        <v>0.41525423700000003</v>
      </c>
      <c r="BD323" s="164">
        <v>0.27586206800000002</v>
      </c>
      <c r="BE323" s="164">
        <v>0.23809523799999999</v>
      </c>
      <c r="BF323" s="164">
        <v>0.30981595000000001</v>
      </c>
      <c r="BG323" s="164">
        <v>0.34013605400000002</v>
      </c>
      <c r="BH323" s="164">
        <v>0.64995200399999997</v>
      </c>
      <c r="BI323" s="164">
        <v>0.10204081600000001</v>
      </c>
      <c r="BJ323" s="165">
        <v>67.069286601643697</v>
      </c>
      <c r="BK323" s="164">
        <v>0.29161874977357499</v>
      </c>
      <c r="BL323" s="165">
        <v>-5.7703201441429801</v>
      </c>
      <c r="BM323" s="165">
        <v>32.1333197684623</v>
      </c>
      <c r="BN323" s="165">
        <v>82.845786167579206</v>
      </c>
      <c r="BO323" s="165">
        <v>1.0572805659501501</v>
      </c>
      <c r="BP323" s="165">
        <v>2.4707062714733099</v>
      </c>
      <c r="BQ323" s="165">
        <v>9.62392639123272</v>
      </c>
      <c r="BR323" s="165">
        <v>-4.0824171771630899</v>
      </c>
      <c r="BS323" s="284">
        <v>0.99772377332699302</v>
      </c>
      <c r="BT323" s="289"/>
      <c r="BU323" s="279"/>
      <c r="BV323" s="290"/>
      <c r="BW323" s="289"/>
      <c r="BX323" s="289"/>
      <c r="BY323" s="289"/>
      <c r="BZ323" s="289"/>
      <c r="CA323" s="279"/>
      <c r="CB323" s="290"/>
      <c r="CC323" s="289"/>
      <c r="CD323" s="279"/>
      <c r="CE323" s="328"/>
      <c r="CF323" s="290"/>
      <c r="CG323" s="289"/>
      <c r="CH323" s="279"/>
      <c r="CI323" s="328"/>
      <c r="CJ323" s="290"/>
      <c r="CK323" s="289"/>
      <c r="CL323" s="279"/>
      <c r="CM323" s="328"/>
      <c r="CN323" s="290"/>
      <c r="CO323" s="289"/>
      <c r="CP323" s="279"/>
      <c r="CQ323" s="328"/>
      <c r="CR323" s="290"/>
      <c r="CS323" s="289"/>
      <c r="CT323" s="279"/>
      <c r="CU323" s="328"/>
      <c r="CV323" s="328"/>
      <c r="CW323" s="290"/>
      <c r="CX323" s="289"/>
      <c r="CY323" s="279"/>
      <c r="CZ323" s="328"/>
      <c r="DA323" s="328"/>
      <c r="DB323" s="290"/>
      <c r="DC323" s="289"/>
      <c r="DD323" s="279"/>
      <c r="DE323" s="328"/>
      <c r="DF323" s="328"/>
      <c r="DG323" s="290"/>
      <c r="DH323" s="302"/>
      <c r="DI323" s="301">
        <v>3.0471920967102002</v>
      </c>
      <c r="DP323" s="165"/>
      <c r="DQ323" s="165"/>
      <c r="DR323" s="165"/>
      <c r="ED323" s="165"/>
      <c r="EE323" s="165"/>
      <c r="EF323" s="165"/>
      <c r="EG323" s="165"/>
      <c r="EH323" s="166"/>
      <c r="EI323" s="165"/>
      <c r="EJ323" s="164"/>
      <c r="EK323" s="164"/>
      <c r="EL323" s="278"/>
      <c r="EM323" s="278"/>
      <c r="EN323" s="278"/>
      <c r="EO323" s="278"/>
      <c r="EP323" s="278"/>
      <c r="EQ323" s="278"/>
      <c r="ER323" s="165"/>
      <c r="ES323" s="166"/>
      <c r="ET323" s="166"/>
      <c r="EU323" s="166"/>
      <c r="EV323" s="166"/>
      <c r="EW323" s="166"/>
      <c r="EX323" s="284"/>
    </row>
    <row r="324" spans="1:260" ht="13" customHeight="1">
      <c r="A324" s="160" t="s">
        <v>18</v>
      </c>
      <c r="B324" s="160">
        <v>13092</v>
      </c>
      <c r="C324" s="160">
        <v>691594</v>
      </c>
      <c r="D324" s="160">
        <v>28253</v>
      </c>
      <c r="E324" s="160" t="s">
        <v>686</v>
      </c>
      <c r="F324" s="160" t="s">
        <v>686</v>
      </c>
      <c r="G324" s="175"/>
      <c r="H324" s="162" t="s">
        <v>4111</v>
      </c>
      <c r="I324" s="162" t="s">
        <v>131</v>
      </c>
      <c r="J324" s="160">
        <v>22</v>
      </c>
      <c r="K324" s="161">
        <v>4</v>
      </c>
      <c r="L324" s="161" t="s">
        <v>837</v>
      </c>
      <c r="Z324" s="163">
        <v>64</v>
      </c>
      <c r="AA324" s="163">
        <v>184</v>
      </c>
      <c r="AB324" s="163">
        <v>164</v>
      </c>
      <c r="AC324" s="163">
        <v>40</v>
      </c>
      <c r="AD324" s="163">
        <v>27</v>
      </c>
      <c r="AE324" s="163">
        <v>10</v>
      </c>
      <c r="AF324" s="163">
        <v>2</v>
      </c>
      <c r="AG324" s="163">
        <v>1</v>
      </c>
      <c r="AH324" s="163">
        <v>21</v>
      </c>
      <c r="AI324" s="163">
        <v>16</v>
      </c>
      <c r="AJ324" s="163">
        <v>3</v>
      </c>
      <c r="AK324" s="163">
        <v>5</v>
      </c>
      <c r="AL324" s="163">
        <v>13</v>
      </c>
      <c r="AM324" s="163">
        <v>0</v>
      </c>
      <c r="AN324" s="163">
        <v>26</v>
      </c>
      <c r="AO324" s="163">
        <v>0</v>
      </c>
      <c r="AP324" s="163">
        <v>3</v>
      </c>
      <c r="AQ324" s="163">
        <v>4</v>
      </c>
      <c r="AR324" s="163">
        <v>0</v>
      </c>
      <c r="AS324" s="278">
        <v>7.0652172999999999E-2</v>
      </c>
      <c r="AT324" s="278">
        <v>0.141304347</v>
      </c>
      <c r="AU324" s="278">
        <v>0.33793103000000002</v>
      </c>
      <c r="AV324" s="278">
        <v>0.26896552000000001</v>
      </c>
      <c r="AW324" s="278">
        <v>1.3793100000000001E-2</v>
      </c>
      <c r="AX324" s="278">
        <v>0.37931034000000002</v>
      </c>
      <c r="AY324" s="456">
        <v>107.30500000000001</v>
      </c>
      <c r="AZ324" s="278">
        <v>4.8558419999999998E-2</v>
      </c>
      <c r="BA324" s="278">
        <v>0.43065693399999999</v>
      </c>
      <c r="BB324" s="278">
        <v>0.182481751</v>
      </c>
      <c r="BC324" s="278">
        <v>0.38686131299999998</v>
      </c>
      <c r="BD324" s="164">
        <v>0.27857142800000001</v>
      </c>
      <c r="BE324" s="164">
        <v>0.243902439</v>
      </c>
      <c r="BF324" s="164">
        <v>0.29444444400000003</v>
      </c>
      <c r="BG324" s="164">
        <v>0.34756097499999999</v>
      </c>
      <c r="BH324" s="164">
        <v>0.64200541899999997</v>
      </c>
      <c r="BI324" s="164">
        <v>0.103658536</v>
      </c>
      <c r="BJ324" s="165">
        <v>68.132580002994104</v>
      </c>
      <c r="BK324" s="164">
        <v>0.28238074845737798</v>
      </c>
      <c r="BL324" s="165">
        <v>-4.6084257174403396</v>
      </c>
      <c r="BM324" s="165">
        <v>16.7196163128941</v>
      </c>
      <c r="BN324" s="165">
        <v>76.474370952162005</v>
      </c>
      <c r="BO324" s="165">
        <v>0.54518225879551596</v>
      </c>
      <c r="BP324" s="165">
        <v>-0.52276047691702798</v>
      </c>
      <c r="BQ324" s="165">
        <v>2.8064206134407699</v>
      </c>
      <c r="BR324" s="165">
        <v>-5.5797126364083001</v>
      </c>
      <c r="BS324" s="284">
        <v>0.29094492727371402</v>
      </c>
      <c r="BT324" s="289"/>
      <c r="BU324" s="279"/>
      <c r="BV324" s="290"/>
      <c r="BW324" s="289"/>
      <c r="BX324" s="289"/>
      <c r="BY324" s="289"/>
      <c r="BZ324" s="289"/>
      <c r="CA324" s="279"/>
      <c r="CB324" s="290"/>
      <c r="CC324" s="289"/>
      <c r="CD324" s="279"/>
      <c r="CE324" s="328"/>
      <c r="CF324" s="290"/>
      <c r="CG324" s="289"/>
      <c r="CH324" s="279"/>
      <c r="CI324" s="328"/>
      <c r="CJ324" s="290"/>
      <c r="CK324" s="289"/>
      <c r="CL324" s="279"/>
      <c r="CM324" s="328"/>
      <c r="CN324" s="290"/>
      <c r="CO324" s="289"/>
      <c r="CP324" s="279"/>
      <c r="CQ324" s="328"/>
      <c r="CR324" s="290"/>
      <c r="CS324" s="289"/>
      <c r="CT324" s="279"/>
      <c r="CU324" s="328"/>
      <c r="CV324" s="328"/>
      <c r="CW324" s="290"/>
      <c r="CX324" s="289"/>
      <c r="CY324" s="279"/>
      <c r="CZ324" s="328"/>
      <c r="DA324" s="328"/>
      <c r="DB324" s="290"/>
      <c r="DC324" s="289"/>
      <c r="DD324" s="279"/>
      <c r="DE324" s="328"/>
      <c r="DF324" s="328"/>
      <c r="DG324" s="290"/>
      <c r="DH324" s="325"/>
      <c r="DI324" s="301">
        <v>2.3883232474326999</v>
      </c>
      <c r="DP324" s="165"/>
      <c r="DQ324" s="165"/>
      <c r="DR324" s="165"/>
      <c r="ED324" s="165"/>
      <c r="EE324" s="165"/>
      <c r="EF324" s="165"/>
      <c r="EG324" s="165"/>
      <c r="EH324" s="166"/>
      <c r="EI324" s="165"/>
      <c r="EL324" s="278"/>
      <c r="EM324" s="278"/>
      <c r="EN324" s="278"/>
      <c r="EO324" s="278"/>
      <c r="EP324" s="278"/>
      <c r="EQ324" s="278"/>
      <c r="ER324" s="165"/>
    </row>
    <row r="325" spans="1:260" ht="13" customHeight="1">
      <c r="A325" s="160" t="s">
        <v>18</v>
      </c>
      <c r="B325" s="160">
        <v>10420</v>
      </c>
      <c r="C325" s="160">
        <v>663586</v>
      </c>
      <c r="D325" s="160">
        <v>18360</v>
      </c>
      <c r="E325" s="160" t="s">
        <v>555</v>
      </c>
      <c r="F325" s="160" t="s">
        <v>555</v>
      </c>
      <c r="G325" s="175"/>
      <c r="H325" s="168" t="s">
        <v>805</v>
      </c>
      <c r="I325" s="169" t="s">
        <v>595</v>
      </c>
      <c r="J325" s="170">
        <v>28</v>
      </c>
      <c r="K325" s="161">
        <v>5</v>
      </c>
      <c r="L325" s="161" t="s">
        <v>837</v>
      </c>
      <c r="Z325" s="163">
        <v>89</v>
      </c>
      <c r="AA325" s="163">
        <v>392</v>
      </c>
      <c r="AB325" s="163">
        <v>363</v>
      </c>
      <c r="AC325" s="163">
        <v>99</v>
      </c>
      <c r="AD325" s="163">
        <v>68</v>
      </c>
      <c r="AE325" s="163">
        <v>17</v>
      </c>
      <c r="AF325" s="163">
        <v>1</v>
      </c>
      <c r="AG325" s="163">
        <v>13</v>
      </c>
      <c r="AH325" s="163">
        <v>47</v>
      </c>
      <c r="AI325" s="163">
        <v>45</v>
      </c>
      <c r="AJ325" s="163">
        <v>2</v>
      </c>
      <c r="AK325" s="163">
        <v>1</v>
      </c>
      <c r="AL325" s="163">
        <v>25</v>
      </c>
      <c r="AM325" s="163">
        <v>1</v>
      </c>
      <c r="AN325" s="163">
        <v>112</v>
      </c>
      <c r="AO325" s="163">
        <v>3</v>
      </c>
      <c r="AP325" s="163">
        <v>1</v>
      </c>
      <c r="AQ325" s="163">
        <v>0</v>
      </c>
      <c r="AR325" s="163">
        <v>8</v>
      </c>
      <c r="AS325" s="278">
        <v>6.3775509999999994E-2</v>
      </c>
      <c r="AT325" s="278">
        <v>0.28571428500000001</v>
      </c>
      <c r="AU325" s="278">
        <v>0.42857142999999998</v>
      </c>
      <c r="AV325" s="278">
        <v>0.1984127</v>
      </c>
      <c r="AW325" s="278">
        <v>0.14682539999999999</v>
      </c>
      <c r="AX325" s="278">
        <v>0.50396825000000001</v>
      </c>
      <c r="AY325" s="456">
        <v>113.2</v>
      </c>
      <c r="AZ325" s="278">
        <v>0.1400507</v>
      </c>
      <c r="BA325" s="278">
        <v>0.36111111099999998</v>
      </c>
      <c r="BB325" s="278">
        <v>0.21428571399999999</v>
      </c>
      <c r="BC325" s="278">
        <v>0.42460317400000003</v>
      </c>
      <c r="BD325" s="164">
        <v>0.35983263500000001</v>
      </c>
      <c r="BE325" s="164">
        <v>0.27272727200000002</v>
      </c>
      <c r="BF325" s="164">
        <v>0.32397959100000001</v>
      </c>
      <c r="BG325" s="164">
        <v>0.43250688700000001</v>
      </c>
      <c r="BH325" s="164">
        <v>0.75648647800000002</v>
      </c>
      <c r="BI325" s="164">
        <v>0.15977961500000001</v>
      </c>
      <c r="BJ325" s="165">
        <v>105.019787293109</v>
      </c>
      <c r="BK325" s="164">
        <v>0.32981162516357299</v>
      </c>
      <c r="BL325" s="165">
        <v>5.0747921387278803</v>
      </c>
      <c r="BM325" s="165">
        <v>50.512794725092597</v>
      </c>
      <c r="BN325" s="165">
        <v>110.171361953743</v>
      </c>
      <c r="BO325" s="165">
        <v>-1.5398300787085699</v>
      </c>
      <c r="BP325" s="165">
        <v>-1.52281159954145</v>
      </c>
      <c r="BQ325" s="165">
        <v>16.4925591526166</v>
      </c>
      <c r="BR325" s="165">
        <v>3.1351398070887999</v>
      </c>
      <c r="BS325" s="284">
        <v>1.7098030139297</v>
      </c>
      <c r="BT325" s="289"/>
      <c r="BU325" s="279"/>
      <c r="BV325" s="290"/>
      <c r="BW325" s="289"/>
      <c r="BX325" s="289"/>
      <c r="BY325" s="289"/>
      <c r="BZ325" s="289"/>
      <c r="CA325" s="279"/>
      <c r="CB325" s="290"/>
      <c r="CC325" s="289"/>
      <c r="CD325" s="279"/>
      <c r="CE325" s="328"/>
      <c r="CF325" s="290"/>
      <c r="CG325" s="289"/>
      <c r="CH325" s="279"/>
      <c r="CI325" s="328"/>
      <c r="CJ325" s="290"/>
      <c r="CK325" s="289"/>
      <c r="CL325" s="279"/>
      <c r="CM325" s="328"/>
      <c r="CN325" s="290"/>
      <c r="CO325" s="289"/>
      <c r="CP325" s="279"/>
      <c r="CQ325" s="328"/>
      <c r="CR325" s="290"/>
      <c r="CS325" s="289"/>
      <c r="CT325" s="279"/>
      <c r="CU325" s="328"/>
      <c r="CV325" s="328"/>
      <c r="CW325" s="290"/>
      <c r="CX325" s="289"/>
      <c r="CY325" s="279"/>
      <c r="CZ325" s="328"/>
      <c r="DA325" s="328"/>
      <c r="DB325" s="290"/>
      <c r="DC325" s="289"/>
      <c r="DD325" s="279"/>
      <c r="DE325" s="328"/>
      <c r="DF325" s="328"/>
      <c r="DG325" s="290"/>
      <c r="DH325" s="302"/>
      <c r="DI325" s="301">
        <v>0.57947629690170199</v>
      </c>
      <c r="DP325" s="165"/>
      <c r="DQ325" s="165"/>
      <c r="DR325" s="165"/>
      <c r="ED325" s="165"/>
      <c r="EE325" s="165"/>
      <c r="EF325" s="165"/>
      <c r="EG325" s="165"/>
      <c r="EH325" s="166"/>
      <c r="EI325" s="165"/>
      <c r="EJ325" s="164"/>
      <c r="EK325" s="164"/>
      <c r="EL325" s="278"/>
      <c r="EM325" s="278"/>
      <c r="EN325" s="278"/>
      <c r="EO325" s="278"/>
      <c r="EP325" s="278"/>
      <c r="EQ325" s="278"/>
      <c r="ER325" s="165"/>
      <c r="ES325" s="166"/>
      <c r="ET325" s="166"/>
      <c r="EU325" s="166"/>
      <c r="EV325" s="166"/>
      <c r="EW325" s="166"/>
      <c r="EX325" s="284"/>
    </row>
    <row r="326" spans="1:260" ht="13" customHeight="1">
      <c r="A326" s="160" t="s">
        <v>18</v>
      </c>
      <c r="B326" s="160">
        <v>11556</v>
      </c>
      <c r="C326" s="160">
        <v>669289</v>
      </c>
      <c r="D326" s="160">
        <v>19997</v>
      </c>
      <c r="E326" s="160" t="s">
        <v>188</v>
      </c>
      <c r="F326" s="160" t="s">
        <v>188</v>
      </c>
      <c r="G326" s="175"/>
      <c r="H326" s="162" t="s">
        <v>1692</v>
      </c>
      <c r="I326" s="162" t="s">
        <v>473</v>
      </c>
      <c r="J326" s="161">
        <v>30</v>
      </c>
      <c r="K326" s="161">
        <v>5</v>
      </c>
      <c r="L326" s="161" t="s">
        <v>837</v>
      </c>
      <c r="Z326" s="163">
        <v>79</v>
      </c>
      <c r="AA326" s="163">
        <v>268</v>
      </c>
      <c r="AB326" s="163">
        <v>248</v>
      </c>
      <c r="AC326" s="163">
        <v>61</v>
      </c>
      <c r="AD326" s="163">
        <v>50</v>
      </c>
      <c r="AE326" s="163">
        <v>11</v>
      </c>
      <c r="AF326" s="163">
        <v>0</v>
      </c>
      <c r="AG326" s="163">
        <v>0</v>
      </c>
      <c r="AH326" s="163">
        <v>22</v>
      </c>
      <c r="AI326" s="163">
        <v>14</v>
      </c>
      <c r="AJ326" s="163">
        <v>2</v>
      </c>
      <c r="AK326" s="163">
        <v>1</v>
      </c>
      <c r="AL326" s="163">
        <v>17</v>
      </c>
      <c r="AM326" s="163">
        <v>0</v>
      </c>
      <c r="AN326" s="163">
        <v>30</v>
      </c>
      <c r="AO326" s="163">
        <v>1</v>
      </c>
      <c r="AP326" s="163">
        <v>0</v>
      </c>
      <c r="AQ326" s="163">
        <v>2</v>
      </c>
      <c r="AR326" s="163">
        <v>10</v>
      </c>
      <c r="AS326" s="278">
        <v>6.3432835000000007E-2</v>
      </c>
      <c r="AT326" s="278">
        <v>0.11194029799999999</v>
      </c>
      <c r="AU326" s="278">
        <v>0.35909090999999999</v>
      </c>
      <c r="AV326" s="278">
        <v>0.25909091000000001</v>
      </c>
      <c r="AW326" s="278">
        <v>9.0909100000000007E-3</v>
      </c>
      <c r="AX326" s="278">
        <v>0.26363636000000001</v>
      </c>
      <c r="AY326" s="456">
        <v>107.441</v>
      </c>
      <c r="AZ326" s="278">
        <v>5.6550419999999997E-2</v>
      </c>
      <c r="BA326" s="278">
        <v>0.429906542</v>
      </c>
      <c r="BB326" s="278">
        <v>0.19626168199999999</v>
      </c>
      <c r="BC326" s="278">
        <v>0.37383177499999998</v>
      </c>
      <c r="BD326" s="164">
        <v>0.27981651299999999</v>
      </c>
      <c r="BE326" s="164">
        <v>0.24596774099999999</v>
      </c>
      <c r="BF326" s="164">
        <v>0.29699248099999997</v>
      </c>
      <c r="BG326" s="164">
        <v>0.29032258</v>
      </c>
      <c r="BH326" s="164">
        <v>0.58731506099999997</v>
      </c>
      <c r="BI326" s="164">
        <v>4.4354839E-2</v>
      </c>
      <c r="BJ326" s="165">
        <v>29.1535047020867</v>
      </c>
      <c r="BK326" s="164">
        <v>0.265886692624343</v>
      </c>
      <c r="BL326" s="165">
        <v>-10.252977026498</v>
      </c>
      <c r="BM326" s="165">
        <v>20.811779843771699</v>
      </c>
      <c r="BN326" s="165">
        <v>61.759824297023897</v>
      </c>
      <c r="BO326" s="165">
        <v>-1.41023631943945</v>
      </c>
      <c r="BP326" s="165">
        <v>0.79582429118454401</v>
      </c>
      <c r="BQ326" s="165">
        <v>-2.6268919801472199E-2</v>
      </c>
      <c r="BR326" s="165">
        <v>-11.1766648104993</v>
      </c>
      <c r="BS326" s="284">
        <v>-2.72332982611165E-3</v>
      </c>
      <c r="BT326" s="289"/>
      <c r="BU326" s="279"/>
      <c r="BV326" s="290"/>
      <c r="BW326" s="289"/>
      <c r="BX326" s="289"/>
      <c r="BY326" s="289"/>
      <c r="BZ326" s="289"/>
      <c r="CA326" s="279"/>
      <c r="CB326" s="290"/>
      <c r="CC326" s="289"/>
      <c r="CD326" s="279"/>
      <c r="CE326" s="328"/>
      <c r="CF326" s="290"/>
      <c r="CG326" s="289"/>
      <c r="CH326" s="279"/>
      <c r="CI326" s="328"/>
      <c r="CJ326" s="290"/>
      <c r="CK326" s="289"/>
      <c r="CL326" s="279"/>
      <c r="CM326" s="328"/>
      <c r="CN326" s="290"/>
      <c r="CO326" s="289"/>
      <c r="CP326" s="279"/>
      <c r="CQ326" s="328"/>
      <c r="CR326" s="290"/>
      <c r="CS326" s="289"/>
      <c r="CT326" s="279"/>
      <c r="CU326" s="328"/>
      <c r="CV326" s="328"/>
      <c r="CW326" s="290"/>
      <c r="CX326" s="289"/>
      <c r="CY326" s="279"/>
      <c r="CZ326" s="328"/>
      <c r="DA326" s="328"/>
      <c r="DB326" s="290"/>
      <c r="DC326" s="289"/>
      <c r="DD326" s="279"/>
      <c r="DE326" s="328"/>
      <c r="DF326" s="328"/>
      <c r="DG326" s="290"/>
      <c r="DH326" s="302"/>
      <c r="DI326" s="301">
        <v>2.4144552350044202</v>
      </c>
      <c r="DP326" s="165"/>
      <c r="DQ326" s="165"/>
      <c r="DR326" s="165"/>
      <c r="ED326" s="165"/>
      <c r="EE326" s="165"/>
      <c r="EF326" s="165"/>
      <c r="EG326" s="165"/>
      <c r="EH326" s="166"/>
      <c r="EI326" s="165"/>
      <c r="EJ326" s="164"/>
      <c r="EK326" s="164"/>
      <c r="EL326" s="278"/>
      <c r="EM326" s="278"/>
      <c r="EN326" s="278"/>
      <c r="EO326" s="278"/>
      <c r="EP326" s="278"/>
      <c r="EQ326" s="278"/>
      <c r="ER326" s="165"/>
      <c r="ES326" s="166"/>
      <c r="ET326" s="166"/>
      <c r="EU326" s="166"/>
      <c r="EV326" s="166"/>
      <c r="EW326" s="166"/>
      <c r="EX326" s="284"/>
    </row>
    <row r="327" spans="1:260" ht="13" customHeight="1">
      <c r="A327" s="160" t="s">
        <v>18</v>
      </c>
      <c r="B327" s="160">
        <v>11169</v>
      </c>
      <c r="C327" s="160">
        <v>542932</v>
      </c>
      <c r="D327" s="160">
        <v>12037</v>
      </c>
      <c r="E327" s="160" t="s">
        <v>129</v>
      </c>
      <c r="F327" s="160" t="s">
        <v>129</v>
      </c>
      <c r="G327" s="175"/>
      <c r="H327" s="168" t="s">
        <v>1233</v>
      </c>
      <c r="I327" s="169" t="s">
        <v>237</v>
      </c>
      <c r="J327" s="170">
        <v>35</v>
      </c>
      <c r="K327" s="161">
        <v>5</v>
      </c>
      <c r="L327" s="161" t="s">
        <v>837</v>
      </c>
      <c r="Z327" s="163">
        <v>43</v>
      </c>
      <c r="AA327" s="163">
        <v>94</v>
      </c>
      <c r="AB327" s="163">
        <v>88</v>
      </c>
      <c r="AC327" s="163">
        <v>18</v>
      </c>
      <c r="AD327" s="163">
        <v>16</v>
      </c>
      <c r="AE327" s="163">
        <v>2</v>
      </c>
      <c r="AF327" s="163">
        <v>0</v>
      </c>
      <c r="AG327" s="163">
        <v>0</v>
      </c>
      <c r="AH327" s="163">
        <v>12</v>
      </c>
      <c r="AI327" s="163">
        <v>2</v>
      </c>
      <c r="AJ327" s="163">
        <v>9</v>
      </c>
      <c r="AK327" s="163">
        <v>1</v>
      </c>
      <c r="AL327" s="163">
        <v>4</v>
      </c>
      <c r="AM327" s="163">
        <v>0</v>
      </c>
      <c r="AN327" s="163">
        <v>21</v>
      </c>
      <c r="AO327" s="163">
        <v>2</v>
      </c>
      <c r="AP327" s="163">
        <v>0</v>
      </c>
      <c r="AQ327" s="163">
        <v>0</v>
      </c>
      <c r="AR327" s="163">
        <v>1</v>
      </c>
      <c r="AS327" s="278">
        <v>4.2553190999999997E-2</v>
      </c>
      <c r="AT327" s="278">
        <v>0.223404255</v>
      </c>
      <c r="AU327" s="278">
        <v>0.26865672000000002</v>
      </c>
      <c r="AV327" s="278">
        <v>0.35820896000000002</v>
      </c>
      <c r="AW327" s="278">
        <v>2.9850749999999999E-2</v>
      </c>
      <c r="AX327" s="278">
        <v>0.35820896000000002</v>
      </c>
      <c r="AY327" s="456">
        <v>111.29900000000001</v>
      </c>
      <c r="AZ327" s="278">
        <v>0.10787172</v>
      </c>
      <c r="BA327" s="278">
        <v>0.58208955200000001</v>
      </c>
      <c r="BB327" s="278">
        <v>0.26865671600000002</v>
      </c>
      <c r="BC327" s="278">
        <v>0.149253731</v>
      </c>
      <c r="BD327" s="164">
        <v>0.26865671600000002</v>
      </c>
      <c r="BE327" s="164">
        <v>0.20454545399999999</v>
      </c>
      <c r="BF327" s="164">
        <v>0.255319148</v>
      </c>
      <c r="BG327" s="164">
        <v>0.22727272700000001</v>
      </c>
      <c r="BH327" s="164">
        <v>0.482591875</v>
      </c>
      <c r="BI327" s="164">
        <v>2.2727272999999999E-2</v>
      </c>
      <c r="BJ327" s="165">
        <v>14.9381595156079</v>
      </c>
      <c r="BK327" s="164">
        <v>0.22270060600118399</v>
      </c>
      <c r="BL327" s="165">
        <v>-6.84780881237866</v>
      </c>
      <c r="BM327" s="165">
        <v>4.0480387465965499</v>
      </c>
      <c r="BN327" s="165">
        <v>39.1718252818537</v>
      </c>
      <c r="BO327" s="165">
        <v>4.52947829279607E-2</v>
      </c>
      <c r="BP327" s="165">
        <v>1.1146430177614</v>
      </c>
      <c r="BQ327" s="165">
        <v>-3.0859639966923198</v>
      </c>
      <c r="BR327" s="165">
        <v>-5.5651409268442</v>
      </c>
      <c r="BS327" s="284">
        <v>-0.31992551875043301</v>
      </c>
      <c r="BT327" s="289"/>
      <c r="BU327" s="279"/>
      <c r="BV327" s="290"/>
      <c r="BW327" s="289"/>
      <c r="BX327" s="289"/>
      <c r="BY327" s="289"/>
      <c r="BZ327" s="289"/>
      <c r="CA327" s="279"/>
      <c r="CB327" s="290"/>
      <c r="CC327" s="289"/>
      <c r="CD327" s="279"/>
      <c r="CE327" s="328"/>
      <c r="CF327" s="290"/>
      <c r="CG327" s="289"/>
      <c r="CH327" s="279"/>
      <c r="CI327" s="328"/>
      <c r="CJ327" s="290"/>
      <c r="CK327" s="289"/>
      <c r="CL327" s="279"/>
      <c r="CM327" s="328"/>
      <c r="CN327" s="290"/>
      <c r="CO327" s="289"/>
      <c r="CP327" s="279"/>
      <c r="CQ327" s="328"/>
      <c r="CR327" s="290"/>
      <c r="CS327" s="289"/>
      <c r="CT327" s="279"/>
      <c r="CU327" s="328"/>
      <c r="CV327" s="328"/>
      <c r="CW327" s="290"/>
      <c r="CX327" s="289"/>
      <c r="CY327" s="279"/>
      <c r="CZ327" s="328"/>
      <c r="DA327" s="328"/>
      <c r="DB327" s="290"/>
      <c r="DC327" s="289"/>
      <c r="DD327" s="279"/>
      <c r="DE327" s="328"/>
      <c r="DF327" s="328"/>
      <c r="DG327" s="290"/>
      <c r="DH327" s="302"/>
      <c r="DI327" s="301">
        <v>-0.58492165803909302</v>
      </c>
      <c r="DP327" s="165"/>
      <c r="DQ327" s="165"/>
      <c r="DR327" s="165"/>
      <c r="ED327" s="165"/>
      <c r="EE327" s="165"/>
      <c r="EF327" s="165"/>
      <c r="EG327" s="165"/>
      <c r="EH327" s="166"/>
      <c r="EI327" s="165"/>
      <c r="EJ327" s="164"/>
      <c r="EK327" s="164"/>
      <c r="EL327" s="278"/>
      <c r="EM327" s="278"/>
      <c r="EN327" s="278"/>
      <c r="EO327" s="278"/>
      <c r="EP327" s="278"/>
      <c r="EQ327" s="278"/>
      <c r="ER327" s="165"/>
      <c r="ES327" s="166"/>
      <c r="ET327" s="166"/>
      <c r="EU327" s="166"/>
      <c r="EV327" s="166"/>
      <c r="EW327" s="166"/>
      <c r="EX327" s="284"/>
    </row>
    <row r="328" spans="1:260" ht="13" customHeight="1">
      <c r="A328" s="160" t="s">
        <v>18</v>
      </c>
      <c r="B328" s="160">
        <v>11768</v>
      </c>
      <c r="C328" s="160">
        <v>665161</v>
      </c>
      <c r="D328" s="160">
        <v>21636</v>
      </c>
      <c r="E328" s="160" t="s">
        <v>614</v>
      </c>
      <c r="F328" s="160" t="s">
        <v>614</v>
      </c>
      <c r="G328" s="175"/>
      <c r="H328" s="162" t="s">
        <v>3420</v>
      </c>
      <c r="I328" s="162" t="s">
        <v>560</v>
      </c>
      <c r="J328" s="160">
        <v>27</v>
      </c>
      <c r="K328" s="161">
        <v>6</v>
      </c>
      <c r="L328" s="161" t="s">
        <v>837</v>
      </c>
      <c r="Z328" s="163">
        <v>82</v>
      </c>
      <c r="AA328" s="163">
        <v>350</v>
      </c>
      <c r="AB328" s="163">
        <v>317</v>
      </c>
      <c r="AC328" s="163">
        <v>102</v>
      </c>
      <c r="AD328" s="163">
        <v>72</v>
      </c>
      <c r="AE328" s="163">
        <v>18</v>
      </c>
      <c r="AF328" s="163">
        <v>1</v>
      </c>
      <c r="AG328" s="163">
        <v>11</v>
      </c>
      <c r="AH328" s="163">
        <v>48</v>
      </c>
      <c r="AI328" s="163">
        <v>40</v>
      </c>
      <c r="AJ328" s="163">
        <v>15</v>
      </c>
      <c r="AK328" s="163">
        <v>2</v>
      </c>
      <c r="AL328" s="163">
        <v>20</v>
      </c>
      <c r="AM328" s="163">
        <v>1</v>
      </c>
      <c r="AN328" s="163">
        <v>55</v>
      </c>
      <c r="AO328" s="163">
        <v>10</v>
      </c>
      <c r="AP328" s="163">
        <v>2</v>
      </c>
      <c r="AQ328" s="163">
        <v>1</v>
      </c>
      <c r="AR328" s="163">
        <v>6</v>
      </c>
      <c r="AS328" s="278">
        <v>5.7142856999999998E-2</v>
      </c>
      <c r="AT328" s="278">
        <v>0.157142857</v>
      </c>
      <c r="AU328" s="278">
        <v>0.44528301999999997</v>
      </c>
      <c r="AV328" s="278">
        <v>0.21132075</v>
      </c>
      <c r="AW328" s="278">
        <v>7.9245280000000001E-2</v>
      </c>
      <c r="AX328" s="278">
        <v>0.41509434000000001</v>
      </c>
      <c r="AY328" s="456">
        <v>109.91500000000001</v>
      </c>
      <c r="AZ328" s="278">
        <v>0.12003381</v>
      </c>
      <c r="BA328" s="278">
        <v>0.498098859</v>
      </c>
      <c r="BB328" s="278">
        <v>0.19391634899999999</v>
      </c>
      <c r="BC328" s="278">
        <v>0.30798479000000001</v>
      </c>
      <c r="BD328" s="164">
        <v>0.359683794</v>
      </c>
      <c r="BE328" s="164">
        <v>0.32176656100000001</v>
      </c>
      <c r="BF328" s="164">
        <v>0.37822349500000002</v>
      </c>
      <c r="BG328" s="164">
        <v>0.48895898999999998</v>
      </c>
      <c r="BH328" s="164">
        <v>0.86718248499999995</v>
      </c>
      <c r="BI328" s="164">
        <v>0.167192429</v>
      </c>
      <c r="BJ328" s="165">
        <v>107.843501547191</v>
      </c>
      <c r="BK328" s="164">
        <v>0.37714665580069801</v>
      </c>
      <c r="BL328" s="165">
        <v>17.8012858662075</v>
      </c>
      <c r="BM328" s="165">
        <v>58.370931032604602</v>
      </c>
      <c r="BN328" s="165">
        <v>145.54134860687</v>
      </c>
      <c r="BO328" s="165">
        <v>-0.205998784928589</v>
      </c>
      <c r="BP328" s="165">
        <v>2.6507773348130201</v>
      </c>
      <c r="BQ328" s="165">
        <v>39.228102711985898</v>
      </c>
      <c r="BR328" s="165">
        <v>20.993466718147602</v>
      </c>
      <c r="BS328" s="284">
        <v>4.0668235673452804</v>
      </c>
      <c r="BT328" s="289"/>
      <c r="BU328" s="279"/>
      <c r="BV328" s="290"/>
      <c r="BW328" s="289"/>
      <c r="BX328" s="289"/>
      <c r="BY328" s="289"/>
      <c r="BZ328" s="289"/>
      <c r="CA328" s="279"/>
      <c r="CB328" s="290"/>
      <c r="CC328" s="289"/>
      <c r="CD328" s="279"/>
      <c r="CE328" s="328"/>
      <c r="CF328" s="290"/>
      <c r="CG328" s="289"/>
      <c r="CH328" s="279"/>
      <c r="CI328" s="328"/>
      <c r="CJ328" s="290"/>
      <c r="CK328" s="289"/>
      <c r="CL328" s="279"/>
      <c r="CM328" s="328"/>
      <c r="CN328" s="290"/>
      <c r="CO328" s="289"/>
      <c r="CP328" s="279"/>
      <c r="CQ328" s="328"/>
      <c r="CR328" s="290"/>
      <c r="CS328" s="289"/>
      <c r="CT328" s="279"/>
      <c r="CU328" s="328"/>
      <c r="CV328" s="328"/>
      <c r="CW328" s="290"/>
      <c r="CX328" s="289"/>
      <c r="CY328" s="279"/>
      <c r="CZ328" s="328"/>
      <c r="DA328" s="328"/>
      <c r="DB328" s="290"/>
      <c r="DC328" s="289"/>
      <c r="DD328" s="279"/>
      <c r="DE328" s="328"/>
      <c r="DF328" s="328"/>
      <c r="DG328" s="290"/>
      <c r="DH328" s="302"/>
      <c r="DI328" s="301">
        <v>6.25249791145324</v>
      </c>
      <c r="DP328" s="165"/>
      <c r="DQ328" s="165"/>
      <c r="DR328" s="165"/>
      <c r="ED328" s="165"/>
      <c r="EE328" s="165"/>
      <c r="EF328" s="165"/>
      <c r="EG328" s="165"/>
      <c r="EH328" s="166"/>
      <c r="EI328" s="165"/>
      <c r="EJ328" s="164"/>
      <c r="EK328" s="164"/>
      <c r="EL328" s="278"/>
      <c r="EM328" s="278"/>
      <c r="EN328" s="278"/>
      <c r="EO328" s="278"/>
      <c r="EP328" s="278"/>
      <c r="EQ328" s="278"/>
      <c r="ER328" s="165"/>
      <c r="ES328" s="166"/>
      <c r="ET328" s="166"/>
      <c r="EU328" s="166"/>
      <c r="EV328" s="166"/>
      <c r="EW328" s="166"/>
      <c r="EX328" s="284"/>
    </row>
    <row r="329" spans="1:260" ht="13" customHeight="1">
      <c r="A329" s="160" t="s">
        <v>18</v>
      </c>
      <c r="B329" s="160">
        <v>11700</v>
      </c>
      <c r="C329" s="160">
        <v>656716</v>
      </c>
      <c r="D329" s="160">
        <v>19392</v>
      </c>
      <c r="E329" s="160" t="s">
        <v>239</v>
      </c>
      <c r="F329" s="160" t="s">
        <v>239</v>
      </c>
      <c r="G329" s="175"/>
      <c r="H329" s="162" t="s">
        <v>1805</v>
      </c>
      <c r="I329" s="162" t="s">
        <v>174</v>
      </c>
      <c r="J329" s="161">
        <v>30</v>
      </c>
      <c r="K329" s="161">
        <v>6</v>
      </c>
      <c r="L329" s="161" t="s">
        <v>46</v>
      </c>
      <c r="Z329" s="163">
        <v>82</v>
      </c>
      <c r="AA329" s="163">
        <v>307</v>
      </c>
      <c r="AB329" s="163">
        <v>270</v>
      </c>
      <c r="AC329" s="163">
        <v>77</v>
      </c>
      <c r="AD329" s="163">
        <v>51</v>
      </c>
      <c r="AE329" s="163">
        <v>12</v>
      </c>
      <c r="AF329" s="163">
        <v>8</v>
      </c>
      <c r="AG329" s="163">
        <v>6</v>
      </c>
      <c r="AH329" s="163">
        <v>45</v>
      </c>
      <c r="AI329" s="163">
        <v>26</v>
      </c>
      <c r="AJ329" s="163">
        <v>11</v>
      </c>
      <c r="AK329" s="163">
        <v>3</v>
      </c>
      <c r="AL329" s="163">
        <v>29</v>
      </c>
      <c r="AM329" s="163">
        <v>1</v>
      </c>
      <c r="AN329" s="163">
        <v>68</v>
      </c>
      <c r="AO329" s="163">
        <v>3</v>
      </c>
      <c r="AP329" s="163">
        <v>4</v>
      </c>
      <c r="AQ329" s="163">
        <v>1</v>
      </c>
      <c r="AR329" s="163">
        <v>3</v>
      </c>
      <c r="AS329" s="278">
        <v>9.4462539999999998E-2</v>
      </c>
      <c r="AT329" s="278">
        <v>0.221498371</v>
      </c>
      <c r="AU329" s="278">
        <v>0.42995169</v>
      </c>
      <c r="AV329" s="278">
        <v>0.24637681</v>
      </c>
      <c r="AW329" s="278">
        <v>6.7632849999999994E-2</v>
      </c>
      <c r="AX329" s="278">
        <v>0.32850242000000002</v>
      </c>
      <c r="AY329" s="456">
        <v>108.744</v>
      </c>
      <c r="AZ329" s="278">
        <v>9.3023259999999997E-2</v>
      </c>
      <c r="BA329" s="278">
        <v>0.37864077600000001</v>
      </c>
      <c r="BB329" s="278">
        <v>0.305825242</v>
      </c>
      <c r="BC329" s="278">
        <v>0.31553397999999999</v>
      </c>
      <c r="BD329" s="164">
        <v>0.35499999999999998</v>
      </c>
      <c r="BE329" s="164">
        <v>0.28518518500000001</v>
      </c>
      <c r="BF329" s="164">
        <v>0.35620914999999997</v>
      </c>
      <c r="BG329" s="164">
        <v>0.455555555</v>
      </c>
      <c r="BH329" s="164">
        <v>0.81176470499999998</v>
      </c>
      <c r="BI329" s="164">
        <v>0.17037036999999999</v>
      </c>
      <c r="BJ329" s="165">
        <v>109.89335683789</v>
      </c>
      <c r="BK329" s="164">
        <v>0.351166091590631</v>
      </c>
      <c r="BL329" s="165">
        <v>9.2255424671887205</v>
      </c>
      <c r="BM329" s="165">
        <v>44.810916941714098</v>
      </c>
      <c r="BN329" s="165">
        <v>127.945121703149</v>
      </c>
      <c r="BO329" s="165">
        <v>7.45102369396973E-2</v>
      </c>
      <c r="BP329" s="165">
        <v>4.0311223650351096</v>
      </c>
      <c r="BQ329" s="165">
        <v>25.4736176925792</v>
      </c>
      <c r="BR329" s="165">
        <v>13.9037660035385</v>
      </c>
      <c r="BS329" s="284">
        <v>2.6408799206613498</v>
      </c>
      <c r="BT329" s="289"/>
      <c r="BU329" s="279"/>
      <c r="BV329" s="290"/>
      <c r="BW329" s="289"/>
      <c r="BX329" s="289"/>
      <c r="BY329" s="289"/>
      <c r="BZ329" s="289"/>
      <c r="CA329" s="279"/>
      <c r="CB329" s="290"/>
      <c r="CC329" s="289"/>
      <c r="CD329" s="279"/>
      <c r="CE329" s="328"/>
      <c r="CF329" s="290"/>
      <c r="CG329" s="289"/>
      <c r="CH329" s="279"/>
      <c r="CI329" s="328"/>
      <c r="CJ329" s="290"/>
      <c r="CK329" s="289"/>
      <c r="CL329" s="279"/>
      <c r="CM329" s="328"/>
      <c r="CN329" s="290"/>
      <c r="CO329" s="289"/>
      <c r="CP329" s="279"/>
      <c r="CQ329" s="328"/>
      <c r="CR329" s="290"/>
      <c r="CS329" s="289"/>
      <c r="CT329" s="279"/>
      <c r="CU329" s="328"/>
      <c r="CV329" s="328"/>
      <c r="CW329" s="290"/>
      <c r="CX329" s="289"/>
      <c r="CY329" s="279"/>
      <c r="CZ329" s="328"/>
      <c r="DA329" s="328"/>
      <c r="DB329" s="290"/>
      <c r="DC329" s="289"/>
      <c r="DD329" s="279"/>
      <c r="DE329" s="328"/>
      <c r="DF329" s="328"/>
      <c r="DG329" s="290"/>
      <c r="DH329" s="302"/>
      <c r="DI329" s="301">
        <v>1.0598048567771901</v>
      </c>
      <c r="DP329" s="165"/>
      <c r="DQ329" s="165"/>
      <c r="DR329" s="165"/>
      <c r="ED329" s="165"/>
      <c r="EE329" s="165"/>
      <c r="EF329" s="165"/>
      <c r="EG329" s="165"/>
      <c r="EH329" s="166"/>
      <c r="EI329" s="165"/>
      <c r="EJ329" s="164"/>
      <c r="EK329" s="164"/>
      <c r="EL329" s="278"/>
      <c r="EM329" s="278"/>
      <c r="EN329" s="278"/>
      <c r="EO329" s="278"/>
      <c r="EP329" s="278"/>
      <c r="EQ329" s="278"/>
      <c r="ER329" s="165"/>
      <c r="ES329" s="166"/>
      <c r="ET329" s="166"/>
      <c r="EU329" s="166"/>
      <c r="EV329" s="166"/>
      <c r="EW329" s="166"/>
      <c r="EX329" s="284"/>
    </row>
    <row r="330" spans="1:260" ht="13" customHeight="1">
      <c r="A330" s="160" t="s">
        <v>18</v>
      </c>
      <c r="B330" s="160">
        <v>13017</v>
      </c>
      <c r="C330" s="160">
        <v>682177</v>
      </c>
      <c r="D330" s="160">
        <v>25180</v>
      </c>
      <c r="E330" s="160" t="s">
        <v>213</v>
      </c>
      <c r="F330" s="160" t="s">
        <v>213</v>
      </c>
      <c r="G330" s="175"/>
      <c r="H330" s="162" t="s">
        <v>4049</v>
      </c>
      <c r="I330" s="162" t="s">
        <v>197</v>
      </c>
      <c r="J330" s="160">
        <v>28</v>
      </c>
      <c r="K330" s="161">
        <v>6</v>
      </c>
      <c r="L330" s="161" t="s">
        <v>46</v>
      </c>
      <c r="Z330" s="163">
        <v>71</v>
      </c>
      <c r="AA330" s="163">
        <v>221</v>
      </c>
      <c r="AB330" s="163">
        <v>197</v>
      </c>
      <c r="AC330" s="163">
        <v>42</v>
      </c>
      <c r="AD330" s="163">
        <v>26</v>
      </c>
      <c r="AE330" s="163">
        <v>8</v>
      </c>
      <c r="AF330" s="163">
        <v>0</v>
      </c>
      <c r="AG330" s="163">
        <v>8</v>
      </c>
      <c r="AH330" s="163">
        <v>25</v>
      </c>
      <c r="AI330" s="163">
        <v>22</v>
      </c>
      <c r="AJ330" s="163">
        <v>5</v>
      </c>
      <c r="AK330" s="163">
        <v>1</v>
      </c>
      <c r="AL330" s="163">
        <v>23</v>
      </c>
      <c r="AM330" s="163">
        <v>1</v>
      </c>
      <c r="AN330" s="163">
        <v>54</v>
      </c>
      <c r="AO330" s="163">
        <v>0</v>
      </c>
      <c r="AP330" s="163">
        <v>0</v>
      </c>
      <c r="AQ330" s="163">
        <v>1</v>
      </c>
      <c r="AR330" s="163">
        <v>4</v>
      </c>
      <c r="AS330" s="278">
        <v>0.104072398</v>
      </c>
      <c r="AT330" s="278">
        <v>0.24434389100000001</v>
      </c>
      <c r="AU330" s="278">
        <v>0.40972222000000003</v>
      </c>
      <c r="AV330" s="278">
        <v>0.21527778</v>
      </c>
      <c r="AW330" s="278">
        <v>0.13194444</v>
      </c>
      <c r="AX330" s="278">
        <v>0.375</v>
      </c>
      <c r="AY330" s="456">
        <v>111.172</v>
      </c>
      <c r="AZ330" s="278">
        <v>0.12884161</v>
      </c>
      <c r="BA330" s="278">
        <v>0.52816901400000005</v>
      </c>
      <c r="BB330" s="278">
        <v>0.12676056299999999</v>
      </c>
      <c r="BC330" s="278">
        <v>0.34507042199999999</v>
      </c>
      <c r="BD330" s="164">
        <v>0.25185185100000002</v>
      </c>
      <c r="BE330" s="164">
        <v>0.21319796899999999</v>
      </c>
      <c r="BF330" s="164">
        <v>0.29545454500000001</v>
      </c>
      <c r="BG330" s="164">
        <v>0.375634517</v>
      </c>
      <c r="BH330" s="164">
        <v>0.67108906199999996</v>
      </c>
      <c r="BI330" s="164">
        <v>0.16243654799999999</v>
      </c>
      <c r="BJ330" s="165">
        <v>104.775833572933</v>
      </c>
      <c r="BK330" s="164">
        <v>0.29631169963644999</v>
      </c>
      <c r="BL330" s="165">
        <v>-3.0690777999744401</v>
      </c>
      <c r="BM330" s="165">
        <v>22.5477552908077</v>
      </c>
      <c r="BN330" s="165">
        <v>89.988260961839401</v>
      </c>
      <c r="BO330" s="165">
        <v>0.34890908349843502</v>
      </c>
      <c r="BP330" s="332">
        <v>1.2707815244793801</v>
      </c>
      <c r="BQ330" s="165">
        <v>9.9812052893056809</v>
      </c>
      <c r="BR330" s="165">
        <v>-1.2754088667616801</v>
      </c>
      <c r="BS330" s="284">
        <v>1.0347632970956</v>
      </c>
      <c r="BT330" s="289"/>
      <c r="BU330" s="279"/>
      <c r="BV330" s="290"/>
      <c r="BW330" s="289"/>
      <c r="BX330" s="289"/>
      <c r="BY330" s="289"/>
      <c r="BZ330" s="289"/>
      <c r="CA330" s="279"/>
      <c r="CB330" s="290"/>
      <c r="CC330" s="289"/>
      <c r="CD330" s="279"/>
      <c r="CE330" s="328"/>
      <c r="CF330" s="290"/>
      <c r="CG330" s="289"/>
      <c r="CH330" s="279"/>
      <c r="CI330" s="328"/>
      <c r="CJ330" s="290"/>
      <c r="CK330" s="289"/>
      <c r="CL330" s="279"/>
      <c r="CM330" s="328"/>
      <c r="CN330" s="290"/>
      <c r="CO330" s="289"/>
      <c r="CP330" s="279"/>
      <c r="CQ330" s="328"/>
      <c r="CR330" s="290"/>
      <c r="CS330" s="289"/>
      <c r="CT330" s="279"/>
      <c r="CU330" s="328"/>
      <c r="CV330" s="328"/>
      <c r="CW330" s="290"/>
      <c r="CX330" s="289"/>
      <c r="CY330" s="279"/>
      <c r="CZ330" s="328"/>
      <c r="DA330" s="328"/>
      <c r="DB330" s="290"/>
      <c r="DC330" s="289"/>
      <c r="DD330" s="279"/>
      <c r="DE330" s="328"/>
      <c r="DF330" s="328"/>
      <c r="DG330" s="290"/>
      <c r="DH330" s="325"/>
      <c r="DI330" s="301">
        <v>3.6907498240470802</v>
      </c>
      <c r="DP330" s="165"/>
      <c r="DQ330" s="165"/>
      <c r="DR330" s="165"/>
      <c r="ED330" s="165"/>
      <c r="EE330" s="165"/>
      <c r="EF330" s="165"/>
      <c r="EG330" s="165"/>
      <c r="EH330" s="166"/>
      <c r="EI330" s="165"/>
      <c r="EL330" s="278"/>
      <c r="EM330" s="278"/>
      <c r="EN330" s="278"/>
      <c r="EO330" s="278"/>
      <c r="EP330" s="278"/>
      <c r="EQ330" s="278"/>
      <c r="ER330" s="165"/>
    </row>
    <row r="331" spans="1:260" ht="13" customHeight="1">
      <c r="A331" s="160" t="s">
        <v>18</v>
      </c>
      <c r="B331" s="160">
        <v>12933</v>
      </c>
      <c r="C331" s="160">
        <v>694671</v>
      </c>
      <c r="D331" s="160">
        <v>33333</v>
      </c>
      <c r="E331" s="160" t="s">
        <v>14</v>
      </c>
      <c r="F331" s="160" t="s">
        <v>14</v>
      </c>
      <c r="G331" s="175"/>
      <c r="H331" s="162" t="s">
        <v>4129</v>
      </c>
      <c r="I331" s="162" t="s">
        <v>1799</v>
      </c>
      <c r="J331" s="160">
        <v>23</v>
      </c>
      <c r="K331" s="161">
        <v>7</v>
      </c>
      <c r="L331" s="161" t="s">
        <v>837</v>
      </c>
      <c r="Z331" s="163">
        <v>69</v>
      </c>
      <c r="AA331" s="163">
        <v>300</v>
      </c>
      <c r="AB331" s="163">
        <v>265</v>
      </c>
      <c r="AC331" s="163">
        <v>61</v>
      </c>
      <c r="AD331" s="163">
        <v>38</v>
      </c>
      <c r="AE331" s="163">
        <v>10</v>
      </c>
      <c r="AF331" s="163">
        <v>0</v>
      </c>
      <c r="AG331" s="163">
        <v>13</v>
      </c>
      <c r="AH331" s="163">
        <v>34</v>
      </c>
      <c r="AI331" s="163">
        <v>31</v>
      </c>
      <c r="AJ331" s="163">
        <v>11</v>
      </c>
      <c r="AK331" s="163">
        <v>3</v>
      </c>
      <c r="AL331" s="163">
        <v>30</v>
      </c>
      <c r="AM331" s="163">
        <v>2</v>
      </c>
      <c r="AN331" s="163">
        <v>79</v>
      </c>
      <c r="AO331" s="163">
        <v>2</v>
      </c>
      <c r="AP331" s="163">
        <v>3</v>
      </c>
      <c r="AQ331" s="163">
        <v>0</v>
      </c>
      <c r="AR331" s="163">
        <v>6</v>
      </c>
      <c r="AS331" s="278">
        <v>0.1</v>
      </c>
      <c r="AT331" s="278">
        <v>0.263333333</v>
      </c>
      <c r="AU331" s="278">
        <v>0.47619048000000003</v>
      </c>
      <c r="AV331" s="278">
        <v>0.24338624</v>
      </c>
      <c r="AW331" s="278">
        <v>0.12698413</v>
      </c>
      <c r="AX331" s="278">
        <v>0.47089946999999999</v>
      </c>
      <c r="AY331" s="456">
        <v>113.128</v>
      </c>
      <c r="AZ331" s="278">
        <v>0.10561609</v>
      </c>
      <c r="BA331" s="278">
        <v>0.396825396</v>
      </c>
      <c r="BB331" s="278">
        <v>0.195767195</v>
      </c>
      <c r="BC331" s="278">
        <v>0.407407407</v>
      </c>
      <c r="BD331" s="164">
        <v>0.27272727200000002</v>
      </c>
      <c r="BE331" s="164">
        <v>0.23018867900000001</v>
      </c>
      <c r="BF331" s="164">
        <v>0.31</v>
      </c>
      <c r="BG331" s="164">
        <v>0.41509433899999998</v>
      </c>
      <c r="BH331" s="164">
        <v>0.72509433899999998</v>
      </c>
      <c r="BI331" s="164">
        <v>0.18490566</v>
      </c>
      <c r="BJ331" s="165">
        <v>119.269000095061</v>
      </c>
      <c r="BK331" s="164">
        <v>0.31534531452511699</v>
      </c>
      <c r="BL331" s="165">
        <v>0.40755548892132698</v>
      </c>
      <c r="BM331" s="165">
        <v>35.181537060118799</v>
      </c>
      <c r="BN331" s="165">
        <v>102.30513551315801</v>
      </c>
      <c r="BO331" s="165">
        <v>-4.48599830824329E-2</v>
      </c>
      <c r="BP331" s="165">
        <v>0.90177558548748404</v>
      </c>
      <c r="BQ331" s="165">
        <v>14.1456005424778</v>
      </c>
      <c r="BR331" s="165">
        <v>1.69758082931451</v>
      </c>
      <c r="BS331" s="284">
        <v>1.4664910531812101</v>
      </c>
      <c r="BT331" s="289"/>
      <c r="BU331" s="279"/>
      <c r="BV331" s="290"/>
      <c r="BW331" s="289"/>
      <c r="BX331" s="289"/>
      <c r="BY331" s="289"/>
      <c r="BZ331" s="289"/>
      <c r="CA331" s="279"/>
      <c r="CB331" s="290"/>
      <c r="CC331" s="289"/>
      <c r="CD331" s="279"/>
      <c r="CE331" s="328"/>
      <c r="CF331" s="290"/>
      <c r="CG331" s="289"/>
      <c r="CH331" s="279"/>
      <c r="CI331" s="328"/>
      <c r="CJ331" s="290"/>
      <c r="CK331" s="289"/>
      <c r="CL331" s="279"/>
      <c r="CM331" s="328"/>
      <c r="CN331" s="290"/>
      <c r="CO331" s="289"/>
      <c r="CP331" s="279"/>
      <c r="CQ331" s="328"/>
      <c r="CR331" s="290"/>
      <c r="CS331" s="289"/>
      <c r="CT331" s="279"/>
      <c r="CU331" s="328"/>
      <c r="CV331" s="328"/>
      <c r="CW331" s="290"/>
      <c r="CX331" s="289"/>
      <c r="CY331" s="279"/>
      <c r="CZ331" s="328"/>
      <c r="DA331" s="328"/>
      <c r="DB331" s="290"/>
      <c r="DC331" s="289"/>
      <c r="DD331" s="279"/>
      <c r="DE331" s="328"/>
      <c r="DF331" s="328"/>
      <c r="DG331" s="290"/>
      <c r="DH331" s="325"/>
      <c r="DI331" s="301">
        <v>2.1776156425475999</v>
      </c>
      <c r="DP331" s="165"/>
      <c r="DQ331" s="165"/>
      <c r="DR331" s="165"/>
      <c r="ED331" s="165"/>
      <c r="EE331" s="165"/>
      <c r="EF331" s="165"/>
      <c r="EG331" s="165"/>
      <c r="EH331" s="166"/>
      <c r="EI331" s="165"/>
      <c r="EL331" s="278"/>
      <c r="EM331" s="278"/>
      <c r="EN331" s="278"/>
      <c r="EO331" s="278"/>
      <c r="EP331" s="278"/>
      <c r="EQ331" s="278"/>
      <c r="ER331" s="165"/>
    </row>
    <row r="332" spans="1:260" ht="13" customHeight="1">
      <c r="A332" s="160" t="s">
        <v>18</v>
      </c>
      <c r="B332" s="160">
        <v>11643</v>
      </c>
      <c r="C332" s="160">
        <v>664913</v>
      </c>
      <c r="D332" s="160">
        <v>18171</v>
      </c>
      <c r="E332" s="160" t="s">
        <v>4356</v>
      </c>
      <c r="F332" s="160" t="s">
        <v>4356</v>
      </c>
      <c r="G332" s="175"/>
      <c r="H332" s="168" t="s">
        <v>606</v>
      </c>
      <c r="I332" s="169" t="s">
        <v>602</v>
      </c>
      <c r="J332" s="170">
        <v>32</v>
      </c>
      <c r="K332" s="161">
        <v>7</v>
      </c>
      <c r="L332" s="161" t="s">
        <v>46</v>
      </c>
      <c r="Z332" s="163">
        <v>38</v>
      </c>
      <c r="AA332" s="163">
        <v>76</v>
      </c>
      <c r="AB332" s="163">
        <v>65</v>
      </c>
      <c r="AC332" s="163">
        <v>12</v>
      </c>
      <c r="AD332" s="163">
        <v>9</v>
      </c>
      <c r="AE332" s="163">
        <v>2</v>
      </c>
      <c r="AF332" s="163">
        <v>0</v>
      </c>
      <c r="AG332" s="163">
        <v>1</v>
      </c>
      <c r="AH332" s="163">
        <v>6</v>
      </c>
      <c r="AI332" s="163">
        <v>3</v>
      </c>
      <c r="AJ332" s="163">
        <v>1</v>
      </c>
      <c r="AK332" s="163">
        <v>0</v>
      </c>
      <c r="AL332" s="163">
        <v>9</v>
      </c>
      <c r="AM332" s="163">
        <v>0</v>
      </c>
      <c r="AN332" s="163">
        <v>23</v>
      </c>
      <c r="AO332" s="163">
        <v>2</v>
      </c>
      <c r="AP332" s="163">
        <v>0</v>
      </c>
      <c r="AQ332" s="163">
        <v>0</v>
      </c>
      <c r="AR332" s="163">
        <v>2</v>
      </c>
      <c r="AS332" s="278">
        <v>0.118421052</v>
      </c>
      <c r="AT332" s="278">
        <v>0.30263157800000001</v>
      </c>
      <c r="AU332" s="278">
        <v>0.5</v>
      </c>
      <c r="AV332" s="278">
        <v>0.26190476000000001</v>
      </c>
      <c r="AW332" s="278">
        <v>9.5238100000000006E-2</v>
      </c>
      <c r="AX332" s="278">
        <v>0.40476190000000001</v>
      </c>
      <c r="AY332" s="456">
        <v>111.93600000000001</v>
      </c>
      <c r="AZ332" s="278">
        <v>0.15151514999999999</v>
      </c>
      <c r="BA332" s="278">
        <v>0.33333333300000001</v>
      </c>
      <c r="BB332" s="278">
        <v>0.21428571399999999</v>
      </c>
      <c r="BC332" s="278">
        <v>0.452380952</v>
      </c>
      <c r="BD332" s="164">
        <v>0.268292682</v>
      </c>
      <c r="BE332" s="164">
        <v>0.18461538399999999</v>
      </c>
      <c r="BF332" s="164">
        <v>0.30263157800000001</v>
      </c>
      <c r="BG332" s="164">
        <v>0.261538461</v>
      </c>
      <c r="BH332" s="164">
        <v>0.56417003899999996</v>
      </c>
      <c r="BI332" s="164">
        <v>7.6923077000000006E-2</v>
      </c>
      <c r="BJ332" s="165">
        <v>49.617402074254599</v>
      </c>
      <c r="BK332" s="164">
        <v>0.26650225018200102</v>
      </c>
      <c r="BL332" s="165">
        <v>-2.8700884033683098</v>
      </c>
      <c r="BM332" s="165">
        <v>5.93932026133505</v>
      </c>
      <c r="BN332" s="165">
        <v>63.978518532385003</v>
      </c>
      <c r="BO332" s="165">
        <v>-0.48935869182304997</v>
      </c>
      <c r="BP332" s="165">
        <v>0.37257393635809399</v>
      </c>
      <c r="BQ332" s="165">
        <v>-3.6244673237893101</v>
      </c>
      <c r="BR332" s="165">
        <v>-2.77781550146074</v>
      </c>
      <c r="BS332" s="284">
        <v>-0.37575279232037601</v>
      </c>
      <c r="BT332" s="289"/>
      <c r="BU332" s="279"/>
      <c r="BV332" s="290"/>
      <c r="BW332" s="289"/>
      <c r="BX332" s="289"/>
      <c r="BY332" s="289"/>
      <c r="BZ332" s="289"/>
      <c r="CA332" s="279"/>
      <c r="CB332" s="290"/>
      <c r="CC332" s="289"/>
      <c r="CD332" s="279"/>
      <c r="CE332" s="328"/>
      <c r="CF332" s="290"/>
      <c r="CG332" s="289"/>
      <c r="CH332" s="279"/>
      <c r="CI332" s="328"/>
      <c r="CJ332" s="290"/>
      <c r="CK332" s="289"/>
      <c r="CL332" s="279"/>
      <c r="CM332" s="328"/>
      <c r="CN332" s="290"/>
      <c r="CO332" s="289"/>
      <c r="CP332" s="279"/>
      <c r="CQ332" s="328"/>
      <c r="CR332" s="290"/>
      <c r="CS332" s="289"/>
      <c r="CT332" s="279"/>
      <c r="CU332" s="328"/>
      <c r="CV332" s="328"/>
      <c r="CW332" s="290"/>
      <c r="CX332" s="289"/>
      <c r="CY332" s="279"/>
      <c r="CZ332" s="328"/>
      <c r="DA332" s="328"/>
      <c r="DB332" s="290"/>
      <c r="DC332" s="289"/>
      <c r="DD332" s="279"/>
      <c r="DE332" s="328"/>
      <c r="DF332" s="328"/>
      <c r="DG332" s="290"/>
      <c r="DH332" s="302"/>
      <c r="DI332" s="301">
        <v>-3.4484875202178902</v>
      </c>
      <c r="DP332" s="165"/>
      <c r="DQ332" s="165"/>
      <c r="DR332" s="165"/>
      <c r="ED332" s="165"/>
      <c r="EE332" s="165"/>
      <c r="EF332" s="165"/>
      <c r="EG332" s="165"/>
      <c r="EH332" s="166"/>
      <c r="EI332" s="165"/>
      <c r="EJ332" s="164"/>
      <c r="EK332" s="164"/>
      <c r="EL332" s="278"/>
      <c r="EM332" s="278"/>
      <c r="EN332" s="278"/>
      <c r="EO332" s="278"/>
      <c r="EP332" s="278"/>
      <c r="EQ332" s="278"/>
      <c r="ER332" s="165"/>
      <c r="ES332" s="166"/>
      <c r="ET332" s="166"/>
      <c r="EU332" s="166"/>
      <c r="EV332" s="166"/>
      <c r="EW332" s="166"/>
      <c r="EX332" s="284"/>
    </row>
    <row r="333" spans="1:260" ht="13" customHeight="1">
      <c r="A333" s="160" t="s">
        <v>18</v>
      </c>
      <c r="B333" s="160">
        <v>12157</v>
      </c>
      <c r="C333" s="160">
        <v>691718</v>
      </c>
      <c r="D333" s="160">
        <v>27769</v>
      </c>
      <c r="E333" s="160" t="s">
        <v>129</v>
      </c>
      <c r="F333" s="160" t="s">
        <v>129</v>
      </c>
      <c r="G333" s="175"/>
      <c r="H333" s="162" t="s">
        <v>3561</v>
      </c>
      <c r="I333" s="162" t="s">
        <v>148</v>
      </c>
      <c r="J333" s="160">
        <v>23</v>
      </c>
      <c r="K333" s="161">
        <v>8</v>
      </c>
      <c r="L333" s="161" t="s">
        <v>46</v>
      </c>
      <c r="Z333" s="163">
        <v>89</v>
      </c>
      <c r="AA333" s="163">
        <v>376</v>
      </c>
      <c r="AB333" s="163">
        <v>349</v>
      </c>
      <c r="AC333" s="163">
        <v>95</v>
      </c>
      <c r="AD333" s="163">
        <v>48</v>
      </c>
      <c r="AE333" s="163">
        <v>20</v>
      </c>
      <c r="AF333" s="163">
        <v>4</v>
      </c>
      <c r="AG333" s="163">
        <v>23</v>
      </c>
      <c r="AH333" s="163">
        <v>64</v>
      </c>
      <c r="AI333" s="163">
        <v>67</v>
      </c>
      <c r="AJ333" s="163">
        <v>27</v>
      </c>
      <c r="AK333" s="163">
        <v>4</v>
      </c>
      <c r="AL333" s="163">
        <v>17</v>
      </c>
      <c r="AM333" s="163">
        <v>0</v>
      </c>
      <c r="AN333" s="163">
        <v>87</v>
      </c>
      <c r="AO333" s="163">
        <v>3</v>
      </c>
      <c r="AP333" s="163">
        <v>3</v>
      </c>
      <c r="AQ333" s="163">
        <v>4</v>
      </c>
      <c r="AR333" s="163">
        <v>1</v>
      </c>
      <c r="AS333" s="278">
        <v>4.5212765000000002E-2</v>
      </c>
      <c r="AT333" s="278">
        <v>0.23138297799999999</v>
      </c>
      <c r="AU333" s="278">
        <v>0.49442378999999997</v>
      </c>
      <c r="AV333" s="278">
        <v>0.20817843999999999</v>
      </c>
      <c r="AW333" s="278">
        <v>0.133829</v>
      </c>
      <c r="AX333" s="278">
        <v>0.41263940999999998</v>
      </c>
      <c r="AY333" s="456">
        <v>111.776</v>
      </c>
      <c r="AZ333" s="278">
        <v>0.16381235999999999</v>
      </c>
      <c r="BA333" s="278">
        <v>0.307692307</v>
      </c>
      <c r="BB333" s="278">
        <v>0.19615384599999999</v>
      </c>
      <c r="BC333" s="278">
        <v>0.49615384600000001</v>
      </c>
      <c r="BD333" s="164">
        <v>0.29752066100000002</v>
      </c>
      <c r="BE333" s="164">
        <v>0.27220630299999998</v>
      </c>
      <c r="BF333" s="164">
        <v>0.30913978399999997</v>
      </c>
      <c r="BG333" s="164">
        <v>0.55014326599999996</v>
      </c>
      <c r="BH333" s="164">
        <v>0.85928305000000005</v>
      </c>
      <c r="BI333" s="164">
        <v>0.27793696299999998</v>
      </c>
      <c r="BJ333" s="165">
        <v>182.68213210522899</v>
      </c>
      <c r="BK333" s="164">
        <v>0.36441192191134197</v>
      </c>
      <c r="BL333" s="165">
        <v>15.288315507658201</v>
      </c>
      <c r="BM333" s="165">
        <v>58.871705743559097</v>
      </c>
      <c r="BN333" s="165">
        <v>136.33511648552499</v>
      </c>
      <c r="BO333" s="165">
        <v>0.51195703821369398</v>
      </c>
      <c r="BP333" s="165">
        <v>5.7974508870393002</v>
      </c>
      <c r="BQ333" s="165">
        <v>45.957675025873201</v>
      </c>
      <c r="BR333" s="165">
        <v>21.7578658657897</v>
      </c>
      <c r="BS333" s="284">
        <v>4.7644862477254097</v>
      </c>
      <c r="BT333" s="289"/>
      <c r="BU333" s="279"/>
      <c r="BV333" s="290"/>
      <c r="BW333" s="289"/>
      <c r="BX333" s="289"/>
      <c r="BY333" s="289"/>
      <c r="BZ333" s="289"/>
      <c r="CA333" s="279"/>
      <c r="CB333" s="290"/>
      <c r="CC333" s="289"/>
      <c r="CD333" s="279"/>
      <c r="CE333" s="328"/>
      <c r="CF333" s="290"/>
      <c r="CG333" s="289"/>
      <c r="CH333" s="279"/>
      <c r="CI333" s="328"/>
      <c r="CJ333" s="290"/>
      <c r="CK333" s="289"/>
      <c r="CL333" s="279"/>
      <c r="CM333" s="328"/>
      <c r="CN333" s="290"/>
      <c r="CO333" s="289"/>
      <c r="CP333" s="279"/>
      <c r="CQ333" s="328"/>
      <c r="CR333" s="290"/>
      <c r="CS333" s="289"/>
      <c r="CT333" s="279"/>
      <c r="CU333" s="328"/>
      <c r="CV333" s="328"/>
      <c r="CW333" s="290"/>
      <c r="CX333" s="289"/>
      <c r="CY333" s="279"/>
      <c r="CZ333" s="328"/>
      <c r="DA333" s="328"/>
      <c r="DB333" s="290"/>
      <c r="DC333" s="289"/>
      <c r="DD333" s="279"/>
      <c r="DE333" s="328"/>
      <c r="DF333" s="328"/>
      <c r="DG333" s="290"/>
      <c r="DH333" s="302"/>
      <c r="DI333" s="301">
        <v>11.9434148073196</v>
      </c>
      <c r="DP333" s="165"/>
      <c r="DQ333" s="165"/>
      <c r="DR333" s="165"/>
      <c r="ED333" s="165"/>
      <c r="EE333" s="165"/>
      <c r="EF333" s="165"/>
      <c r="EG333" s="165"/>
      <c r="EH333" s="166"/>
      <c r="EI333" s="165"/>
      <c r="EJ333" s="164"/>
      <c r="EK333" s="164"/>
      <c r="EL333" s="278"/>
      <c r="EM333" s="278"/>
      <c r="EN333" s="278"/>
      <c r="EO333" s="278"/>
      <c r="EP333" s="278"/>
      <c r="EQ333" s="278"/>
      <c r="ER333" s="165"/>
      <c r="ES333" s="166"/>
      <c r="ET333" s="166"/>
      <c r="EU333" s="166"/>
      <c r="EV333" s="166"/>
      <c r="EW333" s="166"/>
      <c r="EX333" s="284"/>
    </row>
    <row r="334" spans="1:260" ht="13" customHeight="1">
      <c r="A334" s="160" t="s">
        <v>18</v>
      </c>
      <c r="B334" s="160">
        <v>12339</v>
      </c>
      <c r="C334" s="160">
        <v>681546</v>
      </c>
      <c r="D334" s="160">
        <v>24770</v>
      </c>
      <c r="E334" s="160" t="s">
        <v>15</v>
      </c>
      <c r="F334" s="160" t="s">
        <v>15</v>
      </c>
      <c r="G334" s="175"/>
      <c r="H334" s="162" t="s">
        <v>3047</v>
      </c>
      <c r="I334" s="162" t="s">
        <v>138</v>
      </c>
      <c r="J334" s="160">
        <v>28</v>
      </c>
      <c r="K334" s="161">
        <v>8</v>
      </c>
      <c r="L334" s="161" t="s">
        <v>46</v>
      </c>
      <c r="Z334" s="163">
        <v>9</v>
      </c>
      <c r="AA334" s="163">
        <v>27</v>
      </c>
      <c r="AB334" s="163">
        <v>24</v>
      </c>
      <c r="AC334" s="163">
        <v>3</v>
      </c>
      <c r="AD334" s="163">
        <v>1</v>
      </c>
      <c r="AE334" s="163">
        <v>0</v>
      </c>
      <c r="AF334" s="163">
        <v>0</v>
      </c>
      <c r="AG334" s="163">
        <v>2</v>
      </c>
      <c r="AH334" s="163">
        <v>5</v>
      </c>
      <c r="AI334" s="163">
        <v>4</v>
      </c>
      <c r="AJ334" s="163">
        <v>0</v>
      </c>
      <c r="AK334" s="163">
        <v>0</v>
      </c>
      <c r="AL334" s="163">
        <v>3</v>
      </c>
      <c r="AM334" s="163">
        <v>0</v>
      </c>
      <c r="AN334" s="163">
        <v>13</v>
      </c>
      <c r="AO334" s="163">
        <v>0</v>
      </c>
      <c r="AP334" s="163">
        <v>0</v>
      </c>
      <c r="AQ334" s="163">
        <v>0</v>
      </c>
      <c r="AR334" s="163">
        <v>0</v>
      </c>
      <c r="AS334" s="278">
        <v>0.111111111</v>
      </c>
      <c r="AT334" s="278">
        <v>0.48148148099999999</v>
      </c>
      <c r="AU334" s="278">
        <v>0.27272727000000002</v>
      </c>
      <c r="AV334" s="278">
        <v>0.18181818</v>
      </c>
      <c r="AW334" s="278">
        <v>0.27272727000000002</v>
      </c>
      <c r="AX334" s="278">
        <v>0.36363635999999999</v>
      </c>
      <c r="AY334" s="456">
        <v>109.803</v>
      </c>
      <c r="AZ334" s="278">
        <v>0.20560748000000001</v>
      </c>
      <c r="BA334" s="278">
        <v>0.27272727200000002</v>
      </c>
      <c r="BB334" s="278">
        <v>9.0909089999999998E-2</v>
      </c>
      <c r="BC334" s="278">
        <v>0.63636363600000001</v>
      </c>
      <c r="BD334" s="164">
        <v>0.111111111</v>
      </c>
      <c r="BE334" s="164">
        <v>0.125</v>
      </c>
      <c r="BF334" s="164">
        <v>0.222222222</v>
      </c>
      <c r="BG334" s="164">
        <v>0.375</v>
      </c>
      <c r="BH334" s="164">
        <v>0.59722222199999997</v>
      </c>
      <c r="BI334" s="164">
        <v>0.25</v>
      </c>
      <c r="BJ334" s="165">
        <v>164.31975269985</v>
      </c>
      <c r="BK334" s="164">
        <v>0.26258058459670403</v>
      </c>
      <c r="BL334" s="165">
        <v>-1.1044495445387901</v>
      </c>
      <c r="BM334" s="165">
        <v>2.0252087968689798</v>
      </c>
      <c r="BN334" s="165">
        <v>65.2704292701345</v>
      </c>
      <c r="BO334" s="165">
        <v>-0.106194212532425</v>
      </c>
      <c r="BP334" s="165">
        <v>0.20477573759853801</v>
      </c>
      <c r="BQ334" s="165">
        <v>-0.29829485059627803</v>
      </c>
      <c r="BR334" s="165">
        <v>-0.89067526391619301</v>
      </c>
      <c r="BS334" s="284">
        <v>-3.0924578160952499E-2</v>
      </c>
      <c r="BT334" s="289"/>
      <c r="BU334" s="279"/>
      <c r="BV334" s="290"/>
      <c r="BW334" s="289"/>
      <c r="BX334" s="289"/>
      <c r="BY334" s="289"/>
      <c r="BZ334" s="289"/>
      <c r="CA334" s="279"/>
      <c r="CB334" s="290"/>
      <c r="CC334" s="289"/>
      <c r="CD334" s="279"/>
      <c r="CE334" s="328"/>
      <c r="CF334" s="290"/>
      <c r="CG334" s="289"/>
      <c r="CH334" s="279"/>
      <c r="CI334" s="328"/>
      <c r="CJ334" s="290"/>
      <c r="CK334" s="289"/>
      <c r="CL334" s="279"/>
      <c r="CM334" s="328"/>
      <c r="CN334" s="290"/>
      <c r="CO334" s="289"/>
      <c r="CP334" s="279"/>
      <c r="CQ334" s="328"/>
      <c r="CR334" s="290"/>
      <c r="CS334" s="289"/>
      <c r="CT334" s="279"/>
      <c r="CU334" s="328"/>
      <c r="CV334" s="328"/>
      <c r="CW334" s="290"/>
      <c r="CX334" s="289"/>
      <c r="CY334" s="279"/>
      <c r="CZ334" s="328"/>
      <c r="DA334" s="328"/>
      <c r="DB334" s="290"/>
      <c r="DC334" s="289"/>
      <c r="DD334" s="279"/>
      <c r="DE334" s="328"/>
      <c r="DF334" s="328"/>
      <c r="DG334" s="290"/>
      <c r="DH334" s="302"/>
      <c r="DI334" s="301">
        <v>-0.28773301094770398</v>
      </c>
      <c r="DP334" s="165"/>
      <c r="DQ334" s="165"/>
      <c r="DR334" s="165"/>
      <c r="ED334" s="165"/>
      <c r="EE334" s="165"/>
      <c r="EF334" s="165"/>
      <c r="EG334" s="165"/>
      <c r="EH334" s="166"/>
      <c r="EI334" s="165"/>
      <c r="EJ334" s="164"/>
      <c r="EK334" s="164"/>
      <c r="EL334" s="278"/>
      <c r="EM334" s="278"/>
      <c r="EN334" s="278"/>
      <c r="EO334" s="278"/>
      <c r="EP334" s="278"/>
      <c r="EQ334" s="278"/>
      <c r="ER334" s="165"/>
      <c r="ES334" s="166"/>
      <c r="ET334" s="166"/>
      <c r="EU334" s="166"/>
      <c r="EV334" s="166"/>
      <c r="EW334" s="166"/>
      <c r="EX334" s="284"/>
    </row>
    <row r="335" spans="1:260" s="167" customFormat="1" ht="13" customHeight="1">
      <c r="A335" s="200" t="s">
        <v>18</v>
      </c>
      <c r="B335" s="160">
        <v>10639</v>
      </c>
      <c r="C335" s="200">
        <v>665487</v>
      </c>
      <c r="D335" s="200">
        <v>19709</v>
      </c>
      <c r="E335" s="200" t="s">
        <v>2172</v>
      </c>
      <c r="F335" s="160" t="s">
        <v>2172</v>
      </c>
      <c r="G335" s="175"/>
      <c r="H335" s="207" t="s">
        <v>4371</v>
      </c>
      <c r="I335" s="208" t="s">
        <v>245</v>
      </c>
      <c r="J335" s="209">
        <v>26</v>
      </c>
      <c r="K335" s="161">
        <v>9</v>
      </c>
      <c r="L335" s="175" t="s">
        <v>837</v>
      </c>
      <c r="M335" s="210"/>
      <c r="N335" s="211"/>
      <c r="O335" s="175"/>
      <c r="P335" s="161"/>
      <c r="Q335" s="175"/>
      <c r="R335" s="175"/>
      <c r="S335" s="175"/>
      <c r="T335" s="161"/>
      <c r="U335" s="161"/>
      <c r="V335" s="161"/>
      <c r="W335" s="161"/>
      <c r="X335" s="161"/>
      <c r="Y335" s="184"/>
      <c r="Z335" s="163">
        <v>87</v>
      </c>
      <c r="AA335" s="163">
        <v>383</v>
      </c>
      <c r="AB335" s="163">
        <v>333</v>
      </c>
      <c r="AC335" s="163">
        <v>87</v>
      </c>
      <c r="AD335" s="163">
        <v>58</v>
      </c>
      <c r="AE335" s="163">
        <v>12</v>
      </c>
      <c r="AF335" s="163">
        <v>2</v>
      </c>
      <c r="AG335" s="163">
        <v>15</v>
      </c>
      <c r="AH335" s="163">
        <v>62</v>
      </c>
      <c r="AI335" s="163">
        <v>39</v>
      </c>
      <c r="AJ335" s="163">
        <v>19</v>
      </c>
      <c r="AK335" s="163">
        <v>2</v>
      </c>
      <c r="AL335" s="163">
        <v>45</v>
      </c>
      <c r="AM335" s="163">
        <v>5</v>
      </c>
      <c r="AN335" s="163">
        <v>67</v>
      </c>
      <c r="AO335" s="163">
        <v>4</v>
      </c>
      <c r="AP335" s="163">
        <v>1</v>
      </c>
      <c r="AQ335" s="163">
        <v>0</v>
      </c>
      <c r="AR335" s="163">
        <v>4</v>
      </c>
      <c r="AS335" s="278">
        <v>0.117493472</v>
      </c>
      <c r="AT335" s="278">
        <v>0.17493472500000001</v>
      </c>
      <c r="AU335" s="278">
        <v>0.39700374999999999</v>
      </c>
      <c r="AV335" s="278">
        <v>0.23970037</v>
      </c>
      <c r="AW335" s="278">
        <v>0.11235955</v>
      </c>
      <c r="AX335" s="278">
        <v>0.50187265999999997</v>
      </c>
      <c r="AY335" s="456">
        <v>112.758</v>
      </c>
      <c r="AZ335" s="278">
        <v>0.11748445</v>
      </c>
      <c r="BA335" s="278">
        <v>0.505617977</v>
      </c>
      <c r="BB335" s="278">
        <v>0.16479400699999999</v>
      </c>
      <c r="BC335" s="278">
        <v>0.32958801399999998</v>
      </c>
      <c r="BD335" s="164">
        <v>0.28571428500000001</v>
      </c>
      <c r="BE335" s="164">
        <v>0.26126126100000002</v>
      </c>
      <c r="BF335" s="164">
        <v>0.35509138299999998</v>
      </c>
      <c r="BG335" s="164">
        <v>0.44444444399999999</v>
      </c>
      <c r="BH335" s="164">
        <v>0.79953582700000003</v>
      </c>
      <c r="BI335" s="164">
        <v>0.183183183</v>
      </c>
      <c r="BJ335" s="165">
        <v>120.40246131732501</v>
      </c>
      <c r="BK335" s="164">
        <v>0.347407977417032</v>
      </c>
      <c r="BL335" s="165">
        <v>10.3564779859658</v>
      </c>
      <c r="BM335" s="165">
        <v>54.751261125194702</v>
      </c>
      <c r="BN335" s="165">
        <v>126.516186108323</v>
      </c>
      <c r="BO335" s="165">
        <v>0.41327625354817799</v>
      </c>
      <c r="BP335" s="165">
        <v>3.8512970684096199</v>
      </c>
      <c r="BQ335" s="165">
        <v>35.13564346858</v>
      </c>
      <c r="BR335" s="165">
        <v>15.715528501073599</v>
      </c>
      <c r="BS335" s="284">
        <v>3.6425535020383002</v>
      </c>
      <c r="BT335" s="289"/>
      <c r="BU335" s="279"/>
      <c r="BV335" s="290"/>
      <c r="BW335" s="289"/>
      <c r="BX335" s="289"/>
      <c r="BY335" s="289"/>
      <c r="BZ335" s="289"/>
      <c r="CA335" s="279"/>
      <c r="CB335" s="290"/>
      <c r="CC335" s="289"/>
      <c r="CD335" s="279"/>
      <c r="CE335" s="328"/>
      <c r="CF335" s="290"/>
      <c r="CG335" s="289"/>
      <c r="CH335" s="279"/>
      <c r="CI335" s="328"/>
      <c r="CJ335" s="290"/>
      <c r="CK335" s="289"/>
      <c r="CL335" s="279"/>
      <c r="CM335" s="328"/>
      <c r="CN335" s="290"/>
      <c r="CO335" s="289"/>
      <c r="CP335" s="279"/>
      <c r="CQ335" s="328"/>
      <c r="CR335" s="290"/>
      <c r="CS335" s="289"/>
      <c r="CT335" s="279"/>
      <c r="CU335" s="328"/>
      <c r="CV335" s="328"/>
      <c r="CW335" s="290"/>
      <c r="CX335" s="289"/>
      <c r="CY335" s="279"/>
      <c r="CZ335" s="328"/>
      <c r="DA335" s="328"/>
      <c r="DB335" s="290"/>
      <c r="DC335" s="289"/>
      <c r="DD335" s="279"/>
      <c r="DE335" s="328"/>
      <c r="DF335" s="328"/>
      <c r="DG335" s="290"/>
      <c r="DH335" s="302"/>
      <c r="DI335" s="301">
        <v>6.9355430603027299</v>
      </c>
      <c r="DJ335" s="163"/>
      <c r="DK335" s="163"/>
      <c r="DL335" s="163"/>
      <c r="DM335" s="163"/>
      <c r="DN335" s="163"/>
      <c r="DO335" s="163"/>
      <c r="DP335" s="165"/>
      <c r="DQ335" s="165"/>
      <c r="DR335" s="165"/>
      <c r="DS335" s="163"/>
      <c r="DT335" s="163"/>
      <c r="DU335" s="163"/>
      <c r="DV335" s="163"/>
      <c r="DW335" s="163"/>
      <c r="DX335" s="163"/>
      <c r="DY335" s="163"/>
      <c r="DZ335" s="163"/>
      <c r="EA335" s="163"/>
      <c r="EB335" s="163"/>
      <c r="EC335" s="163"/>
      <c r="ED335" s="165"/>
      <c r="EE335" s="165"/>
      <c r="EF335" s="165"/>
      <c r="EG335" s="165"/>
      <c r="EH335" s="166"/>
      <c r="EI335" s="165"/>
      <c r="EJ335" s="164"/>
      <c r="EK335" s="164"/>
      <c r="EL335" s="278"/>
      <c r="EM335" s="278"/>
      <c r="EN335" s="278"/>
      <c r="EO335" s="278"/>
      <c r="EP335" s="278"/>
      <c r="EQ335" s="278"/>
      <c r="ER335" s="165"/>
      <c r="ES335" s="166"/>
      <c r="ET335" s="166"/>
      <c r="EU335" s="166"/>
      <c r="EV335" s="166"/>
      <c r="EW335" s="166"/>
      <c r="EX335" s="284"/>
      <c r="EY335" s="458"/>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c r="GK335" s="162"/>
      <c r="GL335" s="162"/>
      <c r="GM335" s="162"/>
      <c r="GN335" s="162"/>
      <c r="GO335" s="162"/>
      <c r="GP335" s="162"/>
      <c r="GQ335" s="162"/>
      <c r="GR335" s="162"/>
      <c r="GS335" s="162"/>
      <c r="GT335" s="162"/>
      <c r="GU335" s="162"/>
      <c r="GV335" s="162"/>
      <c r="GW335" s="162"/>
      <c r="GX335" s="162"/>
      <c r="GY335" s="162"/>
      <c r="GZ335" s="162"/>
      <c r="HA335" s="162"/>
      <c r="HB335" s="162"/>
      <c r="HC335" s="162"/>
      <c r="HD335" s="162"/>
      <c r="HE335" s="162"/>
      <c r="HF335" s="162"/>
      <c r="HG335" s="162"/>
      <c r="HH335" s="162"/>
      <c r="HI335" s="162"/>
      <c r="HJ335" s="162"/>
      <c r="HK335" s="162"/>
      <c r="HL335" s="162"/>
      <c r="HM335" s="162"/>
      <c r="HN335" s="162"/>
      <c r="HO335" s="162"/>
      <c r="HP335" s="162"/>
      <c r="HQ335" s="162"/>
      <c r="HR335" s="162"/>
      <c r="HS335" s="162"/>
      <c r="HT335" s="162"/>
      <c r="HU335" s="162"/>
      <c r="HV335" s="162"/>
      <c r="HW335" s="162"/>
      <c r="HX335" s="162"/>
      <c r="HY335" s="162"/>
      <c r="HZ335" s="162"/>
      <c r="IA335" s="162"/>
      <c r="IB335" s="162"/>
      <c r="IC335" s="162"/>
      <c r="ID335" s="162"/>
      <c r="IE335" s="162"/>
      <c r="IF335" s="162"/>
      <c r="IG335" s="162"/>
      <c r="IH335" s="162"/>
      <c r="II335" s="162"/>
      <c r="IJ335" s="162"/>
      <c r="IK335" s="162"/>
      <c r="IL335" s="162"/>
      <c r="IM335" s="162"/>
      <c r="IN335" s="162"/>
      <c r="IO335" s="162"/>
      <c r="IP335" s="162"/>
      <c r="IQ335" s="162"/>
      <c r="IR335" s="162"/>
      <c r="IS335" s="162"/>
      <c r="IT335" s="162"/>
      <c r="IU335" s="162"/>
      <c r="IV335" s="162"/>
      <c r="IW335" s="162"/>
      <c r="IX335" s="162"/>
      <c r="IY335" s="162"/>
      <c r="IZ335" s="162"/>
    </row>
    <row r="336" spans="1:260" ht="13" customHeight="1">
      <c r="A336" s="160" t="s">
        <v>18</v>
      </c>
      <c r="B336" s="160">
        <v>12719</v>
      </c>
      <c r="C336" s="200">
        <v>671732</v>
      </c>
      <c r="D336" s="160">
        <v>22542</v>
      </c>
      <c r="E336" s="200" t="s">
        <v>4356</v>
      </c>
      <c r="F336" s="160" t="s">
        <v>4356</v>
      </c>
      <c r="G336" s="175"/>
      <c r="H336" s="206" t="s">
        <v>3431</v>
      </c>
      <c r="I336" s="206" t="s">
        <v>2318</v>
      </c>
      <c r="J336" s="200">
        <v>24</v>
      </c>
      <c r="K336" s="161">
        <v>9</v>
      </c>
      <c r="L336" s="175" t="s">
        <v>46</v>
      </c>
      <c r="M336" s="210"/>
      <c r="N336" s="211"/>
      <c r="O336" s="175"/>
      <c r="P336" s="175"/>
      <c r="Q336" s="175"/>
      <c r="R336" s="175"/>
      <c r="S336" s="175"/>
      <c r="T336" s="175"/>
      <c r="U336" s="175"/>
      <c r="V336" s="175"/>
      <c r="W336" s="175"/>
      <c r="X336" s="175"/>
      <c r="Y336" s="210"/>
      <c r="Z336" s="163">
        <v>87</v>
      </c>
      <c r="AA336" s="163">
        <v>379</v>
      </c>
      <c r="AB336" s="163">
        <v>344</v>
      </c>
      <c r="AC336" s="163">
        <v>87</v>
      </c>
      <c r="AD336" s="163">
        <v>50</v>
      </c>
      <c r="AE336" s="163">
        <v>24</v>
      </c>
      <c r="AF336" s="163">
        <v>2</v>
      </c>
      <c r="AG336" s="163">
        <v>11</v>
      </c>
      <c r="AH336" s="163">
        <v>51</v>
      </c>
      <c r="AI336" s="163">
        <v>36</v>
      </c>
      <c r="AJ336" s="163">
        <v>14</v>
      </c>
      <c r="AK336" s="163">
        <v>3</v>
      </c>
      <c r="AL336" s="163">
        <v>35</v>
      </c>
      <c r="AM336" s="163">
        <v>0</v>
      </c>
      <c r="AN336" s="163">
        <v>105</v>
      </c>
      <c r="AO336" s="163">
        <v>0</v>
      </c>
      <c r="AP336" s="163">
        <v>0</v>
      </c>
      <c r="AQ336" s="163">
        <v>0</v>
      </c>
      <c r="AR336" s="163">
        <v>2</v>
      </c>
      <c r="AS336" s="278">
        <v>9.2348284000000003E-2</v>
      </c>
      <c r="AT336" s="278">
        <v>0.27704485400000001</v>
      </c>
      <c r="AU336" s="278">
        <v>0.35983263999999998</v>
      </c>
      <c r="AV336" s="278">
        <v>0.27196652999999998</v>
      </c>
      <c r="AW336" s="278">
        <v>8.7866109999999997E-2</v>
      </c>
      <c r="AX336" s="278">
        <v>0.45188285</v>
      </c>
      <c r="AY336" s="456">
        <v>113.642</v>
      </c>
      <c r="AZ336" s="278">
        <v>0.13747520999999999</v>
      </c>
      <c r="BA336" s="278">
        <v>0.462184873</v>
      </c>
      <c r="BB336" s="278">
        <v>0.21428571399999999</v>
      </c>
      <c r="BC336" s="278">
        <v>0.32352941099999999</v>
      </c>
      <c r="BD336" s="164">
        <v>0.33333333300000001</v>
      </c>
      <c r="BE336" s="164">
        <v>0.25290697600000001</v>
      </c>
      <c r="BF336" s="164">
        <v>0.32189973599999999</v>
      </c>
      <c r="BG336" s="164">
        <v>0.43023255799999999</v>
      </c>
      <c r="BH336" s="164">
        <v>0.75213229400000003</v>
      </c>
      <c r="BI336" s="164">
        <v>0.17732558200000001</v>
      </c>
      <c r="BJ336" s="165">
        <v>114.379650987508</v>
      </c>
      <c r="BK336" s="164">
        <v>0.32915939724854199</v>
      </c>
      <c r="BL336" s="165">
        <v>4.7084950659284699</v>
      </c>
      <c r="BM336" s="165">
        <v>48.6396251175413</v>
      </c>
      <c r="BN336" s="165">
        <v>107.59081944102</v>
      </c>
      <c r="BO336" s="165">
        <v>-0.88093248723128004</v>
      </c>
      <c r="BP336" s="165">
        <v>4.0023303055204398</v>
      </c>
      <c r="BQ336" s="165">
        <v>18.343451614384499</v>
      </c>
      <c r="BR336" s="165">
        <v>7.31300837070218</v>
      </c>
      <c r="BS336" s="284">
        <v>1.9016872133620499</v>
      </c>
      <c r="BT336" s="289"/>
      <c r="BU336" s="279"/>
      <c r="BV336" s="290"/>
      <c r="BW336" s="289"/>
      <c r="BX336" s="289"/>
      <c r="BY336" s="289"/>
      <c r="BZ336" s="289"/>
      <c r="CA336" s="279"/>
      <c r="CB336" s="290"/>
      <c r="CC336" s="289"/>
      <c r="CD336" s="279"/>
      <c r="CE336" s="328"/>
      <c r="CF336" s="290"/>
      <c r="CG336" s="289"/>
      <c r="CH336" s="279"/>
      <c r="CI336" s="328"/>
      <c r="CJ336" s="290"/>
      <c r="CK336" s="289"/>
      <c r="CL336" s="279"/>
      <c r="CM336" s="328"/>
      <c r="CN336" s="290"/>
      <c r="CO336" s="289"/>
      <c r="CP336" s="279"/>
      <c r="CQ336" s="328"/>
      <c r="CR336" s="290"/>
      <c r="CS336" s="289"/>
      <c r="CT336" s="279"/>
      <c r="CU336" s="328"/>
      <c r="CV336" s="328"/>
      <c r="CW336" s="290"/>
      <c r="CX336" s="289"/>
      <c r="CY336" s="279"/>
      <c r="CZ336" s="328"/>
      <c r="DA336" s="328"/>
      <c r="DB336" s="290"/>
      <c r="DC336" s="289"/>
      <c r="DD336" s="279"/>
      <c r="DE336" s="328"/>
      <c r="DF336" s="328"/>
      <c r="DG336" s="290"/>
      <c r="DH336" s="302"/>
      <c r="DI336" s="301">
        <v>-1.9445005655288601</v>
      </c>
      <c r="DP336" s="165"/>
      <c r="DQ336" s="165"/>
      <c r="DR336" s="165"/>
      <c r="ED336" s="165"/>
      <c r="EE336" s="165"/>
      <c r="EF336" s="165"/>
      <c r="EG336" s="165"/>
      <c r="EH336" s="166"/>
      <c r="EI336" s="165"/>
      <c r="EJ336" s="164"/>
      <c r="EK336" s="164"/>
      <c r="EL336" s="278"/>
      <c r="EM336" s="278"/>
      <c r="EN336" s="278"/>
      <c r="EO336" s="278"/>
      <c r="EP336" s="278"/>
      <c r="EQ336" s="278"/>
      <c r="ER336" s="165"/>
      <c r="ES336" s="166"/>
      <c r="ET336" s="166"/>
      <c r="EU336" s="166"/>
      <c r="EV336" s="166"/>
      <c r="EW336" s="166"/>
      <c r="EX336" s="284"/>
    </row>
    <row r="337" spans="1:156" ht="13" customHeight="1">
      <c r="A337" s="160" t="s">
        <v>18</v>
      </c>
      <c r="B337" s="160">
        <v>11999</v>
      </c>
      <c r="C337" s="200">
        <v>641943</v>
      </c>
      <c r="D337" s="160">
        <v>19818</v>
      </c>
      <c r="E337" s="200" t="s">
        <v>164</v>
      </c>
      <c r="F337" s="200" t="s">
        <v>164</v>
      </c>
      <c r="G337" s="175"/>
      <c r="H337" s="162" t="s">
        <v>2394</v>
      </c>
      <c r="I337" s="162" t="s">
        <v>2298</v>
      </c>
      <c r="J337" s="161">
        <v>29</v>
      </c>
      <c r="K337" s="161">
        <v>9</v>
      </c>
      <c r="L337" s="161" t="s">
        <v>46</v>
      </c>
      <c r="Z337" s="163">
        <v>51</v>
      </c>
      <c r="AA337" s="163">
        <v>145</v>
      </c>
      <c r="AB337" s="163">
        <v>128</v>
      </c>
      <c r="AC337" s="163">
        <v>26</v>
      </c>
      <c r="AD337" s="163">
        <v>19</v>
      </c>
      <c r="AE337" s="163">
        <v>4</v>
      </c>
      <c r="AF337" s="163">
        <v>0</v>
      </c>
      <c r="AG337" s="163">
        <v>3</v>
      </c>
      <c r="AH337" s="163">
        <v>11</v>
      </c>
      <c r="AI337" s="163">
        <v>9</v>
      </c>
      <c r="AJ337" s="163">
        <v>0</v>
      </c>
      <c r="AK337" s="163">
        <v>0</v>
      </c>
      <c r="AL337" s="163">
        <v>12</v>
      </c>
      <c r="AM337" s="163">
        <v>0</v>
      </c>
      <c r="AN337" s="163">
        <v>36</v>
      </c>
      <c r="AO337" s="163">
        <v>4</v>
      </c>
      <c r="AP337" s="163">
        <v>0</v>
      </c>
      <c r="AQ337" s="163">
        <v>1</v>
      </c>
      <c r="AR337" s="163">
        <v>0</v>
      </c>
      <c r="AS337" s="278">
        <v>8.2758620000000005E-2</v>
      </c>
      <c r="AT337" s="278">
        <v>0.24827586200000001</v>
      </c>
      <c r="AU337" s="278">
        <v>0.37634409000000002</v>
      </c>
      <c r="AV337" s="278">
        <v>0.34408601999999999</v>
      </c>
      <c r="AW337" s="278">
        <v>8.6021509999999995E-2</v>
      </c>
      <c r="AX337" s="278">
        <v>0.39784945999999999</v>
      </c>
      <c r="AY337" s="456">
        <v>110.339</v>
      </c>
      <c r="AZ337" s="278">
        <v>0.12544802999999999</v>
      </c>
      <c r="BA337" s="278">
        <v>0.47777777700000001</v>
      </c>
      <c r="BB337" s="278">
        <v>0.21111111099999999</v>
      </c>
      <c r="BC337" s="278">
        <v>0.311111111</v>
      </c>
      <c r="BD337" s="164">
        <v>0.25842696599999998</v>
      </c>
      <c r="BE337" s="164">
        <v>0.203125</v>
      </c>
      <c r="BF337" s="164">
        <v>0.29166666600000002</v>
      </c>
      <c r="BG337" s="164">
        <v>0.3046875</v>
      </c>
      <c r="BH337" s="164">
        <v>0.59635416600000002</v>
      </c>
      <c r="BI337" s="164">
        <v>0.1015625</v>
      </c>
      <c r="BJ337" s="165">
        <v>65.510476110653798</v>
      </c>
      <c r="BK337" s="164">
        <v>0.27289474010467502</v>
      </c>
      <c r="BL337" s="165">
        <v>-4.7333794544357799</v>
      </c>
      <c r="BM337" s="165">
        <v>12.074044971643</v>
      </c>
      <c r="BN337" s="165">
        <v>71.479573178641601</v>
      </c>
      <c r="BO337" s="165">
        <v>-0.417735012373254</v>
      </c>
      <c r="BP337" s="165">
        <v>-0.63255432853475202</v>
      </c>
      <c r="BQ337" s="165">
        <v>-6.41072801462375</v>
      </c>
      <c r="BR337" s="165">
        <v>-5.3915258195158096</v>
      </c>
      <c r="BS337" s="284">
        <v>-0.66460771669557495</v>
      </c>
      <c r="BT337" s="289"/>
      <c r="BU337" s="279"/>
      <c r="BV337" s="290"/>
      <c r="BW337" s="289"/>
      <c r="BX337" s="289"/>
      <c r="BY337" s="289"/>
      <c r="BZ337" s="289"/>
      <c r="CA337" s="279"/>
      <c r="CB337" s="290"/>
      <c r="CC337" s="289"/>
      <c r="CD337" s="279"/>
      <c r="CE337" s="328"/>
      <c r="CF337" s="290"/>
      <c r="CG337" s="289"/>
      <c r="CH337" s="279"/>
      <c r="CI337" s="328"/>
      <c r="CJ337" s="290"/>
      <c r="CK337" s="289"/>
      <c r="CL337" s="279"/>
      <c r="CM337" s="328"/>
      <c r="CN337" s="290"/>
      <c r="CO337" s="289"/>
      <c r="CP337" s="279"/>
      <c r="CQ337" s="328"/>
      <c r="CR337" s="290"/>
      <c r="CS337" s="289"/>
      <c r="CT337" s="279"/>
      <c r="CU337" s="328"/>
      <c r="CV337" s="328"/>
      <c r="CW337" s="290"/>
      <c r="CX337" s="289"/>
      <c r="CY337" s="279"/>
      <c r="CZ337" s="328"/>
      <c r="DA337" s="328"/>
      <c r="DB337" s="290"/>
      <c r="DC337" s="289"/>
      <c r="DD337" s="279"/>
      <c r="DE337" s="328"/>
      <c r="DF337" s="328"/>
      <c r="DG337" s="290"/>
      <c r="DH337" s="302"/>
      <c r="DI337" s="301">
        <v>-5.9832308292388898</v>
      </c>
      <c r="DP337" s="165"/>
      <c r="DQ337" s="165"/>
      <c r="DR337" s="165"/>
      <c r="ED337" s="165"/>
      <c r="EE337" s="165"/>
      <c r="EF337" s="165"/>
      <c r="EG337" s="165"/>
      <c r="EH337" s="166"/>
      <c r="EI337" s="165"/>
      <c r="EJ337" s="164"/>
      <c r="EK337" s="164"/>
      <c r="EL337" s="278"/>
      <c r="EM337" s="278"/>
      <c r="EN337" s="278"/>
      <c r="EO337" s="278"/>
      <c r="EP337" s="278"/>
      <c r="EQ337" s="278"/>
      <c r="ER337" s="165"/>
      <c r="ES337" s="166"/>
      <c r="ET337" s="166"/>
      <c r="EU337" s="166"/>
      <c r="EV337" s="166"/>
      <c r="EW337" s="166"/>
      <c r="EX337" s="284"/>
    </row>
    <row r="338" spans="1:156" ht="13" customHeight="1">
      <c r="A338" s="160" t="s">
        <v>18</v>
      </c>
      <c r="G338" s="175"/>
      <c r="H338" s="162" t="s">
        <v>4306</v>
      </c>
      <c r="Z338" s="163"/>
      <c r="BT338" s="480"/>
      <c r="BU338" s="481"/>
      <c r="BV338" s="482"/>
      <c r="BW338" s="480"/>
      <c r="BX338" s="480"/>
      <c r="BY338" s="480"/>
      <c r="BZ338" s="480"/>
      <c r="CA338" s="481"/>
      <c r="CB338" s="482"/>
      <c r="CC338" s="480"/>
      <c r="CD338" s="481"/>
      <c r="CE338" s="483"/>
      <c r="CF338" s="482"/>
      <c r="CG338" s="480"/>
      <c r="CH338" s="481"/>
      <c r="CI338" s="483"/>
      <c r="CJ338" s="482"/>
      <c r="CK338" s="480"/>
      <c r="CL338" s="481"/>
      <c r="CM338" s="483"/>
      <c r="CN338" s="482"/>
      <c r="CO338" s="480"/>
      <c r="CP338" s="481"/>
      <c r="CQ338" s="483"/>
      <c r="CR338" s="482"/>
      <c r="DH338" s="325"/>
      <c r="DI338" s="300"/>
    </row>
    <row r="339" spans="1:156" ht="13" customHeight="1">
      <c r="A339" s="160" t="s">
        <v>18</v>
      </c>
      <c r="G339" s="175"/>
      <c r="H339" s="162" t="s">
        <v>4317</v>
      </c>
      <c r="Z339" s="163"/>
      <c r="BT339" s="480"/>
      <c r="BU339" s="481"/>
      <c r="BV339" s="482"/>
      <c r="BW339" s="480"/>
      <c r="BX339" s="480"/>
      <c r="BY339" s="480"/>
      <c r="BZ339" s="480"/>
      <c r="CA339" s="481"/>
      <c r="CB339" s="482"/>
      <c r="CC339" s="480"/>
      <c r="CD339" s="481"/>
      <c r="CE339" s="483"/>
      <c r="CF339" s="482"/>
      <c r="CG339" s="480"/>
      <c r="CH339" s="481"/>
      <c r="CI339" s="483"/>
      <c r="CJ339" s="482"/>
      <c r="CK339" s="480"/>
      <c r="CL339" s="481"/>
      <c r="CM339" s="483"/>
      <c r="CN339" s="482"/>
      <c r="CO339" s="480"/>
      <c r="CP339" s="481"/>
      <c r="CQ339" s="483"/>
      <c r="CR339" s="482"/>
      <c r="DH339" s="325"/>
      <c r="DI339" s="300"/>
    </row>
    <row r="340" spans="1:156" ht="13" customHeight="1">
      <c r="A340" s="160" t="s">
        <v>18</v>
      </c>
      <c r="G340" s="175"/>
      <c r="H340" s="162" t="s">
        <v>4322</v>
      </c>
      <c r="Z340" s="163"/>
      <c r="BT340" s="480"/>
      <c r="BU340" s="481"/>
      <c r="BV340" s="482"/>
      <c r="BW340" s="480"/>
      <c r="BX340" s="480"/>
      <c r="BY340" s="480"/>
      <c r="BZ340" s="480"/>
      <c r="CA340" s="481"/>
      <c r="CB340" s="482"/>
      <c r="CC340" s="480"/>
      <c r="CD340" s="481"/>
      <c r="CE340" s="483"/>
      <c r="CF340" s="482"/>
      <c r="CG340" s="480"/>
      <c r="CH340" s="481"/>
      <c r="CI340" s="483"/>
      <c r="CJ340" s="482"/>
      <c r="CK340" s="480"/>
      <c r="CL340" s="481"/>
      <c r="CM340" s="483"/>
      <c r="CN340" s="482"/>
      <c r="CO340" s="480"/>
      <c r="CP340" s="481"/>
      <c r="CQ340" s="483"/>
      <c r="CR340" s="482"/>
      <c r="DH340" s="325"/>
      <c r="DI340" s="300"/>
    </row>
    <row r="341" spans="1:156" ht="13" customHeight="1">
      <c r="A341" s="160" t="s">
        <v>18</v>
      </c>
      <c r="G341" s="175"/>
      <c r="H341" s="162" t="s">
        <v>4355</v>
      </c>
      <c r="Z341" s="163"/>
      <c r="BT341" s="480"/>
      <c r="BU341" s="481"/>
      <c r="BV341" s="482"/>
      <c r="BW341" s="480"/>
      <c r="BX341" s="480"/>
      <c r="BY341" s="480"/>
      <c r="BZ341" s="480"/>
      <c r="CA341" s="481"/>
      <c r="CB341" s="482"/>
      <c r="CC341" s="480"/>
      <c r="CD341" s="481"/>
      <c r="CE341" s="483"/>
      <c r="CF341" s="482"/>
      <c r="CG341" s="480"/>
      <c r="CH341" s="481"/>
      <c r="CI341" s="483"/>
      <c r="CJ341" s="482"/>
      <c r="CK341" s="480"/>
      <c r="CL341" s="481"/>
      <c r="CM341" s="483"/>
      <c r="CN341" s="482"/>
      <c r="CO341" s="480"/>
      <c r="CP341" s="481"/>
      <c r="CQ341" s="483"/>
      <c r="CR341" s="482"/>
      <c r="DH341" s="325"/>
      <c r="DI341" s="300"/>
    </row>
    <row r="342" spans="1:156" ht="13" customHeight="1">
      <c r="A342" s="171" t="s">
        <v>15</v>
      </c>
      <c r="B342" s="474"/>
      <c r="C342" s="299"/>
      <c r="D342" s="299"/>
      <c r="E342" s="171" cm="1">
        <f t="array" ref="E342">SUMPRODUCT(--($A343:$A$2509=A342),--(K343:$K$2509&gt;0))</f>
        <v>42</v>
      </c>
      <c r="F342" s="171"/>
      <c r="G342" s="190"/>
      <c r="H342" s="471" t="s">
        <v>4219</v>
      </c>
      <c r="I342" s="172"/>
      <c r="J342" s="173"/>
      <c r="K342" s="174">
        <v>0</v>
      </c>
      <c r="L342" s="174"/>
      <c r="M342" s="185"/>
      <c r="N342" s="188"/>
      <c r="O342" s="174"/>
      <c r="P342" s="174"/>
      <c r="Q342" s="174"/>
      <c r="R342" s="174"/>
      <c r="S342" s="174"/>
      <c r="T342" s="174"/>
      <c r="U342" s="174"/>
      <c r="V342" s="174"/>
      <c r="W342" s="174"/>
      <c r="X342" s="174"/>
      <c r="Y342" s="185"/>
      <c r="Z342" s="334" cm="1">
        <f t="array" ref="Z342">SUMPRODUCT(--($A343:$A$2509=$A342),--(Z343:Z$2509))</f>
        <v>1203</v>
      </c>
      <c r="AA342" s="334" cm="1">
        <f t="array" ref="AA342">SUMPRODUCT(--($A343:$A$2509=$A342),--(AA343:AA$2509))</f>
        <v>4739</v>
      </c>
      <c r="AB342" s="334" cm="1">
        <f t="array" ref="AB342">SUMPRODUCT(--($A343:$A$2509=$A342),--(AB343:AB$2509))</f>
        <v>4214</v>
      </c>
      <c r="AC342" s="334" cm="1">
        <f t="array" ref="AC342">SUMPRODUCT(--($A343:$A$2509=$A342),--(AC343:AC$2509))</f>
        <v>1042</v>
      </c>
      <c r="AD342" s="334" cm="1">
        <f t="array" ref="AD342">SUMPRODUCT(--($A343:$A$2509=$A342),--(AD343:AD$2509))</f>
        <v>660</v>
      </c>
      <c r="AE342" s="334" cm="1">
        <f t="array" ref="AE342">SUMPRODUCT(--($A343:$A$2509=$A342),--(AE343:AE$2509))</f>
        <v>202</v>
      </c>
      <c r="AF342" s="334" cm="1">
        <f t="array" ref="AF342">SUMPRODUCT(--($A343:$A$2509=$A342),--(AF343:AF$2509))</f>
        <v>24</v>
      </c>
      <c r="AG342" s="334" cm="1">
        <f t="array" ref="AG342">SUMPRODUCT(--($A343:$A$2509=$A342),--(AG343:AG$2509))</f>
        <v>156</v>
      </c>
      <c r="AH342" s="334" cm="1">
        <f t="array" ref="AH342">SUMPRODUCT(--($A343:$A$2509=$A342),--(AH343:AH$2509))</f>
        <v>551</v>
      </c>
      <c r="AI342" s="334" cm="1">
        <f t="array" ref="AI342">SUMPRODUCT(--($A343:$A$2509=$A342),--(AI343:AI$2509))</f>
        <v>550</v>
      </c>
      <c r="AJ342" s="334" cm="1">
        <f t="array" ref="AJ342">SUMPRODUCT(--($A343:$A$2509=$A342),--(AJ343:AJ$2509))</f>
        <v>61</v>
      </c>
      <c r="AK342" s="334" cm="1">
        <f t="array" ref="AK342">SUMPRODUCT(--($A343:$A$2509=$A342),--(AK343:AK$2509))</f>
        <v>28</v>
      </c>
      <c r="AL342" s="334" cm="1">
        <f t="array" ref="AL342">SUMPRODUCT(--($A343:$A$2509=$A342),--(AL343:AL$2509))</f>
        <v>437</v>
      </c>
      <c r="AM342" s="334" cm="1">
        <f t="array" ref="AM342">SUMPRODUCT(--($A343:$A$2509=$A342),--(AM343:AM$2509))</f>
        <v>24</v>
      </c>
      <c r="AN342" s="334" cm="1">
        <f t="array" ref="AN342">SUMPRODUCT(--($A343:$A$2509=$A342),--(AN343:AN$2509))</f>
        <v>1071</v>
      </c>
      <c r="AO342" s="334" cm="1">
        <f t="array" ref="AO342">SUMPRODUCT(--($A343:$A$2509=$A342),--(AO343:AO$2509))</f>
        <v>54</v>
      </c>
      <c r="AP342" s="334" cm="1">
        <f t="array" ref="AP342">SUMPRODUCT(--($A343:$A$2509=$A342),--(AP343:AP$2509))</f>
        <v>27</v>
      </c>
      <c r="AQ342" s="334" cm="1">
        <f t="array" ref="AQ342">SUMPRODUCT(--($A343:$A$2509=$A342),--(AQ343:AQ$2509))</f>
        <v>6</v>
      </c>
      <c r="AR342" s="334" cm="1">
        <f t="array" ref="AR342">SUMPRODUCT(--($A343:$A$2509=$A342),--(AR343:AR$2509))</f>
        <v>77</v>
      </c>
      <c r="AS342" s="335"/>
      <c r="AT342" s="335"/>
      <c r="AU342" s="335"/>
      <c r="AV342" s="335"/>
      <c r="AW342" s="335"/>
      <c r="AX342" s="335"/>
      <c r="AY342" s="336"/>
      <c r="AZ342" s="335"/>
      <c r="BA342" s="335"/>
      <c r="BB342" s="335"/>
      <c r="BC342" s="335"/>
      <c r="BD342" s="337"/>
      <c r="BE342" s="337">
        <f>AC342/AB342</f>
        <v>0.24727100142382535</v>
      </c>
      <c r="BF342" s="337">
        <f>(AC342+AL342+AM342+AO342)/(AA342-AP342-AQ342)</f>
        <v>0.33085422864428388</v>
      </c>
      <c r="BG342" s="337">
        <f>((AC342-AE342-AF342-AG342)+(AE342*2)+(AF342*3)+(AG342*4))/AB342</f>
        <v>0.41765543426672996</v>
      </c>
      <c r="BH342" s="337">
        <f>BF342+BG342</f>
        <v>0.74850966291101384</v>
      </c>
      <c r="BI342" s="337">
        <f>BG342+BH342</f>
        <v>1.1661650971777437</v>
      </c>
      <c r="BJ342" s="337"/>
      <c r="BK342" s="337"/>
      <c r="BL342" s="336"/>
      <c r="BM342" s="336"/>
      <c r="BN342" s="336"/>
      <c r="BO342" s="338"/>
      <c r="BP342" s="339" cm="1">
        <f t="array" ref="BP342">SUMPRODUCT(--($A343:$A$2509=$A342),--(BP343:BP$2509))</f>
        <v>-10.533337183762326</v>
      </c>
      <c r="BQ342" s="336"/>
      <c r="BR342" s="339" cm="1">
        <f t="array" ref="BR342">SUMPRODUCT(--($A343:$A$2509=$A342),--(BR343:BR$2509))</f>
        <v>24.176939655401725</v>
      </c>
      <c r="BS342" s="333" cm="1">
        <f t="array" ref="BS342">SUMPRODUCT(--($A343:$A$2509=$A342),--(BS343:BS$2509))</f>
        <v>12.789725099549658</v>
      </c>
      <c r="BT342" s="238"/>
      <c r="BU342" s="239"/>
      <c r="BV342" s="295"/>
      <c r="BW342" s="238"/>
      <c r="BX342" s="238"/>
      <c r="BY342" s="238"/>
      <c r="BZ342" s="238"/>
      <c r="CA342" s="239"/>
      <c r="CB342" s="295"/>
      <c r="CC342" s="238"/>
      <c r="CD342" s="239"/>
      <c r="CE342" s="329"/>
      <c r="CF342" s="295"/>
      <c r="CG342" s="238"/>
      <c r="CH342" s="239"/>
      <c r="CI342" s="329"/>
      <c r="CJ342" s="295"/>
      <c r="CK342" s="238"/>
      <c r="CL342" s="239"/>
      <c r="CM342" s="329"/>
      <c r="CN342" s="295"/>
      <c r="CO342" s="238"/>
      <c r="CP342" s="239"/>
      <c r="CQ342" s="329"/>
      <c r="CR342" s="295"/>
      <c r="CS342" s="291"/>
      <c r="CT342" s="292"/>
      <c r="CU342" s="330"/>
      <c r="CV342" s="330"/>
      <c r="CW342" s="293"/>
      <c r="CX342" s="291"/>
      <c r="CY342" s="292"/>
      <c r="CZ342" s="330"/>
      <c r="DA342" s="330"/>
      <c r="DB342" s="293"/>
      <c r="DC342" s="291"/>
      <c r="DD342" s="292"/>
      <c r="DE342" s="330"/>
      <c r="DF342" s="330"/>
      <c r="DG342" s="293"/>
      <c r="DH342" s="303" cm="1">
        <f t="array" ref="DH342">SUMPRODUCT(--($A343:$A$2509=$A342),--(DH343:DH$2509))</f>
        <v>0</v>
      </c>
      <c r="DI342" s="343" cm="1">
        <f t="array" ref="DI342">SUMPRODUCT(--($A343:$A$2509=$A342),--(DI343:DI$2509))</f>
        <v>-59.54346266575142</v>
      </c>
      <c r="DJ342" s="334" cm="1">
        <f t="array" ref="DJ342">SUMPRODUCT(--($A343:$A$2509=$A342),--(DJ343:DJ$2509))</f>
        <v>281</v>
      </c>
      <c r="DK342" s="334" cm="1">
        <f t="array" ref="DK342">SUMPRODUCT(--($A343:$A$2509=$A342),--(DK343:DK$2509))</f>
        <v>101</v>
      </c>
      <c r="DL342" s="334" cm="1">
        <f t="array" ref="DL342">SUMPRODUCT(--($A343:$A$2509=$A342),--(DL343:DL$2509))</f>
        <v>0</v>
      </c>
      <c r="DM342" s="334" cm="1">
        <f t="array" ref="DM342">SUMPRODUCT(--($A343:$A$2509=$A342),--(DM343:DM$2509))</f>
        <v>46</v>
      </c>
      <c r="DN342" s="334" cm="1">
        <f t="array" ref="DN342">SUMPRODUCT(--($A343:$A$2509=$A342),--(DN343:DN$2509))</f>
        <v>50</v>
      </c>
      <c r="DO342" s="334" cm="1">
        <f t="array" ref="DO342">SUMPRODUCT(--($A343:$A$2509=$A342),--(DO343:DO$2509))</f>
        <v>22</v>
      </c>
      <c r="DP342" s="339" cm="1">
        <f t="array" ref="DP342">SUMPRODUCT(--($A343:$A$2509=$A342),--(DP343:DP$2509))</f>
        <v>720.2</v>
      </c>
      <c r="DQ342" s="339" cm="1">
        <f t="array" ref="DQ342">SUMPRODUCT(--($A343:$A$2509=$A342),--(DQ343:DQ$2509))</f>
        <v>545.69999694824207</v>
      </c>
      <c r="DR342" s="339" cm="1">
        <f t="array" ref="DR342">SUMPRODUCT(--($A343:$A$2509=$A342),--(DR343:DR$2509))</f>
        <v>174.50000190734849</v>
      </c>
      <c r="DS342" s="334" cm="1">
        <f t="array" ref="DS342">SUMPRODUCT(--($A343:$A$2509=$A342),--(DS343:DS$2509))</f>
        <v>3011</v>
      </c>
      <c r="DT342" s="334" cm="1">
        <f t="array" ref="DT342">SUMPRODUCT(--($A343:$A$2509=$A342),--(DT343:DT$2509))</f>
        <v>656</v>
      </c>
      <c r="DU342" s="334" cm="1">
        <f t="array" ref="DU342">SUMPRODUCT(--($A343:$A$2509=$A342),--(DU343:DU$2509))</f>
        <v>347</v>
      </c>
      <c r="DV342" s="334" cm="1">
        <f t="array" ref="DV342">SUMPRODUCT(--($A343:$A$2509=$A342),--(DV343:DV$2509))</f>
        <v>328</v>
      </c>
      <c r="DW342" s="334" cm="1">
        <f t="array" ref="DW342">SUMPRODUCT(--($A343:$A$2509=$A342),--(DW343:DW$2509))</f>
        <v>121</v>
      </c>
      <c r="DX342" s="334" cm="1">
        <f t="array" ref="DX342">SUMPRODUCT(--($A343:$A$2509=$A342),--(DX343:DX$2509))</f>
        <v>216</v>
      </c>
      <c r="DY342" s="334" cm="1">
        <f t="array" ref="DY342">SUMPRODUCT(--($A343:$A$2509=$A342),--(DY343:DY$2509))</f>
        <v>4</v>
      </c>
      <c r="DZ342" s="334" cm="1">
        <f t="array" ref="DZ342">SUMPRODUCT(--($A343:$A$2509=$A342),--(DZ343:DZ$2509))</f>
        <v>32</v>
      </c>
      <c r="EA342" s="334" cm="1">
        <f t="array" ref="EA342">SUMPRODUCT(--($A343:$A$2509=$A342),--(EA343:EA$2509))</f>
        <v>18</v>
      </c>
      <c r="EB342" s="334" cm="1">
        <f t="array" ref="EB342">SUMPRODUCT(--($A343:$A$2509=$A342),--(EB343:EB$2509))</f>
        <v>2</v>
      </c>
      <c r="EC342" s="334" cm="1">
        <f t="array" ref="EC342">SUMPRODUCT(--($A343:$A$2509=$A342),--(EC343:EC$2509))</f>
        <v>673</v>
      </c>
      <c r="ED342" s="338">
        <f>EC342/DP342*10</f>
        <v>9.3446264926409324</v>
      </c>
      <c r="EE342" s="338">
        <f>DX342/DP342*10</f>
        <v>2.9991668980838653</v>
      </c>
      <c r="EF342" s="338">
        <f>DW342/DP342*10</f>
        <v>1.6800888642043876</v>
      </c>
      <c r="EG342" s="338">
        <f>DX342/DQ342*10</f>
        <v>3.9582188236751432</v>
      </c>
      <c r="EH342" s="341">
        <f>(DT342+DX342+DZ342)/DP342</f>
        <v>1.2552068869758399</v>
      </c>
      <c r="EI342" s="341"/>
      <c r="EJ342" s="337">
        <f>DT342/(DS342-DX342-DY342-DZ342)</f>
        <v>0.23776730699528814</v>
      </c>
      <c r="EK342" s="337"/>
      <c r="EL342" s="342"/>
      <c r="EM342" s="342"/>
      <c r="EN342" s="342"/>
      <c r="EO342" s="342"/>
      <c r="EP342" s="342"/>
      <c r="EQ342" s="342"/>
      <c r="ER342" s="237"/>
      <c r="ES342" s="341"/>
      <c r="ET342" s="341"/>
      <c r="EU342" s="341"/>
      <c r="EV342" s="341"/>
      <c r="EW342" s="341"/>
      <c r="EX342" s="333" cm="1">
        <f t="array" ref="EX342">SUMPRODUCT(--($A343:$A$2509=$A342),--(EX343:EX$2509))</f>
        <v>5.8340314649976719</v>
      </c>
    </row>
    <row r="343" spans="1:156" ht="13" customHeight="1">
      <c r="A343" s="160" t="s">
        <v>15</v>
      </c>
      <c r="B343" s="160">
        <v>11847</v>
      </c>
      <c r="C343" s="160">
        <v>657746</v>
      </c>
      <c r="D343" s="160">
        <v>21390</v>
      </c>
      <c r="E343" s="160" t="s">
        <v>567</v>
      </c>
      <c r="F343" s="160" t="s">
        <v>567</v>
      </c>
      <c r="G343" s="175"/>
      <c r="H343" s="162" t="s">
        <v>549</v>
      </c>
      <c r="I343" s="162" t="s">
        <v>536</v>
      </c>
      <c r="J343" s="161">
        <v>29</v>
      </c>
      <c r="K343" s="161">
        <v>1</v>
      </c>
      <c r="M343" s="184" t="s">
        <v>837</v>
      </c>
      <c r="Z343" s="163"/>
      <c r="AS343" s="278"/>
      <c r="AT343" s="278"/>
      <c r="AU343" s="278"/>
      <c r="AV343" s="278"/>
      <c r="AW343" s="278"/>
      <c r="AX343" s="278"/>
      <c r="AY343" s="456"/>
      <c r="AZ343" s="278"/>
      <c r="BA343" s="278"/>
      <c r="BB343" s="278"/>
      <c r="BC343" s="278"/>
      <c r="BD343" s="164"/>
      <c r="BE343" s="164"/>
      <c r="BF343" s="164"/>
      <c r="BG343" s="164"/>
      <c r="BH343" s="164"/>
      <c r="BI343" s="164"/>
      <c r="BJ343" s="165"/>
      <c r="BK343" s="164"/>
      <c r="BL343" s="165"/>
      <c r="BM343" s="165"/>
      <c r="BN343" s="165"/>
      <c r="BO343" s="165"/>
      <c r="BP343" s="165"/>
      <c r="BQ343" s="165"/>
      <c r="BR343" s="165"/>
      <c r="BS343" s="284"/>
      <c r="BT343" s="289"/>
      <c r="BU343" s="279"/>
      <c r="BV343" s="290"/>
      <c r="BW343" s="289"/>
      <c r="BX343" s="289"/>
      <c r="BY343" s="289"/>
      <c r="BZ343" s="289"/>
      <c r="CA343" s="279"/>
      <c r="CB343" s="290"/>
      <c r="CC343" s="289"/>
      <c r="CD343" s="279"/>
      <c r="CE343" s="328"/>
      <c r="CF343" s="290"/>
      <c r="CG343" s="289"/>
      <c r="CH343" s="279"/>
      <c r="CI343" s="328"/>
      <c r="CJ343" s="290"/>
      <c r="CK343" s="289"/>
      <c r="CL343" s="279"/>
      <c r="CM343" s="328"/>
      <c r="CN343" s="290"/>
      <c r="CO343" s="289"/>
      <c r="CP343" s="279"/>
      <c r="CQ343" s="328"/>
      <c r="CR343" s="290"/>
      <c r="CS343" s="289"/>
      <c r="CT343" s="279"/>
      <c r="CU343" s="328"/>
      <c r="CV343" s="328"/>
      <c r="CW343" s="290"/>
      <c r="CX343" s="289"/>
      <c r="CY343" s="279"/>
      <c r="CZ343" s="328"/>
      <c r="DA343" s="328"/>
      <c r="DB343" s="290"/>
      <c r="DC343" s="289"/>
      <c r="DD343" s="279"/>
      <c r="DE343" s="328"/>
      <c r="DF343" s="328"/>
      <c r="DG343" s="290"/>
      <c r="DH343" s="302"/>
      <c r="DI343" s="301"/>
      <c r="DJ343" s="163">
        <v>18</v>
      </c>
      <c r="DK343" s="163">
        <v>17</v>
      </c>
      <c r="DL343" s="163">
        <v>0</v>
      </c>
      <c r="DM343" s="163">
        <v>8</v>
      </c>
      <c r="DN343" s="163">
        <v>4</v>
      </c>
      <c r="DO343" s="163">
        <v>0</v>
      </c>
      <c r="DP343" s="165">
        <v>104.1</v>
      </c>
      <c r="DQ343" s="165">
        <v>99.099998474121094</v>
      </c>
      <c r="DR343" s="165">
        <v>5</v>
      </c>
      <c r="DS343" s="163">
        <v>406</v>
      </c>
      <c r="DT343" s="163">
        <v>72</v>
      </c>
      <c r="DU343" s="163">
        <v>33</v>
      </c>
      <c r="DV343" s="163">
        <v>32</v>
      </c>
      <c r="DW343" s="163">
        <v>12</v>
      </c>
      <c r="DX343" s="163">
        <v>21</v>
      </c>
      <c r="DY343" s="163">
        <v>0</v>
      </c>
      <c r="DZ343" s="163">
        <v>10</v>
      </c>
      <c r="EA343" s="163">
        <v>0</v>
      </c>
      <c r="EB343" s="163">
        <v>2</v>
      </c>
      <c r="EC343" s="163">
        <v>116</v>
      </c>
      <c r="ED343" s="165">
        <v>10.006389532451401</v>
      </c>
      <c r="EE343" s="165">
        <v>1.8115015532886201</v>
      </c>
      <c r="EF343" s="165">
        <v>1.0351437447363501</v>
      </c>
      <c r="EG343" s="165">
        <v>6.2108624684181404</v>
      </c>
      <c r="EH343" s="166">
        <v>0.89137378018964097</v>
      </c>
      <c r="EI343" s="165">
        <v>69.143151994923301</v>
      </c>
      <c r="EJ343" s="164">
        <v>0.192</v>
      </c>
      <c r="EK343" s="164">
        <v>0.24291497975708501</v>
      </c>
      <c r="EL343" s="278">
        <v>0.38132295700000002</v>
      </c>
      <c r="EM343" s="278">
        <v>0.13229571900000001</v>
      </c>
      <c r="EN343" s="278">
        <v>0.486381322</v>
      </c>
      <c r="EO343" s="278">
        <v>0.10810810999999999</v>
      </c>
      <c r="EP343" s="278">
        <v>0.39768340000000002</v>
      </c>
      <c r="EQ343" s="278">
        <v>0.12097264000000001</v>
      </c>
      <c r="ER343" s="165">
        <v>0.79305284998168002</v>
      </c>
      <c r="ES343" s="166">
        <v>2.7603833192969498</v>
      </c>
      <c r="ET343" s="166">
        <v>3.18</v>
      </c>
      <c r="EU343" s="166">
        <v>3.2486872026988398</v>
      </c>
      <c r="EV343" s="166">
        <v>3.52011362170472</v>
      </c>
      <c r="EW343" s="166">
        <v>3.06900944684695</v>
      </c>
      <c r="EX343" s="284">
        <v>2.4178526923060399</v>
      </c>
    </row>
    <row r="344" spans="1:156" ht="13" customHeight="1">
      <c r="A344" s="160" t="s">
        <v>15</v>
      </c>
      <c r="B344" s="160">
        <v>10901</v>
      </c>
      <c r="C344" s="160">
        <v>642701</v>
      </c>
      <c r="D344" s="160">
        <v>17878</v>
      </c>
      <c r="E344" s="160" t="s">
        <v>438</v>
      </c>
      <c r="F344" s="160" t="s">
        <v>438</v>
      </c>
      <c r="G344" s="175"/>
      <c r="H344" s="162" t="s">
        <v>191</v>
      </c>
      <c r="I344" s="162" t="s">
        <v>1888</v>
      </c>
      <c r="J344" s="161">
        <v>29</v>
      </c>
      <c r="K344" s="161">
        <v>1</v>
      </c>
      <c r="M344" s="184" t="s">
        <v>837</v>
      </c>
      <c r="Z344" s="163"/>
      <c r="AS344" s="278"/>
      <c r="AT344" s="278"/>
      <c r="AU344" s="278"/>
      <c r="AV344" s="278"/>
      <c r="AW344" s="278"/>
      <c r="AX344" s="278"/>
      <c r="AY344" s="456"/>
      <c r="AZ344" s="278"/>
      <c r="BA344" s="278"/>
      <c r="BB344" s="278"/>
      <c r="BC344" s="278"/>
      <c r="BD344" s="164"/>
      <c r="BE344" s="164"/>
      <c r="BF344" s="164"/>
      <c r="BG344" s="164"/>
      <c r="BH344" s="164"/>
      <c r="BI344" s="164"/>
      <c r="BJ344" s="165"/>
      <c r="BK344" s="164"/>
      <c r="BL344" s="165"/>
      <c r="BM344" s="165"/>
      <c r="BN344" s="165"/>
      <c r="BO344" s="165"/>
      <c r="BP344" s="165"/>
      <c r="BQ344" s="165"/>
      <c r="BR344" s="165"/>
      <c r="BS344" s="284"/>
      <c r="BT344" s="289"/>
      <c r="BU344" s="279"/>
      <c r="BV344" s="290"/>
      <c r="BW344" s="289"/>
      <c r="BX344" s="289"/>
      <c r="BY344" s="289"/>
      <c r="BZ344" s="289"/>
      <c r="CA344" s="279"/>
      <c r="CB344" s="290"/>
      <c r="CC344" s="289"/>
      <c r="CD344" s="279"/>
      <c r="CE344" s="328"/>
      <c r="CF344" s="290"/>
      <c r="CG344" s="289"/>
      <c r="CH344" s="279"/>
      <c r="CI344" s="328"/>
      <c r="CJ344" s="290"/>
      <c r="CK344" s="289"/>
      <c r="CL344" s="279"/>
      <c r="CM344" s="328"/>
      <c r="CN344" s="290"/>
      <c r="CO344" s="289"/>
      <c r="CP344" s="279"/>
      <c r="CQ344" s="328"/>
      <c r="CR344" s="290"/>
      <c r="CS344" s="289"/>
      <c r="CT344" s="279"/>
      <c r="CU344" s="328"/>
      <c r="CV344" s="328"/>
      <c r="CW344" s="290"/>
      <c r="CX344" s="289"/>
      <c r="CY344" s="279"/>
      <c r="CZ344" s="328"/>
      <c r="DA344" s="328"/>
      <c r="DB344" s="290"/>
      <c r="DC344" s="289"/>
      <c r="DD344" s="279"/>
      <c r="DE344" s="328"/>
      <c r="DF344" s="328"/>
      <c r="DG344" s="290"/>
      <c r="DH344" s="302"/>
      <c r="DI344" s="301"/>
      <c r="DJ344" s="163">
        <v>38</v>
      </c>
      <c r="DK344" s="163">
        <v>0</v>
      </c>
      <c r="DL344" s="163">
        <v>0</v>
      </c>
      <c r="DM344" s="163">
        <v>2</v>
      </c>
      <c r="DN344" s="163">
        <v>1</v>
      </c>
      <c r="DO344" s="163">
        <v>5</v>
      </c>
      <c r="DP344" s="165">
        <v>38</v>
      </c>
      <c r="DQ344" s="165"/>
      <c r="DR344" s="165">
        <v>38</v>
      </c>
      <c r="DS344" s="163">
        <v>141</v>
      </c>
      <c r="DT344" s="163">
        <v>22</v>
      </c>
      <c r="DU344" s="163">
        <v>7</v>
      </c>
      <c r="DV344" s="163">
        <v>6</v>
      </c>
      <c r="DW344" s="163">
        <v>1</v>
      </c>
      <c r="DX344" s="163">
        <v>7</v>
      </c>
      <c r="DY344" s="163">
        <v>0</v>
      </c>
      <c r="DZ344" s="163">
        <v>0</v>
      </c>
      <c r="EA344" s="163">
        <v>0</v>
      </c>
      <c r="EB344" s="163">
        <v>0</v>
      </c>
      <c r="EC344" s="163">
        <v>28</v>
      </c>
      <c r="ED344" s="165">
        <v>6.6315796130912696</v>
      </c>
      <c r="EE344" s="165">
        <v>1.6578949032728101</v>
      </c>
      <c r="EF344" s="165">
        <v>0.236842129038974</v>
      </c>
      <c r="EG344" s="165">
        <v>5.2105268388574304</v>
      </c>
      <c r="EH344" s="166">
        <v>0.76315797134780505</v>
      </c>
      <c r="EI344" s="165">
        <v>58.899569325570098</v>
      </c>
      <c r="EJ344" s="164">
        <v>0.164179104477611</v>
      </c>
      <c r="EK344" s="164">
        <v>0.2</v>
      </c>
      <c r="EL344" s="278">
        <v>0.443396226</v>
      </c>
      <c r="EM344" s="278">
        <v>0.16981131999999999</v>
      </c>
      <c r="EN344" s="278">
        <v>0.38679245200000001</v>
      </c>
      <c r="EO344" s="278">
        <v>6.6037739999999998E-2</v>
      </c>
      <c r="EP344" s="278">
        <v>0.32075471999999999</v>
      </c>
      <c r="EQ344" s="278">
        <v>0.12382739</v>
      </c>
      <c r="ER344" s="165">
        <v>0.70250901458216797</v>
      </c>
      <c r="ES344" s="166">
        <v>1.4210527742338399</v>
      </c>
      <c r="ET344" s="166">
        <v>3.04</v>
      </c>
      <c r="EU344" s="166">
        <v>2.5068004830061801</v>
      </c>
      <c r="EV344" s="166">
        <v>3.7556578238139502</v>
      </c>
      <c r="EW344" s="166">
        <v>3.56862689016506</v>
      </c>
      <c r="EX344" s="284">
        <v>0.92390143871307295</v>
      </c>
    </row>
    <row r="345" spans="1:156" ht="13" customHeight="1">
      <c r="A345" s="160" t="s">
        <v>15</v>
      </c>
      <c r="B345" s="160">
        <v>10592</v>
      </c>
      <c r="C345" s="160">
        <v>656427</v>
      </c>
      <c r="D345" s="160">
        <v>17479</v>
      </c>
      <c r="E345" s="160" t="s">
        <v>239</v>
      </c>
      <c r="F345" s="160" t="s">
        <v>239</v>
      </c>
      <c r="G345" s="175"/>
      <c r="H345" s="168" t="s">
        <v>691</v>
      </c>
      <c r="I345" s="169" t="s">
        <v>124</v>
      </c>
      <c r="J345" s="170">
        <v>29</v>
      </c>
      <c r="K345" s="161">
        <v>1</v>
      </c>
      <c r="M345" s="184" t="s">
        <v>837</v>
      </c>
      <c r="Z345" s="163"/>
      <c r="AS345" s="278"/>
      <c r="AT345" s="278"/>
      <c r="AU345" s="278"/>
      <c r="AV345" s="278"/>
      <c r="AW345" s="278"/>
      <c r="AX345" s="278"/>
      <c r="AY345" s="456"/>
      <c r="AZ345" s="278"/>
      <c r="BA345" s="278"/>
      <c r="BB345" s="278"/>
      <c r="BC345" s="278"/>
      <c r="BD345" s="164"/>
      <c r="BE345" s="164"/>
      <c r="BF345" s="164"/>
      <c r="BG345" s="164"/>
      <c r="BH345" s="164"/>
      <c r="BI345" s="164"/>
      <c r="BJ345" s="165"/>
      <c r="BK345" s="164"/>
      <c r="BL345" s="165"/>
      <c r="BM345" s="165"/>
      <c r="BN345" s="165"/>
      <c r="BO345" s="165"/>
      <c r="BP345" s="165"/>
      <c r="BQ345" s="165"/>
      <c r="BR345" s="165"/>
      <c r="BS345" s="284"/>
      <c r="BT345" s="289"/>
      <c r="BU345" s="279"/>
      <c r="BV345" s="290"/>
      <c r="BW345" s="289"/>
      <c r="BX345" s="289"/>
      <c r="BY345" s="289"/>
      <c r="BZ345" s="289"/>
      <c r="CA345" s="279"/>
      <c r="CB345" s="290"/>
      <c r="CC345" s="289"/>
      <c r="CD345" s="279"/>
      <c r="CE345" s="328"/>
      <c r="CF345" s="290"/>
      <c r="CG345" s="289"/>
      <c r="CH345" s="279"/>
      <c r="CI345" s="328"/>
      <c r="CJ345" s="290"/>
      <c r="CK345" s="289"/>
      <c r="CL345" s="279"/>
      <c r="CM345" s="328"/>
      <c r="CN345" s="290"/>
      <c r="CO345" s="289"/>
      <c r="CP345" s="279"/>
      <c r="CQ345" s="328"/>
      <c r="CR345" s="290"/>
      <c r="CS345" s="289"/>
      <c r="CT345" s="279"/>
      <c r="CU345" s="328"/>
      <c r="CV345" s="328"/>
      <c r="CW345" s="290"/>
      <c r="CX345" s="289"/>
      <c r="CY345" s="279"/>
      <c r="CZ345" s="328"/>
      <c r="DA345" s="328"/>
      <c r="DB345" s="290"/>
      <c r="DC345" s="289"/>
      <c r="DD345" s="279"/>
      <c r="DE345" s="328"/>
      <c r="DF345" s="328"/>
      <c r="DG345" s="290"/>
      <c r="DH345" s="302"/>
      <c r="DI345" s="301"/>
      <c r="DJ345" s="163">
        <v>17</v>
      </c>
      <c r="DK345" s="163">
        <v>17</v>
      </c>
      <c r="DL345" s="163">
        <v>0</v>
      </c>
      <c r="DM345" s="163">
        <v>5</v>
      </c>
      <c r="DN345" s="163">
        <v>9</v>
      </c>
      <c r="DO345" s="163">
        <v>0</v>
      </c>
      <c r="DP345" s="165">
        <v>89.1</v>
      </c>
      <c r="DQ345" s="165">
        <v>89.099998474121094</v>
      </c>
      <c r="DR345" s="165"/>
      <c r="DS345" s="163">
        <v>374</v>
      </c>
      <c r="DT345" s="163">
        <v>74</v>
      </c>
      <c r="DU345" s="163">
        <v>49</v>
      </c>
      <c r="DV345" s="163">
        <v>48</v>
      </c>
      <c r="DW345" s="163">
        <v>16</v>
      </c>
      <c r="DX345" s="163">
        <v>37</v>
      </c>
      <c r="DY345" s="163">
        <v>0</v>
      </c>
      <c r="DZ345" s="163">
        <v>3</v>
      </c>
      <c r="EA345" s="163">
        <v>1</v>
      </c>
      <c r="EB345" s="163">
        <v>0</v>
      </c>
      <c r="EC345" s="163">
        <v>109</v>
      </c>
      <c r="ED345" s="165">
        <v>10.9813439088134</v>
      </c>
      <c r="EE345" s="165">
        <v>3.7276121525330099</v>
      </c>
      <c r="EF345" s="165">
        <v>1.6119403902845399</v>
      </c>
      <c r="EG345" s="165">
        <v>7.4552243050660199</v>
      </c>
      <c r="EH345" s="166">
        <v>1.2425373841776699</v>
      </c>
      <c r="EI345" s="165">
        <v>96.382632205417707</v>
      </c>
      <c r="EJ345" s="164">
        <v>0.22155688622754399</v>
      </c>
      <c r="EK345" s="164">
        <v>0.27751196172248799</v>
      </c>
      <c r="EL345" s="278">
        <v>0.34821428500000001</v>
      </c>
      <c r="EM345" s="278">
        <v>0.19196428500000001</v>
      </c>
      <c r="EN345" s="278">
        <v>0.45982142799999998</v>
      </c>
      <c r="EO345" s="278">
        <v>0.11111111</v>
      </c>
      <c r="EP345" s="278">
        <v>0.44888888999999998</v>
      </c>
      <c r="EQ345" s="278">
        <v>0.11538461999999999</v>
      </c>
      <c r="ER345" s="165">
        <v>-0.79968724971513605</v>
      </c>
      <c r="ES345" s="166">
        <v>4.8358211708536301</v>
      </c>
      <c r="ET345" s="166">
        <v>4.09</v>
      </c>
      <c r="EU345" s="166">
        <v>4.3170912632354801</v>
      </c>
      <c r="EV345" s="166">
        <v>3.68886784047081</v>
      </c>
      <c r="EW345" s="166">
        <v>3.5431480469860701</v>
      </c>
      <c r="EX345" s="284">
        <v>0.74758952856063798</v>
      </c>
    </row>
    <row r="346" spans="1:156" ht="13" customHeight="1">
      <c r="A346" s="160" t="s">
        <v>15</v>
      </c>
      <c r="B346" s="160">
        <v>11699</v>
      </c>
      <c r="C346" s="160">
        <v>655889</v>
      </c>
      <c r="D346" s="160">
        <v>20794</v>
      </c>
      <c r="E346" s="160" t="s">
        <v>2178</v>
      </c>
      <c r="F346" s="160" t="s">
        <v>2178</v>
      </c>
      <c r="G346" s="175"/>
      <c r="H346" s="162" t="s">
        <v>3452</v>
      </c>
      <c r="I346" s="162" t="s">
        <v>627</v>
      </c>
      <c r="J346" s="161">
        <v>28</v>
      </c>
      <c r="K346" s="161">
        <v>1</v>
      </c>
      <c r="M346" s="184" t="s">
        <v>837</v>
      </c>
      <c r="Z346" s="163"/>
      <c r="AS346" s="278"/>
      <c r="AT346" s="278"/>
      <c r="AU346" s="278"/>
      <c r="AV346" s="278"/>
      <c r="AW346" s="278"/>
      <c r="AX346" s="278"/>
      <c r="AY346" s="456"/>
      <c r="AZ346" s="278"/>
      <c r="BA346" s="278"/>
      <c r="BB346" s="278"/>
      <c r="BC346" s="278"/>
      <c r="BD346" s="164"/>
      <c r="BE346" s="164"/>
      <c r="BF346" s="164"/>
      <c r="BG346" s="164"/>
      <c r="BH346" s="164"/>
      <c r="BI346" s="164"/>
      <c r="BJ346" s="165"/>
      <c r="BK346" s="164"/>
      <c r="BL346" s="165"/>
      <c r="BM346" s="165"/>
      <c r="BN346" s="165"/>
      <c r="BO346" s="165"/>
      <c r="BP346" s="165"/>
      <c r="BQ346" s="165"/>
      <c r="BR346" s="165"/>
      <c r="BS346" s="284"/>
      <c r="BT346" s="289"/>
      <c r="BU346" s="279"/>
      <c r="BV346" s="290"/>
      <c r="BW346" s="289"/>
      <c r="BX346" s="289"/>
      <c r="BY346" s="289"/>
      <c r="BZ346" s="289"/>
      <c r="CA346" s="279"/>
      <c r="CB346" s="290"/>
      <c r="CC346" s="289"/>
      <c r="CD346" s="279"/>
      <c r="CE346" s="328"/>
      <c r="CF346" s="290"/>
      <c r="CG346" s="289"/>
      <c r="CH346" s="279"/>
      <c r="CI346" s="328"/>
      <c r="CJ346" s="290"/>
      <c r="CK346" s="289"/>
      <c r="CL346" s="279"/>
      <c r="CM346" s="328"/>
      <c r="CN346" s="290"/>
      <c r="CO346" s="289"/>
      <c r="CP346" s="279"/>
      <c r="CQ346" s="328"/>
      <c r="CR346" s="290"/>
      <c r="CS346" s="289"/>
      <c r="CT346" s="279"/>
      <c r="CU346" s="328"/>
      <c r="CV346" s="328"/>
      <c r="CW346" s="290"/>
      <c r="CX346" s="289"/>
      <c r="CY346" s="279"/>
      <c r="CZ346" s="328"/>
      <c r="DA346" s="328"/>
      <c r="DB346" s="290"/>
      <c r="DC346" s="289"/>
      <c r="DD346" s="279"/>
      <c r="DE346" s="328"/>
      <c r="DF346" s="328"/>
      <c r="DG346" s="290"/>
      <c r="DH346" s="302"/>
      <c r="DI346" s="301"/>
      <c r="DJ346" s="163">
        <v>31</v>
      </c>
      <c r="DK346" s="163">
        <v>0</v>
      </c>
      <c r="DL346" s="163">
        <v>0</v>
      </c>
      <c r="DM346" s="163">
        <v>1</v>
      </c>
      <c r="DN346" s="163">
        <v>2</v>
      </c>
      <c r="DO346" s="163">
        <v>0</v>
      </c>
      <c r="DP346" s="165">
        <v>30.1</v>
      </c>
      <c r="DQ346" s="165"/>
      <c r="DR346" s="165">
        <v>30.100000381469702</v>
      </c>
      <c r="DS346" s="163">
        <v>121</v>
      </c>
      <c r="DT346" s="163">
        <v>26</v>
      </c>
      <c r="DU346" s="163">
        <v>9</v>
      </c>
      <c r="DV346" s="163">
        <v>7</v>
      </c>
      <c r="DW346" s="163">
        <v>2</v>
      </c>
      <c r="DX346" s="163">
        <v>6</v>
      </c>
      <c r="DY346" s="163">
        <v>0</v>
      </c>
      <c r="DZ346" s="163">
        <v>1</v>
      </c>
      <c r="EA346" s="163">
        <v>1</v>
      </c>
      <c r="EB346" s="163">
        <v>0</v>
      </c>
      <c r="EC346" s="163">
        <v>25</v>
      </c>
      <c r="ED346" s="165">
        <v>7.4175831949404998</v>
      </c>
      <c r="EE346" s="165">
        <v>1.7802199667857199</v>
      </c>
      <c r="EF346" s="165">
        <v>0.59340665559523997</v>
      </c>
      <c r="EG346" s="165">
        <v>7.7142865227381199</v>
      </c>
      <c r="EH346" s="166">
        <v>1.0549451655026401</v>
      </c>
      <c r="EI346" s="165">
        <v>81.831253673560596</v>
      </c>
      <c r="EJ346" s="164">
        <v>0.22807017543859601</v>
      </c>
      <c r="EK346" s="164">
        <v>0.27586206896551702</v>
      </c>
      <c r="EL346" s="278">
        <v>0.60227272700000001</v>
      </c>
      <c r="EM346" s="278">
        <v>0.17045454500000001</v>
      </c>
      <c r="EN346" s="278">
        <v>0.22727272700000001</v>
      </c>
      <c r="EO346" s="278">
        <v>3.3707870000000001E-2</v>
      </c>
      <c r="EP346" s="278">
        <v>0.41573033999999998</v>
      </c>
      <c r="EQ346" s="278">
        <v>0.10672854</v>
      </c>
      <c r="ER346" s="165">
        <v>0.16288859553462501</v>
      </c>
      <c r="ES346" s="166">
        <v>2.0769232945833398</v>
      </c>
      <c r="ET346" s="166">
        <v>2.95</v>
      </c>
      <c r="EU346" s="166">
        <v>2.9868468002800199</v>
      </c>
      <c r="EV346" s="166">
        <v>3.1019351133867601</v>
      </c>
      <c r="EW346" s="166">
        <v>2.8843709063662701</v>
      </c>
      <c r="EX346" s="284">
        <v>0.63838088512420599</v>
      </c>
    </row>
    <row r="347" spans="1:156" ht="13" customHeight="1">
      <c r="A347" s="160" t="s">
        <v>15</v>
      </c>
      <c r="B347" s="282">
        <v>12874</v>
      </c>
      <c r="C347" s="282">
        <v>689147</v>
      </c>
      <c r="D347" s="282">
        <v>31776</v>
      </c>
      <c r="E347" s="282" t="s">
        <v>13</v>
      </c>
      <c r="F347" s="160" t="s">
        <v>13</v>
      </c>
      <c r="G347" s="175"/>
      <c r="H347" s="162" t="s">
        <v>3661</v>
      </c>
      <c r="I347" s="162" t="s">
        <v>3662</v>
      </c>
      <c r="J347" s="160">
        <v>24</v>
      </c>
      <c r="K347" s="161">
        <v>1</v>
      </c>
      <c r="M347" s="184" t="s">
        <v>837</v>
      </c>
      <c r="Z347" s="163"/>
      <c r="AS347" s="278"/>
      <c r="AT347" s="278"/>
      <c r="AU347" s="278"/>
      <c r="AV347" s="278"/>
      <c r="AW347" s="278"/>
      <c r="AX347" s="278"/>
      <c r="AY347" s="456"/>
      <c r="AZ347" s="278"/>
      <c r="BA347" s="278"/>
      <c r="BB347" s="278"/>
      <c r="BC347" s="278"/>
      <c r="BD347" s="164"/>
      <c r="BE347" s="164"/>
      <c r="BF347" s="164"/>
      <c r="BG347" s="164"/>
      <c r="BH347" s="164"/>
      <c r="BI347" s="164"/>
      <c r="BJ347" s="165"/>
      <c r="BK347" s="164"/>
      <c r="BL347" s="165"/>
      <c r="BM347" s="165"/>
      <c r="BN347" s="165"/>
      <c r="BO347" s="165"/>
      <c r="BP347" s="165"/>
      <c r="BQ347" s="165"/>
      <c r="BR347" s="165"/>
      <c r="BS347" s="284"/>
      <c r="BT347" s="289"/>
      <c r="BU347" s="279"/>
      <c r="BV347" s="290"/>
      <c r="BW347" s="289"/>
      <c r="BX347" s="289"/>
      <c r="BY347" s="289"/>
      <c r="BZ347" s="289"/>
      <c r="CA347" s="279"/>
      <c r="CB347" s="290"/>
      <c r="CC347" s="289"/>
      <c r="CD347" s="279"/>
      <c r="CE347" s="328"/>
      <c r="CF347" s="290"/>
      <c r="CG347" s="289"/>
      <c r="CH347" s="279"/>
      <c r="CI347" s="328"/>
      <c r="CJ347" s="290"/>
      <c r="CK347" s="289"/>
      <c r="CL347" s="279"/>
      <c r="CM347" s="328"/>
      <c r="CN347" s="290"/>
      <c r="CO347" s="289"/>
      <c r="CP347" s="279"/>
      <c r="CQ347" s="328"/>
      <c r="CR347" s="290"/>
      <c r="CS347" s="289"/>
      <c r="CT347" s="279"/>
      <c r="CU347" s="328"/>
      <c r="CV347" s="328"/>
      <c r="CW347" s="290"/>
      <c r="CX347" s="289"/>
      <c r="CY347" s="279"/>
      <c r="CZ347" s="328"/>
      <c r="DA347" s="328"/>
      <c r="DB347" s="290"/>
      <c r="DC347" s="289"/>
      <c r="DD347" s="279"/>
      <c r="DE347" s="328"/>
      <c r="DF347" s="328"/>
      <c r="DG347" s="290"/>
      <c r="DH347" s="302"/>
      <c r="DI347" s="301"/>
      <c r="DJ347" s="163">
        <v>39</v>
      </c>
      <c r="DK347" s="163">
        <v>0</v>
      </c>
      <c r="DL347" s="163">
        <v>0</v>
      </c>
      <c r="DM347" s="163">
        <v>5</v>
      </c>
      <c r="DN347" s="163">
        <v>3</v>
      </c>
      <c r="DO347" s="163">
        <v>2</v>
      </c>
      <c r="DP347" s="165">
        <v>34.200000000000003</v>
      </c>
      <c r="DQ347" s="165"/>
      <c r="DR347" s="165">
        <v>34.200000762939403</v>
      </c>
      <c r="DS347" s="163">
        <v>154</v>
      </c>
      <c r="DT347" s="163">
        <v>30</v>
      </c>
      <c r="DU347" s="163">
        <v>14</v>
      </c>
      <c r="DV347" s="163">
        <v>9</v>
      </c>
      <c r="DW347" s="163">
        <v>2</v>
      </c>
      <c r="DX347" s="163">
        <v>18</v>
      </c>
      <c r="DY347" s="163">
        <v>3</v>
      </c>
      <c r="DZ347" s="163">
        <v>2</v>
      </c>
      <c r="EA347" s="163">
        <v>4</v>
      </c>
      <c r="EB347" s="163">
        <v>0</v>
      </c>
      <c r="EC347" s="163">
        <v>34</v>
      </c>
      <c r="ED347" s="165">
        <v>8.8269246957714191</v>
      </c>
      <c r="EE347" s="165">
        <v>4.67307778011428</v>
      </c>
      <c r="EF347" s="165">
        <v>0.51923086445714195</v>
      </c>
      <c r="EG347" s="165">
        <v>7.7884629668571304</v>
      </c>
      <c r="EH347" s="166">
        <v>1.38461563855237</v>
      </c>
      <c r="EI347" s="165">
        <v>106.862887965585</v>
      </c>
      <c r="EJ347" s="164">
        <v>0.22388059701492499</v>
      </c>
      <c r="EK347" s="164">
        <v>0.28571428571428498</v>
      </c>
      <c r="EL347" s="278">
        <v>0.42424242400000001</v>
      </c>
      <c r="EM347" s="278">
        <v>0.19191919099999999</v>
      </c>
      <c r="EN347" s="278">
        <v>0.38383838300000001</v>
      </c>
      <c r="EO347" s="278">
        <v>0.06</v>
      </c>
      <c r="EP347" s="278">
        <v>0.28999999999999998</v>
      </c>
      <c r="EQ347" s="278">
        <v>9.8807500000000006E-2</v>
      </c>
      <c r="ER347" s="165">
        <v>-1.93498999811735E-2</v>
      </c>
      <c r="ES347" s="166">
        <v>2.33653889005714</v>
      </c>
      <c r="ET347" s="166">
        <v>3.62</v>
      </c>
      <c r="EU347" s="166">
        <v>3.6049787740030399</v>
      </c>
      <c r="EV347" s="166">
        <v>4.4713132333760601</v>
      </c>
      <c r="EW347" s="166">
        <v>4.1432701490864998</v>
      </c>
      <c r="EX347" s="284">
        <v>0.60827833414077703</v>
      </c>
    </row>
    <row r="348" spans="1:156" ht="13" customHeight="1">
      <c r="A348" s="160" t="s">
        <v>15</v>
      </c>
      <c r="B348" s="160">
        <v>8180</v>
      </c>
      <c r="C348" s="160">
        <v>477132</v>
      </c>
      <c r="D348" s="160">
        <v>2036</v>
      </c>
      <c r="E348" s="160" t="s">
        <v>15</v>
      </c>
      <c r="F348" s="160" t="s">
        <v>15</v>
      </c>
      <c r="G348" s="175"/>
      <c r="H348" s="168" t="s">
        <v>573</v>
      </c>
      <c r="I348" s="169" t="s">
        <v>574</v>
      </c>
      <c r="J348" s="170">
        <v>37</v>
      </c>
      <c r="K348" s="161">
        <v>1</v>
      </c>
      <c r="M348" s="184" t="s">
        <v>46</v>
      </c>
      <c r="Z348" s="163"/>
      <c r="AS348" s="278"/>
      <c r="AT348" s="278"/>
      <c r="AU348" s="278"/>
      <c r="AV348" s="278"/>
      <c r="AW348" s="278"/>
      <c r="AX348" s="278"/>
      <c r="AY348" s="456"/>
      <c r="AZ348" s="278"/>
      <c r="BA348" s="278"/>
      <c r="BB348" s="278"/>
      <c r="BC348" s="278"/>
      <c r="BD348" s="164"/>
      <c r="BE348" s="164"/>
      <c r="BF348" s="164"/>
      <c r="BG348" s="164"/>
      <c r="BH348" s="164"/>
      <c r="BI348" s="164"/>
      <c r="BJ348" s="165"/>
      <c r="BK348" s="164"/>
      <c r="BL348" s="165"/>
      <c r="BM348" s="165"/>
      <c r="BN348" s="165"/>
      <c r="BO348" s="165"/>
      <c r="BP348" s="165"/>
      <c r="BQ348" s="165"/>
      <c r="BR348" s="165"/>
      <c r="BS348" s="284"/>
      <c r="BT348" s="289"/>
      <c r="BU348" s="279"/>
      <c r="BV348" s="290"/>
      <c r="BW348" s="289"/>
      <c r="BX348" s="289"/>
      <c r="BY348" s="289"/>
      <c r="BZ348" s="289"/>
      <c r="CA348" s="279"/>
      <c r="CB348" s="290"/>
      <c r="CC348" s="289"/>
      <c r="CD348" s="279"/>
      <c r="CE348" s="328"/>
      <c r="CF348" s="290"/>
      <c r="CG348" s="289"/>
      <c r="CH348" s="279"/>
      <c r="CI348" s="328"/>
      <c r="CJ348" s="290"/>
      <c r="CK348" s="289"/>
      <c r="CL348" s="279"/>
      <c r="CM348" s="328"/>
      <c r="CN348" s="290"/>
      <c r="CO348" s="289"/>
      <c r="CP348" s="279"/>
      <c r="CQ348" s="328"/>
      <c r="CR348" s="290"/>
      <c r="CS348" s="289"/>
      <c r="CT348" s="279"/>
      <c r="CU348" s="328"/>
      <c r="CV348" s="328"/>
      <c r="CW348" s="290"/>
      <c r="CX348" s="289"/>
      <c r="CY348" s="279"/>
      <c r="CZ348" s="328"/>
      <c r="DA348" s="328"/>
      <c r="DB348" s="290"/>
      <c r="DC348" s="289"/>
      <c r="DD348" s="279"/>
      <c r="DE348" s="328"/>
      <c r="DF348" s="328"/>
      <c r="DG348" s="290"/>
      <c r="DH348" s="302"/>
      <c r="DI348" s="301"/>
      <c r="DJ348" s="163">
        <v>9</v>
      </c>
      <c r="DK348" s="163">
        <v>9</v>
      </c>
      <c r="DL348" s="163">
        <v>0</v>
      </c>
      <c r="DM348" s="163">
        <v>4</v>
      </c>
      <c r="DN348" s="163">
        <v>0</v>
      </c>
      <c r="DO348" s="163">
        <v>0</v>
      </c>
      <c r="DP348" s="165">
        <v>44.2</v>
      </c>
      <c r="DQ348" s="165">
        <v>44.200000762939403</v>
      </c>
      <c r="DR348" s="165"/>
      <c r="DS348" s="163">
        <v>183</v>
      </c>
      <c r="DT348" s="163">
        <v>42</v>
      </c>
      <c r="DU348" s="163">
        <v>19</v>
      </c>
      <c r="DV348" s="163">
        <v>17</v>
      </c>
      <c r="DW348" s="163">
        <v>6</v>
      </c>
      <c r="DX348" s="163">
        <v>14</v>
      </c>
      <c r="DY348" s="163">
        <v>0</v>
      </c>
      <c r="DZ348" s="163">
        <v>0</v>
      </c>
      <c r="EA348" s="163">
        <v>2</v>
      </c>
      <c r="EB348" s="163">
        <v>0</v>
      </c>
      <c r="EC348" s="163">
        <v>32</v>
      </c>
      <c r="ED348" s="165">
        <v>6.4477615611381802</v>
      </c>
      <c r="EE348" s="165">
        <v>2.8208956829979499</v>
      </c>
      <c r="EF348" s="165">
        <v>1.2089552927134</v>
      </c>
      <c r="EG348" s="165">
        <v>8.4626870489938604</v>
      </c>
      <c r="EH348" s="166">
        <v>1.2537314146657501</v>
      </c>
      <c r="EI348" s="165">
        <v>96.761408707210805</v>
      </c>
      <c r="EJ348" s="164">
        <v>0.24852071005917101</v>
      </c>
      <c r="EK348" s="164">
        <v>0.27480916030534303</v>
      </c>
      <c r="EL348" s="278">
        <v>0.45925925899999998</v>
      </c>
      <c r="EM348" s="278">
        <v>0.2</v>
      </c>
      <c r="EN348" s="278">
        <v>0.34074073999999999</v>
      </c>
      <c r="EO348" s="278">
        <v>5.8394160000000001E-2</v>
      </c>
      <c r="EP348" s="278">
        <v>0.48175182</v>
      </c>
      <c r="EQ348" s="278">
        <v>0.10349854</v>
      </c>
      <c r="ER348" s="165">
        <v>-4.8280905991519601E-2</v>
      </c>
      <c r="ES348" s="166">
        <v>3.42537332935466</v>
      </c>
      <c r="ET348" s="166">
        <v>4.18</v>
      </c>
      <c r="EU348" s="166">
        <v>4.3394793242116503</v>
      </c>
      <c r="EV348" s="166">
        <v>4.1117776799699302</v>
      </c>
      <c r="EW348" s="166">
        <v>4.4467460678512198</v>
      </c>
      <c r="EX348" s="284">
        <v>0.48131477832794101</v>
      </c>
    </row>
    <row r="349" spans="1:156" ht="13" customHeight="1">
      <c r="A349" s="160" t="s">
        <v>15</v>
      </c>
      <c r="B349" s="160">
        <v>9388</v>
      </c>
      <c r="C349" s="160">
        <v>518489</v>
      </c>
      <c r="D349" s="160">
        <v>5615</v>
      </c>
      <c r="E349" s="160" t="s">
        <v>129</v>
      </c>
      <c r="F349" s="160" t="s">
        <v>129</v>
      </c>
      <c r="G349" s="175"/>
      <c r="H349" s="168" t="s">
        <v>1215</v>
      </c>
      <c r="I349" s="169" t="s">
        <v>549</v>
      </c>
      <c r="J349" s="170">
        <v>37</v>
      </c>
      <c r="K349" s="161">
        <v>1</v>
      </c>
      <c r="M349" s="184" t="s">
        <v>837</v>
      </c>
      <c r="Z349" s="163"/>
      <c r="AS349" s="278"/>
      <c r="AT349" s="278"/>
      <c r="AU349" s="278"/>
      <c r="AV349" s="278"/>
      <c r="AW349" s="278"/>
      <c r="AX349" s="278"/>
      <c r="AY349" s="456"/>
      <c r="AZ349" s="278"/>
      <c r="BA349" s="278"/>
      <c r="BB349" s="278"/>
      <c r="BC349" s="278"/>
      <c r="BD349" s="164"/>
      <c r="BE349" s="164"/>
      <c r="BF349" s="164"/>
      <c r="BG349" s="164"/>
      <c r="BH349" s="164"/>
      <c r="BI349" s="164"/>
      <c r="BJ349" s="165"/>
      <c r="BK349" s="164"/>
      <c r="BL349" s="165"/>
      <c r="BM349" s="165"/>
      <c r="BN349" s="165"/>
      <c r="BO349" s="165"/>
      <c r="BP349" s="165"/>
      <c r="BQ349" s="165"/>
      <c r="BR349" s="165"/>
      <c r="BS349" s="284"/>
      <c r="BT349" s="289"/>
      <c r="BU349" s="279"/>
      <c r="BV349" s="290"/>
      <c r="BW349" s="289"/>
      <c r="BX349" s="289"/>
      <c r="BY349" s="289"/>
      <c r="BZ349" s="289"/>
      <c r="CA349" s="279"/>
      <c r="CB349" s="290"/>
      <c r="CC349" s="289"/>
      <c r="CD349" s="279"/>
      <c r="CE349" s="328"/>
      <c r="CF349" s="290"/>
      <c r="CG349" s="289"/>
      <c r="CH349" s="279"/>
      <c r="CI349" s="328"/>
      <c r="CJ349" s="290"/>
      <c r="CK349" s="289"/>
      <c r="CL349" s="279"/>
      <c r="CM349" s="328"/>
      <c r="CN349" s="290"/>
      <c r="CO349" s="289"/>
      <c r="CP349" s="279"/>
      <c r="CQ349" s="328"/>
      <c r="CR349" s="290"/>
      <c r="CS349" s="289"/>
      <c r="CT349" s="279"/>
      <c r="CU349" s="328"/>
      <c r="CV349" s="328"/>
      <c r="CW349" s="290"/>
      <c r="CX349" s="289"/>
      <c r="CY349" s="279"/>
      <c r="CZ349" s="328"/>
      <c r="DA349" s="328"/>
      <c r="DB349" s="290"/>
      <c r="DC349" s="289"/>
      <c r="DD349" s="279"/>
      <c r="DE349" s="328"/>
      <c r="DF349" s="328"/>
      <c r="DG349" s="290"/>
      <c r="DH349" s="302"/>
      <c r="DI349" s="301"/>
      <c r="DJ349" s="163">
        <v>16</v>
      </c>
      <c r="DK349" s="163">
        <v>0</v>
      </c>
      <c r="DL349" s="163">
        <v>0</v>
      </c>
      <c r="DM349" s="163">
        <v>0</v>
      </c>
      <c r="DN349" s="163">
        <v>0</v>
      </c>
      <c r="DO349" s="163">
        <v>0</v>
      </c>
      <c r="DP349" s="165">
        <v>15</v>
      </c>
      <c r="DQ349" s="165"/>
      <c r="DR349" s="165">
        <v>15</v>
      </c>
      <c r="DS349" s="163">
        <v>56</v>
      </c>
      <c r="DT349" s="163">
        <v>12</v>
      </c>
      <c r="DU349" s="163">
        <v>2</v>
      </c>
      <c r="DV349" s="163">
        <v>2</v>
      </c>
      <c r="DW349" s="163">
        <v>0</v>
      </c>
      <c r="DX349" s="163">
        <v>3</v>
      </c>
      <c r="DY349" s="163">
        <v>0</v>
      </c>
      <c r="DZ349" s="163">
        <v>0</v>
      </c>
      <c r="EA349" s="163">
        <v>0</v>
      </c>
      <c r="EB349" s="163">
        <v>0</v>
      </c>
      <c r="EC349" s="163">
        <v>11</v>
      </c>
      <c r="ED349" s="165">
        <v>6.6000008392335001</v>
      </c>
      <c r="EE349" s="165">
        <v>1.80000022888186</v>
      </c>
      <c r="EF349" s="165">
        <v>0</v>
      </c>
      <c r="EG349" s="165">
        <v>7.2000009155274602</v>
      </c>
      <c r="EH349" s="166">
        <v>1.0000001271565899</v>
      </c>
      <c r="EI349" s="165">
        <v>77.178748078876296</v>
      </c>
      <c r="EJ349" s="164">
        <v>0.22641509433962201</v>
      </c>
      <c r="EK349" s="164">
        <v>0.28571428571428498</v>
      </c>
      <c r="EL349" s="278">
        <v>0.38095237999999998</v>
      </c>
      <c r="EM349" s="278">
        <v>0.30952380899999998</v>
      </c>
      <c r="EN349" s="278">
        <v>0.30952380899999998</v>
      </c>
      <c r="EO349" s="278">
        <v>2.3809520000000001E-2</v>
      </c>
      <c r="EP349" s="278">
        <v>0.42857142999999998</v>
      </c>
      <c r="EQ349" s="278">
        <v>0.11764706</v>
      </c>
      <c r="ER349" s="165">
        <v>0.177118991827798</v>
      </c>
      <c r="ES349" s="166">
        <v>1.20000015258791</v>
      </c>
      <c r="ET349" s="166">
        <v>4.5</v>
      </c>
      <c r="EU349" s="166">
        <v>2.21908113267685</v>
      </c>
      <c r="EV349" s="166">
        <v>3.4970251397723802</v>
      </c>
      <c r="EW349" s="166">
        <v>3.6193677301612199</v>
      </c>
      <c r="EX349" s="284">
        <v>0.32930213212966902</v>
      </c>
    </row>
    <row r="350" spans="1:156" ht="13" customHeight="1">
      <c r="A350" s="160" t="s">
        <v>15</v>
      </c>
      <c r="B350" s="160">
        <v>9123</v>
      </c>
      <c r="C350" s="160">
        <v>592791</v>
      </c>
      <c r="D350" s="160">
        <v>11674</v>
      </c>
      <c r="E350" s="160" t="s">
        <v>129</v>
      </c>
      <c r="F350" s="160" t="s">
        <v>129</v>
      </c>
      <c r="G350" s="175"/>
      <c r="H350" s="162" t="s">
        <v>357</v>
      </c>
      <c r="I350" s="162" t="s">
        <v>358</v>
      </c>
      <c r="J350" s="161">
        <v>33</v>
      </c>
      <c r="K350" s="161">
        <v>1</v>
      </c>
      <c r="M350" s="184" t="s">
        <v>837</v>
      </c>
      <c r="Z350" s="163"/>
      <c r="AS350" s="278"/>
      <c r="AT350" s="278"/>
      <c r="AU350" s="278"/>
      <c r="AV350" s="278"/>
      <c r="AW350" s="278"/>
      <c r="AX350" s="278"/>
      <c r="AY350" s="456"/>
      <c r="AZ350" s="278"/>
      <c r="BA350" s="278"/>
      <c r="BB350" s="278"/>
      <c r="BC350" s="278"/>
      <c r="BD350" s="164"/>
      <c r="BE350" s="164"/>
      <c r="BF350" s="164"/>
      <c r="BG350" s="164"/>
      <c r="BH350" s="164"/>
      <c r="BI350" s="164"/>
      <c r="BJ350" s="165"/>
      <c r="BK350" s="164"/>
      <c r="BL350" s="165"/>
      <c r="BM350" s="165"/>
      <c r="BN350" s="165"/>
      <c r="BO350" s="165"/>
      <c r="BP350" s="165"/>
      <c r="BQ350" s="165"/>
      <c r="BR350" s="165"/>
      <c r="BS350" s="284"/>
      <c r="BT350" s="289"/>
      <c r="BU350" s="279"/>
      <c r="BV350" s="290"/>
      <c r="BW350" s="289"/>
      <c r="BX350" s="289"/>
      <c r="BY350" s="289"/>
      <c r="BZ350" s="289"/>
      <c r="CA350" s="279"/>
      <c r="CB350" s="290"/>
      <c r="CC350" s="289"/>
      <c r="CD350" s="279"/>
      <c r="CE350" s="328"/>
      <c r="CF350" s="290"/>
      <c r="CG350" s="289"/>
      <c r="CH350" s="279"/>
      <c r="CI350" s="328"/>
      <c r="CJ350" s="290"/>
      <c r="CK350" s="289"/>
      <c r="CL350" s="279"/>
      <c r="CM350" s="328"/>
      <c r="CN350" s="290"/>
      <c r="CO350" s="289"/>
      <c r="CP350" s="279"/>
      <c r="CQ350" s="328"/>
      <c r="CR350" s="290"/>
      <c r="CS350" s="289"/>
      <c r="CT350" s="279"/>
      <c r="CU350" s="328"/>
      <c r="CV350" s="328"/>
      <c r="CW350" s="290"/>
      <c r="CX350" s="289"/>
      <c r="CY350" s="279"/>
      <c r="CZ350" s="328"/>
      <c r="DA350" s="328"/>
      <c r="DB350" s="290"/>
      <c r="DC350" s="289"/>
      <c r="DD350" s="279"/>
      <c r="DE350" s="328"/>
      <c r="DF350" s="328"/>
      <c r="DG350" s="290"/>
      <c r="DH350" s="302"/>
      <c r="DI350" s="301"/>
      <c r="DJ350" s="163">
        <v>17</v>
      </c>
      <c r="DK350" s="163">
        <v>17</v>
      </c>
      <c r="DL350" s="163">
        <v>0</v>
      </c>
      <c r="DM350" s="163">
        <v>7</v>
      </c>
      <c r="DN350" s="163">
        <v>6</v>
      </c>
      <c r="DO350" s="163">
        <v>0</v>
      </c>
      <c r="DP350" s="165">
        <v>95.1</v>
      </c>
      <c r="DQ350" s="165">
        <v>95.099998474121094</v>
      </c>
      <c r="DR350" s="165"/>
      <c r="DS350" s="163">
        <v>388</v>
      </c>
      <c r="DT350" s="163">
        <v>86</v>
      </c>
      <c r="DU350" s="163">
        <v>48</v>
      </c>
      <c r="DV350" s="163">
        <v>47</v>
      </c>
      <c r="DW350" s="163">
        <v>22</v>
      </c>
      <c r="DX350" s="163">
        <v>20</v>
      </c>
      <c r="DY350" s="163">
        <v>0</v>
      </c>
      <c r="DZ350" s="163">
        <v>0</v>
      </c>
      <c r="EA350" s="163">
        <v>1</v>
      </c>
      <c r="EB350" s="163">
        <v>0</v>
      </c>
      <c r="EC350" s="163">
        <v>74</v>
      </c>
      <c r="ED350" s="165">
        <v>6.9860143587346801</v>
      </c>
      <c r="EE350" s="165">
        <v>1.88811198884721</v>
      </c>
      <c r="EF350" s="165">
        <v>2.0769231877319299</v>
      </c>
      <c r="EG350" s="165">
        <v>8.1188815520430104</v>
      </c>
      <c r="EH350" s="166">
        <v>1.1118881712100199</v>
      </c>
      <c r="EI350" s="165">
        <v>85.814126145869196</v>
      </c>
      <c r="EJ350" s="164">
        <v>0.233695652173913</v>
      </c>
      <c r="EK350" s="164">
        <v>0.23529411764705799</v>
      </c>
      <c r="EL350" s="278">
        <v>0.32989690700000002</v>
      </c>
      <c r="EM350" s="278">
        <v>0.20962199300000001</v>
      </c>
      <c r="EN350" s="278">
        <v>0.460481099</v>
      </c>
      <c r="EO350" s="278">
        <v>0.10544218</v>
      </c>
      <c r="EP350" s="278">
        <v>0.40136053999999999</v>
      </c>
      <c r="EQ350" s="278">
        <v>9.5780309999999994E-2</v>
      </c>
      <c r="ER350" s="165">
        <v>0.77255402361007097</v>
      </c>
      <c r="ES350" s="166">
        <v>4.4370631737909401</v>
      </c>
      <c r="ET350" s="166">
        <v>4.24</v>
      </c>
      <c r="EU350" s="166">
        <v>5.1626710972778298</v>
      </c>
      <c r="EV350" s="166">
        <v>4.23529110775607</v>
      </c>
      <c r="EW350" s="166">
        <v>4.2566714382538002</v>
      </c>
      <c r="EX350" s="284">
        <v>0.246208325028419</v>
      </c>
    </row>
    <row r="351" spans="1:156" ht="13" customHeight="1">
      <c r="A351" s="160" t="s">
        <v>15</v>
      </c>
      <c r="B351" s="160">
        <v>11560</v>
      </c>
      <c r="C351" s="160">
        <v>663623</v>
      </c>
      <c r="D351" s="160">
        <v>21504</v>
      </c>
      <c r="E351" s="160" t="s">
        <v>2171</v>
      </c>
      <c r="F351" s="160" t="s">
        <v>2171</v>
      </c>
      <c r="G351" s="175"/>
      <c r="H351" s="162" t="s">
        <v>1256</v>
      </c>
      <c r="I351" s="162" t="s">
        <v>247</v>
      </c>
      <c r="J351" s="160">
        <v>28</v>
      </c>
      <c r="K351" s="161">
        <v>1</v>
      </c>
      <c r="M351" s="184" t="s">
        <v>837</v>
      </c>
      <c r="Z351" s="163"/>
      <c r="AS351" s="278"/>
      <c r="AT351" s="278"/>
      <c r="AU351" s="278"/>
      <c r="AV351" s="278"/>
      <c r="AW351" s="278"/>
      <c r="AX351" s="278"/>
      <c r="AY351" s="456"/>
      <c r="AZ351" s="278"/>
      <c r="BA351" s="278"/>
      <c r="BB351" s="278"/>
      <c r="BC351" s="278"/>
      <c r="BD351" s="164"/>
      <c r="BE351" s="164"/>
      <c r="BF351" s="164"/>
      <c r="BG351" s="164"/>
      <c r="BH351" s="164"/>
      <c r="BI351" s="164"/>
      <c r="BJ351" s="165"/>
      <c r="BK351" s="164"/>
      <c r="BL351" s="165"/>
      <c r="BM351" s="165"/>
      <c r="BN351" s="165"/>
      <c r="BO351" s="165"/>
      <c r="BP351" s="165"/>
      <c r="BQ351" s="165"/>
      <c r="BR351" s="165"/>
      <c r="BS351" s="284"/>
      <c r="BT351" s="289"/>
      <c r="BU351" s="279"/>
      <c r="BV351" s="290"/>
      <c r="BW351" s="289"/>
      <c r="BX351" s="289"/>
      <c r="BY351" s="289"/>
      <c r="BZ351" s="289"/>
      <c r="CA351" s="279"/>
      <c r="CB351" s="290"/>
      <c r="CC351" s="289"/>
      <c r="CD351" s="279"/>
      <c r="CE351" s="328"/>
      <c r="CF351" s="290"/>
      <c r="CG351" s="289"/>
      <c r="CH351" s="279"/>
      <c r="CI351" s="328"/>
      <c r="CJ351" s="290"/>
      <c r="CK351" s="289"/>
      <c r="CL351" s="279"/>
      <c r="CM351" s="328"/>
      <c r="CN351" s="290"/>
      <c r="CO351" s="289"/>
      <c r="CP351" s="279"/>
      <c r="CQ351" s="328"/>
      <c r="CR351" s="290"/>
      <c r="CS351" s="289"/>
      <c r="CT351" s="279"/>
      <c r="CU351" s="328"/>
      <c r="CV351" s="328"/>
      <c r="CW351" s="290"/>
      <c r="CX351" s="289"/>
      <c r="CY351" s="279"/>
      <c r="CZ351" s="328"/>
      <c r="DA351" s="328"/>
      <c r="DB351" s="290"/>
      <c r="DC351" s="289"/>
      <c r="DD351" s="279"/>
      <c r="DE351" s="328"/>
      <c r="DF351" s="328"/>
      <c r="DG351" s="290"/>
      <c r="DH351" s="302"/>
      <c r="DI351" s="301"/>
      <c r="DJ351" s="163">
        <v>18</v>
      </c>
      <c r="DK351" s="163">
        <v>18</v>
      </c>
      <c r="DL351" s="163">
        <v>0</v>
      </c>
      <c r="DM351" s="163">
        <v>7</v>
      </c>
      <c r="DN351" s="163">
        <v>3</v>
      </c>
      <c r="DO351" s="163">
        <v>0</v>
      </c>
      <c r="DP351" s="165">
        <v>105</v>
      </c>
      <c r="DQ351" s="165">
        <v>105</v>
      </c>
      <c r="DR351" s="165"/>
      <c r="DS351" s="163">
        <v>447</v>
      </c>
      <c r="DT351" s="163">
        <v>102</v>
      </c>
      <c r="DU351" s="163">
        <v>56</v>
      </c>
      <c r="DV351" s="163">
        <v>55</v>
      </c>
      <c r="DW351" s="163">
        <v>20</v>
      </c>
      <c r="DX351" s="163">
        <v>33</v>
      </c>
      <c r="DY351" s="163">
        <v>0</v>
      </c>
      <c r="DZ351" s="163">
        <v>3</v>
      </c>
      <c r="EA351" s="163">
        <v>1</v>
      </c>
      <c r="EB351" s="163">
        <v>0</v>
      </c>
      <c r="EC351" s="163">
        <v>75</v>
      </c>
      <c r="ED351" s="165">
        <v>6.4285714285714199</v>
      </c>
      <c r="EE351" s="165">
        <v>2.8285714285714199</v>
      </c>
      <c r="EF351" s="165">
        <v>1.71428571428571</v>
      </c>
      <c r="EG351" s="165">
        <v>8.7428571428571402</v>
      </c>
      <c r="EH351" s="166">
        <v>1.28571428571428</v>
      </c>
      <c r="EI351" s="165">
        <v>99.229806340831303</v>
      </c>
      <c r="EJ351" s="164">
        <v>0.24817518248175099</v>
      </c>
      <c r="EK351" s="164">
        <v>0.259493670886075</v>
      </c>
      <c r="EL351" s="278">
        <v>0.41194029799999998</v>
      </c>
      <c r="EM351" s="278">
        <v>0.17611940200000001</v>
      </c>
      <c r="EN351" s="278">
        <v>0.41194029799999998</v>
      </c>
      <c r="EO351" s="278">
        <v>0.13095238000000001</v>
      </c>
      <c r="EP351" s="278">
        <v>0.47916667000000002</v>
      </c>
      <c r="EQ351" s="278">
        <v>7.4251499999999998E-2</v>
      </c>
      <c r="ER351" s="165">
        <v>-0.144438899621989</v>
      </c>
      <c r="ES351" s="166">
        <v>4.71428571428571</v>
      </c>
      <c r="ET351" s="166">
        <v>5.34</v>
      </c>
      <c r="EU351" s="166">
        <v>5.1619383857363701</v>
      </c>
      <c r="EV351" s="166">
        <v>4.62372868486813</v>
      </c>
      <c r="EW351" s="166">
        <v>4.6382200374264002</v>
      </c>
      <c r="EX351" s="284">
        <v>0.17920221388339899</v>
      </c>
    </row>
    <row r="352" spans="1:156" ht="13" customHeight="1">
      <c r="A352" s="160" t="s">
        <v>15</v>
      </c>
      <c r="B352" s="160">
        <v>9882</v>
      </c>
      <c r="C352" s="160">
        <v>605400</v>
      </c>
      <c r="D352" s="160">
        <v>16149</v>
      </c>
      <c r="E352" s="160" t="s">
        <v>13</v>
      </c>
      <c r="F352" s="160" t="s">
        <v>13</v>
      </c>
      <c r="G352" s="175"/>
      <c r="H352" s="168" t="s">
        <v>889</v>
      </c>
      <c r="I352" s="169" t="s">
        <v>216</v>
      </c>
      <c r="J352" s="170">
        <v>32</v>
      </c>
      <c r="K352" s="161">
        <v>1</v>
      </c>
      <c r="M352" s="184" t="s">
        <v>837</v>
      </c>
      <c r="Z352" s="163"/>
      <c r="AS352" s="278"/>
      <c r="AT352" s="278"/>
      <c r="AU352" s="278"/>
      <c r="AV352" s="278"/>
      <c r="AW352" s="278"/>
      <c r="AX352" s="278"/>
      <c r="AY352" s="456"/>
      <c r="AZ352" s="278"/>
      <c r="BA352" s="278"/>
      <c r="BB352" s="278"/>
      <c r="BC352" s="278"/>
      <c r="BD352" s="164"/>
      <c r="BE352" s="164"/>
      <c r="BF352" s="164"/>
      <c r="BG352" s="164"/>
      <c r="BH352" s="164"/>
      <c r="BI352" s="164"/>
      <c r="BJ352" s="165"/>
      <c r="BK352" s="164"/>
      <c r="BL352" s="165"/>
      <c r="BM352" s="165"/>
      <c r="BN352" s="165"/>
      <c r="BO352" s="165"/>
      <c r="BP352" s="165"/>
      <c r="BQ352" s="165"/>
      <c r="BR352" s="165"/>
      <c r="BS352" s="284"/>
      <c r="BT352" s="289"/>
      <c r="BU352" s="279"/>
      <c r="BV352" s="290"/>
      <c r="BW352" s="289"/>
      <c r="BX352" s="289"/>
      <c r="BY352" s="289"/>
      <c r="BZ352" s="289"/>
      <c r="CA352" s="279"/>
      <c r="CB352" s="290"/>
      <c r="CC352" s="289"/>
      <c r="CD352" s="279"/>
      <c r="CE352" s="328"/>
      <c r="CF352" s="290"/>
      <c r="CG352" s="289"/>
      <c r="CH352" s="279"/>
      <c r="CI352" s="328"/>
      <c r="CJ352" s="290"/>
      <c r="CK352" s="289"/>
      <c r="CL352" s="279"/>
      <c r="CM352" s="328"/>
      <c r="CN352" s="290"/>
      <c r="CO352" s="289"/>
      <c r="CP352" s="279"/>
      <c r="CQ352" s="328"/>
      <c r="CR352" s="290"/>
      <c r="CS352" s="289"/>
      <c r="CT352" s="279"/>
      <c r="CU352" s="328"/>
      <c r="CV352" s="328"/>
      <c r="CW352" s="290"/>
      <c r="CX352" s="289"/>
      <c r="CY352" s="279"/>
      <c r="CZ352" s="328"/>
      <c r="DA352" s="328"/>
      <c r="DB352" s="290"/>
      <c r="DC352" s="289"/>
      <c r="DD352" s="279"/>
      <c r="DE352" s="328"/>
      <c r="DF352" s="328"/>
      <c r="DG352" s="290"/>
      <c r="DH352" s="302"/>
      <c r="DI352" s="301"/>
      <c r="DJ352" s="163">
        <v>9</v>
      </c>
      <c r="DK352" s="163">
        <v>9</v>
      </c>
      <c r="DL352" s="163">
        <v>0</v>
      </c>
      <c r="DM352" s="163">
        <v>1</v>
      </c>
      <c r="DN352" s="163">
        <v>7</v>
      </c>
      <c r="DO352" s="163">
        <v>0</v>
      </c>
      <c r="DP352" s="165">
        <v>49.2</v>
      </c>
      <c r="DQ352" s="165">
        <v>49.200000762939403</v>
      </c>
      <c r="DR352" s="165"/>
      <c r="DS352" s="163">
        <v>220</v>
      </c>
      <c r="DT352" s="163">
        <v>59</v>
      </c>
      <c r="DU352" s="163">
        <v>35</v>
      </c>
      <c r="DV352" s="163">
        <v>34</v>
      </c>
      <c r="DW352" s="163">
        <v>11</v>
      </c>
      <c r="DX352" s="163">
        <v>16</v>
      </c>
      <c r="DY352" s="163">
        <v>0</v>
      </c>
      <c r="DZ352" s="163">
        <v>3</v>
      </c>
      <c r="EA352" s="163">
        <v>1</v>
      </c>
      <c r="EB352" s="163">
        <v>0</v>
      </c>
      <c r="EC352" s="163">
        <v>52</v>
      </c>
      <c r="ED352" s="165">
        <v>9.4228192744322499</v>
      </c>
      <c r="EE352" s="165">
        <v>2.8993290075176099</v>
      </c>
      <c r="EF352" s="165">
        <v>1.99328869266836</v>
      </c>
      <c r="EG352" s="165">
        <v>10.691275715221201</v>
      </c>
      <c r="EH352" s="166">
        <v>1.51006719141542</v>
      </c>
      <c r="EI352" s="165">
        <v>116.545080528952</v>
      </c>
      <c r="EJ352" s="164">
        <v>0.29353233830845699</v>
      </c>
      <c r="EK352" s="164">
        <v>0.34782608695652101</v>
      </c>
      <c r="EL352" s="278">
        <v>0.44594594500000001</v>
      </c>
      <c r="EM352" s="278">
        <v>0.22297297199999999</v>
      </c>
      <c r="EN352" s="278">
        <v>0.331081081</v>
      </c>
      <c r="EO352" s="278">
        <v>9.3959730000000005E-2</v>
      </c>
      <c r="EP352" s="278">
        <v>0.43624161</v>
      </c>
      <c r="EQ352" s="278">
        <v>0.11239861</v>
      </c>
      <c r="ER352" s="165">
        <v>-0.12358192825903699</v>
      </c>
      <c r="ES352" s="166">
        <v>6.1610741409749297</v>
      </c>
      <c r="ET352" s="166">
        <v>5</v>
      </c>
      <c r="EU352" s="166">
        <v>5.0186339145576397</v>
      </c>
      <c r="EV352" s="166">
        <v>3.5941971752993598</v>
      </c>
      <c r="EW352" s="166">
        <v>3.7038613010605399</v>
      </c>
      <c r="EX352" s="284">
        <v>0.16533686220645899</v>
      </c>
      <c r="EZ352" s="167"/>
    </row>
    <row r="353" spans="1:154" ht="13" customHeight="1">
      <c r="A353" s="160" t="s">
        <v>15</v>
      </c>
      <c r="B353" s="160">
        <v>9672</v>
      </c>
      <c r="C353" s="160">
        <v>595014</v>
      </c>
      <c r="D353" s="160">
        <v>12572</v>
      </c>
      <c r="E353" s="160" t="s">
        <v>15</v>
      </c>
      <c r="F353" s="160" t="s">
        <v>15</v>
      </c>
      <c r="G353" s="175"/>
      <c r="H353" s="168" t="s">
        <v>849</v>
      </c>
      <c r="I353" s="169" t="s">
        <v>208</v>
      </c>
      <c r="J353" s="170">
        <v>37</v>
      </c>
      <c r="K353" s="161">
        <v>1</v>
      </c>
      <c r="M353" s="184" t="s">
        <v>837</v>
      </c>
      <c r="Z353" s="163"/>
      <c r="AS353" s="278"/>
      <c r="AT353" s="278"/>
      <c r="AU353" s="278"/>
      <c r="AV353" s="278"/>
      <c r="AW353" s="278"/>
      <c r="AX353" s="278"/>
      <c r="AY353" s="456"/>
      <c r="AZ353" s="278"/>
      <c r="BA353" s="278"/>
      <c r="BB353" s="278"/>
      <c r="BC353" s="278"/>
      <c r="BD353" s="164"/>
      <c r="BE353" s="164"/>
      <c r="BF353" s="164"/>
      <c r="BG353" s="164"/>
      <c r="BH353" s="164"/>
      <c r="BI353" s="164"/>
      <c r="BJ353" s="165"/>
      <c r="BK353" s="164"/>
      <c r="BL353" s="165"/>
      <c r="BM353" s="165"/>
      <c r="BN353" s="165"/>
      <c r="BO353" s="165"/>
      <c r="BP353" s="165"/>
      <c r="BQ353" s="165"/>
      <c r="BR353" s="165"/>
      <c r="BS353" s="284"/>
      <c r="BT353" s="289"/>
      <c r="BU353" s="279"/>
      <c r="BV353" s="290"/>
      <c r="BW353" s="289"/>
      <c r="BX353" s="289"/>
      <c r="BY353" s="289"/>
      <c r="BZ353" s="289"/>
      <c r="CA353" s="279"/>
      <c r="CB353" s="290"/>
      <c r="CC353" s="289"/>
      <c r="CD353" s="279"/>
      <c r="CE353" s="328"/>
      <c r="CF353" s="290"/>
      <c r="CG353" s="289"/>
      <c r="CH353" s="279"/>
      <c r="CI353" s="328"/>
      <c r="CJ353" s="290"/>
      <c r="CK353" s="289"/>
      <c r="CL353" s="279"/>
      <c r="CM353" s="328"/>
      <c r="CN353" s="290"/>
      <c r="CO353" s="289"/>
      <c r="CP353" s="279"/>
      <c r="CQ353" s="328"/>
      <c r="CR353" s="290"/>
      <c r="CS353" s="289"/>
      <c r="CT353" s="279"/>
      <c r="CU353" s="328"/>
      <c r="CV353" s="328"/>
      <c r="CW353" s="290"/>
      <c r="CX353" s="289"/>
      <c r="CY353" s="279"/>
      <c r="CZ353" s="328"/>
      <c r="DA353" s="328"/>
      <c r="DB353" s="290"/>
      <c r="DC353" s="289"/>
      <c r="DD353" s="279"/>
      <c r="DE353" s="328"/>
      <c r="DF353" s="328"/>
      <c r="DG353" s="290"/>
      <c r="DH353" s="302"/>
      <c r="DI353" s="301"/>
      <c r="DJ353" s="163">
        <v>8</v>
      </c>
      <c r="DK353" s="163">
        <v>0</v>
      </c>
      <c r="DL353" s="163">
        <v>0</v>
      </c>
      <c r="DM353" s="163">
        <v>0</v>
      </c>
      <c r="DN353" s="163">
        <v>2</v>
      </c>
      <c r="DO353" s="163">
        <v>2</v>
      </c>
      <c r="DP353" s="165">
        <v>8</v>
      </c>
      <c r="DQ353" s="165"/>
      <c r="DR353" s="165">
        <v>8</v>
      </c>
      <c r="DS353" s="163">
        <v>36</v>
      </c>
      <c r="DT353" s="163">
        <v>8</v>
      </c>
      <c r="DU353" s="163">
        <v>3</v>
      </c>
      <c r="DV353" s="163">
        <v>3</v>
      </c>
      <c r="DW353" s="163">
        <v>1</v>
      </c>
      <c r="DX353" s="163">
        <v>3</v>
      </c>
      <c r="DY353" s="163">
        <v>0</v>
      </c>
      <c r="DZ353" s="163">
        <v>1</v>
      </c>
      <c r="EA353" s="163">
        <v>0</v>
      </c>
      <c r="EB353" s="163">
        <v>0</v>
      </c>
      <c r="EC353" s="163">
        <v>10</v>
      </c>
      <c r="ED353" s="165">
        <v>11.25</v>
      </c>
      <c r="EE353" s="165">
        <v>3.375</v>
      </c>
      <c r="EF353" s="165">
        <v>1.125</v>
      </c>
      <c r="EG353" s="165">
        <v>9</v>
      </c>
      <c r="EH353" s="166">
        <v>1.375</v>
      </c>
      <c r="EI353" s="165">
        <v>106.1207651145</v>
      </c>
      <c r="EJ353" s="164">
        <v>0.25</v>
      </c>
      <c r="EK353" s="164">
        <v>0.33333333333333298</v>
      </c>
      <c r="EL353" s="278">
        <v>0.27272727200000002</v>
      </c>
      <c r="EM353" s="278">
        <v>0.22727272700000001</v>
      </c>
      <c r="EN353" s="278">
        <v>0.5</v>
      </c>
      <c r="EO353" s="278">
        <v>4.5454550000000003E-2</v>
      </c>
      <c r="EP353" s="278">
        <v>0.31818182</v>
      </c>
      <c r="EQ353" s="278">
        <v>8.9655170000000006E-2</v>
      </c>
      <c r="ER353" s="165">
        <v>0.10983788708737501</v>
      </c>
      <c r="ES353" s="166">
        <v>3.375</v>
      </c>
      <c r="ET353" s="166">
        <v>3.49</v>
      </c>
      <c r="EU353" s="166">
        <v>3.7107479095458902</v>
      </c>
      <c r="EV353" s="166">
        <v>4.1132549706846397</v>
      </c>
      <c r="EW353" s="166">
        <v>3.2517191015707998</v>
      </c>
      <c r="EX353" s="284">
        <v>0.104584068059921</v>
      </c>
    </row>
    <row r="354" spans="1:154" ht="13" customHeight="1">
      <c r="A354" s="160" t="s">
        <v>15</v>
      </c>
      <c r="B354" s="160">
        <v>10988</v>
      </c>
      <c r="C354" s="160">
        <v>670950</v>
      </c>
      <c r="D354" s="160">
        <v>19309</v>
      </c>
      <c r="E354" s="160" t="s">
        <v>2170</v>
      </c>
      <c r="F354" s="160" t="s">
        <v>2170</v>
      </c>
      <c r="G354" s="175"/>
      <c r="H354" s="168" t="s">
        <v>58</v>
      </c>
      <c r="I354" s="169" t="s">
        <v>551</v>
      </c>
      <c r="J354" s="170">
        <v>32</v>
      </c>
      <c r="K354" s="161">
        <v>1</v>
      </c>
      <c r="M354" s="184" t="s">
        <v>837</v>
      </c>
      <c r="Z354" s="163"/>
      <c r="AS354" s="278"/>
      <c r="AT354" s="278"/>
      <c r="AU354" s="278"/>
      <c r="AV354" s="278"/>
      <c r="AW354" s="278"/>
      <c r="AX354" s="278"/>
      <c r="AY354" s="456"/>
      <c r="AZ354" s="278"/>
      <c r="BA354" s="278"/>
      <c r="BB354" s="278"/>
      <c r="BC354" s="278"/>
      <c r="BD354" s="164"/>
      <c r="BE354" s="164"/>
      <c r="BF354" s="164"/>
      <c r="BG354" s="164"/>
      <c r="BH354" s="164"/>
      <c r="BI354" s="164"/>
      <c r="BJ354" s="165"/>
      <c r="BK354" s="164"/>
      <c r="BL354" s="165"/>
      <c r="BM354" s="165"/>
      <c r="BN354" s="165"/>
      <c r="BO354" s="165"/>
      <c r="BP354" s="165"/>
      <c r="BQ354" s="165"/>
      <c r="BR354" s="165"/>
      <c r="BS354" s="284"/>
      <c r="BT354" s="289"/>
      <c r="BU354" s="279"/>
      <c r="BV354" s="290"/>
      <c r="BW354" s="289"/>
      <c r="BX354" s="289"/>
      <c r="BY354" s="289"/>
      <c r="BZ354" s="289"/>
      <c r="CA354" s="279"/>
      <c r="CB354" s="290"/>
      <c r="CC354" s="289"/>
      <c r="CD354" s="279"/>
      <c r="CE354" s="328"/>
      <c r="CF354" s="290"/>
      <c r="CG354" s="289"/>
      <c r="CH354" s="279"/>
      <c r="CI354" s="328"/>
      <c r="CJ354" s="290"/>
      <c r="CK354" s="289"/>
      <c r="CL354" s="279"/>
      <c r="CM354" s="328"/>
      <c r="CN354" s="290"/>
      <c r="CO354" s="289"/>
      <c r="CP354" s="279"/>
      <c r="CQ354" s="328"/>
      <c r="CR354" s="290"/>
      <c r="CS354" s="289"/>
      <c r="CT354" s="279"/>
      <c r="CU354" s="328"/>
      <c r="CV354" s="328"/>
      <c r="CW354" s="290"/>
      <c r="CX354" s="289"/>
      <c r="CY354" s="279"/>
      <c r="CZ354" s="328"/>
      <c r="DA354" s="328"/>
      <c r="DB354" s="290"/>
      <c r="DC354" s="289"/>
      <c r="DD354" s="279"/>
      <c r="DE354" s="328"/>
      <c r="DF354" s="328"/>
      <c r="DG354" s="290"/>
      <c r="DH354" s="302"/>
      <c r="DI354" s="301"/>
      <c r="DJ354" s="163">
        <v>3</v>
      </c>
      <c r="DK354" s="163">
        <v>0</v>
      </c>
      <c r="DL354" s="163">
        <v>0</v>
      </c>
      <c r="DM354" s="163">
        <v>0</v>
      </c>
      <c r="DN354" s="163">
        <v>0</v>
      </c>
      <c r="DO354" s="163">
        <v>0</v>
      </c>
      <c r="DP354" s="165">
        <v>3</v>
      </c>
      <c r="DQ354" s="165"/>
      <c r="DR354" s="165">
        <v>3</v>
      </c>
      <c r="DS354" s="163">
        <v>18</v>
      </c>
      <c r="DT354" s="163">
        <v>7</v>
      </c>
      <c r="DU354" s="163">
        <v>4</v>
      </c>
      <c r="DV354" s="163">
        <v>4</v>
      </c>
      <c r="DW354" s="163">
        <v>0</v>
      </c>
      <c r="DX354" s="163">
        <v>2</v>
      </c>
      <c r="DY354" s="163">
        <v>0</v>
      </c>
      <c r="DZ354" s="163">
        <v>0</v>
      </c>
      <c r="EA354" s="163">
        <v>3</v>
      </c>
      <c r="EB354" s="163">
        <v>0</v>
      </c>
      <c r="EC354" s="163">
        <v>2</v>
      </c>
      <c r="ED354" s="165">
        <v>6</v>
      </c>
      <c r="EE354" s="165">
        <v>6</v>
      </c>
      <c r="EF354" s="165">
        <v>0</v>
      </c>
      <c r="EG354" s="165">
        <v>21</v>
      </c>
      <c r="EH354" s="166">
        <v>3</v>
      </c>
      <c r="EI354" s="165">
        <v>232.707603246573</v>
      </c>
      <c r="EJ354" s="164">
        <v>0.4375</v>
      </c>
      <c r="EK354" s="164">
        <v>0.5</v>
      </c>
      <c r="EL354" s="278">
        <v>0.35714285699999998</v>
      </c>
      <c r="EM354" s="278">
        <v>0.21428571399999999</v>
      </c>
      <c r="EN354" s="278">
        <v>0.42857142799999998</v>
      </c>
      <c r="EO354" s="278">
        <v>0</v>
      </c>
      <c r="EP354" s="278">
        <v>0.21428570999999999</v>
      </c>
      <c r="EQ354" s="278">
        <v>7.8947370000000003E-2</v>
      </c>
      <c r="ER354" s="165">
        <v>-0.51030277923929102</v>
      </c>
      <c r="ES354" s="166">
        <v>12</v>
      </c>
      <c r="ET354" s="166">
        <v>4.5599999999999996</v>
      </c>
      <c r="EU354" s="166">
        <v>3.7524145762125598</v>
      </c>
      <c r="EV354" s="166">
        <v>6.7015157560507399</v>
      </c>
      <c r="EW354" s="166">
        <v>5.58596909707666</v>
      </c>
      <c r="EX354" s="284">
        <v>5.7212733663618504E-3</v>
      </c>
    </row>
    <row r="355" spans="1:154" ht="13" customHeight="1">
      <c r="A355" s="160" t="s">
        <v>15</v>
      </c>
      <c r="B355" s="160">
        <v>10548</v>
      </c>
      <c r="C355" s="160">
        <v>640462</v>
      </c>
      <c r="D355" s="160">
        <v>19343</v>
      </c>
      <c r="E355" s="160" t="s">
        <v>45</v>
      </c>
      <c r="F355" s="160" t="s">
        <v>45</v>
      </c>
      <c r="G355" s="175"/>
      <c r="H355" s="168" t="s">
        <v>1033</v>
      </c>
      <c r="I355" s="169" t="s">
        <v>1663</v>
      </c>
      <c r="J355" s="170">
        <v>30</v>
      </c>
      <c r="K355" s="161">
        <v>1</v>
      </c>
      <c r="M355" s="184" t="s">
        <v>46</v>
      </c>
      <c r="Z355" s="163"/>
      <c r="AS355" s="278"/>
      <c r="AT355" s="278"/>
      <c r="AU355" s="278"/>
      <c r="AV355" s="278"/>
      <c r="AW355" s="278"/>
      <c r="AX355" s="278"/>
      <c r="AY355" s="456"/>
      <c r="AZ355" s="278"/>
      <c r="BA355" s="278"/>
      <c r="BB355" s="278"/>
      <c r="BC355" s="278"/>
      <c r="BD355" s="164"/>
      <c r="BE355" s="164"/>
      <c r="BF355" s="164"/>
      <c r="BG355" s="164"/>
      <c r="BH355" s="164"/>
      <c r="BI355" s="164"/>
      <c r="BJ355" s="165"/>
      <c r="BK355" s="164"/>
      <c r="BL355" s="165"/>
      <c r="BM355" s="165"/>
      <c r="BN355" s="165"/>
      <c r="BO355" s="165"/>
      <c r="BP355" s="165"/>
      <c r="BQ355" s="165"/>
      <c r="BR355" s="165"/>
      <c r="BS355" s="284"/>
      <c r="BT355" s="289"/>
      <c r="BU355" s="279"/>
      <c r="BV355" s="290"/>
      <c r="BW355" s="289"/>
      <c r="BX355" s="289"/>
      <c r="BY355" s="289"/>
      <c r="BZ355" s="289"/>
      <c r="CA355" s="279"/>
      <c r="CB355" s="290"/>
      <c r="CC355" s="289"/>
      <c r="CD355" s="279"/>
      <c r="CE355" s="328"/>
      <c r="CF355" s="290"/>
      <c r="CG355" s="289"/>
      <c r="CH355" s="279"/>
      <c r="CI355" s="328"/>
      <c r="CJ355" s="290"/>
      <c r="CK355" s="289"/>
      <c r="CL355" s="279"/>
      <c r="CM355" s="328"/>
      <c r="CN355" s="290"/>
      <c r="CO355" s="289"/>
      <c r="CP355" s="279"/>
      <c r="CQ355" s="328"/>
      <c r="CR355" s="290"/>
      <c r="CS355" s="289"/>
      <c r="CT355" s="279"/>
      <c r="CU355" s="328"/>
      <c r="CV355" s="328"/>
      <c r="CW355" s="290"/>
      <c r="CX355" s="289"/>
      <c r="CY355" s="279"/>
      <c r="CZ355" s="328"/>
      <c r="DA355" s="328"/>
      <c r="DB355" s="290"/>
      <c r="DC355" s="289"/>
      <c r="DD355" s="279"/>
      <c r="DE355" s="328"/>
      <c r="DF355" s="328"/>
      <c r="DG355" s="290"/>
      <c r="DH355" s="302"/>
      <c r="DI355" s="301"/>
      <c r="DJ355" s="163">
        <v>8</v>
      </c>
      <c r="DK355" s="163">
        <v>0</v>
      </c>
      <c r="DL355" s="163">
        <v>0</v>
      </c>
      <c r="DM355" s="163">
        <v>0</v>
      </c>
      <c r="DN355" s="163">
        <v>0</v>
      </c>
      <c r="DO355" s="163">
        <v>4</v>
      </c>
      <c r="DP355" s="165">
        <v>8</v>
      </c>
      <c r="DQ355" s="165"/>
      <c r="DR355" s="165">
        <v>8</v>
      </c>
      <c r="DS355" s="163">
        <v>35</v>
      </c>
      <c r="DT355" s="163">
        <v>8</v>
      </c>
      <c r="DU355" s="163">
        <v>3</v>
      </c>
      <c r="DV355" s="163">
        <v>3</v>
      </c>
      <c r="DW355" s="163">
        <v>2</v>
      </c>
      <c r="DX355" s="163">
        <v>2</v>
      </c>
      <c r="DY355" s="163">
        <v>0</v>
      </c>
      <c r="DZ355" s="163">
        <v>1</v>
      </c>
      <c r="EA355" s="163">
        <v>1</v>
      </c>
      <c r="EB355" s="163">
        <v>0</v>
      </c>
      <c r="EC355" s="163">
        <v>12</v>
      </c>
      <c r="ED355" s="165">
        <v>13.5</v>
      </c>
      <c r="EE355" s="165">
        <v>2.25</v>
      </c>
      <c r="EF355" s="165">
        <v>2.25</v>
      </c>
      <c r="EG355" s="165">
        <v>9</v>
      </c>
      <c r="EH355" s="166">
        <v>1.25</v>
      </c>
      <c r="EI355" s="165">
        <v>96.473422831363706</v>
      </c>
      <c r="EJ355" s="164">
        <v>0.25</v>
      </c>
      <c r="EK355" s="164">
        <v>0.33333333333333298</v>
      </c>
      <c r="EL355" s="278">
        <v>0.3</v>
      </c>
      <c r="EM355" s="278">
        <v>0.25</v>
      </c>
      <c r="EN355" s="278">
        <v>0.45</v>
      </c>
      <c r="EO355" s="278">
        <v>0.05</v>
      </c>
      <c r="EP355" s="278">
        <v>0.25</v>
      </c>
      <c r="EQ355" s="278">
        <v>0.15384614999999999</v>
      </c>
      <c r="ER355" s="165">
        <v>0.32124464262889302</v>
      </c>
      <c r="ES355" s="166">
        <v>3.375</v>
      </c>
      <c r="ET355" s="166">
        <v>2.89</v>
      </c>
      <c r="EU355" s="166">
        <v>4.4607479095458897</v>
      </c>
      <c r="EV355" s="166">
        <v>2.8696173232048698</v>
      </c>
      <c r="EW355" s="166">
        <v>2.2028893310539099</v>
      </c>
      <c r="EX355" s="284">
        <v>-1.4091320335865E-2</v>
      </c>
    </row>
    <row r="356" spans="1:154" ht="13" customHeight="1">
      <c r="A356" s="160" t="s">
        <v>15</v>
      </c>
      <c r="B356" s="160">
        <v>9902</v>
      </c>
      <c r="C356" s="160">
        <v>628452</v>
      </c>
      <c r="D356" s="160">
        <v>17130</v>
      </c>
      <c r="E356" s="160" t="s">
        <v>555</v>
      </c>
      <c r="F356" s="160" t="s">
        <v>555</v>
      </c>
      <c r="G356" s="175"/>
      <c r="H356" s="168" t="s">
        <v>76</v>
      </c>
      <c r="I356" s="169" t="s">
        <v>855</v>
      </c>
      <c r="J356" s="170">
        <v>35</v>
      </c>
      <c r="K356" s="161">
        <v>1</v>
      </c>
      <c r="M356" s="184" t="s">
        <v>837</v>
      </c>
      <c r="Z356" s="163"/>
      <c r="AS356" s="278"/>
      <c r="AT356" s="278"/>
      <c r="AU356" s="278"/>
      <c r="AV356" s="278"/>
      <c r="AW356" s="278"/>
      <c r="AX356" s="278"/>
      <c r="AY356" s="456"/>
      <c r="AZ356" s="278"/>
      <c r="BA356" s="278"/>
      <c r="BB356" s="278"/>
      <c r="BC356" s="278"/>
      <c r="BD356" s="164"/>
      <c r="BE356" s="164"/>
      <c r="BF356" s="164"/>
      <c r="BG356" s="164"/>
      <c r="BH356" s="164"/>
      <c r="BI356" s="164"/>
      <c r="BJ356" s="165"/>
      <c r="BK356" s="164"/>
      <c r="BL356" s="165"/>
      <c r="BM356" s="165"/>
      <c r="BN356" s="165"/>
      <c r="BO356" s="165"/>
      <c r="BP356" s="165"/>
      <c r="BQ356" s="165"/>
      <c r="BR356" s="165"/>
      <c r="BS356" s="284"/>
      <c r="BT356" s="289"/>
      <c r="BU356" s="279"/>
      <c r="BV356" s="290"/>
      <c r="BW356" s="289"/>
      <c r="BX356" s="289"/>
      <c r="BY356" s="289"/>
      <c r="BZ356" s="289"/>
      <c r="CA356" s="279"/>
      <c r="CB356" s="290"/>
      <c r="CC356" s="289"/>
      <c r="CD356" s="279"/>
      <c r="CE356" s="328"/>
      <c r="CF356" s="290"/>
      <c r="CG356" s="289"/>
      <c r="CH356" s="279"/>
      <c r="CI356" s="328"/>
      <c r="CJ356" s="290"/>
      <c r="CK356" s="289"/>
      <c r="CL356" s="279"/>
      <c r="CM356" s="328"/>
      <c r="CN356" s="290"/>
      <c r="CO356" s="289"/>
      <c r="CP356" s="279"/>
      <c r="CQ356" s="328"/>
      <c r="CR356" s="290"/>
      <c r="CS356" s="289"/>
      <c r="CT356" s="279"/>
      <c r="CU356" s="328"/>
      <c r="CV356" s="328"/>
      <c r="CW356" s="290"/>
      <c r="CX356" s="289"/>
      <c r="CY356" s="279"/>
      <c r="CZ356" s="328"/>
      <c r="DA356" s="328"/>
      <c r="DB356" s="290"/>
      <c r="DC356" s="289"/>
      <c r="DD356" s="279"/>
      <c r="DE356" s="328"/>
      <c r="DF356" s="328"/>
      <c r="DG356" s="290"/>
      <c r="DH356" s="302"/>
      <c r="DI356" s="301"/>
      <c r="DJ356" s="163">
        <v>36</v>
      </c>
      <c r="DK356" s="163">
        <v>0</v>
      </c>
      <c r="DL356" s="163">
        <v>0</v>
      </c>
      <c r="DM356" s="163">
        <v>4</v>
      </c>
      <c r="DN356" s="163">
        <v>5</v>
      </c>
      <c r="DO356" s="163">
        <v>9</v>
      </c>
      <c r="DP356" s="165">
        <v>33.200000000000003</v>
      </c>
      <c r="DQ356" s="165"/>
      <c r="DR356" s="165">
        <v>33.200000762939403</v>
      </c>
      <c r="DS356" s="163">
        <v>144</v>
      </c>
      <c r="DT356" s="163">
        <v>37</v>
      </c>
      <c r="DU356" s="163">
        <v>19</v>
      </c>
      <c r="DV356" s="163">
        <v>18</v>
      </c>
      <c r="DW356" s="163">
        <v>7</v>
      </c>
      <c r="DX356" s="163">
        <v>7</v>
      </c>
      <c r="DY356" s="163">
        <v>1</v>
      </c>
      <c r="DZ356" s="163">
        <v>2</v>
      </c>
      <c r="EA356" s="163">
        <v>0</v>
      </c>
      <c r="EB356" s="163">
        <v>0</v>
      </c>
      <c r="EC356" s="163">
        <v>39</v>
      </c>
      <c r="ED356" s="165">
        <v>10.425743361803001</v>
      </c>
      <c r="EE356" s="165">
        <v>1.8712872700672101</v>
      </c>
      <c r="EF356" s="165">
        <v>1.8712872700672101</v>
      </c>
      <c r="EG356" s="165">
        <v>9.8910898560695699</v>
      </c>
      <c r="EH356" s="166">
        <v>1.30693079179297</v>
      </c>
      <c r="EI356" s="165">
        <v>100.86726951037799</v>
      </c>
      <c r="EJ356" s="164">
        <v>0.27407407407407403</v>
      </c>
      <c r="EK356" s="164">
        <v>0.33707865168539303</v>
      </c>
      <c r="EL356" s="278">
        <v>0.37894736800000001</v>
      </c>
      <c r="EM356" s="278">
        <v>0.178947368</v>
      </c>
      <c r="EN356" s="278">
        <v>0.44210526300000003</v>
      </c>
      <c r="EO356" s="278">
        <v>0.11458333</v>
      </c>
      <c r="EP356" s="278">
        <v>0.3125</v>
      </c>
      <c r="EQ356" s="278">
        <v>0.15116278999999999</v>
      </c>
      <c r="ER356" s="165">
        <v>-0.66764451078112697</v>
      </c>
      <c r="ES356" s="166">
        <v>4.8118815516014104</v>
      </c>
      <c r="ET356" s="166">
        <v>3.98</v>
      </c>
      <c r="EU356" s="166">
        <v>4.2738668111758704</v>
      </c>
      <c r="EV356" s="166">
        <v>3.4104348086248</v>
      </c>
      <c r="EW356" s="166">
        <v>2.8232034748248198</v>
      </c>
      <c r="EX356" s="284">
        <v>-9.7296595573425196E-2</v>
      </c>
    </row>
    <row r="357" spans="1:154" ht="13" customHeight="1">
      <c r="A357" s="160" t="s">
        <v>15</v>
      </c>
      <c r="B357" s="160">
        <v>12085</v>
      </c>
      <c r="C357" s="160">
        <v>670102</v>
      </c>
      <c r="D357" s="160">
        <v>20548</v>
      </c>
      <c r="E357" s="160" t="s">
        <v>470</v>
      </c>
      <c r="F357" s="160" t="s">
        <v>470</v>
      </c>
      <c r="G357" s="175"/>
      <c r="H357" s="162" t="s">
        <v>2946</v>
      </c>
      <c r="I357" s="162" t="s">
        <v>2422</v>
      </c>
      <c r="J357" s="160">
        <v>29</v>
      </c>
      <c r="K357" s="161">
        <v>1</v>
      </c>
      <c r="M357" s="184" t="s">
        <v>837</v>
      </c>
      <c r="Z357" s="163"/>
      <c r="AS357" s="278"/>
      <c r="AT357" s="278"/>
      <c r="AU357" s="278"/>
      <c r="AV357" s="278"/>
      <c r="AW357" s="278"/>
      <c r="AX357" s="278"/>
      <c r="AY357" s="456"/>
      <c r="AZ357" s="278"/>
      <c r="BA357" s="278"/>
      <c r="BB357" s="278"/>
      <c r="BC357" s="278"/>
      <c r="BD357" s="164"/>
      <c r="BE357" s="164"/>
      <c r="BF357" s="164"/>
      <c r="BG357" s="164"/>
      <c r="BH357" s="164"/>
      <c r="BI357" s="164"/>
      <c r="BJ357" s="165"/>
      <c r="BK357" s="164"/>
      <c r="BL357" s="165"/>
      <c r="BM357" s="165"/>
      <c r="BN357" s="165"/>
      <c r="BO357" s="165"/>
      <c r="BP357" s="165"/>
      <c r="BQ357" s="165"/>
      <c r="BR357" s="165"/>
      <c r="BS357" s="284"/>
      <c r="BT357" s="289"/>
      <c r="BU357" s="279"/>
      <c r="BV357" s="290"/>
      <c r="BW357" s="289"/>
      <c r="BX357" s="289"/>
      <c r="BY357" s="289"/>
      <c r="BZ357" s="289"/>
      <c r="CA357" s="279"/>
      <c r="CB357" s="290"/>
      <c r="CC357" s="289"/>
      <c r="CD357" s="279"/>
      <c r="CE357" s="328"/>
      <c r="CF357" s="290"/>
      <c r="CG357" s="289"/>
      <c r="CH357" s="279"/>
      <c r="CI357" s="328"/>
      <c r="CJ357" s="290"/>
      <c r="CK357" s="289"/>
      <c r="CL357" s="279"/>
      <c r="CM357" s="328"/>
      <c r="CN357" s="290"/>
      <c r="CO357" s="289"/>
      <c r="CP357" s="279"/>
      <c r="CQ357" s="328"/>
      <c r="CR357" s="290"/>
      <c r="CS357" s="289"/>
      <c r="CT357" s="279"/>
      <c r="CU357" s="328"/>
      <c r="CV357" s="328"/>
      <c r="CW357" s="290"/>
      <c r="CX357" s="289"/>
      <c r="CY357" s="279"/>
      <c r="CZ357" s="328"/>
      <c r="DA357" s="328"/>
      <c r="DB357" s="290"/>
      <c r="DC357" s="289"/>
      <c r="DD357" s="279"/>
      <c r="DE357" s="328"/>
      <c r="DF357" s="328"/>
      <c r="DG357" s="290"/>
      <c r="DH357" s="302"/>
      <c r="DI357" s="301"/>
      <c r="DJ357" s="163">
        <v>14</v>
      </c>
      <c r="DK357" s="163">
        <v>14</v>
      </c>
      <c r="DL357" s="163">
        <v>0</v>
      </c>
      <c r="DM357" s="163">
        <v>2</v>
      </c>
      <c r="DN357" s="163">
        <v>8</v>
      </c>
      <c r="DO357" s="163">
        <v>0</v>
      </c>
      <c r="DP357" s="165">
        <v>64</v>
      </c>
      <c r="DQ357" s="165">
        <v>64</v>
      </c>
      <c r="DR357" s="165"/>
      <c r="DS357" s="163">
        <v>288</v>
      </c>
      <c r="DT357" s="163">
        <v>71</v>
      </c>
      <c r="DU357" s="163">
        <v>46</v>
      </c>
      <c r="DV357" s="163">
        <v>43</v>
      </c>
      <c r="DW357" s="163">
        <v>19</v>
      </c>
      <c r="DX357" s="163">
        <v>27</v>
      </c>
      <c r="DY357" s="163">
        <v>0</v>
      </c>
      <c r="DZ357" s="163">
        <v>6</v>
      </c>
      <c r="EA357" s="163">
        <v>3</v>
      </c>
      <c r="EB357" s="163">
        <v>0</v>
      </c>
      <c r="EC357" s="163">
        <v>54</v>
      </c>
      <c r="ED357" s="165">
        <v>7.5937504526227899</v>
      </c>
      <c r="EE357" s="165">
        <v>3.7968752263113901</v>
      </c>
      <c r="EF357" s="165">
        <v>2.6718751592561598</v>
      </c>
      <c r="EG357" s="165">
        <v>9.9843755951151607</v>
      </c>
      <c r="EH357" s="166">
        <v>1.5312500912696101</v>
      </c>
      <c r="EI357" s="165">
        <v>118.777846236816</v>
      </c>
      <c r="EJ357" s="164">
        <v>0.27843137254901901</v>
      </c>
      <c r="EK357" s="164">
        <v>0.28571428571428498</v>
      </c>
      <c r="EL357" s="278">
        <v>0.34</v>
      </c>
      <c r="EM357" s="278">
        <v>0.2</v>
      </c>
      <c r="EN357" s="278">
        <v>0.46</v>
      </c>
      <c r="EO357" s="278">
        <v>0.12437811</v>
      </c>
      <c r="EP357" s="278">
        <v>0.52238806000000004</v>
      </c>
      <c r="EQ357" s="278">
        <v>9.8862640000000002E-2</v>
      </c>
      <c r="ER357" s="165">
        <v>-0.146350719160177</v>
      </c>
      <c r="ES357" s="166">
        <v>6.0468753604218497</v>
      </c>
      <c r="ET357" s="166">
        <v>5.91</v>
      </c>
      <c r="EU357" s="166">
        <v>6.8044981312006803</v>
      </c>
      <c r="EV357" s="166">
        <v>5.0647895005146601</v>
      </c>
      <c r="EW357" s="166">
        <v>4.7416870012294199</v>
      </c>
      <c r="EX357" s="284">
        <v>-0.90225315093994096</v>
      </c>
    </row>
    <row r="358" spans="1:154" ht="13" customHeight="1">
      <c r="A358" s="160" t="s">
        <v>15</v>
      </c>
      <c r="B358" s="160">
        <v>8650</v>
      </c>
      <c r="C358" s="160">
        <v>458681</v>
      </c>
      <c r="D358" s="160">
        <v>2520</v>
      </c>
      <c r="E358" s="160" t="s">
        <v>276</v>
      </c>
      <c r="F358" s="160" t="s">
        <v>276</v>
      </c>
      <c r="G358" s="175"/>
      <c r="H358" s="168" t="s">
        <v>518</v>
      </c>
      <c r="I358" s="169" t="s">
        <v>521</v>
      </c>
      <c r="J358" s="170">
        <v>37</v>
      </c>
      <c r="K358" s="161">
        <v>1</v>
      </c>
      <c r="M358" s="184" t="s">
        <v>837</v>
      </c>
      <c r="Z358" s="163"/>
      <c r="AS358" s="278"/>
      <c r="AT358" s="278"/>
      <c r="AU358" s="278"/>
      <c r="AV358" s="278"/>
      <c r="AW358" s="278"/>
      <c r="AX358" s="278"/>
      <c r="AY358" s="456"/>
      <c r="AZ358" s="278"/>
      <c r="BA358" s="278"/>
      <c r="BB358" s="278"/>
      <c r="BC358" s="278"/>
      <c r="BD358" s="164"/>
      <c r="BE358" s="164"/>
      <c r="BF358" s="164"/>
      <c r="BG358" s="164"/>
      <c r="BH358" s="164"/>
      <c r="BI358" s="164"/>
      <c r="BJ358" s="165"/>
      <c r="BK358" s="164"/>
      <c r="BL358" s="165"/>
      <c r="BM358" s="165"/>
      <c r="BN358" s="165"/>
      <c r="BO358" s="165"/>
      <c r="BP358" s="165"/>
      <c r="BQ358" s="165"/>
      <c r="BR358" s="165"/>
      <c r="BS358" s="284"/>
      <c r="BT358" s="289"/>
      <c r="BU358" s="279"/>
      <c r="BV358" s="290"/>
      <c r="BW358" s="289"/>
      <c r="BX358" s="289"/>
      <c r="BY358" s="289"/>
      <c r="BZ358" s="289"/>
      <c r="CA358" s="279"/>
      <c r="CB358" s="290"/>
      <c r="CC358" s="289"/>
      <c r="CD358" s="279"/>
      <c r="CE358" s="328"/>
      <c r="CF358" s="290"/>
      <c r="CG358" s="289"/>
      <c r="CH358" s="279"/>
      <c r="CI358" s="328"/>
      <c r="CJ358" s="290"/>
      <c r="CK358" s="289"/>
      <c r="CL358" s="279"/>
      <c r="CM358" s="328"/>
      <c r="CN358" s="290"/>
      <c r="CO358" s="289"/>
      <c r="CP358" s="279"/>
      <c r="CQ358" s="328"/>
      <c r="CR358" s="290"/>
      <c r="CS358" s="289"/>
      <c r="CT358" s="279"/>
      <c r="CU358" s="328"/>
      <c r="CV358" s="328"/>
      <c r="CW358" s="290"/>
      <c r="CX358" s="289"/>
      <c r="CY358" s="279"/>
      <c r="CZ358" s="328"/>
      <c r="DA358" s="328"/>
      <c r="DB358" s="290"/>
      <c r="DC358" s="289"/>
      <c r="DD358" s="279"/>
      <c r="DE358" s="328"/>
      <c r="DF358" s="328"/>
      <c r="DG358" s="290"/>
      <c r="DH358" s="302"/>
      <c r="DI358" s="301"/>
      <c r="DP358" s="165"/>
      <c r="DQ358" s="165"/>
      <c r="DR358" s="165"/>
      <c r="ED358" s="165"/>
      <c r="EE358" s="165"/>
      <c r="EF358" s="165"/>
      <c r="EG358" s="165"/>
      <c r="EH358" s="166"/>
      <c r="EI358" s="165"/>
      <c r="EJ358" s="164"/>
      <c r="EK358" s="164"/>
      <c r="EL358" s="278"/>
      <c r="EM358" s="278"/>
      <c r="EN358" s="278"/>
      <c r="EO358" s="278"/>
      <c r="EP358" s="278"/>
      <c r="EQ358" s="278"/>
      <c r="ER358" s="165"/>
      <c r="ES358" s="166"/>
      <c r="ET358" s="166"/>
      <c r="EU358" s="166"/>
      <c r="EV358" s="166"/>
      <c r="EW358" s="166"/>
      <c r="EX358" s="284"/>
    </row>
    <row r="359" spans="1:154" ht="13" customHeight="1">
      <c r="A359" s="160" t="s">
        <v>15</v>
      </c>
      <c r="B359" s="160">
        <v>10153</v>
      </c>
      <c r="C359" s="160">
        <v>608723</v>
      </c>
      <c r="D359" s="160">
        <v>15047</v>
      </c>
      <c r="E359" s="160" t="s">
        <v>598</v>
      </c>
      <c r="F359" s="160" t="s">
        <v>598</v>
      </c>
      <c r="G359" s="175"/>
      <c r="H359" s="168" t="s">
        <v>797</v>
      </c>
      <c r="I359" s="169" t="s">
        <v>595</v>
      </c>
      <c r="J359" s="170">
        <v>32</v>
      </c>
      <c r="K359" s="161">
        <v>1</v>
      </c>
      <c r="M359" s="184" t="s">
        <v>837</v>
      </c>
      <c r="Z359" s="163"/>
      <c r="AS359" s="278"/>
      <c r="AT359" s="278"/>
      <c r="AU359" s="278"/>
      <c r="AV359" s="278"/>
      <c r="AW359" s="278"/>
      <c r="AX359" s="278"/>
      <c r="AY359" s="456"/>
      <c r="AZ359" s="278"/>
      <c r="BA359" s="278"/>
      <c r="BB359" s="278"/>
      <c r="BC359" s="278"/>
      <c r="BD359" s="164"/>
      <c r="BE359" s="164"/>
      <c r="BF359" s="164"/>
      <c r="BG359" s="164"/>
      <c r="BH359" s="164"/>
      <c r="BI359" s="164"/>
      <c r="BJ359" s="165"/>
      <c r="BK359" s="164"/>
      <c r="BL359" s="165"/>
      <c r="BM359" s="165"/>
      <c r="BN359" s="165"/>
      <c r="BO359" s="165"/>
      <c r="BP359" s="165"/>
      <c r="BQ359" s="165"/>
      <c r="BR359" s="165"/>
      <c r="BS359" s="284"/>
      <c r="BT359" s="289"/>
      <c r="BU359" s="279"/>
      <c r="BV359" s="290"/>
      <c r="BW359" s="289"/>
      <c r="BX359" s="289"/>
      <c r="BY359" s="289"/>
      <c r="BZ359" s="289"/>
      <c r="CA359" s="279"/>
      <c r="CB359" s="290"/>
      <c r="CC359" s="289"/>
      <c r="CD359" s="279"/>
      <c r="CE359" s="328"/>
      <c r="CF359" s="290"/>
      <c r="CG359" s="289"/>
      <c r="CH359" s="279"/>
      <c r="CI359" s="328"/>
      <c r="CJ359" s="290"/>
      <c r="CK359" s="289"/>
      <c r="CL359" s="279"/>
      <c r="CM359" s="328"/>
      <c r="CN359" s="290"/>
      <c r="CO359" s="289"/>
      <c r="CP359" s="279"/>
      <c r="CQ359" s="328"/>
      <c r="CR359" s="290"/>
      <c r="CS359" s="289"/>
      <c r="CT359" s="279"/>
      <c r="CU359" s="328"/>
      <c r="CV359" s="328"/>
      <c r="CW359" s="290"/>
      <c r="CX359" s="289"/>
      <c r="CY359" s="279"/>
      <c r="CZ359" s="328"/>
      <c r="DA359" s="328"/>
      <c r="DB359" s="290"/>
      <c r="DC359" s="289"/>
      <c r="DD359" s="279"/>
      <c r="DE359" s="328"/>
      <c r="DF359" s="328"/>
      <c r="DG359" s="290"/>
      <c r="DH359" s="302"/>
      <c r="DI359" s="301"/>
      <c r="DP359" s="165"/>
      <c r="DQ359" s="165"/>
      <c r="DR359" s="165"/>
      <c r="ED359" s="165"/>
      <c r="EE359" s="165"/>
      <c r="EF359" s="165"/>
      <c r="EG359" s="165"/>
      <c r="EH359" s="166"/>
      <c r="EI359" s="165"/>
      <c r="EJ359" s="164"/>
      <c r="EK359" s="164"/>
      <c r="EL359" s="278"/>
      <c r="EM359" s="278"/>
      <c r="EN359" s="278"/>
      <c r="EO359" s="278"/>
      <c r="EP359" s="278"/>
      <c r="EQ359" s="278"/>
      <c r="ER359" s="165"/>
      <c r="ES359" s="166"/>
      <c r="ET359" s="166"/>
      <c r="EU359" s="166"/>
      <c r="EV359" s="166"/>
      <c r="EW359" s="166"/>
      <c r="EX359" s="284"/>
    </row>
    <row r="360" spans="1:154" ht="13" customHeight="1">
      <c r="A360" s="160" t="s">
        <v>15</v>
      </c>
      <c r="B360" s="160">
        <v>12673</v>
      </c>
      <c r="C360" s="160">
        <v>677053</v>
      </c>
      <c r="D360" s="160">
        <v>25942</v>
      </c>
      <c r="E360" s="160" t="s">
        <v>686</v>
      </c>
      <c r="F360" s="160" t="s">
        <v>686</v>
      </c>
      <c r="G360" s="175"/>
      <c r="H360" s="162" t="s">
        <v>3076</v>
      </c>
      <c r="I360" s="162" t="s">
        <v>136</v>
      </c>
      <c r="J360" s="160">
        <v>25</v>
      </c>
      <c r="K360" s="161">
        <v>1</v>
      </c>
      <c r="M360" s="184" t="s">
        <v>46</v>
      </c>
      <c r="Z360" s="163"/>
      <c r="AS360" s="278"/>
      <c r="AT360" s="278"/>
      <c r="AU360" s="278"/>
      <c r="AV360" s="278"/>
      <c r="AW360" s="278"/>
      <c r="AX360" s="278"/>
      <c r="AY360" s="456"/>
      <c r="AZ360" s="278"/>
      <c r="BA360" s="278"/>
      <c r="BB360" s="278"/>
      <c r="BC360" s="278"/>
      <c r="BD360" s="164"/>
      <c r="BE360" s="164"/>
      <c r="BF360" s="164"/>
      <c r="BG360" s="164"/>
      <c r="BH360" s="164"/>
      <c r="BI360" s="164"/>
      <c r="BJ360" s="165"/>
      <c r="BK360" s="164"/>
      <c r="BL360" s="165"/>
      <c r="BM360" s="165"/>
      <c r="BN360" s="165"/>
      <c r="BO360" s="165"/>
      <c r="BP360" s="165"/>
      <c r="BQ360" s="165"/>
      <c r="BR360" s="165"/>
      <c r="BS360" s="284"/>
      <c r="BT360" s="289"/>
      <c r="BU360" s="279"/>
      <c r="BV360" s="290"/>
      <c r="BW360" s="289"/>
      <c r="BX360" s="289"/>
      <c r="BY360" s="289"/>
      <c r="BZ360" s="289"/>
      <c r="CA360" s="279"/>
      <c r="CB360" s="290"/>
      <c r="CC360" s="289"/>
      <c r="CD360" s="279"/>
      <c r="CE360" s="328"/>
      <c r="CF360" s="290"/>
      <c r="CG360" s="289"/>
      <c r="CH360" s="279"/>
      <c r="CI360" s="328"/>
      <c r="CJ360" s="290"/>
      <c r="CK360" s="289"/>
      <c r="CL360" s="279"/>
      <c r="CM360" s="328"/>
      <c r="CN360" s="290"/>
      <c r="CO360" s="289"/>
      <c r="CP360" s="279"/>
      <c r="CQ360" s="328"/>
      <c r="CR360" s="290"/>
      <c r="CS360" s="289"/>
      <c r="CT360" s="279"/>
      <c r="CU360" s="328"/>
      <c r="CV360" s="328"/>
      <c r="CW360" s="290"/>
      <c r="CX360" s="289"/>
      <c r="CY360" s="279"/>
      <c r="CZ360" s="328"/>
      <c r="DA360" s="328"/>
      <c r="DB360" s="290"/>
      <c r="DC360" s="289"/>
      <c r="DD360" s="279"/>
      <c r="DE360" s="328"/>
      <c r="DF360" s="328"/>
      <c r="DG360" s="290"/>
      <c r="DH360" s="302"/>
      <c r="DI360" s="301"/>
      <c r="DP360" s="165"/>
      <c r="DQ360" s="165"/>
      <c r="DR360" s="165"/>
      <c r="ED360" s="165"/>
      <c r="EE360" s="165"/>
      <c r="EF360" s="165"/>
      <c r="EG360" s="165"/>
      <c r="EH360" s="166"/>
      <c r="EI360" s="165"/>
      <c r="EJ360" s="164"/>
      <c r="EK360" s="164"/>
      <c r="EL360" s="278"/>
      <c r="EM360" s="278"/>
      <c r="EN360" s="278"/>
      <c r="EO360" s="278"/>
      <c r="EP360" s="278"/>
      <c r="EQ360" s="278"/>
      <c r="ER360" s="165"/>
      <c r="ES360" s="166"/>
      <c r="ET360" s="166"/>
      <c r="EU360" s="166"/>
      <c r="EV360" s="166"/>
      <c r="EW360" s="166"/>
      <c r="EX360" s="284"/>
    </row>
    <row r="361" spans="1:154" ht="13" customHeight="1">
      <c r="A361" s="160" t="s">
        <v>15</v>
      </c>
      <c r="B361" s="160">
        <v>10959</v>
      </c>
      <c r="C361" s="160">
        <v>643376</v>
      </c>
      <c r="D361" s="160">
        <v>16535</v>
      </c>
      <c r="E361" s="160" t="s">
        <v>2178</v>
      </c>
      <c r="F361" s="160" t="s">
        <v>2178</v>
      </c>
      <c r="G361" s="175"/>
      <c r="H361" s="168" t="s">
        <v>27</v>
      </c>
      <c r="I361" s="169" t="s">
        <v>146</v>
      </c>
      <c r="J361" s="170">
        <v>30</v>
      </c>
      <c r="K361" s="161">
        <v>2</v>
      </c>
      <c r="L361" s="161" t="s">
        <v>837</v>
      </c>
      <c r="Z361" s="163">
        <v>61</v>
      </c>
      <c r="AA361" s="163">
        <v>218</v>
      </c>
      <c r="AB361" s="163">
        <v>189</v>
      </c>
      <c r="AC361" s="163">
        <v>39</v>
      </c>
      <c r="AD361" s="163">
        <v>24</v>
      </c>
      <c r="AE361" s="163">
        <v>6</v>
      </c>
      <c r="AF361" s="163">
        <v>0</v>
      </c>
      <c r="AG361" s="163">
        <v>9</v>
      </c>
      <c r="AH361" s="163">
        <v>23</v>
      </c>
      <c r="AI361" s="163">
        <v>26</v>
      </c>
      <c r="AJ361" s="163">
        <v>0</v>
      </c>
      <c r="AK361" s="163">
        <v>0</v>
      </c>
      <c r="AL361" s="163">
        <v>24</v>
      </c>
      <c r="AM361" s="163">
        <v>0</v>
      </c>
      <c r="AN361" s="163">
        <v>53</v>
      </c>
      <c r="AO361" s="163">
        <v>3</v>
      </c>
      <c r="AP361" s="163">
        <v>1</v>
      </c>
      <c r="AQ361" s="163">
        <v>1</v>
      </c>
      <c r="AR361" s="163">
        <v>3</v>
      </c>
      <c r="AS361" s="278">
        <v>0.11009174300000001</v>
      </c>
      <c r="AT361" s="278">
        <v>0.243119266</v>
      </c>
      <c r="AU361" s="278">
        <v>0.5</v>
      </c>
      <c r="AV361" s="278">
        <v>0.14492753999999999</v>
      </c>
      <c r="AW361" s="278">
        <v>7.9710139999999999E-2</v>
      </c>
      <c r="AX361" s="278">
        <v>0.39130435000000002</v>
      </c>
      <c r="AY361" s="456">
        <v>106.693</v>
      </c>
      <c r="AZ361" s="278">
        <v>8.3526680000000006E-2</v>
      </c>
      <c r="BA361" s="278">
        <v>0.25547445200000002</v>
      </c>
      <c r="BB361" s="278">
        <v>0.19708029099999999</v>
      </c>
      <c r="BC361" s="278">
        <v>0.54744525499999996</v>
      </c>
      <c r="BD361" s="164">
        <v>0.234375</v>
      </c>
      <c r="BE361" s="164">
        <v>0.20634920600000001</v>
      </c>
      <c r="BF361" s="164">
        <v>0.30414746500000001</v>
      </c>
      <c r="BG361" s="164">
        <v>0.38095237999999998</v>
      </c>
      <c r="BH361" s="164">
        <v>0.68509984499999999</v>
      </c>
      <c r="BI361" s="164">
        <v>0.174603174</v>
      </c>
      <c r="BJ361" s="165">
        <v>112.623626428763</v>
      </c>
      <c r="BK361" s="164">
        <v>0.30515007434352698</v>
      </c>
      <c r="BL361" s="165">
        <v>-1.48409475040237</v>
      </c>
      <c r="BM361" s="165">
        <v>23.784998524667799</v>
      </c>
      <c r="BN361" s="165">
        <v>96.516346522568796</v>
      </c>
      <c r="BO361" s="165">
        <v>0.41587544202016702</v>
      </c>
      <c r="BP361" s="165">
        <v>-0.40745048830285602</v>
      </c>
      <c r="BQ361" s="165">
        <v>5.7571643248331901</v>
      </c>
      <c r="BR361" s="165">
        <v>-1.2813882853704199</v>
      </c>
      <c r="BS361" s="284">
        <v>0.59685199993517102</v>
      </c>
      <c r="BT361" s="289"/>
      <c r="BU361" s="279"/>
      <c r="BV361" s="290"/>
      <c r="BW361" s="289"/>
      <c r="BX361" s="289"/>
      <c r="BY361" s="289"/>
      <c r="BZ361" s="289"/>
      <c r="CA361" s="279"/>
      <c r="CB361" s="290"/>
      <c r="CC361" s="289"/>
      <c r="CD361" s="279"/>
      <c r="CE361" s="328"/>
      <c r="CF361" s="290"/>
      <c r="CG361" s="289"/>
      <c r="CH361" s="279"/>
      <c r="CI361" s="328"/>
      <c r="CJ361" s="290"/>
      <c r="CK361" s="289"/>
      <c r="CL361" s="279"/>
      <c r="CM361" s="328"/>
      <c r="CN361" s="290"/>
      <c r="CO361" s="289"/>
      <c r="CP361" s="279"/>
      <c r="CQ361" s="328"/>
      <c r="CR361" s="290"/>
      <c r="CS361" s="289"/>
      <c r="CT361" s="279"/>
      <c r="CU361" s="328"/>
      <c r="CV361" s="328"/>
      <c r="CW361" s="290"/>
      <c r="CX361" s="289"/>
      <c r="CY361" s="279"/>
      <c r="CZ361" s="328"/>
      <c r="DA361" s="328"/>
      <c r="DB361" s="290"/>
      <c r="DC361" s="289"/>
      <c r="DD361" s="279"/>
      <c r="DE361" s="328"/>
      <c r="DF361" s="328"/>
      <c r="DG361" s="290"/>
      <c r="DH361" s="302"/>
      <c r="DI361" s="301">
        <v>-0.42460768111050101</v>
      </c>
      <c r="DP361" s="165"/>
      <c r="DQ361" s="165"/>
      <c r="DR361" s="165"/>
      <c r="ED361" s="165"/>
      <c r="EE361" s="165"/>
      <c r="EF361" s="165"/>
      <c r="EG361" s="165"/>
      <c r="EH361" s="166"/>
      <c r="EI361" s="165"/>
      <c r="EJ361" s="164"/>
      <c r="EK361" s="164"/>
      <c r="EL361" s="278"/>
      <c r="EM361" s="278"/>
      <c r="EN361" s="278"/>
      <c r="EO361" s="278"/>
      <c r="EP361" s="278"/>
      <c r="EQ361" s="278"/>
      <c r="ER361" s="165"/>
      <c r="ES361" s="166"/>
      <c r="ET361" s="166"/>
      <c r="EU361" s="166"/>
      <c r="EV361" s="166"/>
      <c r="EW361" s="166"/>
      <c r="EX361" s="284"/>
    </row>
    <row r="362" spans="1:154" ht="13" customHeight="1">
      <c r="A362" s="160" t="s">
        <v>15</v>
      </c>
      <c r="B362" s="160">
        <v>11097</v>
      </c>
      <c r="C362" s="160">
        <v>663698</v>
      </c>
      <c r="D362" s="160">
        <v>21524</v>
      </c>
      <c r="E362" s="160" t="s">
        <v>438</v>
      </c>
      <c r="F362" s="160" t="s">
        <v>438</v>
      </c>
      <c r="G362" s="175"/>
      <c r="H362" s="162" t="s">
        <v>1620</v>
      </c>
      <c r="I362" s="162" t="s">
        <v>554</v>
      </c>
      <c r="J362" s="161">
        <v>28</v>
      </c>
      <c r="K362" s="161">
        <v>2</v>
      </c>
      <c r="L362" s="161" t="s">
        <v>837</v>
      </c>
      <c r="Z362" s="163">
        <v>55</v>
      </c>
      <c r="AA362" s="163">
        <v>212</v>
      </c>
      <c r="AB362" s="163">
        <v>184</v>
      </c>
      <c r="AC362" s="163">
        <v>43</v>
      </c>
      <c r="AD362" s="163">
        <v>36</v>
      </c>
      <c r="AE362" s="163">
        <v>5</v>
      </c>
      <c r="AF362" s="163">
        <v>1</v>
      </c>
      <c r="AG362" s="163">
        <v>1</v>
      </c>
      <c r="AH362" s="163">
        <v>12</v>
      </c>
      <c r="AI362" s="163">
        <v>14</v>
      </c>
      <c r="AJ362" s="163">
        <v>1</v>
      </c>
      <c r="AK362" s="163">
        <v>0</v>
      </c>
      <c r="AL362" s="163">
        <v>25</v>
      </c>
      <c r="AM362" s="163">
        <v>0</v>
      </c>
      <c r="AN362" s="163">
        <v>56</v>
      </c>
      <c r="AO362" s="163">
        <v>3</v>
      </c>
      <c r="AP362" s="163">
        <v>0</v>
      </c>
      <c r="AQ362" s="163">
        <v>0</v>
      </c>
      <c r="AR362" s="163">
        <v>11</v>
      </c>
      <c r="AS362" s="278">
        <v>0.117924528</v>
      </c>
      <c r="AT362" s="278">
        <v>0.26415094300000003</v>
      </c>
      <c r="AU362" s="278">
        <v>0.453125</v>
      </c>
      <c r="AV362" s="278">
        <v>0.15625</v>
      </c>
      <c r="AW362" s="278">
        <v>9.375E-2</v>
      </c>
      <c r="AX362" s="278">
        <v>0.4140625</v>
      </c>
      <c r="AY362" s="456">
        <v>110.98099999999999</v>
      </c>
      <c r="AZ362" s="278">
        <v>0.10788863</v>
      </c>
      <c r="BA362" s="278">
        <v>0.5234375</v>
      </c>
      <c r="BB362" s="278">
        <v>0.203125</v>
      </c>
      <c r="BC362" s="278">
        <v>0.2734375</v>
      </c>
      <c r="BD362" s="164">
        <v>0.33070866100000001</v>
      </c>
      <c r="BE362" s="164">
        <v>0.233695652</v>
      </c>
      <c r="BF362" s="164">
        <v>0.33490565999999999</v>
      </c>
      <c r="BG362" s="164">
        <v>0.28804347800000002</v>
      </c>
      <c r="BH362" s="164">
        <v>0.62294913799999996</v>
      </c>
      <c r="BI362" s="164">
        <v>5.4347826000000002E-2</v>
      </c>
      <c r="BJ362" s="165">
        <v>35.7216853123779</v>
      </c>
      <c r="BK362" s="164">
        <v>0.28961217628335001</v>
      </c>
      <c r="BL362" s="165">
        <v>-4.0817389557377801</v>
      </c>
      <c r="BM362" s="165">
        <v>20.4918746879084</v>
      </c>
      <c r="BN362" s="165">
        <v>80.6751100815451</v>
      </c>
      <c r="BO362" s="165">
        <v>-0.14032303687873199</v>
      </c>
      <c r="BP362" s="165">
        <v>-1.21366836130619</v>
      </c>
      <c r="BQ362" s="165">
        <v>2.6444865787162</v>
      </c>
      <c r="BR362" s="165">
        <v>-5.9997782627360303</v>
      </c>
      <c r="BS362" s="284">
        <v>0.27415703534816399</v>
      </c>
      <c r="BT362" s="289"/>
      <c r="BU362" s="279"/>
      <c r="BV362" s="290"/>
      <c r="BW362" s="289"/>
      <c r="BX362" s="289"/>
      <c r="BY362" s="289"/>
      <c r="BZ362" s="289"/>
      <c r="CA362" s="279"/>
      <c r="CB362" s="290"/>
      <c r="CC362" s="289"/>
      <c r="CD362" s="279"/>
      <c r="CE362" s="328"/>
      <c r="CF362" s="290"/>
      <c r="CG362" s="289"/>
      <c r="CH362" s="279"/>
      <c r="CI362" s="328"/>
      <c r="CJ362" s="290"/>
      <c r="CK362" s="289"/>
      <c r="CL362" s="279"/>
      <c r="CM362" s="328"/>
      <c r="CN362" s="290"/>
      <c r="CO362" s="289"/>
      <c r="CP362" s="279"/>
      <c r="CQ362" s="328"/>
      <c r="CR362" s="290"/>
      <c r="CS362" s="289"/>
      <c r="CT362" s="279"/>
      <c r="CU362" s="328"/>
      <c r="CV362" s="328"/>
      <c r="CW362" s="290"/>
      <c r="CX362" s="289"/>
      <c r="CY362" s="279"/>
      <c r="CZ362" s="328"/>
      <c r="DA362" s="328"/>
      <c r="DB362" s="290"/>
      <c r="DC362" s="289"/>
      <c r="DD362" s="279"/>
      <c r="DE362" s="328"/>
      <c r="DF362" s="328"/>
      <c r="DG362" s="290"/>
      <c r="DH362" s="302"/>
      <c r="DI362" s="301">
        <v>1.7337446212768499</v>
      </c>
      <c r="DP362" s="165"/>
      <c r="DQ362" s="165"/>
      <c r="DR362" s="165"/>
      <c r="ED362" s="165"/>
      <c r="EE362" s="165"/>
      <c r="EF362" s="165"/>
      <c r="EG362" s="165"/>
      <c r="EH362" s="166"/>
      <c r="EI362" s="165"/>
      <c r="EJ362" s="164"/>
      <c r="EK362" s="164"/>
      <c r="EL362" s="278"/>
      <c r="EM362" s="278"/>
      <c r="EN362" s="278"/>
      <c r="EO362" s="278"/>
      <c r="EP362" s="278"/>
      <c r="EQ362" s="278"/>
      <c r="ER362" s="165"/>
      <c r="ES362" s="166"/>
      <c r="ET362" s="166"/>
      <c r="EU362" s="166"/>
      <c r="EV362" s="166"/>
      <c r="EW362" s="166"/>
      <c r="EX362" s="284"/>
    </row>
    <row r="363" spans="1:154" ht="13" customHeight="1">
      <c r="A363" s="160" t="s">
        <v>15</v>
      </c>
      <c r="B363" s="160">
        <v>9097</v>
      </c>
      <c r="C363" s="160">
        <v>596142</v>
      </c>
      <c r="D363" s="160">
        <v>11442</v>
      </c>
      <c r="E363" s="160" t="s">
        <v>17</v>
      </c>
      <c r="F363" s="160" t="s">
        <v>17</v>
      </c>
      <c r="G363" s="175"/>
      <c r="H363" s="168" t="s">
        <v>3344</v>
      </c>
      <c r="I363" s="169" t="s">
        <v>185</v>
      </c>
      <c r="J363" s="170">
        <v>32</v>
      </c>
      <c r="K363" s="161">
        <v>2</v>
      </c>
      <c r="L363" s="161" t="s">
        <v>837</v>
      </c>
      <c r="Z363" s="163">
        <v>30</v>
      </c>
      <c r="AA363" s="163">
        <v>101</v>
      </c>
      <c r="AB363" s="163">
        <v>91</v>
      </c>
      <c r="AC363" s="163">
        <v>21</v>
      </c>
      <c r="AD363" s="163">
        <v>14</v>
      </c>
      <c r="AE363" s="163">
        <v>2</v>
      </c>
      <c r="AF363" s="163">
        <v>0</v>
      </c>
      <c r="AG363" s="163">
        <v>5</v>
      </c>
      <c r="AH363" s="163">
        <v>13</v>
      </c>
      <c r="AI363" s="163">
        <v>24</v>
      </c>
      <c r="AJ363" s="163">
        <v>0</v>
      </c>
      <c r="AK363" s="163">
        <v>0</v>
      </c>
      <c r="AL363" s="163">
        <v>4</v>
      </c>
      <c r="AM363" s="163">
        <v>0</v>
      </c>
      <c r="AN363" s="163">
        <v>27</v>
      </c>
      <c r="AO363" s="163">
        <v>5</v>
      </c>
      <c r="AP363" s="163">
        <v>1</v>
      </c>
      <c r="AQ363" s="163">
        <v>0</v>
      </c>
      <c r="AR363" s="163">
        <v>2</v>
      </c>
      <c r="AS363" s="278">
        <v>3.9603960000000001E-2</v>
      </c>
      <c r="AT363" s="278">
        <v>0.26732673200000001</v>
      </c>
      <c r="AU363" s="278">
        <v>0.56923077</v>
      </c>
      <c r="AV363" s="278">
        <v>0.15384614999999999</v>
      </c>
      <c r="AW363" s="278">
        <v>0.10769231</v>
      </c>
      <c r="AX363" s="278">
        <v>0.55384615000000004</v>
      </c>
      <c r="AY363" s="456">
        <v>111.7</v>
      </c>
      <c r="AZ363" s="278">
        <v>9.8795179999999996E-2</v>
      </c>
      <c r="BA363" s="278">
        <v>0.41538461500000001</v>
      </c>
      <c r="BB363" s="278">
        <v>0.15384615300000001</v>
      </c>
      <c r="BC363" s="278">
        <v>0.43076923</v>
      </c>
      <c r="BD363" s="164">
        <v>0.266666666</v>
      </c>
      <c r="BE363" s="164">
        <v>0.23076922999999999</v>
      </c>
      <c r="BF363" s="164">
        <v>0.29702970200000001</v>
      </c>
      <c r="BG363" s="164">
        <v>0.41758241699999998</v>
      </c>
      <c r="BH363" s="164">
        <v>0.71461211899999999</v>
      </c>
      <c r="BI363" s="164">
        <v>0.18681318699999999</v>
      </c>
      <c r="BJ363" s="165">
        <v>120.499405037475</v>
      </c>
      <c r="BK363" s="164">
        <v>0.313279141293893</v>
      </c>
      <c r="BL363" s="165">
        <v>-2.9943188019315801E-2</v>
      </c>
      <c r="BM363" s="165">
        <v>11.6772972742838</v>
      </c>
      <c r="BN363" s="165">
        <v>101.560231228177</v>
      </c>
      <c r="BO363" s="165">
        <v>0.88343176055327099</v>
      </c>
      <c r="BP363" s="165">
        <v>-0.458271723706275</v>
      </c>
      <c r="BQ363" s="165">
        <v>-1.4783329086566599</v>
      </c>
      <c r="BR363" s="165">
        <v>-0.27692929824836099</v>
      </c>
      <c r="BS363" s="284">
        <v>-0.15326051217537101</v>
      </c>
      <c r="BT363" s="289"/>
      <c r="BU363" s="279"/>
      <c r="BV363" s="290"/>
      <c r="BW363" s="289"/>
      <c r="BX363" s="289"/>
      <c r="BY363" s="289"/>
      <c r="BZ363" s="289"/>
      <c r="CA363" s="279"/>
      <c r="CB363" s="290"/>
      <c r="CC363" s="289"/>
      <c r="CD363" s="279"/>
      <c r="CE363" s="328"/>
      <c r="CF363" s="290"/>
      <c r="CG363" s="289"/>
      <c r="CH363" s="279"/>
      <c r="CI363" s="328"/>
      <c r="CJ363" s="290"/>
      <c r="CK363" s="289"/>
      <c r="CL363" s="279"/>
      <c r="CM363" s="328"/>
      <c r="CN363" s="290"/>
      <c r="CO363" s="289"/>
      <c r="CP363" s="279"/>
      <c r="CQ363" s="328"/>
      <c r="CR363" s="290"/>
      <c r="CS363" s="289"/>
      <c r="CT363" s="279"/>
      <c r="CU363" s="328"/>
      <c r="CV363" s="328"/>
      <c r="CW363" s="290"/>
      <c r="CX363" s="289"/>
      <c r="CY363" s="279"/>
      <c r="CZ363" s="328"/>
      <c r="DA363" s="328"/>
      <c r="DB363" s="290"/>
      <c r="DC363" s="289"/>
      <c r="DD363" s="279"/>
      <c r="DE363" s="328"/>
      <c r="DF363" s="328"/>
      <c r="DG363" s="290"/>
      <c r="DH363" s="302"/>
      <c r="DI363" s="301">
        <v>-4.6591063141822797</v>
      </c>
      <c r="DP363" s="165"/>
      <c r="DQ363" s="165"/>
      <c r="DR363" s="165"/>
      <c r="ED363" s="165"/>
      <c r="EE363" s="165"/>
      <c r="EF363" s="165"/>
      <c r="EG363" s="165"/>
      <c r="EH363" s="166"/>
      <c r="EI363" s="165"/>
      <c r="EJ363" s="164"/>
      <c r="EK363" s="164"/>
      <c r="EL363" s="278"/>
      <c r="EM363" s="278"/>
      <c r="EN363" s="278"/>
      <c r="EO363" s="278"/>
      <c r="EP363" s="278"/>
      <c r="EQ363" s="278"/>
      <c r="ER363" s="165"/>
      <c r="ES363" s="166"/>
      <c r="ET363" s="166"/>
      <c r="EU363" s="166"/>
      <c r="EV363" s="166"/>
      <c r="EW363" s="166"/>
      <c r="EX363" s="284"/>
    </row>
    <row r="364" spans="1:154" ht="13" customHeight="1">
      <c r="A364" s="160" t="s">
        <v>15</v>
      </c>
      <c r="B364" s="160">
        <v>10621</v>
      </c>
      <c r="C364" s="160">
        <v>665489</v>
      </c>
      <c r="D364" s="160">
        <v>19611</v>
      </c>
      <c r="E364" s="160" t="s">
        <v>470</v>
      </c>
      <c r="F364" s="160" t="s">
        <v>470</v>
      </c>
      <c r="G364" s="175"/>
      <c r="H364" s="168" t="s">
        <v>4370</v>
      </c>
      <c r="I364" s="169" t="s">
        <v>997</v>
      </c>
      <c r="J364" s="170">
        <v>26</v>
      </c>
      <c r="K364" s="161">
        <v>3</v>
      </c>
      <c r="L364" s="161" t="s">
        <v>837</v>
      </c>
      <c r="Z364" s="163">
        <v>88</v>
      </c>
      <c r="AA364" s="163">
        <v>388</v>
      </c>
      <c r="AB364" s="163">
        <v>330</v>
      </c>
      <c r="AC364" s="163">
        <v>92</v>
      </c>
      <c r="AD364" s="163">
        <v>62</v>
      </c>
      <c r="AE364" s="163">
        <v>18</v>
      </c>
      <c r="AF364" s="163">
        <v>0</v>
      </c>
      <c r="AG364" s="163">
        <v>12</v>
      </c>
      <c r="AH364" s="163">
        <v>54</v>
      </c>
      <c r="AI364" s="163">
        <v>44</v>
      </c>
      <c r="AJ364" s="163">
        <v>3</v>
      </c>
      <c r="AK364" s="163">
        <v>2</v>
      </c>
      <c r="AL364" s="163">
        <v>50</v>
      </c>
      <c r="AM364" s="163">
        <v>7</v>
      </c>
      <c r="AN364" s="163">
        <v>55</v>
      </c>
      <c r="AO364" s="163">
        <v>6</v>
      </c>
      <c r="AP364" s="163">
        <v>2</v>
      </c>
      <c r="AQ364" s="163">
        <v>0</v>
      </c>
      <c r="AR364" s="163">
        <v>5</v>
      </c>
      <c r="AS364" s="278">
        <v>0.12886597899999999</v>
      </c>
      <c r="AT364" s="278">
        <v>0.14175257699999999</v>
      </c>
      <c r="AU364" s="278">
        <v>0.36101083</v>
      </c>
      <c r="AV364" s="278">
        <v>0.29241876999999999</v>
      </c>
      <c r="AW364" s="278">
        <v>0.13718411999999999</v>
      </c>
      <c r="AX364" s="278">
        <v>0.53429603000000003</v>
      </c>
      <c r="AY364" s="456">
        <v>120.39700000000001</v>
      </c>
      <c r="AZ364" s="278">
        <v>8.5195530000000005E-2</v>
      </c>
      <c r="BA364" s="278">
        <v>0.45848375400000002</v>
      </c>
      <c r="BB364" s="278">
        <v>0.22021660600000001</v>
      </c>
      <c r="BC364" s="278">
        <v>0.321299638</v>
      </c>
      <c r="BD364" s="164">
        <v>0.30188679200000001</v>
      </c>
      <c r="BE364" s="164">
        <v>0.27878787799999999</v>
      </c>
      <c r="BF364" s="164">
        <v>0.38144329799999999</v>
      </c>
      <c r="BG364" s="164">
        <v>0.44242424200000002</v>
      </c>
      <c r="BH364" s="164">
        <v>0.82386753999999995</v>
      </c>
      <c r="BI364" s="164">
        <v>0.16363636400000001</v>
      </c>
      <c r="BJ364" s="165">
        <v>105.54974635969199</v>
      </c>
      <c r="BK364" s="164">
        <v>0.35848591240059302</v>
      </c>
      <c r="BL364" s="165">
        <v>13.9345292528568</v>
      </c>
      <c r="BM364" s="165">
        <v>58.908878751605599</v>
      </c>
      <c r="BN364" s="165">
        <v>131.736900063966</v>
      </c>
      <c r="BO364" s="165">
        <v>-0.17168134135081101</v>
      </c>
      <c r="BP364" s="165">
        <v>-1.00734327780082</v>
      </c>
      <c r="BQ364" s="165">
        <v>20.276426933746698</v>
      </c>
      <c r="BR364" s="165">
        <v>13.163161151152</v>
      </c>
      <c r="BS364" s="284">
        <v>2.1020810392270199</v>
      </c>
      <c r="BT364" s="289"/>
      <c r="BU364" s="279"/>
      <c r="BV364" s="290"/>
      <c r="BW364" s="289"/>
      <c r="BX364" s="289"/>
      <c r="BY364" s="289"/>
      <c r="BZ364" s="289"/>
      <c r="CA364" s="279"/>
      <c r="CB364" s="290"/>
      <c r="CC364" s="289"/>
      <c r="CD364" s="279"/>
      <c r="CE364" s="328"/>
      <c r="CF364" s="290"/>
      <c r="CG364" s="289"/>
      <c r="CH364" s="279"/>
      <c r="CI364" s="328"/>
      <c r="CJ364" s="290"/>
      <c r="CK364" s="289"/>
      <c r="CL364" s="279"/>
      <c r="CM364" s="328"/>
      <c r="CN364" s="290"/>
      <c r="CO364" s="289"/>
      <c r="CP364" s="279"/>
      <c r="CQ364" s="328"/>
      <c r="CR364" s="290"/>
      <c r="CS364" s="289"/>
      <c r="CT364" s="279"/>
      <c r="CU364" s="328"/>
      <c r="CV364" s="328"/>
      <c r="CW364" s="290"/>
      <c r="CX364" s="289"/>
      <c r="CY364" s="279"/>
      <c r="CZ364" s="328"/>
      <c r="DA364" s="328"/>
      <c r="DB364" s="290"/>
      <c r="DC364" s="289"/>
      <c r="DD364" s="279"/>
      <c r="DE364" s="328"/>
      <c r="DF364" s="328"/>
      <c r="DG364" s="290"/>
      <c r="DH364" s="302"/>
      <c r="DI364" s="301">
        <v>-6.1697901487350402</v>
      </c>
      <c r="DP364" s="165"/>
      <c r="DQ364" s="165"/>
      <c r="DR364" s="165"/>
      <c r="ED364" s="165"/>
      <c r="EE364" s="165"/>
      <c r="EF364" s="165"/>
      <c r="EG364" s="165"/>
      <c r="EH364" s="166"/>
      <c r="EI364" s="165"/>
      <c r="EJ364" s="164"/>
      <c r="EK364" s="164"/>
      <c r="EL364" s="278"/>
      <c r="EM364" s="278"/>
      <c r="EN364" s="278"/>
      <c r="EO364" s="278"/>
      <c r="EP364" s="278"/>
      <c r="EQ364" s="278"/>
      <c r="ER364" s="165"/>
      <c r="ES364" s="166"/>
      <c r="ET364" s="166"/>
      <c r="EU364" s="166"/>
      <c r="EV364" s="166"/>
      <c r="EW364" s="166"/>
      <c r="EX364" s="284"/>
    </row>
    <row r="365" spans="1:154" ht="13" customHeight="1">
      <c r="A365" s="160" t="s">
        <v>15</v>
      </c>
      <c r="B365" s="160">
        <v>13030</v>
      </c>
      <c r="C365" s="160">
        <v>700250</v>
      </c>
      <c r="D365" s="160">
        <v>29576</v>
      </c>
      <c r="E365" s="160" t="s">
        <v>16</v>
      </c>
      <c r="F365" s="160" t="s">
        <v>16</v>
      </c>
      <c r="G365" s="175"/>
      <c r="H365" s="162" t="s">
        <v>4142</v>
      </c>
      <c r="I365" s="162" t="s">
        <v>607</v>
      </c>
      <c r="J365" s="160">
        <v>26</v>
      </c>
      <c r="K365" s="161">
        <v>3</v>
      </c>
      <c r="L365" s="161" t="s">
        <v>46</v>
      </c>
      <c r="Z365" s="163">
        <v>75</v>
      </c>
      <c r="AA365" s="163">
        <v>292</v>
      </c>
      <c r="AB365" s="163">
        <v>255</v>
      </c>
      <c r="AC365" s="163">
        <v>59</v>
      </c>
      <c r="AD365" s="163">
        <v>29</v>
      </c>
      <c r="AE365" s="163">
        <v>14</v>
      </c>
      <c r="AF365" s="163">
        <v>2</v>
      </c>
      <c r="AG365" s="163">
        <v>14</v>
      </c>
      <c r="AH365" s="163">
        <v>40</v>
      </c>
      <c r="AI365" s="163">
        <v>31</v>
      </c>
      <c r="AJ365" s="163">
        <v>3</v>
      </c>
      <c r="AK365" s="163">
        <v>2</v>
      </c>
      <c r="AL365" s="163">
        <v>26</v>
      </c>
      <c r="AM365" s="163">
        <v>0</v>
      </c>
      <c r="AN365" s="163">
        <v>61</v>
      </c>
      <c r="AO365" s="163">
        <v>9</v>
      </c>
      <c r="AP365" s="163">
        <v>1</v>
      </c>
      <c r="AQ365" s="163">
        <v>0</v>
      </c>
      <c r="AR365" s="163">
        <v>8</v>
      </c>
      <c r="AS365" s="278">
        <v>8.9041095000000001E-2</v>
      </c>
      <c r="AT365" s="278">
        <v>0.208904109</v>
      </c>
      <c r="AU365" s="278">
        <v>0.48205128000000003</v>
      </c>
      <c r="AV365" s="278">
        <v>0.19487178999999999</v>
      </c>
      <c r="AW365" s="278">
        <v>0.15816326999999999</v>
      </c>
      <c r="AX365" s="278">
        <v>0.54081632999999996</v>
      </c>
      <c r="AY365" s="456">
        <v>113.199</v>
      </c>
      <c r="AZ365" s="278">
        <v>9.7008159999999996E-2</v>
      </c>
      <c r="BA365" s="278">
        <v>0.41538461500000001</v>
      </c>
      <c r="BB365" s="278">
        <v>0.18461538399999999</v>
      </c>
      <c r="BC365" s="278">
        <v>0.4</v>
      </c>
      <c r="BD365" s="164">
        <v>0.24861878400000001</v>
      </c>
      <c r="BE365" s="164">
        <v>0.23137254900000001</v>
      </c>
      <c r="BF365" s="164">
        <v>0.323024054</v>
      </c>
      <c r="BG365" s="164">
        <v>0.46666666600000001</v>
      </c>
      <c r="BH365" s="164">
        <v>0.78969071999999996</v>
      </c>
      <c r="BI365" s="164">
        <v>0.235294117</v>
      </c>
      <c r="BJ365" s="165">
        <v>151.77087636387299</v>
      </c>
      <c r="BK365" s="164">
        <v>0.34357497249681901</v>
      </c>
      <c r="BL365" s="165">
        <v>6.9993016916776503</v>
      </c>
      <c r="BM365" s="165">
        <v>40.845977087643199</v>
      </c>
      <c r="BN365" s="165">
        <v>122.340106831366</v>
      </c>
      <c r="BO365" s="165">
        <v>-1.29945547770617</v>
      </c>
      <c r="BP365" s="165">
        <v>-0.90542204678058602</v>
      </c>
      <c r="BQ365" s="165">
        <v>12.4539401132131</v>
      </c>
      <c r="BR365" s="165">
        <v>6.6014182615543202</v>
      </c>
      <c r="BS365" s="284">
        <v>1.2911146259247099</v>
      </c>
      <c r="BT365" s="289"/>
      <c r="BU365" s="279"/>
      <c r="BV365" s="290"/>
      <c r="BW365" s="289"/>
      <c r="BX365" s="289"/>
      <c r="BY365" s="289"/>
      <c r="BZ365" s="289"/>
      <c r="CA365" s="279"/>
      <c r="CB365" s="290"/>
      <c r="CC365" s="289"/>
      <c r="CD365" s="279"/>
      <c r="CE365" s="328"/>
      <c r="CF365" s="290"/>
      <c r="CG365" s="289"/>
      <c r="CH365" s="279"/>
      <c r="CI365" s="328"/>
      <c r="CJ365" s="290"/>
      <c r="CK365" s="289"/>
      <c r="CL365" s="279"/>
      <c r="CM365" s="328"/>
      <c r="CN365" s="290"/>
      <c r="CO365" s="289"/>
      <c r="CP365" s="279"/>
      <c r="CQ365" s="328"/>
      <c r="CR365" s="290"/>
      <c r="CS365" s="289"/>
      <c r="CT365" s="279"/>
      <c r="CU365" s="328"/>
      <c r="CV365" s="328"/>
      <c r="CW365" s="290"/>
      <c r="CX365" s="289"/>
      <c r="CY365" s="279"/>
      <c r="CZ365" s="328"/>
      <c r="DA365" s="328"/>
      <c r="DB365" s="290"/>
      <c r="DC365" s="289"/>
      <c r="DD365" s="279"/>
      <c r="DE365" s="328"/>
      <c r="DF365" s="328"/>
      <c r="DG365" s="290"/>
      <c r="DH365" s="325"/>
      <c r="DI365" s="301">
        <v>-4.1440047770738602</v>
      </c>
      <c r="DP365" s="165"/>
      <c r="DQ365" s="165"/>
      <c r="DR365" s="165"/>
      <c r="ED365" s="165"/>
      <c r="EE365" s="165"/>
      <c r="EF365" s="165"/>
      <c r="EG365" s="165"/>
      <c r="EH365" s="166"/>
      <c r="EI365" s="165"/>
      <c r="EL365" s="278"/>
      <c r="EM365" s="278"/>
      <c r="EN365" s="278"/>
      <c r="EO365" s="278"/>
      <c r="EP365" s="278"/>
      <c r="EQ365" s="278"/>
      <c r="ER365" s="165"/>
    </row>
    <row r="366" spans="1:154" ht="13" customHeight="1">
      <c r="A366" s="160" t="s">
        <v>15</v>
      </c>
      <c r="B366" s="160">
        <v>10429</v>
      </c>
      <c r="C366" s="160">
        <v>663624</v>
      </c>
      <c r="D366" s="160">
        <v>18373</v>
      </c>
      <c r="E366" s="160" t="s">
        <v>17</v>
      </c>
      <c r="F366" s="160" t="s">
        <v>17</v>
      </c>
      <c r="G366" s="175"/>
      <c r="H366" s="162" t="s">
        <v>1827</v>
      </c>
      <c r="I366" s="162" t="s">
        <v>549</v>
      </c>
      <c r="J366" s="161">
        <v>28</v>
      </c>
      <c r="K366" s="161">
        <v>3</v>
      </c>
      <c r="L366" s="161" t="s">
        <v>837</v>
      </c>
      <c r="Z366" s="163">
        <v>52</v>
      </c>
      <c r="AA366" s="163">
        <v>200</v>
      </c>
      <c r="AB366" s="163">
        <v>187</v>
      </c>
      <c r="AC366" s="163">
        <v>46</v>
      </c>
      <c r="AD366" s="163">
        <v>31</v>
      </c>
      <c r="AE366" s="163">
        <v>13</v>
      </c>
      <c r="AF366" s="163">
        <v>0</v>
      </c>
      <c r="AG366" s="163">
        <v>2</v>
      </c>
      <c r="AH366" s="163">
        <v>19</v>
      </c>
      <c r="AI366" s="163">
        <v>15</v>
      </c>
      <c r="AJ366" s="163">
        <v>1</v>
      </c>
      <c r="AK366" s="163">
        <v>0</v>
      </c>
      <c r="AL366" s="163">
        <v>8</v>
      </c>
      <c r="AM366" s="163">
        <v>0</v>
      </c>
      <c r="AN366" s="163">
        <v>46</v>
      </c>
      <c r="AO366" s="163">
        <v>2</v>
      </c>
      <c r="AP366" s="163">
        <v>3</v>
      </c>
      <c r="AQ366" s="163">
        <v>0</v>
      </c>
      <c r="AR366" s="163">
        <v>6</v>
      </c>
      <c r="AS366" s="278">
        <v>0.04</v>
      </c>
      <c r="AT366" s="278">
        <v>0.23</v>
      </c>
      <c r="AU366" s="278">
        <v>0.38888888999999999</v>
      </c>
      <c r="AV366" s="278">
        <v>0.25694444</v>
      </c>
      <c r="AW366" s="278">
        <v>0.11111111</v>
      </c>
      <c r="AX366" s="278">
        <v>0.46527777999999997</v>
      </c>
      <c r="AY366" s="456">
        <v>116.666</v>
      </c>
      <c r="AZ366" s="278">
        <v>0.16036506</v>
      </c>
      <c r="BA366" s="278">
        <v>0.44444444399999999</v>
      </c>
      <c r="BB366" s="278">
        <v>0.215277777</v>
      </c>
      <c r="BC366" s="278">
        <v>0.340277777</v>
      </c>
      <c r="BD366" s="164">
        <v>0.30985915400000003</v>
      </c>
      <c r="BE366" s="164">
        <v>0.24598930399999999</v>
      </c>
      <c r="BF366" s="164">
        <v>0.28000000000000003</v>
      </c>
      <c r="BG366" s="164">
        <v>0.34759358200000001</v>
      </c>
      <c r="BH366" s="164">
        <v>0.62759358200000004</v>
      </c>
      <c r="BI366" s="164">
        <v>0.10160427800000001</v>
      </c>
      <c r="BJ366" s="165">
        <v>65.537424016336999</v>
      </c>
      <c r="BK366" s="164">
        <v>0.27503481566905902</v>
      </c>
      <c r="BL366" s="165">
        <v>-6.1859631305542102</v>
      </c>
      <c r="BM366" s="165">
        <v>16.996691250244101</v>
      </c>
      <c r="BN366" s="165">
        <v>74.940394301564396</v>
      </c>
      <c r="BO366" s="165">
        <v>4.00082646072008E-3</v>
      </c>
      <c r="BP366" s="165">
        <v>-1.4871514770202301</v>
      </c>
      <c r="BQ366" s="165">
        <v>-2.8252232768554499</v>
      </c>
      <c r="BR366" s="165">
        <v>-7.2547272541541901</v>
      </c>
      <c r="BS366" s="284">
        <v>-0.29289422151476102</v>
      </c>
      <c r="BT366" s="289"/>
      <c r="BU366" s="279"/>
      <c r="BV366" s="290"/>
      <c r="BW366" s="289"/>
      <c r="BX366" s="289"/>
      <c r="BY366" s="289"/>
      <c r="BZ366" s="289"/>
      <c r="CA366" s="279"/>
      <c r="CB366" s="290"/>
      <c r="CC366" s="289"/>
      <c r="CD366" s="279"/>
      <c r="CE366" s="328"/>
      <c r="CF366" s="290"/>
      <c r="CG366" s="289"/>
      <c r="CH366" s="279"/>
      <c r="CI366" s="328"/>
      <c r="CJ366" s="290"/>
      <c r="CK366" s="289"/>
      <c r="CL366" s="279"/>
      <c r="CM366" s="328"/>
      <c r="CN366" s="290"/>
      <c r="CO366" s="289"/>
      <c r="CP366" s="279"/>
      <c r="CQ366" s="328"/>
      <c r="CR366" s="290"/>
      <c r="CS366" s="289"/>
      <c r="CT366" s="279"/>
      <c r="CU366" s="328"/>
      <c r="CV366" s="328"/>
      <c r="CW366" s="290"/>
      <c r="CX366" s="289"/>
      <c r="CY366" s="279"/>
      <c r="CZ366" s="328"/>
      <c r="DA366" s="328"/>
      <c r="DB366" s="290"/>
      <c r="DC366" s="289"/>
      <c r="DD366" s="279"/>
      <c r="DE366" s="328"/>
      <c r="DF366" s="328"/>
      <c r="DG366" s="290"/>
      <c r="DH366" s="302"/>
      <c r="DI366" s="301">
        <v>-2.4174320697784402</v>
      </c>
      <c r="DP366" s="165"/>
      <c r="DQ366" s="165"/>
      <c r="DR366" s="165"/>
      <c r="ED366" s="165"/>
      <c r="EE366" s="165"/>
      <c r="EF366" s="165"/>
      <c r="EG366" s="165"/>
      <c r="EH366" s="166"/>
      <c r="EI366" s="165"/>
      <c r="EJ366" s="164"/>
      <c r="EK366" s="164"/>
      <c r="EL366" s="278"/>
      <c r="EM366" s="278"/>
      <c r="EN366" s="278"/>
      <c r="EO366" s="278"/>
      <c r="EP366" s="278"/>
      <c r="EQ366" s="278"/>
      <c r="ER366" s="165"/>
      <c r="ES366" s="166"/>
      <c r="ET366" s="166"/>
      <c r="EU366" s="166"/>
      <c r="EV366" s="166"/>
      <c r="EW366" s="166"/>
      <c r="EX366" s="284"/>
    </row>
    <row r="367" spans="1:154" ht="13" customHeight="1">
      <c r="A367" s="160" t="s">
        <v>15</v>
      </c>
      <c r="B367" s="160">
        <v>8868</v>
      </c>
      <c r="C367" s="160">
        <v>519203</v>
      </c>
      <c r="D367" s="160">
        <v>3473</v>
      </c>
      <c r="E367" s="160" t="s">
        <v>16</v>
      </c>
      <c r="F367" s="160" t="s">
        <v>16</v>
      </c>
      <c r="G367" s="175"/>
      <c r="H367" s="168" t="s">
        <v>469</v>
      </c>
      <c r="I367" s="169" t="s">
        <v>110</v>
      </c>
      <c r="J367" s="170">
        <v>34</v>
      </c>
      <c r="K367" s="161">
        <v>3</v>
      </c>
      <c r="L367" s="161" t="s">
        <v>46</v>
      </c>
      <c r="Z367" s="163"/>
      <c r="AS367" s="278"/>
      <c r="AT367" s="278"/>
      <c r="AU367" s="278"/>
      <c r="AV367" s="278"/>
      <c r="AW367" s="278"/>
      <c r="AX367" s="278"/>
      <c r="AY367" s="456"/>
      <c r="AZ367" s="278"/>
      <c r="BA367" s="278"/>
      <c r="BB367" s="278"/>
      <c r="BC367" s="278"/>
      <c r="BD367" s="164"/>
      <c r="BE367" s="164"/>
      <c r="BF367" s="164"/>
      <c r="BG367" s="164"/>
      <c r="BH367" s="164"/>
      <c r="BI367" s="164"/>
      <c r="BJ367" s="165"/>
      <c r="BK367" s="164"/>
      <c r="BL367" s="165"/>
      <c r="BM367" s="165"/>
      <c r="BN367" s="165"/>
      <c r="BO367" s="165"/>
      <c r="BP367" s="165"/>
      <c r="BQ367" s="165"/>
      <c r="BR367" s="165"/>
      <c r="BS367" s="284"/>
      <c r="BT367" s="289"/>
      <c r="BU367" s="279"/>
      <c r="BV367" s="290"/>
      <c r="BW367" s="289"/>
      <c r="BX367" s="289"/>
      <c r="BY367" s="289"/>
      <c r="BZ367" s="289"/>
      <c r="CA367" s="279"/>
      <c r="CB367" s="290"/>
      <c r="CC367" s="289"/>
      <c r="CD367" s="279"/>
      <c r="CE367" s="328"/>
      <c r="CF367" s="290"/>
      <c r="CG367" s="289"/>
      <c r="CH367" s="279"/>
      <c r="CI367" s="328"/>
      <c r="CJ367" s="290"/>
      <c r="CK367" s="289"/>
      <c r="CL367" s="279"/>
      <c r="CM367" s="328"/>
      <c r="CN367" s="290"/>
      <c r="CO367" s="289"/>
      <c r="CP367" s="279"/>
      <c r="CQ367" s="328"/>
      <c r="CR367" s="290"/>
      <c r="CS367" s="289"/>
      <c r="CT367" s="279"/>
      <c r="CU367" s="328"/>
      <c r="CV367" s="328"/>
      <c r="CW367" s="290"/>
      <c r="CX367" s="289"/>
      <c r="CY367" s="279"/>
      <c r="CZ367" s="328"/>
      <c r="DA367" s="328"/>
      <c r="DB367" s="290"/>
      <c r="DC367" s="289"/>
      <c r="DD367" s="279"/>
      <c r="DE367" s="328"/>
      <c r="DF367" s="328"/>
      <c r="DG367" s="290"/>
      <c r="DH367" s="302"/>
      <c r="DI367" s="301"/>
      <c r="DP367" s="165"/>
      <c r="DQ367" s="165"/>
      <c r="DR367" s="165"/>
      <c r="ED367" s="165"/>
      <c r="EE367" s="165"/>
      <c r="EF367" s="165"/>
      <c r="EG367" s="165"/>
      <c r="EH367" s="166"/>
      <c r="EI367" s="165"/>
      <c r="EJ367" s="164"/>
      <c r="EK367" s="164"/>
      <c r="EL367" s="278"/>
      <c r="EM367" s="278"/>
      <c r="EN367" s="278"/>
      <c r="EO367" s="278"/>
      <c r="EP367" s="278"/>
      <c r="EQ367" s="278"/>
      <c r="ER367" s="165"/>
      <c r="ES367" s="166"/>
      <c r="ET367" s="166"/>
      <c r="EU367" s="166"/>
      <c r="EV367" s="166"/>
      <c r="EW367" s="166"/>
      <c r="EX367" s="284"/>
    </row>
    <row r="368" spans="1:154" ht="13" customHeight="1">
      <c r="A368" s="160" t="s">
        <v>15</v>
      </c>
      <c r="B368" s="160">
        <v>12100</v>
      </c>
      <c r="C368" s="160">
        <v>672640</v>
      </c>
      <c r="D368" s="160">
        <v>19608</v>
      </c>
      <c r="E368" s="160" t="s">
        <v>686</v>
      </c>
      <c r="F368" s="160" t="s">
        <v>686</v>
      </c>
      <c r="G368" s="175"/>
      <c r="H368" s="162" t="s">
        <v>121</v>
      </c>
      <c r="I368" s="162" t="s">
        <v>2384</v>
      </c>
      <c r="J368" s="161">
        <v>26</v>
      </c>
      <c r="K368" s="161">
        <v>4</v>
      </c>
      <c r="L368" s="161" t="s">
        <v>837</v>
      </c>
      <c r="Z368" s="163">
        <v>73</v>
      </c>
      <c r="AA368" s="163">
        <v>302</v>
      </c>
      <c r="AB368" s="163">
        <v>272</v>
      </c>
      <c r="AC368" s="163">
        <v>68</v>
      </c>
      <c r="AD368" s="163">
        <v>50</v>
      </c>
      <c r="AE368" s="163">
        <v>9</v>
      </c>
      <c r="AF368" s="163">
        <v>0</v>
      </c>
      <c r="AG368" s="163">
        <v>9</v>
      </c>
      <c r="AH368" s="163">
        <v>38</v>
      </c>
      <c r="AI368" s="163">
        <v>44</v>
      </c>
      <c r="AJ368" s="163">
        <v>9</v>
      </c>
      <c r="AK368" s="163">
        <v>3</v>
      </c>
      <c r="AL368" s="163">
        <v>27</v>
      </c>
      <c r="AM368" s="163">
        <v>2</v>
      </c>
      <c r="AN368" s="163">
        <v>42</v>
      </c>
      <c r="AO368" s="163">
        <v>2</v>
      </c>
      <c r="AP368" s="163">
        <v>1</v>
      </c>
      <c r="AQ368" s="163">
        <v>0</v>
      </c>
      <c r="AR368" s="163">
        <v>4</v>
      </c>
      <c r="AS368" s="278">
        <v>8.9403972999999998E-2</v>
      </c>
      <c r="AT368" s="278">
        <v>0.139072847</v>
      </c>
      <c r="AU368" s="278">
        <v>0.37229436999999999</v>
      </c>
      <c r="AV368" s="278">
        <v>0.24675325000000001</v>
      </c>
      <c r="AW368" s="278">
        <v>7.7922080000000005E-2</v>
      </c>
      <c r="AX368" s="278">
        <v>0.34632035</v>
      </c>
      <c r="AY368" s="456">
        <v>109.946</v>
      </c>
      <c r="AZ368" s="278">
        <v>8.1056470000000005E-2</v>
      </c>
      <c r="BA368" s="278">
        <v>0.48051948</v>
      </c>
      <c r="BB368" s="278">
        <v>0.19047618999999999</v>
      </c>
      <c r="BC368" s="278">
        <v>0.32900432899999998</v>
      </c>
      <c r="BD368" s="164">
        <v>0.26576576499999999</v>
      </c>
      <c r="BE368" s="164">
        <v>0.25</v>
      </c>
      <c r="BF368" s="164">
        <v>0.32119205200000001</v>
      </c>
      <c r="BG368" s="164">
        <v>0.382352941</v>
      </c>
      <c r="BH368" s="164">
        <v>0.70354499299999995</v>
      </c>
      <c r="BI368" s="164">
        <v>0.132352941</v>
      </c>
      <c r="BJ368" s="165">
        <v>86.992810136871498</v>
      </c>
      <c r="BK368" s="164">
        <v>0.31009144783019998</v>
      </c>
      <c r="BL368" s="165">
        <v>-0.86063355031146604</v>
      </c>
      <c r="BM368" s="165">
        <v>34.145174564694003</v>
      </c>
      <c r="BN368" s="165">
        <v>95.474002247137804</v>
      </c>
      <c r="BO368" s="165">
        <v>0.74720518640136402</v>
      </c>
      <c r="BP368" s="165">
        <v>1.0605583623982899</v>
      </c>
      <c r="BQ368" s="165">
        <v>16.159487366110898</v>
      </c>
      <c r="BR368" s="165">
        <v>-0.53624358736633204</v>
      </c>
      <c r="BS368" s="284">
        <v>1.67527306990146</v>
      </c>
      <c r="BT368" s="289"/>
      <c r="BU368" s="279"/>
      <c r="BV368" s="290"/>
      <c r="BW368" s="289"/>
      <c r="BX368" s="289"/>
      <c r="BY368" s="289"/>
      <c r="BZ368" s="289"/>
      <c r="CA368" s="279"/>
      <c r="CB368" s="290"/>
      <c r="CC368" s="289"/>
      <c r="CD368" s="279"/>
      <c r="CE368" s="328"/>
      <c r="CF368" s="290"/>
      <c r="CG368" s="289"/>
      <c r="CH368" s="279"/>
      <c r="CI368" s="328"/>
      <c r="CJ368" s="290"/>
      <c r="CK368" s="289"/>
      <c r="CL368" s="279"/>
      <c r="CM368" s="328"/>
      <c r="CN368" s="290"/>
      <c r="CO368" s="289"/>
      <c r="CP368" s="279"/>
      <c r="CQ368" s="328"/>
      <c r="CR368" s="290"/>
      <c r="CS368" s="289"/>
      <c r="CT368" s="279"/>
      <c r="CU368" s="328"/>
      <c r="CV368" s="328"/>
      <c r="CW368" s="290"/>
      <c r="CX368" s="289"/>
      <c r="CY368" s="279"/>
      <c r="CZ368" s="328"/>
      <c r="DA368" s="328"/>
      <c r="DB368" s="290"/>
      <c r="DC368" s="289"/>
      <c r="DD368" s="279"/>
      <c r="DE368" s="328"/>
      <c r="DF368" s="328"/>
      <c r="DG368" s="290"/>
      <c r="DH368" s="302"/>
      <c r="DI368" s="301">
        <v>6.8514993190765301</v>
      </c>
      <c r="DP368" s="165"/>
      <c r="DQ368" s="165"/>
      <c r="DR368" s="165"/>
      <c r="ED368" s="165"/>
      <c r="EE368" s="165"/>
      <c r="EF368" s="165"/>
      <c r="EG368" s="165"/>
      <c r="EH368" s="166"/>
      <c r="EI368" s="165"/>
      <c r="EJ368" s="164"/>
      <c r="EK368" s="164"/>
      <c r="EL368" s="278"/>
      <c r="EM368" s="278"/>
      <c r="EN368" s="278"/>
      <c r="EO368" s="278"/>
      <c r="EP368" s="278"/>
      <c r="EQ368" s="278"/>
      <c r="ER368" s="165"/>
      <c r="ES368" s="166"/>
      <c r="ET368" s="166"/>
      <c r="EU368" s="166"/>
      <c r="EV368" s="166"/>
      <c r="EW368" s="166"/>
      <c r="EX368" s="284"/>
    </row>
    <row r="369" spans="1:260" ht="13" customHeight="1">
      <c r="A369" s="160" t="s">
        <v>15</v>
      </c>
      <c r="B369" s="160">
        <v>11391</v>
      </c>
      <c r="C369" s="160">
        <v>669357</v>
      </c>
      <c r="D369" s="160">
        <v>22263</v>
      </c>
      <c r="E369" s="160" t="s">
        <v>276</v>
      </c>
      <c r="F369" s="160" t="s">
        <v>276</v>
      </c>
      <c r="G369" s="175"/>
      <c r="H369" s="162" t="s">
        <v>3002</v>
      </c>
      <c r="I369" s="162" t="s">
        <v>466</v>
      </c>
      <c r="J369" s="160">
        <v>25</v>
      </c>
      <c r="K369" s="161">
        <v>4</v>
      </c>
      <c r="L369" s="161" t="s">
        <v>46</v>
      </c>
      <c r="Z369" s="163">
        <v>62</v>
      </c>
      <c r="AA369" s="163">
        <v>210</v>
      </c>
      <c r="AB369" s="163">
        <v>182</v>
      </c>
      <c r="AC369" s="163">
        <v>40</v>
      </c>
      <c r="AD369" s="163">
        <v>23</v>
      </c>
      <c r="AE369" s="163">
        <v>8</v>
      </c>
      <c r="AF369" s="163">
        <v>1</v>
      </c>
      <c r="AG369" s="163">
        <v>8</v>
      </c>
      <c r="AH369" s="163">
        <v>27</v>
      </c>
      <c r="AI369" s="163">
        <v>27</v>
      </c>
      <c r="AJ369" s="163">
        <v>1</v>
      </c>
      <c r="AK369" s="163">
        <v>1</v>
      </c>
      <c r="AL369" s="163">
        <v>25</v>
      </c>
      <c r="AM369" s="163">
        <v>1</v>
      </c>
      <c r="AN369" s="163">
        <v>60</v>
      </c>
      <c r="AO369" s="163">
        <v>0</v>
      </c>
      <c r="AP369" s="163">
        <v>3</v>
      </c>
      <c r="AQ369" s="163">
        <v>0</v>
      </c>
      <c r="AR369" s="163">
        <v>1</v>
      </c>
      <c r="AS369" s="278">
        <v>0.11904761899999999</v>
      </c>
      <c r="AT369" s="278">
        <v>0.28571428500000001</v>
      </c>
      <c r="AU369" s="278">
        <v>0.41599999999999998</v>
      </c>
      <c r="AV369" s="278">
        <v>0.26400000000000001</v>
      </c>
      <c r="AW369" s="278">
        <v>0.112</v>
      </c>
      <c r="AX369" s="278">
        <v>0.44</v>
      </c>
      <c r="AY369" s="456">
        <v>111.624</v>
      </c>
      <c r="AZ369" s="278">
        <v>0.13070283999999999</v>
      </c>
      <c r="BA369" s="278">
        <v>0.25</v>
      </c>
      <c r="BB369" s="278">
        <v>0.23387096700000001</v>
      </c>
      <c r="BC369" s="278">
        <v>0.51612903200000004</v>
      </c>
      <c r="BD369" s="164">
        <v>0.27350427300000002</v>
      </c>
      <c r="BE369" s="164">
        <v>0.219780219</v>
      </c>
      <c r="BF369" s="164">
        <v>0.30952380899999998</v>
      </c>
      <c r="BG369" s="164">
        <v>0.40659340599999999</v>
      </c>
      <c r="BH369" s="164">
        <v>0.71611721500000003</v>
      </c>
      <c r="BI369" s="164">
        <v>0.18681318699999999</v>
      </c>
      <c r="BJ369" s="165">
        <v>122.788386755643</v>
      </c>
      <c r="BK369" s="164">
        <v>0.31204239318245303</v>
      </c>
      <c r="BL369" s="165">
        <v>-0.27028909334775397</v>
      </c>
      <c r="BM369" s="165">
        <v>24.071498006490501</v>
      </c>
      <c r="BN369" s="165">
        <v>100.150331174481</v>
      </c>
      <c r="BO369" s="165">
        <v>-0.15817248473808199</v>
      </c>
      <c r="BP369" s="165">
        <v>-1.60527889477089</v>
      </c>
      <c r="BQ369" s="165">
        <v>4.2799309048815397</v>
      </c>
      <c r="BR369" s="165">
        <v>-1.5683982824892899</v>
      </c>
      <c r="BS369" s="284">
        <v>0.44370547304760199</v>
      </c>
      <c r="BT369" s="289"/>
      <c r="BU369" s="279"/>
      <c r="BV369" s="290"/>
      <c r="BW369" s="289"/>
      <c r="BX369" s="289"/>
      <c r="BY369" s="289"/>
      <c r="BZ369" s="289"/>
      <c r="CA369" s="279"/>
      <c r="CB369" s="290"/>
      <c r="CC369" s="289"/>
      <c r="CD369" s="279"/>
      <c r="CE369" s="328"/>
      <c r="CF369" s="290"/>
      <c r="CG369" s="289"/>
      <c r="CH369" s="279"/>
      <c r="CI369" s="328"/>
      <c r="CJ369" s="290"/>
      <c r="CK369" s="289"/>
      <c r="CL369" s="279"/>
      <c r="CM369" s="328"/>
      <c r="CN369" s="290"/>
      <c r="CO369" s="289"/>
      <c r="CP369" s="279"/>
      <c r="CQ369" s="328"/>
      <c r="CR369" s="290"/>
      <c r="CS369" s="289"/>
      <c r="CT369" s="279"/>
      <c r="CU369" s="328"/>
      <c r="CV369" s="328"/>
      <c r="CW369" s="290"/>
      <c r="CX369" s="289"/>
      <c r="CY369" s="279"/>
      <c r="CZ369" s="328"/>
      <c r="DA369" s="328"/>
      <c r="DB369" s="290"/>
      <c r="DC369" s="289"/>
      <c r="DD369" s="279"/>
      <c r="DE369" s="328"/>
      <c r="DF369" s="328"/>
      <c r="DG369" s="290"/>
      <c r="DH369" s="302"/>
      <c r="DI369" s="301">
        <v>-0.99699744582176197</v>
      </c>
      <c r="DP369" s="165"/>
      <c r="DQ369" s="165"/>
      <c r="DR369" s="165"/>
      <c r="ED369" s="165"/>
      <c r="EE369" s="165"/>
      <c r="EF369" s="165"/>
      <c r="EG369" s="165"/>
      <c r="EH369" s="166"/>
      <c r="EI369" s="165"/>
      <c r="EJ369" s="164"/>
      <c r="EK369" s="164"/>
      <c r="EL369" s="278"/>
      <c r="EM369" s="278"/>
      <c r="EN369" s="278"/>
      <c r="EO369" s="278"/>
      <c r="EP369" s="278"/>
      <c r="EQ369" s="278"/>
      <c r="ER369" s="165"/>
      <c r="ES369" s="166"/>
      <c r="ET369" s="166"/>
      <c r="EU369" s="166"/>
      <c r="EV369" s="166"/>
      <c r="EW369" s="166"/>
      <c r="EX369" s="284"/>
    </row>
    <row r="370" spans="1:260" ht="13" customHeight="1">
      <c r="A370" s="160" t="s">
        <v>15</v>
      </c>
      <c r="B370" s="160">
        <v>12420</v>
      </c>
      <c r="C370" s="160">
        <v>672820</v>
      </c>
      <c r="D370" s="160">
        <v>22896</v>
      </c>
      <c r="E370" s="160" t="s">
        <v>164</v>
      </c>
      <c r="F370" s="160" t="s">
        <v>164</v>
      </c>
      <c r="G370" s="175"/>
      <c r="H370" s="162" t="s">
        <v>2304</v>
      </c>
      <c r="I370" s="162" t="s">
        <v>3016</v>
      </c>
      <c r="J370" s="160">
        <v>25</v>
      </c>
      <c r="K370" s="161">
        <v>5</v>
      </c>
      <c r="L370" s="161" t="s">
        <v>837</v>
      </c>
      <c r="Z370" s="163">
        <v>74</v>
      </c>
      <c r="AA370" s="163">
        <v>270</v>
      </c>
      <c r="AB370" s="163">
        <v>262</v>
      </c>
      <c r="AC370" s="163">
        <v>72</v>
      </c>
      <c r="AD370" s="163">
        <v>50</v>
      </c>
      <c r="AE370" s="163">
        <v>14</v>
      </c>
      <c r="AF370" s="163">
        <v>1</v>
      </c>
      <c r="AG370" s="163">
        <v>7</v>
      </c>
      <c r="AH370" s="163">
        <v>24</v>
      </c>
      <c r="AI370" s="163">
        <v>27</v>
      </c>
      <c r="AJ370" s="163">
        <v>1</v>
      </c>
      <c r="AK370" s="163">
        <v>1</v>
      </c>
      <c r="AL370" s="163">
        <v>7</v>
      </c>
      <c r="AM370" s="163">
        <v>0</v>
      </c>
      <c r="AN370" s="163">
        <v>62</v>
      </c>
      <c r="AO370" s="163">
        <v>0</v>
      </c>
      <c r="AP370" s="163">
        <v>0</v>
      </c>
      <c r="AQ370" s="163">
        <v>1</v>
      </c>
      <c r="AR370" s="163">
        <v>3</v>
      </c>
      <c r="AS370" s="278">
        <v>2.5925924999999999E-2</v>
      </c>
      <c r="AT370" s="278">
        <v>0.229629629</v>
      </c>
      <c r="AU370" s="278">
        <v>0.36318408000000002</v>
      </c>
      <c r="AV370" s="278">
        <v>0.29353234</v>
      </c>
      <c r="AW370" s="278">
        <v>7.9601989999999997E-2</v>
      </c>
      <c r="AX370" s="278">
        <v>0.43781094999999998</v>
      </c>
      <c r="AY370" s="456">
        <v>110.33199999999999</v>
      </c>
      <c r="AZ370" s="278">
        <v>0.11591149000000001</v>
      </c>
      <c r="BA370" s="278">
        <v>0.28499999999999998</v>
      </c>
      <c r="BB370" s="278">
        <v>0.3</v>
      </c>
      <c r="BC370" s="278">
        <v>0.41499999999999998</v>
      </c>
      <c r="BD370" s="164">
        <v>0.33678756399999998</v>
      </c>
      <c r="BE370" s="164">
        <v>0.27480916</v>
      </c>
      <c r="BF370" s="164">
        <v>0.29368029699999998</v>
      </c>
      <c r="BG370" s="164">
        <v>0.41603053400000001</v>
      </c>
      <c r="BH370" s="164">
        <v>0.70971083099999999</v>
      </c>
      <c r="BI370" s="164">
        <v>0.14122137400000001</v>
      </c>
      <c r="BJ370" s="165">
        <v>91.091489946985405</v>
      </c>
      <c r="BK370" s="164">
        <v>0.308108620484079</v>
      </c>
      <c r="BL370" s="165">
        <v>-1.1982616726848001</v>
      </c>
      <c r="BM370" s="165">
        <v>30.098321741392901</v>
      </c>
      <c r="BN370" s="165">
        <v>95.990078670318496</v>
      </c>
      <c r="BO370" s="165">
        <v>-1.1974042496527599</v>
      </c>
      <c r="BP370" s="165">
        <v>-0.58307688264176205</v>
      </c>
      <c r="BQ370" s="165">
        <v>6.6204409771059902</v>
      </c>
      <c r="BR370" s="165">
        <v>-1.8289926923419</v>
      </c>
      <c r="BS370" s="284">
        <v>0.68634890628260004</v>
      </c>
      <c r="BT370" s="289"/>
      <c r="BU370" s="279"/>
      <c r="BV370" s="290"/>
      <c r="BW370" s="289"/>
      <c r="BX370" s="289"/>
      <c r="BY370" s="289"/>
      <c r="BZ370" s="289"/>
      <c r="CA370" s="279"/>
      <c r="CB370" s="290"/>
      <c r="CC370" s="289"/>
      <c r="CD370" s="279"/>
      <c r="CE370" s="328"/>
      <c r="CF370" s="290"/>
      <c r="CG370" s="289"/>
      <c r="CH370" s="279"/>
      <c r="CI370" s="328"/>
      <c r="CJ370" s="290"/>
      <c r="CK370" s="289"/>
      <c r="CL370" s="279"/>
      <c r="CM370" s="328"/>
      <c r="CN370" s="290"/>
      <c r="CO370" s="289"/>
      <c r="CP370" s="279"/>
      <c r="CQ370" s="328"/>
      <c r="CR370" s="290"/>
      <c r="CS370" s="289"/>
      <c r="CT370" s="279"/>
      <c r="CU370" s="328"/>
      <c r="CV370" s="328"/>
      <c r="CW370" s="290"/>
      <c r="CX370" s="289"/>
      <c r="CY370" s="279"/>
      <c r="CZ370" s="328"/>
      <c r="DA370" s="328"/>
      <c r="DB370" s="290"/>
      <c r="DC370" s="289"/>
      <c r="DD370" s="279"/>
      <c r="DE370" s="328"/>
      <c r="DF370" s="328"/>
      <c r="DG370" s="290"/>
      <c r="DH370" s="302"/>
      <c r="DI370" s="301">
        <v>-0.79392999410629195</v>
      </c>
      <c r="DP370" s="165"/>
      <c r="DQ370" s="165"/>
      <c r="DR370" s="165"/>
      <c r="ED370" s="165"/>
      <c r="EE370" s="165"/>
      <c r="EF370" s="165"/>
      <c r="EG370" s="165"/>
      <c r="EH370" s="166"/>
      <c r="EI370" s="165"/>
      <c r="EJ370" s="164"/>
      <c r="EK370" s="164"/>
      <c r="EL370" s="278"/>
      <c r="EM370" s="278"/>
      <c r="EN370" s="278"/>
      <c r="EO370" s="278"/>
      <c r="EP370" s="278"/>
      <c r="EQ370" s="278"/>
      <c r="ER370" s="165"/>
      <c r="ES370" s="166"/>
      <c r="ET370" s="166"/>
      <c r="EU370" s="166"/>
      <c r="EV370" s="166"/>
      <c r="EW370" s="166"/>
      <c r="EX370" s="284"/>
    </row>
    <row r="371" spans="1:260" ht="13" customHeight="1">
      <c r="A371" s="160" t="s">
        <v>15</v>
      </c>
      <c r="B371" s="160">
        <v>11496</v>
      </c>
      <c r="C371" s="160">
        <v>669304</v>
      </c>
      <c r="D371" s="160">
        <v>20538</v>
      </c>
      <c r="E371" s="160" t="s">
        <v>567</v>
      </c>
      <c r="F371" s="160" t="s">
        <v>567</v>
      </c>
      <c r="G371" s="175"/>
      <c r="H371" s="162" t="s">
        <v>2942</v>
      </c>
      <c r="I371" s="162" t="s">
        <v>565</v>
      </c>
      <c r="J371" s="160">
        <v>27</v>
      </c>
      <c r="K371" s="161">
        <v>5</v>
      </c>
      <c r="L371" s="161" t="s">
        <v>837</v>
      </c>
      <c r="Z371" s="163">
        <v>12</v>
      </c>
      <c r="AA371" s="163">
        <v>36</v>
      </c>
      <c r="AB371" s="163">
        <v>36</v>
      </c>
      <c r="AC371" s="163">
        <v>6</v>
      </c>
      <c r="AD371" s="163">
        <v>5</v>
      </c>
      <c r="AE371" s="163">
        <v>0</v>
      </c>
      <c r="AF371" s="163">
        <v>0</v>
      </c>
      <c r="AG371" s="163">
        <v>1</v>
      </c>
      <c r="AH371" s="163">
        <v>2</v>
      </c>
      <c r="AI371" s="163">
        <v>5</v>
      </c>
      <c r="AJ371" s="163">
        <v>0</v>
      </c>
      <c r="AK371" s="163">
        <v>0</v>
      </c>
      <c r="AL371" s="163">
        <v>0</v>
      </c>
      <c r="AM371" s="163">
        <v>0</v>
      </c>
      <c r="AN371" s="163">
        <v>13</v>
      </c>
      <c r="AO371" s="163">
        <v>0</v>
      </c>
      <c r="AP371" s="163">
        <v>0</v>
      </c>
      <c r="AQ371" s="163">
        <v>0</v>
      </c>
      <c r="AR371" s="163">
        <v>0</v>
      </c>
      <c r="AS371" s="278">
        <v>0</v>
      </c>
      <c r="AT371" s="278">
        <v>0.36111111099999998</v>
      </c>
      <c r="AU371" s="278">
        <v>0.52173913000000005</v>
      </c>
      <c r="AV371" s="278">
        <v>8.6956519999999995E-2</v>
      </c>
      <c r="AW371" s="278">
        <v>4.3478259999999998E-2</v>
      </c>
      <c r="AX371" s="278">
        <v>0.43478261000000001</v>
      </c>
      <c r="AY371" s="456">
        <v>109.736</v>
      </c>
      <c r="AZ371" s="278">
        <v>0.13385827</v>
      </c>
      <c r="BA371" s="278">
        <v>0.56521739100000001</v>
      </c>
      <c r="BB371" s="278">
        <v>0.130434782</v>
      </c>
      <c r="BC371" s="278">
        <v>0.30434782599999999</v>
      </c>
      <c r="BD371" s="164">
        <v>0.22727272700000001</v>
      </c>
      <c r="BE371" s="164">
        <v>0.16666666599999999</v>
      </c>
      <c r="BF371" s="164">
        <v>0.16666666599999999</v>
      </c>
      <c r="BG371" s="164">
        <v>0.25</v>
      </c>
      <c r="BH371" s="164">
        <v>0.41666666600000002</v>
      </c>
      <c r="BI371" s="164">
        <v>8.3333333999999995E-2</v>
      </c>
      <c r="BJ371" s="165">
        <v>53.752185956707699</v>
      </c>
      <c r="BK371" s="164">
        <v>0.18043143219417901</v>
      </c>
      <c r="BL371" s="165">
        <v>-3.8414247930661398</v>
      </c>
      <c r="BM371" s="165">
        <v>0.33145299547755402</v>
      </c>
      <c r="BN371" s="165">
        <v>7.3985902016563996</v>
      </c>
      <c r="BO371" s="165">
        <v>0.173857668629081</v>
      </c>
      <c r="BP371" s="332">
        <v>-8.9691603090613997E-2</v>
      </c>
      <c r="BQ371" s="165">
        <v>-3.7886986374535199</v>
      </c>
      <c r="BR371" s="165">
        <v>-3.92596172687194</v>
      </c>
      <c r="BS371" s="284">
        <v>-0.39277884585677703</v>
      </c>
      <c r="BT371" s="289"/>
      <c r="BU371" s="279"/>
      <c r="BV371" s="290"/>
      <c r="BW371" s="289"/>
      <c r="BX371" s="289"/>
      <c r="BY371" s="289"/>
      <c r="BZ371" s="289"/>
      <c r="CA371" s="279"/>
      <c r="CB371" s="290"/>
      <c r="CC371" s="289"/>
      <c r="CD371" s="279"/>
      <c r="CE371" s="328"/>
      <c r="CF371" s="290"/>
      <c r="CG371" s="289"/>
      <c r="CH371" s="279"/>
      <c r="CI371" s="328"/>
      <c r="CJ371" s="290"/>
      <c r="CK371" s="289"/>
      <c r="CL371" s="279"/>
      <c r="CM371" s="328"/>
      <c r="CN371" s="290"/>
      <c r="CO371" s="289"/>
      <c r="CP371" s="279"/>
      <c r="CQ371" s="328"/>
      <c r="CR371" s="290"/>
      <c r="CS371" s="289"/>
      <c r="CT371" s="279"/>
      <c r="CU371" s="328"/>
      <c r="CV371" s="328"/>
      <c r="CW371" s="290"/>
      <c r="CX371" s="289"/>
      <c r="CY371" s="279"/>
      <c r="CZ371" s="328"/>
      <c r="DA371" s="328"/>
      <c r="DB371" s="290"/>
      <c r="DC371" s="289"/>
      <c r="DD371" s="279"/>
      <c r="DE371" s="328"/>
      <c r="DF371" s="328"/>
      <c r="DG371" s="290"/>
      <c r="DH371" s="302"/>
      <c r="DI371" s="301">
        <v>-1.0951853990554801</v>
      </c>
      <c r="DP371" s="165"/>
      <c r="DQ371" s="165"/>
      <c r="DR371" s="165"/>
      <c r="ED371" s="165"/>
      <c r="EE371" s="165"/>
      <c r="EF371" s="165"/>
      <c r="EG371" s="165"/>
      <c r="EH371" s="166"/>
      <c r="EI371" s="165"/>
      <c r="EJ371" s="164"/>
      <c r="EK371" s="164"/>
      <c r="EL371" s="278"/>
      <c r="EM371" s="278"/>
      <c r="EN371" s="278"/>
      <c r="EO371" s="278"/>
      <c r="EP371" s="278"/>
      <c r="EQ371" s="278"/>
      <c r="ER371" s="165"/>
      <c r="ES371" s="166"/>
      <c r="ET371" s="166"/>
      <c r="EU371" s="166"/>
      <c r="EV371" s="166"/>
      <c r="EW371" s="166"/>
      <c r="EX371" s="284"/>
    </row>
    <row r="372" spans="1:260" ht="13" customHeight="1">
      <c r="A372" s="160" t="s">
        <v>15</v>
      </c>
      <c r="B372" s="160">
        <v>11210</v>
      </c>
      <c r="C372" s="160">
        <v>650859</v>
      </c>
      <c r="D372" s="160">
        <v>19858</v>
      </c>
      <c r="E372" s="160" t="s">
        <v>18</v>
      </c>
      <c r="F372" s="160" t="s">
        <v>18</v>
      </c>
      <c r="G372" s="175"/>
      <c r="H372" s="168" t="s">
        <v>1252</v>
      </c>
      <c r="I372" s="169" t="s">
        <v>589</v>
      </c>
      <c r="J372" s="170">
        <v>28</v>
      </c>
      <c r="K372" s="161">
        <v>5</v>
      </c>
      <c r="L372" s="161" t="s">
        <v>2545</v>
      </c>
      <c r="Z372" s="163">
        <v>82</v>
      </c>
      <c r="AA372" s="163">
        <v>307</v>
      </c>
      <c r="AB372" s="163">
        <v>287</v>
      </c>
      <c r="AC372" s="163">
        <v>65</v>
      </c>
      <c r="AD372" s="163">
        <v>51</v>
      </c>
      <c r="AE372" s="163">
        <v>9</v>
      </c>
      <c r="AF372" s="163">
        <v>1</v>
      </c>
      <c r="AG372" s="163">
        <v>4</v>
      </c>
      <c r="AH372" s="163">
        <v>26</v>
      </c>
      <c r="AI372" s="163">
        <v>20</v>
      </c>
      <c r="AJ372" s="163">
        <v>2</v>
      </c>
      <c r="AK372" s="163">
        <v>5</v>
      </c>
      <c r="AL372" s="163">
        <v>16</v>
      </c>
      <c r="AM372" s="163">
        <v>0</v>
      </c>
      <c r="AN372" s="163">
        <v>55</v>
      </c>
      <c r="AO372" s="163">
        <v>1</v>
      </c>
      <c r="AP372" s="163">
        <v>2</v>
      </c>
      <c r="AQ372" s="163">
        <v>1</v>
      </c>
      <c r="AR372" s="163">
        <v>7</v>
      </c>
      <c r="AS372" s="278">
        <v>5.2117262999999997E-2</v>
      </c>
      <c r="AT372" s="278">
        <v>0.17915309400000001</v>
      </c>
      <c r="AU372" s="278">
        <v>0.33617021000000002</v>
      </c>
      <c r="AV372" s="278">
        <v>0.25531914999999999</v>
      </c>
      <c r="AW372" s="278">
        <v>3.8297869999999998E-2</v>
      </c>
      <c r="AX372" s="278">
        <v>0.33617021000000002</v>
      </c>
      <c r="AY372" s="456">
        <v>108.22</v>
      </c>
      <c r="AZ372" s="278">
        <v>0.10414747000000001</v>
      </c>
      <c r="BA372" s="278">
        <v>0.52586206800000002</v>
      </c>
      <c r="BB372" s="278">
        <v>0.23275862</v>
      </c>
      <c r="BC372" s="278">
        <v>0.24137931000000001</v>
      </c>
      <c r="BD372" s="164">
        <v>0.26521739100000002</v>
      </c>
      <c r="BE372" s="164">
        <v>0.22648083599999999</v>
      </c>
      <c r="BF372" s="164">
        <v>0.26797385600000001</v>
      </c>
      <c r="BG372" s="164">
        <v>0.30662020899999998</v>
      </c>
      <c r="BH372" s="164">
        <v>0.57459406499999999</v>
      </c>
      <c r="BI372" s="164">
        <v>8.0139373E-2</v>
      </c>
      <c r="BJ372" s="165">
        <v>51.691997345863598</v>
      </c>
      <c r="BK372" s="164">
        <v>0.25568969615923798</v>
      </c>
      <c r="BL372" s="165">
        <v>-14.252498366412601</v>
      </c>
      <c r="BM372" s="165">
        <v>21.332876108112799</v>
      </c>
      <c r="BN372" s="165">
        <v>59.326672762601497</v>
      </c>
      <c r="BO372" s="165">
        <v>-0.16855500221175701</v>
      </c>
      <c r="BP372" s="165">
        <v>-1.47548693232238</v>
      </c>
      <c r="BQ372" s="165">
        <v>-8.2159028858960799</v>
      </c>
      <c r="BR372" s="165">
        <v>-15.844838036698199</v>
      </c>
      <c r="BS372" s="284">
        <v>-0.85175231972596099</v>
      </c>
      <c r="BT372" s="289"/>
      <c r="BU372" s="279"/>
      <c r="BV372" s="290"/>
      <c r="BW372" s="289"/>
      <c r="BX372" s="289"/>
      <c r="BY372" s="289"/>
      <c r="BZ372" s="289"/>
      <c r="CA372" s="279"/>
      <c r="CB372" s="290"/>
      <c r="CC372" s="289"/>
      <c r="CD372" s="279"/>
      <c r="CE372" s="328"/>
      <c r="CF372" s="290"/>
      <c r="CG372" s="289"/>
      <c r="CH372" s="279"/>
      <c r="CI372" s="328"/>
      <c r="CJ372" s="290"/>
      <c r="CK372" s="289"/>
      <c r="CL372" s="279"/>
      <c r="CM372" s="328"/>
      <c r="CN372" s="290"/>
      <c r="CO372" s="289"/>
      <c r="CP372" s="279"/>
      <c r="CQ372" s="328"/>
      <c r="CR372" s="290"/>
      <c r="CS372" s="289"/>
      <c r="CT372" s="279"/>
      <c r="CU372" s="328"/>
      <c r="CV372" s="328"/>
      <c r="CW372" s="290"/>
      <c r="CX372" s="289"/>
      <c r="CY372" s="279"/>
      <c r="CZ372" s="328"/>
      <c r="DA372" s="328"/>
      <c r="DB372" s="290"/>
      <c r="DC372" s="289"/>
      <c r="DD372" s="279"/>
      <c r="DE372" s="328"/>
      <c r="DF372" s="328"/>
      <c r="DG372" s="290"/>
      <c r="DH372" s="302"/>
      <c r="DI372" s="301">
        <v>-2.8811116814613298</v>
      </c>
      <c r="DP372" s="165"/>
      <c r="DQ372" s="165"/>
      <c r="DR372" s="165"/>
      <c r="ED372" s="165"/>
      <c r="EE372" s="165"/>
      <c r="EF372" s="165"/>
      <c r="EG372" s="165"/>
      <c r="EH372" s="166"/>
      <c r="EI372" s="165"/>
      <c r="EJ372" s="164"/>
      <c r="EK372" s="164"/>
      <c r="EL372" s="278"/>
      <c r="EM372" s="278"/>
      <c r="EN372" s="278"/>
      <c r="EO372" s="278"/>
      <c r="EP372" s="278"/>
      <c r="EQ372" s="278"/>
      <c r="ER372" s="165"/>
      <c r="ES372" s="166"/>
      <c r="ET372" s="166"/>
      <c r="EU372" s="166"/>
      <c r="EV372" s="166"/>
      <c r="EW372" s="166"/>
      <c r="EX372" s="284"/>
    </row>
    <row r="373" spans="1:260" ht="13" customHeight="1">
      <c r="A373" s="160" t="s">
        <v>15</v>
      </c>
      <c r="B373" s="160">
        <v>12322</v>
      </c>
      <c r="C373" s="160">
        <v>678662</v>
      </c>
      <c r="D373" s="160">
        <v>24064</v>
      </c>
      <c r="E373" s="160" t="s">
        <v>246</v>
      </c>
      <c r="F373" s="160" t="s">
        <v>246</v>
      </c>
      <c r="G373" s="175"/>
      <c r="H373" s="162" t="s">
        <v>2202</v>
      </c>
      <c r="I373" s="162" t="s">
        <v>3030</v>
      </c>
      <c r="J373" s="160">
        <v>23</v>
      </c>
      <c r="K373" s="161">
        <v>6</v>
      </c>
      <c r="L373" s="161" t="s">
        <v>837</v>
      </c>
      <c r="Z373" s="163">
        <v>32</v>
      </c>
      <c r="AA373" s="163">
        <v>138</v>
      </c>
      <c r="AB373" s="163">
        <v>128</v>
      </c>
      <c r="AC373" s="163">
        <v>33</v>
      </c>
      <c r="AD373" s="163">
        <v>22</v>
      </c>
      <c r="AE373" s="163">
        <v>6</v>
      </c>
      <c r="AF373" s="163">
        <v>2</v>
      </c>
      <c r="AG373" s="163">
        <v>3</v>
      </c>
      <c r="AH373" s="163">
        <v>14</v>
      </c>
      <c r="AI373" s="163">
        <v>10</v>
      </c>
      <c r="AJ373" s="163">
        <v>2</v>
      </c>
      <c r="AK373" s="163">
        <v>2</v>
      </c>
      <c r="AL373" s="163">
        <v>7</v>
      </c>
      <c r="AM373" s="163">
        <v>0</v>
      </c>
      <c r="AN373" s="163">
        <v>30</v>
      </c>
      <c r="AO373" s="163">
        <v>1</v>
      </c>
      <c r="AP373" s="163">
        <v>0</v>
      </c>
      <c r="AQ373" s="163">
        <v>2</v>
      </c>
      <c r="AR373" s="163">
        <v>2</v>
      </c>
      <c r="AS373" s="278">
        <v>5.0724637000000003E-2</v>
      </c>
      <c r="AT373" s="278">
        <v>0.21739130400000001</v>
      </c>
      <c r="AU373" s="278">
        <v>0.41</v>
      </c>
      <c r="AV373" s="278">
        <v>0.27</v>
      </c>
      <c r="AW373" s="278">
        <v>0.09</v>
      </c>
      <c r="AX373" s="278">
        <v>0.44</v>
      </c>
      <c r="AY373" s="456">
        <v>111.14400000000001</v>
      </c>
      <c r="AZ373" s="278">
        <v>0.15748031000000001</v>
      </c>
      <c r="BA373" s="278">
        <v>0.34693877499999998</v>
      </c>
      <c r="BB373" s="278">
        <v>0.33673469299999997</v>
      </c>
      <c r="BC373" s="278">
        <v>0.31632652999999999</v>
      </c>
      <c r="BD373" s="164">
        <v>0.31578947299999999</v>
      </c>
      <c r="BE373" s="164">
        <v>0.2578125</v>
      </c>
      <c r="BF373" s="164">
        <v>0.30147058799999998</v>
      </c>
      <c r="BG373" s="164">
        <v>0.40625</v>
      </c>
      <c r="BH373" s="164">
        <v>0.70772058800000004</v>
      </c>
      <c r="BI373" s="164">
        <v>0.1484375</v>
      </c>
      <c r="BJ373" s="165">
        <v>97.564853165536107</v>
      </c>
      <c r="BK373" s="164">
        <v>0.30909406086977698</v>
      </c>
      <c r="BL373" s="165">
        <v>-0.50351751280728896</v>
      </c>
      <c r="BM373" s="165">
        <v>15.4925140099435</v>
      </c>
      <c r="BN373" s="165">
        <v>83.177135954145996</v>
      </c>
      <c r="BO373" s="165">
        <v>-0.73316496961252298</v>
      </c>
      <c r="BP373" s="165">
        <v>-0.919699043966829</v>
      </c>
      <c r="BQ373" s="165">
        <v>2.6731712588876002</v>
      </c>
      <c r="BR373" s="165">
        <v>-3.6318184040651098</v>
      </c>
      <c r="BS373" s="284">
        <v>0.27713080989442002</v>
      </c>
      <c r="BT373" s="289"/>
      <c r="BU373" s="279"/>
      <c r="BV373" s="290"/>
      <c r="BW373" s="289"/>
      <c r="BX373" s="289"/>
      <c r="BY373" s="289"/>
      <c r="BZ373" s="289"/>
      <c r="CA373" s="279"/>
      <c r="CB373" s="290"/>
      <c r="CC373" s="289"/>
      <c r="CD373" s="279"/>
      <c r="CE373" s="328"/>
      <c r="CF373" s="290"/>
      <c r="CG373" s="289"/>
      <c r="CH373" s="279"/>
      <c r="CI373" s="328"/>
      <c r="CJ373" s="290"/>
      <c r="CK373" s="289"/>
      <c r="CL373" s="279"/>
      <c r="CM373" s="328"/>
      <c r="CN373" s="290"/>
      <c r="CO373" s="289"/>
      <c r="CP373" s="279"/>
      <c r="CQ373" s="328"/>
      <c r="CR373" s="290"/>
      <c r="CS373" s="289"/>
      <c r="CT373" s="279"/>
      <c r="CU373" s="328"/>
      <c r="CV373" s="328"/>
      <c r="CW373" s="290"/>
      <c r="CX373" s="289"/>
      <c r="CY373" s="279"/>
      <c r="CZ373" s="328"/>
      <c r="DA373" s="328"/>
      <c r="DB373" s="290"/>
      <c r="DC373" s="289"/>
      <c r="DD373" s="279"/>
      <c r="DE373" s="328"/>
      <c r="DF373" s="328"/>
      <c r="DG373" s="290"/>
      <c r="DH373" s="302"/>
      <c r="DI373" s="301">
        <v>1.8066321611404399</v>
      </c>
      <c r="DP373" s="165"/>
      <c r="DQ373" s="165"/>
      <c r="DR373" s="165"/>
      <c r="ED373" s="165"/>
      <c r="EE373" s="165"/>
      <c r="EF373" s="165"/>
      <c r="EG373" s="165"/>
      <c r="EH373" s="166"/>
      <c r="EI373" s="165"/>
      <c r="EJ373" s="164"/>
      <c r="EK373" s="164"/>
      <c r="EL373" s="278"/>
      <c r="EM373" s="278"/>
      <c r="EN373" s="278"/>
      <c r="EO373" s="278"/>
      <c r="EP373" s="278"/>
      <c r="EQ373" s="278"/>
      <c r="ER373" s="165"/>
      <c r="ES373" s="166"/>
      <c r="ET373" s="166"/>
      <c r="EU373" s="166"/>
      <c r="EV373" s="166"/>
      <c r="EW373" s="166"/>
      <c r="EX373" s="284"/>
    </row>
    <row r="374" spans="1:260" ht="13" customHeight="1">
      <c r="A374" s="160" t="s">
        <v>15</v>
      </c>
      <c r="B374" s="160">
        <v>12521</v>
      </c>
      <c r="C374" s="160">
        <v>695578</v>
      </c>
      <c r="D374" s="160">
        <v>29518</v>
      </c>
      <c r="E374" s="160" t="s">
        <v>2171</v>
      </c>
      <c r="F374" s="160" t="s">
        <v>2171</v>
      </c>
      <c r="G374" s="175"/>
      <c r="H374" s="162" t="s">
        <v>274</v>
      </c>
      <c r="I374" s="162" t="s">
        <v>138</v>
      </c>
      <c r="J374" s="160">
        <v>22</v>
      </c>
      <c r="K374" s="161">
        <v>7</v>
      </c>
      <c r="L374" s="161" t="s">
        <v>46</v>
      </c>
      <c r="Z374" s="163">
        <v>90</v>
      </c>
      <c r="AA374" s="163">
        <v>399</v>
      </c>
      <c r="AB374" s="163">
        <v>337</v>
      </c>
      <c r="AC374" s="163">
        <v>97</v>
      </c>
      <c r="AD374" s="163">
        <v>55</v>
      </c>
      <c r="AE374" s="163">
        <v>19</v>
      </c>
      <c r="AF374" s="163">
        <v>0</v>
      </c>
      <c r="AG374" s="163">
        <v>23</v>
      </c>
      <c r="AH374" s="163">
        <v>58</v>
      </c>
      <c r="AI374" s="163">
        <v>67</v>
      </c>
      <c r="AJ374" s="163">
        <v>12</v>
      </c>
      <c r="AK374" s="163">
        <v>4</v>
      </c>
      <c r="AL374" s="163">
        <v>57</v>
      </c>
      <c r="AM374" s="163">
        <v>8</v>
      </c>
      <c r="AN374" s="163">
        <v>104</v>
      </c>
      <c r="AO374" s="163">
        <v>2</v>
      </c>
      <c r="AP374" s="163">
        <v>3</v>
      </c>
      <c r="AQ374" s="163">
        <v>0</v>
      </c>
      <c r="AR374" s="163">
        <v>5</v>
      </c>
      <c r="AS374" s="278">
        <v>0.14285714199999999</v>
      </c>
      <c r="AT374" s="278">
        <v>0.260651629</v>
      </c>
      <c r="AU374" s="278">
        <v>0.30084746000000001</v>
      </c>
      <c r="AV374" s="278">
        <v>0.27966101999999998</v>
      </c>
      <c r="AW374" s="278">
        <v>0.18644068</v>
      </c>
      <c r="AX374" s="278">
        <v>0.56355931999999997</v>
      </c>
      <c r="AY374" s="456">
        <v>117.88</v>
      </c>
      <c r="AZ374" s="278">
        <v>0.1033033</v>
      </c>
      <c r="BA374" s="278">
        <v>0.5</v>
      </c>
      <c r="BB374" s="278">
        <v>0.19491525400000001</v>
      </c>
      <c r="BC374" s="278">
        <v>0.30508474499999999</v>
      </c>
      <c r="BD374" s="164">
        <v>0.34741783999999998</v>
      </c>
      <c r="BE374" s="164">
        <v>0.28783382699999999</v>
      </c>
      <c r="BF374" s="164">
        <v>0.39097744299999998</v>
      </c>
      <c r="BG374" s="164">
        <v>0.54896142400000003</v>
      </c>
      <c r="BH374" s="164">
        <v>0.93993886699999996</v>
      </c>
      <c r="BI374" s="164">
        <v>0.26112759699999999</v>
      </c>
      <c r="BJ374" s="165">
        <v>171.63368864858401</v>
      </c>
      <c r="BK374" s="164">
        <v>0.39788976471747201</v>
      </c>
      <c r="BL374" s="165">
        <v>26.922865629364399</v>
      </c>
      <c r="BM374" s="165">
        <v>73.172261119057097</v>
      </c>
      <c r="BN374" s="165">
        <v>157.55501104324401</v>
      </c>
      <c r="BO374" s="165">
        <v>0.69218511001738203</v>
      </c>
      <c r="BP374" s="165">
        <v>0.65206286776810796</v>
      </c>
      <c r="BQ374" s="165">
        <v>36.980775572993402</v>
      </c>
      <c r="BR374" s="165">
        <v>27.479909476992301</v>
      </c>
      <c r="BS374" s="284">
        <v>3.8338405184455699</v>
      </c>
      <c r="BT374" s="289"/>
      <c r="BU374" s="279"/>
      <c r="BV374" s="290"/>
      <c r="BW374" s="289"/>
      <c r="BX374" s="289"/>
      <c r="BY374" s="289"/>
      <c r="BZ374" s="289"/>
      <c r="CA374" s="279"/>
      <c r="CB374" s="290"/>
      <c r="CC374" s="289"/>
      <c r="CD374" s="279"/>
      <c r="CE374" s="328"/>
      <c r="CF374" s="290"/>
      <c r="CG374" s="289"/>
      <c r="CH374" s="279"/>
      <c r="CI374" s="328"/>
      <c r="CJ374" s="290"/>
      <c r="CK374" s="289"/>
      <c r="CL374" s="279"/>
      <c r="CM374" s="328"/>
      <c r="CN374" s="290"/>
      <c r="CO374" s="289"/>
      <c r="CP374" s="279"/>
      <c r="CQ374" s="328"/>
      <c r="CR374" s="290"/>
      <c r="CS374" s="289"/>
      <c r="CT374" s="279"/>
      <c r="CU374" s="328"/>
      <c r="CV374" s="328"/>
      <c r="CW374" s="290"/>
      <c r="CX374" s="289"/>
      <c r="CY374" s="279"/>
      <c r="CZ374" s="328"/>
      <c r="DA374" s="328"/>
      <c r="DB374" s="290"/>
      <c r="DC374" s="289"/>
      <c r="DD374" s="279"/>
      <c r="DE374" s="328"/>
      <c r="DF374" s="328"/>
      <c r="DG374" s="290"/>
      <c r="DH374" s="325"/>
      <c r="DI374" s="301">
        <v>-3.50525450706481</v>
      </c>
      <c r="DP374" s="165"/>
      <c r="DQ374" s="165"/>
      <c r="DR374" s="165"/>
      <c r="ED374" s="165"/>
      <c r="EE374" s="165"/>
      <c r="EF374" s="165"/>
      <c r="EG374" s="165"/>
      <c r="EH374" s="166"/>
      <c r="EI374" s="165"/>
      <c r="EL374" s="278"/>
      <c r="EM374" s="278"/>
      <c r="EN374" s="278"/>
      <c r="EO374" s="278"/>
      <c r="EP374" s="278"/>
      <c r="EQ374" s="278"/>
      <c r="ER374" s="165"/>
    </row>
    <row r="375" spans="1:260" ht="13" customHeight="1">
      <c r="A375" s="160" t="s">
        <v>15</v>
      </c>
      <c r="B375" s="160">
        <v>9861</v>
      </c>
      <c r="C375" s="160">
        <v>656941</v>
      </c>
      <c r="D375" s="160">
        <v>16478</v>
      </c>
      <c r="E375" s="160" t="s">
        <v>13</v>
      </c>
      <c r="F375" s="160" t="s">
        <v>13</v>
      </c>
      <c r="G375" s="175"/>
      <c r="H375" s="168" t="s">
        <v>886</v>
      </c>
      <c r="I375" s="169" t="s">
        <v>547</v>
      </c>
      <c r="J375" s="170">
        <v>32</v>
      </c>
      <c r="K375" s="161">
        <v>7</v>
      </c>
      <c r="L375" s="161" t="s">
        <v>46</v>
      </c>
      <c r="Z375" s="163">
        <v>90</v>
      </c>
      <c r="AA375" s="163">
        <v>397</v>
      </c>
      <c r="AB375" s="163">
        <v>327</v>
      </c>
      <c r="AC375" s="163">
        <v>82</v>
      </c>
      <c r="AD375" s="163">
        <v>42</v>
      </c>
      <c r="AE375" s="163">
        <v>12</v>
      </c>
      <c r="AF375" s="163">
        <v>1</v>
      </c>
      <c r="AG375" s="163">
        <v>27</v>
      </c>
      <c r="AH375" s="163">
        <v>63</v>
      </c>
      <c r="AI375" s="163">
        <v>63</v>
      </c>
      <c r="AJ375" s="163">
        <v>8</v>
      </c>
      <c r="AK375" s="163">
        <v>1</v>
      </c>
      <c r="AL375" s="163">
        <v>64</v>
      </c>
      <c r="AM375" s="163">
        <v>5</v>
      </c>
      <c r="AN375" s="163">
        <v>102</v>
      </c>
      <c r="AO375" s="163">
        <v>6</v>
      </c>
      <c r="AP375" s="163">
        <v>0</v>
      </c>
      <c r="AQ375" s="163">
        <v>0</v>
      </c>
      <c r="AR375" s="163">
        <v>1</v>
      </c>
      <c r="AS375" s="278">
        <v>0.16120906800000001</v>
      </c>
      <c r="AT375" s="278">
        <v>0.25692695199999999</v>
      </c>
      <c r="AU375" s="278">
        <v>0.52888888999999994</v>
      </c>
      <c r="AV375" s="278">
        <v>0.17333333000000001</v>
      </c>
      <c r="AW375" s="278">
        <v>0.16888889000000001</v>
      </c>
      <c r="AX375" s="278">
        <v>0.57333332999999997</v>
      </c>
      <c r="AY375" s="456">
        <v>116.72499999999999</v>
      </c>
      <c r="AZ375" s="278">
        <v>0.11418269</v>
      </c>
      <c r="BA375" s="278">
        <v>0.35555555500000002</v>
      </c>
      <c r="BB375" s="278">
        <v>0.2</v>
      </c>
      <c r="BC375" s="278">
        <v>0.44444444399999999</v>
      </c>
      <c r="BD375" s="164">
        <v>0.277777777</v>
      </c>
      <c r="BE375" s="164">
        <v>0.25076452500000002</v>
      </c>
      <c r="BF375" s="164">
        <v>0.38287153600000001</v>
      </c>
      <c r="BG375" s="164">
        <v>0.54128440300000003</v>
      </c>
      <c r="BH375" s="164">
        <v>0.92415593900000004</v>
      </c>
      <c r="BI375" s="164">
        <v>0.29051987800000001</v>
      </c>
      <c r="BJ375" s="165">
        <v>190.952618029402</v>
      </c>
      <c r="BK375" s="164">
        <v>0.39513356101756097</v>
      </c>
      <c r="BL375" s="165">
        <v>25.911459610442101</v>
      </c>
      <c r="BM375" s="165">
        <v>71.929028556326799</v>
      </c>
      <c r="BN375" s="165">
        <v>153.81993303930099</v>
      </c>
      <c r="BO375" s="165">
        <v>-0.73816185885272101</v>
      </c>
      <c r="BP375" s="165">
        <v>-1.24538153642788</v>
      </c>
      <c r="BQ375" s="165">
        <v>24.664144643227001</v>
      </c>
      <c r="BR375" s="165">
        <v>23.7157021966934</v>
      </c>
      <c r="BS375" s="284">
        <v>2.5569608971386999</v>
      </c>
      <c r="BT375" s="289"/>
      <c r="BU375" s="279"/>
      <c r="BV375" s="290"/>
      <c r="BW375" s="289"/>
      <c r="BX375" s="289"/>
      <c r="BY375" s="289"/>
      <c r="BZ375" s="289"/>
      <c r="CA375" s="279"/>
      <c r="CB375" s="290"/>
      <c r="CC375" s="289"/>
      <c r="CD375" s="279"/>
      <c r="CE375" s="328"/>
      <c r="CF375" s="290"/>
      <c r="CG375" s="289"/>
      <c r="CH375" s="279"/>
      <c r="CI375" s="328"/>
      <c r="CJ375" s="290"/>
      <c r="CK375" s="289"/>
      <c r="CL375" s="279"/>
      <c r="CM375" s="328"/>
      <c r="CN375" s="290"/>
      <c r="CO375" s="289"/>
      <c r="CP375" s="279"/>
      <c r="CQ375" s="328"/>
      <c r="CR375" s="290"/>
      <c r="CS375" s="289"/>
      <c r="CT375" s="279"/>
      <c r="CU375" s="328"/>
      <c r="CV375" s="328"/>
      <c r="CW375" s="290"/>
      <c r="CX375" s="289"/>
      <c r="CY375" s="279"/>
      <c r="CZ375" s="328"/>
      <c r="DA375" s="328"/>
      <c r="DB375" s="290"/>
      <c r="DC375" s="289"/>
      <c r="DD375" s="279"/>
      <c r="DE375" s="328"/>
      <c r="DF375" s="328"/>
      <c r="DG375" s="290"/>
      <c r="DH375" s="302"/>
      <c r="DI375" s="301">
        <v>-11.9924845695495</v>
      </c>
      <c r="DP375" s="165"/>
      <c r="DQ375" s="165"/>
      <c r="DR375" s="165"/>
      <c r="ED375" s="165"/>
      <c r="EE375" s="165"/>
      <c r="EF375" s="165"/>
      <c r="EG375" s="165"/>
      <c r="EH375" s="166"/>
      <c r="EI375" s="165"/>
      <c r="EJ375" s="164"/>
      <c r="EK375" s="164"/>
      <c r="EL375" s="278"/>
      <c r="EM375" s="278"/>
      <c r="EN375" s="278"/>
      <c r="EO375" s="278"/>
      <c r="EP375" s="278"/>
      <c r="EQ375" s="278"/>
      <c r="ER375" s="165"/>
      <c r="ES375" s="166"/>
      <c r="ET375" s="166"/>
      <c r="EU375" s="166"/>
      <c r="EV375" s="166"/>
      <c r="EW375" s="166"/>
      <c r="EX375" s="284"/>
    </row>
    <row r="376" spans="1:260" s="167" customFormat="1" ht="13" customHeight="1">
      <c r="A376" s="160" t="s">
        <v>15</v>
      </c>
      <c r="B376" s="160">
        <v>12843</v>
      </c>
      <c r="C376" s="200">
        <v>676914</v>
      </c>
      <c r="D376" s="200">
        <v>23565</v>
      </c>
      <c r="E376" s="200" t="s">
        <v>470</v>
      </c>
      <c r="F376" s="160" t="s">
        <v>470</v>
      </c>
      <c r="G376" s="175"/>
      <c r="H376" s="206" t="s">
        <v>3446</v>
      </c>
      <c r="I376" s="206" t="s">
        <v>262</v>
      </c>
      <c r="J376" s="200">
        <v>26</v>
      </c>
      <c r="K376" s="161">
        <v>7</v>
      </c>
      <c r="L376" s="175" t="s">
        <v>837</v>
      </c>
      <c r="M376" s="210"/>
      <c r="N376" s="211"/>
      <c r="O376" s="175"/>
      <c r="P376" s="161"/>
      <c r="Q376" s="175"/>
      <c r="R376" s="175"/>
      <c r="S376" s="175"/>
      <c r="T376" s="161"/>
      <c r="U376" s="161"/>
      <c r="V376" s="161"/>
      <c r="W376" s="161"/>
      <c r="X376" s="161"/>
      <c r="Y376" s="184"/>
      <c r="Z376" s="163">
        <v>30</v>
      </c>
      <c r="AA376" s="163">
        <v>84</v>
      </c>
      <c r="AB376" s="163">
        <v>69</v>
      </c>
      <c r="AC376" s="163">
        <v>15</v>
      </c>
      <c r="AD376" s="163">
        <v>10</v>
      </c>
      <c r="AE376" s="163">
        <v>2</v>
      </c>
      <c r="AF376" s="163">
        <v>0</v>
      </c>
      <c r="AG376" s="163">
        <v>3</v>
      </c>
      <c r="AH376" s="163">
        <v>12</v>
      </c>
      <c r="AI376" s="163">
        <v>9</v>
      </c>
      <c r="AJ376" s="163">
        <v>0</v>
      </c>
      <c r="AK376" s="163">
        <v>1</v>
      </c>
      <c r="AL376" s="163">
        <v>13</v>
      </c>
      <c r="AM376" s="163">
        <v>0</v>
      </c>
      <c r="AN376" s="163">
        <v>25</v>
      </c>
      <c r="AO376" s="163">
        <v>2</v>
      </c>
      <c r="AP376" s="163">
        <v>0</v>
      </c>
      <c r="AQ376" s="163">
        <v>0</v>
      </c>
      <c r="AR376" s="163">
        <v>3</v>
      </c>
      <c r="AS376" s="278">
        <v>0.15476190400000001</v>
      </c>
      <c r="AT376" s="278">
        <v>0.29761904700000003</v>
      </c>
      <c r="AU376" s="278">
        <v>0.45454545000000002</v>
      </c>
      <c r="AV376" s="278">
        <v>0.15909091</v>
      </c>
      <c r="AW376" s="278">
        <v>0.11363636000000001</v>
      </c>
      <c r="AX376" s="278">
        <v>0.31818182</v>
      </c>
      <c r="AY376" s="456">
        <v>108.307</v>
      </c>
      <c r="AZ376" s="278">
        <v>8.7671230000000003E-2</v>
      </c>
      <c r="BA376" s="278">
        <v>0.29545454500000001</v>
      </c>
      <c r="BB376" s="278">
        <v>0.20454545399999999</v>
      </c>
      <c r="BC376" s="278">
        <v>0.5</v>
      </c>
      <c r="BD376" s="164">
        <v>0.29268292600000001</v>
      </c>
      <c r="BE376" s="164">
        <v>0.21739130400000001</v>
      </c>
      <c r="BF376" s="164">
        <v>0.35714285699999998</v>
      </c>
      <c r="BG376" s="164">
        <v>0.37681159400000003</v>
      </c>
      <c r="BH376" s="164">
        <v>0.73395445100000001</v>
      </c>
      <c r="BI376" s="164">
        <v>0.15942028999999999</v>
      </c>
      <c r="BJ376" s="165">
        <v>102.830268057585</v>
      </c>
      <c r="BK376" s="164">
        <v>0.33377554445039598</v>
      </c>
      <c r="BL376" s="165">
        <v>1.35416070081031</v>
      </c>
      <c r="BM376" s="165">
        <v>11.0908755407456</v>
      </c>
      <c r="BN376" s="165">
        <v>114.53732981442</v>
      </c>
      <c r="BO376" s="165">
        <v>-0.64022714582837603</v>
      </c>
      <c r="BP376" s="165">
        <v>-6.1463888268917799E-2</v>
      </c>
      <c r="BQ376" s="165">
        <v>4.7713030962060996</v>
      </c>
      <c r="BR376" s="165">
        <v>1.3437842217992899</v>
      </c>
      <c r="BS376" s="284">
        <v>0.49464660631342899</v>
      </c>
      <c r="BT376" s="289"/>
      <c r="BU376" s="279"/>
      <c r="BV376" s="290"/>
      <c r="BW376" s="289"/>
      <c r="BX376" s="289"/>
      <c r="BY376" s="289"/>
      <c r="BZ376" s="289"/>
      <c r="CA376" s="279"/>
      <c r="CB376" s="290"/>
      <c r="CC376" s="289"/>
      <c r="CD376" s="279"/>
      <c r="CE376" s="328"/>
      <c r="CF376" s="290"/>
      <c r="CG376" s="289"/>
      <c r="CH376" s="279"/>
      <c r="CI376" s="328"/>
      <c r="CJ376" s="290"/>
      <c r="CK376" s="289"/>
      <c r="CL376" s="279"/>
      <c r="CM376" s="328"/>
      <c r="CN376" s="290"/>
      <c r="CO376" s="289"/>
      <c r="CP376" s="279"/>
      <c r="CQ376" s="328"/>
      <c r="CR376" s="290"/>
      <c r="CS376" s="289"/>
      <c r="CT376" s="279"/>
      <c r="CU376" s="328"/>
      <c r="CV376" s="328"/>
      <c r="CW376" s="290"/>
      <c r="CX376" s="289"/>
      <c r="CY376" s="279"/>
      <c r="CZ376" s="328"/>
      <c r="DA376" s="328"/>
      <c r="DB376" s="290"/>
      <c r="DC376" s="289"/>
      <c r="DD376" s="279"/>
      <c r="DE376" s="328"/>
      <c r="DF376" s="328"/>
      <c r="DG376" s="290"/>
      <c r="DH376" s="302"/>
      <c r="DI376" s="301">
        <v>0.55180573463439897</v>
      </c>
      <c r="DJ376" s="163"/>
      <c r="DK376" s="163"/>
      <c r="DL376" s="163"/>
      <c r="DM376" s="163"/>
      <c r="DN376" s="163"/>
      <c r="DO376" s="163"/>
      <c r="DP376" s="165"/>
      <c r="DQ376" s="165"/>
      <c r="DR376" s="165"/>
      <c r="DS376" s="163"/>
      <c r="DT376" s="163"/>
      <c r="DU376" s="163"/>
      <c r="DV376" s="163"/>
      <c r="DW376" s="163"/>
      <c r="DX376" s="163"/>
      <c r="DY376" s="163"/>
      <c r="DZ376" s="163"/>
      <c r="EA376" s="163"/>
      <c r="EB376" s="163"/>
      <c r="EC376" s="163"/>
      <c r="ED376" s="165"/>
      <c r="EE376" s="165"/>
      <c r="EF376" s="165"/>
      <c r="EG376" s="165"/>
      <c r="EH376" s="166"/>
      <c r="EI376" s="165"/>
      <c r="EJ376" s="164"/>
      <c r="EK376" s="164"/>
      <c r="EL376" s="278"/>
      <c r="EM376" s="278"/>
      <c r="EN376" s="278"/>
      <c r="EO376" s="278"/>
      <c r="EP376" s="278"/>
      <c r="EQ376" s="278"/>
      <c r="ER376" s="165"/>
      <c r="ES376" s="166"/>
      <c r="ET376" s="166"/>
      <c r="EU376" s="166"/>
      <c r="EV376" s="166"/>
      <c r="EW376" s="166"/>
      <c r="EX376" s="284"/>
      <c r="EY376" s="458"/>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c r="GK376" s="162"/>
      <c r="GL376" s="162"/>
      <c r="GM376" s="162"/>
      <c r="GN376" s="162"/>
      <c r="GO376" s="162"/>
      <c r="GP376" s="162"/>
      <c r="GQ376" s="162"/>
      <c r="GR376" s="162"/>
      <c r="GS376" s="162"/>
      <c r="GT376" s="162"/>
      <c r="GU376" s="162"/>
      <c r="GV376" s="162"/>
      <c r="GW376" s="162"/>
      <c r="GX376" s="162"/>
      <c r="GY376" s="162"/>
      <c r="GZ376" s="162"/>
      <c r="HA376" s="162"/>
      <c r="HB376" s="162"/>
      <c r="HC376" s="162"/>
      <c r="HD376" s="162"/>
      <c r="HE376" s="162"/>
      <c r="HF376" s="162"/>
      <c r="HG376" s="162"/>
      <c r="HH376" s="162"/>
      <c r="HI376" s="162"/>
      <c r="HJ376" s="162"/>
      <c r="HK376" s="162"/>
      <c r="HL376" s="162"/>
      <c r="HM376" s="162"/>
      <c r="HN376" s="162"/>
      <c r="HO376" s="162"/>
      <c r="HP376" s="162"/>
      <c r="HQ376" s="162"/>
      <c r="HR376" s="162"/>
      <c r="HS376" s="162"/>
      <c r="HT376" s="162"/>
      <c r="HU376" s="162"/>
      <c r="HV376" s="162"/>
      <c r="HW376" s="162"/>
      <c r="HX376" s="162"/>
      <c r="HY376" s="162"/>
      <c r="HZ376" s="162"/>
      <c r="IA376" s="162"/>
      <c r="IB376" s="162"/>
      <c r="IC376" s="162"/>
      <c r="ID376" s="162"/>
      <c r="IE376" s="162"/>
      <c r="IF376" s="162"/>
      <c r="IG376" s="162"/>
      <c r="IH376" s="162"/>
      <c r="II376" s="162"/>
      <c r="IJ376" s="162"/>
      <c r="IK376" s="162"/>
      <c r="IL376" s="162"/>
      <c r="IM376" s="162"/>
      <c r="IN376" s="162"/>
      <c r="IO376" s="162"/>
      <c r="IP376" s="162"/>
      <c r="IQ376" s="162"/>
      <c r="IR376" s="162"/>
      <c r="IS376" s="162"/>
      <c r="IT376" s="162"/>
      <c r="IU376" s="162"/>
      <c r="IV376" s="162"/>
      <c r="IW376" s="162"/>
      <c r="IX376" s="162"/>
      <c r="IY376" s="162"/>
      <c r="IZ376" s="162"/>
    </row>
    <row r="377" spans="1:260" ht="13" customHeight="1">
      <c r="A377" s="160" t="s">
        <v>15</v>
      </c>
      <c r="B377" s="160">
        <v>9561</v>
      </c>
      <c r="C377" s="200">
        <v>608385</v>
      </c>
      <c r="D377" s="160">
        <v>13590</v>
      </c>
      <c r="E377" s="200" t="s">
        <v>345</v>
      </c>
      <c r="F377" s="160" t="s">
        <v>345</v>
      </c>
      <c r="G377" s="175"/>
      <c r="H377" s="207" t="s">
        <v>753</v>
      </c>
      <c r="I377" s="208" t="s">
        <v>135</v>
      </c>
      <c r="J377" s="209">
        <v>31</v>
      </c>
      <c r="K377" s="161">
        <v>7</v>
      </c>
      <c r="L377" s="175" t="s">
        <v>46</v>
      </c>
      <c r="M377" s="210"/>
      <c r="N377" s="211"/>
      <c r="O377" s="175"/>
      <c r="P377" s="175"/>
      <c r="Q377" s="175"/>
      <c r="R377" s="175"/>
      <c r="S377" s="175"/>
      <c r="T377" s="175"/>
      <c r="U377" s="175"/>
      <c r="V377" s="175"/>
      <c r="W377" s="175"/>
      <c r="X377" s="175"/>
      <c r="Y377" s="210"/>
      <c r="Z377" s="163">
        <v>24</v>
      </c>
      <c r="AA377" s="163">
        <v>78</v>
      </c>
      <c r="AB377" s="163">
        <v>67</v>
      </c>
      <c r="AC377" s="163">
        <v>16</v>
      </c>
      <c r="AD377" s="163">
        <v>8</v>
      </c>
      <c r="AE377" s="163">
        <v>5</v>
      </c>
      <c r="AF377" s="163">
        <v>2</v>
      </c>
      <c r="AG377" s="163">
        <v>1</v>
      </c>
      <c r="AH377" s="163">
        <v>8</v>
      </c>
      <c r="AI377" s="163">
        <v>10</v>
      </c>
      <c r="AJ377" s="163">
        <v>1</v>
      </c>
      <c r="AK377" s="163">
        <v>0</v>
      </c>
      <c r="AL377" s="163">
        <v>9</v>
      </c>
      <c r="AM377" s="163">
        <v>1</v>
      </c>
      <c r="AN377" s="163">
        <v>20</v>
      </c>
      <c r="AO377" s="163">
        <v>0</v>
      </c>
      <c r="AP377" s="163">
        <v>2</v>
      </c>
      <c r="AQ377" s="163">
        <v>0</v>
      </c>
      <c r="AR377" s="163">
        <v>1</v>
      </c>
      <c r="AS377" s="278">
        <v>0.115384615</v>
      </c>
      <c r="AT377" s="278">
        <v>0.256410256</v>
      </c>
      <c r="AU377" s="278">
        <v>0.57142857000000002</v>
      </c>
      <c r="AV377" s="278">
        <v>0.22448979999999999</v>
      </c>
      <c r="AW377" s="278">
        <v>8.1632650000000001E-2</v>
      </c>
      <c r="AX377" s="278">
        <v>0.44897958999999998</v>
      </c>
      <c r="AY377" s="456">
        <v>109.327</v>
      </c>
      <c r="AZ377" s="278">
        <v>9.7402600000000006E-2</v>
      </c>
      <c r="BA377" s="278">
        <v>0.36734693800000001</v>
      </c>
      <c r="BB377" s="278">
        <v>0.20408163200000001</v>
      </c>
      <c r="BC377" s="278">
        <v>0.42857142799999998</v>
      </c>
      <c r="BD377" s="164">
        <v>0.3125</v>
      </c>
      <c r="BE377" s="164">
        <v>0.23880597000000001</v>
      </c>
      <c r="BF377" s="164">
        <v>0.32051281999999998</v>
      </c>
      <c r="BG377" s="164">
        <v>0.41791044700000002</v>
      </c>
      <c r="BH377" s="164">
        <v>0.73842326700000005</v>
      </c>
      <c r="BI377" s="164">
        <v>0.17910447700000001</v>
      </c>
      <c r="BJ377" s="165">
        <v>117.721613472304</v>
      </c>
      <c r="BK377" s="164">
        <v>0.31436279067745398</v>
      </c>
      <c r="BL377" s="165">
        <v>4.4579016307993199E-2</v>
      </c>
      <c r="BM377" s="165">
        <v>9.0858142248193392</v>
      </c>
      <c r="BN377" s="165">
        <v>104.26807882880099</v>
      </c>
      <c r="BO377" s="165">
        <v>-6.2218102514613703E-3</v>
      </c>
      <c r="BP377" s="165">
        <v>-0.50478456169366803</v>
      </c>
      <c r="BQ377" s="165">
        <v>6.7191296520335994E-2</v>
      </c>
      <c r="BR377" s="165">
        <v>-0.115867664774255</v>
      </c>
      <c r="BS377" s="284">
        <v>6.9658007733801597E-3</v>
      </c>
      <c r="BT377" s="289"/>
      <c r="BU377" s="279"/>
      <c r="BV377" s="290"/>
      <c r="BW377" s="289"/>
      <c r="BX377" s="289"/>
      <c r="BY377" s="289"/>
      <c r="BZ377" s="289"/>
      <c r="CA377" s="279"/>
      <c r="CB377" s="290"/>
      <c r="CC377" s="289"/>
      <c r="CD377" s="279"/>
      <c r="CE377" s="328"/>
      <c r="CF377" s="290"/>
      <c r="CG377" s="289"/>
      <c r="CH377" s="279"/>
      <c r="CI377" s="328"/>
      <c r="CJ377" s="290"/>
      <c r="CK377" s="289"/>
      <c r="CL377" s="279"/>
      <c r="CM377" s="328"/>
      <c r="CN377" s="290"/>
      <c r="CO377" s="289"/>
      <c r="CP377" s="279"/>
      <c r="CQ377" s="328"/>
      <c r="CR377" s="290"/>
      <c r="CS377" s="289"/>
      <c r="CT377" s="279"/>
      <c r="CU377" s="328"/>
      <c r="CV377" s="328"/>
      <c r="CW377" s="290"/>
      <c r="CX377" s="289"/>
      <c r="CY377" s="279"/>
      <c r="CZ377" s="328"/>
      <c r="DA377" s="328"/>
      <c r="DB377" s="290"/>
      <c r="DC377" s="289"/>
      <c r="DD377" s="279"/>
      <c r="DE377" s="328"/>
      <c r="DF377" s="328"/>
      <c r="DG377" s="290"/>
      <c r="DH377" s="302"/>
      <c r="DI377" s="301">
        <v>-2.3594909310340801</v>
      </c>
      <c r="DP377" s="165"/>
      <c r="DQ377" s="165"/>
      <c r="DR377" s="165"/>
      <c r="ED377" s="165"/>
      <c r="EE377" s="165"/>
      <c r="EF377" s="165"/>
      <c r="EG377" s="165"/>
      <c r="EH377" s="166"/>
      <c r="EI377" s="165"/>
      <c r="EJ377" s="164"/>
      <c r="EK377" s="164"/>
      <c r="EL377" s="278"/>
      <c r="EM377" s="278"/>
      <c r="EN377" s="278"/>
      <c r="EO377" s="278"/>
      <c r="EP377" s="278"/>
      <c r="EQ377" s="278"/>
      <c r="ER377" s="165"/>
      <c r="ES377" s="166"/>
      <c r="ET377" s="166"/>
      <c r="EU377" s="166"/>
      <c r="EV377" s="166"/>
      <c r="EW377" s="166"/>
      <c r="EX377" s="284"/>
    </row>
    <row r="378" spans="1:260" ht="13" customHeight="1">
      <c r="A378" s="160" t="s">
        <v>15</v>
      </c>
      <c r="B378" s="160">
        <v>9112</v>
      </c>
      <c r="C378" s="200">
        <v>595777</v>
      </c>
      <c r="D378" s="160">
        <v>10815</v>
      </c>
      <c r="E378" s="200" t="s">
        <v>555</v>
      </c>
      <c r="F378" s="200" t="s">
        <v>555</v>
      </c>
      <c r="G378" s="175"/>
      <c r="H378" s="168" t="s">
        <v>81</v>
      </c>
      <c r="I378" s="169" t="s">
        <v>717</v>
      </c>
      <c r="J378" s="170">
        <v>32</v>
      </c>
      <c r="K378" s="161">
        <v>7</v>
      </c>
      <c r="L378" s="161" t="s">
        <v>2545</v>
      </c>
      <c r="Z378" s="163">
        <v>9</v>
      </c>
      <c r="AA378" s="163">
        <v>37</v>
      </c>
      <c r="AB378" s="163">
        <v>36</v>
      </c>
      <c r="AC378" s="163">
        <v>9</v>
      </c>
      <c r="AD378" s="163">
        <v>7</v>
      </c>
      <c r="AE378" s="163">
        <v>0</v>
      </c>
      <c r="AF378" s="163">
        <v>0</v>
      </c>
      <c r="AG378" s="163">
        <v>2</v>
      </c>
      <c r="AH378" s="163">
        <v>6</v>
      </c>
      <c r="AI378" s="163">
        <v>3</v>
      </c>
      <c r="AJ378" s="163">
        <v>0</v>
      </c>
      <c r="AK378" s="163">
        <v>0</v>
      </c>
      <c r="AL378" s="163">
        <v>1</v>
      </c>
      <c r="AM378" s="163">
        <v>0</v>
      </c>
      <c r="AN378" s="163">
        <v>9</v>
      </c>
      <c r="AO378" s="163">
        <v>0</v>
      </c>
      <c r="AP378" s="163">
        <v>0</v>
      </c>
      <c r="AQ378" s="163">
        <v>0</v>
      </c>
      <c r="AR378" s="163">
        <v>0</v>
      </c>
      <c r="AS378" s="278">
        <v>2.7027026999999999E-2</v>
      </c>
      <c r="AT378" s="278">
        <v>0.243243243</v>
      </c>
      <c r="AU378" s="278">
        <v>0.51851851999999998</v>
      </c>
      <c r="AV378" s="278">
        <v>0.22222222</v>
      </c>
      <c r="AW378" s="278">
        <v>7.4074070000000006E-2</v>
      </c>
      <c r="AX378" s="278">
        <v>0.33333332999999998</v>
      </c>
      <c r="AY378" s="456">
        <v>105.86799999999999</v>
      </c>
      <c r="AZ378" s="278">
        <v>8.2840239999999996E-2</v>
      </c>
      <c r="BA378" s="278">
        <v>0.407407407</v>
      </c>
      <c r="BB378" s="278">
        <v>7.4074074000000004E-2</v>
      </c>
      <c r="BC378" s="278">
        <v>0.51851851800000004</v>
      </c>
      <c r="BD378" s="164">
        <v>0.28000000000000003</v>
      </c>
      <c r="BE378" s="164">
        <v>0.25</v>
      </c>
      <c r="BF378" s="164">
        <v>0.27027026999999998</v>
      </c>
      <c r="BG378" s="164">
        <v>0.41666666600000002</v>
      </c>
      <c r="BH378" s="164">
        <v>0.68693693600000005</v>
      </c>
      <c r="BI378" s="164">
        <v>0.16666666599999999</v>
      </c>
      <c r="BJ378" s="165">
        <v>109.54650136171399</v>
      </c>
      <c r="BK378" s="164">
        <v>0.29794416234299897</v>
      </c>
      <c r="BL378" s="165">
        <v>-0.46544677058866202</v>
      </c>
      <c r="BM378" s="165">
        <v>3.8233442898590302</v>
      </c>
      <c r="BN378" s="165">
        <v>88.321677261515404</v>
      </c>
      <c r="BO378" s="165">
        <v>-0.286200853340141</v>
      </c>
      <c r="BP378" s="165">
        <v>-0.29966730996966301</v>
      </c>
      <c r="BQ378" s="165">
        <v>-1.87852159694468</v>
      </c>
      <c r="BR378" s="165">
        <v>-0.80445874149611096</v>
      </c>
      <c r="BS378" s="284">
        <v>-0.19474854438696801</v>
      </c>
      <c r="BT378" s="289"/>
      <c r="BU378" s="279"/>
      <c r="BV378" s="290"/>
      <c r="BW378" s="289"/>
      <c r="BX378" s="289"/>
      <c r="BY378" s="289"/>
      <c r="BZ378" s="289"/>
      <c r="CA378" s="279"/>
      <c r="CB378" s="290"/>
      <c r="CC378" s="289"/>
      <c r="CD378" s="279"/>
      <c r="CE378" s="328"/>
      <c r="CF378" s="290"/>
      <c r="CG378" s="289"/>
      <c r="CH378" s="279"/>
      <c r="CI378" s="328"/>
      <c r="CJ378" s="290"/>
      <c r="CK378" s="289"/>
      <c r="CL378" s="279"/>
      <c r="CM378" s="328"/>
      <c r="CN378" s="290"/>
      <c r="CO378" s="289"/>
      <c r="CP378" s="279"/>
      <c r="CQ378" s="328"/>
      <c r="CR378" s="290"/>
      <c r="CS378" s="289"/>
      <c r="CT378" s="279"/>
      <c r="CU378" s="328"/>
      <c r="CV378" s="328"/>
      <c r="CW378" s="290"/>
      <c r="CX378" s="289"/>
      <c r="CY378" s="279"/>
      <c r="CZ378" s="328"/>
      <c r="DA378" s="328"/>
      <c r="DB378" s="290"/>
      <c r="DC378" s="289"/>
      <c r="DD378" s="279"/>
      <c r="DE378" s="328"/>
      <c r="DF378" s="328"/>
      <c r="DG378" s="290"/>
      <c r="DH378" s="302"/>
      <c r="DI378" s="301">
        <v>-2.2801442146301198</v>
      </c>
      <c r="DP378" s="165"/>
      <c r="DQ378" s="165"/>
      <c r="DR378" s="165"/>
      <c r="ED378" s="165"/>
      <c r="EE378" s="165"/>
      <c r="EF378" s="165"/>
      <c r="EG378" s="165"/>
      <c r="EH378" s="166"/>
      <c r="EI378" s="165"/>
      <c r="EJ378" s="164"/>
      <c r="EK378" s="164"/>
      <c r="EL378" s="278"/>
      <c r="EM378" s="278"/>
      <c r="EN378" s="278"/>
      <c r="EO378" s="278"/>
      <c r="EP378" s="278"/>
      <c r="EQ378" s="278"/>
      <c r="ER378" s="165"/>
      <c r="ES378" s="166"/>
      <c r="ET378" s="166"/>
      <c r="EU378" s="166"/>
      <c r="EV378" s="166"/>
      <c r="EW378" s="166"/>
      <c r="EX378" s="284"/>
    </row>
    <row r="379" spans="1:260" ht="13" customHeight="1">
      <c r="A379" s="160" t="s">
        <v>15</v>
      </c>
      <c r="B379" s="160">
        <v>11735</v>
      </c>
      <c r="C379" s="160">
        <v>680776</v>
      </c>
      <c r="D379" s="160">
        <v>24617</v>
      </c>
      <c r="E379" s="160" t="s">
        <v>609</v>
      </c>
      <c r="F379" s="160" t="s">
        <v>609</v>
      </c>
      <c r="G379" s="175"/>
      <c r="H379" s="162" t="s">
        <v>2522</v>
      </c>
      <c r="I379" s="162" t="s">
        <v>2523</v>
      </c>
      <c r="J379" s="161">
        <v>28</v>
      </c>
      <c r="K379" s="161">
        <v>8</v>
      </c>
      <c r="L379" s="161" t="s">
        <v>46</v>
      </c>
      <c r="Z379" s="163">
        <v>90</v>
      </c>
      <c r="AA379" s="163">
        <v>412</v>
      </c>
      <c r="AB379" s="163">
        <v>377</v>
      </c>
      <c r="AC379" s="163">
        <v>96</v>
      </c>
      <c r="AD379" s="163">
        <v>57</v>
      </c>
      <c r="AE379" s="163">
        <v>23</v>
      </c>
      <c r="AF379" s="163">
        <v>10</v>
      </c>
      <c r="AG379" s="163">
        <v>6</v>
      </c>
      <c r="AH379" s="163">
        <v>49</v>
      </c>
      <c r="AI379" s="163">
        <v>44</v>
      </c>
      <c r="AJ379" s="163">
        <v>15</v>
      </c>
      <c r="AK379" s="163">
        <v>5</v>
      </c>
      <c r="AL379" s="163">
        <v>26</v>
      </c>
      <c r="AM379" s="163">
        <v>0</v>
      </c>
      <c r="AN379" s="163">
        <v>99</v>
      </c>
      <c r="AO379" s="163">
        <v>6</v>
      </c>
      <c r="AP379" s="163">
        <v>2</v>
      </c>
      <c r="AQ379" s="163">
        <v>1</v>
      </c>
      <c r="AR379" s="163">
        <v>3</v>
      </c>
      <c r="AS379" s="278">
        <v>6.3106796000000007E-2</v>
      </c>
      <c r="AT379" s="278">
        <v>0.24029126200000001</v>
      </c>
      <c r="AU379" s="278">
        <v>0.34519572999999998</v>
      </c>
      <c r="AV379" s="278">
        <v>0.28825623</v>
      </c>
      <c r="AW379" s="278">
        <v>9.6085409999999996E-2</v>
      </c>
      <c r="AX379" s="278">
        <v>0.46263345</v>
      </c>
      <c r="AY379" s="456">
        <v>117.735</v>
      </c>
      <c r="AZ379" s="278">
        <v>0.12313675</v>
      </c>
      <c r="BA379" s="278">
        <v>0.41785714200000001</v>
      </c>
      <c r="BB379" s="278">
        <v>0.203571428</v>
      </c>
      <c r="BC379" s="278">
        <v>0.37857142799999999</v>
      </c>
      <c r="BD379" s="164">
        <v>0.32846715300000001</v>
      </c>
      <c r="BE379" s="164">
        <v>0.254641909</v>
      </c>
      <c r="BF379" s="164">
        <v>0.31143552299999999</v>
      </c>
      <c r="BG379" s="164">
        <v>0.41644562299999999</v>
      </c>
      <c r="BH379" s="164">
        <v>0.72788114599999998</v>
      </c>
      <c r="BI379" s="164">
        <v>0.16180371399999999</v>
      </c>
      <c r="BJ379" s="165">
        <v>104.367639046026</v>
      </c>
      <c r="BK379" s="164">
        <v>0.31699538665966398</v>
      </c>
      <c r="BL379" s="165">
        <v>1.1042468083719399</v>
      </c>
      <c r="BM379" s="165">
        <v>48.860514832816499</v>
      </c>
      <c r="BN379" s="165">
        <v>98.049740726611105</v>
      </c>
      <c r="BO379" s="165">
        <v>-0.74456377339380997</v>
      </c>
      <c r="BP379" s="165">
        <v>3.29800115944817</v>
      </c>
      <c r="BQ379" s="165">
        <v>10.0922845030831</v>
      </c>
      <c r="BR379" s="165">
        <v>2.3733484471845099</v>
      </c>
      <c r="BS379" s="284">
        <v>1.0462790098933701</v>
      </c>
      <c r="BT379" s="289"/>
      <c r="BU379" s="279"/>
      <c r="BV379" s="290"/>
      <c r="BW379" s="289"/>
      <c r="BX379" s="289"/>
      <c r="BY379" s="289"/>
      <c r="BZ379" s="289"/>
      <c r="CA379" s="279"/>
      <c r="CB379" s="290"/>
      <c r="CC379" s="289"/>
      <c r="CD379" s="279"/>
      <c r="CE379" s="328"/>
      <c r="CF379" s="290"/>
      <c r="CG379" s="289"/>
      <c r="CH379" s="279"/>
      <c r="CI379" s="328"/>
      <c r="CJ379" s="290"/>
      <c r="CK379" s="289"/>
      <c r="CL379" s="279"/>
      <c r="CM379" s="328"/>
      <c r="CN379" s="290"/>
      <c r="CO379" s="289"/>
      <c r="CP379" s="279"/>
      <c r="CQ379" s="328"/>
      <c r="CR379" s="290"/>
      <c r="CS379" s="289"/>
      <c r="CT379" s="279"/>
      <c r="CU379" s="328"/>
      <c r="CV379" s="328"/>
      <c r="CW379" s="290"/>
      <c r="CX379" s="289"/>
      <c r="CY379" s="279"/>
      <c r="CZ379" s="328"/>
      <c r="DA379" s="328"/>
      <c r="DB379" s="290"/>
      <c r="DC379" s="289"/>
      <c r="DD379" s="279"/>
      <c r="DE379" s="328"/>
      <c r="DF379" s="328"/>
      <c r="DG379" s="290"/>
      <c r="DH379" s="302"/>
      <c r="DI379" s="301">
        <v>-6.3857522010803196</v>
      </c>
      <c r="DP379" s="165"/>
      <c r="DQ379" s="165"/>
      <c r="DR379" s="165"/>
      <c r="ED379" s="165"/>
      <c r="EE379" s="165"/>
      <c r="EF379" s="165"/>
      <c r="EG379" s="165"/>
      <c r="EH379" s="166"/>
      <c r="EI379" s="165"/>
      <c r="EJ379" s="164"/>
      <c r="EK379" s="164"/>
      <c r="EL379" s="278"/>
      <c r="EM379" s="278"/>
      <c r="EN379" s="278"/>
      <c r="EO379" s="278"/>
      <c r="EP379" s="278"/>
      <c r="EQ379" s="278"/>
      <c r="ER379" s="165"/>
      <c r="ES379" s="166"/>
      <c r="ET379" s="166"/>
      <c r="EU379" s="166"/>
      <c r="EV379" s="166"/>
      <c r="EW379" s="166"/>
      <c r="EX379" s="284"/>
    </row>
    <row r="380" spans="1:260" ht="13" customHeight="1">
      <c r="A380" s="160" t="s">
        <v>15</v>
      </c>
      <c r="B380" s="160">
        <v>11472</v>
      </c>
      <c r="C380" s="160">
        <v>663368</v>
      </c>
      <c r="D380" s="160">
        <v>19921</v>
      </c>
      <c r="E380" s="160" t="s">
        <v>563</v>
      </c>
      <c r="F380" s="160" t="s">
        <v>563</v>
      </c>
      <c r="G380" s="175"/>
      <c r="H380" s="162" t="s">
        <v>3394</v>
      </c>
      <c r="I380" s="162" t="s">
        <v>208</v>
      </c>
      <c r="J380" s="160">
        <v>27</v>
      </c>
      <c r="K380" s="161">
        <v>8</v>
      </c>
      <c r="L380" s="161" t="s">
        <v>2545</v>
      </c>
      <c r="Z380" s="163"/>
      <c r="AS380" s="278"/>
      <c r="AT380" s="278"/>
      <c r="AU380" s="278"/>
      <c r="AV380" s="278"/>
      <c r="AW380" s="278"/>
      <c r="AX380" s="278"/>
      <c r="AY380" s="456"/>
      <c r="AZ380" s="278"/>
      <c r="BA380" s="278"/>
      <c r="BB380" s="278"/>
      <c r="BC380" s="278"/>
      <c r="BD380" s="164"/>
      <c r="BE380" s="164"/>
      <c r="BF380" s="164"/>
      <c r="BG380" s="164"/>
      <c r="BH380" s="164"/>
      <c r="BI380" s="164"/>
      <c r="BJ380" s="165"/>
      <c r="BK380" s="164"/>
      <c r="BL380" s="165"/>
      <c r="BM380" s="165"/>
      <c r="BN380" s="165"/>
      <c r="BO380" s="165"/>
      <c r="BP380" s="165"/>
      <c r="BQ380" s="165"/>
      <c r="BR380" s="165"/>
      <c r="BS380" s="284"/>
      <c r="BT380" s="289"/>
      <c r="BU380" s="279"/>
      <c r="BV380" s="290"/>
      <c r="BW380" s="289"/>
      <c r="BX380" s="289"/>
      <c r="BY380" s="289"/>
      <c r="BZ380" s="289"/>
      <c r="CA380" s="279"/>
      <c r="CB380" s="290"/>
      <c r="CC380" s="289"/>
      <c r="CD380" s="279"/>
      <c r="CE380" s="328"/>
      <c r="CF380" s="290"/>
      <c r="CG380" s="289"/>
      <c r="CH380" s="279"/>
      <c r="CI380" s="328"/>
      <c r="CJ380" s="290"/>
      <c r="CK380" s="289"/>
      <c r="CL380" s="279"/>
      <c r="CM380" s="328"/>
      <c r="CN380" s="290"/>
      <c r="CO380" s="289"/>
      <c r="CP380" s="279"/>
      <c r="CQ380" s="328"/>
      <c r="CR380" s="290"/>
      <c r="CS380" s="289"/>
      <c r="CT380" s="279"/>
      <c r="CU380" s="328"/>
      <c r="CV380" s="328"/>
      <c r="CW380" s="290"/>
      <c r="CX380" s="289"/>
      <c r="CY380" s="279"/>
      <c r="CZ380" s="328"/>
      <c r="DA380" s="328"/>
      <c r="DB380" s="290"/>
      <c r="DC380" s="289"/>
      <c r="DD380" s="279"/>
      <c r="DE380" s="328"/>
      <c r="DF380" s="328"/>
      <c r="DG380" s="290"/>
      <c r="DH380" s="302"/>
      <c r="DI380" s="301"/>
      <c r="DP380" s="165"/>
      <c r="DQ380" s="165"/>
      <c r="DR380" s="165"/>
      <c r="ED380" s="165"/>
      <c r="EE380" s="165"/>
      <c r="EF380" s="165"/>
      <c r="EG380" s="165"/>
      <c r="EH380" s="166"/>
      <c r="EI380" s="165"/>
      <c r="EJ380" s="164"/>
      <c r="EK380" s="164"/>
      <c r="EL380" s="278"/>
      <c r="EM380" s="278"/>
      <c r="EN380" s="278"/>
      <c r="EO380" s="278"/>
      <c r="EP380" s="278"/>
      <c r="EQ380" s="278"/>
      <c r="ER380" s="165"/>
      <c r="ES380" s="166"/>
      <c r="ET380" s="166"/>
      <c r="EU380" s="166"/>
      <c r="EV380" s="166"/>
      <c r="EW380" s="166"/>
      <c r="EX380" s="284"/>
    </row>
    <row r="381" spans="1:260" ht="13" customHeight="1">
      <c r="A381" s="160" t="s">
        <v>15</v>
      </c>
      <c r="B381" s="160">
        <v>12026</v>
      </c>
      <c r="C381" s="160">
        <v>668885</v>
      </c>
      <c r="D381" s="160">
        <v>27462</v>
      </c>
      <c r="E381" s="160" t="s">
        <v>567</v>
      </c>
      <c r="F381" s="160" t="s">
        <v>567</v>
      </c>
      <c r="G381" s="175"/>
      <c r="H381" s="162" t="s">
        <v>297</v>
      </c>
      <c r="I381" s="162" t="s">
        <v>595</v>
      </c>
      <c r="J381" s="160">
        <v>25</v>
      </c>
      <c r="K381" s="161">
        <v>8</v>
      </c>
      <c r="L381" s="161" t="s">
        <v>837</v>
      </c>
      <c r="Z381" s="163"/>
      <c r="AS381" s="278"/>
      <c r="AT381" s="278"/>
      <c r="AU381" s="278"/>
      <c r="AV381" s="278"/>
      <c r="AW381" s="278"/>
      <c r="AX381" s="278"/>
      <c r="AY381" s="456"/>
      <c r="AZ381" s="278"/>
      <c r="BA381" s="278"/>
      <c r="BB381" s="278"/>
      <c r="BC381" s="278"/>
      <c r="BD381" s="164"/>
      <c r="BE381" s="164"/>
      <c r="BF381" s="164"/>
      <c r="BG381" s="164"/>
      <c r="BH381" s="164"/>
      <c r="BI381" s="164"/>
      <c r="BJ381" s="165"/>
      <c r="BK381" s="164"/>
      <c r="BL381" s="165"/>
      <c r="BM381" s="165"/>
      <c r="BN381" s="165"/>
      <c r="BO381" s="165"/>
      <c r="BP381" s="165"/>
      <c r="BQ381" s="165"/>
      <c r="BR381" s="165"/>
      <c r="BS381" s="284"/>
      <c r="BT381" s="289"/>
      <c r="BU381" s="279"/>
      <c r="BV381" s="290"/>
      <c r="BW381" s="289"/>
      <c r="BX381" s="289"/>
      <c r="BY381" s="289"/>
      <c r="BZ381" s="289"/>
      <c r="CA381" s="279"/>
      <c r="CB381" s="290"/>
      <c r="CC381" s="289"/>
      <c r="CD381" s="279"/>
      <c r="CE381" s="328"/>
      <c r="CF381" s="290"/>
      <c r="CG381" s="289"/>
      <c r="CH381" s="279"/>
      <c r="CI381" s="328"/>
      <c r="CJ381" s="290"/>
      <c r="CK381" s="289"/>
      <c r="CL381" s="279"/>
      <c r="CM381" s="328"/>
      <c r="CN381" s="290"/>
      <c r="CO381" s="289"/>
      <c r="CP381" s="279"/>
      <c r="CQ381" s="328"/>
      <c r="CR381" s="290"/>
      <c r="CS381" s="289"/>
      <c r="CT381" s="279"/>
      <c r="CU381" s="328"/>
      <c r="CV381" s="328"/>
      <c r="CW381" s="290"/>
      <c r="CX381" s="289"/>
      <c r="CY381" s="279"/>
      <c r="CZ381" s="328"/>
      <c r="DA381" s="328"/>
      <c r="DB381" s="290"/>
      <c r="DC381" s="289"/>
      <c r="DD381" s="279"/>
      <c r="DE381" s="328"/>
      <c r="DF381" s="328"/>
      <c r="DG381" s="290"/>
      <c r="DH381" s="325"/>
      <c r="DI381" s="301"/>
      <c r="DP381" s="165"/>
      <c r="DQ381" s="165"/>
      <c r="DR381" s="165"/>
      <c r="ED381" s="165"/>
      <c r="EE381" s="165"/>
      <c r="EF381" s="165"/>
      <c r="EG381" s="165"/>
      <c r="EH381" s="166"/>
      <c r="EI381" s="165"/>
      <c r="EL381" s="278"/>
      <c r="EM381" s="278"/>
      <c r="EN381" s="278"/>
      <c r="EO381" s="278"/>
      <c r="EP381" s="278"/>
      <c r="EQ381" s="278"/>
      <c r="ER381" s="165"/>
    </row>
    <row r="382" spans="1:260" ht="13" customHeight="1">
      <c r="A382" s="160" t="s">
        <v>15</v>
      </c>
      <c r="B382" s="160">
        <v>11795</v>
      </c>
      <c r="C382" s="160">
        <v>670242</v>
      </c>
      <c r="D382" s="160">
        <v>26466</v>
      </c>
      <c r="E382" s="160" t="s">
        <v>567</v>
      </c>
      <c r="F382" s="160" t="s">
        <v>567</v>
      </c>
      <c r="G382" s="175"/>
      <c r="H382" s="162" t="s">
        <v>3099</v>
      </c>
      <c r="I382" s="162" t="s">
        <v>531</v>
      </c>
      <c r="J382" s="160">
        <v>27</v>
      </c>
      <c r="K382" s="161">
        <v>9</v>
      </c>
      <c r="L382" s="161" t="s">
        <v>46</v>
      </c>
      <c r="Z382" s="163">
        <v>50</v>
      </c>
      <c r="AA382" s="163">
        <v>184</v>
      </c>
      <c r="AB382" s="163">
        <v>160</v>
      </c>
      <c r="AC382" s="163">
        <v>32</v>
      </c>
      <c r="AD382" s="163">
        <v>13</v>
      </c>
      <c r="AE382" s="163">
        <v>9</v>
      </c>
      <c r="AF382" s="163">
        <v>2</v>
      </c>
      <c r="AG382" s="163">
        <v>8</v>
      </c>
      <c r="AH382" s="163">
        <v>19</v>
      </c>
      <c r="AI382" s="163">
        <v>14</v>
      </c>
      <c r="AJ382" s="163">
        <v>0</v>
      </c>
      <c r="AK382" s="163">
        <v>1</v>
      </c>
      <c r="AL382" s="163">
        <v>20</v>
      </c>
      <c r="AM382" s="163">
        <v>0</v>
      </c>
      <c r="AN382" s="163">
        <v>55</v>
      </c>
      <c r="AO382" s="163">
        <v>3</v>
      </c>
      <c r="AP382" s="163">
        <v>1</v>
      </c>
      <c r="AQ382" s="163">
        <v>0</v>
      </c>
      <c r="AR382" s="163">
        <v>1</v>
      </c>
      <c r="AS382" s="278">
        <v>0.108695652</v>
      </c>
      <c r="AT382" s="278">
        <v>0.29891304299999999</v>
      </c>
      <c r="AU382" s="278">
        <v>0.53773585000000002</v>
      </c>
      <c r="AV382" s="278">
        <v>0.19811321000000001</v>
      </c>
      <c r="AW382" s="278">
        <v>0.13207547</v>
      </c>
      <c r="AX382" s="278">
        <v>0.48113208000000002</v>
      </c>
      <c r="AY382" s="456">
        <v>113.262</v>
      </c>
      <c r="AZ382" s="278">
        <v>0.18533886999999999</v>
      </c>
      <c r="BA382" s="278">
        <v>0.339622641</v>
      </c>
      <c r="BB382" s="278">
        <v>0.17924528300000001</v>
      </c>
      <c r="BC382" s="278">
        <v>0.48113207499999999</v>
      </c>
      <c r="BD382" s="164">
        <v>0.244897959</v>
      </c>
      <c r="BE382" s="164">
        <v>0.2</v>
      </c>
      <c r="BF382" s="164">
        <v>0.29891304299999999</v>
      </c>
      <c r="BG382" s="164">
        <v>0.43125000000000002</v>
      </c>
      <c r="BH382" s="164">
        <v>0.73016304300000001</v>
      </c>
      <c r="BI382" s="164">
        <v>0.23125000000000001</v>
      </c>
      <c r="BJ382" s="165">
        <v>149.162314836565</v>
      </c>
      <c r="BK382" s="164">
        <v>0.318526497353678</v>
      </c>
      <c r="BL382" s="165">
        <v>0.71881736205754398</v>
      </c>
      <c r="BM382" s="165">
        <v>22.046859392392001</v>
      </c>
      <c r="BN382" s="165">
        <v>103.519205609468</v>
      </c>
      <c r="BO382" s="165">
        <v>-1.1587272468718799</v>
      </c>
      <c r="BP382" s="165">
        <v>-0.91148091666400399</v>
      </c>
      <c r="BQ382" s="165">
        <v>2.97550189072129</v>
      </c>
      <c r="BR382" s="165">
        <v>-0.16631746715071</v>
      </c>
      <c r="BS382" s="284">
        <v>0.30847378224510602</v>
      </c>
      <c r="BT382" s="289"/>
      <c r="BU382" s="279"/>
      <c r="BV382" s="290"/>
      <c r="BW382" s="289"/>
      <c r="BX382" s="289"/>
      <c r="BY382" s="289"/>
      <c r="BZ382" s="289"/>
      <c r="CA382" s="279"/>
      <c r="CB382" s="290"/>
      <c r="CC382" s="289"/>
      <c r="CD382" s="279"/>
      <c r="CE382" s="328"/>
      <c r="CF382" s="290"/>
      <c r="CG382" s="289"/>
      <c r="CH382" s="279"/>
      <c r="CI382" s="328"/>
      <c r="CJ382" s="290"/>
      <c r="CK382" s="289"/>
      <c r="CL382" s="279"/>
      <c r="CM382" s="328"/>
      <c r="CN382" s="290"/>
      <c r="CO382" s="289"/>
      <c r="CP382" s="279"/>
      <c r="CQ382" s="328"/>
      <c r="CR382" s="290"/>
      <c r="CS382" s="289"/>
      <c r="CT382" s="279"/>
      <c r="CU382" s="328"/>
      <c r="CV382" s="328"/>
      <c r="CW382" s="290"/>
      <c r="CX382" s="289"/>
      <c r="CY382" s="279"/>
      <c r="CZ382" s="328"/>
      <c r="DA382" s="328"/>
      <c r="DB382" s="290"/>
      <c r="DC382" s="289"/>
      <c r="DD382" s="279"/>
      <c r="DE382" s="328"/>
      <c r="DF382" s="328"/>
      <c r="DG382" s="290"/>
      <c r="DH382" s="302"/>
      <c r="DI382" s="301">
        <v>-3.15736180543899</v>
      </c>
      <c r="DP382" s="165"/>
      <c r="DQ382" s="165"/>
      <c r="DR382" s="165"/>
      <c r="ED382" s="165"/>
      <c r="EE382" s="165"/>
      <c r="EF382" s="165"/>
      <c r="EG382" s="165"/>
      <c r="EH382" s="166"/>
      <c r="EI382" s="165"/>
      <c r="EJ382" s="164"/>
      <c r="EK382" s="164"/>
      <c r="EL382" s="278"/>
      <c r="EM382" s="278"/>
      <c r="EN382" s="278"/>
      <c r="EO382" s="278"/>
      <c r="EP382" s="278"/>
      <c r="EQ382" s="278"/>
      <c r="ER382" s="165"/>
      <c r="ES382" s="166"/>
      <c r="ET382" s="166"/>
      <c r="EU382" s="166"/>
      <c r="EV382" s="166"/>
      <c r="EW382" s="166"/>
      <c r="EX382" s="284"/>
    </row>
    <row r="383" spans="1:260" ht="13" customHeight="1">
      <c r="A383" s="160" t="s">
        <v>15</v>
      </c>
      <c r="B383" s="160">
        <v>9108</v>
      </c>
      <c r="C383" s="160">
        <v>592206</v>
      </c>
      <c r="D383" s="160">
        <v>11737</v>
      </c>
      <c r="E383" s="160" t="s">
        <v>13</v>
      </c>
      <c r="F383" s="160" t="s">
        <v>13</v>
      </c>
      <c r="G383" s="175"/>
      <c r="H383" s="162" t="s">
        <v>364</v>
      </c>
      <c r="I383" s="162" t="s">
        <v>220</v>
      </c>
      <c r="J383" s="161">
        <v>33</v>
      </c>
      <c r="K383" s="161">
        <v>9</v>
      </c>
      <c r="L383" s="161" t="s">
        <v>837</v>
      </c>
      <c r="Z383" s="163">
        <v>89</v>
      </c>
      <c r="AA383" s="163">
        <v>366</v>
      </c>
      <c r="AB383" s="163">
        <v>339</v>
      </c>
      <c r="AC383" s="163">
        <v>93</v>
      </c>
      <c r="AD383" s="163">
        <v>59</v>
      </c>
      <c r="AE383" s="163">
        <v>22</v>
      </c>
      <c r="AF383" s="163">
        <v>1</v>
      </c>
      <c r="AG383" s="163">
        <v>11</v>
      </c>
      <c r="AH383" s="163">
        <v>39</v>
      </c>
      <c r="AI383" s="163">
        <v>49</v>
      </c>
      <c r="AJ383" s="163">
        <v>2</v>
      </c>
      <c r="AK383" s="163">
        <v>0</v>
      </c>
      <c r="AL383" s="163">
        <v>20</v>
      </c>
      <c r="AM383" s="163">
        <v>0</v>
      </c>
      <c r="AN383" s="163">
        <v>76</v>
      </c>
      <c r="AO383" s="163">
        <v>3</v>
      </c>
      <c r="AP383" s="163">
        <v>4</v>
      </c>
      <c r="AQ383" s="163">
        <v>0</v>
      </c>
      <c r="AR383" s="163">
        <v>7</v>
      </c>
      <c r="AS383" s="278">
        <v>5.4644808000000003E-2</v>
      </c>
      <c r="AT383" s="278">
        <v>0.207650273</v>
      </c>
      <c r="AU383" s="278">
        <v>0.42696629000000003</v>
      </c>
      <c r="AV383" s="278">
        <v>0.24344568999999999</v>
      </c>
      <c r="AW383" s="278">
        <v>9.7378279999999998E-2</v>
      </c>
      <c r="AX383" s="278">
        <v>0.38576779</v>
      </c>
      <c r="AY383" s="456">
        <v>110.178</v>
      </c>
      <c r="AZ383" s="278">
        <v>0.15146947999999999</v>
      </c>
      <c r="BA383" s="278">
        <v>0.38202247099999997</v>
      </c>
      <c r="BB383" s="278">
        <v>0.23970037399999999</v>
      </c>
      <c r="BC383" s="278">
        <v>0.37827715299999998</v>
      </c>
      <c r="BD383" s="164">
        <v>0.3203125</v>
      </c>
      <c r="BE383" s="164">
        <v>0.27433628300000001</v>
      </c>
      <c r="BF383" s="164">
        <v>0.31693989</v>
      </c>
      <c r="BG383" s="164">
        <v>0.44247787599999999</v>
      </c>
      <c r="BH383" s="164">
        <v>0.75941776599999999</v>
      </c>
      <c r="BI383" s="164">
        <v>0.16814159300000001</v>
      </c>
      <c r="BJ383" s="165">
        <v>110.51593992127501</v>
      </c>
      <c r="BK383" s="164">
        <v>0.32892246845641399</v>
      </c>
      <c r="BL383" s="165">
        <v>4.4775312999180299</v>
      </c>
      <c r="BM383" s="165">
        <v>46.901788816779003</v>
      </c>
      <c r="BN383" s="165">
        <v>108.422798547158</v>
      </c>
      <c r="BO383" s="165">
        <v>-1.7921836435779599</v>
      </c>
      <c r="BP383" s="165">
        <v>-2.44129914697259</v>
      </c>
      <c r="BQ383" s="165">
        <v>0.215489589600903</v>
      </c>
      <c r="BR383" s="165">
        <v>1.16006698644821</v>
      </c>
      <c r="BS383" s="284">
        <v>2.2340059317697999E-2</v>
      </c>
      <c r="BT383" s="289"/>
      <c r="BU383" s="279"/>
      <c r="BV383" s="290"/>
      <c r="BW383" s="289"/>
      <c r="BX383" s="289"/>
      <c r="BY383" s="289"/>
      <c r="BZ383" s="289"/>
      <c r="CA383" s="279"/>
      <c r="CB383" s="290"/>
      <c r="CC383" s="289"/>
      <c r="CD383" s="279"/>
      <c r="CE383" s="328"/>
      <c r="CF383" s="290"/>
      <c r="CG383" s="289"/>
      <c r="CH383" s="279"/>
      <c r="CI383" s="328"/>
      <c r="CJ383" s="290"/>
      <c r="CK383" s="289"/>
      <c r="CL383" s="279"/>
      <c r="CM383" s="328"/>
      <c r="CN383" s="290"/>
      <c r="CO383" s="289"/>
      <c r="CP383" s="279"/>
      <c r="CQ383" s="328"/>
      <c r="CR383" s="290"/>
      <c r="CS383" s="289"/>
      <c r="CT383" s="279"/>
      <c r="CU383" s="328"/>
      <c r="CV383" s="328"/>
      <c r="CW383" s="290"/>
      <c r="CX383" s="289"/>
      <c r="CY383" s="279"/>
      <c r="CZ383" s="328"/>
      <c r="DA383" s="328"/>
      <c r="DB383" s="290"/>
      <c r="DC383" s="289"/>
      <c r="DD383" s="279"/>
      <c r="DE383" s="328"/>
      <c r="DF383" s="328"/>
      <c r="DG383" s="290"/>
      <c r="DH383" s="302"/>
      <c r="DI383" s="301">
        <v>-12.8750038146972</v>
      </c>
      <c r="DP383" s="165"/>
      <c r="DQ383" s="165"/>
      <c r="DR383" s="165"/>
      <c r="ED383" s="165"/>
      <c r="EE383" s="165"/>
      <c r="EF383" s="165"/>
      <c r="EG383" s="165"/>
      <c r="EH383" s="166"/>
      <c r="EI383" s="165"/>
      <c r="EJ383" s="164"/>
      <c r="EK383" s="164"/>
      <c r="EL383" s="278"/>
      <c r="EM383" s="278"/>
      <c r="EN383" s="278"/>
      <c r="EO383" s="278"/>
      <c r="EP383" s="278"/>
      <c r="EQ383" s="278"/>
      <c r="ER383" s="165"/>
      <c r="ES383" s="166"/>
      <c r="ET383" s="166"/>
      <c r="EU383" s="166"/>
      <c r="EV383" s="166"/>
      <c r="EW383" s="166"/>
      <c r="EX383" s="284"/>
    </row>
    <row r="384" spans="1:260" ht="13" customHeight="1">
      <c r="A384" s="160" t="s">
        <v>15</v>
      </c>
      <c r="B384" s="160">
        <v>9889</v>
      </c>
      <c r="C384" s="160">
        <v>592669</v>
      </c>
      <c r="D384" s="160">
        <v>15464</v>
      </c>
      <c r="E384" s="160" t="s">
        <v>2170</v>
      </c>
      <c r="F384" s="160" t="s">
        <v>2170</v>
      </c>
      <c r="G384" s="175"/>
      <c r="H384" s="168" t="s">
        <v>793</v>
      </c>
      <c r="I384" s="169" t="s">
        <v>163</v>
      </c>
      <c r="J384" s="170">
        <v>33</v>
      </c>
      <c r="K384" s="161">
        <v>9</v>
      </c>
      <c r="L384" s="161" t="s">
        <v>837</v>
      </c>
      <c r="Z384" s="163">
        <v>35</v>
      </c>
      <c r="AA384" s="163">
        <v>108</v>
      </c>
      <c r="AB384" s="163">
        <v>99</v>
      </c>
      <c r="AC384" s="163">
        <v>18</v>
      </c>
      <c r="AD384" s="163">
        <v>12</v>
      </c>
      <c r="AE384" s="163">
        <v>6</v>
      </c>
      <c r="AF384" s="163">
        <v>0</v>
      </c>
      <c r="AG384" s="163">
        <v>0</v>
      </c>
      <c r="AH384" s="163">
        <v>5</v>
      </c>
      <c r="AI384" s="163">
        <v>4</v>
      </c>
      <c r="AJ384" s="163">
        <v>0</v>
      </c>
      <c r="AK384" s="163">
        <v>0</v>
      </c>
      <c r="AL384" s="163">
        <v>8</v>
      </c>
      <c r="AM384" s="163">
        <v>0</v>
      </c>
      <c r="AN384" s="163">
        <v>21</v>
      </c>
      <c r="AO384" s="163">
        <v>0</v>
      </c>
      <c r="AP384" s="163">
        <v>1</v>
      </c>
      <c r="AQ384" s="163">
        <v>0</v>
      </c>
      <c r="AR384" s="163">
        <v>4</v>
      </c>
      <c r="AS384" s="278">
        <v>7.4074074000000004E-2</v>
      </c>
      <c r="AT384" s="278">
        <v>0.19444444399999999</v>
      </c>
      <c r="AU384" s="278">
        <v>0.49367088999999997</v>
      </c>
      <c r="AV384" s="278">
        <v>0.17721518999999999</v>
      </c>
      <c r="AW384" s="278">
        <v>6.3291139999999996E-2</v>
      </c>
      <c r="AX384" s="278">
        <v>0.35443037999999999</v>
      </c>
      <c r="AY384" s="456">
        <v>110.54900000000001</v>
      </c>
      <c r="AZ384" s="278">
        <v>9.4629160000000004E-2</v>
      </c>
      <c r="BA384" s="278">
        <v>0.43037974600000001</v>
      </c>
      <c r="BB384" s="278">
        <v>0.11392405</v>
      </c>
      <c r="BC384" s="278">
        <v>0.45569620199999999</v>
      </c>
      <c r="BD384" s="164">
        <v>0.227848101</v>
      </c>
      <c r="BE384" s="164">
        <v>0.181818181</v>
      </c>
      <c r="BF384" s="164">
        <v>0.24074074000000001</v>
      </c>
      <c r="BG384" s="164">
        <v>0.24242424200000001</v>
      </c>
      <c r="BH384" s="164">
        <v>0.48316498200000002</v>
      </c>
      <c r="BI384" s="164">
        <v>6.0606061000000003E-2</v>
      </c>
      <c r="BJ384" s="165">
        <v>39.092498818966902</v>
      </c>
      <c r="BK384" s="164">
        <v>0.21996459916785899</v>
      </c>
      <c r="BL384" s="165">
        <v>-8.1043789568606801</v>
      </c>
      <c r="BM384" s="165">
        <v>4.4142544087704101</v>
      </c>
      <c r="BN384" s="165">
        <v>31.628877438366001</v>
      </c>
      <c r="BO384" s="165">
        <v>0.13724877303292601</v>
      </c>
      <c r="BP384" s="165">
        <v>7.2658518329262706E-2</v>
      </c>
      <c r="BQ384" s="165">
        <v>-9.0768728642974104</v>
      </c>
      <c r="BR384" s="165">
        <v>-8.4247313826594592</v>
      </c>
      <c r="BS384" s="284">
        <v>-0.94101009047890305</v>
      </c>
      <c r="BT384" s="289"/>
      <c r="BU384" s="279"/>
      <c r="BV384" s="290"/>
      <c r="BW384" s="289"/>
      <c r="BX384" s="289"/>
      <c r="BY384" s="289"/>
      <c r="BZ384" s="289"/>
      <c r="CA384" s="279"/>
      <c r="CB384" s="290"/>
      <c r="CC384" s="289"/>
      <c r="CD384" s="279"/>
      <c r="CE384" s="328"/>
      <c r="CF384" s="290"/>
      <c r="CG384" s="289"/>
      <c r="CH384" s="279"/>
      <c r="CI384" s="328"/>
      <c r="CJ384" s="290"/>
      <c r="CK384" s="289"/>
      <c r="CL384" s="279"/>
      <c r="CM384" s="328"/>
      <c r="CN384" s="290"/>
      <c r="CO384" s="289"/>
      <c r="CP384" s="279"/>
      <c r="CQ384" s="328"/>
      <c r="CR384" s="290"/>
      <c r="CS384" s="289"/>
      <c r="CT384" s="279"/>
      <c r="CU384" s="328"/>
      <c r="CV384" s="328"/>
      <c r="CW384" s="290"/>
      <c r="CX384" s="289"/>
      <c r="CY384" s="279"/>
      <c r="CZ384" s="328"/>
      <c r="DA384" s="328"/>
      <c r="DB384" s="290"/>
      <c r="DC384" s="289"/>
      <c r="DD384" s="279"/>
      <c r="DE384" s="328"/>
      <c r="DF384" s="328"/>
      <c r="DG384" s="290"/>
      <c r="DH384" s="302"/>
      <c r="DI384" s="301">
        <v>-4.3494869470596296</v>
      </c>
      <c r="DP384" s="165"/>
      <c r="DQ384" s="165"/>
      <c r="DR384" s="165"/>
      <c r="ED384" s="165"/>
      <c r="EE384" s="165"/>
      <c r="EF384" s="165"/>
      <c r="EG384" s="165"/>
      <c r="EH384" s="166"/>
      <c r="EI384" s="165"/>
      <c r="EJ384" s="164"/>
      <c r="EK384" s="164"/>
      <c r="EL384" s="278"/>
      <c r="EM384" s="278"/>
      <c r="EN384" s="278"/>
      <c r="EO384" s="278"/>
      <c r="EP384" s="278"/>
      <c r="EQ384" s="278"/>
      <c r="ER384" s="165"/>
      <c r="ES384" s="166"/>
      <c r="ET384" s="166"/>
      <c r="EU384" s="166"/>
      <c r="EV384" s="166"/>
      <c r="EW384" s="166"/>
      <c r="EX384" s="284"/>
    </row>
    <row r="385" spans="1:154" ht="13" customHeight="1">
      <c r="A385" s="160" t="s">
        <v>15</v>
      </c>
      <c r="G385" s="175"/>
      <c r="H385" s="162" t="s">
        <v>4305</v>
      </c>
      <c r="Z385" s="163"/>
      <c r="BT385" s="480"/>
      <c r="BU385" s="481"/>
      <c r="BV385" s="482"/>
      <c r="BW385" s="480"/>
      <c r="BX385" s="480"/>
      <c r="BY385" s="480"/>
      <c r="BZ385" s="480"/>
      <c r="CA385" s="481"/>
      <c r="CB385" s="482"/>
      <c r="CC385" s="480"/>
      <c r="CD385" s="481"/>
      <c r="CE385" s="483"/>
      <c r="CF385" s="482"/>
      <c r="CG385" s="480"/>
      <c r="CH385" s="481"/>
      <c r="CI385" s="483"/>
      <c r="CJ385" s="482"/>
      <c r="CK385" s="480"/>
      <c r="CL385" s="481"/>
      <c r="CM385" s="483"/>
      <c r="CN385" s="482"/>
      <c r="CO385" s="480"/>
      <c r="CP385" s="481"/>
      <c r="CQ385" s="483"/>
      <c r="CR385" s="482"/>
      <c r="DH385" s="325"/>
      <c r="DI385" s="300"/>
    </row>
    <row r="386" spans="1:154" ht="13" customHeight="1">
      <c r="A386" s="171" t="s">
        <v>563</v>
      </c>
      <c r="B386" s="474"/>
      <c r="C386" s="299"/>
      <c r="D386" s="299"/>
      <c r="E386" s="171" cm="1">
        <f t="array" ref="E386">SUMPRODUCT(--($A387:$A$2509=A386),--(K387:$K$2509&gt;0))</f>
        <v>40</v>
      </c>
      <c r="F386" s="171"/>
      <c r="G386" s="190"/>
      <c r="H386" s="471" t="s">
        <v>4219</v>
      </c>
      <c r="I386" s="172"/>
      <c r="J386" s="173"/>
      <c r="K386" s="174">
        <v>0</v>
      </c>
      <c r="L386" s="174"/>
      <c r="M386" s="185"/>
      <c r="N386" s="188"/>
      <c r="O386" s="174"/>
      <c r="P386" s="174"/>
      <c r="Q386" s="174"/>
      <c r="R386" s="174"/>
      <c r="S386" s="174"/>
      <c r="T386" s="174"/>
      <c r="U386" s="174"/>
      <c r="V386" s="174"/>
      <c r="W386" s="174"/>
      <c r="X386" s="174"/>
      <c r="Y386" s="185"/>
      <c r="Z386" s="334" cm="1">
        <f t="array" ref="Z386">SUMPRODUCT(--($A387:$A$2509=$A386),--(Z387:Z$2509))</f>
        <v>1087</v>
      </c>
      <c r="AA386" s="334" cm="1">
        <f t="array" ref="AA386">SUMPRODUCT(--($A387:$A$2509=$A386),--(AA387:AA$2509))</f>
        <v>4155</v>
      </c>
      <c r="AB386" s="334" cm="1">
        <f t="array" ref="AB386">SUMPRODUCT(--($A387:$A$2509=$A386),--(AB387:AB$2509))</f>
        <v>3731</v>
      </c>
      <c r="AC386" s="334" cm="1">
        <f t="array" ref="AC386">SUMPRODUCT(--($A387:$A$2509=$A386),--(AC387:AC$2509))</f>
        <v>928</v>
      </c>
      <c r="AD386" s="334" cm="1">
        <f t="array" ref="AD386">SUMPRODUCT(--($A387:$A$2509=$A386),--(AD387:AD$2509))</f>
        <v>606</v>
      </c>
      <c r="AE386" s="334" cm="1">
        <f t="array" ref="AE386">SUMPRODUCT(--($A387:$A$2509=$A386),--(AE387:AE$2509))</f>
        <v>188</v>
      </c>
      <c r="AF386" s="334" cm="1">
        <f t="array" ref="AF386">SUMPRODUCT(--($A387:$A$2509=$A386),--(AF387:AF$2509))</f>
        <v>11</v>
      </c>
      <c r="AG386" s="334" cm="1">
        <f t="array" ref="AG386">SUMPRODUCT(--($A387:$A$2509=$A386),--(AG387:AG$2509))</f>
        <v>123</v>
      </c>
      <c r="AH386" s="334" cm="1">
        <f t="array" ref="AH386">SUMPRODUCT(--($A387:$A$2509=$A386),--(AH387:AH$2509))</f>
        <v>482</v>
      </c>
      <c r="AI386" s="334" cm="1">
        <f t="array" ref="AI386">SUMPRODUCT(--($A387:$A$2509=$A386),--(AI387:AI$2509))</f>
        <v>506</v>
      </c>
      <c r="AJ386" s="334" cm="1">
        <f t="array" ref="AJ386">SUMPRODUCT(--($A387:$A$2509=$A386),--(AJ387:AJ$2509))</f>
        <v>71</v>
      </c>
      <c r="AK386" s="334" cm="1">
        <f t="array" ref="AK386">SUMPRODUCT(--($A387:$A$2509=$A386),--(AK387:AK$2509))</f>
        <v>25</v>
      </c>
      <c r="AL386" s="334" cm="1">
        <f t="array" ref="AL386">SUMPRODUCT(--($A387:$A$2509=$A386),--(AL387:AL$2509))</f>
        <v>330</v>
      </c>
      <c r="AM386" s="334" cm="1">
        <f t="array" ref="AM386">SUMPRODUCT(--($A387:$A$2509=$A386),--(AM387:AM$2509))</f>
        <v>5</v>
      </c>
      <c r="AN386" s="334" cm="1">
        <f t="array" ref="AN386">SUMPRODUCT(--($A387:$A$2509=$A386),--(AN387:AN$2509))</f>
        <v>958</v>
      </c>
      <c r="AO386" s="334" cm="1">
        <f t="array" ref="AO386">SUMPRODUCT(--($A387:$A$2509=$A386),--(AO387:AO$2509))</f>
        <v>51</v>
      </c>
      <c r="AP386" s="334" cm="1">
        <f t="array" ref="AP386">SUMPRODUCT(--($A387:$A$2509=$A386),--(AP387:AP$2509))</f>
        <v>32</v>
      </c>
      <c r="AQ386" s="334" cm="1">
        <f t="array" ref="AQ386">SUMPRODUCT(--($A387:$A$2509=$A386),--(AQ387:AQ$2509))</f>
        <v>10</v>
      </c>
      <c r="AR386" s="334" cm="1">
        <f t="array" ref="AR386">SUMPRODUCT(--($A387:$A$2509=$A386),--(AR387:AR$2509))</f>
        <v>75</v>
      </c>
      <c r="AS386" s="335"/>
      <c r="AT386" s="335"/>
      <c r="AU386" s="335"/>
      <c r="AV386" s="335"/>
      <c r="AW386" s="335"/>
      <c r="AX386" s="335"/>
      <c r="AY386" s="336"/>
      <c r="AZ386" s="335"/>
      <c r="BA386" s="335"/>
      <c r="BB386" s="335"/>
      <c r="BC386" s="335"/>
      <c r="BD386" s="337"/>
      <c r="BE386" s="337">
        <f>AC386/AB386</f>
        <v>0.24872688287322434</v>
      </c>
      <c r="BF386" s="337">
        <f>(AC386+AL386+AM386+AO386)/(AA386-AP386-AQ386)</f>
        <v>0.31947483588621445</v>
      </c>
      <c r="BG386" s="337">
        <f>((AC386-AE386-AF386-AG386)+(AE386*2)+(AF386*3)+(AG386*4))/AB386</f>
        <v>0.40391316001072097</v>
      </c>
      <c r="BH386" s="337">
        <f>BF386+BG386</f>
        <v>0.72338799589693537</v>
      </c>
      <c r="BI386" s="337">
        <f>BG386+BH386</f>
        <v>1.1273011559076562</v>
      </c>
      <c r="BJ386" s="337"/>
      <c r="BK386" s="337"/>
      <c r="BL386" s="336"/>
      <c r="BM386" s="336"/>
      <c r="BN386" s="336"/>
      <c r="BO386" s="338"/>
      <c r="BP386" s="339" cm="1">
        <f t="array" ref="BP386">SUMPRODUCT(--($A387:$A$2509=$A386),--(BP387:BP$2509))</f>
        <v>-2.4049861477687857</v>
      </c>
      <c r="BQ386" s="336"/>
      <c r="BR386" s="339" cm="1">
        <f t="array" ref="BR386">SUMPRODUCT(--($A387:$A$2509=$A386),--(BR387:BR$2509))</f>
        <v>6.1529046726592407</v>
      </c>
      <c r="BS386" s="333" cm="1">
        <f t="array" ref="BS386">SUMPRODUCT(--($A387:$A$2509=$A386),--(BS387:BS$2509))</f>
        <v>12.78778262510408</v>
      </c>
      <c r="BT386" s="238"/>
      <c r="BU386" s="239"/>
      <c r="BV386" s="295"/>
      <c r="BW386" s="238"/>
      <c r="BX386" s="238"/>
      <c r="BY386" s="238"/>
      <c r="BZ386" s="238"/>
      <c r="CA386" s="239"/>
      <c r="CB386" s="295"/>
      <c r="CC386" s="238"/>
      <c r="CD386" s="239"/>
      <c r="CE386" s="329"/>
      <c r="CF386" s="295"/>
      <c r="CG386" s="238"/>
      <c r="CH386" s="239"/>
      <c r="CI386" s="329"/>
      <c r="CJ386" s="295"/>
      <c r="CK386" s="238"/>
      <c r="CL386" s="239"/>
      <c r="CM386" s="329"/>
      <c r="CN386" s="295"/>
      <c r="CO386" s="238"/>
      <c r="CP386" s="239"/>
      <c r="CQ386" s="329"/>
      <c r="CR386" s="295"/>
      <c r="CS386" s="291"/>
      <c r="CT386" s="292"/>
      <c r="CU386" s="330"/>
      <c r="CV386" s="330"/>
      <c r="CW386" s="293"/>
      <c r="CX386" s="291"/>
      <c r="CY386" s="292"/>
      <c r="CZ386" s="330"/>
      <c r="DA386" s="330"/>
      <c r="DB386" s="293"/>
      <c r="DC386" s="291"/>
      <c r="DD386" s="292"/>
      <c r="DE386" s="330"/>
      <c r="DF386" s="330"/>
      <c r="DG386" s="293"/>
      <c r="DH386" s="303" cm="1">
        <f t="array" ref="DH386">SUMPRODUCT(--($A387:$A$2509=$A386),--(DH387:DH$2509))</f>
        <v>0</v>
      </c>
      <c r="DI386" s="343" cm="1">
        <f t="array" ref="DI386">SUMPRODUCT(--($A387:$A$2509=$A386),--(DI387:DI$2509))</f>
        <v>-20.546000392176197</v>
      </c>
      <c r="DJ386" s="334" cm="1">
        <f t="array" ref="DJ386">SUMPRODUCT(--($A387:$A$2509=$A386),--(DJ387:DJ$2509))</f>
        <v>341</v>
      </c>
      <c r="DK386" s="334" cm="1">
        <f t="array" ref="DK386">SUMPRODUCT(--($A387:$A$2509=$A386),--(DK387:DK$2509))</f>
        <v>147</v>
      </c>
      <c r="DL386" s="334" cm="1">
        <f t="array" ref="DL386">SUMPRODUCT(--($A387:$A$2509=$A386),--(DL387:DL$2509))</f>
        <v>1</v>
      </c>
      <c r="DM386" s="334" cm="1">
        <f t="array" ref="DM386">SUMPRODUCT(--($A387:$A$2509=$A386),--(DM387:DM$2509))</f>
        <v>54</v>
      </c>
      <c r="DN386" s="334" cm="1">
        <f t="array" ref="DN386">SUMPRODUCT(--($A387:$A$2509=$A386),--(DN387:DN$2509))</f>
        <v>60</v>
      </c>
      <c r="DO386" s="334" cm="1">
        <f t="array" ref="DO386">SUMPRODUCT(--($A387:$A$2509=$A386),--(DO387:DO$2509))</f>
        <v>27</v>
      </c>
      <c r="DP386" s="339" cm="1">
        <f t="array" ref="DP386">SUMPRODUCT(--($A387:$A$2509=$A386),--(DP387:DP$2509))</f>
        <v>1029.9000000000003</v>
      </c>
      <c r="DQ386" s="339" cm="1">
        <f t="array" ref="DQ386">SUMPRODUCT(--($A387:$A$2509=$A386),--(DQ387:DQ$2509))</f>
        <v>760.29999542236305</v>
      </c>
      <c r="DR386" s="339" cm="1">
        <f t="array" ref="DR386">SUMPRODUCT(--($A387:$A$2509=$A386),--(DR387:DR$2509))</f>
        <v>267.50000238418539</v>
      </c>
      <c r="DS386" s="334" cm="1">
        <f t="array" ref="DS386">SUMPRODUCT(--($A387:$A$2509=$A386),--(DS387:DS$2509))</f>
        <v>4319</v>
      </c>
      <c r="DT386" s="334" cm="1">
        <f t="array" ref="DT386">SUMPRODUCT(--($A387:$A$2509=$A386),--(DT387:DT$2509))</f>
        <v>930</v>
      </c>
      <c r="DU386" s="334" cm="1">
        <f t="array" ref="DU386">SUMPRODUCT(--($A387:$A$2509=$A386),--(DU387:DU$2509))</f>
        <v>462</v>
      </c>
      <c r="DV386" s="334" cm="1">
        <f t="array" ref="DV386">SUMPRODUCT(--($A387:$A$2509=$A386),--(DV387:DV$2509))</f>
        <v>438</v>
      </c>
      <c r="DW386" s="334" cm="1">
        <f t="array" ref="DW386">SUMPRODUCT(--($A387:$A$2509=$A386),--(DW387:DW$2509))</f>
        <v>140</v>
      </c>
      <c r="DX386" s="334" cm="1">
        <f t="array" ref="DX386">SUMPRODUCT(--($A387:$A$2509=$A386),--(DX387:DX$2509))</f>
        <v>331</v>
      </c>
      <c r="DY386" s="334" cm="1">
        <f t="array" ref="DY386">SUMPRODUCT(--($A387:$A$2509=$A386),--(DY387:DY$2509))</f>
        <v>9</v>
      </c>
      <c r="DZ386" s="334" cm="1">
        <f t="array" ref="DZ386">SUMPRODUCT(--($A387:$A$2509=$A386),--(DZ387:DZ$2509))</f>
        <v>44</v>
      </c>
      <c r="EA386" s="334" cm="1">
        <f t="array" ref="EA386">SUMPRODUCT(--($A387:$A$2509=$A386),--(EA387:EA$2509))</f>
        <v>28</v>
      </c>
      <c r="EB386" s="334" cm="1">
        <f t="array" ref="EB386">SUMPRODUCT(--($A387:$A$2509=$A386),--(EB387:EB$2509))</f>
        <v>6</v>
      </c>
      <c r="EC386" s="334" cm="1">
        <f t="array" ref="EC386">SUMPRODUCT(--($A387:$A$2509=$A386),--(EC387:EC$2509))</f>
        <v>925</v>
      </c>
      <c r="ED386" s="338">
        <f>EC386/DP386*10</f>
        <v>8.9814545101466141</v>
      </c>
      <c r="EE386" s="338">
        <f>DX386/DP386*10</f>
        <v>3.2139042625497609</v>
      </c>
      <c r="EF386" s="338">
        <f>DW386/DP386*10</f>
        <v>1.3593552772113793</v>
      </c>
      <c r="EG386" s="338">
        <f>DX386/DQ386*10</f>
        <v>4.3535446796382313</v>
      </c>
      <c r="EH386" s="341">
        <f>(DT386+DX386+DZ386)/DP386</f>
        <v>1.2671133119720357</v>
      </c>
      <c r="EI386" s="341"/>
      <c r="EJ386" s="337">
        <f>DT386/(DS386-DX386-DY386-DZ386)</f>
        <v>0.23634053367217281</v>
      </c>
      <c r="EK386" s="337"/>
      <c r="EL386" s="342"/>
      <c r="EM386" s="342"/>
      <c r="EN386" s="342"/>
      <c r="EO386" s="342"/>
      <c r="EP386" s="342"/>
      <c r="EQ386" s="342"/>
      <c r="ER386" s="237"/>
      <c r="ES386" s="341"/>
      <c r="ET386" s="341"/>
      <c r="EU386" s="341"/>
      <c r="EV386" s="341"/>
      <c r="EW386" s="341"/>
      <c r="EX386" s="333" cm="1">
        <f t="array" ref="EX386">SUMPRODUCT(--($A387:$A$2509=$A386),--(EX387:EX$2509))</f>
        <v>11.252025780267989</v>
      </c>
    </row>
    <row r="387" spans="1:154" ht="13" customHeight="1">
      <c r="A387" s="160" t="s">
        <v>563</v>
      </c>
      <c r="B387" s="160">
        <v>12922</v>
      </c>
      <c r="C387" s="160">
        <v>694973</v>
      </c>
      <c r="D387" s="160">
        <v>33677</v>
      </c>
      <c r="E387" s="160" t="s">
        <v>438</v>
      </c>
      <c r="F387" s="160" t="s">
        <v>438</v>
      </c>
      <c r="G387" s="175"/>
      <c r="H387" s="162" t="s">
        <v>4132</v>
      </c>
      <c r="I387" s="162" t="s">
        <v>166</v>
      </c>
      <c r="J387" s="160">
        <v>23</v>
      </c>
      <c r="K387" s="161">
        <v>1</v>
      </c>
      <c r="M387" s="184" t="s">
        <v>837</v>
      </c>
      <c r="Z387" s="163"/>
      <c r="AS387" s="278"/>
      <c r="AT387" s="278"/>
      <c r="AU387" s="278"/>
      <c r="AV387" s="278"/>
      <c r="AW387" s="278"/>
      <c r="AX387" s="278"/>
      <c r="AY387" s="456"/>
      <c r="AZ387" s="278"/>
      <c r="BA387" s="278"/>
      <c r="BB387" s="278"/>
      <c r="BC387" s="278"/>
      <c r="BD387" s="164"/>
      <c r="BE387" s="164"/>
      <c r="BF387" s="164"/>
      <c r="BG387" s="164"/>
      <c r="BH387" s="164"/>
      <c r="BI387" s="164"/>
      <c r="BJ387" s="165"/>
      <c r="BK387" s="164"/>
      <c r="BL387" s="165"/>
      <c r="BM387" s="165"/>
      <c r="BN387" s="165"/>
      <c r="BO387" s="165"/>
      <c r="BP387" s="165"/>
      <c r="BQ387" s="165"/>
      <c r="BR387" s="165"/>
      <c r="BS387" s="284"/>
      <c r="BT387" s="289"/>
      <c r="BU387" s="279"/>
      <c r="BV387" s="290"/>
      <c r="BW387" s="289"/>
      <c r="BX387" s="289"/>
      <c r="BY387" s="289"/>
      <c r="BZ387" s="289"/>
      <c r="CA387" s="279"/>
      <c r="CB387" s="290"/>
      <c r="CC387" s="289"/>
      <c r="CD387" s="279"/>
      <c r="CE387" s="328"/>
      <c r="CF387" s="290"/>
      <c r="CG387" s="289"/>
      <c r="CH387" s="279"/>
      <c r="CI387" s="328"/>
      <c r="CJ387" s="290"/>
      <c r="CK387" s="289"/>
      <c r="CL387" s="279"/>
      <c r="CM387" s="328"/>
      <c r="CN387" s="290"/>
      <c r="CO387" s="289"/>
      <c r="CP387" s="279"/>
      <c r="CQ387" s="328"/>
      <c r="CR387" s="290"/>
      <c r="CS387" s="289"/>
      <c r="CT387" s="279"/>
      <c r="CU387" s="328"/>
      <c r="CV387" s="328"/>
      <c r="CW387" s="290"/>
      <c r="CX387" s="289"/>
      <c r="CY387" s="279"/>
      <c r="CZ387" s="328"/>
      <c r="DA387" s="328"/>
      <c r="DB387" s="290"/>
      <c r="DC387" s="289"/>
      <c r="DD387" s="279"/>
      <c r="DE387" s="328"/>
      <c r="DF387" s="328"/>
      <c r="DG387" s="290"/>
      <c r="DH387" s="325"/>
      <c r="DI387" s="301"/>
      <c r="DJ387" s="163">
        <v>19</v>
      </c>
      <c r="DK387" s="163">
        <v>19</v>
      </c>
      <c r="DL387" s="163">
        <v>1</v>
      </c>
      <c r="DM387" s="163">
        <v>4</v>
      </c>
      <c r="DN387" s="163">
        <v>7</v>
      </c>
      <c r="DO387" s="163">
        <v>0</v>
      </c>
      <c r="DP387" s="165">
        <v>116</v>
      </c>
      <c r="DQ387" s="165">
        <v>116</v>
      </c>
      <c r="DR387" s="165"/>
      <c r="DS387" s="163">
        <v>449</v>
      </c>
      <c r="DT387" s="163">
        <v>77</v>
      </c>
      <c r="DU387" s="163">
        <v>28</v>
      </c>
      <c r="DV387" s="163">
        <v>25</v>
      </c>
      <c r="DW387" s="163">
        <v>5</v>
      </c>
      <c r="DX387" s="163">
        <v>30</v>
      </c>
      <c r="DY387" s="163">
        <v>0</v>
      </c>
      <c r="DZ387" s="163">
        <v>4</v>
      </c>
      <c r="EA387" s="163">
        <v>2</v>
      </c>
      <c r="EB387" s="163">
        <v>0</v>
      </c>
      <c r="EC387" s="163">
        <v>125</v>
      </c>
      <c r="ED387" s="165">
        <v>9.6982758620689609</v>
      </c>
      <c r="EE387" s="165">
        <v>2.3275862068965498</v>
      </c>
      <c r="EF387" s="165">
        <v>0.38793103448275801</v>
      </c>
      <c r="EG387" s="165">
        <v>5.9741379310344804</v>
      </c>
      <c r="EH387" s="166">
        <v>0.92241379310344795</v>
      </c>
      <c r="EI387" s="165">
        <v>71.190732710040805</v>
      </c>
      <c r="EJ387" s="164">
        <v>0.185542168674698</v>
      </c>
      <c r="EK387" s="164">
        <v>0.25263157894736799</v>
      </c>
      <c r="EL387" s="278">
        <v>0.47058823500000002</v>
      </c>
      <c r="EM387" s="278">
        <v>0.193771626</v>
      </c>
      <c r="EN387" s="278">
        <v>0.33564013799999998</v>
      </c>
      <c r="EO387" s="278">
        <v>4.8275859999999997E-2</v>
      </c>
      <c r="EP387" s="278">
        <v>0.4</v>
      </c>
      <c r="EQ387" s="278">
        <v>0.13823368</v>
      </c>
      <c r="ER387" s="165">
        <v>0.245070415343073</v>
      </c>
      <c r="ES387" s="166">
        <v>1.93965517241379</v>
      </c>
      <c r="ET387" s="166">
        <v>2.52</v>
      </c>
      <c r="EU387" s="166">
        <v>2.3702306681665801</v>
      </c>
      <c r="EV387" s="166">
        <v>3.0429152131851298</v>
      </c>
      <c r="EW387" s="166">
        <v>3.1768271724724499</v>
      </c>
      <c r="EX387" s="284">
        <v>3.9141635894775302</v>
      </c>
    </row>
    <row r="388" spans="1:154" ht="13" customHeight="1">
      <c r="A388" s="160" t="s">
        <v>563</v>
      </c>
      <c r="B388" s="160">
        <v>11014</v>
      </c>
      <c r="C388" s="160">
        <v>642547</v>
      </c>
      <c r="D388" s="160">
        <v>18679</v>
      </c>
      <c r="E388" s="160" t="s">
        <v>563</v>
      </c>
      <c r="F388" s="160" t="s">
        <v>563</v>
      </c>
      <c r="G388" s="175"/>
      <c r="H388" s="168" t="s">
        <v>125</v>
      </c>
      <c r="I388" s="169" t="s">
        <v>154</v>
      </c>
      <c r="J388" s="170">
        <v>29</v>
      </c>
      <c r="K388" s="161">
        <v>1</v>
      </c>
      <c r="M388" s="184" t="s">
        <v>837</v>
      </c>
      <c r="Z388" s="163"/>
      <c r="AS388" s="278"/>
      <c r="AT388" s="278"/>
      <c r="AU388" s="278"/>
      <c r="AV388" s="278"/>
      <c r="AW388" s="278"/>
      <c r="AX388" s="278"/>
      <c r="AY388" s="456"/>
      <c r="AZ388" s="278"/>
      <c r="BA388" s="278"/>
      <c r="BB388" s="278"/>
      <c r="BC388" s="278"/>
      <c r="BD388" s="164"/>
      <c r="BE388" s="164"/>
      <c r="BF388" s="164"/>
      <c r="BG388" s="164"/>
      <c r="BH388" s="164"/>
      <c r="BI388" s="164"/>
      <c r="BJ388" s="165"/>
      <c r="BK388" s="164"/>
      <c r="BL388" s="165"/>
      <c r="BM388" s="165"/>
      <c r="BN388" s="165"/>
      <c r="BO388" s="165"/>
      <c r="BP388" s="165"/>
      <c r="BQ388" s="165"/>
      <c r="BR388" s="165"/>
      <c r="BS388" s="284"/>
      <c r="BT388" s="289"/>
      <c r="BU388" s="279"/>
      <c r="BV388" s="290"/>
      <c r="BW388" s="289"/>
      <c r="BX388" s="289"/>
      <c r="BY388" s="289"/>
      <c r="BZ388" s="289"/>
      <c r="CA388" s="279"/>
      <c r="CB388" s="290"/>
      <c r="CC388" s="289"/>
      <c r="CD388" s="279"/>
      <c r="CE388" s="328"/>
      <c r="CF388" s="290"/>
      <c r="CG388" s="289"/>
      <c r="CH388" s="279"/>
      <c r="CI388" s="328"/>
      <c r="CJ388" s="290"/>
      <c r="CK388" s="289"/>
      <c r="CL388" s="279"/>
      <c r="CM388" s="328"/>
      <c r="CN388" s="290"/>
      <c r="CO388" s="289"/>
      <c r="CP388" s="279"/>
      <c r="CQ388" s="328"/>
      <c r="CR388" s="290"/>
      <c r="CS388" s="289"/>
      <c r="CT388" s="279"/>
      <c r="CU388" s="328"/>
      <c r="CV388" s="328"/>
      <c r="CW388" s="290"/>
      <c r="CX388" s="289"/>
      <c r="CY388" s="279"/>
      <c r="CZ388" s="328"/>
      <c r="DA388" s="328"/>
      <c r="DB388" s="290"/>
      <c r="DC388" s="289"/>
      <c r="DD388" s="279"/>
      <c r="DE388" s="328"/>
      <c r="DF388" s="328"/>
      <c r="DG388" s="290"/>
      <c r="DH388" s="302"/>
      <c r="DI388" s="301"/>
      <c r="DJ388" s="163">
        <v>18</v>
      </c>
      <c r="DK388" s="163">
        <v>18</v>
      </c>
      <c r="DL388" s="163">
        <v>0</v>
      </c>
      <c r="DM388" s="163">
        <v>9</v>
      </c>
      <c r="DN388" s="163">
        <v>4</v>
      </c>
      <c r="DO388" s="163">
        <v>0</v>
      </c>
      <c r="DP388" s="165">
        <v>99</v>
      </c>
      <c r="DQ388" s="165">
        <v>99</v>
      </c>
      <c r="DR388" s="165"/>
      <c r="DS388" s="163">
        <v>408</v>
      </c>
      <c r="DT388" s="163">
        <v>73</v>
      </c>
      <c r="DU388" s="163">
        <v>33</v>
      </c>
      <c r="DV388" s="163">
        <v>32</v>
      </c>
      <c r="DW388" s="163">
        <v>12</v>
      </c>
      <c r="DX388" s="163">
        <v>35</v>
      </c>
      <c r="DY388" s="163">
        <v>0</v>
      </c>
      <c r="DZ388" s="163">
        <v>7</v>
      </c>
      <c r="EA388" s="163">
        <v>3</v>
      </c>
      <c r="EB388" s="163">
        <v>0</v>
      </c>
      <c r="EC388" s="163">
        <v>104</v>
      </c>
      <c r="ED388" s="165">
        <v>9.4545454545454497</v>
      </c>
      <c r="EE388" s="165">
        <v>3.1818181818181799</v>
      </c>
      <c r="EF388" s="165">
        <v>1.0909090909090899</v>
      </c>
      <c r="EG388" s="165">
        <v>6.6363636363636296</v>
      </c>
      <c r="EH388" s="166">
        <v>1.0909090909090899</v>
      </c>
      <c r="EI388" s="165">
        <v>84.194987198281098</v>
      </c>
      <c r="EJ388" s="164">
        <v>0.199453551912568</v>
      </c>
      <c r="EK388" s="164">
        <v>0.24399999999999999</v>
      </c>
      <c r="EL388" s="278">
        <v>0.37209302300000002</v>
      </c>
      <c r="EM388" s="278">
        <v>0.170542635</v>
      </c>
      <c r="EN388" s="278">
        <v>0.45736434100000001</v>
      </c>
      <c r="EO388" s="278">
        <v>9.5419850000000001E-2</v>
      </c>
      <c r="EP388" s="278">
        <v>0.37022901000000003</v>
      </c>
      <c r="EQ388" s="278">
        <v>0.12514620000000001</v>
      </c>
      <c r="ER388" s="165">
        <v>0.35502548674743201</v>
      </c>
      <c r="ES388" s="166">
        <v>2.9090909090908998</v>
      </c>
      <c r="ET388" s="166">
        <v>3.72</v>
      </c>
      <c r="EU388" s="166">
        <v>3.8332226570206398</v>
      </c>
      <c r="EV388" s="166">
        <v>4.0150102288434004</v>
      </c>
      <c r="EW388" s="166">
        <v>3.7828589718745</v>
      </c>
      <c r="EX388" s="284">
        <v>1.7123000621795601</v>
      </c>
    </row>
    <row r="389" spans="1:154" ht="13" customHeight="1">
      <c r="A389" s="160" t="s">
        <v>563</v>
      </c>
      <c r="B389" s="160">
        <v>9651</v>
      </c>
      <c r="C389" s="160">
        <v>607259</v>
      </c>
      <c r="D389" s="160">
        <v>12730</v>
      </c>
      <c r="E389" s="160" t="s">
        <v>188</v>
      </c>
      <c r="F389" s="160" t="s">
        <v>188</v>
      </c>
      <c r="G389" s="175"/>
      <c r="H389" s="162" t="s">
        <v>176</v>
      </c>
      <c r="I389" s="162" t="s">
        <v>220</v>
      </c>
      <c r="J389" s="160">
        <v>34</v>
      </c>
      <c r="K389" s="161">
        <v>1</v>
      </c>
      <c r="M389" s="184" t="s">
        <v>837</v>
      </c>
      <c r="Z389" s="163"/>
      <c r="AS389" s="278"/>
      <c r="AT389" s="278"/>
      <c r="AU389" s="278"/>
      <c r="AV389" s="278"/>
      <c r="AW389" s="278"/>
      <c r="AX389" s="278"/>
      <c r="AY389" s="456"/>
      <c r="AZ389" s="278"/>
      <c r="BA389" s="278"/>
      <c r="BB389" s="278"/>
      <c r="BC389" s="278"/>
      <c r="BD389" s="164"/>
      <c r="BE389" s="164"/>
      <c r="BF389" s="164"/>
      <c r="BG389" s="164"/>
      <c r="BH389" s="164"/>
      <c r="BI389" s="164"/>
      <c r="BJ389" s="165"/>
      <c r="BK389" s="164"/>
      <c r="BL389" s="165"/>
      <c r="BM389" s="165"/>
      <c r="BN389" s="165"/>
      <c r="BO389" s="165"/>
      <c r="BP389" s="165"/>
      <c r="BQ389" s="165"/>
      <c r="BR389" s="165"/>
      <c r="BS389" s="284"/>
      <c r="BT389" s="289"/>
      <c r="BU389" s="279"/>
      <c r="BV389" s="290"/>
      <c r="BW389" s="289"/>
      <c r="BX389" s="289"/>
      <c r="BY389" s="289"/>
      <c r="BZ389" s="289"/>
      <c r="CA389" s="279"/>
      <c r="CB389" s="290"/>
      <c r="CC389" s="289"/>
      <c r="CD389" s="279"/>
      <c r="CE389" s="328"/>
      <c r="CF389" s="290"/>
      <c r="CG389" s="289"/>
      <c r="CH389" s="279"/>
      <c r="CI389" s="328"/>
      <c r="CJ389" s="290"/>
      <c r="CK389" s="289"/>
      <c r="CL389" s="279"/>
      <c r="CM389" s="328"/>
      <c r="CN389" s="290"/>
      <c r="CO389" s="289"/>
      <c r="CP389" s="279"/>
      <c r="CQ389" s="328"/>
      <c r="CR389" s="290"/>
      <c r="CS389" s="289"/>
      <c r="CT389" s="279"/>
      <c r="CU389" s="328"/>
      <c r="CV389" s="328"/>
      <c r="CW389" s="290"/>
      <c r="CX389" s="289"/>
      <c r="CY389" s="279"/>
      <c r="CZ389" s="328"/>
      <c r="DA389" s="328"/>
      <c r="DB389" s="290"/>
      <c r="DC389" s="289"/>
      <c r="DD389" s="279"/>
      <c r="DE389" s="328"/>
      <c r="DF389" s="328"/>
      <c r="DG389" s="290"/>
      <c r="DH389" s="302"/>
      <c r="DI389" s="301"/>
      <c r="DJ389" s="163">
        <v>19</v>
      </c>
      <c r="DK389" s="163">
        <v>17</v>
      </c>
      <c r="DL389" s="163">
        <v>0</v>
      </c>
      <c r="DM389" s="163">
        <v>6</v>
      </c>
      <c r="DN389" s="163">
        <v>8</v>
      </c>
      <c r="DO389" s="163">
        <v>0</v>
      </c>
      <c r="DP389" s="165">
        <v>100.2</v>
      </c>
      <c r="DQ389" s="165">
        <v>97.199996948242102</v>
      </c>
      <c r="DR389" s="165">
        <v>3</v>
      </c>
      <c r="DS389" s="163">
        <v>408</v>
      </c>
      <c r="DT389" s="163">
        <v>97</v>
      </c>
      <c r="DU389" s="163">
        <v>48</v>
      </c>
      <c r="DV389" s="163">
        <v>47</v>
      </c>
      <c r="DW389" s="163">
        <v>14</v>
      </c>
      <c r="DX389" s="163">
        <v>21</v>
      </c>
      <c r="DY389" s="163">
        <v>0</v>
      </c>
      <c r="DZ389" s="163">
        <v>4</v>
      </c>
      <c r="EA389" s="163">
        <v>5</v>
      </c>
      <c r="EB389" s="163">
        <v>0</v>
      </c>
      <c r="EC389" s="163">
        <v>71</v>
      </c>
      <c r="ED389" s="165">
        <v>6.3476822795661301</v>
      </c>
      <c r="EE389" s="165">
        <v>1.8774834911392699</v>
      </c>
      <c r="EF389" s="165">
        <v>1.25165566075951</v>
      </c>
      <c r="EG389" s="165">
        <v>8.6721856495480907</v>
      </c>
      <c r="EH389" s="166">
        <v>1.1721854600763699</v>
      </c>
      <c r="EI389" s="165">
        <v>90.467794821379798</v>
      </c>
      <c r="EJ389" s="164">
        <v>0.253263707571801</v>
      </c>
      <c r="EK389" s="164">
        <v>0.278523489932885</v>
      </c>
      <c r="EL389" s="278">
        <v>0.36038961000000003</v>
      </c>
      <c r="EM389" s="278">
        <v>0.201298701</v>
      </c>
      <c r="EN389" s="278">
        <v>0.43831168799999998</v>
      </c>
      <c r="EO389" s="278">
        <v>8.3333329999999997E-2</v>
      </c>
      <c r="EP389" s="278">
        <v>0.34935896999999999</v>
      </c>
      <c r="EQ389" s="278">
        <v>8.7417220000000004E-2</v>
      </c>
      <c r="ER389" s="165">
        <v>0.295177923270247</v>
      </c>
      <c r="ES389" s="166">
        <v>4.2019868611212399</v>
      </c>
      <c r="ET389" s="166">
        <v>4.1500000000000004</v>
      </c>
      <c r="EU389" s="166">
        <v>4.2281320443660899</v>
      </c>
      <c r="EV389" s="166">
        <v>4.3976452569836901</v>
      </c>
      <c r="EW389" s="166">
        <v>4.3837256251463099</v>
      </c>
      <c r="EX389" s="284">
        <v>1.3988747932016801</v>
      </c>
    </row>
    <row r="390" spans="1:154" ht="13" customHeight="1">
      <c r="A390" s="160" t="s">
        <v>563</v>
      </c>
      <c r="B390" s="160">
        <v>10903</v>
      </c>
      <c r="C390" s="160">
        <v>665795</v>
      </c>
      <c r="D390" s="160">
        <v>21690</v>
      </c>
      <c r="E390" s="160" t="s">
        <v>686</v>
      </c>
      <c r="F390" s="160" t="s">
        <v>686</v>
      </c>
      <c r="G390" s="175"/>
      <c r="H390" s="162" t="s">
        <v>182</v>
      </c>
      <c r="I390" s="162" t="s">
        <v>1845</v>
      </c>
      <c r="J390" s="161">
        <v>27</v>
      </c>
      <c r="K390" s="161">
        <v>1</v>
      </c>
      <c r="M390" s="184" t="s">
        <v>837</v>
      </c>
      <c r="Z390" s="163"/>
      <c r="AS390" s="278"/>
      <c r="AT390" s="278"/>
      <c r="AU390" s="278"/>
      <c r="AV390" s="278"/>
      <c r="AW390" s="278"/>
      <c r="AX390" s="278"/>
      <c r="AY390" s="456"/>
      <c r="AZ390" s="278"/>
      <c r="BA390" s="278"/>
      <c r="BB390" s="278"/>
      <c r="BC390" s="278"/>
      <c r="BD390" s="164"/>
      <c r="BE390" s="164"/>
      <c r="BF390" s="164"/>
      <c r="BG390" s="164"/>
      <c r="BH390" s="164"/>
      <c r="BI390" s="164"/>
      <c r="BJ390" s="165"/>
      <c r="BK390" s="164"/>
      <c r="BL390" s="165"/>
      <c r="BM390" s="165"/>
      <c r="BN390" s="165"/>
      <c r="BO390" s="165"/>
      <c r="BP390" s="165"/>
      <c r="BQ390" s="165"/>
      <c r="BR390" s="165"/>
      <c r="BS390" s="284"/>
      <c r="BT390" s="289"/>
      <c r="BU390" s="279"/>
      <c r="BV390" s="290"/>
      <c r="BW390" s="289"/>
      <c r="BX390" s="289"/>
      <c r="BY390" s="289"/>
      <c r="BZ390" s="289"/>
      <c r="CA390" s="279"/>
      <c r="CB390" s="290"/>
      <c r="CC390" s="289"/>
      <c r="CD390" s="279"/>
      <c r="CE390" s="328"/>
      <c r="CF390" s="290"/>
      <c r="CG390" s="289"/>
      <c r="CH390" s="279"/>
      <c r="CI390" s="328"/>
      <c r="CJ390" s="290"/>
      <c r="CK390" s="289"/>
      <c r="CL390" s="279"/>
      <c r="CM390" s="328"/>
      <c r="CN390" s="290"/>
      <c r="CO390" s="289"/>
      <c r="CP390" s="279"/>
      <c r="CQ390" s="328"/>
      <c r="CR390" s="290"/>
      <c r="CS390" s="289"/>
      <c r="CT390" s="279"/>
      <c r="CU390" s="328"/>
      <c r="CV390" s="328"/>
      <c r="CW390" s="290"/>
      <c r="CX390" s="289"/>
      <c r="CY390" s="279"/>
      <c r="CZ390" s="328"/>
      <c r="DA390" s="328"/>
      <c r="DB390" s="290"/>
      <c r="DC390" s="289"/>
      <c r="DD390" s="279"/>
      <c r="DE390" s="328"/>
      <c r="DF390" s="328"/>
      <c r="DG390" s="290"/>
      <c r="DH390" s="302"/>
      <c r="DI390" s="301"/>
      <c r="DJ390" s="163">
        <v>15</v>
      </c>
      <c r="DK390" s="163">
        <v>15</v>
      </c>
      <c r="DL390" s="163">
        <v>0</v>
      </c>
      <c r="DM390" s="163">
        <v>3</v>
      </c>
      <c r="DN390" s="163">
        <v>3</v>
      </c>
      <c r="DO390" s="163">
        <v>0</v>
      </c>
      <c r="DP390" s="165">
        <v>78.099999999999994</v>
      </c>
      <c r="DQ390" s="165">
        <v>78.099998474121094</v>
      </c>
      <c r="DR390" s="165"/>
      <c r="DS390" s="163">
        <v>327</v>
      </c>
      <c r="DT390" s="163">
        <v>66</v>
      </c>
      <c r="DU390" s="163">
        <v>31</v>
      </c>
      <c r="DV390" s="163">
        <v>29</v>
      </c>
      <c r="DW390" s="163">
        <v>9</v>
      </c>
      <c r="DX390" s="163">
        <v>30</v>
      </c>
      <c r="DY390" s="163">
        <v>0</v>
      </c>
      <c r="DZ390" s="163">
        <v>5</v>
      </c>
      <c r="EA390" s="163">
        <v>3</v>
      </c>
      <c r="EB390" s="163">
        <v>0</v>
      </c>
      <c r="EC390" s="163">
        <v>80</v>
      </c>
      <c r="ED390" s="165">
        <v>9.1914899585149197</v>
      </c>
      <c r="EE390" s="165">
        <v>3.4468087344430902</v>
      </c>
      <c r="EF390" s="165">
        <v>1.03404262033292</v>
      </c>
      <c r="EG390" s="165">
        <v>7.5829792157747997</v>
      </c>
      <c r="EH390" s="166">
        <v>1.22553199446865</v>
      </c>
      <c r="EI390" s="165">
        <v>94.585013036591405</v>
      </c>
      <c r="EJ390" s="164">
        <v>0.22602739726027299</v>
      </c>
      <c r="EK390" s="164">
        <v>0.28078817733990102</v>
      </c>
      <c r="EL390" s="278">
        <v>0.46666666600000001</v>
      </c>
      <c r="EM390" s="278">
        <v>0.195238095</v>
      </c>
      <c r="EN390" s="278">
        <v>0.33809523800000002</v>
      </c>
      <c r="EO390" s="278">
        <v>7.0754719999999993E-2</v>
      </c>
      <c r="EP390" s="278">
        <v>0.43396225999999999</v>
      </c>
      <c r="EQ390" s="278">
        <v>0.11102362</v>
      </c>
      <c r="ER390" s="165">
        <v>0.61691740562116104</v>
      </c>
      <c r="ES390" s="166">
        <v>3.33191510996165</v>
      </c>
      <c r="ET390" s="166">
        <v>3.77</v>
      </c>
      <c r="EU390" s="166">
        <v>3.8772373226402301</v>
      </c>
      <c r="EV390" s="166">
        <v>3.7201278471315802</v>
      </c>
      <c r="EW390" s="166">
        <v>3.8389148483901501</v>
      </c>
      <c r="EX390" s="284">
        <v>1.0173008441925</v>
      </c>
    </row>
    <row r="391" spans="1:154" ht="13" customHeight="1">
      <c r="A391" s="160" t="s">
        <v>563</v>
      </c>
      <c r="B391" s="160">
        <v>12561</v>
      </c>
      <c r="C391" s="160">
        <v>683004</v>
      </c>
      <c r="D391" s="160">
        <v>30146</v>
      </c>
      <c r="E391" s="160" t="s">
        <v>14</v>
      </c>
      <c r="F391" s="160" t="s">
        <v>14</v>
      </c>
      <c r="G391" s="175"/>
      <c r="H391" s="162" t="s">
        <v>4058</v>
      </c>
      <c r="I391" s="162" t="s">
        <v>124</v>
      </c>
      <c r="J391" s="160">
        <v>25</v>
      </c>
      <c r="K391" s="161">
        <v>1</v>
      </c>
      <c r="M391" s="184" t="s">
        <v>837</v>
      </c>
      <c r="Z391" s="163"/>
      <c r="AS391" s="278"/>
      <c r="AT391" s="278"/>
      <c r="AU391" s="278"/>
      <c r="AV391" s="278"/>
      <c r="AW391" s="278"/>
      <c r="AX391" s="278"/>
      <c r="AY391" s="456"/>
      <c r="AZ391" s="278"/>
      <c r="BA391" s="278"/>
      <c r="BB391" s="278"/>
      <c r="BC391" s="278"/>
      <c r="BD391" s="164"/>
      <c r="BE391" s="164"/>
      <c r="BF391" s="164"/>
      <c r="BG391" s="164"/>
      <c r="BH391" s="164"/>
      <c r="BI391" s="164"/>
      <c r="BJ391" s="165"/>
      <c r="BK391" s="164"/>
      <c r="BL391" s="165"/>
      <c r="BM391" s="165"/>
      <c r="BN391" s="165"/>
      <c r="BO391" s="165"/>
      <c r="BP391" s="165"/>
      <c r="BQ391" s="165"/>
      <c r="BR391" s="165"/>
      <c r="BS391" s="284"/>
      <c r="BT391" s="289"/>
      <c r="BU391" s="279"/>
      <c r="BV391" s="290"/>
      <c r="BW391" s="289"/>
      <c r="BX391" s="289"/>
      <c r="BY391" s="289"/>
      <c r="BZ391" s="289"/>
      <c r="CA391" s="279"/>
      <c r="CB391" s="290"/>
      <c r="CC391" s="289"/>
      <c r="CD391" s="279"/>
      <c r="CE391" s="328"/>
      <c r="CF391" s="290"/>
      <c r="CG391" s="289"/>
      <c r="CH391" s="279"/>
      <c r="CI391" s="328"/>
      <c r="CJ391" s="290"/>
      <c r="CK391" s="289"/>
      <c r="CL391" s="279"/>
      <c r="CM391" s="328"/>
      <c r="CN391" s="290"/>
      <c r="CO391" s="289"/>
      <c r="CP391" s="279"/>
      <c r="CQ391" s="328"/>
      <c r="CR391" s="290"/>
      <c r="CS391" s="289"/>
      <c r="CT391" s="279"/>
      <c r="CU391" s="328"/>
      <c r="CV391" s="328"/>
      <c r="CW391" s="290"/>
      <c r="CX391" s="289"/>
      <c r="CY391" s="279"/>
      <c r="CZ391" s="328"/>
      <c r="DA391" s="328"/>
      <c r="DB391" s="290"/>
      <c r="DC391" s="289"/>
      <c r="DD391" s="279"/>
      <c r="DE391" s="328"/>
      <c r="DF391" s="328"/>
      <c r="DG391" s="290"/>
      <c r="DH391" s="325"/>
      <c r="DI391" s="301"/>
      <c r="DJ391" s="163">
        <v>15</v>
      </c>
      <c r="DK391" s="163">
        <v>15</v>
      </c>
      <c r="DL391" s="163">
        <v>0</v>
      </c>
      <c r="DM391" s="163">
        <v>4</v>
      </c>
      <c r="DN391" s="163">
        <v>6</v>
      </c>
      <c r="DO391" s="163">
        <v>0</v>
      </c>
      <c r="DP391" s="165">
        <v>75</v>
      </c>
      <c r="DQ391" s="165">
        <v>75</v>
      </c>
      <c r="DR391" s="165"/>
      <c r="DS391" s="163">
        <v>322</v>
      </c>
      <c r="DT391" s="163">
        <v>66</v>
      </c>
      <c r="DU391" s="163">
        <v>36</v>
      </c>
      <c r="DV391" s="163">
        <v>36</v>
      </c>
      <c r="DW391" s="163">
        <v>9</v>
      </c>
      <c r="DX391" s="163">
        <v>34</v>
      </c>
      <c r="DY391" s="163">
        <v>0</v>
      </c>
      <c r="DZ391" s="163">
        <v>2</v>
      </c>
      <c r="EA391" s="163">
        <v>6</v>
      </c>
      <c r="EB391" s="163">
        <v>1</v>
      </c>
      <c r="EC391" s="163">
        <v>63</v>
      </c>
      <c r="ED391" s="165">
        <v>7.56</v>
      </c>
      <c r="EE391" s="165">
        <v>4.08</v>
      </c>
      <c r="EF391" s="165">
        <v>1.08</v>
      </c>
      <c r="EG391" s="165">
        <v>7.92</v>
      </c>
      <c r="EH391" s="166">
        <v>1.3333333333333299</v>
      </c>
      <c r="EI391" s="165">
        <v>103.42560144292101</v>
      </c>
      <c r="EJ391" s="164">
        <v>0.23076923076923</v>
      </c>
      <c r="EK391" s="164">
        <v>0.26635514018691497</v>
      </c>
      <c r="EL391" s="278">
        <v>0.39461883399999997</v>
      </c>
      <c r="EM391" s="278">
        <v>0.188340807</v>
      </c>
      <c r="EN391" s="278">
        <v>0.417040358</v>
      </c>
      <c r="EO391" s="278">
        <v>0.10762331999999999</v>
      </c>
      <c r="EP391" s="278">
        <v>0.45291480000000001</v>
      </c>
      <c r="EQ391" s="278">
        <v>0.10185184999999999</v>
      </c>
      <c r="ER391" s="165">
        <v>0.35688220798567299</v>
      </c>
      <c r="ES391" s="166">
        <v>4.32</v>
      </c>
      <c r="ET391" s="166">
        <v>5</v>
      </c>
      <c r="EU391" s="166">
        <v>4.40574790954589</v>
      </c>
      <c r="EV391" s="166">
        <v>4.6741906410455698</v>
      </c>
      <c r="EW391" s="166">
        <v>4.6975054498442903</v>
      </c>
      <c r="EX391" s="284">
        <v>0.75425809621810902</v>
      </c>
    </row>
    <row r="392" spans="1:154" ht="13" customHeight="1">
      <c r="A392" s="160" t="s">
        <v>563</v>
      </c>
      <c r="B392" s="160">
        <v>10469</v>
      </c>
      <c r="C392" s="160">
        <v>641302</v>
      </c>
      <c r="D392" s="160">
        <v>17735</v>
      </c>
      <c r="E392" s="160" t="s">
        <v>3328</v>
      </c>
      <c r="F392" s="160" t="s">
        <v>3328</v>
      </c>
      <c r="G392" s="175"/>
      <c r="H392" s="168" t="s">
        <v>945</v>
      </c>
      <c r="I392" s="169" t="s">
        <v>571</v>
      </c>
      <c r="J392" s="170">
        <v>30</v>
      </c>
      <c r="K392" s="161">
        <v>1</v>
      </c>
      <c r="M392" s="184" t="s">
        <v>46</v>
      </c>
      <c r="Z392" s="163"/>
      <c r="AS392" s="278"/>
      <c r="AT392" s="278"/>
      <c r="AU392" s="278"/>
      <c r="AV392" s="278"/>
      <c r="AW392" s="278"/>
      <c r="AX392" s="278"/>
      <c r="AY392" s="456"/>
      <c r="AZ392" s="278"/>
      <c r="BA392" s="278"/>
      <c r="BB392" s="278"/>
      <c r="BC392" s="278"/>
      <c r="BD392" s="164"/>
      <c r="BE392" s="164"/>
      <c r="BF392" s="164"/>
      <c r="BG392" s="164"/>
      <c r="BH392" s="164"/>
      <c r="BI392" s="164"/>
      <c r="BJ392" s="165"/>
      <c r="BK392" s="164"/>
      <c r="BL392" s="165"/>
      <c r="BM392" s="165"/>
      <c r="BN392" s="165"/>
      <c r="BO392" s="165"/>
      <c r="BP392" s="165"/>
      <c r="BQ392" s="165"/>
      <c r="BR392" s="165"/>
      <c r="BS392" s="284"/>
      <c r="BT392" s="289"/>
      <c r="BU392" s="279"/>
      <c r="BV392" s="290"/>
      <c r="BW392" s="289"/>
      <c r="BX392" s="289"/>
      <c r="BY392" s="289"/>
      <c r="BZ392" s="289"/>
      <c r="CA392" s="279"/>
      <c r="CB392" s="290"/>
      <c r="CC392" s="289"/>
      <c r="CD392" s="279"/>
      <c r="CE392" s="328"/>
      <c r="CF392" s="290"/>
      <c r="CG392" s="289"/>
      <c r="CH392" s="279"/>
      <c r="CI392" s="328"/>
      <c r="CJ392" s="290"/>
      <c r="CK392" s="289"/>
      <c r="CL392" s="279"/>
      <c r="CM392" s="328"/>
      <c r="CN392" s="290"/>
      <c r="CO392" s="289"/>
      <c r="CP392" s="279"/>
      <c r="CQ392" s="328"/>
      <c r="CR392" s="290"/>
      <c r="CS392" s="289"/>
      <c r="CT392" s="279"/>
      <c r="CU392" s="328"/>
      <c r="CV392" s="328"/>
      <c r="CW392" s="290"/>
      <c r="CX392" s="289"/>
      <c r="CY392" s="279"/>
      <c r="CZ392" s="328"/>
      <c r="DA392" s="328"/>
      <c r="DB392" s="290"/>
      <c r="DC392" s="289"/>
      <c r="DD392" s="279"/>
      <c r="DE392" s="328"/>
      <c r="DF392" s="328"/>
      <c r="DG392" s="290"/>
      <c r="DH392" s="302"/>
      <c r="DI392" s="301"/>
      <c r="DJ392" s="163">
        <v>28</v>
      </c>
      <c r="DK392" s="163">
        <v>4</v>
      </c>
      <c r="DL392" s="163">
        <v>0</v>
      </c>
      <c r="DM392" s="163">
        <v>4</v>
      </c>
      <c r="DN392" s="163">
        <v>8</v>
      </c>
      <c r="DO392" s="163">
        <v>1</v>
      </c>
      <c r="DP392" s="165">
        <v>54.1</v>
      </c>
      <c r="DQ392" s="165">
        <v>14</v>
      </c>
      <c r="DR392" s="165">
        <v>40.100000381469698</v>
      </c>
      <c r="DS392" s="163">
        <v>237</v>
      </c>
      <c r="DT392" s="163">
        <v>60</v>
      </c>
      <c r="DU392" s="163">
        <v>37</v>
      </c>
      <c r="DV392" s="163">
        <v>30</v>
      </c>
      <c r="DW392" s="163">
        <v>3</v>
      </c>
      <c r="DX392" s="163">
        <v>19</v>
      </c>
      <c r="DY392" s="163">
        <v>2</v>
      </c>
      <c r="DZ392" s="163">
        <v>1</v>
      </c>
      <c r="EA392" s="163">
        <v>0</v>
      </c>
      <c r="EB392" s="163">
        <v>1</v>
      </c>
      <c r="EC392" s="163">
        <v>42</v>
      </c>
      <c r="ED392" s="165">
        <v>6.9570561102137702</v>
      </c>
      <c r="EE392" s="165">
        <v>3.1472396689062299</v>
      </c>
      <c r="EF392" s="165">
        <v>0.496932579300984</v>
      </c>
      <c r="EG392" s="165">
        <v>9.9386515860196791</v>
      </c>
      <c r="EH392" s="166">
        <v>1.45398791721399</v>
      </c>
      <c r="EI392" s="165">
        <v>112.396613731803</v>
      </c>
      <c r="EJ392" s="164">
        <v>0.27649769585253398</v>
      </c>
      <c r="EK392" s="164">
        <v>0.331395348837209</v>
      </c>
      <c r="EL392" s="278">
        <v>0.34705882300000002</v>
      </c>
      <c r="EM392" s="278">
        <v>0.264705882</v>
      </c>
      <c r="EN392" s="278">
        <v>0.38823529400000001</v>
      </c>
      <c r="EO392" s="278">
        <v>5.7142859999999997E-2</v>
      </c>
      <c r="EP392" s="278">
        <v>0.37714286000000002</v>
      </c>
      <c r="EQ392" s="278">
        <v>9.1011239999999993E-2</v>
      </c>
      <c r="ER392" s="165">
        <v>-0.33950222556926901</v>
      </c>
      <c r="ES392" s="166">
        <v>4.9693257930098396</v>
      </c>
      <c r="ET392" s="166">
        <v>4.6500000000000004</v>
      </c>
      <c r="EU392" s="166">
        <v>3.36182156471311</v>
      </c>
      <c r="EV392" s="166">
        <v>4.4352021740652603</v>
      </c>
      <c r="EW392" s="166">
        <v>4.3558206395569803</v>
      </c>
      <c r="EX392" s="284">
        <v>0.70628733932971899</v>
      </c>
    </row>
    <row r="393" spans="1:154" ht="13" customHeight="1">
      <c r="A393" s="160" t="s">
        <v>563</v>
      </c>
      <c r="B393" s="160">
        <v>12468</v>
      </c>
      <c r="C393" s="160">
        <v>691587</v>
      </c>
      <c r="D393" s="160">
        <v>27768</v>
      </c>
      <c r="E393" s="160" t="s">
        <v>686</v>
      </c>
      <c r="F393" s="160" t="s">
        <v>686</v>
      </c>
      <c r="G393" s="175"/>
      <c r="H393" s="162" t="s">
        <v>3331</v>
      </c>
      <c r="I393" s="162" t="s">
        <v>3560</v>
      </c>
      <c r="J393" s="160">
        <v>22</v>
      </c>
      <c r="K393" s="161">
        <v>1</v>
      </c>
      <c r="Z393" s="163"/>
      <c r="BT393" s="289"/>
      <c r="BU393" s="279"/>
      <c r="BV393" s="290"/>
      <c r="BW393" s="289"/>
      <c r="BX393" s="289"/>
      <c r="BY393" s="289"/>
      <c r="BZ393" s="289"/>
      <c r="CA393" s="279"/>
      <c r="CB393" s="290"/>
      <c r="CC393" s="289"/>
      <c r="CD393" s="279"/>
      <c r="CE393" s="328"/>
      <c r="CF393" s="290"/>
      <c r="CG393" s="289"/>
      <c r="CH393" s="279"/>
      <c r="CI393" s="328"/>
      <c r="CJ393" s="290"/>
      <c r="CK393" s="289"/>
      <c r="CL393" s="279"/>
      <c r="CM393" s="328"/>
      <c r="CN393" s="290"/>
      <c r="CO393" s="289"/>
      <c r="CP393" s="279"/>
      <c r="CQ393" s="328"/>
      <c r="CR393" s="290"/>
      <c r="CS393" s="289"/>
      <c r="CT393" s="279"/>
      <c r="CU393" s="328"/>
      <c r="CV393" s="328"/>
      <c r="CW393" s="290"/>
      <c r="CX393" s="289"/>
      <c r="CY393" s="279"/>
      <c r="CZ393" s="328"/>
      <c r="DA393" s="328"/>
      <c r="DB393" s="290"/>
      <c r="DC393" s="289"/>
      <c r="DD393" s="279"/>
      <c r="DE393" s="328"/>
      <c r="DF393" s="328"/>
      <c r="DG393" s="290"/>
      <c r="DH393" s="302"/>
      <c r="DI393" s="300"/>
      <c r="DJ393" s="163">
        <v>5</v>
      </c>
      <c r="DK393" s="163">
        <v>5</v>
      </c>
      <c r="DL393" s="163">
        <v>0</v>
      </c>
      <c r="DM393" s="163">
        <v>1</v>
      </c>
      <c r="DN393" s="163">
        <v>2</v>
      </c>
      <c r="DO393" s="163">
        <v>0</v>
      </c>
      <c r="DP393" s="165">
        <v>22</v>
      </c>
      <c r="DQ393" s="165">
        <v>22</v>
      </c>
      <c r="DR393" s="165"/>
      <c r="DS393" s="163">
        <v>93</v>
      </c>
      <c r="DT393" s="163">
        <v>15</v>
      </c>
      <c r="DU393" s="163">
        <v>11</v>
      </c>
      <c r="DV393" s="163">
        <v>11</v>
      </c>
      <c r="DW393" s="163">
        <v>1</v>
      </c>
      <c r="DX393" s="163">
        <v>11</v>
      </c>
      <c r="DY393" s="163">
        <v>0</v>
      </c>
      <c r="DZ393" s="163">
        <v>0</v>
      </c>
      <c r="EA393" s="163">
        <v>1</v>
      </c>
      <c r="EB393" s="163">
        <v>0</v>
      </c>
      <c r="EC393" s="163">
        <v>21</v>
      </c>
      <c r="ED393" s="165">
        <v>8.5909090909090899</v>
      </c>
      <c r="EE393" s="165">
        <v>4.5</v>
      </c>
      <c r="EF393" s="165">
        <v>0.40909090909090901</v>
      </c>
      <c r="EG393" s="165">
        <v>6.1363636363636296</v>
      </c>
      <c r="EH393" s="166">
        <v>1.1818181818181801</v>
      </c>
      <c r="EI393" s="166">
        <v>91.211236131471196</v>
      </c>
      <c r="EJ393" s="164">
        <v>0.18292682926829201</v>
      </c>
      <c r="EK393" s="164">
        <v>0.233333333333333</v>
      </c>
      <c r="EL393" s="278">
        <v>0.295081967</v>
      </c>
      <c r="EM393" s="278">
        <v>0.16393442599999999</v>
      </c>
      <c r="EN393" s="278">
        <v>0.54098360599999995</v>
      </c>
      <c r="EO393" s="278">
        <v>8.1967209999999999E-2</v>
      </c>
      <c r="EP393" s="278">
        <v>0.31147541000000001</v>
      </c>
      <c r="EQ393" s="278">
        <v>0.11922141</v>
      </c>
      <c r="ER393" s="165">
        <v>-0.229119149653736</v>
      </c>
      <c r="ES393" s="166">
        <v>4.5</v>
      </c>
      <c r="ET393" s="166">
        <v>3.02</v>
      </c>
      <c r="EU393" s="166">
        <v>3.2675660913640798</v>
      </c>
      <c r="EV393" s="166">
        <v>4.8884828853336204</v>
      </c>
      <c r="EW393" s="166">
        <v>4.71333150475271</v>
      </c>
      <c r="EX393" s="284">
        <v>0.58002793788909901</v>
      </c>
    </row>
    <row r="394" spans="1:154" ht="13" customHeight="1">
      <c r="A394" s="160" t="s">
        <v>563</v>
      </c>
      <c r="B394" s="160">
        <v>8871</v>
      </c>
      <c r="C394" s="160">
        <v>571946</v>
      </c>
      <c r="D394" s="160">
        <v>10197</v>
      </c>
      <c r="E394" s="160" t="s">
        <v>45</v>
      </c>
      <c r="F394" s="160" t="s">
        <v>45</v>
      </c>
      <c r="G394" s="175"/>
      <c r="H394" s="162" t="s">
        <v>195</v>
      </c>
      <c r="I394" s="162" t="s">
        <v>2198</v>
      </c>
      <c r="J394" s="161">
        <v>34</v>
      </c>
      <c r="K394" s="161">
        <v>1</v>
      </c>
      <c r="M394" s="184" t="s">
        <v>837</v>
      </c>
      <c r="Z394" s="163"/>
      <c r="AS394" s="278"/>
      <c r="AT394" s="278"/>
      <c r="AU394" s="278"/>
      <c r="AV394" s="278"/>
      <c r="AW394" s="278"/>
      <c r="AX394" s="278"/>
      <c r="AY394" s="456"/>
      <c r="AZ394" s="278"/>
      <c r="BA394" s="278"/>
      <c r="BB394" s="278"/>
      <c r="BC394" s="278"/>
      <c r="BD394" s="164"/>
      <c r="BE394" s="164"/>
      <c r="BF394" s="164"/>
      <c r="BG394" s="164"/>
      <c r="BH394" s="164"/>
      <c r="BI394" s="164"/>
      <c r="BJ394" s="165"/>
      <c r="BK394" s="164"/>
      <c r="BL394" s="165"/>
      <c r="BM394" s="165"/>
      <c r="BN394" s="165"/>
      <c r="BO394" s="165"/>
      <c r="BP394" s="165"/>
      <c r="BQ394" s="165"/>
      <c r="BR394" s="165"/>
      <c r="BS394" s="284"/>
      <c r="BT394" s="289"/>
      <c r="BU394" s="279"/>
      <c r="BV394" s="290"/>
      <c r="BW394" s="289"/>
      <c r="BX394" s="289"/>
      <c r="BY394" s="289"/>
      <c r="BZ394" s="289"/>
      <c r="CA394" s="279"/>
      <c r="CB394" s="290"/>
      <c r="CC394" s="289"/>
      <c r="CD394" s="279"/>
      <c r="CE394" s="328"/>
      <c r="CF394" s="290"/>
      <c r="CG394" s="289"/>
      <c r="CH394" s="279"/>
      <c r="CI394" s="328"/>
      <c r="CJ394" s="290"/>
      <c r="CK394" s="289"/>
      <c r="CL394" s="279"/>
      <c r="CM394" s="328"/>
      <c r="CN394" s="290"/>
      <c r="CO394" s="289"/>
      <c r="CP394" s="279"/>
      <c r="CQ394" s="328"/>
      <c r="CR394" s="290"/>
      <c r="CS394" s="289"/>
      <c r="CT394" s="279"/>
      <c r="CU394" s="328"/>
      <c r="CV394" s="328"/>
      <c r="CW394" s="290"/>
      <c r="CX394" s="289"/>
      <c r="CY394" s="279"/>
      <c r="CZ394" s="328"/>
      <c r="DA394" s="328"/>
      <c r="DB394" s="290"/>
      <c r="DC394" s="289"/>
      <c r="DD394" s="279"/>
      <c r="DE394" s="328"/>
      <c r="DF394" s="328"/>
      <c r="DG394" s="290"/>
      <c r="DH394" s="302"/>
      <c r="DI394" s="301"/>
      <c r="DJ394" s="163">
        <v>37</v>
      </c>
      <c r="DK394" s="163">
        <v>0</v>
      </c>
      <c r="DL394" s="163">
        <v>0</v>
      </c>
      <c r="DM394" s="163">
        <v>3</v>
      </c>
      <c r="DN394" s="163">
        <v>3</v>
      </c>
      <c r="DO394" s="163">
        <v>10</v>
      </c>
      <c r="DP394" s="165">
        <v>36.1</v>
      </c>
      <c r="DQ394" s="165"/>
      <c r="DR394" s="165">
        <v>36.099998474121001</v>
      </c>
      <c r="DS394" s="163">
        <v>143</v>
      </c>
      <c r="DT394" s="163">
        <v>24</v>
      </c>
      <c r="DU394" s="163">
        <v>11</v>
      </c>
      <c r="DV394" s="163">
        <v>8</v>
      </c>
      <c r="DW394" s="163">
        <v>3</v>
      </c>
      <c r="DX394" s="163">
        <v>11</v>
      </c>
      <c r="DY394" s="163">
        <v>3</v>
      </c>
      <c r="DZ394" s="163">
        <v>3</v>
      </c>
      <c r="EA394" s="163">
        <v>0</v>
      </c>
      <c r="EB394" s="163">
        <v>0</v>
      </c>
      <c r="EC394" s="163">
        <v>40</v>
      </c>
      <c r="ED394" s="165">
        <v>9.9082572274954295</v>
      </c>
      <c r="EE394" s="165">
        <v>2.72477073756124</v>
      </c>
      <c r="EF394" s="165">
        <v>0.74311929206215699</v>
      </c>
      <c r="EG394" s="165">
        <v>5.9449543364972497</v>
      </c>
      <c r="EH394" s="166">
        <v>0.96330278600649999</v>
      </c>
      <c r="EI394" s="165">
        <v>74.346493591228594</v>
      </c>
      <c r="EJ394" s="164">
        <v>0.186046511627906</v>
      </c>
      <c r="EK394" s="164">
        <v>0.24418604651162701</v>
      </c>
      <c r="EL394" s="278">
        <v>0.36363636300000002</v>
      </c>
      <c r="EM394" s="278">
        <v>0.19318181800000001</v>
      </c>
      <c r="EN394" s="278">
        <v>0.44318181800000001</v>
      </c>
      <c r="EO394" s="278">
        <v>6.7415729999999993E-2</v>
      </c>
      <c r="EP394" s="278">
        <v>0.37078652000000001</v>
      </c>
      <c r="EQ394" s="278">
        <v>0.14917126999999999</v>
      </c>
      <c r="ER394" s="165">
        <v>-0.71370127319256205</v>
      </c>
      <c r="ES394" s="166">
        <v>1.9816514454990799</v>
      </c>
      <c r="ET394" s="166">
        <v>3.2</v>
      </c>
      <c r="EU394" s="166">
        <v>3.1132708462889398</v>
      </c>
      <c r="EV394" s="166">
        <v>3.6226508551298902</v>
      </c>
      <c r="EW394" s="166">
        <v>3.0306645456322201</v>
      </c>
      <c r="EX394" s="284">
        <v>0.57528203725814797</v>
      </c>
    </row>
    <row r="395" spans="1:154" ht="13" customHeight="1">
      <c r="A395" s="160" t="s">
        <v>563</v>
      </c>
      <c r="B395" s="160">
        <v>12278</v>
      </c>
      <c r="C395" s="160">
        <v>666374</v>
      </c>
      <c r="D395" s="160">
        <v>25756</v>
      </c>
      <c r="E395" s="160" t="s">
        <v>598</v>
      </c>
      <c r="F395" s="160" t="s">
        <v>598</v>
      </c>
      <c r="G395" s="175"/>
      <c r="H395" s="162" t="s">
        <v>3068</v>
      </c>
      <c r="I395" s="162" t="s">
        <v>531</v>
      </c>
      <c r="J395" s="160">
        <v>27</v>
      </c>
      <c r="K395" s="161">
        <v>1</v>
      </c>
      <c r="M395" s="184" t="s">
        <v>837</v>
      </c>
      <c r="Z395" s="163"/>
      <c r="BT395" s="289"/>
      <c r="BU395" s="279"/>
      <c r="BV395" s="290"/>
      <c r="BW395" s="289"/>
      <c r="BX395" s="289"/>
      <c r="BY395" s="289"/>
      <c r="BZ395" s="289"/>
      <c r="CA395" s="279"/>
      <c r="CB395" s="290"/>
      <c r="CC395" s="289"/>
      <c r="CD395" s="279"/>
      <c r="CE395" s="328"/>
      <c r="CF395" s="290"/>
      <c r="CG395" s="289"/>
      <c r="CH395" s="279"/>
      <c r="CI395" s="328"/>
      <c r="CJ395" s="290"/>
      <c r="CK395" s="289"/>
      <c r="CL395" s="279"/>
      <c r="CM395" s="328"/>
      <c r="CN395" s="290"/>
      <c r="CO395" s="289"/>
      <c r="CP395" s="279"/>
      <c r="CQ395" s="328"/>
      <c r="CR395" s="290"/>
      <c r="CS395" s="289"/>
      <c r="CT395" s="279"/>
      <c r="CU395" s="328"/>
      <c r="CV395" s="328"/>
      <c r="CW395" s="290"/>
      <c r="CX395" s="289"/>
      <c r="CY395" s="279"/>
      <c r="CZ395" s="328"/>
      <c r="DA395" s="328"/>
      <c r="DB395" s="290"/>
      <c r="DC395" s="289"/>
      <c r="DD395" s="279"/>
      <c r="DE395" s="328"/>
      <c r="DF395" s="328"/>
      <c r="DG395" s="290"/>
      <c r="DH395" s="302"/>
      <c r="DI395" s="300"/>
      <c r="DJ395" s="163">
        <v>21</v>
      </c>
      <c r="DK395" s="163">
        <v>0</v>
      </c>
      <c r="DL395" s="163">
        <v>0</v>
      </c>
      <c r="DM395" s="163">
        <v>0</v>
      </c>
      <c r="DN395" s="163">
        <v>0</v>
      </c>
      <c r="DO395" s="163">
        <v>1</v>
      </c>
      <c r="DP395" s="165">
        <v>19.100000000000001</v>
      </c>
      <c r="DQ395" s="165"/>
      <c r="DR395" s="165">
        <v>19.100000381469702</v>
      </c>
      <c r="DS395" s="163">
        <v>78</v>
      </c>
      <c r="DT395" s="163">
        <v>13</v>
      </c>
      <c r="DU395" s="163">
        <v>1</v>
      </c>
      <c r="DV395" s="163">
        <v>1</v>
      </c>
      <c r="DW395" s="163">
        <v>0</v>
      </c>
      <c r="DX395" s="163">
        <v>7</v>
      </c>
      <c r="DY395" s="163">
        <v>0</v>
      </c>
      <c r="DZ395" s="163">
        <v>2</v>
      </c>
      <c r="EA395" s="163">
        <v>0</v>
      </c>
      <c r="EB395" s="163">
        <v>0</v>
      </c>
      <c r="EC395" s="163">
        <v>20</v>
      </c>
      <c r="ED395" s="165">
        <v>9.3103454399336005</v>
      </c>
      <c r="EE395" s="165">
        <v>3.2586209039767602</v>
      </c>
      <c r="EF395" s="165">
        <v>0</v>
      </c>
      <c r="EG395" s="165">
        <v>6.0517245359568399</v>
      </c>
      <c r="EH395" s="166">
        <v>1.03448282665928</v>
      </c>
      <c r="EI395" s="166">
        <v>80.244006397208096</v>
      </c>
      <c r="EJ395" s="164">
        <v>0.188405797101449</v>
      </c>
      <c r="EK395" s="164">
        <v>0.265306122448979</v>
      </c>
      <c r="EL395" s="278">
        <v>0.60416666600000002</v>
      </c>
      <c r="EM395" s="278">
        <v>0.1875</v>
      </c>
      <c r="EN395" s="278">
        <v>0.20833333300000001</v>
      </c>
      <c r="EO395" s="278">
        <v>2.0408160000000002E-2</v>
      </c>
      <c r="EP395" s="278">
        <v>0.28571428999999998</v>
      </c>
      <c r="EQ395" s="278">
        <v>9.6969700000000006E-2</v>
      </c>
      <c r="ER395" s="165">
        <v>0.14140572093583501</v>
      </c>
      <c r="ES395" s="166">
        <v>0.46551727199668003</v>
      </c>
      <c r="ET395" s="166">
        <v>2.89</v>
      </c>
      <c r="EU395" s="166">
        <v>2.41333407221736</v>
      </c>
      <c r="EV395" s="166">
        <v>3.1760327033731701</v>
      </c>
      <c r="EW395" s="166">
        <v>2.9700072267594</v>
      </c>
      <c r="EX395" s="284">
        <v>0.49806541204452498</v>
      </c>
    </row>
    <row r="396" spans="1:154" ht="13" customHeight="1">
      <c r="A396" s="160" t="s">
        <v>563</v>
      </c>
      <c r="B396" s="160">
        <v>12333</v>
      </c>
      <c r="C396" s="160">
        <v>676664</v>
      </c>
      <c r="D396" s="160">
        <v>23429</v>
      </c>
      <c r="E396" s="160" t="s">
        <v>4356</v>
      </c>
      <c r="F396" s="160" t="s">
        <v>4356</v>
      </c>
      <c r="G396" s="175"/>
      <c r="H396" s="162" t="s">
        <v>3027</v>
      </c>
      <c r="I396" s="162" t="s">
        <v>223</v>
      </c>
      <c r="J396" s="160">
        <v>29</v>
      </c>
      <c r="K396" s="161">
        <v>1</v>
      </c>
      <c r="M396" s="184" t="s">
        <v>46</v>
      </c>
      <c r="Z396" s="163"/>
      <c r="AS396" s="278"/>
      <c r="AT396" s="278"/>
      <c r="AU396" s="278"/>
      <c r="AV396" s="278"/>
      <c r="AW396" s="278"/>
      <c r="AX396" s="278"/>
      <c r="AY396" s="456"/>
      <c r="AZ396" s="278"/>
      <c r="BA396" s="278"/>
      <c r="BB396" s="278"/>
      <c r="BC396" s="278"/>
      <c r="BD396" s="164"/>
      <c r="BE396" s="164"/>
      <c r="BF396" s="164"/>
      <c r="BG396" s="164"/>
      <c r="BH396" s="164"/>
      <c r="BI396" s="164"/>
      <c r="BJ396" s="165"/>
      <c r="BK396" s="164"/>
      <c r="BL396" s="165"/>
      <c r="BM396" s="165"/>
      <c r="BN396" s="165"/>
      <c r="BO396" s="165"/>
      <c r="BP396" s="165"/>
      <c r="BQ396" s="165"/>
      <c r="BR396" s="165"/>
      <c r="BS396" s="284"/>
      <c r="BT396" s="289"/>
      <c r="BU396" s="279"/>
      <c r="BV396" s="290"/>
      <c r="BW396" s="289"/>
      <c r="BX396" s="289"/>
      <c r="BY396" s="289"/>
      <c r="BZ396" s="289"/>
      <c r="CA396" s="279"/>
      <c r="CB396" s="290"/>
      <c r="CC396" s="289"/>
      <c r="CD396" s="279"/>
      <c r="CE396" s="328"/>
      <c r="CF396" s="290"/>
      <c r="CG396" s="289"/>
      <c r="CH396" s="279"/>
      <c r="CI396" s="328"/>
      <c r="CJ396" s="290"/>
      <c r="CK396" s="289"/>
      <c r="CL396" s="279"/>
      <c r="CM396" s="328"/>
      <c r="CN396" s="290"/>
      <c r="CO396" s="289"/>
      <c r="CP396" s="279"/>
      <c r="CQ396" s="328"/>
      <c r="CR396" s="290"/>
      <c r="CS396" s="289"/>
      <c r="CT396" s="279"/>
      <c r="CU396" s="328"/>
      <c r="CV396" s="328"/>
      <c r="CW396" s="290"/>
      <c r="CX396" s="289"/>
      <c r="CY396" s="279"/>
      <c r="CZ396" s="328"/>
      <c r="DA396" s="328"/>
      <c r="DB396" s="290"/>
      <c r="DC396" s="289"/>
      <c r="DD396" s="279"/>
      <c r="DE396" s="328"/>
      <c r="DF396" s="328"/>
      <c r="DG396" s="290"/>
      <c r="DH396" s="302"/>
      <c r="DI396" s="301"/>
      <c r="DJ396" s="163">
        <v>18</v>
      </c>
      <c r="DK396" s="163">
        <v>18</v>
      </c>
      <c r="DL396" s="163">
        <v>0</v>
      </c>
      <c r="DM396" s="163">
        <v>7</v>
      </c>
      <c r="DN396" s="163">
        <v>7</v>
      </c>
      <c r="DO396" s="163">
        <v>0</v>
      </c>
      <c r="DP396" s="165">
        <v>92.2</v>
      </c>
      <c r="DQ396" s="165">
        <v>92.199996948242102</v>
      </c>
      <c r="DR396" s="165"/>
      <c r="DS396" s="163">
        <v>395</v>
      </c>
      <c r="DT396" s="163">
        <v>94</v>
      </c>
      <c r="DU396" s="163">
        <v>49</v>
      </c>
      <c r="DV396" s="163">
        <v>49</v>
      </c>
      <c r="DW396" s="163">
        <v>18</v>
      </c>
      <c r="DX396" s="163">
        <v>24</v>
      </c>
      <c r="DY396" s="163">
        <v>0</v>
      </c>
      <c r="DZ396" s="163">
        <v>5</v>
      </c>
      <c r="EA396" s="163">
        <v>1</v>
      </c>
      <c r="EB396" s="163">
        <v>0</v>
      </c>
      <c r="EC396" s="163">
        <v>73</v>
      </c>
      <c r="ED396" s="165">
        <v>7.0899282521289901</v>
      </c>
      <c r="EE396" s="165">
        <v>2.3309353157684298</v>
      </c>
      <c r="EF396" s="165">
        <v>1.74820148682632</v>
      </c>
      <c r="EG396" s="165">
        <v>9.1294966534263704</v>
      </c>
      <c r="EH396" s="166">
        <v>1.2733813299105301</v>
      </c>
      <c r="EI396" s="165">
        <v>98.775172434138398</v>
      </c>
      <c r="EJ396" s="164">
        <v>0.25683060109289602</v>
      </c>
      <c r="EK396" s="164">
        <v>0.27636363636363598</v>
      </c>
      <c r="EL396" s="278">
        <v>0.29109589000000002</v>
      </c>
      <c r="EM396" s="278">
        <v>0.19863013600000001</v>
      </c>
      <c r="EN396" s="278">
        <v>0.51027397200000002</v>
      </c>
      <c r="EO396" s="278">
        <v>8.8737200000000002E-2</v>
      </c>
      <c r="EP396" s="278">
        <v>0.40273038</v>
      </c>
      <c r="EQ396" s="278">
        <v>8.3854819999999997E-2</v>
      </c>
      <c r="ER396" s="165">
        <v>3.3509268349953401E-2</v>
      </c>
      <c r="ES396" s="166">
        <v>4.7589929363605501</v>
      </c>
      <c r="ET396" s="166">
        <v>4.21</v>
      </c>
      <c r="EU396" s="166">
        <v>4.9742371700064298</v>
      </c>
      <c r="EV396" s="166">
        <v>4.82000735891706</v>
      </c>
      <c r="EW396" s="166">
        <v>4.57670046966303</v>
      </c>
      <c r="EX396" s="284">
        <v>0.497776508331298</v>
      </c>
    </row>
    <row r="397" spans="1:154" ht="13" customHeight="1">
      <c r="A397" s="160" t="s">
        <v>563</v>
      </c>
      <c r="B397" s="160">
        <v>10370</v>
      </c>
      <c r="C397" s="160">
        <v>608718</v>
      </c>
      <c r="D397" s="160">
        <v>13942</v>
      </c>
      <c r="E397" s="160" t="s">
        <v>188</v>
      </c>
      <c r="F397" s="160" t="s">
        <v>188</v>
      </c>
      <c r="G397" s="175"/>
      <c r="H397" s="168" t="s">
        <v>1026</v>
      </c>
      <c r="I397" s="169" t="s">
        <v>243</v>
      </c>
      <c r="J397" s="170">
        <v>35</v>
      </c>
      <c r="K397" s="161">
        <v>1</v>
      </c>
      <c r="M397" s="184" t="s">
        <v>46</v>
      </c>
      <c r="Z397" s="163"/>
      <c r="AS397" s="278"/>
      <c r="AT397" s="278"/>
      <c r="AU397" s="278"/>
      <c r="AV397" s="278"/>
      <c r="AW397" s="278"/>
      <c r="AX397" s="278"/>
      <c r="AY397" s="456"/>
      <c r="AZ397" s="278"/>
      <c r="BA397" s="278"/>
      <c r="BB397" s="278"/>
      <c r="BC397" s="278"/>
      <c r="BD397" s="164"/>
      <c r="BE397" s="164"/>
      <c r="BF397" s="164"/>
      <c r="BG397" s="164"/>
      <c r="BH397" s="164"/>
      <c r="BI397" s="164"/>
      <c r="BJ397" s="165"/>
      <c r="BK397" s="164"/>
      <c r="BL397" s="165"/>
      <c r="BM397" s="165"/>
      <c r="BN397" s="165"/>
      <c r="BO397" s="165"/>
      <c r="BP397" s="165"/>
      <c r="BQ397" s="165"/>
      <c r="BR397" s="165"/>
      <c r="BS397" s="284"/>
      <c r="BT397" s="289"/>
      <c r="BU397" s="279"/>
      <c r="BV397" s="290"/>
      <c r="BW397" s="289"/>
      <c r="BX397" s="289"/>
      <c r="BY397" s="289"/>
      <c r="BZ397" s="289"/>
      <c r="CA397" s="279"/>
      <c r="CB397" s="290"/>
      <c r="CC397" s="289"/>
      <c r="CD397" s="279"/>
      <c r="CE397" s="328"/>
      <c r="CF397" s="290"/>
      <c r="CG397" s="289"/>
      <c r="CH397" s="279"/>
      <c r="CI397" s="328"/>
      <c r="CJ397" s="290"/>
      <c r="CK397" s="289"/>
      <c r="CL397" s="279"/>
      <c r="CM397" s="328"/>
      <c r="CN397" s="290"/>
      <c r="CO397" s="289"/>
      <c r="CP397" s="279"/>
      <c r="CQ397" s="328"/>
      <c r="CR397" s="290"/>
      <c r="CS397" s="289"/>
      <c r="CT397" s="279"/>
      <c r="CU397" s="328"/>
      <c r="CV397" s="328"/>
      <c r="CW397" s="290"/>
      <c r="CX397" s="289"/>
      <c r="CY397" s="279"/>
      <c r="CZ397" s="328"/>
      <c r="DA397" s="328"/>
      <c r="DB397" s="290"/>
      <c r="DC397" s="289"/>
      <c r="DD397" s="279"/>
      <c r="DE397" s="328"/>
      <c r="DF397" s="328"/>
      <c r="DG397" s="290"/>
      <c r="DH397" s="302"/>
      <c r="DI397" s="301"/>
      <c r="DJ397" s="163">
        <v>29</v>
      </c>
      <c r="DK397" s="163">
        <v>3</v>
      </c>
      <c r="DL397" s="163">
        <v>0</v>
      </c>
      <c r="DM397" s="163">
        <v>1</v>
      </c>
      <c r="DN397" s="163">
        <v>0</v>
      </c>
      <c r="DO397" s="163">
        <v>0</v>
      </c>
      <c r="DP397" s="165">
        <v>43.2</v>
      </c>
      <c r="DQ397" s="165">
        <v>8</v>
      </c>
      <c r="DR397" s="165">
        <v>35.200000762939403</v>
      </c>
      <c r="DS397" s="163">
        <v>178</v>
      </c>
      <c r="DT397" s="163">
        <v>37</v>
      </c>
      <c r="DU397" s="163">
        <v>17</v>
      </c>
      <c r="DV397" s="163">
        <v>15</v>
      </c>
      <c r="DW397" s="163">
        <v>5</v>
      </c>
      <c r="DX397" s="163">
        <v>10</v>
      </c>
      <c r="DY397" s="163">
        <v>0</v>
      </c>
      <c r="DZ397" s="163">
        <v>1</v>
      </c>
      <c r="EA397" s="163">
        <v>1</v>
      </c>
      <c r="EB397" s="163">
        <v>0</v>
      </c>
      <c r="EC397" s="163">
        <v>30</v>
      </c>
      <c r="ED397" s="165">
        <v>6.1832070071398002</v>
      </c>
      <c r="EE397" s="165">
        <v>2.0610690023799298</v>
      </c>
      <c r="EF397" s="165">
        <v>1.03053450118996</v>
      </c>
      <c r="EG397" s="165">
        <v>7.6259553088057501</v>
      </c>
      <c r="EH397" s="166">
        <v>1.0763360345761801</v>
      </c>
      <c r="EI397" s="165">
        <v>83.070257097841505</v>
      </c>
      <c r="EJ397" s="164">
        <v>0.22155688622754399</v>
      </c>
      <c r="EK397" s="164">
        <v>0.24242424242424199</v>
      </c>
      <c r="EL397" s="278">
        <v>0.46268656699999999</v>
      </c>
      <c r="EM397" s="278">
        <v>0.17164179099999999</v>
      </c>
      <c r="EN397" s="278">
        <v>0.36567164099999999</v>
      </c>
      <c r="EO397" s="278">
        <v>6.5693429999999997E-2</v>
      </c>
      <c r="EP397" s="278">
        <v>0.32116788000000002</v>
      </c>
      <c r="EQ397" s="278">
        <v>9.3220339999999999E-2</v>
      </c>
      <c r="ER397" s="165">
        <v>-1.3673220022171599E-2</v>
      </c>
      <c r="ES397" s="166">
        <v>3.0916035035699001</v>
      </c>
      <c r="ET397" s="166">
        <v>3.32</v>
      </c>
      <c r="EU397" s="166">
        <v>3.95597704388409</v>
      </c>
      <c r="EV397" s="166">
        <v>4.1220758216412596</v>
      </c>
      <c r="EW397" s="166">
        <v>4.0183086208514798</v>
      </c>
      <c r="EX397" s="284">
        <v>0.275913886725902</v>
      </c>
    </row>
    <row r="398" spans="1:154" ht="13" customHeight="1">
      <c r="A398" s="160" t="s">
        <v>563</v>
      </c>
      <c r="B398" s="160">
        <v>10147</v>
      </c>
      <c r="C398" s="160">
        <v>642232</v>
      </c>
      <c r="D398" s="160">
        <v>16502</v>
      </c>
      <c r="E398" s="160" t="s">
        <v>16</v>
      </c>
      <c r="F398" s="160" t="s">
        <v>16</v>
      </c>
      <c r="G398" s="175"/>
      <c r="H398" s="168" t="s">
        <v>766</v>
      </c>
      <c r="I398" s="169" t="s">
        <v>549</v>
      </c>
      <c r="J398" s="170">
        <v>33</v>
      </c>
      <c r="K398" s="161">
        <v>1</v>
      </c>
      <c r="M398" s="184" t="s">
        <v>46</v>
      </c>
      <c r="Z398" s="163"/>
      <c r="AS398" s="278"/>
      <c r="AT398" s="278"/>
      <c r="AU398" s="278"/>
      <c r="AV398" s="278"/>
      <c r="AW398" s="278"/>
      <c r="AX398" s="278"/>
      <c r="AY398" s="456"/>
      <c r="AZ398" s="278"/>
      <c r="BA398" s="278"/>
      <c r="BB398" s="278"/>
      <c r="BC398" s="278"/>
      <c r="BD398" s="164"/>
      <c r="BE398" s="164"/>
      <c r="BF398" s="164"/>
      <c r="BG398" s="164"/>
      <c r="BH398" s="164"/>
      <c r="BI398" s="164"/>
      <c r="BJ398" s="165"/>
      <c r="BK398" s="164"/>
      <c r="BL398" s="165"/>
      <c r="BM398" s="165"/>
      <c r="BN398" s="165"/>
      <c r="BO398" s="165"/>
      <c r="BP398" s="165"/>
      <c r="BQ398" s="165"/>
      <c r="BR398" s="165"/>
      <c r="BS398" s="284"/>
      <c r="BT398" s="289"/>
      <c r="BU398" s="279"/>
      <c r="BV398" s="290"/>
      <c r="BW398" s="289"/>
      <c r="BX398" s="289"/>
      <c r="BY398" s="289"/>
      <c r="BZ398" s="289"/>
      <c r="CA398" s="279"/>
      <c r="CB398" s="290"/>
      <c r="CC398" s="289"/>
      <c r="CD398" s="279"/>
      <c r="CE398" s="328"/>
      <c r="CF398" s="290"/>
      <c r="CG398" s="289"/>
      <c r="CH398" s="279"/>
      <c r="CI398" s="328"/>
      <c r="CJ398" s="290"/>
      <c r="CK398" s="289"/>
      <c r="CL398" s="279"/>
      <c r="CM398" s="328"/>
      <c r="CN398" s="290"/>
      <c r="CO398" s="289"/>
      <c r="CP398" s="279"/>
      <c r="CQ398" s="328"/>
      <c r="CR398" s="290"/>
      <c r="CS398" s="289"/>
      <c r="CT398" s="279"/>
      <c r="CU398" s="328"/>
      <c r="CV398" s="328"/>
      <c r="CW398" s="290"/>
      <c r="CX398" s="289"/>
      <c r="CY398" s="279"/>
      <c r="CZ398" s="328"/>
      <c r="DA398" s="328"/>
      <c r="DB398" s="290"/>
      <c r="DC398" s="289"/>
      <c r="DD398" s="279"/>
      <c r="DE398" s="328"/>
      <c r="DF398" s="328"/>
      <c r="DG398" s="290"/>
      <c r="DH398" s="302"/>
      <c r="DI398" s="301"/>
      <c r="DJ398" s="163">
        <v>16</v>
      </c>
      <c r="DK398" s="163">
        <v>8</v>
      </c>
      <c r="DL398" s="163">
        <v>0</v>
      </c>
      <c r="DM398" s="163">
        <v>3</v>
      </c>
      <c r="DN398" s="163">
        <v>1</v>
      </c>
      <c r="DO398" s="163">
        <v>0</v>
      </c>
      <c r="DP398" s="165">
        <v>55.1</v>
      </c>
      <c r="DQ398" s="165">
        <v>40</v>
      </c>
      <c r="DR398" s="165">
        <v>15.1000003814697</v>
      </c>
      <c r="DS398" s="163">
        <v>226</v>
      </c>
      <c r="DT398" s="163">
        <v>48</v>
      </c>
      <c r="DU398" s="163">
        <v>24</v>
      </c>
      <c r="DV398" s="163">
        <v>24</v>
      </c>
      <c r="DW398" s="163">
        <v>10</v>
      </c>
      <c r="DX398" s="163">
        <v>17</v>
      </c>
      <c r="DY398" s="163">
        <v>0</v>
      </c>
      <c r="DZ398" s="163">
        <v>2</v>
      </c>
      <c r="EA398" s="163">
        <v>0</v>
      </c>
      <c r="EB398" s="163">
        <v>0</v>
      </c>
      <c r="EC398" s="163">
        <v>49</v>
      </c>
      <c r="ED398" s="165">
        <v>7.96987997594396</v>
      </c>
      <c r="EE398" s="165">
        <v>2.76506039981729</v>
      </c>
      <c r="EF398" s="165">
        <v>1.6265061175395801</v>
      </c>
      <c r="EG398" s="165">
        <v>7.8072293641900004</v>
      </c>
      <c r="EH398" s="166">
        <v>1.1746988626674699</v>
      </c>
      <c r="EI398" s="165">
        <v>91.120452289274994</v>
      </c>
      <c r="EJ398" s="164">
        <v>0.231884057971014</v>
      </c>
      <c r="EK398" s="164">
        <v>0.25675675675675602</v>
      </c>
      <c r="EL398" s="278">
        <v>0.37579617799999998</v>
      </c>
      <c r="EM398" s="278">
        <v>0.18471337500000001</v>
      </c>
      <c r="EN398" s="278">
        <v>0.43949044500000001</v>
      </c>
      <c r="EO398" s="278">
        <v>5.0632910000000003E-2</v>
      </c>
      <c r="EP398" s="278">
        <v>0.31645570000000001</v>
      </c>
      <c r="EQ398" s="278">
        <v>0.11604096</v>
      </c>
      <c r="ER398" s="165">
        <v>-0.29065164306658497</v>
      </c>
      <c r="ES398" s="166">
        <v>3.9036146820950002</v>
      </c>
      <c r="ET398" s="166">
        <v>3.67</v>
      </c>
      <c r="EU398" s="166">
        <v>4.6941817368905996</v>
      </c>
      <c r="EV398" s="166">
        <v>4.1835309371514704</v>
      </c>
      <c r="EW398" s="166">
        <v>3.9963781450754299</v>
      </c>
      <c r="EX398" s="284">
        <v>0.202786650508642</v>
      </c>
    </row>
    <row r="399" spans="1:154" ht="13" customHeight="1">
      <c r="A399" s="160" t="s">
        <v>563</v>
      </c>
      <c r="B399" s="160">
        <v>12158</v>
      </c>
      <c r="C399" s="160">
        <v>669372</v>
      </c>
      <c r="D399" s="160">
        <v>27889</v>
      </c>
      <c r="E399" s="160" t="s">
        <v>4356</v>
      </c>
      <c r="F399" s="160" t="s">
        <v>4356</v>
      </c>
      <c r="G399" s="175"/>
      <c r="H399" s="162" t="s">
        <v>3975</v>
      </c>
      <c r="I399" s="162" t="s">
        <v>1871</v>
      </c>
      <c r="J399" s="160">
        <v>26</v>
      </c>
      <c r="K399" s="161">
        <v>1</v>
      </c>
      <c r="M399" s="184" t="s">
        <v>837</v>
      </c>
      <c r="Z399" s="163"/>
      <c r="AS399" s="278"/>
      <c r="AT399" s="278"/>
      <c r="AU399" s="278"/>
      <c r="AV399" s="278"/>
      <c r="AW399" s="278"/>
      <c r="AX399" s="278"/>
      <c r="AY399" s="456"/>
      <c r="AZ399" s="278"/>
      <c r="BA399" s="278"/>
      <c r="BB399" s="278"/>
      <c r="BC399" s="278"/>
      <c r="BD399" s="164"/>
      <c r="BE399" s="164"/>
      <c r="BF399" s="164"/>
      <c r="BG399" s="164"/>
      <c r="BH399" s="164"/>
      <c r="BI399" s="164"/>
      <c r="BJ399" s="165"/>
      <c r="BK399" s="164"/>
      <c r="BL399" s="165"/>
      <c r="BM399" s="165"/>
      <c r="BN399" s="165"/>
      <c r="BO399" s="165"/>
      <c r="BP399" s="165"/>
      <c r="BQ399" s="165"/>
      <c r="BR399" s="165"/>
      <c r="BS399" s="284"/>
      <c r="BT399" s="289"/>
      <c r="BU399" s="279"/>
      <c r="BV399" s="290"/>
      <c r="BW399" s="289"/>
      <c r="BX399" s="289"/>
      <c r="BY399" s="289"/>
      <c r="BZ399" s="289"/>
      <c r="CA399" s="279"/>
      <c r="CB399" s="290"/>
      <c r="CC399" s="289"/>
      <c r="CD399" s="279"/>
      <c r="CE399" s="328"/>
      <c r="CF399" s="290"/>
      <c r="CG399" s="289"/>
      <c r="CH399" s="279"/>
      <c r="CI399" s="328"/>
      <c r="CJ399" s="290"/>
      <c r="CK399" s="289"/>
      <c r="CL399" s="279"/>
      <c r="CM399" s="328"/>
      <c r="CN399" s="290"/>
      <c r="CO399" s="289"/>
      <c r="CP399" s="279"/>
      <c r="CQ399" s="328"/>
      <c r="CR399" s="290"/>
      <c r="CS399" s="289"/>
      <c r="CT399" s="279"/>
      <c r="CU399" s="328"/>
      <c r="CV399" s="328"/>
      <c r="CW399" s="290"/>
      <c r="CX399" s="289"/>
      <c r="CY399" s="279"/>
      <c r="CZ399" s="328"/>
      <c r="DA399" s="328"/>
      <c r="DB399" s="290"/>
      <c r="DC399" s="289"/>
      <c r="DD399" s="279"/>
      <c r="DE399" s="328"/>
      <c r="DF399" s="328"/>
      <c r="DG399" s="290"/>
      <c r="DH399" s="325"/>
      <c r="DI399" s="301"/>
      <c r="DJ399" s="163">
        <v>9</v>
      </c>
      <c r="DK399" s="163">
        <v>4</v>
      </c>
      <c r="DL399" s="163">
        <v>0</v>
      </c>
      <c r="DM399" s="163">
        <v>1</v>
      </c>
      <c r="DN399" s="163">
        <v>2</v>
      </c>
      <c r="DO399" s="163">
        <v>0</v>
      </c>
      <c r="DP399" s="165">
        <v>30.1</v>
      </c>
      <c r="DQ399" s="165">
        <v>17.2000007629394</v>
      </c>
      <c r="DR399" s="165">
        <v>12.199999809265099</v>
      </c>
      <c r="DS399" s="163">
        <v>130</v>
      </c>
      <c r="DT399" s="163">
        <v>31</v>
      </c>
      <c r="DU399" s="163">
        <v>16</v>
      </c>
      <c r="DV399" s="163">
        <v>16</v>
      </c>
      <c r="DW399" s="163">
        <v>7</v>
      </c>
      <c r="DX399" s="163">
        <v>9</v>
      </c>
      <c r="DY399" s="163">
        <v>1</v>
      </c>
      <c r="DZ399" s="163">
        <v>2</v>
      </c>
      <c r="EA399" s="163">
        <v>0</v>
      </c>
      <c r="EB399" s="163">
        <v>0</v>
      </c>
      <c r="EC399" s="163">
        <v>36</v>
      </c>
      <c r="ED399" s="165">
        <v>10.681320136532999</v>
      </c>
      <c r="EE399" s="165">
        <v>2.6703300341332601</v>
      </c>
      <c r="EF399" s="165">
        <v>2.0769233598814201</v>
      </c>
      <c r="EG399" s="165">
        <v>9.1978034509034696</v>
      </c>
      <c r="EH399" s="166">
        <v>1.31868149833741</v>
      </c>
      <c r="EI399" s="165">
        <v>102.2890703079</v>
      </c>
      <c r="EJ399" s="164">
        <v>0.26050420168067201</v>
      </c>
      <c r="EK399" s="164">
        <v>0.31578947368421001</v>
      </c>
      <c r="EL399" s="278">
        <v>0.51807228900000002</v>
      </c>
      <c r="EM399" s="278">
        <v>0.16867469800000001</v>
      </c>
      <c r="EN399" s="278">
        <v>0.313253012</v>
      </c>
      <c r="EO399" s="278">
        <v>0.10843373000000001</v>
      </c>
      <c r="EP399" s="278">
        <v>0.46987951999999999</v>
      </c>
      <c r="EQ399" s="278">
        <v>9.5327099999999998E-2</v>
      </c>
      <c r="ER399" s="165">
        <v>0.46361677053537498</v>
      </c>
      <c r="ES399" s="166">
        <v>4.7472533940146899</v>
      </c>
      <c r="ET399" s="166">
        <v>3.8</v>
      </c>
      <c r="EU399" s="166">
        <v>4.8000338573845296</v>
      </c>
      <c r="EV399" s="166">
        <v>3.06393412650465</v>
      </c>
      <c r="EW399" s="166">
        <v>2.9890783161232699</v>
      </c>
      <c r="EX399" s="284">
        <v>0.189857527613639</v>
      </c>
    </row>
    <row r="400" spans="1:154" ht="13" customHeight="1">
      <c r="A400" s="160" t="s">
        <v>563</v>
      </c>
      <c r="B400" s="160">
        <v>12175</v>
      </c>
      <c r="C400" s="160">
        <v>690986</v>
      </c>
      <c r="D400" s="160">
        <v>27758</v>
      </c>
      <c r="E400" s="160" t="s">
        <v>2177</v>
      </c>
      <c r="F400" s="160" t="s">
        <v>2177</v>
      </c>
      <c r="G400" s="175"/>
      <c r="H400" s="162" t="s">
        <v>350</v>
      </c>
      <c r="I400" s="162" t="s">
        <v>547</v>
      </c>
      <c r="J400" s="160">
        <v>23</v>
      </c>
      <c r="K400" s="161">
        <v>1</v>
      </c>
      <c r="M400" s="184" t="s">
        <v>46</v>
      </c>
      <c r="Z400" s="163"/>
      <c r="AS400" s="278"/>
      <c r="AT400" s="278"/>
      <c r="AU400" s="278"/>
      <c r="AV400" s="278"/>
      <c r="AW400" s="278"/>
      <c r="AX400" s="278"/>
      <c r="AY400" s="456"/>
      <c r="AZ400" s="278"/>
      <c r="BA400" s="278"/>
      <c r="BB400" s="278"/>
      <c r="BC400" s="278"/>
      <c r="BD400" s="164"/>
      <c r="BE400" s="164"/>
      <c r="BF400" s="164"/>
      <c r="BG400" s="164"/>
      <c r="BH400" s="164"/>
      <c r="BI400" s="164"/>
      <c r="BJ400" s="165"/>
      <c r="BK400" s="164"/>
      <c r="BL400" s="165"/>
      <c r="BM400" s="165"/>
      <c r="BN400" s="165"/>
      <c r="BO400" s="165"/>
      <c r="BP400" s="165"/>
      <c r="BQ400" s="165"/>
      <c r="BR400" s="165"/>
      <c r="BS400" s="284"/>
      <c r="BT400" s="289"/>
      <c r="BU400" s="279"/>
      <c r="BV400" s="290"/>
      <c r="BW400" s="289"/>
      <c r="BX400" s="289"/>
      <c r="BY400" s="289"/>
      <c r="BZ400" s="289"/>
      <c r="CA400" s="279"/>
      <c r="CB400" s="290"/>
      <c r="CC400" s="289"/>
      <c r="CD400" s="279"/>
      <c r="CE400" s="328"/>
      <c r="CF400" s="290"/>
      <c r="CG400" s="289"/>
      <c r="CH400" s="279"/>
      <c r="CI400" s="328"/>
      <c r="CJ400" s="290"/>
      <c r="CK400" s="289"/>
      <c r="CL400" s="279"/>
      <c r="CM400" s="328"/>
      <c r="CN400" s="290"/>
      <c r="CO400" s="289"/>
      <c r="CP400" s="279"/>
      <c r="CQ400" s="328"/>
      <c r="CR400" s="290"/>
      <c r="CS400" s="289"/>
      <c r="CT400" s="279"/>
      <c r="CU400" s="328"/>
      <c r="CV400" s="328"/>
      <c r="CW400" s="290"/>
      <c r="CX400" s="289"/>
      <c r="CY400" s="279"/>
      <c r="CZ400" s="328"/>
      <c r="DA400" s="328"/>
      <c r="DB400" s="290"/>
      <c r="DC400" s="289"/>
      <c r="DD400" s="279"/>
      <c r="DE400" s="328"/>
      <c r="DF400" s="328"/>
      <c r="DG400" s="290"/>
      <c r="DH400" s="302"/>
      <c r="DI400" s="301"/>
      <c r="DJ400" s="163">
        <v>8</v>
      </c>
      <c r="DK400" s="163">
        <v>4</v>
      </c>
      <c r="DL400" s="163">
        <v>0</v>
      </c>
      <c r="DM400" s="163">
        <v>1</v>
      </c>
      <c r="DN400" s="163">
        <v>1</v>
      </c>
      <c r="DO400" s="163">
        <v>0</v>
      </c>
      <c r="DP400" s="165">
        <v>23.2</v>
      </c>
      <c r="DQ400" s="165">
        <v>18.100000381469702</v>
      </c>
      <c r="DR400" s="165">
        <v>5.0999999046325604</v>
      </c>
      <c r="DS400" s="163">
        <v>100</v>
      </c>
      <c r="DT400" s="163">
        <v>21</v>
      </c>
      <c r="DU400" s="163">
        <v>12</v>
      </c>
      <c r="DV400" s="163">
        <v>12</v>
      </c>
      <c r="DW400" s="163">
        <v>4</v>
      </c>
      <c r="DX400" s="163">
        <v>9</v>
      </c>
      <c r="DY400" s="163">
        <v>1</v>
      </c>
      <c r="DZ400" s="163">
        <v>0</v>
      </c>
      <c r="EA400" s="163">
        <v>0</v>
      </c>
      <c r="EB400" s="163">
        <v>0</v>
      </c>
      <c r="EC400" s="163">
        <v>25</v>
      </c>
      <c r="ED400" s="165">
        <v>9.5070428920156704</v>
      </c>
      <c r="EE400" s="165">
        <v>3.4225354411256399</v>
      </c>
      <c r="EF400" s="165">
        <v>1.5211268627225001</v>
      </c>
      <c r="EG400" s="165">
        <v>7.9859160292931701</v>
      </c>
      <c r="EH400" s="166">
        <v>1.26760571893542</v>
      </c>
      <c r="EI400" s="165">
        <v>97.832210005049603</v>
      </c>
      <c r="EJ400" s="164">
        <v>0.23076923076923</v>
      </c>
      <c r="EK400" s="164">
        <v>0.27419354838709598</v>
      </c>
      <c r="EL400" s="278">
        <v>0.359375</v>
      </c>
      <c r="EM400" s="278">
        <v>0.21875</v>
      </c>
      <c r="EN400" s="278">
        <v>0.421875</v>
      </c>
      <c r="EO400" s="278">
        <v>0.10606061</v>
      </c>
      <c r="EP400" s="278">
        <v>0.48484848000000003</v>
      </c>
      <c r="EQ400" s="278">
        <v>0.13402062000000001</v>
      </c>
      <c r="ER400" s="165">
        <v>-3.1545929773777598E-2</v>
      </c>
      <c r="ES400" s="166">
        <v>4.5633805881675196</v>
      </c>
      <c r="ET400" s="166">
        <v>4.62</v>
      </c>
      <c r="EU400" s="166">
        <v>4.3111001045168003</v>
      </c>
      <c r="EV400" s="166">
        <v>3.7961507429390098</v>
      </c>
      <c r="EW400" s="166">
        <v>3.7881389653174802</v>
      </c>
      <c r="EX400" s="284">
        <v>8.8961455971002495E-2</v>
      </c>
    </row>
    <row r="401" spans="1:154" ht="13" customHeight="1">
      <c r="A401" s="160" t="s">
        <v>563</v>
      </c>
      <c r="B401" s="160">
        <v>12861</v>
      </c>
      <c r="C401" s="160">
        <v>687830</v>
      </c>
      <c r="D401" s="160">
        <v>26048</v>
      </c>
      <c r="E401" s="160" t="s">
        <v>239</v>
      </c>
      <c r="F401" s="160" t="s">
        <v>239</v>
      </c>
      <c r="G401" s="175"/>
      <c r="H401" s="162" t="s">
        <v>3513</v>
      </c>
      <c r="I401" s="162" t="s">
        <v>3514</v>
      </c>
      <c r="J401" s="160">
        <v>27</v>
      </c>
      <c r="K401" s="161">
        <v>1</v>
      </c>
      <c r="Z401" s="163"/>
      <c r="BT401" s="289"/>
      <c r="BU401" s="279"/>
      <c r="BV401" s="290"/>
      <c r="BW401" s="289"/>
      <c r="BX401" s="289"/>
      <c r="BY401" s="289"/>
      <c r="BZ401" s="289"/>
      <c r="CA401" s="279"/>
      <c r="CB401" s="290"/>
      <c r="CC401" s="289"/>
      <c r="CD401" s="279"/>
      <c r="CE401" s="328"/>
      <c r="CF401" s="290"/>
      <c r="CG401" s="289"/>
      <c r="CH401" s="279"/>
      <c r="CI401" s="328"/>
      <c r="CJ401" s="290"/>
      <c r="CK401" s="289"/>
      <c r="CL401" s="279"/>
      <c r="CM401" s="328"/>
      <c r="CN401" s="290"/>
      <c r="CO401" s="289"/>
      <c r="CP401" s="279"/>
      <c r="CQ401" s="328"/>
      <c r="CR401" s="290"/>
      <c r="CS401" s="289"/>
      <c r="CT401" s="279"/>
      <c r="CU401" s="328"/>
      <c r="CV401" s="328"/>
      <c r="CW401" s="290"/>
      <c r="CX401" s="289"/>
      <c r="CY401" s="279"/>
      <c r="CZ401" s="328"/>
      <c r="DA401" s="328"/>
      <c r="DB401" s="290"/>
      <c r="DC401" s="289"/>
      <c r="DD401" s="279"/>
      <c r="DE401" s="328"/>
      <c r="DF401" s="328"/>
      <c r="DG401" s="290"/>
      <c r="DH401" s="302"/>
      <c r="DI401" s="300"/>
      <c r="DJ401" s="163">
        <v>5</v>
      </c>
      <c r="DK401" s="163">
        <v>2</v>
      </c>
      <c r="DL401" s="163">
        <v>0</v>
      </c>
      <c r="DM401" s="163">
        <v>0</v>
      </c>
      <c r="DN401" s="163">
        <v>1</v>
      </c>
      <c r="DO401" s="163">
        <v>0</v>
      </c>
      <c r="DP401" s="165">
        <v>23</v>
      </c>
      <c r="DQ401" s="165">
        <v>9</v>
      </c>
      <c r="DR401" s="165">
        <v>14</v>
      </c>
      <c r="DS401" s="163">
        <v>93</v>
      </c>
      <c r="DT401" s="163">
        <v>21</v>
      </c>
      <c r="DU401" s="163">
        <v>13</v>
      </c>
      <c r="DV401" s="163">
        <v>12</v>
      </c>
      <c r="DW401" s="163">
        <v>4</v>
      </c>
      <c r="DX401" s="163">
        <v>4</v>
      </c>
      <c r="DY401" s="163">
        <v>0</v>
      </c>
      <c r="DZ401" s="163">
        <v>1</v>
      </c>
      <c r="EA401" s="163">
        <v>3</v>
      </c>
      <c r="EB401" s="163">
        <v>0</v>
      </c>
      <c r="EC401" s="163">
        <v>18</v>
      </c>
      <c r="ED401" s="165">
        <v>7.04347884497259</v>
      </c>
      <c r="EE401" s="165">
        <v>1.5652175211050201</v>
      </c>
      <c r="EF401" s="165">
        <v>1.5652175211050201</v>
      </c>
      <c r="EG401" s="165">
        <v>8.2173919858013598</v>
      </c>
      <c r="EH401" s="166">
        <v>1.0869566118784799</v>
      </c>
      <c r="EI401" s="166">
        <v>84.314355994419699</v>
      </c>
      <c r="EJ401" s="164">
        <v>0.23863636363636301</v>
      </c>
      <c r="EK401" s="164">
        <v>0.25757575757575701</v>
      </c>
      <c r="EL401" s="278">
        <v>0.42857142799999998</v>
      </c>
      <c r="EM401" s="278">
        <v>0.18571428500000001</v>
      </c>
      <c r="EN401" s="278">
        <v>0.38571428499999999</v>
      </c>
      <c r="EO401" s="278">
        <v>0.12857142999999999</v>
      </c>
      <c r="EP401" s="278">
        <v>0.42857142999999998</v>
      </c>
      <c r="EQ401" s="278">
        <v>0.11214953</v>
      </c>
      <c r="ER401" s="165">
        <v>0.38811444070531298</v>
      </c>
      <c r="ES401" s="166">
        <v>4.6956525633150603</v>
      </c>
      <c r="ET401" s="166">
        <v>4.78</v>
      </c>
      <c r="EU401" s="166">
        <v>4.43357410827522</v>
      </c>
      <c r="EV401" s="166">
        <v>3.9036986698907898</v>
      </c>
      <c r="EW401" s="166">
        <v>3.7183436115061101</v>
      </c>
      <c r="EX401" s="284">
        <v>5.2432961761951398E-2</v>
      </c>
    </row>
    <row r="402" spans="1:154" ht="13" customHeight="1">
      <c r="A402" s="160" t="s">
        <v>563</v>
      </c>
      <c r="B402" s="160">
        <v>11202</v>
      </c>
      <c r="C402" s="160">
        <v>657006</v>
      </c>
      <c r="D402" s="160">
        <v>17312</v>
      </c>
      <c r="E402" s="160" t="s">
        <v>129</v>
      </c>
      <c r="F402" s="160" t="s">
        <v>129</v>
      </c>
      <c r="G402" s="175"/>
      <c r="H402" s="162" t="s">
        <v>2308</v>
      </c>
      <c r="I402" s="162" t="s">
        <v>564</v>
      </c>
      <c r="J402" s="161">
        <v>29</v>
      </c>
      <c r="K402" s="161">
        <v>1</v>
      </c>
      <c r="M402" s="184" t="s">
        <v>46</v>
      </c>
      <c r="Z402" s="163"/>
      <c r="AS402" s="278"/>
      <c r="AT402" s="278"/>
      <c r="AU402" s="278"/>
      <c r="AV402" s="278"/>
      <c r="AW402" s="278"/>
      <c r="AX402" s="278"/>
      <c r="AY402" s="456"/>
      <c r="AZ402" s="278"/>
      <c r="BA402" s="278"/>
      <c r="BB402" s="278"/>
      <c r="BC402" s="278"/>
      <c r="BD402" s="164"/>
      <c r="BE402" s="164"/>
      <c r="BF402" s="164"/>
      <c r="BG402" s="164"/>
      <c r="BH402" s="164"/>
      <c r="BI402" s="164"/>
      <c r="BJ402" s="165"/>
      <c r="BK402" s="164"/>
      <c r="BL402" s="165"/>
      <c r="BM402" s="165"/>
      <c r="BN402" s="165"/>
      <c r="BO402" s="165"/>
      <c r="BP402" s="165"/>
      <c r="BQ402" s="165"/>
      <c r="BR402" s="165"/>
      <c r="BS402" s="284"/>
      <c r="BT402" s="289"/>
      <c r="BU402" s="279"/>
      <c r="BV402" s="290"/>
      <c r="BW402" s="289"/>
      <c r="BX402" s="289"/>
      <c r="BY402" s="289"/>
      <c r="BZ402" s="289"/>
      <c r="CA402" s="279"/>
      <c r="CB402" s="290"/>
      <c r="CC402" s="289"/>
      <c r="CD402" s="279"/>
      <c r="CE402" s="328"/>
      <c r="CF402" s="290"/>
      <c r="CG402" s="289"/>
      <c r="CH402" s="279"/>
      <c r="CI402" s="328"/>
      <c r="CJ402" s="290"/>
      <c r="CK402" s="289"/>
      <c r="CL402" s="279"/>
      <c r="CM402" s="328"/>
      <c r="CN402" s="290"/>
      <c r="CO402" s="289"/>
      <c r="CP402" s="279"/>
      <c r="CQ402" s="328"/>
      <c r="CR402" s="290"/>
      <c r="CS402" s="289"/>
      <c r="CT402" s="279"/>
      <c r="CU402" s="328"/>
      <c r="CV402" s="328"/>
      <c r="CW402" s="290"/>
      <c r="CX402" s="289"/>
      <c r="CY402" s="279"/>
      <c r="CZ402" s="328"/>
      <c r="DA402" s="328"/>
      <c r="DB402" s="290"/>
      <c r="DC402" s="289"/>
      <c r="DD402" s="279"/>
      <c r="DE402" s="328"/>
      <c r="DF402" s="328"/>
      <c r="DG402" s="290"/>
      <c r="DH402" s="302"/>
      <c r="DI402" s="301"/>
      <c r="DJ402" s="163">
        <v>4</v>
      </c>
      <c r="DK402" s="163">
        <v>4</v>
      </c>
      <c r="DL402" s="163">
        <v>0</v>
      </c>
      <c r="DM402" s="163">
        <v>3</v>
      </c>
      <c r="DN402" s="163">
        <v>1</v>
      </c>
      <c r="DO402" s="163">
        <v>0</v>
      </c>
      <c r="DP402" s="165">
        <v>22.2</v>
      </c>
      <c r="DQ402" s="165">
        <v>22.2000007629394</v>
      </c>
      <c r="DR402" s="165"/>
      <c r="DS402" s="163">
        <v>92</v>
      </c>
      <c r="DT402" s="163">
        <v>21</v>
      </c>
      <c r="DU402" s="163">
        <v>12</v>
      </c>
      <c r="DV402" s="163">
        <v>12</v>
      </c>
      <c r="DW402" s="163">
        <v>5</v>
      </c>
      <c r="DX402" s="163">
        <v>5</v>
      </c>
      <c r="DY402" s="163">
        <v>0</v>
      </c>
      <c r="DZ402" s="163">
        <v>1</v>
      </c>
      <c r="EA402" s="163">
        <v>0</v>
      </c>
      <c r="EB402" s="163">
        <v>0</v>
      </c>
      <c r="EC402" s="163">
        <v>21</v>
      </c>
      <c r="ED402" s="165">
        <v>8.3382355279988492</v>
      </c>
      <c r="EE402" s="165">
        <v>1.98529417333306</v>
      </c>
      <c r="EF402" s="165">
        <v>1.98529417333306</v>
      </c>
      <c r="EG402" s="165">
        <v>8.3382355279988492</v>
      </c>
      <c r="EH402" s="166">
        <v>1.1470588557035399</v>
      </c>
      <c r="EI402" s="165">
        <v>88.528555198998802</v>
      </c>
      <c r="EJ402" s="164">
        <v>0.24418604651162701</v>
      </c>
      <c r="EK402" s="164">
        <v>0.266666666666666</v>
      </c>
      <c r="EL402" s="278">
        <v>0.41538461500000001</v>
      </c>
      <c r="EM402" s="278">
        <v>0.23076922999999999</v>
      </c>
      <c r="EN402" s="278">
        <v>0.353846153</v>
      </c>
      <c r="EO402" s="278">
        <v>7.6923080000000005E-2</v>
      </c>
      <c r="EP402" s="278">
        <v>0.47692308</v>
      </c>
      <c r="EQ402" s="278">
        <v>8.9456869999999994E-2</v>
      </c>
      <c r="ER402" s="165">
        <v>2.4816832332116599E-2</v>
      </c>
      <c r="ES402" s="166">
        <v>4.76470601599934</v>
      </c>
      <c r="ET402" s="166">
        <v>4.71</v>
      </c>
      <c r="EU402" s="166">
        <v>4.8945714896937904</v>
      </c>
      <c r="EV402" s="166">
        <v>3.5231595498210999</v>
      </c>
      <c r="EW402" s="166">
        <v>3.63233870676769</v>
      </c>
      <c r="EX402" s="284">
        <v>3.4577630460262299E-2</v>
      </c>
    </row>
    <row r="403" spans="1:154" ht="13" customHeight="1">
      <c r="A403" s="160" t="s">
        <v>563</v>
      </c>
      <c r="B403" s="160">
        <v>8758</v>
      </c>
      <c r="C403" s="160">
        <v>445276</v>
      </c>
      <c r="D403" s="160">
        <v>3096</v>
      </c>
      <c r="E403" s="160" t="s">
        <v>18</v>
      </c>
      <c r="F403" s="160" t="s">
        <v>18</v>
      </c>
      <c r="G403" s="175"/>
      <c r="H403" s="168" t="s">
        <v>27</v>
      </c>
      <c r="I403" s="169" t="s">
        <v>28</v>
      </c>
      <c r="J403" s="170">
        <v>37</v>
      </c>
      <c r="K403" s="161">
        <v>1</v>
      </c>
      <c r="M403" s="184" t="s">
        <v>837</v>
      </c>
      <c r="Z403" s="163"/>
      <c r="AS403" s="278"/>
      <c r="AT403" s="278"/>
      <c r="AU403" s="278"/>
      <c r="AV403" s="278"/>
      <c r="AW403" s="278"/>
      <c r="AX403" s="278"/>
      <c r="AY403" s="456"/>
      <c r="AZ403" s="278"/>
      <c r="BA403" s="278"/>
      <c r="BB403" s="278"/>
      <c r="BC403" s="278"/>
      <c r="BD403" s="164"/>
      <c r="BE403" s="164"/>
      <c r="BF403" s="164"/>
      <c r="BG403" s="164"/>
      <c r="BH403" s="164"/>
      <c r="BI403" s="164"/>
      <c r="BJ403" s="165"/>
      <c r="BK403" s="164"/>
      <c r="BL403" s="165"/>
      <c r="BM403" s="165"/>
      <c r="BN403" s="165"/>
      <c r="BO403" s="165"/>
      <c r="BP403" s="165"/>
      <c r="BQ403" s="165"/>
      <c r="BR403" s="165"/>
      <c r="BS403" s="284"/>
      <c r="BT403" s="289"/>
      <c r="BU403" s="279"/>
      <c r="BV403" s="290"/>
      <c r="BW403" s="289"/>
      <c r="BX403" s="289"/>
      <c r="BY403" s="289"/>
      <c r="BZ403" s="289"/>
      <c r="CA403" s="279"/>
      <c r="CB403" s="290"/>
      <c r="CC403" s="289"/>
      <c r="CD403" s="279"/>
      <c r="CE403" s="328"/>
      <c r="CF403" s="290"/>
      <c r="CG403" s="289"/>
      <c r="CH403" s="279"/>
      <c r="CI403" s="328"/>
      <c r="CJ403" s="290"/>
      <c r="CK403" s="289"/>
      <c r="CL403" s="279"/>
      <c r="CM403" s="328"/>
      <c r="CN403" s="290"/>
      <c r="CO403" s="289"/>
      <c r="CP403" s="279"/>
      <c r="CQ403" s="328"/>
      <c r="CR403" s="290"/>
      <c r="CS403" s="289"/>
      <c r="CT403" s="279"/>
      <c r="CU403" s="328"/>
      <c r="CV403" s="328"/>
      <c r="CW403" s="290"/>
      <c r="CX403" s="289"/>
      <c r="CY403" s="279"/>
      <c r="CZ403" s="328"/>
      <c r="DA403" s="328"/>
      <c r="DB403" s="290"/>
      <c r="DC403" s="289"/>
      <c r="DD403" s="279"/>
      <c r="DE403" s="328"/>
      <c r="DF403" s="328"/>
      <c r="DG403" s="290"/>
      <c r="DH403" s="302"/>
      <c r="DI403" s="301"/>
      <c r="DJ403" s="163">
        <v>35</v>
      </c>
      <c r="DK403" s="163">
        <v>0</v>
      </c>
      <c r="DL403" s="163">
        <v>0</v>
      </c>
      <c r="DM403" s="163">
        <v>1</v>
      </c>
      <c r="DN403" s="163">
        <v>2</v>
      </c>
      <c r="DO403" s="163">
        <v>15</v>
      </c>
      <c r="DP403" s="165">
        <v>31.2</v>
      </c>
      <c r="DQ403" s="165"/>
      <c r="DR403" s="165">
        <v>31.2000007629394</v>
      </c>
      <c r="DS403" s="163">
        <v>136</v>
      </c>
      <c r="DT403" s="163">
        <v>28</v>
      </c>
      <c r="DU403" s="163">
        <v>14</v>
      </c>
      <c r="DV403" s="163">
        <v>13</v>
      </c>
      <c r="DW403" s="163">
        <v>6</v>
      </c>
      <c r="DX403" s="163">
        <v>11</v>
      </c>
      <c r="DY403" s="163">
        <v>2</v>
      </c>
      <c r="DZ403" s="163">
        <v>0</v>
      </c>
      <c r="EA403" s="163">
        <v>0</v>
      </c>
      <c r="EB403" s="163">
        <v>3</v>
      </c>
      <c r="EC403" s="163">
        <v>33</v>
      </c>
      <c r="ED403" s="165">
        <v>9.3789481216388992</v>
      </c>
      <c r="EE403" s="165">
        <v>3.1263160405463002</v>
      </c>
      <c r="EF403" s="165">
        <v>1.7052632948434301</v>
      </c>
      <c r="EG403" s="165">
        <v>7.9578953759360296</v>
      </c>
      <c r="EH403" s="166">
        <v>1.2315790462758101</v>
      </c>
      <c r="EI403" s="165">
        <v>95.532602689182099</v>
      </c>
      <c r="EJ403" s="164">
        <v>0.224</v>
      </c>
      <c r="EK403" s="164">
        <v>0.25581395348837199</v>
      </c>
      <c r="EL403" s="278">
        <v>0.24444444400000001</v>
      </c>
      <c r="EM403" s="278">
        <v>0.177777777</v>
      </c>
      <c r="EN403" s="278">
        <v>0.57777777699999999</v>
      </c>
      <c r="EO403" s="278">
        <v>9.7826090000000004E-2</v>
      </c>
      <c r="EP403" s="278">
        <v>0.44565217000000001</v>
      </c>
      <c r="EQ403" s="278">
        <v>0.11153846000000001</v>
      </c>
      <c r="ER403" s="165">
        <v>0.92330207252278795</v>
      </c>
      <c r="ES403" s="166">
        <v>3.6947371388274401</v>
      </c>
      <c r="ET403" s="166">
        <v>4.04</v>
      </c>
      <c r="EU403" s="166">
        <v>4.5068006552487603</v>
      </c>
      <c r="EV403" s="166">
        <v>4.46501004165445</v>
      </c>
      <c r="EW403" s="166">
        <v>3.8392178958941101</v>
      </c>
      <c r="EX403" s="284">
        <v>-4.0312176570296201E-3</v>
      </c>
    </row>
    <row r="404" spans="1:154" ht="13" customHeight="1">
      <c r="A404" s="160" t="s">
        <v>563</v>
      </c>
      <c r="B404" s="160">
        <v>10336</v>
      </c>
      <c r="C404" s="160">
        <v>600917</v>
      </c>
      <c r="D404" s="160">
        <v>14524</v>
      </c>
      <c r="E404" s="160" t="s">
        <v>4356</v>
      </c>
      <c r="F404" s="160" t="s">
        <v>4356</v>
      </c>
      <c r="G404" s="175"/>
      <c r="H404" s="168" t="s">
        <v>983</v>
      </c>
      <c r="I404" s="169" t="s">
        <v>3356</v>
      </c>
      <c r="J404" s="170">
        <v>31</v>
      </c>
      <c r="K404" s="161">
        <v>1</v>
      </c>
      <c r="M404" s="184" t="s">
        <v>837</v>
      </c>
      <c r="Z404" s="163"/>
      <c r="AS404" s="278"/>
      <c r="AT404" s="278"/>
      <c r="AU404" s="278"/>
      <c r="AV404" s="278"/>
      <c r="AW404" s="278"/>
      <c r="AX404" s="278"/>
      <c r="AY404" s="456"/>
      <c r="AZ404" s="278"/>
      <c r="BA404" s="278"/>
      <c r="BB404" s="278"/>
      <c r="BC404" s="278"/>
      <c r="BD404" s="164"/>
      <c r="BE404" s="164"/>
      <c r="BF404" s="164"/>
      <c r="BG404" s="164"/>
      <c r="BH404" s="164"/>
      <c r="BI404" s="164"/>
      <c r="BJ404" s="165"/>
      <c r="BK404" s="164"/>
      <c r="BL404" s="165"/>
      <c r="BM404" s="165"/>
      <c r="BN404" s="165"/>
      <c r="BO404" s="165"/>
      <c r="BP404" s="165"/>
      <c r="BQ404" s="165"/>
      <c r="BR404" s="165"/>
      <c r="BS404" s="284"/>
      <c r="BT404" s="289"/>
      <c r="BU404" s="279"/>
      <c r="BV404" s="290"/>
      <c r="BW404" s="289"/>
      <c r="BX404" s="289"/>
      <c r="BY404" s="289"/>
      <c r="BZ404" s="289"/>
      <c r="CA404" s="279"/>
      <c r="CB404" s="290"/>
      <c r="CC404" s="289"/>
      <c r="CD404" s="279"/>
      <c r="CE404" s="328"/>
      <c r="CF404" s="290"/>
      <c r="CG404" s="289"/>
      <c r="CH404" s="279"/>
      <c r="CI404" s="328"/>
      <c r="CJ404" s="290"/>
      <c r="CK404" s="289"/>
      <c r="CL404" s="279"/>
      <c r="CM404" s="328"/>
      <c r="CN404" s="290"/>
      <c r="CO404" s="289"/>
      <c r="CP404" s="279"/>
      <c r="CQ404" s="328"/>
      <c r="CR404" s="290"/>
      <c r="CS404" s="289"/>
      <c r="CT404" s="279"/>
      <c r="CU404" s="328"/>
      <c r="CV404" s="328"/>
      <c r="CW404" s="290"/>
      <c r="CX404" s="289"/>
      <c r="CY404" s="279"/>
      <c r="CZ404" s="328"/>
      <c r="DA404" s="328"/>
      <c r="DB404" s="290"/>
      <c r="DC404" s="289"/>
      <c r="DD404" s="279"/>
      <c r="DE404" s="328"/>
      <c r="DF404" s="328"/>
      <c r="DG404" s="290"/>
      <c r="DH404" s="302"/>
      <c r="DI404" s="301"/>
      <c r="DJ404" s="163">
        <v>10</v>
      </c>
      <c r="DK404" s="163">
        <v>0</v>
      </c>
      <c r="DL404" s="163">
        <v>0</v>
      </c>
      <c r="DM404" s="163">
        <v>0</v>
      </c>
      <c r="DN404" s="163">
        <v>1</v>
      </c>
      <c r="DO404" s="163">
        <v>0</v>
      </c>
      <c r="DP404" s="165">
        <v>9</v>
      </c>
      <c r="DQ404" s="165"/>
      <c r="DR404" s="165">
        <v>9</v>
      </c>
      <c r="DS404" s="163">
        <v>46</v>
      </c>
      <c r="DT404" s="163">
        <v>13</v>
      </c>
      <c r="DU404" s="163">
        <v>6</v>
      </c>
      <c r="DV404" s="163">
        <v>6</v>
      </c>
      <c r="DW404" s="163">
        <v>3</v>
      </c>
      <c r="DX404" s="163">
        <v>5</v>
      </c>
      <c r="DY404" s="163">
        <v>0</v>
      </c>
      <c r="DZ404" s="163">
        <v>0</v>
      </c>
      <c r="EA404" s="163">
        <v>1</v>
      </c>
      <c r="EB404" s="163">
        <v>1</v>
      </c>
      <c r="EC404" s="163">
        <v>8</v>
      </c>
      <c r="ED404" s="165">
        <v>8.0000025431323092</v>
      </c>
      <c r="EE404" s="165">
        <v>5.0000015894576997</v>
      </c>
      <c r="EF404" s="165">
        <v>3.0000009536746099</v>
      </c>
      <c r="EG404" s="165">
        <v>13.00000413259</v>
      </c>
      <c r="EH404" s="166">
        <v>2.0000006357830702</v>
      </c>
      <c r="EI404" s="165">
        <v>155.13845148156801</v>
      </c>
      <c r="EJ404" s="164">
        <v>0.31707317073170699</v>
      </c>
      <c r="EK404" s="164">
        <v>0.33333333333333298</v>
      </c>
      <c r="EL404" s="278">
        <v>0.33333333300000001</v>
      </c>
      <c r="EM404" s="278">
        <v>0.24242424200000001</v>
      </c>
      <c r="EN404" s="278">
        <v>0.42424242400000001</v>
      </c>
      <c r="EO404" s="278">
        <v>0.12121212000000001</v>
      </c>
      <c r="EP404" s="278">
        <v>0.45454545000000002</v>
      </c>
      <c r="EQ404" s="278">
        <v>0.14847162</v>
      </c>
      <c r="ER404" s="165">
        <v>-0.22500774248993199</v>
      </c>
      <c r="ES404" s="166">
        <v>6.0000019073492297</v>
      </c>
      <c r="ET404" s="166">
        <v>6.66</v>
      </c>
      <c r="EU404" s="166">
        <v>7.3079714739768402</v>
      </c>
      <c r="EV404" s="166">
        <v>5.2683828543721098</v>
      </c>
      <c r="EW404" s="166">
        <v>4.7114803386337201</v>
      </c>
      <c r="EX404" s="284">
        <v>-0.26732644438743502</v>
      </c>
    </row>
    <row r="405" spans="1:154" ht="13" customHeight="1">
      <c r="A405" s="160" t="s">
        <v>563</v>
      </c>
      <c r="B405" s="160">
        <v>12883</v>
      </c>
      <c r="C405" s="160">
        <v>672456</v>
      </c>
      <c r="D405" s="160">
        <v>22630</v>
      </c>
      <c r="E405" s="160" t="s">
        <v>239</v>
      </c>
      <c r="F405" s="160" t="s">
        <v>239</v>
      </c>
      <c r="G405" s="175"/>
      <c r="H405" s="162" t="s">
        <v>224</v>
      </c>
      <c r="I405" s="162" t="s">
        <v>3988</v>
      </c>
      <c r="J405" s="160">
        <v>24</v>
      </c>
      <c r="K405" s="161">
        <v>1</v>
      </c>
      <c r="M405" s="184" t="s">
        <v>837</v>
      </c>
      <c r="Z405" s="163"/>
      <c r="AS405" s="278"/>
      <c r="AT405" s="278"/>
      <c r="AU405" s="278"/>
      <c r="AV405" s="278"/>
      <c r="AW405" s="278"/>
      <c r="AX405" s="278"/>
      <c r="AY405" s="456"/>
      <c r="AZ405" s="278"/>
      <c r="BA405" s="278"/>
      <c r="BB405" s="278"/>
      <c r="BC405" s="278"/>
      <c r="BD405" s="164"/>
      <c r="BE405" s="164"/>
      <c r="BF405" s="164"/>
      <c r="BG405" s="164"/>
      <c r="BH405" s="164"/>
      <c r="BI405" s="164"/>
      <c r="BJ405" s="165"/>
      <c r="BK405" s="164"/>
      <c r="BL405" s="165"/>
      <c r="BM405" s="165"/>
      <c r="BN405" s="165"/>
      <c r="BO405" s="165"/>
      <c r="BP405" s="165"/>
      <c r="BQ405" s="165"/>
      <c r="BR405" s="165"/>
      <c r="BS405" s="284"/>
      <c r="BT405" s="289"/>
      <c r="BU405" s="279"/>
      <c r="BV405" s="290"/>
      <c r="BW405" s="289"/>
      <c r="BX405" s="289"/>
      <c r="BY405" s="289"/>
      <c r="BZ405" s="289"/>
      <c r="CA405" s="279"/>
      <c r="CB405" s="290"/>
      <c r="CC405" s="289"/>
      <c r="CD405" s="279"/>
      <c r="CE405" s="328"/>
      <c r="CF405" s="290"/>
      <c r="CG405" s="289"/>
      <c r="CH405" s="279"/>
      <c r="CI405" s="328"/>
      <c r="CJ405" s="290"/>
      <c r="CK405" s="289"/>
      <c r="CL405" s="279"/>
      <c r="CM405" s="328"/>
      <c r="CN405" s="290"/>
      <c r="CO405" s="289"/>
      <c r="CP405" s="279"/>
      <c r="CQ405" s="328"/>
      <c r="CR405" s="290"/>
      <c r="CS405" s="289"/>
      <c r="CT405" s="279"/>
      <c r="CU405" s="328"/>
      <c r="CV405" s="328"/>
      <c r="CW405" s="290"/>
      <c r="CX405" s="289"/>
      <c r="CY405" s="279"/>
      <c r="CZ405" s="328"/>
      <c r="DA405" s="328"/>
      <c r="DB405" s="290"/>
      <c r="DC405" s="289"/>
      <c r="DD405" s="279"/>
      <c r="DE405" s="328"/>
      <c r="DF405" s="328"/>
      <c r="DG405" s="290"/>
      <c r="DH405" s="325"/>
      <c r="DI405" s="301"/>
      <c r="DJ405" s="163">
        <v>11</v>
      </c>
      <c r="DK405" s="163">
        <v>6</v>
      </c>
      <c r="DL405" s="163">
        <v>0</v>
      </c>
      <c r="DM405" s="163">
        <v>3</v>
      </c>
      <c r="DN405" s="163">
        <v>1</v>
      </c>
      <c r="DO405" s="163">
        <v>0</v>
      </c>
      <c r="DP405" s="165">
        <v>56</v>
      </c>
      <c r="DQ405" s="165">
        <v>31.100000381469702</v>
      </c>
      <c r="DR405" s="165">
        <v>24.2000007629394</v>
      </c>
      <c r="DS405" s="163">
        <v>240</v>
      </c>
      <c r="DT405" s="163">
        <v>58</v>
      </c>
      <c r="DU405" s="163">
        <v>26</v>
      </c>
      <c r="DV405" s="163">
        <v>25</v>
      </c>
      <c r="DW405" s="163">
        <v>11</v>
      </c>
      <c r="DX405" s="163">
        <v>20</v>
      </c>
      <c r="DY405" s="163">
        <v>0</v>
      </c>
      <c r="DZ405" s="163">
        <v>2</v>
      </c>
      <c r="EA405" s="163">
        <v>2</v>
      </c>
      <c r="EB405" s="163">
        <v>0</v>
      </c>
      <c r="EC405" s="163">
        <v>39</v>
      </c>
      <c r="ED405" s="165">
        <v>6.2678575698210501</v>
      </c>
      <c r="EE405" s="165">
        <v>3.2142859332415599</v>
      </c>
      <c r="EF405" s="165">
        <v>1.76785726328286</v>
      </c>
      <c r="EG405" s="165">
        <v>9.3214292064005395</v>
      </c>
      <c r="EH405" s="166">
        <v>1.39285723773801</v>
      </c>
      <c r="EI405" s="165">
        <v>108.04282315288501</v>
      </c>
      <c r="EJ405" s="164">
        <v>0.26605504587155898</v>
      </c>
      <c r="EK405" s="164">
        <v>0.27976190476190399</v>
      </c>
      <c r="EL405" s="278">
        <v>0.44632768299999998</v>
      </c>
      <c r="EM405" s="278">
        <v>0.175141242</v>
      </c>
      <c r="EN405" s="278">
        <v>0.378531073</v>
      </c>
      <c r="EO405" s="278">
        <v>8.3798880000000006E-2</v>
      </c>
      <c r="EP405" s="278">
        <v>0.32960894000000002</v>
      </c>
      <c r="EQ405" s="278">
        <v>8.9064260000000006E-2</v>
      </c>
      <c r="ER405" s="165">
        <v>0.58857491105230397</v>
      </c>
      <c r="ES405" s="166">
        <v>4.0178574165519496</v>
      </c>
      <c r="ET405" s="166">
        <v>4.1500000000000004</v>
      </c>
      <c r="EU405" s="166">
        <v>5.4250337831828102</v>
      </c>
      <c r="EV405" s="166">
        <v>4.6356567566353997</v>
      </c>
      <c r="EW405" s="166">
        <v>4.5900380635982199</v>
      </c>
      <c r="EX405" s="284">
        <v>-0.40234296768903699</v>
      </c>
    </row>
    <row r="406" spans="1:154" ht="13" customHeight="1">
      <c r="A406" s="160" t="s">
        <v>563</v>
      </c>
      <c r="B406" s="160">
        <v>10846</v>
      </c>
      <c r="C406" s="200">
        <v>669060</v>
      </c>
      <c r="D406" s="160">
        <v>19990</v>
      </c>
      <c r="E406" s="200" t="s">
        <v>164</v>
      </c>
      <c r="F406" s="160" t="s">
        <v>164</v>
      </c>
      <c r="G406" s="175"/>
      <c r="H406" s="207" t="s">
        <v>143</v>
      </c>
      <c r="I406" s="208" t="s">
        <v>1045</v>
      </c>
      <c r="J406" s="209">
        <v>27</v>
      </c>
      <c r="K406" s="161">
        <v>1</v>
      </c>
      <c r="L406" s="175"/>
      <c r="M406" s="210" t="s">
        <v>837</v>
      </c>
      <c r="N406" s="211"/>
      <c r="O406" s="175"/>
      <c r="P406" s="175"/>
      <c r="Q406" s="175"/>
      <c r="R406" s="175"/>
      <c r="S406" s="175"/>
      <c r="T406" s="175"/>
      <c r="U406" s="175"/>
      <c r="V406" s="175"/>
      <c r="W406" s="175"/>
      <c r="X406" s="175"/>
      <c r="Y406" s="210"/>
      <c r="Z406" s="163"/>
      <c r="AS406" s="278"/>
      <c r="AT406" s="278"/>
      <c r="AU406" s="278"/>
      <c r="AV406" s="278"/>
      <c r="AW406" s="278"/>
      <c r="AX406" s="278"/>
      <c r="AY406" s="456"/>
      <c r="AZ406" s="278"/>
      <c r="BA406" s="278"/>
      <c r="BB406" s="278"/>
      <c r="BC406" s="278"/>
      <c r="BD406" s="164"/>
      <c r="BE406" s="164"/>
      <c r="BF406" s="164"/>
      <c r="BG406" s="164"/>
      <c r="BH406" s="164"/>
      <c r="BI406" s="164"/>
      <c r="BJ406" s="165"/>
      <c r="BK406" s="164"/>
      <c r="BL406" s="165"/>
      <c r="BM406" s="165"/>
      <c r="BN406" s="165"/>
      <c r="BO406" s="165"/>
      <c r="BP406" s="165"/>
      <c r="BQ406" s="165"/>
      <c r="BR406" s="165"/>
      <c r="BS406" s="284"/>
      <c r="BT406" s="289"/>
      <c r="BU406" s="279"/>
      <c r="BV406" s="290"/>
      <c r="BW406" s="289"/>
      <c r="BX406" s="289"/>
      <c r="BY406" s="289"/>
      <c r="BZ406" s="289"/>
      <c r="CA406" s="279"/>
      <c r="CB406" s="290"/>
      <c r="CC406" s="289"/>
      <c r="CD406" s="279"/>
      <c r="CE406" s="328"/>
      <c r="CF406" s="290"/>
      <c r="CG406" s="289"/>
      <c r="CH406" s="279"/>
      <c r="CI406" s="328"/>
      <c r="CJ406" s="290"/>
      <c r="CK406" s="289"/>
      <c r="CL406" s="279"/>
      <c r="CM406" s="328"/>
      <c r="CN406" s="290"/>
      <c r="CO406" s="289"/>
      <c r="CP406" s="279"/>
      <c r="CQ406" s="328"/>
      <c r="CR406" s="290"/>
      <c r="CS406" s="289"/>
      <c r="CT406" s="279"/>
      <c r="CU406" s="328"/>
      <c r="CV406" s="328"/>
      <c r="CW406" s="290"/>
      <c r="CX406" s="289"/>
      <c r="CY406" s="279"/>
      <c r="CZ406" s="328"/>
      <c r="DA406" s="328"/>
      <c r="DB406" s="290"/>
      <c r="DC406" s="289"/>
      <c r="DD406" s="279"/>
      <c r="DE406" s="328"/>
      <c r="DF406" s="328"/>
      <c r="DG406" s="290"/>
      <c r="DH406" s="302"/>
      <c r="DI406" s="301"/>
      <c r="DJ406" s="163">
        <v>19</v>
      </c>
      <c r="DK406" s="163">
        <v>5</v>
      </c>
      <c r="DL406" s="163">
        <v>0</v>
      </c>
      <c r="DM406" s="163">
        <v>0</v>
      </c>
      <c r="DN406" s="163">
        <v>2</v>
      </c>
      <c r="DO406" s="163">
        <v>0</v>
      </c>
      <c r="DP406" s="165">
        <v>45.1</v>
      </c>
      <c r="DQ406" s="165">
        <v>21.2000007629394</v>
      </c>
      <c r="DR406" s="165">
        <v>23.2000007629394</v>
      </c>
      <c r="DS406" s="163">
        <v>218</v>
      </c>
      <c r="DT406" s="163">
        <v>67</v>
      </c>
      <c r="DU406" s="163">
        <v>37</v>
      </c>
      <c r="DV406" s="163">
        <v>35</v>
      </c>
      <c r="DW406" s="163">
        <v>11</v>
      </c>
      <c r="DX406" s="163">
        <v>19</v>
      </c>
      <c r="DY406" s="163">
        <v>0</v>
      </c>
      <c r="DZ406" s="163">
        <v>2</v>
      </c>
      <c r="EA406" s="163">
        <v>0</v>
      </c>
      <c r="EB406" s="163">
        <v>0</v>
      </c>
      <c r="EC406" s="163">
        <v>27</v>
      </c>
      <c r="ED406" s="165">
        <v>5.36029471905593</v>
      </c>
      <c r="EE406" s="165">
        <v>3.7720592467430598</v>
      </c>
      <c r="EF406" s="165">
        <v>2.18382377443019</v>
      </c>
      <c r="EG406" s="165">
        <v>13.301472080620201</v>
      </c>
      <c r="EH406" s="166">
        <v>1.8970590363737001</v>
      </c>
      <c r="EI406" s="165">
        <v>147.15335385725899</v>
      </c>
      <c r="EJ406" s="164">
        <v>0.340101522842639</v>
      </c>
      <c r="EK406" s="164">
        <v>0.35220125786163498</v>
      </c>
      <c r="EL406" s="278">
        <v>0.34146341400000002</v>
      </c>
      <c r="EM406" s="278">
        <v>0.26219512099999998</v>
      </c>
      <c r="EN406" s="278">
        <v>0.396341463</v>
      </c>
      <c r="EO406" s="278">
        <v>0.1</v>
      </c>
      <c r="EP406" s="278">
        <v>0.44705882000000002</v>
      </c>
      <c r="EQ406" s="278">
        <v>7.2028809999999999E-2</v>
      </c>
      <c r="ER406" s="165">
        <v>1.21721930925537</v>
      </c>
      <c r="ES406" s="166">
        <v>6.94853019136879</v>
      </c>
      <c r="ET406" s="166">
        <v>7.97</v>
      </c>
      <c r="EU406" s="166">
        <v>6.4386894622063897</v>
      </c>
      <c r="EV406" s="166">
        <v>5.3985229119309599</v>
      </c>
      <c r="EW406" s="166">
        <v>5.2438848770223796</v>
      </c>
      <c r="EX406" s="284">
        <v>-0.57314032316207797</v>
      </c>
    </row>
    <row r="407" spans="1:154" ht="13" customHeight="1">
      <c r="A407" s="160" t="s">
        <v>563</v>
      </c>
      <c r="B407" s="160">
        <v>12324</v>
      </c>
      <c r="C407" s="200">
        <v>663704</v>
      </c>
      <c r="D407" s="160">
        <v>21527</v>
      </c>
      <c r="E407" s="200" t="s">
        <v>2170</v>
      </c>
      <c r="F407" s="200" t="s">
        <v>2170</v>
      </c>
      <c r="G407" s="175"/>
      <c r="H407" s="162" t="s">
        <v>3413</v>
      </c>
      <c r="I407" s="162" t="s">
        <v>138</v>
      </c>
      <c r="J407" s="160">
        <v>27</v>
      </c>
      <c r="K407" s="161">
        <v>1</v>
      </c>
      <c r="M407" s="184" t="s">
        <v>837</v>
      </c>
      <c r="Z407" s="163"/>
      <c r="AS407" s="278"/>
      <c r="AT407" s="278"/>
      <c r="AU407" s="278"/>
      <c r="AV407" s="278"/>
      <c r="AW407" s="278"/>
      <c r="AX407" s="278"/>
      <c r="AY407" s="456"/>
      <c r="AZ407" s="278"/>
      <c r="BA407" s="278"/>
      <c r="BB407" s="278"/>
      <c r="BC407" s="278"/>
      <c r="BD407" s="164"/>
      <c r="BE407" s="164"/>
      <c r="BF407" s="164"/>
      <c r="BG407" s="164"/>
      <c r="BH407" s="164"/>
      <c r="BI407" s="164"/>
      <c r="BJ407" s="165"/>
      <c r="BK407" s="164"/>
      <c r="BL407" s="165"/>
      <c r="BM407" s="165"/>
      <c r="BN407" s="165"/>
      <c r="BO407" s="165"/>
      <c r="BP407" s="165"/>
      <c r="BQ407" s="165"/>
      <c r="BR407" s="165"/>
      <c r="BS407" s="284"/>
      <c r="BT407" s="289"/>
      <c r="BU407" s="279"/>
      <c r="BV407" s="290"/>
      <c r="BW407" s="289"/>
      <c r="BX407" s="289"/>
      <c r="BY407" s="289"/>
      <c r="BZ407" s="289"/>
      <c r="CA407" s="279"/>
      <c r="CB407" s="290"/>
      <c r="CC407" s="289"/>
      <c r="CD407" s="279"/>
      <c r="CE407" s="328"/>
      <c r="CF407" s="290"/>
      <c r="CG407" s="289"/>
      <c r="CH407" s="279"/>
      <c r="CI407" s="328"/>
      <c r="CJ407" s="290"/>
      <c r="CK407" s="289"/>
      <c r="CL407" s="279"/>
      <c r="CM407" s="328"/>
      <c r="CN407" s="290"/>
      <c r="CO407" s="289"/>
      <c r="CP407" s="279"/>
      <c r="CQ407" s="328"/>
      <c r="CR407" s="290"/>
      <c r="CS407" s="289"/>
      <c r="CT407" s="279"/>
      <c r="CU407" s="328"/>
      <c r="CV407" s="328"/>
      <c r="CW407" s="290"/>
      <c r="CX407" s="289"/>
      <c r="CY407" s="279"/>
      <c r="CZ407" s="328"/>
      <c r="DA407" s="328"/>
      <c r="DB407" s="290"/>
      <c r="DC407" s="289"/>
      <c r="DD407" s="279"/>
      <c r="DE407" s="328"/>
      <c r="DF407" s="328"/>
      <c r="DG407" s="290"/>
      <c r="DH407" s="302"/>
      <c r="DI407" s="301"/>
      <c r="DP407" s="165"/>
      <c r="DQ407" s="165"/>
      <c r="DR407" s="165"/>
      <c r="ED407" s="165"/>
      <c r="EE407" s="165"/>
      <c r="EF407" s="165"/>
      <c r="EG407" s="165"/>
      <c r="EH407" s="166"/>
      <c r="EI407" s="165"/>
      <c r="EJ407" s="164"/>
      <c r="EK407" s="164"/>
      <c r="EL407" s="278"/>
      <c r="EM407" s="278"/>
      <c r="EN407" s="278"/>
      <c r="EO407" s="278"/>
      <c r="EP407" s="278"/>
      <c r="EQ407" s="278"/>
      <c r="ER407" s="165"/>
      <c r="ES407" s="166"/>
      <c r="ET407" s="166"/>
      <c r="EU407" s="166"/>
      <c r="EV407" s="166"/>
      <c r="EW407" s="166"/>
      <c r="EX407" s="284"/>
    </row>
    <row r="408" spans="1:154" ht="13" customHeight="1">
      <c r="A408" s="160" t="s">
        <v>563</v>
      </c>
      <c r="B408" s="160">
        <v>10166</v>
      </c>
      <c r="C408" s="160">
        <v>575929</v>
      </c>
      <c r="D408" s="160">
        <v>11609</v>
      </c>
      <c r="E408" s="160" t="s">
        <v>276</v>
      </c>
      <c r="F408" s="160" t="s">
        <v>276</v>
      </c>
      <c r="G408" s="175"/>
      <c r="H408" s="168" t="s">
        <v>626</v>
      </c>
      <c r="I408" s="169" t="s">
        <v>1005</v>
      </c>
      <c r="J408" s="170">
        <v>33</v>
      </c>
      <c r="K408" s="161">
        <v>2</v>
      </c>
      <c r="L408" s="161" t="s">
        <v>837</v>
      </c>
      <c r="Z408" s="163">
        <v>85</v>
      </c>
      <c r="AA408" s="163">
        <v>359</v>
      </c>
      <c r="AB408" s="163">
        <v>312</v>
      </c>
      <c r="AC408" s="163">
        <v>78</v>
      </c>
      <c r="AD408" s="163">
        <v>47</v>
      </c>
      <c r="AE408" s="163">
        <v>20</v>
      </c>
      <c r="AF408" s="163">
        <v>0</v>
      </c>
      <c r="AG408" s="163">
        <v>11</v>
      </c>
      <c r="AH408" s="163">
        <v>43</v>
      </c>
      <c r="AI408" s="163">
        <v>51</v>
      </c>
      <c r="AJ408" s="163">
        <v>4</v>
      </c>
      <c r="AK408" s="163">
        <v>0</v>
      </c>
      <c r="AL408" s="163">
        <v>30</v>
      </c>
      <c r="AM408" s="163">
        <v>1</v>
      </c>
      <c r="AN408" s="163">
        <v>86</v>
      </c>
      <c r="AO408" s="163">
        <v>14</v>
      </c>
      <c r="AP408" s="163">
        <v>2</v>
      </c>
      <c r="AQ408" s="163">
        <v>1</v>
      </c>
      <c r="AR408" s="163">
        <v>8</v>
      </c>
      <c r="AS408" s="278">
        <v>8.3565458999999995E-2</v>
      </c>
      <c r="AT408" s="278">
        <v>0.23955431699999999</v>
      </c>
      <c r="AU408" s="278">
        <v>0.40174672</v>
      </c>
      <c r="AV408" s="278">
        <v>0.22707424000000001</v>
      </c>
      <c r="AW408" s="278">
        <v>0.13100437000000001</v>
      </c>
      <c r="AX408" s="278">
        <v>0.47161572000000002</v>
      </c>
      <c r="AY408" s="456">
        <v>114.676</v>
      </c>
      <c r="AZ408" s="278">
        <v>0.12049963</v>
      </c>
      <c r="BA408" s="278">
        <v>0.42105263100000001</v>
      </c>
      <c r="BB408" s="278">
        <v>0.22368420999999999</v>
      </c>
      <c r="BC408" s="278">
        <v>0.355263157</v>
      </c>
      <c r="BD408" s="164">
        <v>0.30875575999999999</v>
      </c>
      <c r="BE408" s="164">
        <v>0.25</v>
      </c>
      <c r="BF408" s="164">
        <v>0.34078212200000002</v>
      </c>
      <c r="BG408" s="164">
        <v>0.41987179400000002</v>
      </c>
      <c r="BH408" s="164">
        <v>0.76065391599999999</v>
      </c>
      <c r="BI408" s="164">
        <v>0.16987179399999999</v>
      </c>
      <c r="BJ408" s="165">
        <v>111.653164723039</v>
      </c>
      <c r="BK408" s="164">
        <v>0.335664134399563</v>
      </c>
      <c r="BL408" s="165">
        <v>6.33049961908669</v>
      </c>
      <c r="BM408" s="165">
        <v>47.9433642326197</v>
      </c>
      <c r="BN408" s="165">
        <v>116.34639925750599</v>
      </c>
      <c r="BO408" s="165">
        <v>0.32251017629468598</v>
      </c>
      <c r="BP408" s="165">
        <v>-0.87489101570099503</v>
      </c>
      <c r="BQ408" s="165">
        <v>16.508369360425899</v>
      </c>
      <c r="BR408" s="165">
        <v>5.9807225287234802</v>
      </c>
      <c r="BS408" s="284">
        <v>1.71144207677695</v>
      </c>
      <c r="BT408" s="289"/>
      <c r="BU408" s="279"/>
      <c r="BV408" s="290"/>
      <c r="BW408" s="289"/>
      <c r="BX408" s="289"/>
      <c r="BY408" s="289"/>
      <c r="BZ408" s="289"/>
      <c r="CA408" s="279"/>
      <c r="CB408" s="290"/>
      <c r="CC408" s="289"/>
      <c r="CD408" s="279"/>
      <c r="CE408" s="328"/>
      <c r="CF408" s="290"/>
      <c r="CG408" s="289"/>
      <c r="CH408" s="279"/>
      <c r="CI408" s="328"/>
      <c r="CJ408" s="290"/>
      <c r="CK408" s="289"/>
      <c r="CL408" s="279"/>
      <c r="CM408" s="328"/>
      <c r="CN408" s="290"/>
      <c r="CO408" s="289"/>
      <c r="CP408" s="279"/>
      <c r="CQ408" s="328"/>
      <c r="CR408" s="290"/>
      <c r="CS408" s="289"/>
      <c r="CT408" s="279"/>
      <c r="CU408" s="328"/>
      <c r="CV408" s="328"/>
      <c r="CW408" s="290"/>
      <c r="CX408" s="289"/>
      <c r="CY408" s="279"/>
      <c r="CZ408" s="328"/>
      <c r="DA408" s="328"/>
      <c r="DB408" s="290"/>
      <c r="DC408" s="289"/>
      <c r="DD408" s="279"/>
      <c r="DE408" s="328"/>
      <c r="DF408" s="328"/>
      <c r="DG408" s="290"/>
      <c r="DH408" s="302"/>
      <c r="DI408" s="301">
        <v>-1.1746020317077599</v>
      </c>
      <c r="DP408" s="165"/>
      <c r="DQ408" s="165"/>
      <c r="DR408" s="165"/>
      <c r="ED408" s="165"/>
      <c r="EE408" s="165"/>
      <c r="EF408" s="165"/>
      <c r="EG408" s="165"/>
      <c r="EH408" s="166"/>
      <c r="EI408" s="165"/>
      <c r="EJ408" s="164"/>
      <c r="EK408" s="164"/>
      <c r="EL408" s="278"/>
      <c r="EM408" s="278"/>
      <c r="EN408" s="278"/>
      <c r="EO408" s="278"/>
      <c r="EP408" s="278"/>
      <c r="EQ408" s="278"/>
      <c r="ER408" s="165"/>
      <c r="ES408" s="166"/>
      <c r="ET408" s="166"/>
      <c r="EU408" s="166"/>
      <c r="EV408" s="166"/>
      <c r="EW408" s="166"/>
      <c r="EX408" s="284"/>
    </row>
    <row r="409" spans="1:154" ht="13" customHeight="1">
      <c r="A409" s="160" t="s">
        <v>563</v>
      </c>
      <c r="B409" s="160">
        <v>11728</v>
      </c>
      <c r="C409" s="160">
        <v>669127</v>
      </c>
      <c r="D409" s="160">
        <v>25816</v>
      </c>
      <c r="E409" s="160" t="s">
        <v>4356</v>
      </c>
      <c r="F409" s="160" t="s">
        <v>4356</v>
      </c>
      <c r="G409" s="175"/>
      <c r="H409" s="162" t="s">
        <v>3071</v>
      </c>
      <c r="I409" s="162" t="s">
        <v>2351</v>
      </c>
      <c r="J409" s="160">
        <v>27</v>
      </c>
      <c r="K409" s="161">
        <v>2</v>
      </c>
      <c r="L409" s="161" t="s">
        <v>837</v>
      </c>
      <c r="Z409" s="163">
        <v>61</v>
      </c>
      <c r="AA409" s="163">
        <v>250</v>
      </c>
      <c r="AB409" s="163">
        <v>226</v>
      </c>
      <c r="AC409" s="163">
        <v>54</v>
      </c>
      <c r="AD409" s="163">
        <v>30</v>
      </c>
      <c r="AE409" s="163">
        <v>12</v>
      </c>
      <c r="AF409" s="163">
        <v>0</v>
      </c>
      <c r="AG409" s="163">
        <v>12</v>
      </c>
      <c r="AH409" s="163">
        <v>28</v>
      </c>
      <c r="AI409" s="163">
        <v>31</v>
      </c>
      <c r="AJ409" s="163">
        <v>4</v>
      </c>
      <c r="AK409" s="163">
        <v>1</v>
      </c>
      <c r="AL409" s="163">
        <v>21</v>
      </c>
      <c r="AM409" s="163">
        <v>1</v>
      </c>
      <c r="AN409" s="163">
        <v>49</v>
      </c>
      <c r="AO409" s="163">
        <v>0</v>
      </c>
      <c r="AP409" s="163">
        <v>3</v>
      </c>
      <c r="AQ409" s="163">
        <v>0</v>
      </c>
      <c r="AR409" s="163">
        <v>8</v>
      </c>
      <c r="AS409" s="278">
        <v>8.4000000000000005E-2</v>
      </c>
      <c r="AT409" s="278">
        <v>0.19600000000000001</v>
      </c>
      <c r="AU409" s="278">
        <v>0.42222221999999998</v>
      </c>
      <c r="AV409" s="278">
        <v>0.21666667000000001</v>
      </c>
      <c r="AW409" s="278">
        <v>0.11111111</v>
      </c>
      <c r="AX409" s="278">
        <v>0.47777777999999999</v>
      </c>
      <c r="AY409" s="456">
        <v>114.462</v>
      </c>
      <c r="AZ409" s="278">
        <v>0.10117146</v>
      </c>
      <c r="BA409" s="278">
        <v>0.43333333299999999</v>
      </c>
      <c r="BB409" s="278">
        <v>0.18333333299999999</v>
      </c>
      <c r="BC409" s="278">
        <v>0.383333333</v>
      </c>
      <c r="BD409" s="164">
        <v>0.25</v>
      </c>
      <c r="BE409" s="164">
        <v>0.23893805300000001</v>
      </c>
      <c r="BF409" s="164">
        <v>0.3</v>
      </c>
      <c r="BG409" s="164">
        <v>0.451327433</v>
      </c>
      <c r="BH409" s="164">
        <v>0.75132743300000004</v>
      </c>
      <c r="BI409" s="164">
        <v>0.21238937999999999</v>
      </c>
      <c r="BJ409" s="165">
        <v>136.99672029190401</v>
      </c>
      <c r="BK409" s="164">
        <v>0.32266756233920002</v>
      </c>
      <c r="BL409" s="165">
        <v>1.8058926407276801</v>
      </c>
      <c r="BM409" s="165">
        <v>30.784210616725598</v>
      </c>
      <c r="BN409" s="165">
        <v>103.07219912760701</v>
      </c>
      <c r="BO409" s="165">
        <v>-0.62028733059517405</v>
      </c>
      <c r="BP409" s="165">
        <v>0.6646423721686</v>
      </c>
      <c r="BQ409" s="165">
        <v>10.6246203361108</v>
      </c>
      <c r="BR409" s="165">
        <v>1.5484921364142701</v>
      </c>
      <c r="BS409" s="284">
        <v>1.1014668920959301</v>
      </c>
      <c r="BT409" s="289"/>
      <c r="BU409" s="279"/>
      <c r="BV409" s="290"/>
      <c r="BW409" s="289"/>
      <c r="BX409" s="289"/>
      <c r="BY409" s="289"/>
      <c r="BZ409" s="289"/>
      <c r="CA409" s="279"/>
      <c r="CB409" s="290"/>
      <c r="CC409" s="289"/>
      <c r="CD409" s="279"/>
      <c r="CE409" s="328"/>
      <c r="CF409" s="290"/>
      <c r="CG409" s="289"/>
      <c r="CH409" s="279"/>
      <c r="CI409" s="328"/>
      <c r="CJ409" s="290"/>
      <c r="CK409" s="289"/>
      <c r="CL409" s="279"/>
      <c r="CM409" s="328"/>
      <c r="CN409" s="290"/>
      <c r="CO409" s="289"/>
      <c r="CP409" s="279"/>
      <c r="CQ409" s="328"/>
      <c r="CR409" s="290"/>
      <c r="CS409" s="289"/>
      <c r="CT409" s="279"/>
      <c r="CU409" s="328"/>
      <c r="CV409" s="328"/>
      <c r="CW409" s="290"/>
      <c r="CX409" s="289"/>
      <c r="CY409" s="279"/>
      <c r="CZ409" s="328"/>
      <c r="DA409" s="328"/>
      <c r="DB409" s="290"/>
      <c r="DC409" s="289"/>
      <c r="DD409" s="279"/>
      <c r="DE409" s="328"/>
      <c r="DF409" s="328"/>
      <c r="DG409" s="290"/>
      <c r="DH409" s="302"/>
      <c r="DI409" s="301">
        <v>0.51745814085006703</v>
      </c>
      <c r="DP409" s="165"/>
      <c r="DQ409" s="165"/>
      <c r="DR409" s="165"/>
      <c r="ED409" s="165"/>
      <c r="EE409" s="165"/>
      <c r="EF409" s="165"/>
      <c r="EG409" s="165"/>
      <c r="EH409" s="166"/>
      <c r="EI409" s="165"/>
      <c r="EJ409" s="164"/>
      <c r="EK409" s="164"/>
      <c r="EL409" s="278"/>
      <c r="EM409" s="278"/>
      <c r="EN409" s="278"/>
      <c r="EO409" s="278"/>
      <c r="EP409" s="278"/>
      <c r="EQ409" s="278"/>
      <c r="ER409" s="165"/>
      <c r="ES409" s="166"/>
      <c r="ET409" s="166"/>
      <c r="EU409" s="166"/>
      <c r="EV409" s="166"/>
      <c r="EW409" s="166"/>
      <c r="EX409" s="284"/>
    </row>
    <row r="410" spans="1:154" ht="13" customHeight="1">
      <c r="A410" s="160" t="s">
        <v>563</v>
      </c>
      <c r="B410" s="160">
        <v>10899</v>
      </c>
      <c r="C410" s="160">
        <v>660688</v>
      </c>
      <c r="D410" s="160">
        <v>19610</v>
      </c>
      <c r="E410" s="160" t="s">
        <v>2171</v>
      </c>
      <c r="F410" s="160" t="s">
        <v>2171</v>
      </c>
      <c r="G410" s="175"/>
      <c r="H410" s="162" t="s">
        <v>475</v>
      </c>
      <c r="I410" s="162" t="s">
        <v>1882</v>
      </c>
      <c r="J410" s="161">
        <v>26</v>
      </c>
      <c r="K410" s="161">
        <v>2</v>
      </c>
      <c r="L410" s="161" t="s">
        <v>2545</v>
      </c>
      <c r="Z410" s="163">
        <v>68</v>
      </c>
      <c r="AA410" s="163">
        <v>267</v>
      </c>
      <c r="AB410" s="163">
        <v>255</v>
      </c>
      <c r="AC410" s="163">
        <v>63</v>
      </c>
      <c r="AD410" s="163">
        <v>49</v>
      </c>
      <c r="AE410" s="163">
        <v>12</v>
      </c>
      <c r="AF410" s="163">
        <v>0</v>
      </c>
      <c r="AG410" s="163">
        <v>2</v>
      </c>
      <c r="AH410" s="163">
        <v>19</v>
      </c>
      <c r="AI410" s="163">
        <v>25</v>
      </c>
      <c r="AJ410" s="163">
        <v>0</v>
      </c>
      <c r="AK410" s="163">
        <v>2</v>
      </c>
      <c r="AL410" s="163">
        <v>8</v>
      </c>
      <c r="AM410" s="163">
        <v>0</v>
      </c>
      <c r="AN410" s="163">
        <v>26</v>
      </c>
      <c r="AO410" s="163">
        <v>3</v>
      </c>
      <c r="AP410" s="163">
        <v>1</v>
      </c>
      <c r="AQ410" s="163">
        <v>0</v>
      </c>
      <c r="AR410" s="163">
        <v>4</v>
      </c>
      <c r="AS410" s="278">
        <v>2.9962546E-2</v>
      </c>
      <c r="AT410" s="278">
        <v>9.7378276999999999E-2</v>
      </c>
      <c r="AU410" s="278">
        <v>0.43913043000000002</v>
      </c>
      <c r="AV410" s="278">
        <v>0.16521738999999999</v>
      </c>
      <c r="AW410" s="278">
        <v>2.1739129999999999E-2</v>
      </c>
      <c r="AX410" s="278">
        <v>0.30434782999999999</v>
      </c>
      <c r="AY410" s="456">
        <v>110.363</v>
      </c>
      <c r="AZ410" s="278">
        <v>6.4116989999999999E-2</v>
      </c>
      <c r="BA410" s="278">
        <v>0.47391304299999998</v>
      </c>
      <c r="BB410" s="278">
        <v>0.20869565200000001</v>
      </c>
      <c r="BC410" s="278">
        <v>0.31739130399999999</v>
      </c>
      <c r="BD410" s="164">
        <v>0.26754385899999999</v>
      </c>
      <c r="BE410" s="164">
        <v>0.24705882300000001</v>
      </c>
      <c r="BF410" s="164">
        <v>0.27715355800000002</v>
      </c>
      <c r="BG410" s="164">
        <v>0.31764705799999998</v>
      </c>
      <c r="BH410" s="164">
        <v>0.594800616</v>
      </c>
      <c r="BI410" s="164">
        <v>7.0588234999999999E-2</v>
      </c>
      <c r="BJ410" s="165">
        <v>46.396165274875599</v>
      </c>
      <c r="BK410" s="164">
        <v>0.26379286975003302</v>
      </c>
      <c r="BL410" s="165">
        <v>-10.6625140566636</v>
      </c>
      <c r="BM410" s="165">
        <v>20.286329541702099</v>
      </c>
      <c r="BN410" s="165">
        <v>65.612489928771097</v>
      </c>
      <c r="BO410" s="165">
        <v>-3.8428104038994798E-2</v>
      </c>
      <c r="BP410" s="165">
        <v>-2.5442575234919702</v>
      </c>
      <c r="BQ410" s="165">
        <v>-9.4800798111852398</v>
      </c>
      <c r="BR410" s="165">
        <v>-13.270355736489901</v>
      </c>
      <c r="BS410" s="284">
        <v>-0.98281102911108698</v>
      </c>
      <c r="BT410" s="289"/>
      <c r="BU410" s="279"/>
      <c r="BV410" s="290"/>
      <c r="BW410" s="289"/>
      <c r="BX410" s="289"/>
      <c r="BY410" s="289"/>
      <c r="BZ410" s="289"/>
      <c r="CA410" s="279"/>
      <c r="CB410" s="290"/>
      <c r="CC410" s="289"/>
      <c r="CD410" s="279"/>
      <c r="CE410" s="328"/>
      <c r="CF410" s="290"/>
      <c r="CG410" s="289"/>
      <c r="CH410" s="279"/>
      <c r="CI410" s="328"/>
      <c r="CJ410" s="290"/>
      <c r="CK410" s="289"/>
      <c r="CL410" s="279"/>
      <c r="CM410" s="328"/>
      <c r="CN410" s="290"/>
      <c r="CO410" s="289"/>
      <c r="CP410" s="279"/>
      <c r="CQ410" s="328"/>
      <c r="CR410" s="290"/>
      <c r="CS410" s="289"/>
      <c r="CT410" s="279"/>
      <c r="CU410" s="328"/>
      <c r="CV410" s="328"/>
      <c r="CW410" s="290"/>
      <c r="CX410" s="289"/>
      <c r="CY410" s="279"/>
      <c r="CZ410" s="328"/>
      <c r="DA410" s="328"/>
      <c r="DB410" s="290"/>
      <c r="DC410" s="289"/>
      <c r="DD410" s="279"/>
      <c r="DE410" s="328"/>
      <c r="DF410" s="328"/>
      <c r="DG410" s="290"/>
      <c r="DH410" s="302"/>
      <c r="DI410" s="301">
        <v>-4.9130679368972698</v>
      </c>
      <c r="DP410" s="165"/>
      <c r="DQ410" s="165"/>
      <c r="DR410" s="165"/>
      <c r="ED410" s="165"/>
      <c r="EE410" s="165"/>
      <c r="EF410" s="165"/>
      <c r="EG410" s="165"/>
      <c r="EH410" s="166"/>
      <c r="EI410" s="165"/>
      <c r="EJ410" s="164"/>
      <c r="EK410" s="164"/>
      <c r="EL410" s="278"/>
      <c r="EM410" s="278"/>
      <c r="EN410" s="278"/>
      <c r="EO410" s="278"/>
      <c r="EP410" s="278"/>
      <c r="EQ410" s="278"/>
      <c r="ER410" s="165"/>
      <c r="ES410" s="166"/>
      <c r="ET410" s="166"/>
      <c r="EU410" s="166"/>
      <c r="EV410" s="166"/>
      <c r="EW410" s="166"/>
      <c r="EX410" s="284"/>
    </row>
    <row r="411" spans="1:154" ht="13" customHeight="1">
      <c r="A411" s="160" t="s">
        <v>563</v>
      </c>
      <c r="B411" s="160">
        <v>12688</v>
      </c>
      <c r="C411" s="160">
        <v>668715</v>
      </c>
      <c r="D411" s="160">
        <v>26323</v>
      </c>
      <c r="E411" s="160" t="s">
        <v>188</v>
      </c>
      <c r="F411" s="160" t="s">
        <v>188</v>
      </c>
      <c r="G411" s="175"/>
      <c r="H411" s="162" t="s">
        <v>3095</v>
      </c>
      <c r="I411" s="162" t="s">
        <v>867</v>
      </c>
      <c r="J411" s="160">
        <v>27</v>
      </c>
      <c r="K411" s="161">
        <v>3</v>
      </c>
      <c r="L411" s="161" t="s">
        <v>837</v>
      </c>
      <c r="Z411" s="163">
        <v>82</v>
      </c>
      <c r="AA411" s="163">
        <v>326</v>
      </c>
      <c r="AB411" s="163">
        <v>300</v>
      </c>
      <c r="AC411" s="163">
        <v>76</v>
      </c>
      <c r="AD411" s="163">
        <v>50</v>
      </c>
      <c r="AE411" s="163">
        <v>15</v>
      </c>
      <c r="AF411" s="163">
        <v>1</v>
      </c>
      <c r="AG411" s="163">
        <v>10</v>
      </c>
      <c r="AH411" s="163">
        <v>37</v>
      </c>
      <c r="AI411" s="163">
        <v>37</v>
      </c>
      <c r="AJ411" s="163">
        <v>6</v>
      </c>
      <c r="AK411" s="163">
        <v>1</v>
      </c>
      <c r="AL411" s="163">
        <v>23</v>
      </c>
      <c r="AM411" s="163">
        <v>0</v>
      </c>
      <c r="AN411" s="163">
        <v>79</v>
      </c>
      <c r="AO411" s="163">
        <v>2</v>
      </c>
      <c r="AP411" s="163">
        <v>1</v>
      </c>
      <c r="AQ411" s="163">
        <v>0</v>
      </c>
      <c r="AR411" s="163">
        <v>8</v>
      </c>
      <c r="AS411" s="278">
        <v>7.0552146999999996E-2</v>
      </c>
      <c r="AT411" s="278">
        <v>0.24233128800000001</v>
      </c>
      <c r="AU411" s="278">
        <v>0.47747748000000001</v>
      </c>
      <c r="AV411" s="278">
        <v>0.20720721</v>
      </c>
      <c r="AW411" s="278">
        <v>5.4054049999999999E-2</v>
      </c>
      <c r="AX411" s="278">
        <v>0.30630631000000003</v>
      </c>
      <c r="AY411" s="456">
        <v>106.538</v>
      </c>
      <c r="AZ411" s="278">
        <v>0.11882716</v>
      </c>
      <c r="BA411" s="278">
        <v>0.36199094999999998</v>
      </c>
      <c r="BB411" s="278">
        <v>0.25339366499999999</v>
      </c>
      <c r="BC411" s="278">
        <v>0.384615384</v>
      </c>
      <c r="BD411" s="164">
        <v>0.31132075399999998</v>
      </c>
      <c r="BE411" s="164">
        <v>0.25333333299999999</v>
      </c>
      <c r="BF411" s="164">
        <v>0.30981595000000001</v>
      </c>
      <c r="BG411" s="164">
        <v>0.41</v>
      </c>
      <c r="BH411" s="164">
        <v>0.71981594999999998</v>
      </c>
      <c r="BI411" s="164">
        <v>0.15666666700000001</v>
      </c>
      <c r="BJ411" s="165">
        <v>102.973711910999</v>
      </c>
      <c r="BK411" s="164">
        <v>0.31554853513928199</v>
      </c>
      <c r="BL411" s="165">
        <v>0.49594253337051702</v>
      </c>
      <c r="BM411" s="165">
        <v>38.283669174071797</v>
      </c>
      <c r="BN411" s="165">
        <v>95.810090748921894</v>
      </c>
      <c r="BO411" s="165">
        <v>-3.05183334263598E-2</v>
      </c>
      <c r="BP411" s="165">
        <v>-0.53559051686897796</v>
      </c>
      <c r="BQ411" s="165">
        <v>3.96549937956076</v>
      </c>
      <c r="BR411" s="165">
        <v>-2.1312932689856301</v>
      </c>
      <c r="BS411" s="284">
        <v>0.41110798683014699</v>
      </c>
      <c r="BT411" s="289"/>
      <c r="BU411" s="279"/>
      <c r="BV411" s="290"/>
      <c r="BW411" s="289"/>
      <c r="BX411" s="289"/>
      <c r="BY411" s="289"/>
      <c r="BZ411" s="289"/>
      <c r="CA411" s="279"/>
      <c r="CB411" s="290"/>
      <c r="CC411" s="289"/>
      <c r="CD411" s="279"/>
      <c r="CE411" s="328"/>
      <c r="CF411" s="290"/>
      <c r="CG411" s="289"/>
      <c r="CH411" s="279"/>
      <c r="CI411" s="328"/>
      <c r="CJ411" s="290"/>
      <c r="CK411" s="289"/>
      <c r="CL411" s="279"/>
      <c r="CM411" s="328"/>
      <c r="CN411" s="290"/>
      <c r="CO411" s="289"/>
      <c r="CP411" s="279"/>
      <c r="CQ411" s="328"/>
      <c r="CR411" s="290"/>
      <c r="CS411" s="289"/>
      <c r="CT411" s="279"/>
      <c r="CU411" s="328"/>
      <c r="CV411" s="328"/>
      <c r="CW411" s="290"/>
      <c r="CX411" s="289"/>
      <c r="CY411" s="279"/>
      <c r="CZ411" s="328"/>
      <c r="DA411" s="328"/>
      <c r="DB411" s="290"/>
      <c r="DC411" s="289"/>
      <c r="DD411" s="279"/>
      <c r="DE411" s="328"/>
      <c r="DF411" s="328"/>
      <c r="DG411" s="290"/>
      <c r="DH411" s="302"/>
      <c r="DI411" s="301">
        <v>-4.52976202964782</v>
      </c>
      <c r="DP411" s="165"/>
      <c r="DQ411" s="165"/>
      <c r="DR411" s="165"/>
      <c r="ED411" s="165"/>
      <c r="EE411" s="165"/>
      <c r="EF411" s="165"/>
      <c r="EG411" s="165"/>
      <c r="EH411" s="166"/>
      <c r="EI411" s="165"/>
      <c r="EJ411" s="164"/>
      <c r="EK411" s="164"/>
      <c r="EL411" s="278"/>
      <c r="EM411" s="278"/>
      <c r="EN411" s="278"/>
      <c r="EO411" s="278"/>
      <c r="EP411" s="278"/>
      <c r="EQ411" s="278"/>
      <c r="ER411" s="165"/>
      <c r="ES411" s="166"/>
      <c r="ET411" s="166"/>
      <c r="EU411" s="166"/>
      <c r="EV411" s="166"/>
      <c r="EW411" s="166"/>
      <c r="EX411" s="284"/>
    </row>
    <row r="412" spans="1:154" ht="13" customHeight="1">
      <c r="A412" s="160" t="s">
        <v>563</v>
      </c>
      <c r="B412" s="160">
        <v>11343</v>
      </c>
      <c r="C412" s="160">
        <v>668930</v>
      </c>
      <c r="D412" s="160">
        <v>22186</v>
      </c>
      <c r="E412" s="160" t="s">
        <v>563</v>
      </c>
      <c r="F412" s="160" t="s">
        <v>563</v>
      </c>
      <c r="G412" s="175"/>
      <c r="H412" s="162" t="s">
        <v>3426</v>
      </c>
      <c r="I412" s="162" t="s">
        <v>702</v>
      </c>
      <c r="J412" s="160">
        <v>25</v>
      </c>
      <c r="K412" s="161">
        <v>4</v>
      </c>
      <c r="L412" s="161" t="s">
        <v>46</v>
      </c>
      <c r="Z412" s="163">
        <v>87</v>
      </c>
      <c r="AA412" s="163">
        <v>369</v>
      </c>
      <c r="AB412" s="163">
        <v>326</v>
      </c>
      <c r="AC412" s="163">
        <v>91</v>
      </c>
      <c r="AD412" s="163">
        <v>72</v>
      </c>
      <c r="AE412" s="163">
        <v>14</v>
      </c>
      <c r="AF412" s="163">
        <v>0</v>
      </c>
      <c r="AG412" s="163">
        <v>5</v>
      </c>
      <c r="AH412" s="163">
        <v>55</v>
      </c>
      <c r="AI412" s="163">
        <v>36</v>
      </c>
      <c r="AJ412" s="163">
        <v>17</v>
      </c>
      <c r="AK412" s="163">
        <v>7</v>
      </c>
      <c r="AL412" s="163">
        <v>37</v>
      </c>
      <c r="AM412" s="163">
        <v>0</v>
      </c>
      <c r="AN412" s="163">
        <v>80</v>
      </c>
      <c r="AO412" s="163">
        <v>1</v>
      </c>
      <c r="AP412" s="163">
        <v>4</v>
      </c>
      <c r="AQ412" s="163">
        <v>1</v>
      </c>
      <c r="AR412" s="163">
        <v>2</v>
      </c>
      <c r="AS412" s="278">
        <v>0.100271002</v>
      </c>
      <c r="AT412" s="278">
        <v>0.21680216799999999</v>
      </c>
      <c r="AU412" s="278">
        <v>0.23505976000000001</v>
      </c>
      <c r="AV412" s="278">
        <v>0.35856574000000002</v>
      </c>
      <c r="AW412" s="278">
        <v>5.9760960000000002E-2</v>
      </c>
      <c r="AX412" s="278">
        <v>0.45418326999999997</v>
      </c>
      <c r="AY412" s="456">
        <v>109.759</v>
      </c>
      <c r="AZ412" s="278">
        <v>8.6557380000000003E-2</v>
      </c>
      <c r="BA412" s="278">
        <v>0.489795918</v>
      </c>
      <c r="BB412" s="278">
        <v>0.22857142799999999</v>
      </c>
      <c r="BC412" s="278">
        <v>0.28163265300000001</v>
      </c>
      <c r="BD412" s="164">
        <v>0.35102040800000001</v>
      </c>
      <c r="BE412" s="164">
        <v>0.27914110399999997</v>
      </c>
      <c r="BF412" s="164">
        <v>0.35054347800000002</v>
      </c>
      <c r="BG412" s="164">
        <v>0.36809815899999998</v>
      </c>
      <c r="BH412" s="164">
        <v>0.71864163700000006</v>
      </c>
      <c r="BI412" s="164">
        <v>8.8957054999999993E-2</v>
      </c>
      <c r="BJ412" s="165">
        <v>58.4696051140279</v>
      </c>
      <c r="BK412" s="164">
        <v>0.32117691636085499</v>
      </c>
      <c r="BL412" s="165">
        <v>2.22491392218177</v>
      </c>
      <c r="BM412" s="165">
        <v>44.9969112547547</v>
      </c>
      <c r="BN412" s="165">
        <v>106.06890400669</v>
      </c>
      <c r="BO412" s="165">
        <v>-0.26627571546984302</v>
      </c>
      <c r="BP412" s="332">
        <v>1.4738097703084301</v>
      </c>
      <c r="BQ412" s="165">
        <v>18.423037104817499</v>
      </c>
      <c r="BR412" s="165">
        <v>4.0899824835792602</v>
      </c>
      <c r="BS412" s="284">
        <v>1.9099379348024399</v>
      </c>
      <c r="BT412" s="289"/>
      <c r="BU412" s="279"/>
      <c r="BV412" s="290"/>
      <c r="BW412" s="289"/>
      <c r="BX412" s="289"/>
      <c r="BY412" s="289"/>
      <c r="BZ412" s="289"/>
      <c r="CA412" s="279"/>
      <c r="CB412" s="290"/>
      <c r="CC412" s="289"/>
      <c r="CD412" s="279"/>
      <c r="CE412" s="328"/>
      <c r="CF412" s="290"/>
      <c r="CG412" s="289"/>
      <c r="CH412" s="279"/>
      <c r="CI412" s="328"/>
      <c r="CJ412" s="290"/>
      <c r="CK412" s="289"/>
      <c r="CL412" s="279"/>
      <c r="CM412" s="328"/>
      <c r="CN412" s="290"/>
      <c r="CO412" s="289"/>
      <c r="CP412" s="279"/>
      <c r="CQ412" s="328"/>
      <c r="CR412" s="290"/>
      <c r="CS412" s="289"/>
      <c r="CT412" s="279"/>
      <c r="CU412" s="328"/>
      <c r="CV412" s="328"/>
      <c r="CW412" s="290"/>
      <c r="CX412" s="289"/>
      <c r="CY412" s="279"/>
      <c r="CZ412" s="328"/>
      <c r="DA412" s="328"/>
      <c r="DB412" s="290"/>
      <c r="DC412" s="289"/>
      <c r="DD412" s="279"/>
      <c r="DE412" s="328"/>
      <c r="DF412" s="328"/>
      <c r="DG412" s="290"/>
      <c r="DH412" s="302"/>
      <c r="DI412" s="301">
        <v>2.30483782291412</v>
      </c>
      <c r="DP412" s="165"/>
      <c r="DQ412" s="165"/>
      <c r="DR412" s="165"/>
      <c r="ED412" s="165"/>
      <c r="EE412" s="165"/>
      <c r="EF412" s="165"/>
      <c r="EG412" s="165"/>
      <c r="EH412" s="166"/>
      <c r="EI412" s="165"/>
      <c r="EJ412" s="164"/>
      <c r="EK412" s="164"/>
      <c r="EL412" s="278"/>
      <c r="EM412" s="278"/>
      <c r="EN412" s="278"/>
      <c r="EO412" s="278"/>
      <c r="EP412" s="278"/>
      <c r="EQ412" s="278"/>
      <c r="ER412" s="165"/>
      <c r="ES412" s="166"/>
      <c r="ET412" s="166"/>
      <c r="EU412" s="166"/>
      <c r="EV412" s="166"/>
      <c r="EW412" s="166"/>
      <c r="EX412" s="284"/>
    </row>
    <row r="413" spans="1:154" ht="13" customHeight="1">
      <c r="A413" s="160" t="s">
        <v>563</v>
      </c>
      <c r="B413" s="160">
        <v>11321</v>
      </c>
      <c r="C413" s="160">
        <v>670032</v>
      </c>
      <c r="D413" s="160">
        <v>19339</v>
      </c>
      <c r="E413" s="160" t="s">
        <v>3328</v>
      </c>
      <c r="F413" s="160" t="s">
        <v>3328</v>
      </c>
      <c r="G413" s="175"/>
      <c r="H413" s="168" t="s">
        <v>121</v>
      </c>
      <c r="I413" s="169" t="s">
        <v>1124</v>
      </c>
      <c r="J413" s="170">
        <v>30</v>
      </c>
      <c r="K413" s="161">
        <v>4</v>
      </c>
      <c r="L413" s="161" t="s">
        <v>46</v>
      </c>
      <c r="Z413" s="163">
        <v>19</v>
      </c>
      <c r="AA413" s="163">
        <v>28</v>
      </c>
      <c r="AB413" s="163">
        <v>24</v>
      </c>
      <c r="AC413" s="163">
        <v>1</v>
      </c>
      <c r="AD413" s="163">
        <v>1</v>
      </c>
      <c r="AE413" s="163">
        <v>0</v>
      </c>
      <c r="AF413" s="163">
        <v>0</v>
      </c>
      <c r="AG413" s="163">
        <v>0</v>
      </c>
      <c r="AH413" s="163">
        <v>2</v>
      </c>
      <c r="AI413" s="163">
        <v>1</v>
      </c>
      <c r="AJ413" s="163">
        <v>0</v>
      </c>
      <c r="AK413" s="163">
        <v>0</v>
      </c>
      <c r="AL413" s="163">
        <v>4</v>
      </c>
      <c r="AM413" s="163">
        <v>0</v>
      </c>
      <c r="AN413" s="163">
        <v>4</v>
      </c>
      <c r="AO413" s="163">
        <v>0</v>
      </c>
      <c r="AP413" s="163">
        <v>0</v>
      </c>
      <c r="AQ413" s="163">
        <v>0</v>
      </c>
      <c r="AR413" s="163">
        <v>1</v>
      </c>
      <c r="AS413" s="278">
        <v>0.14285714199999999</v>
      </c>
      <c r="AT413" s="278">
        <v>0.14285714199999999</v>
      </c>
      <c r="AU413" s="278">
        <v>0.4</v>
      </c>
      <c r="AV413" s="278">
        <v>0.15</v>
      </c>
      <c r="AW413" s="278">
        <v>0</v>
      </c>
      <c r="AX413" s="278">
        <v>0.4</v>
      </c>
      <c r="AY413" s="456">
        <v>104.69499999999999</v>
      </c>
      <c r="AZ413" s="278">
        <v>3.7735850000000001E-2</v>
      </c>
      <c r="BA413" s="278">
        <v>0.7</v>
      </c>
      <c r="BB413" s="278">
        <v>0.05</v>
      </c>
      <c r="BC413" s="278">
        <v>0.25</v>
      </c>
      <c r="BD413" s="164">
        <v>0.05</v>
      </c>
      <c r="BE413" s="164">
        <v>4.1666665999999998E-2</v>
      </c>
      <c r="BF413" s="164">
        <v>0.178571428</v>
      </c>
      <c r="BG413" s="164">
        <v>4.1666665999999998E-2</v>
      </c>
      <c r="BH413" s="164">
        <v>0.220238094</v>
      </c>
      <c r="BI413" s="164">
        <v>0</v>
      </c>
      <c r="BJ413" s="165">
        <v>0</v>
      </c>
      <c r="BK413" s="164">
        <v>0.130714467593601</v>
      </c>
      <c r="BL413" s="165">
        <v>-4.1028139490227504</v>
      </c>
      <c r="BM413" s="165">
        <v>-0.85724233571098996</v>
      </c>
      <c r="BN413" s="165">
        <v>-21.000382950567001</v>
      </c>
      <c r="BO413" s="165">
        <v>0.24987044147345</v>
      </c>
      <c r="BP413" s="165">
        <v>3.4208233002573203E-2</v>
      </c>
      <c r="BQ413" s="165">
        <v>-2.4493430477160398</v>
      </c>
      <c r="BR413" s="165">
        <v>-4.0315645138326399</v>
      </c>
      <c r="BS413" s="284">
        <v>-0.25392627586654498</v>
      </c>
      <c r="BT413" s="289"/>
      <c r="BU413" s="279"/>
      <c r="BV413" s="290"/>
      <c r="BW413" s="289"/>
      <c r="BX413" s="289"/>
      <c r="BY413" s="289"/>
      <c r="BZ413" s="289"/>
      <c r="CA413" s="279"/>
      <c r="CB413" s="290"/>
      <c r="CC413" s="289"/>
      <c r="CD413" s="279"/>
      <c r="CE413" s="328"/>
      <c r="CF413" s="290"/>
      <c r="CG413" s="289"/>
      <c r="CH413" s="279"/>
      <c r="CI413" s="328"/>
      <c r="CJ413" s="290"/>
      <c r="CK413" s="289"/>
      <c r="CL413" s="279"/>
      <c r="CM413" s="328"/>
      <c r="CN413" s="290"/>
      <c r="CO413" s="289"/>
      <c r="CP413" s="279"/>
      <c r="CQ413" s="328"/>
      <c r="CR413" s="290"/>
      <c r="CS413" s="289"/>
      <c r="CT413" s="279"/>
      <c r="CU413" s="328"/>
      <c r="CV413" s="328"/>
      <c r="CW413" s="290"/>
      <c r="CX413" s="289"/>
      <c r="CY413" s="279"/>
      <c r="CZ413" s="328"/>
      <c r="DA413" s="328"/>
      <c r="DB413" s="290"/>
      <c r="DC413" s="289"/>
      <c r="DD413" s="279"/>
      <c r="DE413" s="328"/>
      <c r="DF413" s="328"/>
      <c r="DG413" s="290"/>
      <c r="DH413" s="302"/>
      <c r="DI413" s="301">
        <v>0.65968392789363794</v>
      </c>
      <c r="DP413" s="165"/>
      <c r="DQ413" s="165"/>
      <c r="DR413" s="165"/>
      <c r="ED413" s="165"/>
      <c r="EE413" s="165"/>
      <c r="EF413" s="165"/>
      <c r="EG413" s="165"/>
      <c r="EH413" s="166"/>
      <c r="EI413" s="165"/>
      <c r="EJ413" s="164"/>
      <c r="EK413" s="164"/>
      <c r="EL413" s="278"/>
      <c r="EM413" s="278"/>
      <c r="EN413" s="278"/>
      <c r="EO413" s="278"/>
      <c r="EP413" s="278"/>
      <c r="EQ413" s="278"/>
      <c r="ER413" s="165"/>
      <c r="ES413" s="166"/>
      <c r="ET413" s="166"/>
      <c r="EU413" s="166"/>
      <c r="EV413" s="166"/>
      <c r="EW413" s="166"/>
      <c r="EX413" s="284"/>
    </row>
    <row r="414" spans="1:154" ht="13" customHeight="1">
      <c r="A414" s="160" t="s">
        <v>563</v>
      </c>
      <c r="B414" s="160">
        <v>11292</v>
      </c>
      <c r="C414" s="160">
        <v>663697</v>
      </c>
      <c r="D414" s="160">
        <v>21523</v>
      </c>
      <c r="E414" s="160" t="s">
        <v>2170</v>
      </c>
      <c r="F414" s="160" t="s">
        <v>2170</v>
      </c>
      <c r="G414" s="175"/>
      <c r="H414" s="162" t="s">
        <v>2473</v>
      </c>
      <c r="I414" s="162" t="s">
        <v>616</v>
      </c>
      <c r="J414" s="161">
        <v>28</v>
      </c>
      <c r="K414" s="161">
        <v>4</v>
      </c>
      <c r="L414" s="161" t="s">
        <v>837</v>
      </c>
      <c r="Z414" s="163">
        <v>83</v>
      </c>
      <c r="AA414" s="163">
        <v>361</v>
      </c>
      <c r="AB414" s="163">
        <v>317</v>
      </c>
      <c r="AC414" s="163">
        <v>77</v>
      </c>
      <c r="AD414" s="163">
        <v>55</v>
      </c>
      <c r="AE414" s="163">
        <v>18</v>
      </c>
      <c r="AF414" s="163">
        <v>0</v>
      </c>
      <c r="AG414" s="163">
        <v>4</v>
      </c>
      <c r="AH414" s="163">
        <v>37</v>
      </c>
      <c r="AI414" s="163">
        <v>23</v>
      </c>
      <c r="AJ414" s="163">
        <v>0</v>
      </c>
      <c r="AK414" s="163">
        <v>3</v>
      </c>
      <c r="AL414" s="163">
        <v>34</v>
      </c>
      <c r="AM414" s="163">
        <v>0</v>
      </c>
      <c r="AN414" s="163">
        <v>57</v>
      </c>
      <c r="AO414" s="163">
        <v>7</v>
      </c>
      <c r="AP414" s="163">
        <v>2</v>
      </c>
      <c r="AQ414" s="163">
        <v>1</v>
      </c>
      <c r="AR414" s="163">
        <v>5</v>
      </c>
      <c r="AS414" s="278">
        <v>9.4182824999999998E-2</v>
      </c>
      <c r="AT414" s="278">
        <v>0.15789473600000001</v>
      </c>
      <c r="AU414" s="278">
        <v>0.47528516999999998</v>
      </c>
      <c r="AV414" s="278">
        <v>0.24714828999999999</v>
      </c>
      <c r="AW414" s="278">
        <v>6.4638780000000007E-2</v>
      </c>
      <c r="AX414" s="278">
        <v>0.38022813999999999</v>
      </c>
      <c r="AY414" s="456">
        <v>110.795</v>
      </c>
      <c r="AZ414" s="278">
        <v>6.8166779999999996E-2</v>
      </c>
      <c r="BA414" s="278">
        <v>0.370229007</v>
      </c>
      <c r="BB414" s="278">
        <v>0.19465648799999999</v>
      </c>
      <c r="BC414" s="278">
        <v>0.43511450299999999</v>
      </c>
      <c r="BD414" s="164">
        <v>0.282945736</v>
      </c>
      <c r="BE414" s="164">
        <v>0.24290220800000001</v>
      </c>
      <c r="BF414" s="164">
        <v>0.32777777699999999</v>
      </c>
      <c r="BG414" s="164">
        <v>0.33753943199999997</v>
      </c>
      <c r="BH414" s="164">
        <v>0.66531720900000002</v>
      </c>
      <c r="BI414" s="164">
        <v>9.4637224000000006E-2</v>
      </c>
      <c r="BJ414" s="165">
        <v>61.043491466147302</v>
      </c>
      <c r="BK414" s="164">
        <v>0.30102335711320199</v>
      </c>
      <c r="BL414" s="165">
        <v>-3.6508782432814</v>
      </c>
      <c r="BM414" s="165">
        <v>38.193812914059599</v>
      </c>
      <c r="BN414" s="165">
        <v>88.049559009429103</v>
      </c>
      <c r="BO414" s="165">
        <v>-0.26019429648454001</v>
      </c>
      <c r="BP414" s="165">
        <v>-1.47913865745067</v>
      </c>
      <c r="BQ414" s="165">
        <v>-3.2850985006828601</v>
      </c>
      <c r="BR414" s="165">
        <v>-6.4436923713822702</v>
      </c>
      <c r="BS414" s="284">
        <v>-0.34057002709808998</v>
      </c>
      <c r="BT414" s="289"/>
      <c r="BU414" s="279"/>
      <c r="BV414" s="290"/>
      <c r="BW414" s="289"/>
      <c r="BX414" s="289"/>
      <c r="BY414" s="289"/>
      <c r="BZ414" s="289"/>
      <c r="CA414" s="279"/>
      <c r="CB414" s="290"/>
      <c r="CC414" s="289"/>
      <c r="CD414" s="279"/>
      <c r="CE414" s="328"/>
      <c r="CF414" s="290"/>
      <c r="CG414" s="289"/>
      <c r="CH414" s="279"/>
      <c r="CI414" s="328"/>
      <c r="CJ414" s="290"/>
      <c r="CK414" s="289"/>
      <c r="CL414" s="279"/>
      <c r="CM414" s="328"/>
      <c r="CN414" s="290"/>
      <c r="CO414" s="289"/>
      <c r="CP414" s="279"/>
      <c r="CQ414" s="328"/>
      <c r="CR414" s="290"/>
      <c r="CS414" s="289"/>
      <c r="CT414" s="279"/>
      <c r="CU414" s="328"/>
      <c r="CV414" s="328"/>
      <c r="CW414" s="290"/>
      <c r="CX414" s="289"/>
      <c r="CY414" s="279"/>
      <c r="CZ414" s="328"/>
      <c r="DA414" s="328"/>
      <c r="DB414" s="290"/>
      <c r="DC414" s="289"/>
      <c r="DD414" s="279"/>
      <c r="DE414" s="328"/>
      <c r="DF414" s="328"/>
      <c r="DG414" s="290"/>
      <c r="DH414" s="302"/>
      <c r="DI414" s="301">
        <v>-9.2001256942749006</v>
      </c>
      <c r="DP414" s="165"/>
      <c r="DQ414" s="165"/>
      <c r="DR414" s="165"/>
      <c r="ED414" s="165"/>
      <c r="EE414" s="165"/>
      <c r="EF414" s="165"/>
      <c r="EG414" s="165"/>
      <c r="EH414" s="166"/>
      <c r="EI414" s="165"/>
      <c r="EJ414" s="164"/>
      <c r="EK414" s="164"/>
      <c r="EL414" s="278"/>
      <c r="EM414" s="278"/>
      <c r="EN414" s="278"/>
      <c r="EO414" s="278"/>
      <c r="EP414" s="278"/>
      <c r="EQ414" s="278"/>
      <c r="ER414" s="165"/>
      <c r="ES414" s="166"/>
      <c r="ET414" s="166"/>
      <c r="EU414" s="166"/>
      <c r="EV414" s="166"/>
      <c r="EW414" s="166"/>
      <c r="EX414" s="284"/>
    </row>
    <row r="415" spans="1:154" ht="13" customHeight="1">
      <c r="A415" s="160" t="s">
        <v>563</v>
      </c>
      <c r="B415" s="160">
        <v>11796</v>
      </c>
      <c r="C415" s="160">
        <v>683146</v>
      </c>
      <c r="D415" s="160">
        <v>26123</v>
      </c>
      <c r="E415" s="160" t="s">
        <v>345</v>
      </c>
      <c r="F415" s="160" t="s">
        <v>345</v>
      </c>
      <c r="G415" s="175"/>
      <c r="H415" s="162" t="s">
        <v>3081</v>
      </c>
      <c r="I415" s="162" t="s">
        <v>570</v>
      </c>
      <c r="J415" s="160">
        <v>25</v>
      </c>
      <c r="K415" s="161">
        <v>5</v>
      </c>
      <c r="L415" s="161" t="s">
        <v>46</v>
      </c>
      <c r="Z415" s="163">
        <v>69</v>
      </c>
      <c r="AA415" s="163">
        <v>225</v>
      </c>
      <c r="AB415" s="163">
        <v>207</v>
      </c>
      <c r="AC415" s="163">
        <v>47</v>
      </c>
      <c r="AD415" s="163">
        <v>29</v>
      </c>
      <c r="AE415" s="163">
        <v>7</v>
      </c>
      <c r="AF415" s="163">
        <v>2</v>
      </c>
      <c r="AG415" s="163">
        <v>9</v>
      </c>
      <c r="AH415" s="163">
        <v>20</v>
      </c>
      <c r="AI415" s="163">
        <v>29</v>
      </c>
      <c r="AJ415" s="163">
        <v>3</v>
      </c>
      <c r="AK415" s="163">
        <v>0</v>
      </c>
      <c r="AL415" s="163">
        <v>14</v>
      </c>
      <c r="AM415" s="163">
        <v>0</v>
      </c>
      <c r="AN415" s="163">
        <v>56</v>
      </c>
      <c r="AO415" s="163">
        <v>1</v>
      </c>
      <c r="AP415" s="163">
        <v>2</v>
      </c>
      <c r="AQ415" s="163">
        <v>0</v>
      </c>
      <c r="AR415" s="163">
        <v>4</v>
      </c>
      <c r="AS415" s="278">
        <v>6.2222222000000001E-2</v>
      </c>
      <c r="AT415" s="278">
        <v>0.248888888</v>
      </c>
      <c r="AU415" s="278">
        <v>0.37254902000000001</v>
      </c>
      <c r="AV415" s="278">
        <v>0.24836601</v>
      </c>
      <c r="AW415" s="278">
        <v>0.12987013</v>
      </c>
      <c r="AX415" s="278">
        <v>0.46753246999999998</v>
      </c>
      <c r="AY415" s="456">
        <v>115.622</v>
      </c>
      <c r="AZ415" s="278">
        <v>0.11576626</v>
      </c>
      <c r="BA415" s="278">
        <v>0.48684210500000002</v>
      </c>
      <c r="BB415" s="278">
        <v>0.19736842099999999</v>
      </c>
      <c r="BC415" s="278">
        <v>0.31578947299999999</v>
      </c>
      <c r="BD415" s="164">
        <v>0.26388888799999999</v>
      </c>
      <c r="BE415" s="164">
        <v>0.22705313999999999</v>
      </c>
      <c r="BF415" s="164">
        <v>0.27678571400000002</v>
      </c>
      <c r="BG415" s="164">
        <v>0.41062801900000001</v>
      </c>
      <c r="BH415" s="164">
        <v>0.68741373299999997</v>
      </c>
      <c r="BI415" s="164">
        <v>0.183574879</v>
      </c>
      <c r="BJ415" s="165">
        <v>120.65991487673899</v>
      </c>
      <c r="BK415" s="164">
        <v>0.29789198509284398</v>
      </c>
      <c r="BL415" s="165">
        <v>-2.8398230863877898</v>
      </c>
      <c r="BM415" s="165">
        <v>23.240663092010301</v>
      </c>
      <c r="BN415" s="165">
        <v>92.974995639939493</v>
      </c>
      <c r="BO415" s="165">
        <v>-0.346389858407188</v>
      </c>
      <c r="BP415" s="165">
        <v>-0.60836347378790301</v>
      </c>
      <c r="BQ415" s="165">
        <v>7.8209165315000799</v>
      </c>
      <c r="BR415" s="165">
        <v>-2.4549042122581399</v>
      </c>
      <c r="BS415" s="284">
        <v>0.81080361959046798</v>
      </c>
      <c r="BT415" s="289"/>
      <c r="BU415" s="279"/>
      <c r="BV415" s="290"/>
      <c r="BW415" s="289"/>
      <c r="BX415" s="289"/>
      <c r="BY415" s="289"/>
      <c r="BZ415" s="289"/>
      <c r="CA415" s="279"/>
      <c r="CB415" s="290"/>
      <c r="CC415" s="289"/>
      <c r="CD415" s="279"/>
      <c r="CE415" s="328"/>
      <c r="CF415" s="290"/>
      <c r="CG415" s="289"/>
      <c r="CH415" s="279"/>
      <c r="CI415" s="328"/>
      <c r="CJ415" s="290"/>
      <c r="CK415" s="289"/>
      <c r="CL415" s="279"/>
      <c r="CM415" s="328"/>
      <c r="CN415" s="290"/>
      <c r="CO415" s="289"/>
      <c r="CP415" s="279"/>
      <c r="CQ415" s="328"/>
      <c r="CR415" s="290"/>
      <c r="CS415" s="289"/>
      <c r="CT415" s="279"/>
      <c r="CU415" s="328"/>
      <c r="CV415" s="328"/>
      <c r="CW415" s="290"/>
      <c r="CX415" s="289"/>
      <c r="CY415" s="279"/>
      <c r="CZ415" s="328"/>
      <c r="DA415" s="328"/>
      <c r="DB415" s="290"/>
      <c r="DC415" s="289"/>
      <c r="DD415" s="279"/>
      <c r="DE415" s="328"/>
      <c r="DF415" s="328"/>
      <c r="DG415" s="290"/>
      <c r="DH415" s="302"/>
      <c r="DI415" s="301">
        <v>2.94154220819473</v>
      </c>
      <c r="DP415" s="165"/>
      <c r="DQ415" s="165"/>
      <c r="DR415" s="165"/>
      <c r="ED415" s="165"/>
      <c r="EE415" s="165"/>
      <c r="EF415" s="165"/>
      <c r="EG415" s="165"/>
      <c r="EH415" s="166"/>
      <c r="EI415" s="165"/>
      <c r="EJ415" s="164"/>
      <c r="EK415" s="164"/>
      <c r="EL415" s="278"/>
      <c r="EM415" s="278"/>
      <c r="EN415" s="278"/>
      <c r="EO415" s="278"/>
      <c r="EP415" s="278"/>
      <c r="EQ415" s="278"/>
      <c r="ER415" s="165"/>
      <c r="ES415" s="166"/>
      <c r="ET415" s="166"/>
      <c r="EU415" s="166"/>
      <c r="EV415" s="166"/>
      <c r="EW415" s="166"/>
      <c r="EX415" s="284"/>
    </row>
    <row r="416" spans="1:154" ht="13" customHeight="1">
      <c r="A416" s="160" t="s">
        <v>563</v>
      </c>
      <c r="B416" s="160">
        <v>9991</v>
      </c>
      <c r="C416" s="160">
        <v>570482</v>
      </c>
      <c r="D416" s="160">
        <v>10681</v>
      </c>
      <c r="E416" s="160" t="s">
        <v>4356</v>
      </c>
      <c r="F416" s="160" t="s">
        <v>4356</v>
      </c>
      <c r="G416" s="175"/>
      <c r="H416" s="162" t="s">
        <v>908</v>
      </c>
      <c r="I416" s="162" t="s">
        <v>312</v>
      </c>
      <c r="J416" s="161">
        <v>33</v>
      </c>
      <c r="K416" s="161">
        <v>5</v>
      </c>
      <c r="L416" s="161" t="s">
        <v>837</v>
      </c>
      <c r="Z416" s="163">
        <v>38</v>
      </c>
      <c r="AA416" s="163">
        <v>125</v>
      </c>
      <c r="AB416" s="163">
        <v>113</v>
      </c>
      <c r="AC416" s="163">
        <v>26</v>
      </c>
      <c r="AD416" s="163">
        <v>15</v>
      </c>
      <c r="AE416" s="163">
        <v>10</v>
      </c>
      <c r="AF416" s="163">
        <v>1</v>
      </c>
      <c r="AG416" s="163">
        <v>0</v>
      </c>
      <c r="AH416" s="163">
        <v>5</v>
      </c>
      <c r="AI416" s="163">
        <v>15</v>
      </c>
      <c r="AJ416" s="163">
        <v>0</v>
      </c>
      <c r="AK416" s="163">
        <v>0</v>
      </c>
      <c r="AL416" s="163">
        <v>10</v>
      </c>
      <c r="AM416" s="163">
        <v>0</v>
      </c>
      <c r="AN416" s="163">
        <v>22</v>
      </c>
      <c r="AO416" s="163">
        <v>0</v>
      </c>
      <c r="AP416" s="163">
        <v>0</v>
      </c>
      <c r="AQ416" s="163">
        <v>2</v>
      </c>
      <c r="AR416" s="163">
        <v>6</v>
      </c>
      <c r="AS416" s="278">
        <v>0.08</v>
      </c>
      <c r="AT416" s="278">
        <v>0.17599999999999999</v>
      </c>
      <c r="AU416" s="278">
        <v>0.36559140000000001</v>
      </c>
      <c r="AV416" s="278">
        <v>0.25806452000000002</v>
      </c>
      <c r="AW416" s="278">
        <v>2.1505380000000001E-2</v>
      </c>
      <c r="AX416" s="278">
        <v>0.33333332999999998</v>
      </c>
      <c r="AY416" s="456">
        <v>107.714</v>
      </c>
      <c r="AZ416" s="278">
        <v>0.14823009000000001</v>
      </c>
      <c r="BA416" s="278">
        <v>0.42857142799999998</v>
      </c>
      <c r="BB416" s="278">
        <v>0.28571428500000001</v>
      </c>
      <c r="BC416" s="278">
        <v>0.28571428500000001</v>
      </c>
      <c r="BD416" s="164">
        <v>0.28571428500000001</v>
      </c>
      <c r="BE416" s="164">
        <v>0.230088495</v>
      </c>
      <c r="BF416" s="164">
        <v>0.29268292600000001</v>
      </c>
      <c r="BG416" s="164">
        <v>0.33628318499999998</v>
      </c>
      <c r="BH416" s="164">
        <v>0.62896611099999999</v>
      </c>
      <c r="BI416" s="164">
        <v>0.10619468999999999</v>
      </c>
      <c r="BJ416" s="165">
        <v>68.498360145952304</v>
      </c>
      <c r="BK416" s="164">
        <v>0.28005701448859199</v>
      </c>
      <c r="BL416" s="165">
        <v>-3.3633851497284399</v>
      </c>
      <c r="BM416" s="165">
        <v>11.125773838270501</v>
      </c>
      <c r="BN416" s="165">
        <v>73.413267597114896</v>
      </c>
      <c r="BO416" s="165">
        <v>-2.2789479523082499E-2</v>
      </c>
      <c r="BP416" s="165">
        <v>-0.83831929741427302</v>
      </c>
      <c r="BQ416" s="165">
        <v>-0.27985539751494098</v>
      </c>
      <c r="BR416" s="165">
        <v>-4.6627258853837201</v>
      </c>
      <c r="BS416" s="284">
        <v>-2.9012938362547799E-2</v>
      </c>
      <c r="BT416" s="289"/>
      <c r="BU416" s="279"/>
      <c r="BV416" s="290"/>
      <c r="BW416" s="289"/>
      <c r="BX416" s="289"/>
      <c r="BY416" s="289"/>
      <c r="BZ416" s="289"/>
      <c r="CA416" s="279"/>
      <c r="CB416" s="290"/>
      <c r="CC416" s="289"/>
      <c r="CD416" s="279"/>
      <c r="CE416" s="328"/>
      <c r="CF416" s="290"/>
      <c r="CG416" s="289"/>
      <c r="CH416" s="279"/>
      <c r="CI416" s="328"/>
      <c r="CJ416" s="290"/>
      <c r="CK416" s="289"/>
      <c r="CL416" s="279"/>
      <c r="CM416" s="328"/>
      <c r="CN416" s="290"/>
      <c r="CO416" s="289"/>
      <c r="CP416" s="279"/>
      <c r="CQ416" s="328"/>
      <c r="CR416" s="290"/>
      <c r="CS416" s="289"/>
      <c r="CT416" s="279"/>
      <c r="CU416" s="328"/>
      <c r="CV416" s="328"/>
      <c r="CW416" s="290"/>
      <c r="CX416" s="289"/>
      <c r="CY416" s="279"/>
      <c r="CZ416" s="328"/>
      <c r="DA416" s="328"/>
      <c r="DB416" s="290"/>
      <c r="DC416" s="289"/>
      <c r="DD416" s="279"/>
      <c r="DE416" s="328"/>
      <c r="DF416" s="328"/>
      <c r="DG416" s="290"/>
      <c r="DH416" s="302"/>
      <c r="DI416" s="301">
        <v>0.103535458445549</v>
      </c>
      <c r="DP416" s="165"/>
      <c r="DQ416" s="165"/>
      <c r="DR416" s="165"/>
      <c r="ED416" s="165"/>
      <c r="EE416" s="165"/>
      <c r="EF416" s="165"/>
      <c r="EG416" s="165"/>
      <c r="EH416" s="166"/>
      <c r="EI416" s="165"/>
      <c r="EJ416" s="164"/>
      <c r="EK416" s="164"/>
      <c r="EL416" s="278"/>
      <c r="EM416" s="278"/>
      <c r="EN416" s="278"/>
      <c r="EO416" s="278"/>
      <c r="EP416" s="278"/>
      <c r="EQ416" s="278"/>
      <c r="ER416" s="165"/>
      <c r="ES416" s="166"/>
      <c r="ET416" s="166"/>
      <c r="EU416" s="166"/>
      <c r="EV416" s="166"/>
      <c r="EW416" s="166"/>
      <c r="EX416" s="284"/>
    </row>
    <row r="417" spans="1:154" ht="13" customHeight="1">
      <c r="A417" s="160" t="s">
        <v>563</v>
      </c>
      <c r="B417" s="160">
        <v>12920</v>
      </c>
      <c r="C417" s="160">
        <v>690291</v>
      </c>
      <c r="D417" s="160">
        <v>31437</v>
      </c>
      <c r="E417" s="160" t="s">
        <v>239</v>
      </c>
      <c r="F417" s="160" t="s">
        <v>239</v>
      </c>
      <c r="G417" s="175"/>
      <c r="H417" s="162" t="s">
        <v>3093</v>
      </c>
      <c r="I417" s="162" t="s">
        <v>681</v>
      </c>
      <c r="J417" s="160">
        <v>24</v>
      </c>
      <c r="K417" s="161">
        <v>5</v>
      </c>
      <c r="L417" s="161" t="s">
        <v>46</v>
      </c>
      <c r="Z417" s="163">
        <v>18</v>
      </c>
      <c r="AA417" s="163">
        <v>53</v>
      </c>
      <c r="AB417" s="163">
        <v>45</v>
      </c>
      <c r="AC417" s="163">
        <v>5</v>
      </c>
      <c r="AD417" s="163">
        <v>5</v>
      </c>
      <c r="AE417" s="163">
        <v>0</v>
      </c>
      <c r="AF417" s="163">
        <v>0</v>
      </c>
      <c r="AG417" s="163">
        <v>0</v>
      </c>
      <c r="AH417" s="163">
        <v>8</v>
      </c>
      <c r="AI417" s="163">
        <v>3</v>
      </c>
      <c r="AJ417" s="163">
        <v>0</v>
      </c>
      <c r="AK417" s="163">
        <v>0</v>
      </c>
      <c r="AL417" s="163">
        <v>7</v>
      </c>
      <c r="AM417" s="163">
        <v>0</v>
      </c>
      <c r="AN417" s="163">
        <v>15</v>
      </c>
      <c r="AO417" s="163">
        <v>1</v>
      </c>
      <c r="AP417" s="163">
        <v>0</v>
      </c>
      <c r="AQ417" s="163">
        <v>0</v>
      </c>
      <c r="AR417" s="163">
        <v>2</v>
      </c>
      <c r="AS417" s="278">
        <v>0.132075471</v>
      </c>
      <c r="AT417" s="278">
        <v>0.28301886700000001</v>
      </c>
      <c r="AU417" s="278">
        <v>0.36666666999999997</v>
      </c>
      <c r="AV417" s="278">
        <v>0.16666666999999999</v>
      </c>
      <c r="AW417" s="278">
        <v>3.3333330000000001E-2</v>
      </c>
      <c r="AX417" s="278">
        <v>0.4</v>
      </c>
      <c r="AY417" s="456">
        <v>107.267</v>
      </c>
      <c r="AZ417" s="278">
        <v>9.478673E-2</v>
      </c>
      <c r="BA417" s="278">
        <v>0.5</v>
      </c>
      <c r="BB417" s="278">
        <v>0.233333333</v>
      </c>
      <c r="BC417" s="278">
        <v>0.266666666</v>
      </c>
      <c r="BD417" s="164">
        <v>0.16666666599999999</v>
      </c>
      <c r="BE417" s="164">
        <v>0.111111111</v>
      </c>
      <c r="BF417" s="164">
        <v>0.24528301799999999</v>
      </c>
      <c r="BG417" s="164">
        <v>0.111111111</v>
      </c>
      <c r="BH417" s="164">
        <v>0.356394129</v>
      </c>
      <c r="BI417" s="164">
        <v>0</v>
      </c>
      <c r="BJ417" s="165">
        <v>0</v>
      </c>
      <c r="BK417" s="164">
        <v>0.18889904921909501</v>
      </c>
      <c r="BL417" s="165">
        <v>-5.2959593817922999</v>
      </c>
      <c r="BM417" s="165">
        <v>0.84744402911925598</v>
      </c>
      <c r="BN417" s="165">
        <v>14.999681146364299</v>
      </c>
      <c r="BO417" s="165">
        <v>0.23366408862316199</v>
      </c>
      <c r="BP417" s="165">
        <v>0.226183174643665</v>
      </c>
      <c r="BQ417" s="165">
        <v>-2.2215037494297798</v>
      </c>
      <c r="BR417" s="165">
        <v>-4.9580616726871396</v>
      </c>
      <c r="BS417" s="284">
        <v>-0.23030590771769599</v>
      </c>
      <c r="BT417" s="289"/>
      <c r="BU417" s="279"/>
      <c r="BV417" s="290"/>
      <c r="BW417" s="289"/>
      <c r="BX417" s="289"/>
      <c r="BY417" s="289"/>
      <c r="BZ417" s="289"/>
      <c r="CA417" s="279"/>
      <c r="CB417" s="290"/>
      <c r="CC417" s="289"/>
      <c r="CD417" s="279"/>
      <c r="CE417" s="328"/>
      <c r="CF417" s="290"/>
      <c r="CG417" s="289"/>
      <c r="CH417" s="279"/>
      <c r="CI417" s="328"/>
      <c r="CJ417" s="290"/>
      <c r="CK417" s="289"/>
      <c r="CL417" s="279"/>
      <c r="CM417" s="328"/>
      <c r="CN417" s="290"/>
      <c r="CO417" s="289"/>
      <c r="CP417" s="279"/>
      <c r="CQ417" s="328"/>
      <c r="CR417" s="290"/>
      <c r="CS417" s="289"/>
      <c r="CT417" s="279"/>
      <c r="CU417" s="328"/>
      <c r="CV417" s="328"/>
      <c r="CW417" s="290"/>
      <c r="CX417" s="289"/>
      <c r="CY417" s="279"/>
      <c r="CZ417" s="328"/>
      <c r="DA417" s="328"/>
      <c r="DB417" s="290"/>
      <c r="DC417" s="289"/>
      <c r="DD417" s="279"/>
      <c r="DE417" s="328"/>
      <c r="DF417" s="328"/>
      <c r="DG417" s="290"/>
      <c r="DH417" s="325"/>
      <c r="DI417" s="301">
        <v>0.92211987078189805</v>
      </c>
      <c r="DP417" s="165"/>
      <c r="DQ417" s="165"/>
      <c r="DR417" s="165"/>
      <c r="ED417" s="165"/>
      <c r="EE417" s="165"/>
      <c r="EF417" s="165"/>
      <c r="EG417" s="165"/>
      <c r="EH417" s="166"/>
      <c r="EI417" s="165"/>
      <c r="EL417" s="278"/>
      <c r="EM417" s="278"/>
      <c r="EN417" s="278"/>
      <c r="EO417" s="278"/>
      <c r="EP417" s="278"/>
      <c r="EQ417" s="278"/>
      <c r="ER417" s="165"/>
    </row>
    <row r="418" spans="1:154" ht="13" customHeight="1">
      <c r="A418" s="160" t="s">
        <v>563</v>
      </c>
      <c r="B418" s="160">
        <v>12494</v>
      </c>
      <c r="C418" s="160">
        <v>700242</v>
      </c>
      <c r="D418" s="160">
        <v>29575</v>
      </c>
      <c r="E418" s="160" t="s">
        <v>239</v>
      </c>
      <c r="F418" s="160" t="s">
        <v>239</v>
      </c>
      <c r="G418" s="175"/>
      <c r="H418" s="162" t="s">
        <v>4140</v>
      </c>
      <c r="I418" s="162" t="s">
        <v>418</v>
      </c>
      <c r="J418" s="160">
        <v>25</v>
      </c>
      <c r="K418" s="161">
        <v>6</v>
      </c>
      <c r="L418" s="161" t="s">
        <v>46</v>
      </c>
      <c r="Z418" s="163">
        <v>75</v>
      </c>
      <c r="AA418" s="163">
        <v>238</v>
      </c>
      <c r="AB418" s="163">
        <v>214</v>
      </c>
      <c r="AC418" s="163">
        <v>47</v>
      </c>
      <c r="AD418" s="163">
        <v>36</v>
      </c>
      <c r="AE418" s="163">
        <v>5</v>
      </c>
      <c r="AF418" s="163">
        <v>1</v>
      </c>
      <c r="AG418" s="163">
        <v>5</v>
      </c>
      <c r="AH418" s="163">
        <v>28</v>
      </c>
      <c r="AI418" s="163">
        <v>27</v>
      </c>
      <c r="AJ418" s="163">
        <v>2</v>
      </c>
      <c r="AK418" s="163">
        <v>1</v>
      </c>
      <c r="AL418" s="163">
        <v>20</v>
      </c>
      <c r="AM418" s="163">
        <v>0</v>
      </c>
      <c r="AN418" s="163">
        <v>60</v>
      </c>
      <c r="AO418" s="163">
        <v>0</v>
      </c>
      <c r="AP418" s="163">
        <v>4</v>
      </c>
      <c r="AQ418" s="163">
        <v>0</v>
      </c>
      <c r="AR418" s="163">
        <v>2</v>
      </c>
      <c r="AS418" s="278">
        <v>8.4033612999999993E-2</v>
      </c>
      <c r="AT418" s="278">
        <v>0.25210083999999999</v>
      </c>
      <c r="AU418" s="278">
        <v>0.46202532000000002</v>
      </c>
      <c r="AV418" s="278">
        <v>0.16455696</v>
      </c>
      <c r="AW418" s="278">
        <v>5.6962029999999997E-2</v>
      </c>
      <c r="AX418" s="278">
        <v>0.34810127000000002</v>
      </c>
      <c r="AY418" s="456">
        <v>110.771</v>
      </c>
      <c r="AZ418" s="278">
        <v>0.12209302</v>
      </c>
      <c r="BA418" s="278">
        <v>0.47468354400000001</v>
      </c>
      <c r="BB418" s="278">
        <v>0.158227848</v>
      </c>
      <c r="BC418" s="278">
        <v>0.36708860700000001</v>
      </c>
      <c r="BD418" s="164">
        <v>0.274509803</v>
      </c>
      <c r="BE418" s="164">
        <v>0.21962616800000001</v>
      </c>
      <c r="BF418" s="164">
        <v>0.28151260500000003</v>
      </c>
      <c r="BG418" s="164">
        <v>0.32242990599999999</v>
      </c>
      <c r="BH418" s="164">
        <v>0.60394251099999996</v>
      </c>
      <c r="BI418" s="164">
        <v>0.10280373800000001</v>
      </c>
      <c r="BJ418" s="165">
        <v>66.311107173759098</v>
      </c>
      <c r="BK418" s="164">
        <v>0.26892308828209599</v>
      </c>
      <c r="BL418" s="165">
        <v>-8.5264100563068599</v>
      </c>
      <c r="BM418" s="165">
        <v>19.060948656843099</v>
      </c>
      <c r="BN418" s="165">
        <v>70.700150046323103</v>
      </c>
      <c r="BO418" s="165">
        <v>0.244331657431577</v>
      </c>
      <c r="BP418" s="165">
        <v>-0.87538186088204295</v>
      </c>
      <c r="BQ418" s="165">
        <v>0.76608885635540203</v>
      </c>
      <c r="BR418" s="165">
        <v>-8.9001304228146303</v>
      </c>
      <c r="BS418" s="284">
        <v>7.9421333185068999E-2</v>
      </c>
      <c r="BT418" s="289"/>
      <c r="BU418" s="279"/>
      <c r="BV418" s="290"/>
      <c r="BW418" s="289"/>
      <c r="BX418" s="289"/>
      <c r="BY418" s="289"/>
      <c r="BZ418" s="289"/>
      <c r="CA418" s="279"/>
      <c r="CB418" s="290"/>
      <c r="CC418" s="289"/>
      <c r="CD418" s="279"/>
      <c r="CE418" s="328"/>
      <c r="CF418" s="290"/>
      <c r="CG418" s="289"/>
      <c r="CH418" s="279"/>
      <c r="CI418" s="328"/>
      <c r="CJ418" s="290"/>
      <c r="CK418" s="289"/>
      <c r="CL418" s="279"/>
      <c r="CM418" s="328"/>
      <c r="CN418" s="290"/>
      <c r="CO418" s="289"/>
      <c r="CP418" s="279"/>
      <c r="CQ418" s="328"/>
      <c r="CR418" s="290"/>
      <c r="CS418" s="289"/>
      <c r="CT418" s="279"/>
      <c r="CU418" s="328"/>
      <c r="CV418" s="328"/>
      <c r="CW418" s="290"/>
      <c r="CX418" s="289"/>
      <c r="CY418" s="279"/>
      <c r="CZ418" s="328"/>
      <c r="DA418" s="328"/>
      <c r="DB418" s="290"/>
      <c r="DC418" s="289"/>
      <c r="DD418" s="279"/>
      <c r="DE418" s="328"/>
      <c r="DF418" s="328"/>
      <c r="DG418" s="290"/>
      <c r="DH418" s="325"/>
      <c r="DI418" s="301">
        <v>1.51836538314819</v>
      </c>
      <c r="DP418" s="165"/>
      <c r="DQ418" s="165"/>
      <c r="DR418" s="165"/>
      <c r="ED418" s="165"/>
      <c r="EE418" s="165"/>
      <c r="EF418" s="165"/>
      <c r="EG418" s="165"/>
      <c r="EH418" s="166"/>
      <c r="EI418" s="165"/>
      <c r="EL418" s="278"/>
      <c r="EM418" s="278"/>
      <c r="EN418" s="278"/>
      <c r="EO418" s="278"/>
      <c r="EP418" s="278"/>
      <c r="EQ418" s="278"/>
      <c r="ER418" s="165"/>
    </row>
    <row r="419" spans="1:154" ht="13" customHeight="1">
      <c r="A419" s="160" t="s">
        <v>563</v>
      </c>
      <c r="B419" s="160">
        <v>11395</v>
      </c>
      <c r="C419" s="160">
        <v>660644</v>
      </c>
      <c r="D419" s="160">
        <v>20536</v>
      </c>
      <c r="E419" s="160" t="s">
        <v>129</v>
      </c>
      <c r="F419" s="160" t="s">
        <v>129</v>
      </c>
      <c r="G419" s="175"/>
      <c r="H419" s="162" t="s">
        <v>3403</v>
      </c>
      <c r="I419" s="162" t="s">
        <v>2455</v>
      </c>
      <c r="J419" s="161">
        <v>27</v>
      </c>
      <c r="K419" s="161">
        <v>6</v>
      </c>
      <c r="L419" s="161" t="s">
        <v>2545</v>
      </c>
      <c r="Z419" s="163">
        <v>29</v>
      </c>
      <c r="AA419" s="163">
        <v>34</v>
      </c>
      <c r="AB419" s="163">
        <v>33</v>
      </c>
      <c r="AC419" s="163">
        <v>5</v>
      </c>
      <c r="AD419" s="163">
        <v>3</v>
      </c>
      <c r="AE419" s="163">
        <v>2</v>
      </c>
      <c r="AF419" s="163">
        <v>0</v>
      </c>
      <c r="AG419" s="163">
        <v>0</v>
      </c>
      <c r="AH419" s="163">
        <v>6</v>
      </c>
      <c r="AI419" s="163">
        <v>2</v>
      </c>
      <c r="AJ419" s="163">
        <v>2</v>
      </c>
      <c r="AK419" s="163">
        <v>1</v>
      </c>
      <c r="AL419" s="163">
        <v>1</v>
      </c>
      <c r="AM419" s="163">
        <v>0</v>
      </c>
      <c r="AN419" s="163">
        <v>9</v>
      </c>
      <c r="AO419" s="163">
        <v>0</v>
      </c>
      <c r="AP419" s="163">
        <v>0</v>
      </c>
      <c r="AQ419" s="163">
        <v>0</v>
      </c>
      <c r="AR419" s="163">
        <v>0</v>
      </c>
      <c r="AS419" s="278">
        <v>2.9411764E-2</v>
      </c>
      <c r="AT419" s="278">
        <v>0.264705882</v>
      </c>
      <c r="AU419" s="278">
        <v>0.29166667000000002</v>
      </c>
      <c r="AV419" s="278">
        <v>0.20833333000000001</v>
      </c>
      <c r="AW419" s="278">
        <v>0</v>
      </c>
      <c r="AX419" s="278">
        <v>0.375</v>
      </c>
      <c r="AY419" s="456">
        <v>103.015</v>
      </c>
      <c r="AZ419" s="278">
        <v>0.11363636000000001</v>
      </c>
      <c r="BA419" s="278">
        <v>0.375</v>
      </c>
      <c r="BB419" s="278">
        <v>8.3333332999999996E-2</v>
      </c>
      <c r="BC419" s="278">
        <v>0.54166666600000002</v>
      </c>
      <c r="BD419" s="164">
        <v>0.20833333300000001</v>
      </c>
      <c r="BE419" s="164">
        <v>0.15151515099999999</v>
      </c>
      <c r="BF419" s="164">
        <v>0.17647058800000001</v>
      </c>
      <c r="BG419" s="164">
        <v>0.212121212</v>
      </c>
      <c r="BH419" s="164">
        <v>0.38859179999999999</v>
      </c>
      <c r="BI419" s="164">
        <v>6.0606061000000003E-2</v>
      </c>
      <c r="BJ419" s="165">
        <v>39.835091822528099</v>
      </c>
      <c r="BK419" s="164">
        <v>0.17283582336762299</v>
      </c>
      <c r="BL419" s="165">
        <v>-3.8348687088284299</v>
      </c>
      <c r="BM419" s="165">
        <v>0.106182535907287</v>
      </c>
      <c r="BN419" s="165">
        <v>4.9824144735870499</v>
      </c>
      <c r="BO419" s="165">
        <v>0.14780058372416899</v>
      </c>
      <c r="BP419" s="165">
        <v>0.61317756958305802</v>
      </c>
      <c r="BQ419" s="165">
        <v>-2.1229285003784701</v>
      </c>
      <c r="BR419" s="165">
        <v>-3.1609161870721301</v>
      </c>
      <c r="BS419" s="284">
        <v>-0.220086495656344</v>
      </c>
      <c r="BT419" s="289"/>
      <c r="BU419" s="279"/>
      <c r="BV419" s="290"/>
      <c r="BW419" s="289"/>
      <c r="BX419" s="289"/>
      <c r="BY419" s="289"/>
      <c r="BZ419" s="289"/>
      <c r="CA419" s="279"/>
      <c r="CB419" s="290"/>
      <c r="CC419" s="289"/>
      <c r="CD419" s="279"/>
      <c r="CE419" s="328"/>
      <c r="CF419" s="290"/>
      <c r="CG419" s="289"/>
      <c r="CH419" s="279"/>
      <c r="CI419" s="328"/>
      <c r="CJ419" s="290"/>
      <c r="CK419" s="289"/>
      <c r="CL419" s="279"/>
      <c r="CM419" s="328"/>
      <c r="CN419" s="290"/>
      <c r="CO419" s="289"/>
      <c r="CP419" s="279"/>
      <c r="CQ419" s="328"/>
      <c r="CR419" s="290"/>
      <c r="CS419" s="289"/>
      <c r="CT419" s="279"/>
      <c r="CU419" s="328"/>
      <c r="CV419" s="328"/>
      <c r="CW419" s="290"/>
      <c r="CX419" s="289"/>
      <c r="CY419" s="279"/>
      <c r="CZ419" s="328"/>
      <c r="DA419" s="328"/>
      <c r="DB419" s="290"/>
      <c r="DC419" s="289"/>
      <c r="DD419" s="279"/>
      <c r="DE419" s="328"/>
      <c r="DF419" s="328"/>
      <c r="DG419" s="290"/>
      <c r="DH419" s="302"/>
      <c r="DI419" s="301">
        <v>-7.0303292013704693E-2</v>
      </c>
      <c r="DP419" s="165"/>
      <c r="DQ419" s="165"/>
      <c r="DR419" s="165"/>
      <c r="ED419" s="165"/>
      <c r="EE419" s="165"/>
      <c r="EF419" s="165"/>
      <c r="EG419" s="165"/>
      <c r="EH419" s="166"/>
      <c r="EI419" s="165"/>
      <c r="EJ419" s="164"/>
      <c r="EK419" s="164"/>
      <c r="EL419" s="278"/>
      <c r="EM419" s="278"/>
      <c r="EN419" s="278"/>
      <c r="EO419" s="278"/>
      <c r="EP419" s="278"/>
      <c r="EQ419" s="278"/>
      <c r="ER419" s="165"/>
      <c r="ES419" s="166"/>
      <c r="ET419" s="166"/>
      <c r="EU419" s="166"/>
      <c r="EV419" s="166"/>
      <c r="EW419" s="166"/>
      <c r="EX419" s="284"/>
    </row>
    <row r="420" spans="1:154" ht="13" customHeight="1">
      <c r="A420" s="160" t="s">
        <v>563</v>
      </c>
      <c r="B420" s="160">
        <v>11760</v>
      </c>
      <c r="C420" s="160">
        <v>682985</v>
      </c>
      <c r="D420" s="160">
        <v>25976</v>
      </c>
      <c r="E420" s="160" t="s">
        <v>239</v>
      </c>
      <c r="F420" s="160" t="s">
        <v>239</v>
      </c>
      <c r="G420" s="175"/>
      <c r="H420" s="162" t="s">
        <v>318</v>
      </c>
      <c r="I420" s="162" t="s">
        <v>805</v>
      </c>
      <c r="J420" s="160">
        <v>24</v>
      </c>
      <c r="K420" s="161">
        <v>7</v>
      </c>
      <c r="L420" s="161" t="s">
        <v>46</v>
      </c>
      <c r="Z420" s="163">
        <v>89</v>
      </c>
      <c r="AA420" s="163">
        <v>373</v>
      </c>
      <c r="AB420" s="163">
        <v>343</v>
      </c>
      <c r="AC420" s="163">
        <v>98</v>
      </c>
      <c r="AD420" s="163">
        <v>55</v>
      </c>
      <c r="AE420" s="163">
        <v>21</v>
      </c>
      <c r="AF420" s="163">
        <v>0</v>
      </c>
      <c r="AG420" s="163">
        <v>22</v>
      </c>
      <c r="AH420" s="163">
        <v>50</v>
      </c>
      <c r="AI420" s="163">
        <v>71</v>
      </c>
      <c r="AJ420" s="163">
        <v>1</v>
      </c>
      <c r="AK420" s="163">
        <v>1</v>
      </c>
      <c r="AL420" s="163">
        <v>27</v>
      </c>
      <c r="AM420" s="163">
        <v>1</v>
      </c>
      <c r="AN420" s="163">
        <v>116</v>
      </c>
      <c r="AO420" s="163">
        <v>2</v>
      </c>
      <c r="AP420" s="163">
        <v>1</v>
      </c>
      <c r="AQ420" s="163">
        <v>0</v>
      </c>
      <c r="AR420" s="163">
        <v>6</v>
      </c>
      <c r="AS420" s="278">
        <v>7.2386058000000003E-2</v>
      </c>
      <c r="AT420" s="278">
        <v>0.31099195699999999</v>
      </c>
      <c r="AU420" s="278">
        <v>0.37719298000000001</v>
      </c>
      <c r="AV420" s="278">
        <v>0.31578947000000002</v>
      </c>
      <c r="AW420" s="278">
        <v>0.18859649000000001</v>
      </c>
      <c r="AX420" s="278">
        <v>0.46929824999999997</v>
      </c>
      <c r="AY420" s="456">
        <v>114.46299999999999</v>
      </c>
      <c r="AZ420" s="278">
        <v>0.14405145</v>
      </c>
      <c r="BA420" s="278">
        <v>0.40789473599999998</v>
      </c>
      <c r="BB420" s="278">
        <v>0.22368420999999999</v>
      </c>
      <c r="BC420" s="278">
        <v>0.36842105200000003</v>
      </c>
      <c r="BD420" s="164">
        <v>0.36893203800000002</v>
      </c>
      <c r="BE420" s="164">
        <v>0.28571428500000001</v>
      </c>
      <c r="BF420" s="164">
        <v>0.34048257300000001</v>
      </c>
      <c r="BG420" s="164">
        <v>0.53935860000000002</v>
      </c>
      <c r="BH420" s="164">
        <v>0.87984117299999998</v>
      </c>
      <c r="BI420" s="164">
        <v>0.25364431500000001</v>
      </c>
      <c r="BJ420" s="165">
        <v>163.60723533204299</v>
      </c>
      <c r="BK420" s="164">
        <v>0.37658663622794603</v>
      </c>
      <c r="BL420" s="165">
        <v>18.803767870413399</v>
      </c>
      <c r="BM420" s="165">
        <v>62.039418290602299</v>
      </c>
      <c r="BN420" s="165">
        <v>145.63900809741199</v>
      </c>
      <c r="BO420" s="165">
        <v>-1.38494452098858</v>
      </c>
      <c r="BP420" s="165">
        <v>-0.476334361825138</v>
      </c>
      <c r="BQ420" s="165">
        <v>28.378206175519399</v>
      </c>
      <c r="BR420" s="165">
        <v>19.113650892628598</v>
      </c>
      <c r="BS420" s="284">
        <v>2.9420020264789102</v>
      </c>
      <c r="BT420" s="289"/>
      <c r="BU420" s="279"/>
      <c r="BV420" s="290"/>
      <c r="BW420" s="289"/>
      <c r="BX420" s="289"/>
      <c r="BY420" s="289"/>
      <c r="BZ420" s="289"/>
      <c r="CA420" s="279"/>
      <c r="CB420" s="290"/>
      <c r="CC420" s="289"/>
      <c r="CD420" s="279"/>
      <c r="CE420" s="328"/>
      <c r="CF420" s="290"/>
      <c r="CG420" s="289"/>
      <c r="CH420" s="279"/>
      <c r="CI420" s="328"/>
      <c r="CJ420" s="290"/>
      <c r="CK420" s="289"/>
      <c r="CL420" s="279"/>
      <c r="CM420" s="328"/>
      <c r="CN420" s="290"/>
      <c r="CO420" s="289"/>
      <c r="CP420" s="279"/>
      <c r="CQ420" s="328"/>
      <c r="CR420" s="290"/>
      <c r="CS420" s="289"/>
      <c r="CT420" s="279"/>
      <c r="CU420" s="328"/>
      <c r="CV420" s="328"/>
      <c r="CW420" s="290"/>
      <c r="CX420" s="289"/>
      <c r="CY420" s="279"/>
      <c r="CZ420" s="328"/>
      <c r="DA420" s="328"/>
      <c r="DB420" s="290"/>
      <c r="DC420" s="289"/>
      <c r="DD420" s="279"/>
      <c r="DE420" s="328"/>
      <c r="DF420" s="328"/>
      <c r="DG420" s="290"/>
      <c r="DH420" s="302"/>
      <c r="DI420" s="301">
        <v>-3.5049804449081399</v>
      </c>
      <c r="DP420" s="165"/>
      <c r="DQ420" s="165"/>
      <c r="DR420" s="165"/>
      <c r="ED420" s="165"/>
      <c r="EE420" s="165"/>
      <c r="EF420" s="165"/>
      <c r="EG420" s="165"/>
      <c r="EH420" s="166"/>
      <c r="EI420" s="165"/>
      <c r="EJ420" s="164"/>
      <c r="EK420" s="164"/>
      <c r="EL420" s="278"/>
      <c r="EM420" s="278"/>
      <c r="EN420" s="278"/>
      <c r="EO420" s="278"/>
      <c r="EP420" s="278"/>
      <c r="EQ420" s="278"/>
      <c r="ER420" s="165"/>
      <c r="ES420" s="166"/>
      <c r="ET420" s="166"/>
      <c r="EU420" s="166"/>
      <c r="EV420" s="166"/>
      <c r="EW420" s="166"/>
      <c r="EX420" s="284"/>
    </row>
    <row r="421" spans="1:154" ht="13" customHeight="1">
      <c r="A421" s="160" t="s">
        <v>563</v>
      </c>
      <c r="B421" s="160">
        <v>12763</v>
      </c>
      <c r="C421" s="160">
        <v>807799</v>
      </c>
      <c r="D421" s="160">
        <v>31837</v>
      </c>
      <c r="E421" s="160" t="s">
        <v>609</v>
      </c>
      <c r="F421" s="160" t="s">
        <v>609</v>
      </c>
      <c r="G421" s="175"/>
      <c r="H421" s="162" t="s">
        <v>3593</v>
      </c>
      <c r="I421" s="162" t="s">
        <v>3594</v>
      </c>
      <c r="J421" s="160">
        <v>30</v>
      </c>
      <c r="K421" s="161">
        <v>7</v>
      </c>
      <c r="L421" s="161" t="s">
        <v>46</v>
      </c>
      <c r="Z421" s="163"/>
      <c r="AS421" s="278"/>
      <c r="AT421" s="278"/>
      <c r="AU421" s="278"/>
      <c r="AV421" s="278"/>
      <c r="AW421" s="278"/>
      <c r="AX421" s="278"/>
      <c r="AY421" s="456"/>
      <c r="AZ421" s="278"/>
      <c r="BA421" s="278"/>
      <c r="BB421" s="278"/>
      <c r="BC421" s="278"/>
      <c r="BD421" s="164"/>
      <c r="BE421" s="164"/>
      <c r="BF421" s="164"/>
      <c r="BG421" s="164"/>
      <c r="BH421" s="164"/>
      <c r="BI421" s="164"/>
      <c r="BJ421" s="165"/>
      <c r="BK421" s="164"/>
      <c r="BL421" s="165"/>
      <c r="BM421" s="165"/>
      <c r="BN421" s="165"/>
      <c r="BO421" s="165"/>
      <c r="BP421" s="165"/>
      <c r="BQ421" s="165"/>
      <c r="BR421" s="165"/>
      <c r="BS421" s="284"/>
      <c r="BT421" s="289"/>
      <c r="BU421" s="279"/>
      <c r="BV421" s="290"/>
      <c r="BW421" s="289"/>
      <c r="BX421" s="289"/>
      <c r="BY421" s="289"/>
      <c r="BZ421" s="289"/>
      <c r="CA421" s="279"/>
      <c r="CB421" s="290"/>
      <c r="CC421" s="289"/>
      <c r="CD421" s="279"/>
      <c r="CE421" s="328"/>
      <c r="CF421" s="290"/>
      <c r="CG421" s="289"/>
      <c r="CH421" s="279"/>
      <c r="CI421" s="328"/>
      <c r="CJ421" s="290"/>
      <c r="CK421" s="289"/>
      <c r="CL421" s="279"/>
      <c r="CM421" s="328"/>
      <c r="CN421" s="290"/>
      <c r="CO421" s="289"/>
      <c r="CP421" s="279"/>
      <c r="CQ421" s="328"/>
      <c r="CR421" s="290"/>
      <c r="CS421" s="289"/>
      <c r="CT421" s="279"/>
      <c r="CU421" s="328"/>
      <c r="CV421" s="328"/>
      <c r="CW421" s="290"/>
      <c r="CX421" s="289"/>
      <c r="CY421" s="279"/>
      <c r="CZ421" s="328"/>
      <c r="DA421" s="328"/>
      <c r="DB421" s="290"/>
      <c r="DC421" s="289"/>
      <c r="DD421" s="279"/>
      <c r="DE421" s="328"/>
      <c r="DF421" s="328"/>
      <c r="DG421" s="290"/>
      <c r="DH421" s="302"/>
      <c r="DI421" s="301"/>
      <c r="DP421" s="165"/>
      <c r="DQ421" s="165"/>
      <c r="DR421" s="165"/>
      <c r="ED421" s="165"/>
      <c r="EE421" s="165"/>
      <c r="EF421" s="165"/>
      <c r="EG421" s="165"/>
      <c r="EH421" s="166"/>
      <c r="EI421" s="165"/>
      <c r="EJ421" s="164"/>
      <c r="EK421" s="164"/>
      <c r="EL421" s="278"/>
      <c r="EM421" s="278"/>
      <c r="EN421" s="278"/>
      <c r="EO421" s="278"/>
      <c r="EP421" s="278"/>
      <c r="EQ421" s="278"/>
      <c r="ER421" s="165"/>
      <c r="ES421" s="166"/>
      <c r="ET421" s="166"/>
      <c r="EU421" s="166"/>
      <c r="EV421" s="166"/>
      <c r="EW421" s="166"/>
      <c r="EX421" s="284"/>
    </row>
    <row r="422" spans="1:154" ht="13" customHeight="1">
      <c r="A422" s="160" t="s">
        <v>563</v>
      </c>
      <c r="B422" s="160">
        <v>12988</v>
      </c>
      <c r="C422" s="160">
        <v>687363</v>
      </c>
      <c r="D422" s="160">
        <v>31349</v>
      </c>
      <c r="E422" s="160" t="s">
        <v>276</v>
      </c>
      <c r="F422" s="160" t="s">
        <v>276</v>
      </c>
      <c r="G422" s="175"/>
      <c r="H422" s="162" t="s">
        <v>4163</v>
      </c>
      <c r="I422" s="162" t="s">
        <v>177</v>
      </c>
      <c r="J422" s="160">
        <v>24</v>
      </c>
      <c r="K422" s="161">
        <v>8</v>
      </c>
      <c r="L422" s="161" t="s">
        <v>46</v>
      </c>
      <c r="Z422" s="163">
        <v>84</v>
      </c>
      <c r="AA422" s="163">
        <v>300</v>
      </c>
      <c r="AB422" s="163">
        <v>261</v>
      </c>
      <c r="AC422" s="163">
        <v>62</v>
      </c>
      <c r="AD422" s="163">
        <v>48</v>
      </c>
      <c r="AE422" s="163">
        <v>9</v>
      </c>
      <c r="AF422" s="163">
        <v>1</v>
      </c>
      <c r="AG422" s="163">
        <v>4</v>
      </c>
      <c r="AH422" s="163">
        <v>37</v>
      </c>
      <c r="AI422" s="163">
        <v>28</v>
      </c>
      <c r="AJ422" s="163">
        <v>22</v>
      </c>
      <c r="AK422" s="163">
        <v>2</v>
      </c>
      <c r="AL422" s="163">
        <v>25</v>
      </c>
      <c r="AM422" s="163">
        <v>0</v>
      </c>
      <c r="AN422" s="163">
        <v>81</v>
      </c>
      <c r="AO422" s="163">
        <v>8</v>
      </c>
      <c r="AP422" s="163">
        <v>2</v>
      </c>
      <c r="AQ422" s="163">
        <v>4</v>
      </c>
      <c r="AR422" s="163">
        <v>2</v>
      </c>
      <c r="AS422" s="278">
        <v>8.3333332999999996E-2</v>
      </c>
      <c r="AT422" s="278">
        <v>0.27</v>
      </c>
      <c r="AU422" s="278">
        <v>0.39784945999999999</v>
      </c>
      <c r="AV422" s="278">
        <v>0.31182796000000002</v>
      </c>
      <c r="AW422" s="278">
        <v>4.301075E-2</v>
      </c>
      <c r="AX422" s="278">
        <v>0.27419355000000001</v>
      </c>
      <c r="AY422" s="456">
        <v>106.63</v>
      </c>
      <c r="AZ422" s="278">
        <v>0.12400354</v>
      </c>
      <c r="BA422" s="278">
        <v>0.42011834300000001</v>
      </c>
      <c r="BB422" s="278">
        <v>0.24260355</v>
      </c>
      <c r="BC422" s="278">
        <v>0.33727810600000002</v>
      </c>
      <c r="BD422" s="164">
        <v>0.32584269599999999</v>
      </c>
      <c r="BE422" s="164">
        <v>0.23754789200000001</v>
      </c>
      <c r="BF422" s="164">
        <v>0.32094594500000001</v>
      </c>
      <c r="BG422" s="164">
        <v>0.32567049799999997</v>
      </c>
      <c r="BH422" s="164">
        <v>0.64661644299999999</v>
      </c>
      <c r="BI422" s="164">
        <v>8.8122606000000006E-2</v>
      </c>
      <c r="BJ422" s="165">
        <v>57.921139300745303</v>
      </c>
      <c r="BK422" s="164">
        <v>0.29355365400378702</v>
      </c>
      <c r="BL422" s="165">
        <v>-4.8289196144922899</v>
      </c>
      <c r="BM422" s="165">
        <v>29.945061956705199</v>
      </c>
      <c r="BN422" s="165">
        <v>87.4736670897002</v>
      </c>
      <c r="BO422" s="165">
        <v>0.74370867299011001</v>
      </c>
      <c r="BP422" s="165">
        <v>3.8245725040324001</v>
      </c>
      <c r="BQ422" s="165">
        <v>15.3839982856862</v>
      </c>
      <c r="BR422" s="165">
        <v>-0.56553324527510695</v>
      </c>
      <c r="BS422" s="284">
        <v>1.594877204426</v>
      </c>
      <c r="BT422" s="289"/>
      <c r="BU422" s="279"/>
      <c r="BV422" s="290"/>
      <c r="BW422" s="289"/>
      <c r="BX422" s="289"/>
      <c r="BY422" s="289"/>
      <c r="BZ422" s="289"/>
      <c r="CA422" s="279"/>
      <c r="CB422" s="290"/>
      <c r="CC422" s="289"/>
      <c r="CD422" s="279"/>
      <c r="CE422" s="328"/>
      <c r="CF422" s="290"/>
      <c r="CG422" s="289"/>
      <c r="CH422" s="279"/>
      <c r="CI422" s="328"/>
      <c r="CJ422" s="290"/>
      <c r="CK422" s="289"/>
      <c r="CL422" s="279"/>
      <c r="CM422" s="328"/>
      <c r="CN422" s="290"/>
      <c r="CO422" s="289"/>
      <c r="CP422" s="279"/>
      <c r="CQ422" s="328"/>
      <c r="CR422" s="290"/>
      <c r="CS422" s="289"/>
      <c r="CT422" s="279"/>
      <c r="CU422" s="328"/>
      <c r="CV422" s="328"/>
      <c r="CW422" s="290"/>
      <c r="CX422" s="289"/>
      <c r="CY422" s="279"/>
      <c r="CZ422" s="328"/>
      <c r="DA422" s="328"/>
      <c r="DB422" s="290"/>
      <c r="DC422" s="289"/>
      <c r="DD422" s="279"/>
      <c r="DE422" s="328"/>
      <c r="DF422" s="328"/>
      <c r="DG422" s="290"/>
      <c r="DH422" s="325"/>
      <c r="DI422" s="301">
        <v>6.1704934835433898</v>
      </c>
      <c r="DP422" s="165"/>
      <c r="DQ422" s="165"/>
      <c r="DR422" s="165"/>
      <c r="ED422" s="165"/>
      <c r="EE422" s="165"/>
      <c r="EF422" s="165"/>
      <c r="EG422" s="165"/>
      <c r="EH422" s="166"/>
      <c r="EI422" s="165"/>
      <c r="EL422" s="278"/>
      <c r="EM422" s="278"/>
      <c r="EN422" s="278"/>
      <c r="EO422" s="278"/>
      <c r="EP422" s="278"/>
      <c r="EQ422" s="278"/>
      <c r="ER422" s="165"/>
    </row>
    <row r="423" spans="1:154" ht="13" customHeight="1">
      <c r="A423" s="160" t="s">
        <v>563</v>
      </c>
      <c r="B423" s="160">
        <v>10944</v>
      </c>
      <c r="C423" s="160">
        <v>671218</v>
      </c>
      <c r="D423" s="160">
        <v>22515</v>
      </c>
      <c r="E423" s="160" t="s">
        <v>2177</v>
      </c>
      <c r="F423" s="160" t="s">
        <v>2177</v>
      </c>
      <c r="G423" s="175"/>
      <c r="H423" s="162" t="s">
        <v>142</v>
      </c>
      <c r="I423" s="162" t="s">
        <v>3011</v>
      </c>
      <c r="J423" s="160">
        <v>25</v>
      </c>
      <c r="K423" s="161">
        <v>8</v>
      </c>
      <c r="L423" s="161" t="s">
        <v>837</v>
      </c>
      <c r="Z423" s="163">
        <v>89</v>
      </c>
      <c r="AA423" s="163">
        <v>387</v>
      </c>
      <c r="AB423" s="163">
        <v>341</v>
      </c>
      <c r="AC423" s="163">
        <v>93</v>
      </c>
      <c r="AD423" s="163">
        <v>61</v>
      </c>
      <c r="AE423" s="163">
        <v>17</v>
      </c>
      <c r="AF423" s="163">
        <v>1</v>
      </c>
      <c r="AG423" s="163">
        <v>14</v>
      </c>
      <c r="AH423" s="163">
        <v>50</v>
      </c>
      <c r="AI423" s="163">
        <v>47</v>
      </c>
      <c r="AJ423" s="163">
        <v>5</v>
      </c>
      <c r="AK423" s="163">
        <v>4</v>
      </c>
      <c r="AL423" s="163">
        <v>31</v>
      </c>
      <c r="AM423" s="163">
        <v>1</v>
      </c>
      <c r="AN423" s="163">
        <v>91</v>
      </c>
      <c r="AO423" s="163">
        <v>11</v>
      </c>
      <c r="AP423" s="163">
        <v>4</v>
      </c>
      <c r="AQ423" s="163">
        <v>0</v>
      </c>
      <c r="AR423" s="163">
        <v>9</v>
      </c>
      <c r="AS423" s="278">
        <v>8.0103358999999999E-2</v>
      </c>
      <c r="AT423" s="278">
        <v>0.23514211800000001</v>
      </c>
      <c r="AU423" s="278">
        <v>0.35433070999999999</v>
      </c>
      <c r="AV423" s="278">
        <v>0.24803149999999999</v>
      </c>
      <c r="AW423" s="278">
        <v>0.11417323</v>
      </c>
      <c r="AX423" s="278">
        <v>0.46062992000000003</v>
      </c>
      <c r="AY423" s="456">
        <v>115.97</v>
      </c>
      <c r="AZ423" s="278">
        <v>0.10381078000000001</v>
      </c>
      <c r="BA423" s="278">
        <v>0.46850393699999998</v>
      </c>
      <c r="BB423" s="278">
        <v>0.17322834600000001</v>
      </c>
      <c r="BC423" s="278">
        <v>0.35826771600000001</v>
      </c>
      <c r="BD423" s="164">
        <v>0.329166666</v>
      </c>
      <c r="BE423" s="164">
        <v>0.27272727200000002</v>
      </c>
      <c r="BF423" s="164">
        <v>0.34883720899999998</v>
      </c>
      <c r="BG423" s="164">
        <v>0.45161290300000001</v>
      </c>
      <c r="BH423" s="164">
        <v>0.80045011200000005</v>
      </c>
      <c r="BI423" s="164">
        <v>0.17888563099999999</v>
      </c>
      <c r="BJ423" s="165">
        <v>117.577770589906</v>
      </c>
      <c r="BK423" s="164">
        <v>0.34913482103940702</v>
      </c>
      <c r="BL423" s="165">
        <v>10.999932482453699</v>
      </c>
      <c r="BM423" s="165">
        <v>55.858368709298503</v>
      </c>
      <c r="BN423" s="165">
        <v>126.514898049355</v>
      </c>
      <c r="BO423" s="165">
        <v>1.21450811872123E-2</v>
      </c>
      <c r="BP423" s="165">
        <v>-0.90977559704333499</v>
      </c>
      <c r="BQ423" s="165">
        <v>15.1055055484983</v>
      </c>
      <c r="BR423" s="165">
        <v>11.0777819180737</v>
      </c>
      <c r="BS423" s="284">
        <v>1.56600553466298</v>
      </c>
      <c r="BT423" s="289"/>
      <c r="BU423" s="279"/>
      <c r="BV423" s="290"/>
      <c r="BW423" s="289"/>
      <c r="BX423" s="289"/>
      <c r="BY423" s="289"/>
      <c r="BZ423" s="289"/>
      <c r="CA423" s="279"/>
      <c r="CB423" s="290"/>
      <c r="CC423" s="289"/>
      <c r="CD423" s="279"/>
      <c r="CE423" s="328"/>
      <c r="CF423" s="290"/>
      <c r="CG423" s="289"/>
      <c r="CH423" s="279"/>
      <c r="CI423" s="328"/>
      <c r="CJ423" s="290"/>
      <c r="CK423" s="289"/>
      <c r="CL423" s="279"/>
      <c r="CM423" s="328"/>
      <c r="CN423" s="290"/>
      <c r="CO423" s="289"/>
      <c r="CP423" s="279"/>
      <c r="CQ423" s="328"/>
      <c r="CR423" s="290"/>
      <c r="CS423" s="289"/>
      <c r="CT423" s="279"/>
      <c r="CU423" s="328"/>
      <c r="CV423" s="328"/>
      <c r="CW423" s="290"/>
      <c r="CX423" s="289"/>
      <c r="CY423" s="279"/>
      <c r="CZ423" s="328"/>
      <c r="DA423" s="328"/>
      <c r="DB423" s="290"/>
      <c r="DC423" s="289"/>
      <c r="DD423" s="279"/>
      <c r="DE423" s="328"/>
      <c r="DF423" s="328"/>
      <c r="DG423" s="290"/>
      <c r="DH423" s="302"/>
      <c r="DI423" s="301">
        <v>-8.58723545074462</v>
      </c>
      <c r="DP423" s="165"/>
      <c r="DQ423" s="165"/>
      <c r="DR423" s="165"/>
      <c r="ED423" s="165"/>
      <c r="EE423" s="165"/>
      <c r="EF423" s="165"/>
      <c r="EG423" s="165"/>
      <c r="EH423" s="166"/>
      <c r="EI423" s="165"/>
      <c r="EJ423" s="164"/>
      <c r="EK423" s="164"/>
      <c r="EL423" s="278"/>
      <c r="EM423" s="278"/>
      <c r="EN423" s="278"/>
      <c r="EO423" s="278"/>
      <c r="EP423" s="278"/>
      <c r="EQ423" s="278"/>
      <c r="ER423" s="165"/>
      <c r="ES423" s="166"/>
      <c r="ET423" s="166"/>
      <c r="EU423" s="166"/>
      <c r="EV423" s="166"/>
      <c r="EW423" s="166"/>
      <c r="EX423" s="284"/>
    </row>
    <row r="424" spans="1:154" ht="13" customHeight="1">
      <c r="A424" s="160" t="s">
        <v>563</v>
      </c>
      <c r="B424" s="160">
        <v>12588</v>
      </c>
      <c r="C424" s="160">
        <v>673548</v>
      </c>
      <c r="D424" s="160">
        <v>30116</v>
      </c>
      <c r="E424" s="160" t="s">
        <v>129</v>
      </c>
      <c r="F424" s="160" t="s">
        <v>129</v>
      </c>
      <c r="G424" s="175"/>
      <c r="H424" s="162" t="s">
        <v>187</v>
      </c>
      <c r="I424" s="162" t="s">
        <v>3141</v>
      </c>
      <c r="J424" s="160">
        <v>30</v>
      </c>
      <c r="K424" s="161">
        <v>9</v>
      </c>
      <c r="L424" s="161" t="s">
        <v>837</v>
      </c>
      <c r="Z424" s="163">
        <v>86</v>
      </c>
      <c r="AA424" s="163">
        <v>382</v>
      </c>
      <c r="AB424" s="163">
        <v>346</v>
      </c>
      <c r="AC424" s="163">
        <v>91</v>
      </c>
      <c r="AD424" s="163">
        <v>41</v>
      </c>
      <c r="AE424" s="163">
        <v>22</v>
      </c>
      <c r="AF424" s="163">
        <v>3</v>
      </c>
      <c r="AG424" s="163">
        <v>25</v>
      </c>
      <c r="AH424" s="163">
        <v>48</v>
      </c>
      <c r="AI424" s="163">
        <v>77</v>
      </c>
      <c r="AJ424" s="163">
        <v>2</v>
      </c>
      <c r="AK424" s="163">
        <v>2</v>
      </c>
      <c r="AL424" s="163">
        <v>31</v>
      </c>
      <c r="AM424" s="163">
        <v>1</v>
      </c>
      <c r="AN424" s="163">
        <v>102</v>
      </c>
      <c r="AO424" s="163">
        <v>0</v>
      </c>
      <c r="AP424" s="163">
        <v>5</v>
      </c>
      <c r="AQ424" s="163">
        <v>0</v>
      </c>
      <c r="AR424" s="163">
        <v>8</v>
      </c>
      <c r="AS424" s="278">
        <v>8.1151831999999993E-2</v>
      </c>
      <c r="AT424" s="278">
        <v>0.26701570600000002</v>
      </c>
      <c r="AU424" s="278">
        <v>0.42971888000000003</v>
      </c>
      <c r="AV424" s="278">
        <v>0.23694778999999999</v>
      </c>
      <c r="AW424" s="278">
        <v>0.18875502</v>
      </c>
      <c r="AX424" s="278">
        <v>0.51405621999999995</v>
      </c>
      <c r="AY424" s="456">
        <v>116.227</v>
      </c>
      <c r="AZ424" s="278">
        <v>9.392971E-2</v>
      </c>
      <c r="BA424" s="278">
        <v>0.28514056199999999</v>
      </c>
      <c r="BB424" s="278">
        <v>0.248995983</v>
      </c>
      <c r="BC424" s="278">
        <v>0.46586345299999998</v>
      </c>
      <c r="BD424" s="164">
        <v>0.29464285699999998</v>
      </c>
      <c r="BE424" s="164">
        <v>0.26300578000000002</v>
      </c>
      <c r="BF424" s="164">
        <v>0.31937172699999999</v>
      </c>
      <c r="BG424" s="164">
        <v>0.56069364099999996</v>
      </c>
      <c r="BH424" s="164">
        <v>0.88006536800000001</v>
      </c>
      <c r="BI424" s="164">
        <v>0.297687861</v>
      </c>
      <c r="BJ424" s="165">
        <v>195.663982805069</v>
      </c>
      <c r="BK424" s="164">
        <v>0.37070907413803</v>
      </c>
      <c r="BL424" s="165">
        <v>17.459070805956699</v>
      </c>
      <c r="BM424" s="165">
        <v>61.737940673281599</v>
      </c>
      <c r="BN424" s="165">
        <v>140.6527112494</v>
      </c>
      <c r="BO424" s="165">
        <v>-1.39960857580395</v>
      </c>
      <c r="BP424" s="165">
        <v>-0.99836352886631996</v>
      </c>
      <c r="BQ424" s="165">
        <v>21.647707662576</v>
      </c>
      <c r="BR424" s="165">
        <v>17.143531739742599</v>
      </c>
      <c r="BS424" s="284">
        <v>2.2442433259527901</v>
      </c>
      <c r="BT424" s="289"/>
      <c r="BU424" s="279"/>
      <c r="BV424" s="290"/>
      <c r="BW424" s="289"/>
      <c r="BX424" s="289"/>
      <c r="BY424" s="289"/>
      <c r="BZ424" s="289"/>
      <c r="CA424" s="279"/>
      <c r="CB424" s="290"/>
      <c r="CC424" s="289"/>
      <c r="CD424" s="279"/>
      <c r="CE424" s="328"/>
      <c r="CF424" s="290"/>
      <c r="CG424" s="289"/>
      <c r="CH424" s="279"/>
      <c r="CI424" s="328"/>
      <c r="CJ424" s="290"/>
      <c r="CK424" s="289"/>
      <c r="CL424" s="279"/>
      <c r="CM424" s="328"/>
      <c r="CN424" s="290"/>
      <c r="CO424" s="289"/>
      <c r="CP424" s="279"/>
      <c r="CQ424" s="328"/>
      <c r="CR424" s="290"/>
      <c r="CS424" s="289"/>
      <c r="CT424" s="279"/>
      <c r="CU424" s="328"/>
      <c r="CV424" s="328"/>
      <c r="CW424" s="290"/>
      <c r="CX424" s="289"/>
      <c r="CY424" s="279"/>
      <c r="CZ424" s="328"/>
      <c r="DA424" s="328"/>
      <c r="DB424" s="290"/>
      <c r="DC424" s="289"/>
      <c r="DD424" s="279"/>
      <c r="DE424" s="328"/>
      <c r="DF424" s="328"/>
      <c r="DG424" s="290"/>
      <c r="DH424" s="302"/>
      <c r="DI424" s="301">
        <v>-7.9477991908788601</v>
      </c>
      <c r="DP424" s="165"/>
      <c r="DQ424" s="165"/>
      <c r="DR424" s="165"/>
      <c r="ED424" s="165"/>
      <c r="EE424" s="165"/>
      <c r="EF424" s="165"/>
      <c r="EG424" s="165"/>
      <c r="EH424" s="166"/>
      <c r="EI424" s="165"/>
      <c r="EJ424" s="164"/>
      <c r="EK424" s="164"/>
      <c r="EL424" s="278"/>
      <c r="EM424" s="278"/>
      <c r="EN424" s="278"/>
      <c r="EO424" s="278"/>
      <c r="EP424" s="278"/>
      <c r="EQ424" s="278"/>
      <c r="ER424" s="165"/>
      <c r="ES424" s="166"/>
      <c r="ET424" s="166"/>
      <c r="EU424" s="166"/>
      <c r="EV424" s="166"/>
      <c r="EW424" s="166"/>
      <c r="EX424" s="284"/>
    </row>
    <row r="425" spans="1:154" ht="13" customHeight="1">
      <c r="A425" s="160" t="s">
        <v>563</v>
      </c>
      <c r="B425" s="160">
        <v>12152</v>
      </c>
      <c r="C425" s="160">
        <v>669003</v>
      </c>
      <c r="D425" s="160">
        <v>27555</v>
      </c>
      <c r="E425" s="160" t="s">
        <v>563</v>
      </c>
      <c r="F425" s="160" t="s">
        <v>563</v>
      </c>
      <c r="G425" s="175"/>
      <c r="H425" s="162" t="s">
        <v>1943</v>
      </c>
      <c r="I425" s="162" t="s">
        <v>307</v>
      </c>
      <c r="J425" s="160">
        <v>26</v>
      </c>
      <c r="K425" s="161">
        <v>9</v>
      </c>
      <c r="L425" s="161" t="s">
        <v>46</v>
      </c>
      <c r="Z425" s="163">
        <v>25</v>
      </c>
      <c r="AA425" s="163">
        <v>78</v>
      </c>
      <c r="AB425" s="163">
        <v>68</v>
      </c>
      <c r="AC425" s="163">
        <v>14</v>
      </c>
      <c r="AD425" s="163">
        <v>9</v>
      </c>
      <c r="AE425" s="163">
        <v>4</v>
      </c>
      <c r="AF425" s="163">
        <v>1</v>
      </c>
      <c r="AG425" s="163">
        <v>0</v>
      </c>
      <c r="AH425" s="163">
        <v>9</v>
      </c>
      <c r="AI425" s="163">
        <v>3</v>
      </c>
      <c r="AJ425" s="163">
        <v>3</v>
      </c>
      <c r="AK425" s="163">
        <v>0</v>
      </c>
      <c r="AL425" s="163">
        <v>7</v>
      </c>
      <c r="AM425" s="163">
        <v>0</v>
      </c>
      <c r="AN425" s="163">
        <v>25</v>
      </c>
      <c r="AO425" s="163">
        <v>1</v>
      </c>
      <c r="AP425" s="163">
        <v>1</v>
      </c>
      <c r="AQ425" s="163">
        <v>1</v>
      </c>
      <c r="AR425" s="163">
        <v>0</v>
      </c>
      <c r="AS425" s="278">
        <v>8.9743588999999999E-2</v>
      </c>
      <c r="AT425" s="278">
        <v>0.32051281999999998</v>
      </c>
      <c r="AU425" s="278">
        <v>0.35555555999999999</v>
      </c>
      <c r="AV425" s="278">
        <v>0.31111111000000002</v>
      </c>
      <c r="AW425" s="278">
        <v>6.6666669999999997E-2</v>
      </c>
      <c r="AX425" s="278">
        <v>0.42222221999999998</v>
      </c>
      <c r="AY425" s="456">
        <v>110.79</v>
      </c>
      <c r="AZ425" s="278">
        <v>0.12871287000000001</v>
      </c>
      <c r="BA425" s="278">
        <v>0.46511627900000002</v>
      </c>
      <c r="BB425" s="278">
        <v>0.186046511</v>
      </c>
      <c r="BC425" s="278">
        <v>0.34883720899999998</v>
      </c>
      <c r="BD425" s="164">
        <v>0.31818181800000001</v>
      </c>
      <c r="BE425" s="164">
        <v>0.20588235199999999</v>
      </c>
      <c r="BF425" s="164">
        <v>0.28571428500000001</v>
      </c>
      <c r="BG425" s="164">
        <v>0.29411764699999998</v>
      </c>
      <c r="BH425" s="164">
        <v>0.57983193200000005</v>
      </c>
      <c r="BI425" s="164">
        <v>8.8235295000000005E-2</v>
      </c>
      <c r="BJ425" s="165">
        <v>57.995207415193299</v>
      </c>
      <c r="BK425" s="164">
        <v>0.26237269036181499</v>
      </c>
      <c r="BL425" s="165">
        <v>-3.2036206824569802</v>
      </c>
      <c r="BM425" s="165">
        <v>5.8376145260543604</v>
      </c>
      <c r="BN425" s="165">
        <v>65.750231513566803</v>
      </c>
      <c r="BO425" s="165">
        <v>0.325483921857188</v>
      </c>
      <c r="BP425" s="165">
        <v>0.89883606182411302</v>
      </c>
      <c r="BQ425" s="165">
        <v>4.5643097651326201</v>
      </c>
      <c r="BR425" s="165">
        <v>-2.2220795103213602</v>
      </c>
      <c r="BS425" s="284">
        <v>0.47318736411470502</v>
      </c>
      <c r="BT425" s="289"/>
      <c r="BU425" s="279"/>
      <c r="BV425" s="290"/>
      <c r="BW425" s="289"/>
      <c r="BX425" s="289"/>
      <c r="BY425" s="289"/>
      <c r="BZ425" s="289"/>
      <c r="CA425" s="279"/>
      <c r="CB425" s="290"/>
      <c r="CC425" s="289"/>
      <c r="CD425" s="279"/>
      <c r="CE425" s="328"/>
      <c r="CF425" s="290"/>
      <c r="CG425" s="289"/>
      <c r="CH425" s="279"/>
      <c r="CI425" s="328"/>
      <c r="CJ425" s="290"/>
      <c r="CK425" s="289"/>
      <c r="CL425" s="279"/>
      <c r="CM425" s="328"/>
      <c r="CN425" s="290"/>
      <c r="CO425" s="289"/>
      <c r="CP425" s="279"/>
      <c r="CQ425" s="328"/>
      <c r="CR425" s="290"/>
      <c r="CS425" s="289"/>
      <c r="CT425" s="279"/>
      <c r="CU425" s="328"/>
      <c r="CV425" s="328"/>
      <c r="CW425" s="290"/>
      <c r="CX425" s="289"/>
      <c r="CY425" s="279"/>
      <c r="CZ425" s="328"/>
      <c r="DA425" s="328"/>
      <c r="DB425" s="290"/>
      <c r="DC425" s="289"/>
      <c r="DD425" s="279"/>
      <c r="DE425" s="328"/>
      <c r="DF425" s="328"/>
      <c r="DG425" s="290"/>
      <c r="DH425" s="302"/>
      <c r="DI425" s="301">
        <v>4.2438393831252998</v>
      </c>
      <c r="DP425" s="165"/>
      <c r="DQ425" s="165"/>
      <c r="DR425" s="165"/>
      <c r="ED425" s="165"/>
      <c r="EE425" s="165"/>
      <c r="EF425" s="165"/>
      <c r="EG425" s="165"/>
      <c r="EH425" s="166"/>
      <c r="EI425" s="165"/>
      <c r="EJ425" s="164"/>
      <c r="EK425" s="164"/>
      <c r="EL425" s="278"/>
      <c r="EM425" s="278"/>
      <c r="EN425" s="278"/>
      <c r="EO425" s="278"/>
      <c r="EP425" s="278"/>
      <c r="EQ425" s="278"/>
      <c r="ER425" s="165"/>
      <c r="ES425" s="166"/>
      <c r="ET425" s="166"/>
      <c r="EU425" s="166"/>
      <c r="EV425" s="166"/>
      <c r="EW425" s="166"/>
      <c r="EX425" s="284"/>
    </row>
    <row r="426" spans="1:154" ht="13" customHeight="1">
      <c r="A426" s="160" t="s">
        <v>563</v>
      </c>
      <c r="B426" s="160">
        <v>12778</v>
      </c>
      <c r="C426" s="160">
        <v>693049</v>
      </c>
      <c r="D426" s="160">
        <v>30162</v>
      </c>
      <c r="E426" s="160" t="s">
        <v>164</v>
      </c>
      <c r="F426" s="160" t="s">
        <v>164</v>
      </c>
      <c r="G426" s="175"/>
      <c r="H426" s="162" t="s">
        <v>3586</v>
      </c>
      <c r="I426" s="162" t="s">
        <v>171</v>
      </c>
      <c r="J426" s="160">
        <v>25</v>
      </c>
      <c r="K426" s="161">
        <v>9</v>
      </c>
      <c r="L426" s="161" t="s">
        <v>46</v>
      </c>
      <c r="Z426" s="163"/>
      <c r="AS426" s="278"/>
      <c r="AT426" s="278"/>
      <c r="AU426" s="278"/>
      <c r="AV426" s="278"/>
      <c r="AW426" s="278"/>
      <c r="AX426" s="278"/>
      <c r="AY426" s="456"/>
      <c r="AZ426" s="278"/>
      <c r="BA426" s="278"/>
      <c r="BB426" s="278"/>
      <c r="BC426" s="278"/>
      <c r="BD426" s="164"/>
      <c r="BE426" s="164"/>
      <c r="BF426" s="164"/>
      <c r="BG426" s="164"/>
      <c r="BH426" s="164"/>
      <c r="BI426" s="164"/>
      <c r="BJ426" s="165"/>
      <c r="BK426" s="164"/>
      <c r="BL426" s="165"/>
      <c r="BM426" s="165"/>
      <c r="BN426" s="165"/>
      <c r="BO426" s="165"/>
      <c r="BP426" s="165"/>
      <c r="BQ426" s="165"/>
      <c r="BR426" s="165"/>
      <c r="BS426" s="284"/>
      <c r="BT426" s="289"/>
      <c r="BU426" s="279"/>
      <c r="BV426" s="290"/>
      <c r="BW426" s="289"/>
      <c r="BX426" s="289"/>
      <c r="BY426" s="289"/>
      <c r="BZ426" s="289"/>
      <c r="CA426" s="279"/>
      <c r="CB426" s="290"/>
      <c r="CC426" s="289"/>
      <c r="CD426" s="279"/>
      <c r="CE426" s="328"/>
      <c r="CF426" s="290"/>
      <c r="CG426" s="289"/>
      <c r="CH426" s="279"/>
      <c r="CI426" s="328"/>
      <c r="CJ426" s="290"/>
      <c r="CK426" s="289"/>
      <c r="CL426" s="279"/>
      <c r="CM426" s="328"/>
      <c r="CN426" s="290"/>
      <c r="CO426" s="289"/>
      <c r="CP426" s="279"/>
      <c r="CQ426" s="328"/>
      <c r="CR426" s="290"/>
      <c r="CS426" s="289"/>
      <c r="CT426" s="279"/>
      <c r="CU426" s="328"/>
      <c r="CV426" s="328"/>
      <c r="CW426" s="290"/>
      <c r="CX426" s="289"/>
      <c r="CY426" s="279"/>
      <c r="CZ426" s="328"/>
      <c r="DA426" s="328"/>
      <c r="DB426" s="290"/>
      <c r="DC426" s="289"/>
      <c r="DD426" s="279"/>
      <c r="DE426" s="328"/>
      <c r="DF426" s="328"/>
      <c r="DG426" s="290"/>
      <c r="DH426" s="302"/>
      <c r="DI426" s="301"/>
      <c r="DP426" s="165"/>
      <c r="DQ426" s="165"/>
      <c r="DR426" s="165"/>
      <c r="ED426" s="165"/>
      <c r="EE426" s="165"/>
      <c r="EF426" s="165"/>
      <c r="EG426" s="165"/>
      <c r="EH426" s="166"/>
      <c r="EI426" s="165"/>
      <c r="EJ426" s="164"/>
      <c r="EK426" s="164"/>
      <c r="EL426" s="278"/>
      <c r="EM426" s="278"/>
      <c r="EN426" s="278"/>
      <c r="EO426" s="278"/>
      <c r="EP426" s="278"/>
      <c r="EQ426" s="278"/>
      <c r="ER426" s="165"/>
      <c r="ES426" s="166"/>
      <c r="ET426" s="166"/>
      <c r="EU426" s="166"/>
      <c r="EV426" s="166"/>
      <c r="EW426" s="166"/>
      <c r="EX426" s="284"/>
    </row>
    <row r="427" spans="1:154" ht="13" customHeight="1">
      <c r="A427" s="171" t="s">
        <v>567</v>
      </c>
      <c r="B427" s="474"/>
      <c r="C427" s="299"/>
      <c r="D427" s="299"/>
      <c r="E427" s="171" cm="1">
        <f t="array" ref="E427">SUMPRODUCT(--($A428:$A$2509=A427),--(K428:$K$2509&gt;0))</f>
        <v>40</v>
      </c>
      <c r="F427" s="171"/>
      <c r="G427" s="190"/>
      <c r="H427" s="471" t="s">
        <v>4219</v>
      </c>
      <c r="I427" s="172"/>
      <c r="J427" s="173"/>
      <c r="K427" s="174">
        <v>0</v>
      </c>
      <c r="L427" s="174"/>
      <c r="M427" s="185"/>
      <c r="N427" s="188"/>
      <c r="O427" s="174"/>
      <c r="P427" s="174"/>
      <c r="Q427" s="174"/>
      <c r="R427" s="174"/>
      <c r="S427" s="174"/>
      <c r="T427" s="174"/>
      <c r="U427" s="174"/>
      <c r="V427" s="174"/>
      <c r="W427" s="174"/>
      <c r="X427" s="174"/>
      <c r="Y427" s="185"/>
      <c r="Z427" s="334" cm="1">
        <f t="array" ref="Z427">SUMPRODUCT(--($A428:$A$2509=$A427),--(Z428:Z$2509))</f>
        <v>1267</v>
      </c>
      <c r="AA427" s="334" cm="1">
        <f t="array" ref="AA427">SUMPRODUCT(--($A428:$A$2509=$A427),--(AA428:AA$2509))</f>
        <v>4779</v>
      </c>
      <c r="AB427" s="334" cm="1">
        <f t="array" ref="AB427">SUMPRODUCT(--($A428:$A$2509=$A427),--(AB428:AB$2509))</f>
        <v>4260</v>
      </c>
      <c r="AC427" s="334" cm="1">
        <f t="array" ref="AC427">SUMPRODUCT(--($A428:$A$2509=$A427),--(AC428:AC$2509))</f>
        <v>1070</v>
      </c>
      <c r="AD427" s="334" cm="1">
        <f t="array" ref="AD427">SUMPRODUCT(--($A428:$A$2509=$A427),--(AD428:AD$2509))</f>
        <v>704</v>
      </c>
      <c r="AE427" s="334" cm="1">
        <f t="array" ref="AE427">SUMPRODUCT(--($A428:$A$2509=$A427),--(AE428:AE$2509))</f>
        <v>197</v>
      </c>
      <c r="AF427" s="334" cm="1">
        <f t="array" ref="AF427">SUMPRODUCT(--($A428:$A$2509=$A427),--(AF428:AF$2509))</f>
        <v>8</v>
      </c>
      <c r="AG427" s="334" cm="1">
        <f t="array" ref="AG427">SUMPRODUCT(--($A428:$A$2509=$A427),--(AG428:AG$2509))</f>
        <v>161</v>
      </c>
      <c r="AH427" s="334" cm="1">
        <f t="array" ref="AH427">SUMPRODUCT(--($A428:$A$2509=$A427),--(AH428:AH$2509))</f>
        <v>599</v>
      </c>
      <c r="AI427" s="334" cm="1">
        <f t="array" ref="AI427">SUMPRODUCT(--($A428:$A$2509=$A427),--(AI428:AI$2509))</f>
        <v>580</v>
      </c>
      <c r="AJ427" s="334" cm="1">
        <f t="array" ref="AJ427">SUMPRODUCT(--($A428:$A$2509=$A427),--(AJ428:AJ$2509))</f>
        <v>103</v>
      </c>
      <c r="AK427" s="334" cm="1">
        <f t="array" ref="AK427">SUMPRODUCT(--($A428:$A$2509=$A427),--(AK428:AK$2509))</f>
        <v>26</v>
      </c>
      <c r="AL427" s="334" cm="1">
        <f t="array" ref="AL427">SUMPRODUCT(--($A428:$A$2509=$A427),--(AL428:AL$2509))</f>
        <v>423</v>
      </c>
      <c r="AM427" s="334" cm="1">
        <f t="array" ref="AM427">SUMPRODUCT(--($A428:$A$2509=$A427),--(AM428:AM$2509))</f>
        <v>21</v>
      </c>
      <c r="AN427" s="334" cm="1">
        <f t="array" ref="AN427">SUMPRODUCT(--($A428:$A$2509=$A427),--(AN428:AN$2509))</f>
        <v>1003</v>
      </c>
      <c r="AO427" s="334" cm="1">
        <f t="array" ref="AO427">SUMPRODUCT(--($A428:$A$2509=$A427),--(AO428:AO$2509))</f>
        <v>39</v>
      </c>
      <c r="AP427" s="334" cm="1">
        <f t="array" ref="AP427">SUMPRODUCT(--($A428:$A$2509=$A427),--(AP428:AP$2509))</f>
        <v>44</v>
      </c>
      <c r="AQ427" s="334" cm="1">
        <f t="array" ref="AQ427">SUMPRODUCT(--($A428:$A$2509=$A427),--(AQ428:AQ$2509))</f>
        <v>11</v>
      </c>
      <c r="AR427" s="334" cm="1">
        <f t="array" ref="AR427">SUMPRODUCT(--($A428:$A$2509=$A427),--(AR428:AR$2509))</f>
        <v>87</v>
      </c>
      <c r="AS427" s="335"/>
      <c r="AT427" s="335"/>
      <c r="AU427" s="335"/>
      <c r="AV427" s="335"/>
      <c r="AW427" s="335"/>
      <c r="AX427" s="335"/>
      <c r="AY427" s="336"/>
      <c r="AZ427" s="335"/>
      <c r="BA427" s="335"/>
      <c r="BB427" s="335"/>
      <c r="BC427" s="335"/>
      <c r="BD427" s="337"/>
      <c r="BE427" s="337">
        <f>AC427/AB427</f>
        <v>0.25117370892018781</v>
      </c>
      <c r="BF427" s="337">
        <f>(AC427+AL427+AM427+AO427)/(AA427-AP427-AQ427)</f>
        <v>0.32874682472480948</v>
      </c>
      <c r="BG427" s="337">
        <f>((AC427-AE427-AF427-AG427)+(AE427*2)+(AF427*3)+(AG427*4))/AB427</f>
        <v>0.41455399061032866</v>
      </c>
      <c r="BH427" s="337">
        <f>BF427+BG427</f>
        <v>0.74330081533513814</v>
      </c>
      <c r="BI427" s="337">
        <f>BG427+BH427</f>
        <v>1.1578548059454667</v>
      </c>
      <c r="BJ427" s="337"/>
      <c r="BK427" s="337"/>
      <c r="BL427" s="336"/>
      <c r="BM427" s="336"/>
      <c r="BN427" s="336"/>
      <c r="BO427" s="338"/>
      <c r="BP427" s="339" cm="1">
        <f t="array" ref="BP427">SUMPRODUCT(--($A428:$A$2509=$A427),--(BP428:BP$2509))</f>
        <v>-0.34624335309490983</v>
      </c>
      <c r="BQ427" s="336"/>
      <c r="BR427" s="339" cm="1">
        <f t="array" ref="BR427">SUMPRODUCT(--($A428:$A$2509=$A427),--(BR428:BR$2509))</f>
        <v>29.651287516400778</v>
      </c>
      <c r="BS427" s="333" cm="1">
        <f t="array" ref="BS427">SUMPRODUCT(--($A428:$A$2509=$A427),--(BS428:BS$2509))</f>
        <v>15.349422145679691</v>
      </c>
      <c r="BT427" s="238"/>
      <c r="BU427" s="239"/>
      <c r="BV427" s="295"/>
      <c r="BW427" s="238"/>
      <c r="BX427" s="238"/>
      <c r="BY427" s="238"/>
      <c r="BZ427" s="238"/>
      <c r="CA427" s="239"/>
      <c r="CB427" s="295"/>
      <c r="CC427" s="238"/>
      <c r="CD427" s="239"/>
      <c r="CE427" s="329"/>
      <c r="CF427" s="295"/>
      <c r="CG427" s="238"/>
      <c r="CH427" s="239"/>
      <c r="CI427" s="329"/>
      <c r="CJ427" s="295"/>
      <c r="CK427" s="238"/>
      <c r="CL427" s="239"/>
      <c r="CM427" s="329"/>
      <c r="CN427" s="295"/>
      <c r="CO427" s="238"/>
      <c r="CP427" s="239"/>
      <c r="CQ427" s="329"/>
      <c r="CR427" s="295"/>
      <c r="CS427" s="291"/>
      <c r="CT427" s="292"/>
      <c r="CU427" s="330"/>
      <c r="CV427" s="330"/>
      <c r="CW427" s="293"/>
      <c r="CX427" s="291"/>
      <c r="CY427" s="292"/>
      <c r="CZ427" s="330"/>
      <c r="DA427" s="330"/>
      <c r="DB427" s="293"/>
      <c r="DC427" s="291"/>
      <c r="DD427" s="292"/>
      <c r="DE427" s="330"/>
      <c r="DF427" s="330"/>
      <c r="DG427" s="293"/>
      <c r="DH427" s="303" cm="1">
        <f t="array" ref="DH427">SUMPRODUCT(--($A428:$A$2509=$A427),--(DH428:DH$2509))</f>
        <v>0</v>
      </c>
      <c r="DI427" s="343" cm="1">
        <f t="array" ref="DI427">SUMPRODUCT(--($A428:$A$2509=$A427),--(DI428:DI$2509))</f>
        <v>-41.796571612358022</v>
      </c>
      <c r="DJ427" s="334" cm="1">
        <f t="array" ref="DJ427">SUMPRODUCT(--($A428:$A$2509=$A427),--(DJ428:DJ$2509))</f>
        <v>188</v>
      </c>
      <c r="DK427" s="334" cm="1">
        <f t="array" ref="DK427">SUMPRODUCT(--($A428:$A$2509=$A427),--(DK428:DK$2509))</f>
        <v>102</v>
      </c>
      <c r="DL427" s="334" cm="1">
        <f t="array" ref="DL427">SUMPRODUCT(--($A428:$A$2509=$A427),--(DL428:DL$2509))</f>
        <v>2</v>
      </c>
      <c r="DM427" s="334" cm="1">
        <f t="array" ref="DM427">SUMPRODUCT(--($A428:$A$2509=$A427),--(DM428:DM$2509))</f>
        <v>36</v>
      </c>
      <c r="DN427" s="334" cm="1">
        <f t="array" ref="DN427">SUMPRODUCT(--($A428:$A$2509=$A427),--(DN428:DN$2509))</f>
        <v>40</v>
      </c>
      <c r="DO427" s="334" cm="1">
        <f t="array" ref="DO427">SUMPRODUCT(--($A428:$A$2509=$A427),--(DO428:DO$2509))</f>
        <v>5</v>
      </c>
      <c r="DP427" s="339" cm="1">
        <f t="array" ref="DP427">SUMPRODUCT(--($A428:$A$2509=$A427),--(DP428:DP$2509))</f>
        <v>607.9</v>
      </c>
      <c r="DQ427" s="339" cm="1">
        <f t="array" ref="DQ427">SUMPRODUCT(--($A428:$A$2509=$A427),--(DQ428:DQ$2509))</f>
        <v>526.79999160766579</v>
      </c>
      <c r="DR427" s="339" cm="1">
        <f t="array" ref="DR427">SUMPRODUCT(--($A428:$A$2509=$A427),--(DR428:DR$2509))</f>
        <v>80.400001049041649</v>
      </c>
      <c r="DS427" s="334" cm="1">
        <f t="array" ref="DS427">SUMPRODUCT(--($A428:$A$2509=$A427),--(DS428:DS$2509))</f>
        <v>2553</v>
      </c>
      <c r="DT427" s="334" cm="1">
        <f t="array" ref="DT427">SUMPRODUCT(--($A428:$A$2509=$A427),--(DT428:DT$2509))</f>
        <v>559</v>
      </c>
      <c r="DU427" s="334" cm="1">
        <f t="array" ref="DU427">SUMPRODUCT(--($A428:$A$2509=$A427),--(DU428:DU$2509))</f>
        <v>280</v>
      </c>
      <c r="DV427" s="334" cm="1">
        <f t="array" ref="DV427">SUMPRODUCT(--($A428:$A$2509=$A427),--(DV428:DV$2509))</f>
        <v>267</v>
      </c>
      <c r="DW427" s="334" cm="1">
        <f t="array" ref="DW427">SUMPRODUCT(--($A428:$A$2509=$A427),--(DW428:DW$2509))</f>
        <v>73</v>
      </c>
      <c r="DX427" s="334" cm="1">
        <f t="array" ref="DX427">SUMPRODUCT(--($A428:$A$2509=$A427),--(DX428:DX$2509))</f>
        <v>193</v>
      </c>
      <c r="DY427" s="334" cm="1">
        <f t="array" ref="DY427">SUMPRODUCT(--($A428:$A$2509=$A427),--(DY428:DY$2509))</f>
        <v>3</v>
      </c>
      <c r="DZ427" s="334" cm="1">
        <f t="array" ref="DZ427">SUMPRODUCT(--($A428:$A$2509=$A427),--(DZ428:DZ$2509))</f>
        <v>27</v>
      </c>
      <c r="EA427" s="334" cm="1">
        <f t="array" ref="EA427">SUMPRODUCT(--($A428:$A$2509=$A427),--(EA428:EA$2509))</f>
        <v>17</v>
      </c>
      <c r="EB427" s="334" cm="1">
        <f t="array" ref="EB427">SUMPRODUCT(--($A428:$A$2509=$A427),--(EB428:EB$2509))</f>
        <v>1</v>
      </c>
      <c r="EC427" s="334" cm="1">
        <f t="array" ref="EC427">SUMPRODUCT(--($A428:$A$2509=$A427),--(EC428:EC$2509))</f>
        <v>588</v>
      </c>
      <c r="ED427" s="338">
        <f>EC427/DP427*10</f>
        <v>9.6726435268958717</v>
      </c>
      <c r="EE427" s="338">
        <f>DX427/DP427*10</f>
        <v>3.1748642868892913</v>
      </c>
      <c r="EF427" s="338">
        <f>DW427/DP427*10</f>
        <v>1.2008554038493173</v>
      </c>
      <c r="EG427" s="338">
        <f>DX427/DQ427*10</f>
        <v>3.6636295192604469</v>
      </c>
      <c r="EH427" s="341">
        <f>(DT427+DX427+DZ427)/DP427</f>
        <v>1.2814607665734496</v>
      </c>
      <c r="EI427" s="341"/>
      <c r="EJ427" s="337">
        <f>DT427/(DS427-DX427-DY427-DZ427)</f>
        <v>0.23991416309012875</v>
      </c>
      <c r="EK427" s="337"/>
      <c r="EL427" s="342"/>
      <c r="EM427" s="342"/>
      <c r="EN427" s="342"/>
      <c r="EO427" s="342"/>
      <c r="EP427" s="342"/>
      <c r="EQ427" s="342"/>
      <c r="ER427" s="237"/>
      <c r="ES427" s="341"/>
      <c r="ET427" s="341"/>
      <c r="EU427" s="341"/>
      <c r="EV427" s="341"/>
      <c r="EW427" s="341"/>
      <c r="EX427" s="333" cm="1">
        <f t="array" ref="EX427">SUMPRODUCT(--($A428:$A$2509=$A427),--(EX428:EX$2509))</f>
        <v>9.494390390813324</v>
      </c>
    </row>
    <row r="428" spans="1:154" ht="13" customHeight="1">
      <c r="A428" s="160" t="s">
        <v>567</v>
      </c>
      <c r="B428" s="160">
        <v>11138</v>
      </c>
      <c r="C428" s="160">
        <v>664285</v>
      </c>
      <c r="D428" s="160">
        <v>17295</v>
      </c>
      <c r="E428" s="160" t="s">
        <v>614</v>
      </c>
      <c r="F428" s="160" t="s">
        <v>614</v>
      </c>
      <c r="G428" s="175"/>
      <c r="H428" s="168" t="s">
        <v>497</v>
      </c>
      <c r="I428" s="169" t="s">
        <v>1226</v>
      </c>
      <c r="J428" s="170">
        <v>31</v>
      </c>
      <c r="K428" s="161">
        <v>1</v>
      </c>
      <c r="M428" s="184" t="s">
        <v>46</v>
      </c>
      <c r="Z428" s="163"/>
      <c r="AS428" s="278"/>
      <c r="AT428" s="278"/>
      <c r="AU428" s="278"/>
      <c r="AV428" s="278"/>
      <c r="AW428" s="278"/>
      <c r="AX428" s="278"/>
      <c r="AY428" s="456"/>
      <c r="AZ428" s="278"/>
      <c r="BA428" s="278"/>
      <c r="BB428" s="278"/>
      <c r="BC428" s="278"/>
      <c r="BD428" s="164"/>
      <c r="BE428" s="164"/>
      <c r="BF428" s="164"/>
      <c r="BG428" s="164"/>
      <c r="BH428" s="164"/>
      <c r="BI428" s="164"/>
      <c r="BJ428" s="165"/>
      <c r="BK428" s="164"/>
      <c r="BL428" s="165"/>
      <c r="BM428" s="165"/>
      <c r="BN428" s="165"/>
      <c r="BO428" s="165"/>
      <c r="BP428" s="165"/>
      <c r="BQ428" s="165"/>
      <c r="BR428" s="165"/>
      <c r="BS428" s="284"/>
      <c r="BT428" s="289"/>
      <c r="BU428" s="279"/>
      <c r="BV428" s="290"/>
      <c r="BW428" s="289"/>
      <c r="BX428" s="289"/>
      <c r="BY428" s="289"/>
      <c r="BZ428" s="289"/>
      <c r="CA428" s="279"/>
      <c r="CB428" s="290"/>
      <c r="CC428" s="289"/>
      <c r="CD428" s="279"/>
      <c r="CE428" s="328"/>
      <c r="CF428" s="290"/>
      <c r="CG428" s="289"/>
      <c r="CH428" s="279"/>
      <c r="CI428" s="328"/>
      <c r="CJ428" s="290"/>
      <c r="CK428" s="289"/>
      <c r="CL428" s="279"/>
      <c r="CM428" s="328"/>
      <c r="CN428" s="290"/>
      <c r="CO428" s="289"/>
      <c r="CP428" s="279"/>
      <c r="CQ428" s="328"/>
      <c r="CR428" s="290"/>
      <c r="CS428" s="289"/>
      <c r="CT428" s="279"/>
      <c r="CU428" s="328"/>
      <c r="CV428" s="328"/>
      <c r="CW428" s="290"/>
      <c r="CX428" s="289"/>
      <c r="CY428" s="279"/>
      <c r="CZ428" s="328"/>
      <c r="DA428" s="328"/>
      <c r="DB428" s="290"/>
      <c r="DC428" s="289"/>
      <c r="DD428" s="279"/>
      <c r="DE428" s="328"/>
      <c r="DF428" s="328"/>
      <c r="DG428" s="290"/>
      <c r="DH428" s="302"/>
      <c r="DI428" s="301"/>
      <c r="DJ428" s="163">
        <v>18</v>
      </c>
      <c r="DK428" s="163">
        <v>18</v>
      </c>
      <c r="DL428" s="163">
        <v>2</v>
      </c>
      <c r="DM428" s="163">
        <v>10</v>
      </c>
      <c r="DN428" s="163">
        <v>4</v>
      </c>
      <c r="DO428" s="163">
        <v>0</v>
      </c>
      <c r="DP428" s="165">
        <v>115</v>
      </c>
      <c r="DQ428" s="165">
        <v>115</v>
      </c>
      <c r="DR428" s="165"/>
      <c r="DS428" s="163">
        <v>467</v>
      </c>
      <c r="DT428" s="163">
        <v>91</v>
      </c>
      <c r="DU428" s="163">
        <v>37</v>
      </c>
      <c r="DV428" s="163">
        <v>37</v>
      </c>
      <c r="DW428" s="163">
        <v>8</v>
      </c>
      <c r="DX428" s="163">
        <v>41</v>
      </c>
      <c r="DY428" s="163">
        <v>0</v>
      </c>
      <c r="DZ428" s="163">
        <v>4</v>
      </c>
      <c r="EA428" s="163">
        <v>5</v>
      </c>
      <c r="EB428" s="163">
        <v>0</v>
      </c>
      <c r="EC428" s="163">
        <v>115</v>
      </c>
      <c r="ED428" s="165">
        <v>9</v>
      </c>
      <c r="EE428" s="165">
        <v>3.2086956521739101</v>
      </c>
      <c r="EF428" s="165">
        <v>0.62608695652173896</v>
      </c>
      <c r="EG428" s="165">
        <v>7.1217391304347801</v>
      </c>
      <c r="EH428" s="166">
        <v>1.14782608695652</v>
      </c>
      <c r="EI428" s="165">
        <v>89.035952546515205</v>
      </c>
      <c r="EJ428" s="164">
        <v>0.21563981042654001</v>
      </c>
      <c r="EK428" s="164">
        <v>0.27759197324414697</v>
      </c>
      <c r="EL428" s="278">
        <v>0.59672131100000003</v>
      </c>
      <c r="EM428" s="278">
        <v>0.180327868</v>
      </c>
      <c r="EN428" s="278">
        <v>0.22295081899999999</v>
      </c>
      <c r="EO428" s="278">
        <v>7.1661240000000001E-2</v>
      </c>
      <c r="EP428" s="278">
        <v>0.48208468999999998</v>
      </c>
      <c r="EQ428" s="278">
        <v>0.11097923</v>
      </c>
      <c r="ER428" s="165">
        <v>1.17443402366051</v>
      </c>
      <c r="ES428" s="166">
        <v>2.8956521739130401</v>
      </c>
      <c r="ET428" s="166">
        <v>3.72</v>
      </c>
      <c r="EU428" s="166">
        <v>3.1640087791111098</v>
      </c>
      <c r="EV428" s="166">
        <v>3.1315691279328299</v>
      </c>
      <c r="EW428" s="166">
        <v>3.4114559688392898</v>
      </c>
      <c r="EX428" s="284">
        <v>2.6324586868286102</v>
      </c>
    </row>
    <row r="429" spans="1:154" ht="13" customHeight="1">
      <c r="A429" s="160" t="s">
        <v>567</v>
      </c>
      <c r="B429" s="160">
        <v>9334</v>
      </c>
      <c r="C429" s="160">
        <v>592332</v>
      </c>
      <c r="D429" s="160">
        <v>14107</v>
      </c>
      <c r="E429" s="160" t="s">
        <v>470</v>
      </c>
      <c r="F429" s="160" t="s">
        <v>470</v>
      </c>
      <c r="G429" s="175"/>
      <c r="H429" s="168" t="s">
        <v>735</v>
      </c>
      <c r="I429" s="169" t="s">
        <v>105</v>
      </c>
      <c r="J429" s="170">
        <v>34</v>
      </c>
      <c r="K429" s="161">
        <v>1</v>
      </c>
      <c r="M429" s="184" t="s">
        <v>837</v>
      </c>
      <c r="Z429" s="163"/>
      <c r="AS429" s="278"/>
      <c r="AT429" s="278"/>
      <c r="AU429" s="278"/>
      <c r="AV429" s="278"/>
      <c r="AW429" s="278"/>
      <c r="AX429" s="278"/>
      <c r="AY429" s="456"/>
      <c r="AZ429" s="278"/>
      <c r="BA429" s="278"/>
      <c r="BB429" s="278"/>
      <c r="BC429" s="278"/>
      <c r="BD429" s="164"/>
      <c r="BE429" s="164"/>
      <c r="BF429" s="164"/>
      <c r="BG429" s="164"/>
      <c r="BH429" s="164"/>
      <c r="BI429" s="164"/>
      <c r="BJ429" s="165"/>
      <c r="BK429" s="164"/>
      <c r="BL429" s="165"/>
      <c r="BM429" s="165"/>
      <c r="BN429" s="165"/>
      <c r="BO429" s="165"/>
      <c r="BP429" s="165"/>
      <c r="BQ429" s="165"/>
      <c r="BR429" s="165"/>
      <c r="BS429" s="284"/>
      <c r="BT429" s="289"/>
      <c r="BU429" s="279"/>
      <c r="BV429" s="290"/>
      <c r="BW429" s="289"/>
      <c r="BX429" s="289"/>
      <c r="BY429" s="289"/>
      <c r="BZ429" s="289"/>
      <c r="CA429" s="279"/>
      <c r="CB429" s="290"/>
      <c r="CC429" s="289"/>
      <c r="CD429" s="279"/>
      <c r="CE429" s="328"/>
      <c r="CF429" s="290"/>
      <c r="CG429" s="289"/>
      <c r="CH429" s="279"/>
      <c r="CI429" s="328"/>
      <c r="CJ429" s="290"/>
      <c r="CK429" s="289"/>
      <c r="CL429" s="279"/>
      <c r="CM429" s="328"/>
      <c r="CN429" s="290"/>
      <c r="CO429" s="289"/>
      <c r="CP429" s="279"/>
      <c r="CQ429" s="328"/>
      <c r="CR429" s="290"/>
      <c r="CS429" s="289"/>
      <c r="CT429" s="279"/>
      <c r="CU429" s="328"/>
      <c r="CV429" s="328"/>
      <c r="CW429" s="290"/>
      <c r="CX429" s="289"/>
      <c r="CY429" s="279"/>
      <c r="CZ429" s="328"/>
      <c r="DA429" s="328"/>
      <c r="DB429" s="290"/>
      <c r="DC429" s="289"/>
      <c r="DD429" s="279"/>
      <c r="DE429" s="328"/>
      <c r="DF429" s="328"/>
      <c r="DG429" s="290"/>
      <c r="DH429" s="302"/>
      <c r="DI429" s="301"/>
      <c r="DJ429" s="163">
        <v>18</v>
      </c>
      <c r="DK429" s="163">
        <v>18</v>
      </c>
      <c r="DL429" s="163">
        <v>0</v>
      </c>
      <c r="DM429" s="163">
        <v>6</v>
      </c>
      <c r="DN429" s="163">
        <v>6</v>
      </c>
      <c r="DO429" s="163">
        <v>0</v>
      </c>
      <c r="DP429" s="165">
        <v>104.2</v>
      </c>
      <c r="DQ429" s="165">
        <v>104.199996948242</v>
      </c>
      <c r="DR429" s="165"/>
      <c r="DS429" s="163">
        <v>428</v>
      </c>
      <c r="DT429" s="163">
        <v>88</v>
      </c>
      <c r="DU429" s="163">
        <v>49</v>
      </c>
      <c r="DV429" s="163">
        <v>48</v>
      </c>
      <c r="DW429" s="163">
        <v>13</v>
      </c>
      <c r="DX429" s="163">
        <v>32</v>
      </c>
      <c r="DY429" s="163">
        <v>1</v>
      </c>
      <c r="DZ429" s="163">
        <v>3</v>
      </c>
      <c r="EA429" s="163">
        <v>0</v>
      </c>
      <c r="EB429" s="163">
        <v>1</v>
      </c>
      <c r="EC429" s="163">
        <v>102</v>
      </c>
      <c r="ED429" s="165">
        <v>8.7707008500482004</v>
      </c>
      <c r="EE429" s="165">
        <v>2.7515924235445302</v>
      </c>
      <c r="EF429" s="165">
        <v>1.1178344220649601</v>
      </c>
      <c r="EG429" s="165">
        <v>7.56687916474747</v>
      </c>
      <c r="EH429" s="166">
        <v>1.14649684314355</v>
      </c>
      <c r="EI429" s="165">
        <v>88.932844165900093</v>
      </c>
      <c r="EJ429" s="164">
        <v>0.22391857506361301</v>
      </c>
      <c r="EK429" s="164">
        <v>0.26978417266186999</v>
      </c>
      <c r="EL429" s="278">
        <v>0.33333333300000001</v>
      </c>
      <c r="EM429" s="278">
        <v>0.215277777</v>
      </c>
      <c r="EN429" s="278">
        <v>0.45138888799999999</v>
      </c>
      <c r="EO429" s="278">
        <v>8.5910650000000005E-2</v>
      </c>
      <c r="EP429" s="278">
        <v>0.39175258000000002</v>
      </c>
      <c r="EQ429" s="278">
        <v>0.12514620000000001</v>
      </c>
      <c r="ER429" s="165">
        <v>-0.40382038003318699</v>
      </c>
      <c r="ES429" s="166">
        <v>4.1273886353167999</v>
      </c>
      <c r="ET429" s="166">
        <v>3.88</v>
      </c>
      <c r="EU429" s="166">
        <v>3.75453773471297</v>
      </c>
      <c r="EV429" s="166">
        <v>3.9713362433833099</v>
      </c>
      <c r="EW429" s="166">
        <v>3.8827877214631599</v>
      </c>
      <c r="EX429" s="284">
        <v>1.6406178474426201</v>
      </c>
    </row>
    <row r="430" spans="1:154" ht="13" customHeight="1">
      <c r="A430" s="160" t="s">
        <v>567</v>
      </c>
      <c r="B430" s="160">
        <v>11789</v>
      </c>
      <c r="C430" s="160">
        <v>656876</v>
      </c>
      <c r="D430" s="160">
        <v>25385</v>
      </c>
      <c r="E430" s="160" t="s">
        <v>2178</v>
      </c>
      <c r="F430" s="160" t="s">
        <v>2178</v>
      </c>
      <c r="G430" s="175"/>
      <c r="H430" s="162" t="s">
        <v>1867</v>
      </c>
      <c r="I430" s="162" t="s">
        <v>260</v>
      </c>
      <c r="J430" s="161">
        <v>29</v>
      </c>
      <c r="K430" s="161">
        <v>1</v>
      </c>
      <c r="M430" s="184" t="s">
        <v>837</v>
      </c>
      <c r="Z430" s="163"/>
      <c r="AS430" s="278"/>
      <c r="AT430" s="278"/>
      <c r="AU430" s="278"/>
      <c r="AV430" s="278"/>
      <c r="AW430" s="278"/>
      <c r="AX430" s="278"/>
      <c r="AY430" s="456"/>
      <c r="AZ430" s="278"/>
      <c r="BA430" s="278"/>
      <c r="BB430" s="278"/>
      <c r="BC430" s="278"/>
      <c r="BD430" s="164"/>
      <c r="BE430" s="164"/>
      <c r="BF430" s="164"/>
      <c r="BG430" s="164"/>
      <c r="BH430" s="164"/>
      <c r="BI430" s="164"/>
      <c r="BJ430" s="165"/>
      <c r="BK430" s="164"/>
      <c r="BL430" s="165"/>
      <c r="BM430" s="165"/>
      <c r="BN430" s="165"/>
      <c r="BO430" s="165"/>
      <c r="BP430" s="165"/>
      <c r="BQ430" s="165"/>
      <c r="BR430" s="165"/>
      <c r="BS430" s="284"/>
      <c r="BT430" s="289"/>
      <c r="BU430" s="279"/>
      <c r="BV430" s="290"/>
      <c r="BW430" s="289"/>
      <c r="BX430" s="289"/>
      <c r="BY430" s="289"/>
      <c r="BZ430" s="289"/>
      <c r="CA430" s="279"/>
      <c r="CB430" s="290"/>
      <c r="CC430" s="289"/>
      <c r="CD430" s="279"/>
      <c r="CE430" s="328"/>
      <c r="CF430" s="290"/>
      <c r="CG430" s="289"/>
      <c r="CH430" s="279"/>
      <c r="CI430" s="328"/>
      <c r="CJ430" s="290"/>
      <c r="CK430" s="289"/>
      <c r="CL430" s="279"/>
      <c r="CM430" s="328"/>
      <c r="CN430" s="290"/>
      <c r="CO430" s="289"/>
      <c r="CP430" s="279"/>
      <c r="CQ430" s="328"/>
      <c r="CR430" s="290"/>
      <c r="CS430" s="289"/>
      <c r="CT430" s="279"/>
      <c r="CU430" s="328"/>
      <c r="CV430" s="328"/>
      <c r="CW430" s="290"/>
      <c r="CX430" s="289"/>
      <c r="CY430" s="279"/>
      <c r="CZ430" s="328"/>
      <c r="DA430" s="328"/>
      <c r="DB430" s="290"/>
      <c r="DC430" s="289"/>
      <c r="DD430" s="279"/>
      <c r="DE430" s="328"/>
      <c r="DF430" s="328"/>
      <c r="DG430" s="290"/>
      <c r="DH430" s="302"/>
      <c r="DI430" s="301"/>
      <c r="DJ430" s="163">
        <v>18</v>
      </c>
      <c r="DK430" s="163">
        <v>18</v>
      </c>
      <c r="DL430" s="163">
        <v>0</v>
      </c>
      <c r="DM430" s="163">
        <v>7</v>
      </c>
      <c r="DN430" s="163">
        <v>5</v>
      </c>
      <c r="DO430" s="163">
        <v>0</v>
      </c>
      <c r="DP430" s="165">
        <v>89.1</v>
      </c>
      <c r="DQ430" s="165">
        <v>89.099998474121094</v>
      </c>
      <c r="DR430" s="165"/>
      <c r="DS430" s="163">
        <v>345</v>
      </c>
      <c r="DT430" s="163">
        <v>69</v>
      </c>
      <c r="DU430" s="163">
        <v>28</v>
      </c>
      <c r="DV430" s="163">
        <v>28</v>
      </c>
      <c r="DW430" s="163">
        <v>10</v>
      </c>
      <c r="DX430" s="163">
        <v>21</v>
      </c>
      <c r="DY430" s="163">
        <v>0</v>
      </c>
      <c r="DZ430" s="163">
        <v>4</v>
      </c>
      <c r="EA430" s="163">
        <v>2</v>
      </c>
      <c r="EB430" s="163">
        <v>0</v>
      </c>
      <c r="EC430" s="163">
        <v>76</v>
      </c>
      <c r="ED430" s="165">
        <v>7.6567168538515897</v>
      </c>
      <c r="EE430" s="165">
        <v>2.1156717622484602</v>
      </c>
      <c r="EF430" s="165">
        <v>1.0074627439278401</v>
      </c>
      <c r="EG430" s="165">
        <v>6.9514929331020996</v>
      </c>
      <c r="EH430" s="166">
        <v>1.0074627439278401</v>
      </c>
      <c r="EI430" s="165">
        <v>78.148080166554905</v>
      </c>
      <c r="EJ430" s="164">
        <v>0.21562500000000001</v>
      </c>
      <c r="EK430" s="164">
        <v>0.25213675213675202</v>
      </c>
      <c r="EL430" s="278">
        <v>0.50617283899999999</v>
      </c>
      <c r="EM430" s="278">
        <v>0.172839506</v>
      </c>
      <c r="EN430" s="278">
        <v>0.32098765400000001</v>
      </c>
      <c r="EO430" s="278">
        <v>5.7377049999999999E-2</v>
      </c>
      <c r="EP430" s="278">
        <v>0.43852458999999999</v>
      </c>
      <c r="EQ430" s="278">
        <v>8.9820360000000002E-2</v>
      </c>
      <c r="ER430" s="165">
        <v>5.8330534826371797E-3</v>
      </c>
      <c r="ES430" s="166">
        <v>2.8208956829979499</v>
      </c>
      <c r="ET430" s="166">
        <v>3.67</v>
      </c>
      <c r="EU430" s="166">
        <v>3.6790315254145098</v>
      </c>
      <c r="EV430" s="166">
        <v>3.5112883742261198</v>
      </c>
      <c r="EW430" s="166">
        <v>3.6493505805148998</v>
      </c>
      <c r="EX430" s="284">
        <v>1.5220638513564999</v>
      </c>
    </row>
    <row r="431" spans="1:154" ht="13" customHeight="1">
      <c r="A431" s="160" t="s">
        <v>567</v>
      </c>
      <c r="B431" s="160">
        <v>12215</v>
      </c>
      <c r="C431" s="160">
        <v>656731</v>
      </c>
      <c r="D431" s="160">
        <v>21318</v>
      </c>
      <c r="E431" s="160" t="s">
        <v>345</v>
      </c>
      <c r="F431" s="160" t="s">
        <v>345</v>
      </c>
      <c r="G431" s="175"/>
      <c r="H431" s="162" t="s">
        <v>2321</v>
      </c>
      <c r="I431" s="162" t="s">
        <v>2467</v>
      </c>
      <c r="J431" s="161">
        <v>29</v>
      </c>
      <c r="K431" s="161">
        <v>1</v>
      </c>
      <c r="M431" s="184" t="s">
        <v>837</v>
      </c>
      <c r="Z431" s="163"/>
      <c r="AS431" s="278"/>
      <c r="AT431" s="278"/>
      <c r="AU431" s="278"/>
      <c r="AV431" s="278"/>
      <c r="AW431" s="278"/>
      <c r="AX431" s="278"/>
      <c r="AY431" s="456"/>
      <c r="AZ431" s="278"/>
      <c r="BA431" s="278"/>
      <c r="BB431" s="278"/>
      <c r="BC431" s="278"/>
      <c r="BD431" s="164"/>
      <c r="BE431" s="164"/>
      <c r="BF431" s="164"/>
      <c r="BG431" s="164"/>
      <c r="BH431" s="164"/>
      <c r="BI431" s="164"/>
      <c r="BJ431" s="165"/>
      <c r="BK431" s="164"/>
      <c r="BL431" s="165"/>
      <c r="BM431" s="165"/>
      <c r="BN431" s="165"/>
      <c r="BO431" s="165"/>
      <c r="BP431" s="165"/>
      <c r="BQ431" s="165"/>
      <c r="BR431" s="165"/>
      <c r="BS431" s="284"/>
      <c r="BT431" s="289"/>
      <c r="BU431" s="279"/>
      <c r="BV431" s="290"/>
      <c r="BW431" s="289"/>
      <c r="BX431" s="289"/>
      <c r="BY431" s="289"/>
      <c r="BZ431" s="289"/>
      <c r="CA431" s="279"/>
      <c r="CB431" s="290"/>
      <c r="CC431" s="289"/>
      <c r="CD431" s="279"/>
      <c r="CE431" s="328"/>
      <c r="CF431" s="290"/>
      <c r="CG431" s="289"/>
      <c r="CH431" s="279"/>
      <c r="CI431" s="328"/>
      <c r="CJ431" s="290"/>
      <c r="CK431" s="289"/>
      <c r="CL431" s="279"/>
      <c r="CM431" s="328"/>
      <c r="CN431" s="290"/>
      <c r="CO431" s="289"/>
      <c r="CP431" s="279"/>
      <c r="CQ431" s="328"/>
      <c r="CR431" s="290"/>
      <c r="CS431" s="289"/>
      <c r="CT431" s="279"/>
      <c r="CU431" s="328"/>
      <c r="CV431" s="328"/>
      <c r="CW431" s="290"/>
      <c r="CX431" s="289"/>
      <c r="CY431" s="279"/>
      <c r="CZ431" s="328"/>
      <c r="DA431" s="328"/>
      <c r="DB431" s="290"/>
      <c r="DC431" s="289"/>
      <c r="DD431" s="279"/>
      <c r="DE431" s="328"/>
      <c r="DF431" s="328"/>
      <c r="DG431" s="290"/>
      <c r="DH431" s="302"/>
      <c r="DI431" s="301"/>
      <c r="DJ431" s="163">
        <v>14</v>
      </c>
      <c r="DK431" s="163">
        <v>14</v>
      </c>
      <c r="DL431" s="163">
        <v>0</v>
      </c>
      <c r="DM431" s="163">
        <v>5</v>
      </c>
      <c r="DN431" s="163">
        <v>5</v>
      </c>
      <c r="DO431" s="163">
        <v>0</v>
      </c>
      <c r="DP431" s="165">
        <v>68.099999999999994</v>
      </c>
      <c r="DQ431" s="165">
        <v>68.099998474121094</v>
      </c>
      <c r="DR431" s="165"/>
      <c r="DS431" s="163">
        <v>305</v>
      </c>
      <c r="DT431" s="163">
        <v>60</v>
      </c>
      <c r="DU431" s="163">
        <v>37</v>
      </c>
      <c r="DV431" s="163">
        <v>30</v>
      </c>
      <c r="DW431" s="163">
        <v>6</v>
      </c>
      <c r="DX431" s="163">
        <v>33</v>
      </c>
      <c r="DY431" s="163">
        <v>0</v>
      </c>
      <c r="DZ431" s="163">
        <v>7</v>
      </c>
      <c r="EA431" s="163">
        <v>3</v>
      </c>
      <c r="EB431" s="163">
        <v>0</v>
      </c>
      <c r="EC431" s="163">
        <v>89</v>
      </c>
      <c r="ED431" s="165">
        <v>11.7219520920136</v>
      </c>
      <c r="EE431" s="165">
        <v>4.3463417869264003</v>
      </c>
      <c r="EF431" s="165">
        <v>0.79024396125934504</v>
      </c>
      <c r="EG431" s="165">
        <v>7.90243961259345</v>
      </c>
      <c r="EH431" s="166">
        <v>1.3609757110577601</v>
      </c>
      <c r="EI431" s="165">
        <v>105.038388188873</v>
      </c>
      <c r="EJ431" s="164">
        <v>0.22641509433962201</v>
      </c>
      <c r="EK431" s="164">
        <v>0.317647058823529</v>
      </c>
      <c r="EL431" s="278">
        <v>0.40229884999999999</v>
      </c>
      <c r="EM431" s="278">
        <v>0.229885057</v>
      </c>
      <c r="EN431" s="278">
        <v>0.36781609100000001</v>
      </c>
      <c r="EO431" s="278">
        <v>6.25E-2</v>
      </c>
      <c r="EP431" s="278">
        <v>0.43181818</v>
      </c>
      <c r="EQ431" s="278">
        <v>0.12479741</v>
      </c>
      <c r="ER431" s="165">
        <v>-0.78438805458052296</v>
      </c>
      <c r="ES431" s="166">
        <v>3.9512198062967201</v>
      </c>
      <c r="ET431" s="166">
        <v>3.72</v>
      </c>
      <c r="EU431" s="166">
        <v>3.3784308581604701</v>
      </c>
      <c r="EV431" s="166">
        <v>3.61800996508804</v>
      </c>
      <c r="EW431" s="166">
        <v>3.60382920165</v>
      </c>
      <c r="EX431" s="284">
        <v>1.4544289112091</v>
      </c>
    </row>
    <row r="432" spans="1:154" ht="13" customHeight="1">
      <c r="A432" s="160" t="s">
        <v>567</v>
      </c>
      <c r="B432" s="160">
        <v>10144</v>
      </c>
      <c r="C432" s="160">
        <v>592866</v>
      </c>
      <c r="D432" s="160">
        <v>16977</v>
      </c>
      <c r="E432" s="160" t="s">
        <v>2171</v>
      </c>
      <c r="F432" s="160" t="s">
        <v>2171</v>
      </c>
      <c r="G432" s="175"/>
      <c r="H432" s="168" t="s">
        <v>102</v>
      </c>
      <c r="I432" s="169" t="s">
        <v>551</v>
      </c>
      <c r="J432" s="170">
        <v>33</v>
      </c>
      <c r="K432" s="161">
        <v>1</v>
      </c>
      <c r="M432" s="184" t="s">
        <v>837</v>
      </c>
      <c r="Z432" s="163"/>
      <c r="AS432" s="278"/>
      <c r="AT432" s="278"/>
      <c r="AU432" s="278"/>
      <c r="AV432" s="278"/>
      <c r="AW432" s="278"/>
      <c r="AX432" s="278"/>
      <c r="AY432" s="456"/>
      <c r="AZ432" s="278"/>
      <c r="BA432" s="278"/>
      <c r="BB432" s="278"/>
      <c r="BC432" s="278"/>
      <c r="BD432" s="164"/>
      <c r="BE432" s="164"/>
      <c r="BF432" s="164"/>
      <c r="BG432" s="164"/>
      <c r="BH432" s="164"/>
      <c r="BI432" s="164"/>
      <c r="BJ432" s="165"/>
      <c r="BK432" s="164"/>
      <c r="BL432" s="165"/>
      <c r="BM432" s="165"/>
      <c r="BN432" s="165"/>
      <c r="BO432" s="165"/>
      <c r="BP432" s="165"/>
      <c r="BQ432" s="165"/>
      <c r="BR432" s="165"/>
      <c r="BS432" s="284"/>
      <c r="BT432" s="289"/>
      <c r="BU432" s="279"/>
      <c r="BV432" s="290"/>
      <c r="BW432" s="289"/>
      <c r="BX432" s="289"/>
      <c r="BY432" s="289"/>
      <c r="BZ432" s="289"/>
      <c r="CA432" s="279"/>
      <c r="CB432" s="290"/>
      <c r="CC432" s="289"/>
      <c r="CD432" s="279"/>
      <c r="CE432" s="328"/>
      <c r="CF432" s="290"/>
      <c r="CG432" s="289"/>
      <c r="CH432" s="279"/>
      <c r="CI432" s="328"/>
      <c r="CJ432" s="290"/>
      <c r="CK432" s="289"/>
      <c r="CL432" s="279"/>
      <c r="CM432" s="328"/>
      <c r="CN432" s="290"/>
      <c r="CO432" s="289"/>
      <c r="CP432" s="279"/>
      <c r="CQ432" s="328"/>
      <c r="CR432" s="290"/>
      <c r="CS432" s="289"/>
      <c r="CT432" s="279"/>
      <c r="CU432" s="328"/>
      <c r="CV432" s="328"/>
      <c r="CW432" s="290"/>
      <c r="CX432" s="289"/>
      <c r="CY432" s="279"/>
      <c r="CZ432" s="328"/>
      <c r="DA432" s="328"/>
      <c r="DB432" s="290"/>
      <c r="DC432" s="289"/>
      <c r="DD432" s="279"/>
      <c r="DE432" s="328"/>
      <c r="DF432" s="328"/>
      <c r="DG432" s="290"/>
      <c r="DH432" s="302"/>
      <c r="DI432" s="301"/>
      <c r="DJ432" s="163">
        <v>17</v>
      </c>
      <c r="DK432" s="163">
        <v>17</v>
      </c>
      <c r="DL432" s="163">
        <v>0</v>
      </c>
      <c r="DM432" s="163">
        <v>3</v>
      </c>
      <c r="DN432" s="163">
        <v>10</v>
      </c>
      <c r="DO432" s="163">
        <v>0</v>
      </c>
      <c r="DP432" s="165">
        <v>82.2</v>
      </c>
      <c r="DQ432" s="165">
        <v>82.199996948242102</v>
      </c>
      <c r="DR432" s="165"/>
      <c r="DS432" s="163">
        <v>373</v>
      </c>
      <c r="DT432" s="163">
        <v>106</v>
      </c>
      <c r="DU432" s="163">
        <v>59</v>
      </c>
      <c r="DV432" s="163">
        <v>57</v>
      </c>
      <c r="DW432" s="163">
        <v>11</v>
      </c>
      <c r="DX432" s="163">
        <v>21</v>
      </c>
      <c r="DY432" s="163">
        <v>0</v>
      </c>
      <c r="DZ432" s="163">
        <v>2</v>
      </c>
      <c r="EA432" s="163">
        <v>1</v>
      </c>
      <c r="EB432" s="163">
        <v>0</v>
      </c>
      <c r="EC432" s="163">
        <v>65</v>
      </c>
      <c r="ED432" s="165">
        <v>7.0766131209285197</v>
      </c>
      <c r="EE432" s="165">
        <v>2.28629039291536</v>
      </c>
      <c r="EF432" s="165">
        <v>1.1975806820032799</v>
      </c>
      <c r="EG432" s="165">
        <v>11.540322935668</v>
      </c>
      <c r="EH432" s="166">
        <v>1.5362903698426</v>
      </c>
      <c r="EI432" s="165">
        <v>118.56895235326201</v>
      </c>
      <c r="EJ432" s="164">
        <v>0.30285714285714199</v>
      </c>
      <c r="EK432" s="164">
        <v>0.34671532846715297</v>
      </c>
      <c r="EL432" s="278">
        <v>0.32974910299999999</v>
      </c>
      <c r="EM432" s="278">
        <v>0.254480286</v>
      </c>
      <c r="EN432" s="278">
        <v>0.41577060900000001</v>
      </c>
      <c r="EO432" s="278">
        <v>8.4210530000000006E-2</v>
      </c>
      <c r="EP432" s="278">
        <v>0.40701754000000001</v>
      </c>
      <c r="EQ432" s="278">
        <v>8.2872929999999997E-2</v>
      </c>
      <c r="ER432" s="165">
        <v>-0.77747745837844395</v>
      </c>
      <c r="ES432" s="166">
        <v>6.2056453521988502</v>
      </c>
      <c r="ET432" s="166">
        <v>4.29</v>
      </c>
      <c r="EU432" s="166">
        <v>4.0776834239324602</v>
      </c>
      <c r="EV432" s="166">
        <v>4.4169721653857303</v>
      </c>
      <c r="EW432" s="166">
        <v>4.4510601970625698</v>
      </c>
      <c r="EX432" s="284">
        <v>1.15614998340606</v>
      </c>
    </row>
    <row r="433" spans="1:260" ht="13" customHeight="1">
      <c r="A433" s="160" t="s">
        <v>567</v>
      </c>
      <c r="B433" s="160">
        <v>9844</v>
      </c>
      <c r="C433" s="160">
        <v>543056</v>
      </c>
      <c r="D433" s="160">
        <v>13293</v>
      </c>
      <c r="E433" s="160" t="s">
        <v>567</v>
      </c>
      <c r="F433" s="160" t="s">
        <v>567</v>
      </c>
      <c r="G433" s="175"/>
      <c r="H433" s="162" t="s">
        <v>1669</v>
      </c>
      <c r="I433" s="162" t="s">
        <v>146</v>
      </c>
      <c r="J433" s="161">
        <v>35</v>
      </c>
      <c r="K433" s="161">
        <v>1</v>
      </c>
      <c r="M433" s="184" t="s">
        <v>46</v>
      </c>
      <c r="Z433" s="163"/>
      <c r="AS433" s="278"/>
      <c r="AT433" s="278"/>
      <c r="AU433" s="278"/>
      <c r="AV433" s="278"/>
      <c r="AW433" s="278"/>
      <c r="AX433" s="278"/>
      <c r="AY433" s="456"/>
      <c r="AZ433" s="278"/>
      <c r="BA433" s="278"/>
      <c r="BB433" s="278"/>
      <c r="BC433" s="278"/>
      <c r="BD433" s="164"/>
      <c r="BE433" s="164"/>
      <c r="BF433" s="164"/>
      <c r="BG433" s="164"/>
      <c r="BH433" s="164"/>
      <c r="BI433" s="164"/>
      <c r="BJ433" s="165"/>
      <c r="BK433" s="164"/>
      <c r="BL433" s="165"/>
      <c r="BM433" s="165"/>
      <c r="BN433" s="165"/>
      <c r="BO433" s="165"/>
      <c r="BP433" s="165"/>
      <c r="BQ433" s="165"/>
      <c r="BR433" s="165"/>
      <c r="BS433" s="284"/>
      <c r="BT433" s="289"/>
      <c r="BU433" s="279"/>
      <c r="BV433" s="290"/>
      <c r="BW433" s="289"/>
      <c r="BX433" s="289"/>
      <c r="BY433" s="289"/>
      <c r="BZ433" s="289"/>
      <c r="CA433" s="279"/>
      <c r="CB433" s="290"/>
      <c r="CC433" s="289"/>
      <c r="CD433" s="279"/>
      <c r="CE433" s="328"/>
      <c r="CF433" s="290"/>
      <c r="CG433" s="289"/>
      <c r="CH433" s="279"/>
      <c r="CI433" s="328"/>
      <c r="CJ433" s="290"/>
      <c r="CK433" s="289"/>
      <c r="CL433" s="279"/>
      <c r="CM433" s="328"/>
      <c r="CN433" s="290"/>
      <c r="CO433" s="289"/>
      <c r="CP433" s="279"/>
      <c r="CQ433" s="328"/>
      <c r="CR433" s="290"/>
      <c r="CS433" s="289"/>
      <c r="CT433" s="279"/>
      <c r="CU433" s="328"/>
      <c r="CV433" s="328"/>
      <c r="CW433" s="290"/>
      <c r="CX433" s="289"/>
      <c r="CY433" s="279"/>
      <c r="CZ433" s="328"/>
      <c r="DA433" s="328"/>
      <c r="DB433" s="290"/>
      <c r="DC433" s="289"/>
      <c r="DD433" s="279"/>
      <c r="DE433" s="328"/>
      <c r="DF433" s="328"/>
      <c r="DG433" s="290"/>
      <c r="DH433" s="302"/>
      <c r="DI433" s="301"/>
      <c r="DJ433" s="163">
        <v>32</v>
      </c>
      <c r="DK433" s="163">
        <v>1</v>
      </c>
      <c r="DL433" s="163">
        <v>0</v>
      </c>
      <c r="DM433" s="163">
        <v>1</v>
      </c>
      <c r="DN433" s="163">
        <v>0</v>
      </c>
      <c r="DO433" s="163">
        <v>2</v>
      </c>
      <c r="DP433" s="165">
        <v>24.2</v>
      </c>
      <c r="DQ433" s="165">
        <v>1</v>
      </c>
      <c r="DR433" s="165">
        <v>23.2000007629394</v>
      </c>
      <c r="DS433" s="163">
        <v>94</v>
      </c>
      <c r="DT433" s="163">
        <v>15</v>
      </c>
      <c r="DU433" s="163">
        <v>2</v>
      </c>
      <c r="DV433" s="163">
        <v>2</v>
      </c>
      <c r="DW433" s="163">
        <v>0</v>
      </c>
      <c r="DX433" s="163">
        <v>6</v>
      </c>
      <c r="DY433" s="163">
        <v>0</v>
      </c>
      <c r="DZ433" s="163">
        <v>0</v>
      </c>
      <c r="EA433" s="163">
        <v>1</v>
      </c>
      <c r="EB433" s="163">
        <v>0</v>
      </c>
      <c r="EC433" s="163">
        <v>26</v>
      </c>
      <c r="ED433" s="165">
        <v>9.4864889316272496</v>
      </c>
      <c r="EE433" s="165">
        <v>2.1891897534524398</v>
      </c>
      <c r="EF433" s="165">
        <v>0</v>
      </c>
      <c r="EG433" s="165">
        <v>5.4729743836311</v>
      </c>
      <c r="EH433" s="166">
        <v>0.85135157078706103</v>
      </c>
      <c r="EI433" s="165">
        <v>66.038661186021002</v>
      </c>
      <c r="EJ433" s="164">
        <v>0.170454545454545</v>
      </c>
      <c r="EK433" s="164">
        <v>0.241935483870967</v>
      </c>
      <c r="EL433" s="278">
        <v>0.42622950799999998</v>
      </c>
      <c r="EM433" s="278">
        <v>0.21311475399999999</v>
      </c>
      <c r="EN433" s="278">
        <v>0.36065573699999998</v>
      </c>
      <c r="EO433" s="278">
        <v>0</v>
      </c>
      <c r="EP433" s="278">
        <v>0.38709676999999998</v>
      </c>
      <c r="EQ433" s="278">
        <v>0.13424658</v>
      </c>
      <c r="ER433" s="165">
        <v>0.20681473554431701</v>
      </c>
      <c r="ES433" s="166">
        <v>0.72972991781748098</v>
      </c>
      <c r="ET433" s="166">
        <v>2.54</v>
      </c>
      <c r="EU433" s="166">
        <v>1.70736917589065</v>
      </c>
      <c r="EV433" s="166">
        <v>3.0225092302009999</v>
      </c>
      <c r="EW433" s="166">
        <v>2.8636635156525698</v>
      </c>
      <c r="EX433" s="284">
        <v>0.87823032587766603</v>
      </c>
    </row>
    <row r="434" spans="1:260" ht="13" customHeight="1">
      <c r="A434" s="160" t="s">
        <v>567</v>
      </c>
      <c r="B434" s="160">
        <v>11920</v>
      </c>
      <c r="C434" s="160">
        <v>681911</v>
      </c>
      <c r="D434" s="160">
        <v>25007</v>
      </c>
      <c r="E434" s="160" t="s">
        <v>15</v>
      </c>
      <c r="F434" s="160" t="s">
        <v>15</v>
      </c>
      <c r="G434" s="175"/>
      <c r="H434" s="162" t="s">
        <v>1933</v>
      </c>
      <c r="I434" s="162" t="s">
        <v>277</v>
      </c>
      <c r="J434" s="161">
        <v>29</v>
      </c>
      <c r="K434" s="161">
        <v>1</v>
      </c>
      <c r="M434" s="184" t="s">
        <v>46</v>
      </c>
      <c r="Z434" s="163"/>
      <c r="AS434" s="278"/>
      <c r="AT434" s="278"/>
      <c r="AU434" s="278"/>
      <c r="AV434" s="278"/>
      <c r="AW434" s="278"/>
      <c r="AX434" s="278"/>
      <c r="AY434" s="456"/>
      <c r="AZ434" s="278"/>
      <c r="BA434" s="278"/>
      <c r="BB434" s="278"/>
      <c r="BC434" s="278"/>
      <c r="BD434" s="164"/>
      <c r="BE434" s="164"/>
      <c r="BF434" s="164"/>
      <c r="BG434" s="164"/>
      <c r="BH434" s="164"/>
      <c r="BI434" s="164"/>
      <c r="BJ434" s="165"/>
      <c r="BK434" s="164"/>
      <c r="BL434" s="165"/>
      <c r="BM434" s="165"/>
      <c r="BN434" s="165"/>
      <c r="BO434" s="165"/>
      <c r="BP434" s="165"/>
      <c r="BQ434" s="165"/>
      <c r="BR434" s="165"/>
      <c r="BS434" s="284"/>
      <c r="BT434" s="289"/>
      <c r="BU434" s="279"/>
      <c r="BV434" s="290"/>
      <c r="BW434" s="289"/>
      <c r="BX434" s="289"/>
      <c r="BY434" s="289"/>
      <c r="BZ434" s="289"/>
      <c r="CA434" s="279"/>
      <c r="CB434" s="290"/>
      <c r="CC434" s="289"/>
      <c r="CD434" s="279"/>
      <c r="CE434" s="328"/>
      <c r="CF434" s="290"/>
      <c r="CG434" s="289"/>
      <c r="CH434" s="279"/>
      <c r="CI434" s="328"/>
      <c r="CJ434" s="290"/>
      <c r="CK434" s="289"/>
      <c r="CL434" s="279"/>
      <c r="CM434" s="328"/>
      <c r="CN434" s="290"/>
      <c r="CO434" s="289"/>
      <c r="CP434" s="279"/>
      <c r="CQ434" s="328"/>
      <c r="CR434" s="290"/>
      <c r="CS434" s="289"/>
      <c r="CT434" s="279"/>
      <c r="CU434" s="328"/>
      <c r="CV434" s="328"/>
      <c r="CW434" s="290"/>
      <c r="CX434" s="289"/>
      <c r="CY434" s="279"/>
      <c r="CZ434" s="328"/>
      <c r="DA434" s="328"/>
      <c r="DB434" s="290"/>
      <c r="DC434" s="289"/>
      <c r="DD434" s="279"/>
      <c r="DE434" s="328"/>
      <c r="DF434" s="328"/>
      <c r="DG434" s="290"/>
      <c r="DH434" s="302"/>
      <c r="DI434" s="301"/>
      <c r="DJ434" s="163">
        <v>42</v>
      </c>
      <c r="DK434" s="163">
        <v>0</v>
      </c>
      <c r="DL434" s="163">
        <v>0</v>
      </c>
      <c r="DM434" s="163">
        <v>2</v>
      </c>
      <c r="DN434" s="163">
        <v>0</v>
      </c>
      <c r="DO434" s="163">
        <v>3</v>
      </c>
      <c r="DP434" s="165">
        <v>36</v>
      </c>
      <c r="DQ434" s="165"/>
      <c r="DR434" s="165">
        <v>36</v>
      </c>
      <c r="DS434" s="163">
        <v>142</v>
      </c>
      <c r="DT434" s="163">
        <v>24</v>
      </c>
      <c r="DU434" s="163">
        <v>11</v>
      </c>
      <c r="DV434" s="163">
        <v>11</v>
      </c>
      <c r="DW434" s="163">
        <v>7</v>
      </c>
      <c r="DX434" s="163">
        <v>11</v>
      </c>
      <c r="DY434" s="163">
        <v>1</v>
      </c>
      <c r="DZ434" s="163">
        <v>3</v>
      </c>
      <c r="EA434" s="163">
        <v>3</v>
      </c>
      <c r="EB434" s="163">
        <v>0</v>
      </c>
      <c r="EC434" s="163">
        <v>50</v>
      </c>
      <c r="ED434" s="165">
        <v>12.5000026490958</v>
      </c>
      <c r="EE434" s="165">
        <v>2.7500005828010901</v>
      </c>
      <c r="EF434" s="165">
        <v>1.75000037087342</v>
      </c>
      <c r="EG434" s="165">
        <v>6.0000012715660196</v>
      </c>
      <c r="EH434" s="166">
        <v>0.97222242826301297</v>
      </c>
      <c r="EI434" s="165">
        <v>75.034900326362305</v>
      </c>
      <c r="EJ434" s="164">
        <v>0.1875</v>
      </c>
      <c r="EK434" s="164">
        <v>0.23943661971830901</v>
      </c>
      <c r="EL434" s="278">
        <v>0.25</v>
      </c>
      <c r="EM434" s="278">
        <v>0.15789473600000001</v>
      </c>
      <c r="EN434" s="278">
        <v>0.59210526299999999</v>
      </c>
      <c r="EO434" s="278">
        <v>0.12820513</v>
      </c>
      <c r="EP434" s="278">
        <v>0.37179487</v>
      </c>
      <c r="EQ434" s="278">
        <v>0.14802631999999999</v>
      </c>
      <c r="ER434" s="165">
        <v>0.38885191103227501</v>
      </c>
      <c r="ES434" s="166">
        <v>2.7500005828010901</v>
      </c>
      <c r="ET434" s="166">
        <v>3.13</v>
      </c>
      <c r="EU434" s="166">
        <v>4.0024147704795903</v>
      </c>
      <c r="EV434" s="166">
        <v>3.3178250850172102</v>
      </c>
      <c r="EW434" s="166">
        <v>2.4614694426186898</v>
      </c>
      <c r="EX434" s="284">
        <v>0.403776675462722</v>
      </c>
    </row>
    <row r="435" spans="1:260" ht="13" customHeight="1">
      <c r="A435" s="160" t="s">
        <v>567</v>
      </c>
      <c r="B435" s="160">
        <v>12169</v>
      </c>
      <c r="C435" s="160">
        <v>669387</v>
      </c>
      <c r="D435" s="160">
        <v>27572</v>
      </c>
      <c r="E435" s="160" t="s">
        <v>438</v>
      </c>
      <c r="F435" s="160" t="s">
        <v>438</v>
      </c>
      <c r="G435" s="175"/>
      <c r="H435" s="162" t="s">
        <v>3547</v>
      </c>
      <c r="I435" s="162" t="s">
        <v>3548</v>
      </c>
      <c r="J435" s="160">
        <v>26</v>
      </c>
      <c r="K435" s="161">
        <v>1</v>
      </c>
      <c r="M435" s="184" t="s">
        <v>837</v>
      </c>
      <c r="Z435" s="163"/>
      <c r="AS435" s="278"/>
      <c r="AT435" s="278"/>
      <c r="AU435" s="278"/>
      <c r="AV435" s="278"/>
      <c r="AW435" s="278"/>
      <c r="AX435" s="278"/>
      <c r="AY435" s="456"/>
      <c r="AZ435" s="278"/>
      <c r="BA435" s="278"/>
      <c r="BB435" s="278"/>
      <c r="BC435" s="278"/>
      <c r="BD435" s="164"/>
      <c r="BE435" s="164"/>
      <c r="BF435" s="164"/>
      <c r="BG435" s="164"/>
      <c r="BH435" s="164"/>
      <c r="BI435" s="164"/>
      <c r="BJ435" s="165"/>
      <c r="BK435" s="164"/>
      <c r="BL435" s="165"/>
      <c r="BM435" s="165"/>
      <c r="BN435" s="165"/>
      <c r="BO435" s="165"/>
      <c r="BP435" s="165"/>
      <c r="BQ435" s="165"/>
      <c r="BR435" s="165"/>
      <c r="BS435" s="284"/>
      <c r="BT435" s="289"/>
      <c r="BU435" s="279"/>
      <c r="BV435" s="290"/>
      <c r="BW435" s="289"/>
      <c r="BX435" s="289"/>
      <c r="BY435" s="289"/>
      <c r="BZ435" s="289"/>
      <c r="CA435" s="279"/>
      <c r="CB435" s="290"/>
      <c r="CC435" s="289"/>
      <c r="CD435" s="279"/>
      <c r="CE435" s="328"/>
      <c r="CF435" s="290"/>
      <c r="CG435" s="289"/>
      <c r="CH435" s="279"/>
      <c r="CI435" s="328"/>
      <c r="CJ435" s="290"/>
      <c r="CK435" s="289"/>
      <c r="CL435" s="279"/>
      <c r="CM435" s="328"/>
      <c r="CN435" s="290"/>
      <c r="CO435" s="289"/>
      <c r="CP435" s="279"/>
      <c r="CQ435" s="328"/>
      <c r="CR435" s="290"/>
      <c r="CS435" s="289"/>
      <c r="CT435" s="279"/>
      <c r="CU435" s="328"/>
      <c r="CV435" s="328"/>
      <c r="CW435" s="290"/>
      <c r="CX435" s="289"/>
      <c r="CY435" s="279"/>
      <c r="CZ435" s="328"/>
      <c r="DA435" s="328"/>
      <c r="DB435" s="290"/>
      <c r="DC435" s="289"/>
      <c r="DD435" s="279"/>
      <c r="DE435" s="328"/>
      <c r="DF435" s="328"/>
      <c r="DG435" s="290"/>
      <c r="DH435" s="302"/>
      <c r="DI435" s="301"/>
      <c r="DJ435" s="163">
        <v>15</v>
      </c>
      <c r="DK435" s="163">
        <v>9</v>
      </c>
      <c r="DL435" s="163">
        <v>0</v>
      </c>
      <c r="DM435" s="163">
        <v>2</v>
      </c>
      <c r="DN435" s="163">
        <v>6</v>
      </c>
      <c r="DO435" s="163">
        <v>0</v>
      </c>
      <c r="DP435" s="165">
        <v>54</v>
      </c>
      <c r="DQ435" s="165">
        <v>39.200000762939403</v>
      </c>
      <c r="DR435" s="165">
        <v>14.1000003814697</v>
      </c>
      <c r="DS435" s="163">
        <v>243</v>
      </c>
      <c r="DT435" s="163">
        <v>68</v>
      </c>
      <c r="DU435" s="163">
        <v>32</v>
      </c>
      <c r="DV435" s="163">
        <v>30</v>
      </c>
      <c r="DW435" s="163">
        <v>8</v>
      </c>
      <c r="DX435" s="163">
        <v>16</v>
      </c>
      <c r="DY435" s="163">
        <v>0</v>
      </c>
      <c r="DZ435" s="163">
        <v>2</v>
      </c>
      <c r="EA435" s="163">
        <v>1</v>
      </c>
      <c r="EB435" s="163">
        <v>0</v>
      </c>
      <c r="EC435" s="163">
        <v>39</v>
      </c>
      <c r="ED435" s="165">
        <v>6.5000005739707003</v>
      </c>
      <c r="EE435" s="165">
        <v>2.6666669021418201</v>
      </c>
      <c r="EF435" s="165">
        <v>1.3333334510709101</v>
      </c>
      <c r="EG435" s="165">
        <v>11.3333343341027</v>
      </c>
      <c r="EH435" s="166">
        <v>1.5555556929160601</v>
      </c>
      <c r="EI435" s="165">
        <v>120.055825680341</v>
      </c>
      <c r="EJ435" s="164">
        <v>0.302222222222222</v>
      </c>
      <c r="EK435" s="164">
        <v>0.33707865168539303</v>
      </c>
      <c r="EL435" s="278">
        <v>0.41935483800000001</v>
      </c>
      <c r="EM435" s="278">
        <v>0.25268817199999999</v>
      </c>
      <c r="EN435" s="278">
        <v>0.32795698899999998</v>
      </c>
      <c r="EO435" s="278">
        <v>7.526882E-2</v>
      </c>
      <c r="EP435" s="278">
        <v>0.43548387</v>
      </c>
      <c r="EQ435" s="278">
        <v>8.0593849999999995E-2</v>
      </c>
      <c r="ER435" s="165">
        <v>0.28662529432403999</v>
      </c>
      <c r="ES435" s="166">
        <v>5.0000004415159198</v>
      </c>
      <c r="ET435" s="166">
        <v>5.07</v>
      </c>
      <c r="EU435" s="166">
        <v>4.5672295218469099</v>
      </c>
      <c r="EV435" s="166">
        <v>4.3069996097023102</v>
      </c>
      <c r="EW435" s="166">
        <v>4.4330081421695402</v>
      </c>
      <c r="EX435" s="284">
        <v>0.332362741231918</v>
      </c>
    </row>
    <row r="436" spans="1:260" ht="13" customHeight="1">
      <c r="A436" s="160" t="s">
        <v>567</v>
      </c>
      <c r="B436" s="160">
        <v>13094</v>
      </c>
      <c r="C436" s="160">
        <v>690916</v>
      </c>
      <c r="D436" s="160">
        <v>30160</v>
      </c>
      <c r="E436" s="160" t="s">
        <v>609</v>
      </c>
      <c r="F436" s="160" t="s">
        <v>609</v>
      </c>
      <c r="G436" s="175"/>
      <c r="H436" s="162" t="s">
        <v>4102</v>
      </c>
      <c r="I436" s="162" t="s">
        <v>900</v>
      </c>
      <c r="J436" s="160">
        <v>25</v>
      </c>
      <c r="K436" s="161">
        <v>1</v>
      </c>
      <c r="M436" s="184" t="s">
        <v>837</v>
      </c>
      <c r="Z436" s="163"/>
      <c r="AS436" s="278"/>
      <c r="AT436" s="278"/>
      <c r="AU436" s="278"/>
      <c r="AV436" s="278"/>
      <c r="AW436" s="278"/>
      <c r="AX436" s="278"/>
      <c r="AY436" s="456"/>
      <c r="AZ436" s="278"/>
      <c r="BA436" s="278"/>
      <c r="BB436" s="278"/>
      <c r="BC436" s="278"/>
      <c r="BD436" s="164"/>
      <c r="BE436" s="164"/>
      <c r="BF436" s="164"/>
      <c r="BG436" s="164"/>
      <c r="BH436" s="164"/>
      <c r="BI436" s="164"/>
      <c r="BJ436" s="165"/>
      <c r="BK436" s="164"/>
      <c r="BL436" s="165"/>
      <c r="BM436" s="165"/>
      <c r="BN436" s="165"/>
      <c r="BO436" s="165"/>
      <c r="BP436" s="165"/>
      <c r="BQ436" s="165"/>
      <c r="BR436" s="165"/>
      <c r="BS436" s="284"/>
      <c r="BT436" s="289"/>
      <c r="BU436" s="279"/>
      <c r="BV436" s="290"/>
      <c r="BW436" s="289"/>
      <c r="BX436" s="289"/>
      <c r="BY436" s="289"/>
      <c r="BZ436" s="289"/>
      <c r="CA436" s="279"/>
      <c r="CB436" s="290"/>
      <c r="CC436" s="289"/>
      <c r="CD436" s="279"/>
      <c r="CE436" s="328"/>
      <c r="CF436" s="290"/>
      <c r="CG436" s="289"/>
      <c r="CH436" s="279"/>
      <c r="CI436" s="328"/>
      <c r="CJ436" s="290"/>
      <c r="CK436" s="289"/>
      <c r="CL436" s="279"/>
      <c r="CM436" s="328"/>
      <c r="CN436" s="290"/>
      <c r="CO436" s="289"/>
      <c r="CP436" s="279"/>
      <c r="CQ436" s="328"/>
      <c r="CR436" s="290"/>
      <c r="CS436" s="289"/>
      <c r="CT436" s="279"/>
      <c r="CU436" s="328"/>
      <c r="CV436" s="328"/>
      <c r="CW436" s="290"/>
      <c r="CX436" s="289"/>
      <c r="CY436" s="279"/>
      <c r="CZ436" s="328"/>
      <c r="DA436" s="328"/>
      <c r="DB436" s="290"/>
      <c r="DC436" s="289"/>
      <c r="DD436" s="279"/>
      <c r="DE436" s="328"/>
      <c r="DF436" s="328"/>
      <c r="DG436" s="290"/>
      <c r="DH436" s="325"/>
      <c r="DI436" s="301"/>
      <c r="DJ436" s="163">
        <v>7</v>
      </c>
      <c r="DK436" s="163">
        <v>7</v>
      </c>
      <c r="DL436" s="163">
        <v>0</v>
      </c>
      <c r="DM436" s="163">
        <v>0</v>
      </c>
      <c r="DN436" s="163">
        <v>3</v>
      </c>
      <c r="DO436" s="163">
        <v>0</v>
      </c>
      <c r="DP436" s="165">
        <v>28</v>
      </c>
      <c r="DQ436" s="165">
        <v>28</v>
      </c>
      <c r="DR436" s="165"/>
      <c r="DS436" s="163">
        <v>121</v>
      </c>
      <c r="DT436" s="163">
        <v>26</v>
      </c>
      <c r="DU436" s="163">
        <v>15</v>
      </c>
      <c r="DV436" s="163">
        <v>14</v>
      </c>
      <c r="DW436" s="163">
        <v>7</v>
      </c>
      <c r="DX436" s="163">
        <v>9</v>
      </c>
      <c r="DY436" s="163">
        <v>0</v>
      </c>
      <c r="DZ436" s="163">
        <v>2</v>
      </c>
      <c r="EA436" s="163">
        <v>1</v>
      </c>
      <c r="EB436" s="163">
        <v>0</v>
      </c>
      <c r="EC436" s="163">
        <v>22</v>
      </c>
      <c r="ED436" s="165">
        <v>7.0714285714285703</v>
      </c>
      <c r="EE436" s="165">
        <v>2.8928571428571401</v>
      </c>
      <c r="EF436" s="165">
        <v>2.25</v>
      </c>
      <c r="EG436" s="165">
        <v>8.3571428571428505</v>
      </c>
      <c r="EH436" s="166">
        <v>1.25</v>
      </c>
      <c r="EI436" s="165">
        <v>96.961501352739106</v>
      </c>
      <c r="EJ436" s="164">
        <v>0.236363636363636</v>
      </c>
      <c r="EK436" s="164">
        <v>0.234567901234567</v>
      </c>
      <c r="EL436" s="278">
        <v>0.39534883700000001</v>
      </c>
      <c r="EM436" s="278">
        <v>0.220930232</v>
      </c>
      <c r="EN436" s="278">
        <v>0.38372093000000002</v>
      </c>
      <c r="EO436" s="278">
        <v>0.125</v>
      </c>
      <c r="EP436" s="278">
        <v>0.42045454999999998</v>
      </c>
      <c r="EQ436" s="278">
        <v>0.1214128</v>
      </c>
      <c r="ER436" s="165">
        <v>6.3068873688600799E-2</v>
      </c>
      <c r="ES436" s="166">
        <v>4.5</v>
      </c>
      <c r="ET436" s="166">
        <v>5.69</v>
      </c>
      <c r="EU436" s="166">
        <v>5.94289076668875</v>
      </c>
      <c r="EV436" s="166">
        <v>4.4307539619505398</v>
      </c>
      <c r="EW436" s="166">
        <v>4.45882539585235</v>
      </c>
      <c r="EX436" s="284">
        <v>-0.248304158449172</v>
      </c>
    </row>
    <row r="437" spans="1:260" ht="13" customHeight="1">
      <c r="A437" s="160" t="s">
        <v>567</v>
      </c>
      <c r="B437" s="160">
        <v>11447</v>
      </c>
      <c r="C437" s="160">
        <v>669212</v>
      </c>
      <c r="D437" s="160">
        <v>20203</v>
      </c>
      <c r="E437" s="160" t="s">
        <v>129</v>
      </c>
      <c r="F437" s="160" t="s">
        <v>129</v>
      </c>
      <c r="G437" s="175"/>
      <c r="H437" s="162" t="s">
        <v>261</v>
      </c>
      <c r="I437" s="162" t="s">
        <v>1942</v>
      </c>
      <c r="J437" s="161">
        <v>29</v>
      </c>
      <c r="K437" s="161">
        <v>1</v>
      </c>
      <c r="M437" s="184" t="s">
        <v>837</v>
      </c>
      <c r="Z437" s="163"/>
      <c r="AS437" s="278"/>
      <c r="AT437" s="278"/>
      <c r="AU437" s="278"/>
      <c r="AV437" s="278"/>
      <c r="AW437" s="278"/>
      <c r="AX437" s="278"/>
      <c r="AY437" s="456"/>
      <c r="AZ437" s="278"/>
      <c r="BA437" s="278"/>
      <c r="BB437" s="278"/>
      <c r="BC437" s="278"/>
      <c r="BD437" s="164"/>
      <c r="BE437" s="164"/>
      <c r="BF437" s="164"/>
      <c r="BG437" s="164"/>
      <c r="BH437" s="164"/>
      <c r="BI437" s="164"/>
      <c r="BJ437" s="165"/>
      <c r="BK437" s="164"/>
      <c r="BL437" s="165"/>
      <c r="BM437" s="165"/>
      <c r="BN437" s="165"/>
      <c r="BO437" s="165"/>
      <c r="BP437" s="165"/>
      <c r="BQ437" s="165"/>
      <c r="BR437" s="165"/>
      <c r="BS437" s="284"/>
      <c r="BT437" s="289"/>
      <c r="BU437" s="279"/>
      <c r="BV437" s="290"/>
      <c r="BW437" s="289"/>
      <c r="BX437" s="289"/>
      <c r="BY437" s="289"/>
      <c r="BZ437" s="289"/>
      <c r="CA437" s="279"/>
      <c r="CB437" s="290"/>
      <c r="CC437" s="289"/>
      <c r="CD437" s="279"/>
      <c r="CE437" s="328"/>
      <c r="CF437" s="290"/>
      <c r="CG437" s="289"/>
      <c r="CH437" s="279"/>
      <c r="CI437" s="328"/>
      <c r="CJ437" s="290"/>
      <c r="CK437" s="289"/>
      <c r="CL437" s="279"/>
      <c r="CM437" s="328"/>
      <c r="CN437" s="290"/>
      <c r="CO437" s="289"/>
      <c r="CP437" s="279"/>
      <c r="CQ437" s="328"/>
      <c r="CR437" s="290"/>
      <c r="CS437" s="289"/>
      <c r="CT437" s="279"/>
      <c r="CU437" s="328"/>
      <c r="CV437" s="328"/>
      <c r="CW437" s="290"/>
      <c r="CX437" s="289"/>
      <c r="CY437" s="279"/>
      <c r="CZ437" s="328"/>
      <c r="DA437" s="328"/>
      <c r="DB437" s="290"/>
      <c r="DC437" s="289"/>
      <c r="DD437" s="279"/>
      <c r="DE437" s="328"/>
      <c r="DF437" s="328"/>
      <c r="DG437" s="290"/>
      <c r="DH437" s="302"/>
      <c r="DI437" s="301"/>
      <c r="DJ437" s="163">
        <v>7</v>
      </c>
      <c r="DK437" s="163">
        <v>0</v>
      </c>
      <c r="DL437" s="163">
        <v>0</v>
      </c>
      <c r="DM437" s="163">
        <v>0</v>
      </c>
      <c r="DN437" s="163">
        <v>1</v>
      </c>
      <c r="DO437" s="163">
        <v>0</v>
      </c>
      <c r="DP437" s="165">
        <v>7.1</v>
      </c>
      <c r="DQ437" s="165"/>
      <c r="DR437" s="165">
        <v>7.0999999046325604</v>
      </c>
      <c r="DS437" s="163">
        <v>35</v>
      </c>
      <c r="DT437" s="163">
        <v>12</v>
      </c>
      <c r="DU437" s="163">
        <v>10</v>
      </c>
      <c r="DV437" s="163">
        <v>10</v>
      </c>
      <c r="DW437" s="163">
        <v>3</v>
      </c>
      <c r="DX437" s="163">
        <v>3</v>
      </c>
      <c r="DY437" s="163">
        <v>1</v>
      </c>
      <c r="DZ437" s="163">
        <v>0</v>
      </c>
      <c r="EA437" s="163">
        <v>0</v>
      </c>
      <c r="EB437" s="163">
        <v>0</v>
      </c>
      <c r="EC437" s="163">
        <v>4</v>
      </c>
      <c r="ED437" s="165">
        <v>4.90909239871488</v>
      </c>
      <c r="EE437" s="165">
        <v>3.6818192990361598</v>
      </c>
      <c r="EF437" s="165">
        <v>3.6818192990361598</v>
      </c>
      <c r="EG437" s="165">
        <v>14.7272771961446</v>
      </c>
      <c r="EH437" s="166">
        <v>2.0454551661311999</v>
      </c>
      <c r="EI437" s="165">
        <v>157.86564889981801</v>
      </c>
      <c r="EJ437" s="164">
        <v>0.375</v>
      </c>
      <c r="EK437" s="164">
        <v>0.36</v>
      </c>
      <c r="EL437" s="278">
        <v>0.42857142799999998</v>
      </c>
      <c r="EM437" s="278">
        <v>0.10714285699999999</v>
      </c>
      <c r="EN437" s="278">
        <v>0.46428571400000002</v>
      </c>
      <c r="EO437" s="278">
        <v>0.14285713999999999</v>
      </c>
      <c r="EP437" s="278">
        <v>0.35714286000000001</v>
      </c>
      <c r="EQ437" s="278">
        <v>0.10606061</v>
      </c>
      <c r="ER437" s="165">
        <v>-1.03675520264771</v>
      </c>
      <c r="ES437" s="166">
        <v>12.2727309967872</v>
      </c>
      <c r="ET437" s="166">
        <v>5.13</v>
      </c>
      <c r="EU437" s="166">
        <v>8.5402950192290898</v>
      </c>
      <c r="EV437" s="166">
        <v>5.8360884262435402</v>
      </c>
      <c r="EW437" s="166">
        <v>5.1663195230375996</v>
      </c>
      <c r="EX437" s="284">
        <v>-0.27739447355270302</v>
      </c>
    </row>
    <row r="438" spans="1:260" ht="13" customHeight="1">
      <c r="A438" s="160" t="s">
        <v>567</v>
      </c>
      <c r="B438" s="160">
        <v>8287</v>
      </c>
      <c r="C438" s="160">
        <v>502085</v>
      </c>
      <c r="D438" s="160">
        <v>8241</v>
      </c>
      <c r="E438" s="160" t="s">
        <v>14</v>
      </c>
      <c r="F438" s="160" t="s">
        <v>14</v>
      </c>
      <c r="G438" s="175"/>
      <c r="H438" s="162" t="s">
        <v>214</v>
      </c>
      <c r="I438" s="162" t="s">
        <v>617</v>
      </c>
      <c r="J438" s="161">
        <v>39</v>
      </c>
      <c r="K438" s="161">
        <v>1</v>
      </c>
      <c r="M438" s="184" t="s">
        <v>837</v>
      </c>
      <c r="Z438" s="163"/>
      <c r="AS438" s="278"/>
      <c r="AT438" s="278"/>
      <c r="AU438" s="278"/>
      <c r="AV438" s="278"/>
      <c r="AW438" s="278"/>
      <c r="AX438" s="278"/>
      <c r="AY438" s="456"/>
      <c r="AZ438" s="278"/>
      <c r="BA438" s="278"/>
      <c r="BB438" s="278"/>
      <c r="BC438" s="278"/>
      <c r="BD438" s="164"/>
      <c r="BE438" s="164"/>
      <c r="BF438" s="164"/>
      <c r="BG438" s="164"/>
      <c r="BH438" s="164"/>
      <c r="BI438" s="164"/>
      <c r="BJ438" s="165"/>
      <c r="BK438" s="164"/>
      <c r="BL438" s="165"/>
      <c r="BM438" s="165"/>
      <c r="BN438" s="165"/>
      <c r="BO438" s="165"/>
      <c r="BP438" s="165"/>
      <c r="BQ438" s="165"/>
      <c r="BR438" s="165"/>
      <c r="BS438" s="284"/>
      <c r="BT438" s="289"/>
      <c r="BU438" s="279"/>
      <c r="BV438" s="290"/>
      <c r="BW438" s="289"/>
      <c r="BX438" s="289"/>
      <c r="BY438" s="289"/>
      <c r="BZ438" s="289"/>
      <c r="CA438" s="279"/>
      <c r="CB438" s="290"/>
      <c r="CC438" s="289"/>
      <c r="CD438" s="279"/>
      <c r="CE438" s="328"/>
      <c r="CF438" s="290"/>
      <c r="CG438" s="289"/>
      <c r="CH438" s="279"/>
      <c r="CI438" s="328"/>
      <c r="CJ438" s="290"/>
      <c r="CK438" s="289"/>
      <c r="CL438" s="279"/>
      <c r="CM438" s="328"/>
      <c r="CN438" s="290"/>
      <c r="CO438" s="289"/>
      <c r="CP438" s="279"/>
      <c r="CQ438" s="328"/>
      <c r="CR438" s="290"/>
      <c r="CS438" s="289"/>
      <c r="CT438" s="279"/>
      <c r="CU438" s="328"/>
      <c r="CV438" s="328"/>
      <c r="CW438" s="290"/>
      <c r="CX438" s="289"/>
      <c r="CY438" s="279"/>
      <c r="CZ438" s="328"/>
      <c r="DA438" s="328"/>
      <c r="DB438" s="290"/>
      <c r="DC438" s="289"/>
      <c r="DD438" s="279"/>
      <c r="DE438" s="328"/>
      <c r="DF438" s="328"/>
      <c r="DG438" s="290"/>
      <c r="DH438" s="302"/>
      <c r="DI438" s="301"/>
      <c r="DP438" s="165"/>
      <c r="DQ438" s="165"/>
      <c r="DR438" s="165"/>
      <c r="ED438" s="165"/>
      <c r="EE438" s="165"/>
      <c r="EF438" s="165"/>
      <c r="EG438" s="165"/>
      <c r="EH438" s="166"/>
      <c r="EI438" s="165"/>
      <c r="EJ438" s="164"/>
      <c r="EK438" s="164"/>
      <c r="EL438" s="278"/>
      <c r="EM438" s="278"/>
      <c r="EN438" s="278"/>
      <c r="EO438" s="278"/>
      <c r="EP438" s="278"/>
      <c r="EQ438" s="278"/>
      <c r="ER438" s="165"/>
      <c r="ES438" s="166"/>
      <c r="ET438" s="166"/>
      <c r="EU438" s="166"/>
      <c r="EV438" s="166"/>
      <c r="EW438" s="166"/>
      <c r="EX438" s="284"/>
    </row>
    <row r="439" spans="1:260" ht="13" customHeight="1">
      <c r="A439" s="160" t="s">
        <v>567</v>
      </c>
      <c r="B439" s="160">
        <v>9121</v>
      </c>
      <c r="C439" s="160">
        <v>543037</v>
      </c>
      <c r="D439" s="160">
        <v>13125</v>
      </c>
      <c r="E439" s="160" t="s">
        <v>16</v>
      </c>
      <c r="F439" s="160" t="s">
        <v>16</v>
      </c>
      <c r="G439" s="175"/>
      <c r="H439" s="168" t="s">
        <v>244</v>
      </c>
      <c r="I439" s="169" t="s">
        <v>51</v>
      </c>
      <c r="J439" s="170">
        <v>33</v>
      </c>
      <c r="K439" s="161">
        <v>1</v>
      </c>
      <c r="M439" s="184" t="s">
        <v>837</v>
      </c>
      <c r="Z439" s="163"/>
      <c r="AS439" s="278"/>
      <c r="AT439" s="278"/>
      <c r="AU439" s="278"/>
      <c r="AV439" s="278"/>
      <c r="AW439" s="278"/>
      <c r="AX439" s="278"/>
      <c r="AY439" s="456"/>
      <c r="AZ439" s="278"/>
      <c r="BA439" s="278"/>
      <c r="BB439" s="278"/>
      <c r="BC439" s="278"/>
      <c r="BD439" s="164"/>
      <c r="BE439" s="164"/>
      <c r="BF439" s="164"/>
      <c r="BG439" s="164"/>
      <c r="BH439" s="164"/>
      <c r="BI439" s="164"/>
      <c r="BJ439" s="165"/>
      <c r="BK439" s="164"/>
      <c r="BL439" s="165"/>
      <c r="BM439" s="165"/>
      <c r="BN439" s="165"/>
      <c r="BO439" s="165"/>
      <c r="BP439" s="165"/>
      <c r="BQ439" s="165"/>
      <c r="BR439" s="165"/>
      <c r="BS439" s="284"/>
      <c r="BT439" s="289"/>
      <c r="BU439" s="279"/>
      <c r="BV439" s="290"/>
      <c r="BW439" s="289"/>
      <c r="BX439" s="289"/>
      <c r="BY439" s="289"/>
      <c r="BZ439" s="289"/>
      <c r="CA439" s="279"/>
      <c r="CB439" s="290"/>
      <c r="CC439" s="289"/>
      <c r="CD439" s="279"/>
      <c r="CE439" s="328"/>
      <c r="CF439" s="290"/>
      <c r="CG439" s="289"/>
      <c r="CH439" s="279"/>
      <c r="CI439" s="328"/>
      <c r="CJ439" s="290"/>
      <c r="CK439" s="289"/>
      <c r="CL439" s="279"/>
      <c r="CM439" s="328"/>
      <c r="CN439" s="290"/>
      <c r="CO439" s="289"/>
      <c r="CP439" s="279"/>
      <c r="CQ439" s="328"/>
      <c r="CR439" s="290"/>
      <c r="CS439" s="289"/>
      <c r="CT439" s="279"/>
      <c r="CU439" s="328"/>
      <c r="CV439" s="328"/>
      <c r="CW439" s="290"/>
      <c r="CX439" s="289"/>
      <c r="CY439" s="279"/>
      <c r="CZ439" s="328"/>
      <c r="DA439" s="328"/>
      <c r="DB439" s="290"/>
      <c r="DC439" s="289"/>
      <c r="DD439" s="279"/>
      <c r="DE439" s="328"/>
      <c r="DF439" s="328"/>
      <c r="DG439" s="290"/>
      <c r="DH439" s="302"/>
      <c r="DI439" s="301"/>
      <c r="DP439" s="165"/>
      <c r="DQ439" s="165"/>
      <c r="DR439" s="165"/>
      <c r="ED439" s="165"/>
      <c r="EE439" s="165"/>
      <c r="EF439" s="165"/>
      <c r="EG439" s="165"/>
      <c r="EH439" s="166"/>
      <c r="EI439" s="165"/>
      <c r="EJ439" s="164"/>
      <c r="EK439" s="164"/>
      <c r="EL439" s="278"/>
      <c r="EM439" s="278"/>
      <c r="EN439" s="278"/>
      <c r="EO439" s="278"/>
      <c r="EP439" s="278"/>
      <c r="EQ439" s="278"/>
      <c r="ER439" s="165"/>
      <c r="ES439" s="166"/>
      <c r="ET439" s="166"/>
      <c r="EU439" s="166"/>
      <c r="EV439" s="166"/>
      <c r="EW439" s="166"/>
      <c r="EX439" s="284"/>
    </row>
    <row r="440" spans="1:260" ht="13" customHeight="1">
      <c r="A440" s="160" t="s">
        <v>567</v>
      </c>
      <c r="B440" s="160">
        <v>10492</v>
      </c>
      <c r="C440" s="160">
        <v>622251</v>
      </c>
      <c r="D440" s="160">
        <v>18335</v>
      </c>
      <c r="E440" s="160" t="s">
        <v>567</v>
      </c>
      <c r="F440" s="160" t="s">
        <v>567</v>
      </c>
      <c r="G440" s="175"/>
      <c r="H440" s="168" t="s">
        <v>1052</v>
      </c>
      <c r="I440" s="169" t="s">
        <v>533</v>
      </c>
      <c r="J440" s="170">
        <v>30</v>
      </c>
      <c r="K440" s="161">
        <v>1</v>
      </c>
      <c r="M440" s="184" t="s">
        <v>837</v>
      </c>
      <c r="Z440" s="163"/>
      <c r="AS440" s="278"/>
      <c r="AT440" s="278"/>
      <c r="AU440" s="278"/>
      <c r="AV440" s="278"/>
      <c r="AW440" s="278"/>
      <c r="AX440" s="278"/>
      <c r="AY440" s="456"/>
      <c r="AZ440" s="278"/>
      <c r="BA440" s="278"/>
      <c r="BB440" s="278"/>
      <c r="BC440" s="278"/>
      <c r="BD440" s="164"/>
      <c r="BE440" s="164"/>
      <c r="BF440" s="164"/>
      <c r="BG440" s="164"/>
      <c r="BH440" s="164"/>
      <c r="BI440" s="164"/>
      <c r="BJ440" s="165"/>
      <c r="BK440" s="164"/>
      <c r="BL440" s="165"/>
      <c r="BM440" s="165"/>
      <c r="BN440" s="165"/>
      <c r="BO440" s="165"/>
      <c r="BP440" s="165"/>
      <c r="BQ440" s="165"/>
      <c r="BR440" s="165"/>
      <c r="BS440" s="284"/>
      <c r="BT440" s="289"/>
      <c r="BU440" s="279"/>
      <c r="BV440" s="290"/>
      <c r="BW440" s="289"/>
      <c r="BX440" s="289"/>
      <c r="BY440" s="289"/>
      <c r="BZ440" s="289"/>
      <c r="CA440" s="279"/>
      <c r="CB440" s="290"/>
      <c r="CC440" s="289"/>
      <c r="CD440" s="279"/>
      <c r="CE440" s="328"/>
      <c r="CF440" s="290"/>
      <c r="CG440" s="289"/>
      <c r="CH440" s="279"/>
      <c r="CI440" s="328"/>
      <c r="CJ440" s="290"/>
      <c r="CK440" s="289"/>
      <c r="CL440" s="279"/>
      <c r="CM440" s="328"/>
      <c r="CN440" s="290"/>
      <c r="CO440" s="289"/>
      <c r="CP440" s="279"/>
      <c r="CQ440" s="328"/>
      <c r="CR440" s="290"/>
      <c r="CS440" s="289"/>
      <c r="CT440" s="279"/>
      <c r="CU440" s="328"/>
      <c r="CV440" s="328"/>
      <c r="CW440" s="290"/>
      <c r="CX440" s="289"/>
      <c r="CY440" s="279"/>
      <c r="CZ440" s="328"/>
      <c r="DA440" s="328"/>
      <c r="DB440" s="290"/>
      <c r="DC440" s="289"/>
      <c r="DD440" s="279"/>
      <c r="DE440" s="328"/>
      <c r="DF440" s="328"/>
      <c r="DG440" s="290"/>
      <c r="DH440" s="302"/>
      <c r="DI440" s="301"/>
      <c r="DP440" s="165"/>
      <c r="DQ440" s="165"/>
      <c r="DR440" s="165"/>
      <c r="ED440" s="165"/>
      <c r="EE440" s="165"/>
      <c r="EF440" s="165"/>
      <c r="EG440" s="165"/>
      <c r="EH440" s="166"/>
      <c r="EI440" s="165"/>
      <c r="EJ440" s="164"/>
      <c r="EK440" s="164"/>
      <c r="EL440" s="278"/>
      <c r="EM440" s="278"/>
      <c r="EN440" s="278"/>
      <c r="EO440" s="278"/>
      <c r="EP440" s="278"/>
      <c r="EQ440" s="278"/>
      <c r="ER440" s="165"/>
      <c r="ES440" s="166"/>
      <c r="ET440" s="166"/>
      <c r="EU440" s="166"/>
      <c r="EV440" s="166"/>
      <c r="EW440" s="166"/>
      <c r="EX440" s="284"/>
    </row>
    <row r="441" spans="1:260" ht="13" customHeight="1">
      <c r="A441" s="160" t="s">
        <v>567</v>
      </c>
      <c r="B441" s="160">
        <v>11671</v>
      </c>
      <c r="C441" s="160">
        <v>660600</v>
      </c>
      <c r="D441" s="160">
        <v>20447</v>
      </c>
      <c r="E441" s="160" t="s">
        <v>3328</v>
      </c>
      <c r="F441" s="160" t="s">
        <v>129</v>
      </c>
      <c r="G441" s="175"/>
      <c r="H441" s="162" t="s">
        <v>1851</v>
      </c>
      <c r="I441" s="162" t="s">
        <v>1852</v>
      </c>
      <c r="J441" s="161">
        <v>28</v>
      </c>
      <c r="K441" s="161">
        <v>1</v>
      </c>
      <c r="M441" s="184" t="s">
        <v>837</v>
      </c>
      <c r="Z441" s="163"/>
      <c r="AS441" s="278"/>
      <c r="AT441" s="278"/>
      <c r="AU441" s="278"/>
      <c r="AV441" s="278"/>
      <c r="AW441" s="278"/>
      <c r="AX441" s="278"/>
      <c r="AY441" s="456"/>
      <c r="AZ441" s="278"/>
      <c r="BA441" s="278"/>
      <c r="BB441" s="278"/>
      <c r="BC441" s="278"/>
      <c r="BD441" s="164"/>
      <c r="BE441" s="164"/>
      <c r="BF441" s="164"/>
      <c r="BG441" s="164"/>
      <c r="BH441" s="164"/>
      <c r="BI441" s="164"/>
      <c r="BJ441" s="165"/>
      <c r="BK441" s="164"/>
      <c r="BL441" s="165"/>
      <c r="BM441" s="165"/>
      <c r="BN441" s="165"/>
      <c r="BO441" s="165"/>
      <c r="BP441" s="165"/>
      <c r="BQ441" s="165"/>
      <c r="BR441" s="165"/>
      <c r="BS441" s="284"/>
      <c r="BT441" s="289"/>
      <c r="BU441" s="279"/>
      <c r="BV441" s="290"/>
      <c r="BW441" s="289"/>
      <c r="BX441" s="289"/>
      <c r="BY441" s="289"/>
      <c r="BZ441" s="289"/>
      <c r="CA441" s="279"/>
      <c r="CB441" s="290"/>
      <c r="CC441" s="289"/>
      <c r="CD441" s="279"/>
      <c r="CE441" s="328"/>
      <c r="CF441" s="290"/>
      <c r="CG441" s="289"/>
      <c r="CH441" s="279"/>
      <c r="CI441" s="328"/>
      <c r="CJ441" s="290"/>
      <c r="CK441" s="289"/>
      <c r="CL441" s="279"/>
      <c r="CM441" s="328"/>
      <c r="CN441" s="290"/>
      <c r="CO441" s="289"/>
      <c r="CP441" s="279"/>
      <c r="CQ441" s="328"/>
      <c r="CR441" s="290"/>
      <c r="CS441" s="289"/>
      <c r="CT441" s="279"/>
      <c r="CU441" s="328"/>
      <c r="CV441" s="328"/>
      <c r="CW441" s="290"/>
      <c r="CX441" s="289"/>
      <c r="CY441" s="279"/>
      <c r="CZ441" s="328"/>
      <c r="DA441" s="328"/>
      <c r="DB441" s="290"/>
      <c r="DC441" s="289"/>
      <c r="DD441" s="279"/>
      <c r="DE441" s="328"/>
      <c r="DF441" s="328"/>
      <c r="DG441" s="290"/>
      <c r="DH441" s="302"/>
      <c r="DI441" s="301"/>
      <c r="DP441" s="165"/>
      <c r="DQ441" s="165"/>
      <c r="DR441" s="165"/>
      <c r="ED441" s="165"/>
      <c r="EE441" s="165"/>
      <c r="EF441" s="165"/>
      <c r="EG441" s="165"/>
      <c r="EH441" s="166"/>
      <c r="EI441" s="165"/>
      <c r="EJ441" s="164"/>
      <c r="EK441" s="164"/>
      <c r="EL441" s="278"/>
      <c r="EM441" s="278"/>
      <c r="EN441" s="278"/>
      <c r="EO441" s="278"/>
      <c r="EP441" s="278"/>
      <c r="EQ441" s="278"/>
      <c r="ER441" s="165"/>
      <c r="ES441" s="166"/>
      <c r="ET441" s="166"/>
      <c r="EU441" s="166"/>
      <c r="EV441" s="166"/>
      <c r="EW441" s="166"/>
      <c r="EX441" s="284"/>
    </row>
    <row r="442" spans="1:260" ht="13" customHeight="1">
      <c r="A442" s="160" t="s">
        <v>567</v>
      </c>
      <c r="B442" s="160">
        <v>13051</v>
      </c>
      <c r="C442" s="160">
        <v>689981</v>
      </c>
      <c r="D442" s="160">
        <v>29514</v>
      </c>
      <c r="E442" s="160" t="s">
        <v>15</v>
      </c>
      <c r="F442" s="160" t="s">
        <v>15</v>
      </c>
      <c r="G442" s="175"/>
      <c r="H442" s="162" t="s">
        <v>549</v>
      </c>
      <c r="I442" s="162" t="s">
        <v>4100</v>
      </c>
      <c r="J442" s="160">
        <v>25</v>
      </c>
      <c r="K442" s="161">
        <v>1</v>
      </c>
      <c r="M442" s="184" t="s">
        <v>837</v>
      </c>
      <c r="Z442" s="163"/>
      <c r="AS442" s="278"/>
      <c r="AT442" s="278"/>
      <c r="AU442" s="278"/>
      <c r="AV442" s="278"/>
      <c r="AW442" s="278"/>
      <c r="AX442" s="278"/>
      <c r="AY442" s="456"/>
      <c r="AZ442" s="278"/>
      <c r="BA442" s="278"/>
      <c r="BB442" s="278"/>
      <c r="BC442" s="278"/>
      <c r="BD442" s="164"/>
      <c r="BE442" s="164"/>
      <c r="BF442" s="164"/>
      <c r="BG442" s="164"/>
      <c r="BH442" s="164"/>
      <c r="BI442" s="164"/>
      <c r="BJ442" s="165"/>
      <c r="BK442" s="164"/>
      <c r="BL442" s="165"/>
      <c r="BM442" s="165"/>
      <c r="BN442" s="165"/>
      <c r="BO442" s="165"/>
      <c r="BP442" s="165"/>
      <c r="BQ442" s="165"/>
      <c r="BR442" s="165"/>
      <c r="BS442" s="284"/>
      <c r="BT442" s="289"/>
      <c r="BU442" s="279"/>
      <c r="BV442" s="290"/>
      <c r="BW442" s="289"/>
      <c r="BX442" s="289"/>
      <c r="BY442" s="289"/>
      <c r="BZ442" s="289"/>
      <c r="CA442" s="279"/>
      <c r="CB442" s="290"/>
      <c r="CC442" s="289"/>
      <c r="CD442" s="279"/>
      <c r="CE442" s="328"/>
      <c r="CF442" s="290"/>
      <c r="CG442" s="289"/>
      <c r="CH442" s="279"/>
      <c r="CI442" s="328"/>
      <c r="CJ442" s="290"/>
      <c r="CK442" s="289"/>
      <c r="CL442" s="279"/>
      <c r="CM442" s="328"/>
      <c r="CN442" s="290"/>
      <c r="CO442" s="289"/>
      <c r="CP442" s="279"/>
      <c r="CQ442" s="328"/>
      <c r="CR442" s="290"/>
      <c r="CS442" s="289"/>
      <c r="CT442" s="279"/>
      <c r="CU442" s="328"/>
      <c r="CV442" s="328"/>
      <c r="CW442" s="290"/>
      <c r="CX442" s="289"/>
      <c r="CY442" s="279"/>
      <c r="CZ442" s="328"/>
      <c r="DA442" s="328"/>
      <c r="DB442" s="290"/>
      <c r="DC442" s="289"/>
      <c r="DD442" s="279"/>
      <c r="DE442" s="328"/>
      <c r="DF442" s="328"/>
      <c r="DG442" s="290"/>
      <c r="DH442" s="325"/>
      <c r="DI442" s="301"/>
      <c r="DP442" s="165"/>
      <c r="DQ442" s="165"/>
      <c r="DR442" s="165"/>
      <c r="ED442" s="165"/>
      <c r="EE442" s="165"/>
      <c r="EF442" s="165"/>
      <c r="EG442" s="165"/>
      <c r="EH442" s="166"/>
      <c r="EI442" s="165"/>
      <c r="EJ442" s="164"/>
      <c r="EK442" s="164"/>
      <c r="EL442" s="278"/>
      <c r="EM442" s="278"/>
      <c r="EN442" s="278"/>
      <c r="EO442" s="278"/>
      <c r="EP442" s="278"/>
      <c r="EQ442" s="278"/>
      <c r="ER442" s="165"/>
      <c r="ES442" s="166"/>
      <c r="ET442" s="166"/>
      <c r="EU442" s="166"/>
      <c r="EV442" s="166"/>
      <c r="EW442" s="166"/>
      <c r="EX442" s="284"/>
    </row>
    <row r="443" spans="1:260" ht="13" customHeight="1">
      <c r="A443" s="160" t="s">
        <v>567</v>
      </c>
      <c r="B443" s="160">
        <v>10642</v>
      </c>
      <c r="C443" s="160">
        <v>669257</v>
      </c>
      <c r="D443" s="160">
        <v>19197</v>
      </c>
      <c r="E443" s="160" t="s">
        <v>15</v>
      </c>
      <c r="F443" s="160" t="s">
        <v>15</v>
      </c>
      <c r="G443" s="175"/>
      <c r="H443" s="162" t="s">
        <v>601</v>
      </c>
      <c r="I443" s="162" t="s">
        <v>108</v>
      </c>
      <c r="J443" s="161">
        <v>30</v>
      </c>
      <c r="K443" s="161">
        <v>2</v>
      </c>
      <c r="L443" s="161" t="s">
        <v>837</v>
      </c>
      <c r="Z443" s="163">
        <v>70</v>
      </c>
      <c r="AA443" s="163">
        <v>282</v>
      </c>
      <c r="AB443" s="163">
        <v>232</v>
      </c>
      <c r="AC443" s="163">
        <v>77</v>
      </c>
      <c r="AD443" s="163">
        <v>49</v>
      </c>
      <c r="AE443" s="163">
        <v>15</v>
      </c>
      <c r="AF443" s="163">
        <v>1</v>
      </c>
      <c r="AG443" s="163">
        <v>12</v>
      </c>
      <c r="AH443" s="163">
        <v>44</v>
      </c>
      <c r="AI443" s="163">
        <v>45</v>
      </c>
      <c r="AJ443" s="163">
        <v>2</v>
      </c>
      <c r="AK443" s="163">
        <v>3</v>
      </c>
      <c r="AL443" s="163">
        <v>42</v>
      </c>
      <c r="AM443" s="163">
        <v>0</v>
      </c>
      <c r="AN443" s="163">
        <v>51</v>
      </c>
      <c r="AO443" s="163">
        <v>3</v>
      </c>
      <c r="AP443" s="163">
        <v>5</v>
      </c>
      <c r="AQ443" s="163">
        <v>0</v>
      </c>
      <c r="AR443" s="163">
        <v>4</v>
      </c>
      <c r="AS443" s="278">
        <v>0.14893617000000001</v>
      </c>
      <c r="AT443" s="278">
        <v>0.18085106300000001</v>
      </c>
      <c r="AU443" s="278">
        <v>0.29569891999999998</v>
      </c>
      <c r="AV443" s="278">
        <v>0.30645160999999999</v>
      </c>
      <c r="AW443" s="278">
        <v>0.12903226000000001</v>
      </c>
      <c r="AX443" s="278">
        <v>0.46236558999999999</v>
      </c>
      <c r="AY443" s="456">
        <v>109.82599999999999</v>
      </c>
      <c r="AZ443" s="278">
        <v>7.5181890000000001E-2</v>
      </c>
      <c r="BA443" s="278">
        <v>0.31182795600000002</v>
      </c>
      <c r="BB443" s="278">
        <v>0.204301075</v>
      </c>
      <c r="BC443" s="278">
        <v>0.48387096699999999</v>
      </c>
      <c r="BD443" s="164">
        <v>0.37356321799999997</v>
      </c>
      <c r="BE443" s="164">
        <v>0.33189655099999998</v>
      </c>
      <c r="BF443" s="164">
        <v>0.43262411299999998</v>
      </c>
      <c r="BG443" s="164">
        <v>0.56034482699999999</v>
      </c>
      <c r="BH443" s="164">
        <v>0.99296894000000002</v>
      </c>
      <c r="BI443" s="164">
        <v>0.22844827600000001</v>
      </c>
      <c r="BJ443" s="165">
        <v>150.15425686810801</v>
      </c>
      <c r="BK443" s="164">
        <v>0.42553961995645601</v>
      </c>
      <c r="BL443" s="165">
        <v>25.273722687677001</v>
      </c>
      <c r="BM443" s="165">
        <v>57.961265364602703</v>
      </c>
      <c r="BN443" s="165">
        <v>177.00205849985099</v>
      </c>
      <c r="BO443" s="165">
        <v>4.7271229417308901E-2</v>
      </c>
      <c r="BP443" s="165">
        <v>-1.5289066443219701</v>
      </c>
      <c r="BQ443" s="165">
        <v>32.849302275047201</v>
      </c>
      <c r="BR443" s="165">
        <v>23.8388008260508</v>
      </c>
      <c r="BS443" s="284">
        <v>3.4055258201970702</v>
      </c>
      <c r="BT443" s="289"/>
      <c r="BU443" s="279"/>
      <c r="BV443" s="290"/>
      <c r="BW443" s="289"/>
      <c r="BX443" s="289"/>
      <c r="BY443" s="289"/>
      <c r="BZ443" s="289"/>
      <c r="CA443" s="279"/>
      <c r="CB443" s="290"/>
      <c r="CC443" s="289"/>
      <c r="CD443" s="279"/>
      <c r="CE443" s="328"/>
      <c r="CF443" s="290"/>
      <c r="CG443" s="289"/>
      <c r="CH443" s="279"/>
      <c r="CI443" s="328"/>
      <c r="CJ443" s="290"/>
      <c r="CK443" s="289"/>
      <c r="CL443" s="279"/>
      <c r="CM443" s="328"/>
      <c r="CN443" s="290"/>
      <c r="CO443" s="289"/>
      <c r="CP443" s="279"/>
      <c r="CQ443" s="328"/>
      <c r="CR443" s="290"/>
      <c r="CS443" s="289"/>
      <c r="CT443" s="279"/>
      <c r="CU443" s="328"/>
      <c r="CV443" s="328"/>
      <c r="CW443" s="290"/>
      <c r="CX443" s="289"/>
      <c r="CY443" s="279"/>
      <c r="CZ443" s="328"/>
      <c r="DA443" s="328"/>
      <c r="DB443" s="290"/>
      <c r="DC443" s="289"/>
      <c r="DD443" s="279"/>
      <c r="DE443" s="328"/>
      <c r="DF443" s="328"/>
      <c r="DG443" s="290"/>
      <c r="DH443" s="302"/>
      <c r="DI443" s="301">
        <v>-0.18179431557655301</v>
      </c>
      <c r="DP443" s="165"/>
      <c r="DQ443" s="165"/>
      <c r="DR443" s="165"/>
      <c r="ED443" s="165"/>
      <c r="EE443" s="165"/>
      <c r="EF443" s="165"/>
      <c r="EG443" s="165"/>
      <c r="EH443" s="166"/>
      <c r="EI443" s="165"/>
      <c r="EJ443" s="164"/>
      <c r="EK443" s="164"/>
      <c r="EL443" s="278"/>
      <c r="EM443" s="278"/>
      <c r="EN443" s="278"/>
      <c r="EO443" s="278"/>
      <c r="EP443" s="278"/>
      <c r="EQ443" s="278"/>
      <c r="ER443" s="165"/>
      <c r="ES443" s="166"/>
      <c r="ET443" s="166"/>
      <c r="EU443" s="166"/>
      <c r="EV443" s="166"/>
      <c r="EW443" s="166"/>
      <c r="EX443" s="284"/>
    </row>
    <row r="444" spans="1:260" ht="13" customHeight="1">
      <c r="A444" s="160" t="s">
        <v>567</v>
      </c>
      <c r="B444" s="160">
        <v>12514</v>
      </c>
      <c r="C444" s="160">
        <v>680779</v>
      </c>
      <c r="D444" s="160">
        <v>29617</v>
      </c>
      <c r="E444" s="160" t="s">
        <v>438</v>
      </c>
      <c r="F444" s="160" t="s">
        <v>438</v>
      </c>
      <c r="G444" s="175"/>
      <c r="H444" s="162" t="s">
        <v>262</v>
      </c>
      <c r="I444" s="162" t="s">
        <v>2217</v>
      </c>
      <c r="J444" s="160">
        <v>25</v>
      </c>
      <c r="K444" s="161">
        <v>2</v>
      </c>
      <c r="L444" s="161" t="s">
        <v>837</v>
      </c>
      <c r="Z444" s="163">
        <v>42</v>
      </c>
      <c r="AA444" s="163">
        <v>133</v>
      </c>
      <c r="AB444" s="163">
        <v>119</v>
      </c>
      <c r="AC444" s="163">
        <v>24</v>
      </c>
      <c r="AD444" s="163">
        <v>16</v>
      </c>
      <c r="AE444" s="163">
        <v>4</v>
      </c>
      <c r="AF444" s="163">
        <v>0</v>
      </c>
      <c r="AG444" s="163">
        <v>4</v>
      </c>
      <c r="AH444" s="163">
        <v>15</v>
      </c>
      <c r="AI444" s="163">
        <v>12</v>
      </c>
      <c r="AJ444" s="163">
        <v>0</v>
      </c>
      <c r="AK444" s="163">
        <v>0</v>
      </c>
      <c r="AL444" s="163">
        <v>9</v>
      </c>
      <c r="AM444" s="163">
        <v>0</v>
      </c>
      <c r="AN444" s="163">
        <v>31</v>
      </c>
      <c r="AO444" s="163">
        <v>1</v>
      </c>
      <c r="AP444" s="163">
        <v>1</v>
      </c>
      <c r="AQ444" s="163">
        <v>1</v>
      </c>
      <c r="AR444" s="163">
        <v>0</v>
      </c>
      <c r="AS444" s="278">
        <v>6.7669172E-2</v>
      </c>
      <c r="AT444" s="278">
        <v>0.233082706</v>
      </c>
      <c r="AU444" s="278">
        <v>0.41111111</v>
      </c>
      <c r="AV444" s="278">
        <v>0.26666666999999999</v>
      </c>
      <c r="AW444" s="278">
        <v>9.7826090000000004E-2</v>
      </c>
      <c r="AX444" s="278">
        <v>0.32608695999999998</v>
      </c>
      <c r="AY444" s="456">
        <v>109.63</v>
      </c>
      <c r="AZ444" s="278">
        <v>0.12825650999999999</v>
      </c>
      <c r="BA444" s="278">
        <v>0.29213483099999998</v>
      </c>
      <c r="BB444" s="278">
        <v>0.21348314600000001</v>
      </c>
      <c r="BC444" s="278">
        <v>0.49438202199999998</v>
      </c>
      <c r="BD444" s="164">
        <v>0.235294117</v>
      </c>
      <c r="BE444" s="164">
        <v>0.20168067200000001</v>
      </c>
      <c r="BF444" s="164">
        <v>0.261538461</v>
      </c>
      <c r="BG444" s="164">
        <v>0.336134453</v>
      </c>
      <c r="BH444" s="164">
        <v>0.597672914</v>
      </c>
      <c r="BI444" s="164">
        <v>0.13445378099999999</v>
      </c>
      <c r="BJ444" s="165">
        <v>88.373648173919307</v>
      </c>
      <c r="BK444" s="164">
        <v>0.26495747382824197</v>
      </c>
      <c r="BL444" s="165">
        <v>-5.1872224506489104</v>
      </c>
      <c r="BM444" s="165">
        <v>10.2292427125819</v>
      </c>
      <c r="BN444" s="165">
        <v>63.770799943713399</v>
      </c>
      <c r="BO444" s="165">
        <v>-0.41496703446890898</v>
      </c>
      <c r="BP444" s="165">
        <v>-0.38587953429669097</v>
      </c>
      <c r="BQ444" s="165">
        <v>2.5106178855956398</v>
      </c>
      <c r="BR444" s="165">
        <v>-6.0149950782335404</v>
      </c>
      <c r="BS444" s="284">
        <v>0.26027871041082101</v>
      </c>
      <c r="BT444" s="289"/>
      <c r="BU444" s="279"/>
      <c r="BV444" s="290"/>
      <c r="BW444" s="289"/>
      <c r="BX444" s="289"/>
      <c r="BY444" s="289"/>
      <c r="BZ444" s="289"/>
      <c r="CA444" s="279"/>
      <c r="CB444" s="290"/>
      <c r="CC444" s="289"/>
      <c r="CD444" s="279"/>
      <c r="CE444" s="328"/>
      <c r="CF444" s="290"/>
      <c r="CG444" s="289"/>
      <c r="CH444" s="279"/>
      <c r="CI444" s="328"/>
      <c r="CJ444" s="290"/>
      <c r="CK444" s="289"/>
      <c r="CL444" s="279"/>
      <c r="CM444" s="328"/>
      <c r="CN444" s="290"/>
      <c r="CO444" s="289"/>
      <c r="CP444" s="279"/>
      <c r="CQ444" s="328"/>
      <c r="CR444" s="290"/>
      <c r="CS444" s="289"/>
      <c r="CT444" s="279"/>
      <c r="CU444" s="328"/>
      <c r="CV444" s="328"/>
      <c r="CW444" s="290"/>
      <c r="CX444" s="289"/>
      <c r="CY444" s="279"/>
      <c r="CZ444" s="328"/>
      <c r="DA444" s="328"/>
      <c r="DB444" s="290"/>
      <c r="DC444" s="289"/>
      <c r="DD444" s="279"/>
      <c r="DE444" s="328"/>
      <c r="DF444" s="328"/>
      <c r="DG444" s="290"/>
      <c r="DH444" s="302"/>
      <c r="DI444" s="301">
        <v>4.1902394294738698</v>
      </c>
      <c r="DP444" s="165"/>
      <c r="DQ444" s="165"/>
      <c r="DR444" s="165"/>
      <c r="ED444" s="165"/>
      <c r="EE444" s="165"/>
      <c r="EF444" s="165"/>
      <c r="EG444" s="165"/>
      <c r="EH444" s="166"/>
      <c r="EI444" s="165"/>
      <c r="EJ444" s="164"/>
      <c r="EK444" s="164"/>
      <c r="EL444" s="278"/>
      <c r="EM444" s="278"/>
      <c r="EN444" s="278"/>
      <c r="EO444" s="278"/>
      <c r="EP444" s="278"/>
      <c r="EQ444" s="278"/>
      <c r="ER444" s="165"/>
      <c r="ES444" s="166"/>
      <c r="ET444" s="166"/>
      <c r="EU444" s="166"/>
      <c r="EV444" s="166"/>
      <c r="EW444" s="166"/>
      <c r="EX444" s="284"/>
    </row>
    <row r="445" spans="1:260" s="167" customFormat="1" ht="13" customHeight="1">
      <c r="A445" s="200" t="s">
        <v>567</v>
      </c>
      <c r="B445" s="160">
        <v>12058</v>
      </c>
      <c r="C445" s="200">
        <v>650907</v>
      </c>
      <c r="D445" s="200">
        <v>19859</v>
      </c>
      <c r="E445" s="200" t="s">
        <v>2178</v>
      </c>
      <c r="F445" s="160" t="s">
        <v>2178</v>
      </c>
      <c r="G445" s="175"/>
      <c r="H445" s="206" t="s">
        <v>2914</v>
      </c>
      <c r="I445" s="206" t="s">
        <v>3391</v>
      </c>
      <c r="J445" s="200">
        <v>27</v>
      </c>
      <c r="K445" s="161">
        <v>2</v>
      </c>
      <c r="L445" s="175" t="s">
        <v>837</v>
      </c>
      <c r="M445" s="210"/>
      <c r="N445" s="211"/>
      <c r="O445" s="175"/>
      <c r="P445" s="161"/>
      <c r="Q445" s="175"/>
      <c r="R445" s="175"/>
      <c r="S445" s="175"/>
      <c r="T445" s="161"/>
      <c r="U445" s="161"/>
      <c r="V445" s="161"/>
      <c r="W445" s="161"/>
      <c r="X445" s="161"/>
      <c r="Y445" s="184"/>
      <c r="Z445" s="163"/>
      <c r="AA445" s="163"/>
      <c r="AB445" s="163"/>
      <c r="AC445" s="163"/>
      <c r="AD445" s="163"/>
      <c r="AE445" s="163"/>
      <c r="AF445" s="163"/>
      <c r="AG445" s="163"/>
      <c r="AH445" s="163"/>
      <c r="AI445" s="163"/>
      <c r="AJ445" s="163"/>
      <c r="AK445" s="163"/>
      <c r="AL445" s="163"/>
      <c r="AM445" s="163"/>
      <c r="AN445" s="163"/>
      <c r="AO445" s="163"/>
      <c r="AP445" s="163"/>
      <c r="AQ445" s="163"/>
      <c r="AR445" s="163"/>
      <c r="AS445" s="278"/>
      <c r="AT445" s="278"/>
      <c r="AU445" s="278"/>
      <c r="AV445" s="278"/>
      <c r="AW445" s="278"/>
      <c r="AX445" s="278"/>
      <c r="AY445" s="456"/>
      <c r="AZ445" s="278"/>
      <c r="BA445" s="278"/>
      <c r="BB445" s="278"/>
      <c r="BC445" s="278"/>
      <c r="BD445" s="164"/>
      <c r="BE445" s="164"/>
      <c r="BF445" s="164"/>
      <c r="BG445" s="164"/>
      <c r="BH445" s="164"/>
      <c r="BI445" s="164"/>
      <c r="BJ445" s="165"/>
      <c r="BK445" s="164"/>
      <c r="BL445" s="165"/>
      <c r="BM445" s="165"/>
      <c r="BN445" s="165"/>
      <c r="BO445" s="165"/>
      <c r="BP445" s="165"/>
      <c r="BQ445" s="165"/>
      <c r="BR445" s="165"/>
      <c r="BS445" s="284"/>
      <c r="BT445" s="289"/>
      <c r="BU445" s="279"/>
      <c r="BV445" s="290"/>
      <c r="BW445" s="289"/>
      <c r="BX445" s="289"/>
      <c r="BY445" s="289"/>
      <c r="BZ445" s="289"/>
      <c r="CA445" s="279"/>
      <c r="CB445" s="290"/>
      <c r="CC445" s="289"/>
      <c r="CD445" s="279"/>
      <c r="CE445" s="328"/>
      <c r="CF445" s="290"/>
      <c r="CG445" s="289"/>
      <c r="CH445" s="279"/>
      <c r="CI445" s="328"/>
      <c r="CJ445" s="290"/>
      <c r="CK445" s="289"/>
      <c r="CL445" s="279"/>
      <c r="CM445" s="328"/>
      <c r="CN445" s="290"/>
      <c r="CO445" s="289"/>
      <c r="CP445" s="279"/>
      <c r="CQ445" s="328"/>
      <c r="CR445" s="290"/>
      <c r="CS445" s="289"/>
      <c r="CT445" s="279"/>
      <c r="CU445" s="328"/>
      <c r="CV445" s="328"/>
      <c r="CW445" s="290"/>
      <c r="CX445" s="289"/>
      <c r="CY445" s="279"/>
      <c r="CZ445" s="328"/>
      <c r="DA445" s="328"/>
      <c r="DB445" s="290"/>
      <c r="DC445" s="289"/>
      <c r="DD445" s="279"/>
      <c r="DE445" s="328"/>
      <c r="DF445" s="328"/>
      <c r="DG445" s="290"/>
      <c r="DH445" s="302"/>
      <c r="DI445" s="301"/>
      <c r="DJ445" s="163"/>
      <c r="DK445" s="163"/>
      <c r="DL445" s="163"/>
      <c r="DM445" s="163"/>
      <c r="DN445" s="163"/>
      <c r="DO445" s="163"/>
      <c r="DP445" s="165"/>
      <c r="DQ445" s="165"/>
      <c r="DR445" s="165"/>
      <c r="DS445" s="163"/>
      <c r="DT445" s="163"/>
      <c r="DU445" s="163"/>
      <c r="DV445" s="163"/>
      <c r="DW445" s="163"/>
      <c r="DX445" s="163"/>
      <c r="DY445" s="163"/>
      <c r="DZ445" s="163"/>
      <c r="EA445" s="163"/>
      <c r="EB445" s="163"/>
      <c r="EC445" s="163"/>
      <c r="ED445" s="165"/>
      <c r="EE445" s="165"/>
      <c r="EF445" s="165"/>
      <c r="EG445" s="165"/>
      <c r="EH445" s="166"/>
      <c r="EI445" s="165"/>
      <c r="EJ445" s="164"/>
      <c r="EK445" s="164"/>
      <c r="EL445" s="278"/>
      <c r="EM445" s="278"/>
      <c r="EN445" s="278"/>
      <c r="EO445" s="278"/>
      <c r="EP445" s="278"/>
      <c r="EQ445" s="278"/>
      <c r="ER445" s="165"/>
      <c r="ES445" s="166"/>
      <c r="ET445" s="166"/>
      <c r="EU445" s="166"/>
      <c r="EV445" s="166"/>
      <c r="EW445" s="166"/>
      <c r="EX445" s="284"/>
      <c r="EY445" s="458"/>
      <c r="EZ445" s="162"/>
      <c r="FA445" s="162"/>
      <c r="FB445" s="162"/>
      <c r="FC445" s="162"/>
      <c r="FD445" s="162"/>
      <c r="FE445" s="162"/>
      <c r="FF445" s="162"/>
      <c r="FG445" s="162"/>
      <c r="FH445" s="162"/>
      <c r="FI445" s="162"/>
      <c r="FJ445" s="162"/>
      <c r="FK445" s="162"/>
      <c r="FL445" s="162"/>
      <c r="FM445" s="162"/>
      <c r="FN445" s="162"/>
      <c r="FO445" s="162"/>
      <c r="FP445" s="162"/>
      <c r="FQ445" s="162"/>
      <c r="FR445" s="162"/>
      <c r="FS445" s="162"/>
      <c r="FT445" s="162"/>
      <c r="FU445" s="162"/>
      <c r="FV445" s="162"/>
      <c r="FW445" s="162"/>
      <c r="FX445" s="162"/>
      <c r="FY445" s="162"/>
      <c r="FZ445" s="162"/>
      <c r="GA445" s="162"/>
      <c r="GB445" s="162"/>
      <c r="GC445" s="162"/>
      <c r="GD445" s="162"/>
      <c r="GE445" s="162"/>
      <c r="GF445" s="162"/>
      <c r="GG445" s="162"/>
      <c r="GH445" s="162"/>
      <c r="GI445" s="162"/>
      <c r="GJ445" s="162"/>
      <c r="GK445" s="162"/>
      <c r="GL445" s="162"/>
      <c r="GM445" s="162"/>
      <c r="GN445" s="162"/>
      <c r="GO445" s="162"/>
      <c r="GP445" s="162"/>
      <c r="GQ445" s="162"/>
      <c r="GR445" s="162"/>
      <c r="GS445" s="162"/>
      <c r="GT445" s="162"/>
      <c r="GU445" s="162"/>
      <c r="GV445" s="162"/>
      <c r="GW445" s="162"/>
      <c r="GX445" s="162"/>
      <c r="GY445" s="162"/>
      <c r="GZ445" s="162"/>
      <c r="HA445" s="162"/>
      <c r="HB445" s="162"/>
      <c r="HC445" s="162"/>
      <c r="HD445" s="162"/>
      <c r="HE445" s="162"/>
      <c r="HF445" s="162"/>
      <c r="HG445" s="162"/>
      <c r="HH445" s="162"/>
      <c r="HI445" s="162"/>
      <c r="HJ445" s="162"/>
      <c r="HK445" s="162"/>
      <c r="HL445" s="162"/>
      <c r="HM445" s="162"/>
      <c r="HN445" s="162"/>
      <c r="HO445" s="162"/>
      <c r="HP445" s="162"/>
      <c r="HQ445" s="162"/>
      <c r="HR445" s="162"/>
      <c r="HS445" s="162"/>
      <c r="HT445" s="162"/>
      <c r="HU445" s="162"/>
      <c r="HV445" s="162"/>
      <c r="HW445" s="162"/>
      <c r="HX445" s="162"/>
      <c r="HY445" s="162"/>
      <c r="HZ445" s="162"/>
      <c r="IA445" s="162"/>
      <c r="IB445" s="162"/>
      <c r="IC445" s="162"/>
      <c r="ID445" s="162"/>
      <c r="IE445" s="162"/>
      <c r="IF445" s="162"/>
      <c r="IG445" s="162"/>
      <c r="IH445" s="162"/>
      <c r="II445" s="162"/>
      <c r="IJ445" s="162"/>
      <c r="IK445" s="162"/>
      <c r="IL445" s="162"/>
      <c r="IM445" s="162"/>
      <c r="IN445" s="162"/>
      <c r="IO445" s="162"/>
      <c r="IP445" s="162"/>
      <c r="IQ445" s="162"/>
      <c r="IR445" s="162"/>
      <c r="IS445" s="162"/>
      <c r="IT445" s="162"/>
      <c r="IU445" s="162"/>
      <c r="IV445" s="162"/>
      <c r="IW445" s="162"/>
      <c r="IX445" s="162"/>
      <c r="IY445" s="162"/>
      <c r="IZ445" s="162"/>
    </row>
    <row r="446" spans="1:260" ht="13" customHeight="1">
      <c r="A446" s="160" t="s">
        <v>567</v>
      </c>
      <c r="B446" s="160">
        <v>12359</v>
      </c>
      <c r="C446" s="200">
        <v>680728</v>
      </c>
      <c r="D446" s="160">
        <v>29554</v>
      </c>
      <c r="E446" s="200" t="s">
        <v>45</v>
      </c>
      <c r="F446" s="160" t="s">
        <v>1121</v>
      </c>
      <c r="G446" s="175"/>
      <c r="H446" s="206" t="s">
        <v>4162</v>
      </c>
      <c r="I446" s="206" t="s">
        <v>550</v>
      </c>
      <c r="J446" s="200">
        <v>24</v>
      </c>
      <c r="K446" s="161">
        <v>2</v>
      </c>
      <c r="L446" s="175" t="s">
        <v>46</v>
      </c>
      <c r="M446" s="210"/>
      <c r="N446" s="211"/>
      <c r="O446" s="175"/>
      <c r="P446" s="175"/>
      <c r="Q446" s="175"/>
      <c r="R446" s="175"/>
      <c r="S446" s="175"/>
      <c r="T446" s="175"/>
      <c r="U446" s="175"/>
      <c r="V446" s="175"/>
      <c r="W446" s="175"/>
      <c r="X446" s="175"/>
      <c r="Y446" s="210"/>
      <c r="Z446" s="163"/>
      <c r="AS446" s="278"/>
      <c r="AT446" s="278"/>
      <c r="AU446" s="278"/>
      <c r="AV446" s="278"/>
      <c r="AW446" s="278"/>
      <c r="AX446" s="278"/>
      <c r="AY446" s="456"/>
      <c r="AZ446" s="278"/>
      <c r="BA446" s="278"/>
      <c r="BB446" s="278"/>
      <c r="BC446" s="278"/>
      <c r="BD446" s="164"/>
      <c r="BE446" s="164"/>
      <c r="BF446" s="164"/>
      <c r="BG446" s="164"/>
      <c r="BH446" s="164"/>
      <c r="BI446" s="164"/>
      <c r="BJ446" s="165"/>
      <c r="BK446" s="164"/>
      <c r="BL446" s="165"/>
      <c r="BM446" s="165"/>
      <c r="BN446" s="165"/>
      <c r="BO446" s="165"/>
      <c r="BP446" s="165"/>
      <c r="BQ446" s="165"/>
      <c r="BR446" s="165"/>
      <c r="BS446" s="284"/>
      <c r="BT446" s="289"/>
      <c r="BU446" s="279"/>
      <c r="BV446" s="290"/>
      <c r="BW446" s="289"/>
      <c r="BX446" s="289"/>
      <c r="BY446" s="289"/>
      <c r="BZ446" s="289"/>
      <c r="CA446" s="279"/>
      <c r="CB446" s="290"/>
      <c r="CC446" s="289"/>
      <c r="CD446" s="279"/>
      <c r="CE446" s="328"/>
      <c r="CF446" s="290"/>
      <c r="CG446" s="289"/>
      <c r="CH446" s="279"/>
      <c r="CI446" s="328"/>
      <c r="CJ446" s="290"/>
      <c r="CK446" s="289"/>
      <c r="CL446" s="279"/>
      <c r="CM446" s="328"/>
      <c r="CN446" s="290"/>
      <c r="CO446" s="289"/>
      <c r="CP446" s="279"/>
      <c r="CQ446" s="328"/>
      <c r="CR446" s="290"/>
      <c r="CS446" s="289"/>
      <c r="CT446" s="279"/>
      <c r="CU446" s="328"/>
      <c r="CV446" s="328"/>
      <c r="CW446" s="290"/>
      <c r="CX446" s="289"/>
      <c r="CY446" s="279"/>
      <c r="CZ446" s="328"/>
      <c r="DA446" s="328"/>
      <c r="DB446" s="290"/>
      <c r="DC446" s="289"/>
      <c r="DD446" s="279"/>
      <c r="DE446" s="328"/>
      <c r="DF446" s="328"/>
      <c r="DG446" s="290"/>
      <c r="DH446" s="325"/>
      <c r="DI446" s="301"/>
      <c r="DP446" s="165"/>
      <c r="DQ446" s="165"/>
      <c r="DR446" s="165"/>
      <c r="ED446" s="165"/>
      <c r="EE446" s="165"/>
      <c r="EF446" s="165"/>
      <c r="EG446" s="165"/>
      <c r="EH446" s="166"/>
      <c r="EI446" s="165"/>
      <c r="EJ446" s="164"/>
      <c r="EK446" s="164"/>
      <c r="EL446" s="278"/>
      <c r="EM446" s="278"/>
      <c r="EN446" s="278"/>
      <c r="EO446" s="278"/>
      <c r="EP446" s="278"/>
      <c r="EQ446" s="278"/>
      <c r="ER446" s="165"/>
      <c r="ES446" s="166"/>
      <c r="ET446" s="166"/>
      <c r="EU446" s="166"/>
      <c r="EV446" s="166"/>
      <c r="EW446" s="166"/>
    </row>
    <row r="447" spans="1:260" ht="13" customHeight="1">
      <c r="A447" s="160" t="s">
        <v>567</v>
      </c>
      <c r="B447" s="160">
        <v>12309</v>
      </c>
      <c r="C447" s="200">
        <v>666018</v>
      </c>
      <c r="D447" s="160">
        <v>21837</v>
      </c>
      <c r="E447" s="200" t="s">
        <v>2178</v>
      </c>
      <c r="F447" s="200" t="s">
        <v>2178</v>
      </c>
      <c r="G447" s="175"/>
      <c r="H447" s="162" t="s">
        <v>2984</v>
      </c>
      <c r="I447" s="162" t="s">
        <v>616</v>
      </c>
      <c r="J447" s="160">
        <v>27</v>
      </c>
      <c r="K447" s="161">
        <v>3</v>
      </c>
      <c r="L447" s="161" t="s">
        <v>46</v>
      </c>
      <c r="X447" s="175"/>
      <c r="Y447" s="210"/>
      <c r="Z447" s="163">
        <v>85</v>
      </c>
      <c r="AA447" s="163">
        <v>332</v>
      </c>
      <c r="AB447" s="163">
        <v>291</v>
      </c>
      <c r="AC447" s="163">
        <v>93</v>
      </c>
      <c r="AD447" s="163">
        <v>66</v>
      </c>
      <c r="AE447" s="163">
        <v>17</v>
      </c>
      <c r="AF447" s="163">
        <v>0</v>
      </c>
      <c r="AG447" s="163">
        <v>10</v>
      </c>
      <c r="AH447" s="163">
        <v>44</v>
      </c>
      <c r="AI447" s="163">
        <v>47</v>
      </c>
      <c r="AJ447" s="163">
        <v>0</v>
      </c>
      <c r="AK447" s="163">
        <v>1</v>
      </c>
      <c r="AL447" s="163">
        <v>32</v>
      </c>
      <c r="AM447" s="163">
        <v>2</v>
      </c>
      <c r="AN447" s="163">
        <v>79</v>
      </c>
      <c r="AO447" s="163">
        <v>7</v>
      </c>
      <c r="AP447" s="163">
        <v>2</v>
      </c>
      <c r="AQ447" s="163">
        <v>0</v>
      </c>
      <c r="AR447" s="163">
        <v>6</v>
      </c>
      <c r="AS447" s="278">
        <v>9.6385542000000005E-2</v>
      </c>
      <c r="AT447" s="278">
        <v>0.23795180699999999</v>
      </c>
      <c r="AU447" s="278">
        <v>0.41121495000000002</v>
      </c>
      <c r="AV447" s="278">
        <v>0.21962617000000001</v>
      </c>
      <c r="AW447" s="278">
        <v>0.11682243</v>
      </c>
      <c r="AX447" s="278">
        <v>0.54205607</v>
      </c>
      <c r="AY447" s="456">
        <v>111.404</v>
      </c>
      <c r="AZ447" s="278">
        <v>0.11160384</v>
      </c>
      <c r="BA447" s="278">
        <v>0.38785046699999998</v>
      </c>
      <c r="BB447" s="278">
        <v>0.257009345</v>
      </c>
      <c r="BC447" s="278">
        <v>0.35514018600000002</v>
      </c>
      <c r="BD447" s="164">
        <v>0.40686274500000003</v>
      </c>
      <c r="BE447" s="164">
        <v>0.31958762800000001</v>
      </c>
      <c r="BF447" s="164">
        <v>0.397590361</v>
      </c>
      <c r="BG447" s="164">
        <v>0.48109965599999999</v>
      </c>
      <c r="BH447" s="164">
        <v>0.87869001700000005</v>
      </c>
      <c r="BI447" s="164">
        <v>0.161512028</v>
      </c>
      <c r="BJ447" s="165">
        <v>104.17949392617599</v>
      </c>
      <c r="BK447" s="164">
        <v>0.38320508797963398</v>
      </c>
      <c r="BL447" s="165">
        <v>18.496903407442499</v>
      </c>
      <c r="BM447" s="165">
        <v>56.980109679567697</v>
      </c>
      <c r="BN447" s="165">
        <v>150.84628175741699</v>
      </c>
      <c r="BO447" s="165">
        <v>-0.118540888334973</v>
      </c>
      <c r="BP447" s="165">
        <v>-5.2224895101971898</v>
      </c>
      <c r="BQ447" s="165">
        <v>18.931872351615802</v>
      </c>
      <c r="BR447" s="165">
        <v>14.2036437527827</v>
      </c>
      <c r="BS447" s="284">
        <v>1.96268948357777</v>
      </c>
      <c r="BT447" s="289"/>
      <c r="BU447" s="279"/>
      <c r="BV447" s="290"/>
      <c r="BW447" s="289"/>
      <c r="BX447" s="289"/>
      <c r="BY447" s="289"/>
      <c r="BZ447" s="289"/>
      <c r="CA447" s="279"/>
      <c r="CB447" s="290"/>
      <c r="CC447" s="289"/>
      <c r="CD447" s="279"/>
      <c r="CE447" s="328"/>
      <c r="CF447" s="290"/>
      <c r="CG447" s="289"/>
      <c r="CH447" s="279"/>
      <c r="CI447" s="328"/>
      <c r="CJ447" s="290"/>
      <c r="CK447" s="289"/>
      <c r="CL447" s="279"/>
      <c r="CM447" s="328"/>
      <c r="CN447" s="290"/>
      <c r="CO447" s="289"/>
      <c r="CP447" s="279"/>
      <c r="CQ447" s="328"/>
      <c r="CR447" s="290"/>
      <c r="CS447" s="289"/>
      <c r="CT447" s="279"/>
      <c r="CU447" s="328"/>
      <c r="CV447" s="328"/>
      <c r="CW447" s="290"/>
      <c r="CX447" s="289"/>
      <c r="CY447" s="279"/>
      <c r="CZ447" s="328"/>
      <c r="DA447" s="328"/>
      <c r="DB447" s="290"/>
      <c r="DC447" s="289"/>
      <c r="DD447" s="279"/>
      <c r="DE447" s="328"/>
      <c r="DF447" s="328"/>
      <c r="DG447" s="290"/>
      <c r="DH447" s="302"/>
      <c r="DI447" s="301">
        <v>-6.6376852393150303</v>
      </c>
      <c r="DP447" s="165"/>
      <c r="DQ447" s="165"/>
      <c r="DR447" s="165"/>
      <c r="ED447" s="165"/>
      <c r="EE447" s="165"/>
      <c r="EF447" s="165"/>
      <c r="EG447" s="165"/>
      <c r="EH447" s="166"/>
      <c r="EI447" s="165"/>
      <c r="EJ447" s="164"/>
      <c r="EK447" s="164"/>
      <c r="EL447" s="278"/>
      <c r="EM447" s="278"/>
      <c r="EN447" s="278"/>
      <c r="EO447" s="278"/>
      <c r="EP447" s="278"/>
      <c r="EQ447" s="278"/>
      <c r="ER447" s="165"/>
      <c r="ES447" s="166"/>
      <c r="ET447" s="166"/>
      <c r="EU447" s="166"/>
      <c r="EV447" s="166"/>
      <c r="EW447" s="166"/>
      <c r="EX447" s="284"/>
    </row>
    <row r="448" spans="1:260" ht="13" customHeight="1">
      <c r="A448" s="160" t="s">
        <v>567</v>
      </c>
      <c r="B448" s="160">
        <v>10877</v>
      </c>
      <c r="C448" s="160">
        <v>669394</v>
      </c>
      <c r="D448" s="160">
        <v>22275</v>
      </c>
      <c r="E448" s="160" t="s">
        <v>14</v>
      </c>
      <c r="F448" s="160" t="s">
        <v>14</v>
      </c>
      <c r="G448" s="175"/>
      <c r="H448" s="162" t="s">
        <v>2500</v>
      </c>
      <c r="I448" s="162" t="s">
        <v>247</v>
      </c>
      <c r="J448" s="161">
        <v>29</v>
      </c>
      <c r="K448" s="161">
        <v>3</v>
      </c>
      <c r="L448" s="161" t="s">
        <v>837</v>
      </c>
      <c r="Z448" s="163">
        <v>69</v>
      </c>
      <c r="AA448" s="163">
        <v>264</v>
      </c>
      <c r="AB448" s="163">
        <v>250</v>
      </c>
      <c r="AC448" s="163">
        <v>57</v>
      </c>
      <c r="AD448" s="163">
        <v>34</v>
      </c>
      <c r="AE448" s="163">
        <v>13</v>
      </c>
      <c r="AF448" s="163">
        <v>0</v>
      </c>
      <c r="AG448" s="163">
        <v>10</v>
      </c>
      <c r="AH448" s="163">
        <v>28</v>
      </c>
      <c r="AI448" s="163">
        <v>29</v>
      </c>
      <c r="AJ448" s="163">
        <v>1</v>
      </c>
      <c r="AK448" s="163">
        <v>1</v>
      </c>
      <c r="AL448" s="163">
        <v>8</v>
      </c>
      <c r="AM448" s="163">
        <v>0</v>
      </c>
      <c r="AN448" s="163">
        <v>67</v>
      </c>
      <c r="AO448" s="163">
        <v>4</v>
      </c>
      <c r="AP448" s="163">
        <v>2</v>
      </c>
      <c r="AQ448" s="163">
        <v>0</v>
      </c>
      <c r="AR448" s="163">
        <v>1</v>
      </c>
      <c r="AS448" s="278">
        <v>3.0303030000000002E-2</v>
      </c>
      <c r="AT448" s="278">
        <v>0.25378787800000002</v>
      </c>
      <c r="AU448" s="278">
        <v>0.36216216000000001</v>
      </c>
      <c r="AV448" s="278">
        <v>0.24864865</v>
      </c>
      <c r="AW448" s="278">
        <v>0.13513513999999999</v>
      </c>
      <c r="AX448" s="278">
        <v>0.49189189</v>
      </c>
      <c r="AY448" s="456">
        <v>114.72199999999999</v>
      </c>
      <c r="AZ448" s="278">
        <v>0.15217391</v>
      </c>
      <c r="BA448" s="278">
        <v>0.39459459400000002</v>
      </c>
      <c r="BB448" s="278">
        <v>0.156756756</v>
      </c>
      <c r="BC448" s="278">
        <v>0.44864864799999998</v>
      </c>
      <c r="BD448" s="164">
        <v>0.268571428</v>
      </c>
      <c r="BE448" s="164">
        <v>0.22800000000000001</v>
      </c>
      <c r="BF448" s="164">
        <v>0.26136363600000001</v>
      </c>
      <c r="BG448" s="164">
        <v>0.4</v>
      </c>
      <c r="BH448" s="164">
        <v>0.66136363600000003</v>
      </c>
      <c r="BI448" s="164">
        <v>0.17199999999999999</v>
      </c>
      <c r="BJ448" s="165">
        <v>110.944510927088</v>
      </c>
      <c r="BK448" s="164">
        <v>0.28639503907073599</v>
      </c>
      <c r="BL448" s="165">
        <v>-5.7632209981083298</v>
      </c>
      <c r="BM448" s="165">
        <v>24.8378827845454</v>
      </c>
      <c r="BN448" s="165">
        <v>82.1543916057866</v>
      </c>
      <c r="BO448" s="165">
        <v>-0.338803571034614</v>
      </c>
      <c r="BP448" s="165">
        <v>-0.61932834330946196</v>
      </c>
      <c r="BQ448" s="165">
        <v>-3.4115194041504902</v>
      </c>
      <c r="BR448" s="165">
        <v>-6.0408895571007797</v>
      </c>
      <c r="BS448" s="284">
        <v>-0.35367623091839701</v>
      </c>
      <c r="BT448" s="289"/>
      <c r="BU448" s="279"/>
      <c r="BV448" s="290"/>
      <c r="BW448" s="289"/>
      <c r="BX448" s="289"/>
      <c r="BY448" s="289"/>
      <c r="BZ448" s="289"/>
      <c r="CA448" s="279"/>
      <c r="CB448" s="290"/>
      <c r="CC448" s="289"/>
      <c r="CD448" s="279"/>
      <c r="CE448" s="328"/>
      <c r="CF448" s="290"/>
      <c r="CG448" s="289"/>
      <c r="CH448" s="279"/>
      <c r="CI448" s="328"/>
      <c r="CJ448" s="290"/>
      <c r="CK448" s="289"/>
      <c r="CL448" s="279"/>
      <c r="CM448" s="328"/>
      <c r="CN448" s="290"/>
      <c r="CO448" s="289"/>
      <c r="CP448" s="279"/>
      <c r="CQ448" s="328"/>
      <c r="CR448" s="290"/>
      <c r="CS448" s="289"/>
      <c r="CT448" s="279"/>
      <c r="CU448" s="328"/>
      <c r="CV448" s="328"/>
      <c r="CW448" s="290"/>
      <c r="CX448" s="289"/>
      <c r="CY448" s="279"/>
      <c r="CZ448" s="328"/>
      <c r="DA448" s="328"/>
      <c r="DB448" s="290"/>
      <c r="DC448" s="289"/>
      <c r="DD448" s="279"/>
      <c r="DE448" s="328"/>
      <c r="DF448" s="328"/>
      <c r="DG448" s="290"/>
      <c r="DH448" s="302"/>
      <c r="DI448" s="301">
        <v>-6.4085854291915796</v>
      </c>
      <c r="DP448" s="165"/>
      <c r="DQ448" s="165"/>
      <c r="DR448" s="165"/>
      <c r="ED448" s="165"/>
      <c r="EE448" s="165"/>
      <c r="EF448" s="165"/>
      <c r="EG448" s="165"/>
      <c r="EH448" s="166"/>
      <c r="EI448" s="165"/>
      <c r="EJ448" s="164"/>
      <c r="EK448" s="164"/>
      <c r="EL448" s="278"/>
      <c r="EM448" s="278"/>
      <c r="EN448" s="278"/>
      <c r="EO448" s="278"/>
      <c r="EP448" s="278"/>
      <c r="EQ448" s="278"/>
      <c r="ER448" s="165"/>
      <c r="ES448" s="166"/>
      <c r="ET448" s="166"/>
      <c r="EU448" s="166"/>
      <c r="EV448" s="166"/>
      <c r="EW448" s="166"/>
      <c r="EX448" s="284"/>
    </row>
    <row r="449" spans="1:156" ht="13" customHeight="1">
      <c r="A449" s="160" t="s">
        <v>567</v>
      </c>
      <c r="B449" s="160">
        <v>12319</v>
      </c>
      <c r="C449" s="160">
        <v>681146</v>
      </c>
      <c r="D449" s="160">
        <v>24703</v>
      </c>
      <c r="E449" s="160" t="s">
        <v>3328</v>
      </c>
      <c r="F449" s="160" t="s">
        <v>3328</v>
      </c>
      <c r="G449" s="175"/>
      <c r="H449" s="162" t="s">
        <v>3044</v>
      </c>
      <c r="I449" s="162" t="s">
        <v>1737</v>
      </c>
      <c r="J449" s="160">
        <v>29</v>
      </c>
      <c r="K449" s="161">
        <v>3</v>
      </c>
      <c r="L449" s="161" t="s">
        <v>837</v>
      </c>
      <c r="Z449" s="163">
        <v>45</v>
      </c>
      <c r="AA449" s="163">
        <v>125</v>
      </c>
      <c r="AB449" s="163">
        <v>112</v>
      </c>
      <c r="AC449" s="163">
        <v>19</v>
      </c>
      <c r="AD449" s="163">
        <v>17</v>
      </c>
      <c r="AE449" s="163">
        <v>2</v>
      </c>
      <c r="AF449" s="163">
        <v>0</v>
      </c>
      <c r="AG449" s="163">
        <v>0</v>
      </c>
      <c r="AH449" s="163">
        <v>7</v>
      </c>
      <c r="AI449" s="163">
        <v>5</v>
      </c>
      <c r="AJ449" s="163">
        <v>0</v>
      </c>
      <c r="AK449" s="163">
        <v>0</v>
      </c>
      <c r="AL449" s="163">
        <v>11</v>
      </c>
      <c r="AM449" s="163">
        <v>1</v>
      </c>
      <c r="AN449" s="163">
        <v>39</v>
      </c>
      <c r="AO449" s="163">
        <v>1</v>
      </c>
      <c r="AP449" s="163">
        <v>1</v>
      </c>
      <c r="AQ449" s="163">
        <v>0</v>
      </c>
      <c r="AR449" s="163">
        <v>1</v>
      </c>
      <c r="AS449" s="278">
        <v>8.7999999999999995E-2</v>
      </c>
      <c r="AT449" s="278">
        <v>0.312</v>
      </c>
      <c r="AU449" s="278">
        <v>0.36486486000000001</v>
      </c>
      <c r="AV449" s="278">
        <v>0.33783784</v>
      </c>
      <c r="AW449" s="278">
        <v>2.702703E-2</v>
      </c>
      <c r="AX449" s="278">
        <v>0.28378377999999999</v>
      </c>
      <c r="AY449" s="456">
        <v>104.48399999999999</v>
      </c>
      <c r="AZ449" s="278">
        <v>7.513417E-2</v>
      </c>
      <c r="BA449" s="278">
        <v>0.47297297199999999</v>
      </c>
      <c r="BB449" s="278">
        <v>0.20270270200000001</v>
      </c>
      <c r="BC449" s="278">
        <v>0.324324324</v>
      </c>
      <c r="BD449" s="164">
        <v>0.25675675599999997</v>
      </c>
      <c r="BE449" s="164">
        <v>0.16964285700000001</v>
      </c>
      <c r="BF449" s="164">
        <v>0.248</v>
      </c>
      <c r="BG449" s="164">
        <v>0.1875</v>
      </c>
      <c r="BH449" s="164">
        <v>0.4355</v>
      </c>
      <c r="BI449" s="164">
        <v>1.7857142999999999E-2</v>
      </c>
      <c r="BJ449" s="165">
        <v>11.518325562151601</v>
      </c>
      <c r="BK449" s="164">
        <v>0.20367701303574301</v>
      </c>
      <c r="BL449" s="165">
        <v>-11.058927942200601</v>
      </c>
      <c r="BM449" s="165">
        <v>3.43023104579833</v>
      </c>
      <c r="BN449" s="165">
        <v>23.085108076297299</v>
      </c>
      <c r="BO449" s="165">
        <v>-0.27928480929261301</v>
      </c>
      <c r="BP449" s="165">
        <v>-0.898659408092498</v>
      </c>
      <c r="BQ449" s="165">
        <v>-6.4833621472521399</v>
      </c>
      <c r="BR449" s="165">
        <v>-12.0558264964661</v>
      </c>
      <c r="BS449" s="284">
        <v>-0.67213778269279101</v>
      </c>
      <c r="BT449" s="289"/>
      <c r="BU449" s="279"/>
      <c r="BV449" s="290"/>
      <c r="BW449" s="289"/>
      <c r="BX449" s="289"/>
      <c r="BY449" s="289"/>
      <c r="BZ449" s="289"/>
      <c r="CA449" s="279"/>
      <c r="CB449" s="290"/>
      <c r="CC449" s="289"/>
      <c r="CD449" s="279"/>
      <c r="CE449" s="328"/>
      <c r="CF449" s="290"/>
      <c r="CG449" s="289"/>
      <c r="CH449" s="279"/>
      <c r="CI449" s="328"/>
      <c r="CJ449" s="290"/>
      <c r="CK449" s="289"/>
      <c r="CL449" s="279"/>
      <c r="CM449" s="328"/>
      <c r="CN449" s="290"/>
      <c r="CO449" s="289"/>
      <c r="CP449" s="279"/>
      <c r="CQ449" s="328"/>
      <c r="CR449" s="290"/>
      <c r="CS449" s="289"/>
      <c r="CT449" s="279"/>
      <c r="CU449" s="328"/>
      <c r="CV449" s="328"/>
      <c r="CW449" s="290"/>
      <c r="CX449" s="289"/>
      <c r="CY449" s="279"/>
      <c r="CZ449" s="328"/>
      <c r="DA449" s="328"/>
      <c r="DB449" s="290"/>
      <c r="DC449" s="289"/>
      <c r="DD449" s="279"/>
      <c r="DE449" s="328"/>
      <c r="DF449" s="328"/>
      <c r="DG449" s="290"/>
      <c r="DH449" s="302"/>
      <c r="DI449" s="301">
        <v>1.36683422327041</v>
      </c>
      <c r="DP449" s="165"/>
      <c r="DQ449" s="165"/>
      <c r="DR449" s="165"/>
      <c r="ED449" s="165"/>
      <c r="EE449" s="165"/>
      <c r="EF449" s="165"/>
      <c r="EG449" s="165"/>
      <c r="EH449" s="166"/>
      <c r="EI449" s="165"/>
      <c r="EJ449" s="164"/>
      <c r="EK449" s="164"/>
      <c r="EL449" s="278"/>
      <c r="EM449" s="278"/>
      <c r="EN449" s="278"/>
      <c r="EO449" s="278"/>
      <c r="EP449" s="278"/>
      <c r="EQ449" s="278"/>
      <c r="ER449" s="165"/>
      <c r="ES449" s="166"/>
      <c r="ET449" s="166"/>
      <c r="EU449" s="166"/>
      <c r="EV449" s="166"/>
      <c r="EW449" s="166"/>
      <c r="EX449" s="284"/>
    </row>
    <row r="450" spans="1:156" ht="13" customHeight="1">
      <c r="A450" s="160" t="s">
        <v>567</v>
      </c>
      <c r="B450" s="160">
        <v>9606</v>
      </c>
      <c r="C450" s="160">
        <v>571970</v>
      </c>
      <c r="D450" s="160">
        <v>13301</v>
      </c>
      <c r="E450" s="160" t="s">
        <v>15</v>
      </c>
      <c r="F450" s="160" t="s">
        <v>15</v>
      </c>
      <c r="G450" s="175"/>
      <c r="H450" s="168" t="s">
        <v>1205</v>
      </c>
      <c r="I450" s="169" t="s">
        <v>273</v>
      </c>
      <c r="J450" s="170">
        <v>34</v>
      </c>
      <c r="K450" s="161">
        <v>5</v>
      </c>
      <c r="L450" s="161" t="s">
        <v>46</v>
      </c>
      <c r="Z450" s="163">
        <v>81</v>
      </c>
      <c r="AA450" s="163">
        <v>315</v>
      </c>
      <c r="AB450" s="163">
        <v>256</v>
      </c>
      <c r="AC450" s="163">
        <v>64</v>
      </c>
      <c r="AD450" s="163">
        <v>39</v>
      </c>
      <c r="AE450" s="163">
        <v>10</v>
      </c>
      <c r="AF450" s="163">
        <v>2</v>
      </c>
      <c r="AG450" s="163">
        <v>13</v>
      </c>
      <c r="AH450" s="163">
        <v>39</v>
      </c>
      <c r="AI450" s="163">
        <v>55</v>
      </c>
      <c r="AJ450" s="163">
        <v>4</v>
      </c>
      <c r="AK450" s="163">
        <v>0</v>
      </c>
      <c r="AL450" s="163">
        <v>51</v>
      </c>
      <c r="AM450" s="163">
        <v>1</v>
      </c>
      <c r="AN450" s="163">
        <v>69</v>
      </c>
      <c r="AO450" s="163">
        <v>3</v>
      </c>
      <c r="AP450" s="163">
        <v>5</v>
      </c>
      <c r="AQ450" s="163">
        <v>0</v>
      </c>
      <c r="AR450" s="163">
        <v>4</v>
      </c>
      <c r="AS450" s="278">
        <v>0.16190476100000001</v>
      </c>
      <c r="AT450" s="278">
        <v>0.219047619</v>
      </c>
      <c r="AU450" s="278">
        <v>0.52083332999999998</v>
      </c>
      <c r="AV450" s="278">
        <v>0.15104166999999999</v>
      </c>
      <c r="AW450" s="278">
        <v>0.140625</v>
      </c>
      <c r="AX450" s="278">
        <v>0.53125</v>
      </c>
      <c r="AY450" s="456">
        <v>110.505</v>
      </c>
      <c r="AZ450" s="278">
        <v>9.7416970000000006E-2</v>
      </c>
      <c r="BA450" s="278">
        <v>0.32291666600000002</v>
      </c>
      <c r="BB450" s="278">
        <v>0.203125</v>
      </c>
      <c r="BC450" s="278">
        <v>0.47395833300000001</v>
      </c>
      <c r="BD450" s="164">
        <v>0.28491620099999998</v>
      </c>
      <c r="BE450" s="164">
        <v>0.25</v>
      </c>
      <c r="BF450" s="164">
        <v>0.37460317399999998</v>
      </c>
      <c r="BG450" s="164">
        <v>0.45703125</v>
      </c>
      <c r="BH450" s="164">
        <v>0.83163442399999998</v>
      </c>
      <c r="BI450" s="164">
        <v>0.20703125</v>
      </c>
      <c r="BJ450" s="165">
        <v>136.077295204563</v>
      </c>
      <c r="BK450" s="164">
        <v>0.36316451031690899</v>
      </c>
      <c r="BL450" s="165">
        <v>12.493293284145601</v>
      </c>
      <c r="BM450" s="165">
        <v>49.005973933902901</v>
      </c>
      <c r="BN450" s="165">
        <v>134.23503666504899</v>
      </c>
      <c r="BO450" s="165">
        <v>0.58381234336084098</v>
      </c>
      <c r="BP450" s="165">
        <v>0.49062610976397902</v>
      </c>
      <c r="BQ450" s="165">
        <v>21.4481590969352</v>
      </c>
      <c r="BR450" s="165">
        <v>13.0889023958569</v>
      </c>
      <c r="BS450" s="284">
        <v>2.22355589134663</v>
      </c>
      <c r="BT450" s="289"/>
      <c r="BU450" s="279"/>
      <c r="BV450" s="290"/>
      <c r="BW450" s="289"/>
      <c r="BX450" s="289"/>
      <c r="BY450" s="289"/>
      <c r="BZ450" s="289"/>
      <c r="CA450" s="279"/>
      <c r="CB450" s="290"/>
      <c r="CC450" s="289"/>
      <c r="CD450" s="279"/>
      <c r="CE450" s="328"/>
      <c r="CF450" s="290"/>
      <c r="CG450" s="289"/>
      <c r="CH450" s="279"/>
      <c r="CI450" s="328"/>
      <c r="CJ450" s="290"/>
      <c r="CK450" s="289"/>
      <c r="CL450" s="279"/>
      <c r="CM450" s="328"/>
      <c r="CN450" s="290"/>
      <c r="CO450" s="289"/>
      <c r="CP450" s="279"/>
      <c r="CQ450" s="328"/>
      <c r="CR450" s="290"/>
      <c r="CS450" s="289"/>
      <c r="CT450" s="279"/>
      <c r="CU450" s="328"/>
      <c r="CV450" s="328"/>
      <c r="CW450" s="290"/>
      <c r="CX450" s="289"/>
      <c r="CY450" s="279"/>
      <c r="CZ450" s="328"/>
      <c r="DA450" s="328"/>
      <c r="DB450" s="290"/>
      <c r="DC450" s="289"/>
      <c r="DD450" s="279"/>
      <c r="DE450" s="328"/>
      <c r="DF450" s="328"/>
      <c r="DG450" s="290"/>
      <c r="DH450" s="302"/>
      <c r="DI450" s="301">
        <v>-1.9087332487106301</v>
      </c>
      <c r="DP450" s="165"/>
      <c r="DQ450" s="165"/>
      <c r="DR450" s="165"/>
      <c r="ED450" s="165"/>
      <c r="EE450" s="165"/>
      <c r="EF450" s="165"/>
      <c r="EG450" s="165"/>
      <c r="EH450" s="166"/>
      <c r="EI450" s="165"/>
      <c r="EJ450" s="164"/>
      <c r="EK450" s="164"/>
      <c r="EL450" s="278"/>
      <c r="EM450" s="278"/>
      <c r="EN450" s="278"/>
      <c r="EO450" s="278"/>
      <c r="EP450" s="278"/>
      <c r="EQ450" s="278"/>
      <c r="ER450" s="165"/>
      <c r="ES450" s="166"/>
      <c r="ET450" s="166"/>
      <c r="EU450" s="166"/>
      <c r="EV450" s="166"/>
      <c r="EW450" s="166"/>
      <c r="EX450" s="284"/>
    </row>
    <row r="451" spans="1:156" ht="13" customHeight="1">
      <c r="A451" s="160" t="s">
        <v>567</v>
      </c>
      <c r="B451" s="160">
        <v>12872</v>
      </c>
      <c r="C451" s="282">
        <v>691406</v>
      </c>
      <c r="D451" s="282">
        <v>28163</v>
      </c>
      <c r="E451" s="282" t="s">
        <v>2178</v>
      </c>
      <c r="F451" s="160" t="s">
        <v>2178</v>
      </c>
      <c r="G451" s="175"/>
      <c r="H451" s="162" t="s">
        <v>3659</v>
      </c>
      <c r="I451" s="162" t="s">
        <v>381</v>
      </c>
      <c r="J451" s="160">
        <v>21</v>
      </c>
      <c r="K451" s="161">
        <v>5</v>
      </c>
      <c r="L451" s="161" t="s">
        <v>837</v>
      </c>
      <c r="Z451" s="163">
        <v>84</v>
      </c>
      <c r="AA451" s="163">
        <v>356</v>
      </c>
      <c r="AB451" s="163">
        <v>329</v>
      </c>
      <c r="AC451" s="163">
        <v>85</v>
      </c>
      <c r="AD451" s="163">
        <v>45</v>
      </c>
      <c r="AE451" s="163">
        <v>19</v>
      </c>
      <c r="AF451" s="163">
        <v>0</v>
      </c>
      <c r="AG451" s="163">
        <v>21</v>
      </c>
      <c r="AH451" s="163">
        <v>52</v>
      </c>
      <c r="AI451" s="163">
        <v>57</v>
      </c>
      <c r="AJ451" s="163">
        <v>5</v>
      </c>
      <c r="AK451" s="163">
        <v>1</v>
      </c>
      <c r="AL451" s="163">
        <v>21</v>
      </c>
      <c r="AM451" s="163">
        <v>1</v>
      </c>
      <c r="AN451" s="163">
        <v>67</v>
      </c>
      <c r="AO451" s="163">
        <v>1</v>
      </c>
      <c r="AP451" s="163">
        <v>5</v>
      </c>
      <c r="AQ451" s="163">
        <v>0</v>
      </c>
      <c r="AR451" s="163">
        <v>23</v>
      </c>
      <c r="AS451" s="278">
        <v>5.8988763999999999E-2</v>
      </c>
      <c r="AT451" s="278">
        <v>0.18820224699999999</v>
      </c>
      <c r="AU451" s="278">
        <v>0.45692884</v>
      </c>
      <c r="AV451" s="278">
        <v>0.18352060000000001</v>
      </c>
      <c r="AW451" s="278">
        <v>0.10861423000000001</v>
      </c>
      <c r="AX451" s="278">
        <v>0.47940074999999999</v>
      </c>
      <c r="AY451" s="456">
        <v>116.47799999999999</v>
      </c>
      <c r="AZ451" s="278">
        <v>9.5744679999999999E-2</v>
      </c>
      <c r="BA451" s="278">
        <v>0.46441947500000003</v>
      </c>
      <c r="BB451" s="278">
        <v>0.16853932499999999</v>
      </c>
      <c r="BC451" s="278">
        <v>0.36704119800000001</v>
      </c>
      <c r="BD451" s="164">
        <v>0.26016260099999999</v>
      </c>
      <c r="BE451" s="164">
        <v>0.25835866200000002</v>
      </c>
      <c r="BF451" s="164">
        <v>0.30056179700000002</v>
      </c>
      <c r="BG451" s="164">
        <v>0.50759878400000003</v>
      </c>
      <c r="BH451" s="164">
        <v>0.80816058099999999</v>
      </c>
      <c r="BI451" s="164">
        <v>0.24924012200000001</v>
      </c>
      <c r="BJ451" s="165">
        <v>160.76641534126699</v>
      </c>
      <c r="BK451" s="164">
        <v>0.34296804347508297</v>
      </c>
      <c r="BL451" s="165">
        <v>8.3603277744432596</v>
      </c>
      <c r="BM451" s="165">
        <v>49.625452572264301</v>
      </c>
      <c r="BN451" s="165">
        <v>122.83941941587101</v>
      </c>
      <c r="BO451" s="165">
        <v>-0.58625098537810205</v>
      </c>
      <c r="BP451" s="165">
        <v>-0.15476894285529799</v>
      </c>
      <c r="BQ451" s="165">
        <v>19.6988420735752</v>
      </c>
      <c r="BR451" s="165">
        <v>9.2019619296943507</v>
      </c>
      <c r="BS451" s="284">
        <v>2.0422021371365102</v>
      </c>
      <c r="BT451" s="289"/>
      <c r="BU451" s="279"/>
      <c r="BV451" s="290"/>
      <c r="BW451" s="289"/>
      <c r="BX451" s="289"/>
      <c r="BY451" s="289"/>
      <c r="BZ451" s="289"/>
      <c r="CA451" s="279"/>
      <c r="CB451" s="290"/>
      <c r="CC451" s="289"/>
      <c r="CD451" s="279"/>
      <c r="CE451" s="328"/>
      <c r="CF451" s="290"/>
      <c r="CG451" s="289"/>
      <c r="CH451" s="279"/>
      <c r="CI451" s="328"/>
      <c r="CJ451" s="290"/>
      <c r="CK451" s="289"/>
      <c r="CL451" s="279"/>
      <c r="CM451" s="328"/>
      <c r="CN451" s="290"/>
      <c r="CO451" s="289"/>
      <c r="CP451" s="279"/>
      <c r="CQ451" s="328"/>
      <c r="CR451" s="290"/>
      <c r="CS451" s="289"/>
      <c r="CT451" s="279"/>
      <c r="CU451" s="328"/>
      <c r="CV451" s="328"/>
      <c r="CW451" s="290"/>
      <c r="CX451" s="289"/>
      <c r="CY451" s="279"/>
      <c r="CZ451" s="328"/>
      <c r="DA451" s="328"/>
      <c r="DB451" s="290"/>
      <c r="DC451" s="289"/>
      <c r="DD451" s="279"/>
      <c r="DE451" s="328"/>
      <c r="DF451" s="328"/>
      <c r="DG451" s="290"/>
      <c r="DH451" s="302"/>
      <c r="DI451" s="301">
        <v>-1.69066601991653</v>
      </c>
      <c r="DP451" s="165"/>
      <c r="DQ451" s="165"/>
      <c r="DR451" s="165"/>
      <c r="ED451" s="165"/>
      <c r="EE451" s="165"/>
      <c r="EF451" s="165"/>
      <c r="EG451" s="165"/>
      <c r="EH451" s="166"/>
      <c r="EI451" s="165"/>
      <c r="EJ451" s="164"/>
      <c r="EK451" s="164"/>
      <c r="EL451" s="278"/>
      <c r="EM451" s="278"/>
      <c r="EN451" s="278"/>
      <c r="EO451" s="278"/>
      <c r="EP451" s="278"/>
      <c r="EQ451" s="278"/>
      <c r="ER451" s="165"/>
      <c r="ES451" s="166"/>
      <c r="ET451" s="166"/>
      <c r="EU451" s="166"/>
      <c r="EV451" s="166"/>
      <c r="EW451" s="166"/>
      <c r="EX451" s="284"/>
    </row>
    <row r="452" spans="1:156" ht="13" customHeight="1">
      <c r="A452" s="160" t="s">
        <v>567</v>
      </c>
      <c r="B452" s="160">
        <v>9105</v>
      </c>
      <c r="C452" s="160">
        <v>571448</v>
      </c>
      <c r="D452" s="160">
        <v>9777</v>
      </c>
      <c r="E452" s="160" t="s">
        <v>276</v>
      </c>
      <c r="F452" s="160" t="s">
        <v>276</v>
      </c>
      <c r="G452" s="175"/>
      <c r="H452" s="168" t="s">
        <v>67</v>
      </c>
      <c r="I452" s="169" t="s">
        <v>466</v>
      </c>
      <c r="J452" s="170">
        <v>34</v>
      </c>
      <c r="K452" s="161">
        <v>5</v>
      </c>
      <c r="L452" s="161" t="s">
        <v>837</v>
      </c>
      <c r="Z452" s="163">
        <v>81</v>
      </c>
      <c r="AA452" s="163">
        <v>336</v>
      </c>
      <c r="AB452" s="163">
        <v>307</v>
      </c>
      <c r="AC452" s="163">
        <v>75</v>
      </c>
      <c r="AD452" s="163">
        <v>51</v>
      </c>
      <c r="AE452" s="163">
        <v>13</v>
      </c>
      <c r="AF452" s="163">
        <v>1</v>
      </c>
      <c r="AG452" s="163">
        <v>10</v>
      </c>
      <c r="AH452" s="163">
        <v>38</v>
      </c>
      <c r="AI452" s="163">
        <v>41</v>
      </c>
      <c r="AJ452" s="163">
        <v>1</v>
      </c>
      <c r="AK452" s="163">
        <v>0</v>
      </c>
      <c r="AL452" s="163">
        <v>24</v>
      </c>
      <c r="AM452" s="163">
        <v>4</v>
      </c>
      <c r="AN452" s="163">
        <v>34</v>
      </c>
      <c r="AO452" s="163">
        <v>3</v>
      </c>
      <c r="AP452" s="163">
        <v>2</v>
      </c>
      <c r="AQ452" s="163">
        <v>0</v>
      </c>
      <c r="AR452" s="163">
        <v>6</v>
      </c>
      <c r="AS452" s="278">
        <v>7.1428570999999996E-2</v>
      </c>
      <c r="AT452" s="278">
        <v>0.101190476</v>
      </c>
      <c r="AU452" s="278">
        <v>0.45818182000000002</v>
      </c>
      <c r="AV452" s="278">
        <v>0.22545455</v>
      </c>
      <c r="AW452" s="278">
        <v>0.04</v>
      </c>
      <c r="AX452" s="278">
        <v>0.34909090999999998</v>
      </c>
      <c r="AY452" s="456">
        <v>107.91200000000001</v>
      </c>
      <c r="AZ452" s="278">
        <v>7.7050540000000001E-2</v>
      </c>
      <c r="BA452" s="278">
        <v>0.36363636300000002</v>
      </c>
      <c r="BB452" s="278">
        <v>0.181818181</v>
      </c>
      <c r="BC452" s="278">
        <v>0.45454545400000002</v>
      </c>
      <c r="BD452" s="164">
        <v>0.24528301799999999</v>
      </c>
      <c r="BE452" s="164">
        <v>0.24429967399999999</v>
      </c>
      <c r="BF452" s="164">
        <v>0.30357142799999998</v>
      </c>
      <c r="BG452" s="164">
        <v>0.390879478</v>
      </c>
      <c r="BH452" s="164">
        <v>0.69445090600000003</v>
      </c>
      <c r="BI452" s="164">
        <v>0.14657980400000001</v>
      </c>
      <c r="BJ452" s="165">
        <v>96.343828576290093</v>
      </c>
      <c r="BK452" s="164">
        <v>0.30083600692002099</v>
      </c>
      <c r="BL452" s="165">
        <v>-3.4484694350007099</v>
      </c>
      <c r="BM452" s="165">
        <v>35.498389924740501</v>
      </c>
      <c r="BN452" s="165">
        <v>92.466757249815203</v>
      </c>
      <c r="BO452" s="165">
        <v>0.90402122487117498</v>
      </c>
      <c r="BP452" s="165">
        <v>-0.59009632002562196</v>
      </c>
      <c r="BQ452" s="165">
        <v>10.725518502159099</v>
      </c>
      <c r="BR452" s="165">
        <v>-3.5470942260193699</v>
      </c>
      <c r="BS452" s="284">
        <v>1.11192712369571</v>
      </c>
      <c r="BT452" s="289"/>
      <c r="BU452" s="279"/>
      <c r="BV452" s="290"/>
      <c r="BW452" s="289"/>
      <c r="BX452" s="289"/>
      <c r="BY452" s="289"/>
      <c r="BZ452" s="289"/>
      <c r="CA452" s="279"/>
      <c r="CB452" s="290"/>
      <c r="CC452" s="289"/>
      <c r="CD452" s="279"/>
      <c r="CE452" s="328"/>
      <c r="CF452" s="290"/>
      <c r="CG452" s="289"/>
      <c r="CH452" s="279"/>
      <c r="CI452" s="328"/>
      <c r="CJ452" s="290"/>
      <c r="CK452" s="289"/>
      <c r="CL452" s="279"/>
      <c r="CM452" s="328"/>
      <c r="CN452" s="290"/>
      <c r="CO452" s="289"/>
      <c r="CP452" s="279"/>
      <c r="CQ452" s="328"/>
      <c r="CR452" s="290"/>
      <c r="CS452" s="289"/>
      <c r="CT452" s="279"/>
      <c r="CU452" s="328"/>
      <c r="CV452" s="328"/>
      <c r="CW452" s="290"/>
      <c r="CX452" s="289"/>
      <c r="CY452" s="279"/>
      <c r="CZ452" s="328"/>
      <c r="DA452" s="328"/>
      <c r="DB452" s="290"/>
      <c r="DC452" s="289"/>
      <c r="DD452" s="279"/>
      <c r="DE452" s="328"/>
      <c r="DF452" s="328"/>
      <c r="DG452" s="290"/>
      <c r="DH452" s="302"/>
      <c r="DI452" s="301">
        <v>3.3200901150703399</v>
      </c>
      <c r="DP452" s="165"/>
      <c r="DQ452" s="165"/>
      <c r="DR452" s="165"/>
      <c r="ED452" s="165"/>
      <c r="EE452" s="165"/>
      <c r="EF452" s="165"/>
      <c r="EG452" s="165"/>
      <c r="EH452" s="166"/>
      <c r="EI452" s="165"/>
      <c r="EJ452" s="164"/>
      <c r="EK452" s="164"/>
      <c r="EL452" s="278"/>
      <c r="EM452" s="278"/>
      <c r="EN452" s="278"/>
      <c r="EO452" s="278"/>
      <c r="EP452" s="278"/>
      <c r="EQ452" s="278"/>
      <c r="ER452" s="165"/>
      <c r="ES452" s="166"/>
      <c r="ET452" s="166"/>
      <c r="EU452" s="166"/>
      <c r="EV452" s="166"/>
      <c r="EW452" s="166"/>
      <c r="EX452" s="284"/>
      <c r="EZ452" s="167"/>
    </row>
    <row r="453" spans="1:156" ht="13" customHeight="1">
      <c r="A453" s="160" t="s">
        <v>567</v>
      </c>
      <c r="B453" s="160">
        <v>10916</v>
      </c>
      <c r="C453" s="160">
        <v>668904</v>
      </c>
      <c r="D453" s="160">
        <v>20437</v>
      </c>
      <c r="E453" s="160" t="s">
        <v>567</v>
      </c>
      <c r="F453" s="160" t="s">
        <v>567</v>
      </c>
      <c r="G453" s="175"/>
      <c r="H453" s="162" t="s">
        <v>530</v>
      </c>
      <c r="I453" s="162" t="s">
        <v>2936</v>
      </c>
      <c r="J453" s="160">
        <v>26</v>
      </c>
      <c r="K453" s="161">
        <v>5</v>
      </c>
      <c r="L453" s="161" t="s">
        <v>837</v>
      </c>
      <c r="Z453" s="163">
        <v>36</v>
      </c>
      <c r="AA453" s="163">
        <v>130</v>
      </c>
      <c r="AB453" s="163">
        <v>118</v>
      </c>
      <c r="AC453" s="163">
        <v>25</v>
      </c>
      <c r="AD453" s="163">
        <v>18</v>
      </c>
      <c r="AE453" s="163">
        <v>5</v>
      </c>
      <c r="AF453" s="163">
        <v>0</v>
      </c>
      <c r="AG453" s="163">
        <v>2</v>
      </c>
      <c r="AH453" s="163">
        <v>11</v>
      </c>
      <c r="AI453" s="163">
        <v>11</v>
      </c>
      <c r="AJ453" s="163">
        <v>0</v>
      </c>
      <c r="AK453" s="163">
        <v>0</v>
      </c>
      <c r="AL453" s="163">
        <v>12</v>
      </c>
      <c r="AM453" s="163">
        <v>0</v>
      </c>
      <c r="AN453" s="163">
        <v>19</v>
      </c>
      <c r="AO453" s="163">
        <v>0</v>
      </c>
      <c r="AP453" s="163">
        <v>0</v>
      </c>
      <c r="AQ453" s="163">
        <v>0</v>
      </c>
      <c r="AR453" s="163">
        <v>4</v>
      </c>
      <c r="AS453" s="278">
        <v>9.2307691999999997E-2</v>
      </c>
      <c r="AT453" s="278">
        <v>0.146153846</v>
      </c>
      <c r="AU453" s="278">
        <v>0.40404040000000002</v>
      </c>
      <c r="AV453" s="278">
        <v>0.20202020000000001</v>
      </c>
      <c r="AW453" s="278">
        <v>0.11111111</v>
      </c>
      <c r="AX453" s="278">
        <v>0.44444444</v>
      </c>
      <c r="AY453" s="456">
        <v>109.61799999999999</v>
      </c>
      <c r="AZ453" s="278">
        <v>9.0909089999999998E-2</v>
      </c>
      <c r="BA453" s="278">
        <v>0.39393939300000003</v>
      </c>
      <c r="BB453" s="278">
        <v>0.15151515099999999</v>
      </c>
      <c r="BC453" s="278">
        <v>0.45454545400000002</v>
      </c>
      <c r="BD453" s="164">
        <v>0.237113402</v>
      </c>
      <c r="BE453" s="164">
        <v>0.21186440600000001</v>
      </c>
      <c r="BF453" s="164">
        <v>0.28461538400000003</v>
      </c>
      <c r="BG453" s="164">
        <v>0.30508474499999999</v>
      </c>
      <c r="BH453" s="164">
        <v>0.58970012900000002</v>
      </c>
      <c r="BI453" s="164">
        <v>9.3220338999999999E-2</v>
      </c>
      <c r="BJ453" s="165">
        <v>60.1295634814675</v>
      </c>
      <c r="BK453" s="164">
        <v>0.26701425130550599</v>
      </c>
      <c r="BL453" s="165">
        <v>-4.8560476858556596</v>
      </c>
      <c r="BM453" s="165">
        <v>10.2126776616632</v>
      </c>
      <c r="BN453" s="165">
        <v>67.664276358592701</v>
      </c>
      <c r="BO453" s="165">
        <v>-0.49833523357961501</v>
      </c>
      <c r="BP453" s="332">
        <v>-0.66047975514084101</v>
      </c>
      <c r="BQ453" s="165">
        <v>-0.306008142085409</v>
      </c>
      <c r="BR453" s="165">
        <v>-5.4979133574679802</v>
      </c>
      <c r="BS453" s="284">
        <v>-3.1724224165759603E-2</v>
      </c>
      <c r="BT453" s="289"/>
      <c r="BU453" s="279"/>
      <c r="BV453" s="290"/>
      <c r="BW453" s="289"/>
      <c r="BX453" s="289"/>
      <c r="BY453" s="289"/>
      <c r="BZ453" s="289"/>
      <c r="CA453" s="279"/>
      <c r="CB453" s="290"/>
      <c r="CC453" s="289"/>
      <c r="CD453" s="279"/>
      <c r="CE453" s="328"/>
      <c r="CF453" s="290"/>
      <c r="CG453" s="289"/>
      <c r="CH453" s="279"/>
      <c r="CI453" s="328"/>
      <c r="CJ453" s="290"/>
      <c r="CK453" s="289"/>
      <c r="CL453" s="279"/>
      <c r="CM453" s="328"/>
      <c r="CN453" s="290"/>
      <c r="CO453" s="289"/>
      <c r="CP453" s="279"/>
      <c r="CQ453" s="328"/>
      <c r="CR453" s="290"/>
      <c r="CS453" s="289"/>
      <c r="CT453" s="279"/>
      <c r="CU453" s="328"/>
      <c r="CV453" s="328"/>
      <c r="CW453" s="290"/>
      <c r="CX453" s="289"/>
      <c r="CY453" s="279"/>
      <c r="CZ453" s="328"/>
      <c r="DA453" s="328"/>
      <c r="DB453" s="290"/>
      <c r="DC453" s="289"/>
      <c r="DD453" s="279"/>
      <c r="DE453" s="328"/>
      <c r="DF453" s="328"/>
      <c r="DG453" s="290"/>
      <c r="DH453" s="302"/>
      <c r="DI453" s="301">
        <v>0.741396784782409</v>
      </c>
      <c r="DP453" s="165"/>
      <c r="DQ453" s="165"/>
      <c r="DR453" s="165"/>
      <c r="ED453" s="165"/>
      <c r="EE453" s="165"/>
      <c r="EF453" s="165"/>
      <c r="EG453" s="165"/>
      <c r="EH453" s="166"/>
      <c r="EI453" s="165"/>
      <c r="EJ453" s="164"/>
      <c r="EK453" s="164"/>
      <c r="EL453" s="278"/>
      <c r="EM453" s="278"/>
      <c r="EN453" s="278"/>
      <c r="EO453" s="278"/>
      <c r="EP453" s="278"/>
      <c r="EQ453" s="278"/>
      <c r="ER453" s="165"/>
      <c r="ES453" s="166"/>
      <c r="ET453" s="166"/>
      <c r="EU453" s="166"/>
      <c r="EV453" s="166"/>
      <c r="EW453" s="166"/>
      <c r="EX453" s="284"/>
    </row>
    <row r="454" spans="1:156" ht="13" customHeight="1">
      <c r="A454" s="160" t="s">
        <v>567</v>
      </c>
      <c r="B454" s="160">
        <v>12793</v>
      </c>
      <c r="C454" s="160">
        <v>687263</v>
      </c>
      <c r="D454" s="160">
        <v>31347</v>
      </c>
      <c r="E454" s="160" t="s">
        <v>18</v>
      </c>
      <c r="F454" s="160" t="s">
        <v>18</v>
      </c>
      <c r="G454" s="175"/>
      <c r="H454" s="162" t="s">
        <v>3590</v>
      </c>
      <c r="I454" s="162" t="s">
        <v>174</v>
      </c>
      <c r="J454" s="160">
        <v>24</v>
      </c>
      <c r="K454" s="161">
        <v>6</v>
      </c>
      <c r="L454" s="161" t="s">
        <v>837</v>
      </c>
      <c r="Z454" s="163">
        <v>70</v>
      </c>
      <c r="AA454" s="163">
        <v>295</v>
      </c>
      <c r="AB454" s="163">
        <v>275</v>
      </c>
      <c r="AC454" s="163">
        <v>73</v>
      </c>
      <c r="AD454" s="163">
        <v>43</v>
      </c>
      <c r="AE454" s="163">
        <v>16</v>
      </c>
      <c r="AF454" s="163">
        <v>1</v>
      </c>
      <c r="AG454" s="163">
        <v>13</v>
      </c>
      <c r="AH454" s="163">
        <v>51</v>
      </c>
      <c r="AI454" s="163">
        <v>30</v>
      </c>
      <c r="AJ454" s="163">
        <v>15</v>
      </c>
      <c r="AK454" s="163">
        <v>7</v>
      </c>
      <c r="AL454" s="163">
        <v>13</v>
      </c>
      <c r="AM454" s="163">
        <v>1</v>
      </c>
      <c r="AN454" s="163">
        <v>77</v>
      </c>
      <c r="AO454" s="163">
        <v>6</v>
      </c>
      <c r="AP454" s="163">
        <v>1</v>
      </c>
      <c r="AQ454" s="163">
        <v>0</v>
      </c>
      <c r="AR454" s="163">
        <v>4</v>
      </c>
      <c r="AS454" s="278">
        <v>4.4067795999999999E-2</v>
      </c>
      <c r="AT454" s="278">
        <v>0.261016949</v>
      </c>
      <c r="AU454" s="278">
        <v>0.46231156000000001</v>
      </c>
      <c r="AV454" s="278">
        <v>0.21105528000000001</v>
      </c>
      <c r="AW454" s="278">
        <v>0.14572863999999999</v>
      </c>
      <c r="AX454" s="278">
        <v>0.48743719000000002</v>
      </c>
      <c r="AY454" s="456">
        <v>111.271</v>
      </c>
      <c r="AZ454" s="278">
        <v>0.1234676</v>
      </c>
      <c r="BA454" s="278">
        <v>0.38775510200000002</v>
      </c>
      <c r="BB454" s="278">
        <v>0.22959183599999999</v>
      </c>
      <c r="BC454" s="278">
        <v>0.38265306100000002</v>
      </c>
      <c r="BD454" s="164">
        <v>0.322580645</v>
      </c>
      <c r="BE454" s="164">
        <v>0.26545454499999999</v>
      </c>
      <c r="BF454" s="164">
        <v>0.31186440599999998</v>
      </c>
      <c r="BG454" s="164">
        <v>0.47272727199999998</v>
      </c>
      <c r="BH454" s="164">
        <v>0.78459167799999996</v>
      </c>
      <c r="BI454" s="164">
        <v>0.20727272699999999</v>
      </c>
      <c r="BJ454" s="165">
        <v>133.69634491592399</v>
      </c>
      <c r="BK454" s="164">
        <v>0.33802282283095197</v>
      </c>
      <c r="BL454" s="165">
        <v>5.7592823828702597</v>
      </c>
      <c r="BM454" s="165">
        <v>39.953697594547798</v>
      </c>
      <c r="BN454" s="165">
        <v>116.634374489626</v>
      </c>
      <c r="BO454" s="165">
        <v>9.6734740247014506E-2</v>
      </c>
      <c r="BP454" s="165">
        <v>0.58669454464688897</v>
      </c>
      <c r="BQ454" s="165">
        <v>13.852230006097001</v>
      </c>
      <c r="BR454" s="165">
        <v>6.2336917232854097</v>
      </c>
      <c r="BS454" s="284">
        <v>1.4360769844693499</v>
      </c>
      <c r="BT454" s="289"/>
      <c r="BU454" s="279"/>
      <c r="BV454" s="290"/>
      <c r="BW454" s="289"/>
      <c r="BX454" s="289"/>
      <c r="BY454" s="289"/>
      <c r="BZ454" s="289"/>
      <c r="CA454" s="279"/>
      <c r="CB454" s="290"/>
      <c r="CC454" s="289"/>
      <c r="CD454" s="279"/>
      <c r="CE454" s="328"/>
      <c r="CF454" s="290"/>
      <c r="CG454" s="289"/>
      <c r="CH454" s="279"/>
      <c r="CI454" s="328"/>
      <c r="CJ454" s="290"/>
      <c r="CK454" s="289"/>
      <c r="CL454" s="279"/>
      <c r="CM454" s="328"/>
      <c r="CN454" s="290"/>
      <c r="CO454" s="289"/>
      <c r="CP454" s="279"/>
      <c r="CQ454" s="328"/>
      <c r="CR454" s="290"/>
      <c r="CS454" s="289"/>
      <c r="CT454" s="279"/>
      <c r="CU454" s="328"/>
      <c r="CV454" s="328"/>
      <c r="CW454" s="290"/>
      <c r="CX454" s="289"/>
      <c r="CY454" s="279"/>
      <c r="CZ454" s="328"/>
      <c r="DA454" s="328"/>
      <c r="DB454" s="290"/>
      <c r="DC454" s="289"/>
      <c r="DD454" s="279"/>
      <c r="DE454" s="328"/>
      <c r="DF454" s="328"/>
      <c r="DG454" s="290"/>
      <c r="DH454" s="302"/>
      <c r="DI454" s="301">
        <v>-2.4806923866271902</v>
      </c>
      <c r="DP454" s="165"/>
      <c r="DQ454" s="165"/>
      <c r="DR454" s="165"/>
      <c r="ED454" s="165"/>
      <c r="EE454" s="165"/>
      <c r="EF454" s="165"/>
      <c r="EG454" s="165"/>
      <c r="EH454" s="166"/>
      <c r="EI454" s="165"/>
      <c r="EJ454" s="164"/>
      <c r="EK454" s="164"/>
      <c r="EL454" s="278"/>
      <c r="EM454" s="278"/>
      <c r="EN454" s="278"/>
      <c r="EO454" s="278"/>
      <c r="EP454" s="278"/>
      <c r="EQ454" s="278"/>
      <c r="ER454" s="165"/>
      <c r="ES454" s="166"/>
      <c r="ET454" s="166"/>
      <c r="EU454" s="166"/>
      <c r="EV454" s="166"/>
      <c r="EW454" s="166"/>
      <c r="EX454" s="284"/>
    </row>
    <row r="455" spans="1:156" ht="13" customHeight="1">
      <c r="A455" s="160" t="s">
        <v>567</v>
      </c>
      <c r="B455" s="160">
        <v>9571</v>
      </c>
      <c r="C455" s="160">
        <v>596115</v>
      </c>
      <c r="D455" s="160">
        <v>12564</v>
      </c>
      <c r="E455" s="160" t="s">
        <v>609</v>
      </c>
      <c r="F455" s="160" t="s">
        <v>609</v>
      </c>
      <c r="G455" s="175"/>
      <c r="H455" s="168" t="s">
        <v>675</v>
      </c>
      <c r="I455" s="169" t="s">
        <v>551</v>
      </c>
      <c r="J455" s="170">
        <v>32</v>
      </c>
      <c r="K455" s="161">
        <v>6</v>
      </c>
      <c r="L455" s="161" t="s">
        <v>837</v>
      </c>
      <c r="Z455" s="163">
        <v>87</v>
      </c>
      <c r="AA455" s="163">
        <v>357</v>
      </c>
      <c r="AB455" s="163">
        <v>337</v>
      </c>
      <c r="AC455" s="163">
        <v>85</v>
      </c>
      <c r="AD455" s="163">
        <v>60</v>
      </c>
      <c r="AE455" s="163">
        <v>11</v>
      </c>
      <c r="AF455" s="163">
        <v>0</v>
      </c>
      <c r="AG455" s="163">
        <v>14</v>
      </c>
      <c r="AH455" s="163">
        <v>44</v>
      </c>
      <c r="AI455" s="163">
        <v>53</v>
      </c>
      <c r="AJ455" s="163">
        <v>14</v>
      </c>
      <c r="AK455" s="163">
        <v>0</v>
      </c>
      <c r="AL455" s="163">
        <v>16</v>
      </c>
      <c r="AM455" s="163">
        <v>0</v>
      </c>
      <c r="AN455" s="163">
        <v>101</v>
      </c>
      <c r="AO455" s="163">
        <v>3</v>
      </c>
      <c r="AP455" s="163">
        <v>0</v>
      </c>
      <c r="AQ455" s="163">
        <v>1</v>
      </c>
      <c r="AR455" s="163">
        <v>1</v>
      </c>
      <c r="AS455" s="278">
        <v>4.4817927E-2</v>
      </c>
      <c r="AT455" s="278">
        <v>0.28291316500000002</v>
      </c>
      <c r="AU455" s="278">
        <v>0.37130802000000002</v>
      </c>
      <c r="AV455" s="278">
        <v>0.2278481</v>
      </c>
      <c r="AW455" s="278">
        <v>0.10126582000000001</v>
      </c>
      <c r="AX455" s="278">
        <v>0.47257384000000002</v>
      </c>
      <c r="AY455" s="456">
        <v>111.65900000000001</v>
      </c>
      <c r="AZ455" s="278">
        <v>0.15300146000000001</v>
      </c>
      <c r="BA455" s="278">
        <v>0.44915254199999999</v>
      </c>
      <c r="BB455" s="278">
        <v>0.17372881300000001</v>
      </c>
      <c r="BC455" s="278">
        <v>0.377118644</v>
      </c>
      <c r="BD455" s="164">
        <v>0.31981981900000001</v>
      </c>
      <c r="BE455" s="164">
        <v>0.25222551900000001</v>
      </c>
      <c r="BF455" s="164">
        <v>0.29213483099999998</v>
      </c>
      <c r="BG455" s="164">
        <v>0.40949554799999999</v>
      </c>
      <c r="BH455" s="164">
        <v>0.70163037900000003</v>
      </c>
      <c r="BI455" s="164">
        <v>0.15727002900000001</v>
      </c>
      <c r="BJ455" s="165">
        <v>101.443293319151</v>
      </c>
      <c r="BK455" s="164">
        <v>0.30677096294553002</v>
      </c>
      <c r="BL455" s="165">
        <v>-1.9668762984067401</v>
      </c>
      <c r="BM455" s="165">
        <v>39.414161771318199</v>
      </c>
      <c r="BN455" s="165">
        <v>90.933064265670197</v>
      </c>
      <c r="BO455" s="165">
        <v>-0.15524154160245801</v>
      </c>
      <c r="BP455" s="165">
        <v>2.9941305662505302</v>
      </c>
      <c r="BQ455" s="165">
        <v>13.0078676783166</v>
      </c>
      <c r="BR455" s="165">
        <v>-0.73079701581376</v>
      </c>
      <c r="BS455" s="284">
        <v>1.34854094839829</v>
      </c>
      <c r="BT455" s="289"/>
      <c r="BU455" s="279"/>
      <c r="BV455" s="290"/>
      <c r="BW455" s="289"/>
      <c r="BX455" s="289"/>
      <c r="BY455" s="289"/>
      <c r="BZ455" s="289"/>
      <c r="CA455" s="279"/>
      <c r="CB455" s="290"/>
      <c r="CC455" s="289"/>
      <c r="CD455" s="279"/>
      <c r="CE455" s="328"/>
      <c r="CF455" s="290"/>
      <c r="CG455" s="289"/>
      <c r="CH455" s="279"/>
      <c r="CI455" s="328"/>
      <c r="CJ455" s="290"/>
      <c r="CK455" s="289"/>
      <c r="CL455" s="279"/>
      <c r="CM455" s="328"/>
      <c r="CN455" s="290"/>
      <c r="CO455" s="289"/>
      <c r="CP455" s="279"/>
      <c r="CQ455" s="328"/>
      <c r="CR455" s="290"/>
      <c r="CS455" s="289"/>
      <c r="CT455" s="279"/>
      <c r="CU455" s="328"/>
      <c r="CV455" s="328"/>
      <c r="CW455" s="290"/>
      <c r="CX455" s="289"/>
      <c r="CY455" s="279"/>
      <c r="CZ455" s="328"/>
      <c r="DA455" s="328"/>
      <c r="DB455" s="290"/>
      <c r="DC455" s="289"/>
      <c r="DD455" s="279"/>
      <c r="DE455" s="328"/>
      <c r="DF455" s="328"/>
      <c r="DG455" s="290"/>
      <c r="DH455" s="302"/>
      <c r="DI455" s="301">
        <v>1.51688385009765</v>
      </c>
      <c r="DP455" s="165"/>
      <c r="DQ455" s="165"/>
      <c r="DR455" s="165"/>
      <c r="ED455" s="165"/>
      <c r="EE455" s="165"/>
      <c r="EF455" s="165"/>
      <c r="EG455" s="165"/>
      <c r="EH455" s="166"/>
      <c r="EI455" s="165"/>
      <c r="EJ455" s="164"/>
      <c r="EK455" s="164"/>
      <c r="EL455" s="278"/>
      <c r="EM455" s="278"/>
      <c r="EN455" s="278"/>
      <c r="EO455" s="278"/>
      <c r="EP455" s="278"/>
      <c r="EQ455" s="278"/>
      <c r="ER455" s="165"/>
      <c r="ES455" s="166"/>
      <c r="ET455" s="166"/>
      <c r="EU455" s="166"/>
      <c r="EV455" s="166"/>
      <c r="EW455" s="166"/>
      <c r="EX455" s="284"/>
    </row>
    <row r="456" spans="1:156" ht="13" customHeight="1">
      <c r="A456" s="160" t="s">
        <v>567</v>
      </c>
      <c r="B456" s="160">
        <v>11375</v>
      </c>
      <c r="C456" s="160">
        <v>669364</v>
      </c>
      <c r="D456" s="160">
        <v>22266</v>
      </c>
      <c r="E456" s="160" t="s">
        <v>686</v>
      </c>
      <c r="F456" s="160" t="s">
        <v>686</v>
      </c>
      <c r="G456" s="175"/>
      <c r="H456" s="162" t="s">
        <v>630</v>
      </c>
      <c r="I456" s="162" t="s">
        <v>3428</v>
      </c>
      <c r="J456" s="160">
        <v>25</v>
      </c>
      <c r="K456" s="161">
        <v>6</v>
      </c>
      <c r="L456" s="161" t="s">
        <v>2545</v>
      </c>
      <c r="Z456" s="163">
        <v>72</v>
      </c>
      <c r="AA456" s="163">
        <v>326</v>
      </c>
      <c r="AB456" s="163">
        <v>289</v>
      </c>
      <c r="AC456" s="163">
        <v>82</v>
      </c>
      <c r="AD456" s="163">
        <v>72</v>
      </c>
      <c r="AE456" s="163">
        <v>9</v>
      </c>
      <c r="AF456" s="163">
        <v>1</v>
      </c>
      <c r="AG456" s="163">
        <v>0</v>
      </c>
      <c r="AH456" s="163">
        <v>35</v>
      </c>
      <c r="AI456" s="163">
        <v>19</v>
      </c>
      <c r="AJ456" s="163">
        <v>15</v>
      </c>
      <c r="AK456" s="163">
        <v>6</v>
      </c>
      <c r="AL456" s="163">
        <v>32</v>
      </c>
      <c r="AM456" s="163">
        <v>1</v>
      </c>
      <c r="AN456" s="163">
        <v>50</v>
      </c>
      <c r="AO456" s="163">
        <v>1</v>
      </c>
      <c r="AP456" s="163">
        <v>2</v>
      </c>
      <c r="AQ456" s="163">
        <v>2</v>
      </c>
      <c r="AR456" s="163">
        <v>1</v>
      </c>
      <c r="AS456" s="278">
        <v>9.8159509000000006E-2</v>
      </c>
      <c r="AT456" s="278">
        <v>0.153374233</v>
      </c>
      <c r="AU456" s="278">
        <v>0.29218106999999999</v>
      </c>
      <c r="AV456" s="278">
        <v>0.37037037</v>
      </c>
      <c r="AW456" s="278">
        <v>4.1152300000000001E-3</v>
      </c>
      <c r="AX456" s="278">
        <v>0.30041151999999999</v>
      </c>
      <c r="AY456" s="456">
        <v>109.039</v>
      </c>
      <c r="AZ456" s="278">
        <v>3.9801000000000003E-2</v>
      </c>
      <c r="BA456" s="278">
        <v>0.45258620599999999</v>
      </c>
      <c r="BB456" s="278">
        <v>0.24568965500000001</v>
      </c>
      <c r="BC456" s="278">
        <v>0.301724137</v>
      </c>
      <c r="BD456" s="164">
        <v>0.34024896199999999</v>
      </c>
      <c r="BE456" s="164">
        <v>0.283737024</v>
      </c>
      <c r="BF456" s="164">
        <v>0.35493827100000003</v>
      </c>
      <c r="BG456" s="164">
        <v>0.32179930699999998</v>
      </c>
      <c r="BH456" s="164">
        <v>0.67673757800000001</v>
      </c>
      <c r="BI456" s="164">
        <v>3.8062283000000002E-2</v>
      </c>
      <c r="BJ456" s="165">
        <v>25.017539719006798</v>
      </c>
      <c r="BK456" s="164">
        <v>0.30655600042904102</v>
      </c>
      <c r="BL456" s="165">
        <v>-1.8522147674921401</v>
      </c>
      <c r="BM456" s="165">
        <v>35.935511873209101</v>
      </c>
      <c r="BN456" s="165">
        <v>93.049949494767304</v>
      </c>
      <c r="BO456" s="165">
        <v>0.54572424082233695</v>
      </c>
      <c r="BP456" s="165">
        <v>0.74118629470467501</v>
      </c>
      <c r="BQ456" s="165">
        <v>7.0686400682788699</v>
      </c>
      <c r="BR456" s="165">
        <v>-1.90570032120379</v>
      </c>
      <c r="BS456" s="284">
        <v>0.73281423345448204</v>
      </c>
      <c r="BT456" s="289"/>
      <c r="BU456" s="279"/>
      <c r="BV456" s="290"/>
      <c r="BW456" s="289"/>
      <c r="BX456" s="289"/>
      <c r="BY456" s="289"/>
      <c r="BZ456" s="289"/>
      <c r="CA456" s="279"/>
      <c r="CB456" s="290"/>
      <c r="CC456" s="289"/>
      <c r="CD456" s="279"/>
      <c r="CE456" s="328"/>
      <c r="CF456" s="290"/>
      <c r="CG456" s="289"/>
      <c r="CH456" s="279"/>
      <c r="CI456" s="328"/>
      <c r="CJ456" s="290"/>
      <c r="CK456" s="289"/>
      <c r="CL456" s="279"/>
      <c r="CM456" s="328"/>
      <c r="CN456" s="290"/>
      <c r="CO456" s="289"/>
      <c r="CP456" s="279"/>
      <c r="CQ456" s="328"/>
      <c r="CR456" s="290"/>
      <c r="CS456" s="289"/>
      <c r="CT456" s="279"/>
      <c r="CU456" s="328"/>
      <c r="CV456" s="328"/>
      <c r="CW456" s="290"/>
      <c r="CX456" s="289"/>
      <c r="CY456" s="279"/>
      <c r="CZ456" s="328"/>
      <c r="DA456" s="328"/>
      <c r="DB456" s="290"/>
      <c r="DC456" s="289"/>
      <c r="DD456" s="279"/>
      <c r="DE456" s="328"/>
      <c r="DF456" s="328"/>
      <c r="DG456" s="290"/>
      <c r="DH456" s="302"/>
      <c r="DI456" s="301">
        <v>-1.6522142887115401</v>
      </c>
      <c r="DP456" s="165"/>
      <c r="DQ456" s="165"/>
      <c r="DR456" s="165"/>
      <c r="ED456" s="165"/>
      <c r="EE456" s="165"/>
      <c r="EF456" s="165"/>
      <c r="EG456" s="165"/>
      <c r="EH456" s="166"/>
      <c r="EI456" s="165"/>
      <c r="EJ456" s="164"/>
      <c r="EK456" s="164"/>
      <c r="EL456" s="278"/>
      <c r="EM456" s="278"/>
      <c r="EN456" s="278"/>
      <c r="EO456" s="278"/>
      <c r="EP456" s="278"/>
      <c r="EQ456" s="278"/>
      <c r="ER456" s="165"/>
      <c r="ES456" s="166"/>
      <c r="ET456" s="166"/>
      <c r="EU456" s="166"/>
      <c r="EV456" s="166"/>
      <c r="EW456" s="166"/>
      <c r="EX456" s="284"/>
    </row>
    <row r="457" spans="1:156" ht="13" customHeight="1">
      <c r="A457" s="160" t="s">
        <v>567</v>
      </c>
      <c r="B457" s="160">
        <v>11558</v>
      </c>
      <c r="C457" s="160">
        <v>677870</v>
      </c>
      <c r="D457" s="160">
        <v>23782</v>
      </c>
      <c r="E457" s="160" t="s">
        <v>470</v>
      </c>
      <c r="F457" s="160" t="s">
        <v>470</v>
      </c>
      <c r="G457" s="175"/>
      <c r="H457" s="162" t="s">
        <v>3374</v>
      </c>
      <c r="I457" s="162" t="s">
        <v>3954</v>
      </c>
      <c r="J457" s="160">
        <v>24</v>
      </c>
      <c r="K457" s="161">
        <v>6</v>
      </c>
      <c r="L457" s="161" t="s">
        <v>837</v>
      </c>
      <c r="Z457" s="163">
        <v>6</v>
      </c>
      <c r="AA457" s="163">
        <v>11</v>
      </c>
      <c r="AB457" s="163">
        <v>10</v>
      </c>
      <c r="AC457" s="163">
        <v>1</v>
      </c>
      <c r="AD457" s="163">
        <v>1</v>
      </c>
      <c r="AE457" s="163">
        <v>0</v>
      </c>
      <c r="AF457" s="163">
        <v>0</v>
      </c>
      <c r="AG457" s="163">
        <v>0</v>
      </c>
      <c r="AH457" s="163">
        <v>1</v>
      </c>
      <c r="AI457" s="163">
        <v>0</v>
      </c>
      <c r="AJ457" s="163">
        <v>0</v>
      </c>
      <c r="AK457" s="163">
        <v>0</v>
      </c>
      <c r="AL457" s="163">
        <v>0</v>
      </c>
      <c r="AM457" s="163">
        <v>0</v>
      </c>
      <c r="AN457" s="163">
        <v>2</v>
      </c>
      <c r="AO457" s="163">
        <v>0</v>
      </c>
      <c r="AP457" s="163">
        <v>0</v>
      </c>
      <c r="AQ457" s="163">
        <v>1</v>
      </c>
      <c r="AR457" s="163">
        <v>0</v>
      </c>
      <c r="AS457" s="278">
        <v>0</v>
      </c>
      <c r="AT457" s="278">
        <v>0.181818181</v>
      </c>
      <c r="AU457" s="278">
        <v>0.22222222</v>
      </c>
      <c r="AV457" s="278">
        <v>0.44444444</v>
      </c>
      <c r="AW457" s="278">
        <v>0</v>
      </c>
      <c r="AX457" s="278">
        <v>0.22222222</v>
      </c>
      <c r="AY457" s="456">
        <v>101.357</v>
      </c>
      <c r="AZ457" s="278">
        <v>1.9230770000000001E-2</v>
      </c>
      <c r="BA457" s="278">
        <v>0.375</v>
      </c>
      <c r="BB457" s="278">
        <v>0.125</v>
      </c>
      <c r="BC457" s="278">
        <v>0.5</v>
      </c>
      <c r="BD457" s="164">
        <v>0.125</v>
      </c>
      <c r="BE457" s="164">
        <v>0.1</v>
      </c>
      <c r="BF457" s="164">
        <v>0.1</v>
      </c>
      <c r="BG457" s="164">
        <v>0.1</v>
      </c>
      <c r="BH457" s="164">
        <v>0.2</v>
      </c>
      <c r="BI457" s="164">
        <v>0</v>
      </c>
      <c r="BJ457" s="165">
        <v>0</v>
      </c>
      <c r="BK457" s="164">
        <v>8.8680934906005801E-2</v>
      </c>
      <c r="BL457" s="165">
        <v>-1.9821729136005799</v>
      </c>
      <c r="BM457" s="165">
        <v>-0.70712692265667698</v>
      </c>
      <c r="BN457" s="165">
        <v>-56.059966152196402</v>
      </c>
      <c r="BO457" s="165">
        <v>2.8758005105907198E-3</v>
      </c>
      <c r="BP457" s="165">
        <v>-6.3192914240062202E-3</v>
      </c>
      <c r="BQ457" s="165">
        <v>-1.4755595170267699</v>
      </c>
      <c r="BR457" s="165">
        <v>-1.98180218714558</v>
      </c>
      <c r="BS457" s="284">
        <v>-0.15297299140168599</v>
      </c>
      <c r="BT457" s="289"/>
      <c r="BU457" s="279"/>
      <c r="BV457" s="290"/>
      <c r="BW457" s="289"/>
      <c r="BX457" s="289"/>
      <c r="BY457" s="289"/>
      <c r="BZ457" s="289"/>
      <c r="CA457" s="279"/>
      <c r="CB457" s="290"/>
      <c r="CC457" s="289"/>
      <c r="CD457" s="279"/>
      <c r="CE457" s="328"/>
      <c r="CF457" s="290"/>
      <c r="CG457" s="289"/>
      <c r="CH457" s="279"/>
      <c r="CI457" s="328"/>
      <c r="CJ457" s="290"/>
      <c r="CK457" s="289"/>
      <c r="CL457" s="279"/>
      <c r="CM457" s="328"/>
      <c r="CN457" s="290"/>
      <c r="CO457" s="289"/>
      <c r="CP457" s="279"/>
      <c r="CQ457" s="328"/>
      <c r="CR457" s="290"/>
      <c r="CS457" s="289"/>
      <c r="CT457" s="279"/>
      <c r="CU457" s="328"/>
      <c r="CV457" s="328"/>
      <c r="CW457" s="290"/>
      <c r="CX457" s="289"/>
      <c r="CY457" s="279"/>
      <c r="CZ457" s="328"/>
      <c r="DA457" s="328"/>
      <c r="DB457" s="290"/>
      <c r="DC457" s="289"/>
      <c r="DD457" s="279"/>
      <c r="DE457" s="328"/>
      <c r="DF457" s="328"/>
      <c r="DG457" s="290"/>
      <c r="DH457" s="325"/>
      <c r="DI457" s="301">
        <v>0.12966118752956299</v>
      </c>
      <c r="DP457" s="165"/>
      <c r="DQ457" s="165"/>
      <c r="DR457" s="165"/>
      <c r="ED457" s="165"/>
      <c r="EE457" s="165"/>
      <c r="EF457" s="165"/>
      <c r="EG457" s="165"/>
      <c r="EH457" s="166"/>
      <c r="EI457" s="165"/>
      <c r="EL457" s="278"/>
      <c r="EM457" s="278"/>
      <c r="EN457" s="278"/>
      <c r="EO457" s="278"/>
      <c r="EP457" s="278"/>
      <c r="EQ457" s="278"/>
      <c r="ER457" s="165"/>
    </row>
    <row r="458" spans="1:156" ht="13" customHeight="1">
      <c r="A458" s="160" t="s">
        <v>567</v>
      </c>
      <c r="B458" s="160">
        <v>12732</v>
      </c>
      <c r="C458" s="160">
        <v>666152</v>
      </c>
      <c r="D458" s="160">
        <v>27531</v>
      </c>
      <c r="E458" s="160" t="s">
        <v>609</v>
      </c>
      <c r="F458" s="160" t="s">
        <v>609</v>
      </c>
      <c r="G458" s="175"/>
      <c r="H458" s="162" t="s">
        <v>543</v>
      </c>
      <c r="I458" s="162" t="s">
        <v>617</v>
      </c>
      <c r="J458" s="160">
        <v>27</v>
      </c>
      <c r="K458" s="161">
        <v>6</v>
      </c>
      <c r="L458" s="161" t="s">
        <v>46</v>
      </c>
      <c r="Z458" s="163">
        <v>59</v>
      </c>
      <c r="AA458" s="163">
        <v>128</v>
      </c>
      <c r="AB458" s="163">
        <v>119</v>
      </c>
      <c r="AC458" s="163">
        <v>21</v>
      </c>
      <c r="AD458" s="163">
        <v>15</v>
      </c>
      <c r="AE458" s="163">
        <v>3</v>
      </c>
      <c r="AF458" s="163">
        <v>0</v>
      </c>
      <c r="AG458" s="163">
        <v>3</v>
      </c>
      <c r="AH458" s="163">
        <v>15</v>
      </c>
      <c r="AI458" s="163">
        <v>11</v>
      </c>
      <c r="AJ458" s="163">
        <v>15</v>
      </c>
      <c r="AK458" s="163">
        <v>3</v>
      </c>
      <c r="AL458" s="163">
        <v>6</v>
      </c>
      <c r="AM458" s="163">
        <v>0</v>
      </c>
      <c r="AN458" s="163">
        <v>31</v>
      </c>
      <c r="AO458" s="163">
        <v>1</v>
      </c>
      <c r="AP458" s="163">
        <v>0</v>
      </c>
      <c r="AQ458" s="163">
        <v>2</v>
      </c>
      <c r="AR458" s="163">
        <v>2</v>
      </c>
      <c r="AS458" s="278">
        <v>4.6875E-2</v>
      </c>
      <c r="AT458" s="278">
        <v>0.2421875</v>
      </c>
      <c r="AU458" s="278">
        <v>0.42222221999999998</v>
      </c>
      <c r="AV458" s="278">
        <v>0.24444444000000001</v>
      </c>
      <c r="AW458" s="278">
        <v>3.3333330000000001E-2</v>
      </c>
      <c r="AX458" s="278">
        <v>0.24444444000000001</v>
      </c>
      <c r="AY458" s="456">
        <v>105.931</v>
      </c>
      <c r="AZ458" s="278">
        <v>0.10652174</v>
      </c>
      <c r="BA458" s="278">
        <v>0.4</v>
      </c>
      <c r="BB458" s="278">
        <v>0.22352941100000001</v>
      </c>
      <c r="BC458" s="278">
        <v>0.37647058799999999</v>
      </c>
      <c r="BD458" s="164">
        <v>0.211764705</v>
      </c>
      <c r="BE458" s="164">
        <v>0.17647058800000001</v>
      </c>
      <c r="BF458" s="164">
        <v>0.222222222</v>
      </c>
      <c r="BG458" s="164">
        <v>0.27731092400000001</v>
      </c>
      <c r="BH458" s="164">
        <v>0.49953314599999998</v>
      </c>
      <c r="BI458" s="164">
        <v>0.100840336</v>
      </c>
      <c r="BJ458" s="165">
        <v>65.0446613909494</v>
      </c>
      <c r="BK458" s="164">
        <v>0.22345186604393799</v>
      </c>
      <c r="BL458" s="165">
        <v>-9.2476515360401805</v>
      </c>
      <c r="BM458" s="165">
        <v>5.5892472676707499</v>
      </c>
      <c r="BN458" s="165">
        <v>32.939081206578102</v>
      </c>
      <c r="BO458" s="165">
        <v>0.37417196465271702</v>
      </c>
      <c r="BP458" s="165">
        <v>1.8495501084253101</v>
      </c>
      <c r="BQ458" s="165">
        <v>-3.2078705514075101</v>
      </c>
      <c r="BR458" s="165">
        <v>-8.02843914276378</v>
      </c>
      <c r="BS458" s="284">
        <v>-0.33256371472359902</v>
      </c>
      <c r="BT458" s="289"/>
      <c r="BU458" s="279"/>
      <c r="BV458" s="290"/>
      <c r="BW458" s="289"/>
      <c r="BX458" s="289"/>
      <c r="BY458" s="289"/>
      <c r="BZ458" s="289"/>
      <c r="CA458" s="279"/>
      <c r="CB458" s="290"/>
      <c r="CC458" s="289"/>
      <c r="CD458" s="279"/>
      <c r="CE458" s="328"/>
      <c r="CF458" s="290"/>
      <c r="CG458" s="289"/>
      <c r="CH458" s="279"/>
      <c r="CI458" s="328"/>
      <c r="CJ458" s="290"/>
      <c r="CK458" s="289"/>
      <c r="CL458" s="279"/>
      <c r="CM458" s="328"/>
      <c r="CN458" s="290"/>
      <c r="CO458" s="289"/>
      <c r="CP458" s="279"/>
      <c r="CQ458" s="328"/>
      <c r="CR458" s="290"/>
      <c r="CS458" s="289"/>
      <c r="CT458" s="279"/>
      <c r="CU458" s="328"/>
      <c r="CV458" s="328"/>
      <c r="CW458" s="290"/>
      <c r="CX458" s="289"/>
      <c r="CY458" s="279"/>
      <c r="CZ458" s="328"/>
      <c r="DA458" s="328"/>
      <c r="DB458" s="290"/>
      <c r="DC458" s="289"/>
      <c r="DD458" s="279"/>
      <c r="DE458" s="328"/>
      <c r="DF458" s="328"/>
      <c r="DG458" s="290"/>
      <c r="DH458" s="302"/>
      <c r="DI458" s="301">
        <v>0.43852952122688199</v>
      </c>
      <c r="DP458" s="165"/>
      <c r="DQ458" s="165"/>
      <c r="DR458" s="165"/>
      <c r="ED458" s="165"/>
      <c r="EE458" s="165"/>
      <c r="EF458" s="165"/>
      <c r="EG458" s="165"/>
      <c r="EH458" s="166"/>
      <c r="EI458" s="165"/>
      <c r="EJ458" s="164"/>
      <c r="EK458" s="164"/>
      <c r="EL458" s="278"/>
      <c r="EM458" s="278"/>
      <c r="EN458" s="278"/>
      <c r="EO458" s="278"/>
      <c r="EP458" s="278"/>
      <c r="EQ458" s="278"/>
      <c r="ER458" s="165"/>
      <c r="ES458" s="166"/>
      <c r="ET458" s="166"/>
      <c r="EU458" s="166"/>
      <c r="EV458" s="166"/>
      <c r="EW458" s="166"/>
      <c r="EX458" s="284"/>
    </row>
    <row r="459" spans="1:156" ht="13" customHeight="1">
      <c r="A459" s="160" t="s">
        <v>567</v>
      </c>
      <c r="B459" s="160">
        <v>10544</v>
      </c>
      <c r="C459" s="160">
        <v>609280</v>
      </c>
      <c r="D459" s="160">
        <v>15878</v>
      </c>
      <c r="E459" s="160" t="s">
        <v>4356</v>
      </c>
      <c r="F459" s="160" t="s">
        <v>4356</v>
      </c>
      <c r="G459" s="175"/>
      <c r="H459" s="162" t="s">
        <v>1609</v>
      </c>
      <c r="I459" s="162" t="s">
        <v>151</v>
      </c>
      <c r="J459" s="161">
        <v>30</v>
      </c>
      <c r="K459" s="161">
        <v>7</v>
      </c>
      <c r="L459" s="161" t="s">
        <v>837</v>
      </c>
      <c r="Z459" s="163">
        <v>46</v>
      </c>
      <c r="AA459" s="163">
        <v>180</v>
      </c>
      <c r="AB459" s="163">
        <v>169</v>
      </c>
      <c r="AC459" s="163">
        <v>50</v>
      </c>
      <c r="AD459" s="163">
        <v>39</v>
      </c>
      <c r="AE459" s="163">
        <v>7</v>
      </c>
      <c r="AF459" s="163">
        <v>1</v>
      </c>
      <c r="AG459" s="163">
        <v>3</v>
      </c>
      <c r="AH459" s="163">
        <v>19</v>
      </c>
      <c r="AI459" s="163">
        <v>20</v>
      </c>
      <c r="AJ459" s="163">
        <v>1</v>
      </c>
      <c r="AK459" s="163">
        <v>0</v>
      </c>
      <c r="AL459" s="163">
        <v>9</v>
      </c>
      <c r="AM459" s="163">
        <v>0</v>
      </c>
      <c r="AN459" s="163">
        <v>23</v>
      </c>
      <c r="AO459" s="163">
        <v>0</v>
      </c>
      <c r="AP459" s="163">
        <v>2</v>
      </c>
      <c r="AQ459" s="163">
        <v>0</v>
      </c>
      <c r="AR459" s="163">
        <v>5</v>
      </c>
      <c r="AS459" s="278">
        <v>0.05</v>
      </c>
      <c r="AT459" s="278">
        <v>0.12777777700000001</v>
      </c>
      <c r="AU459" s="278">
        <v>0.38513513999999999</v>
      </c>
      <c r="AV459" s="278">
        <v>0.19594595000000001</v>
      </c>
      <c r="AW459" s="278">
        <v>4.72973E-2</v>
      </c>
      <c r="AX459" s="278">
        <v>0.34459458999999998</v>
      </c>
      <c r="AY459" s="456">
        <v>111.44799999999999</v>
      </c>
      <c r="AZ459" s="278">
        <v>7.7901429999999994E-2</v>
      </c>
      <c r="BA459" s="278">
        <v>0.486486486</v>
      </c>
      <c r="BB459" s="278">
        <v>0.168918918</v>
      </c>
      <c r="BC459" s="278">
        <v>0.34459459399999998</v>
      </c>
      <c r="BD459" s="164">
        <v>0.32413793099999999</v>
      </c>
      <c r="BE459" s="164">
        <v>0.29585798800000002</v>
      </c>
      <c r="BF459" s="164">
        <v>0.32777777699999999</v>
      </c>
      <c r="BG459" s="164">
        <v>0.40236686300000002</v>
      </c>
      <c r="BH459" s="164">
        <v>0.73014464000000001</v>
      </c>
      <c r="BI459" s="164">
        <v>0.106508875</v>
      </c>
      <c r="BJ459" s="165">
        <v>68.701017710868797</v>
      </c>
      <c r="BK459" s="164">
        <v>0.31909753415319603</v>
      </c>
      <c r="BL459" s="165">
        <v>0.78552202559947604</v>
      </c>
      <c r="BM459" s="165">
        <v>21.649910968317901</v>
      </c>
      <c r="BN459" s="165">
        <v>100.58729276353399</v>
      </c>
      <c r="BO459" s="165">
        <v>1.93971300516932E-2</v>
      </c>
      <c r="BP459" s="165">
        <v>-0.155141476541757</v>
      </c>
      <c r="BQ459" s="165">
        <v>0.77859867416262296</v>
      </c>
      <c r="BR459" s="165">
        <v>-3.3490322009327798E-2</v>
      </c>
      <c r="BS459" s="284">
        <v>8.0718240717281897E-2</v>
      </c>
      <c r="BT459" s="289"/>
      <c r="BU459" s="279"/>
      <c r="BV459" s="290"/>
      <c r="BW459" s="289"/>
      <c r="BX459" s="289"/>
      <c r="BY459" s="289"/>
      <c r="BZ459" s="289"/>
      <c r="CA459" s="279"/>
      <c r="CB459" s="290"/>
      <c r="CC459" s="289"/>
      <c r="CD459" s="279"/>
      <c r="CE459" s="328"/>
      <c r="CF459" s="290"/>
      <c r="CG459" s="289"/>
      <c r="CH459" s="279"/>
      <c r="CI459" s="328"/>
      <c r="CJ459" s="290"/>
      <c r="CK459" s="289"/>
      <c r="CL459" s="279"/>
      <c r="CM459" s="328"/>
      <c r="CN459" s="290"/>
      <c r="CO459" s="289"/>
      <c r="CP459" s="279"/>
      <c r="CQ459" s="328"/>
      <c r="CR459" s="290"/>
      <c r="CS459" s="289"/>
      <c r="CT459" s="279"/>
      <c r="CU459" s="328"/>
      <c r="CV459" s="328"/>
      <c r="CW459" s="290"/>
      <c r="CX459" s="289"/>
      <c r="CY459" s="279"/>
      <c r="CZ459" s="328"/>
      <c r="DA459" s="328"/>
      <c r="DB459" s="290"/>
      <c r="DC459" s="289"/>
      <c r="DD459" s="279"/>
      <c r="DE459" s="328"/>
      <c r="DF459" s="328"/>
      <c r="DG459" s="290"/>
      <c r="DH459" s="302"/>
      <c r="DI459" s="301">
        <v>-5.3501534461975098</v>
      </c>
      <c r="DP459" s="165"/>
      <c r="DQ459" s="165"/>
      <c r="DR459" s="165"/>
      <c r="ED459" s="165"/>
      <c r="EE459" s="165"/>
      <c r="EF459" s="165"/>
      <c r="EG459" s="165"/>
      <c r="EH459" s="166"/>
      <c r="EI459" s="165"/>
      <c r="EJ459" s="164"/>
      <c r="EK459" s="164"/>
      <c r="EL459" s="278"/>
      <c r="EM459" s="278"/>
      <c r="EN459" s="278"/>
      <c r="EO459" s="278"/>
      <c r="EP459" s="278"/>
      <c r="EQ459" s="278"/>
      <c r="ER459" s="165"/>
      <c r="ES459" s="166"/>
      <c r="ET459" s="166"/>
      <c r="EU459" s="166"/>
      <c r="EV459" s="166"/>
      <c r="EW459" s="166"/>
      <c r="EX459" s="284"/>
    </row>
    <row r="460" spans="1:156" ht="13" customHeight="1">
      <c r="A460" s="160" t="s">
        <v>567</v>
      </c>
      <c r="B460" s="160">
        <v>10883</v>
      </c>
      <c r="C460" s="160">
        <v>670541</v>
      </c>
      <c r="D460" s="160">
        <v>19556</v>
      </c>
      <c r="E460" s="160" t="s">
        <v>614</v>
      </c>
      <c r="F460" s="160" t="s">
        <v>614</v>
      </c>
      <c r="G460" s="175"/>
      <c r="H460" s="168" t="s">
        <v>484</v>
      </c>
      <c r="I460" s="169" t="s">
        <v>1189</v>
      </c>
      <c r="J460" s="170">
        <v>28</v>
      </c>
      <c r="K460" s="161">
        <v>7</v>
      </c>
      <c r="L460" s="161" t="s">
        <v>46</v>
      </c>
      <c r="Z460" s="163">
        <v>29</v>
      </c>
      <c r="AA460" s="163">
        <v>121</v>
      </c>
      <c r="AB460" s="163">
        <v>100</v>
      </c>
      <c r="AC460" s="163">
        <v>21</v>
      </c>
      <c r="AD460" s="163">
        <v>14</v>
      </c>
      <c r="AE460" s="163">
        <v>4</v>
      </c>
      <c r="AF460" s="163">
        <v>0</v>
      </c>
      <c r="AG460" s="163">
        <v>3</v>
      </c>
      <c r="AH460" s="163">
        <v>7</v>
      </c>
      <c r="AI460" s="163">
        <v>18</v>
      </c>
      <c r="AJ460" s="163">
        <v>1</v>
      </c>
      <c r="AK460" s="163">
        <v>0</v>
      </c>
      <c r="AL460" s="163">
        <v>16</v>
      </c>
      <c r="AM460" s="163">
        <v>3</v>
      </c>
      <c r="AN460" s="163">
        <v>21</v>
      </c>
      <c r="AO460" s="163">
        <v>0</v>
      </c>
      <c r="AP460" s="163">
        <v>5</v>
      </c>
      <c r="AQ460" s="163">
        <v>0</v>
      </c>
      <c r="AR460" s="163">
        <v>0</v>
      </c>
      <c r="AS460" s="278">
        <v>0.132231404</v>
      </c>
      <c r="AT460" s="278">
        <v>0.173553719</v>
      </c>
      <c r="AU460" s="278">
        <v>0.45238095</v>
      </c>
      <c r="AV460" s="278">
        <v>0.23809524000000001</v>
      </c>
      <c r="AW460" s="278">
        <v>0.11904762000000001</v>
      </c>
      <c r="AX460" s="278">
        <v>0.46428571000000002</v>
      </c>
      <c r="AY460" s="456">
        <v>113.59099999999999</v>
      </c>
      <c r="AZ460" s="278">
        <v>9.9796330000000003E-2</v>
      </c>
      <c r="BA460" s="278">
        <v>0.321428571</v>
      </c>
      <c r="BB460" s="278">
        <v>0.178571428</v>
      </c>
      <c r="BC460" s="278">
        <v>0.5</v>
      </c>
      <c r="BD460" s="164">
        <v>0.222222222</v>
      </c>
      <c r="BE460" s="164">
        <v>0.21</v>
      </c>
      <c r="BF460" s="164">
        <v>0.30578512299999999</v>
      </c>
      <c r="BG460" s="164">
        <v>0.34</v>
      </c>
      <c r="BH460" s="164">
        <v>0.64578512300000002</v>
      </c>
      <c r="BI460" s="164">
        <v>0.13</v>
      </c>
      <c r="BJ460" s="165">
        <v>83.853409421636798</v>
      </c>
      <c r="BK460" s="164">
        <v>0.2767631654012</v>
      </c>
      <c r="BL460" s="165">
        <v>-3.5749962583833201</v>
      </c>
      <c r="BM460" s="165">
        <v>10.4505096419996</v>
      </c>
      <c r="BN460" s="165">
        <v>75.669750640356298</v>
      </c>
      <c r="BO460" s="165">
        <v>0.54062674354505302</v>
      </c>
      <c r="BP460" s="165">
        <v>0.13787100976333</v>
      </c>
      <c r="BQ460" s="165">
        <v>-2.1889716366023499</v>
      </c>
      <c r="BR460" s="165">
        <v>-3.2499543184132098</v>
      </c>
      <c r="BS460" s="284">
        <v>-0.22693326530076699</v>
      </c>
      <c r="BT460" s="289"/>
      <c r="BU460" s="279"/>
      <c r="BV460" s="290"/>
      <c r="BW460" s="289"/>
      <c r="BX460" s="289"/>
      <c r="BY460" s="289"/>
      <c r="BZ460" s="289"/>
      <c r="CA460" s="279"/>
      <c r="CB460" s="290"/>
      <c r="CC460" s="289"/>
      <c r="CD460" s="279"/>
      <c r="CE460" s="328"/>
      <c r="CF460" s="290"/>
      <c r="CG460" s="289"/>
      <c r="CH460" s="279"/>
      <c r="CI460" s="328"/>
      <c r="CJ460" s="290"/>
      <c r="CK460" s="289"/>
      <c r="CL460" s="279"/>
      <c r="CM460" s="328"/>
      <c r="CN460" s="290"/>
      <c r="CO460" s="289"/>
      <c r="CP460" s="279"/>
      <c r="CQ460" s="328"/>
      <c r="CR460" s="290"/>
      <c r="CS460" s="289"/>
      <c r="CT460" s="279"/>
      <c r="CU460" s="328"/>
      <c r="CV460" s="328"/>
      <c r="CW460" s="290"/>
      <c r="CX460" s="289"/>
      <c r="CY460" s="279"/>
      <c r="CZ460" s="328"/>
      <c r="DA460" s="328"/>
      <c r="DB460" s="290"/>
      <c r="DC460" s="289"/>
      <c r="DD460" s="279"/>
      <c r="DE460" s="328"/>
      <c r="DF460" s="328"/>
      <c r="DG460" s="290"/>
      <c r="DH460" s="302"/>
      <c r="DI460" s="301">
        <v>-3.0814136266708299</v>
      </c>
      <c r="DP460" s="165"/>
      <c r="DQ460" s="165"/>
      <c r="DR460" s="165"/>
      <c r="ED460" s="165"/>
      <c r="EE460" s="165"/>
      <c r="EF460" s="165"/>
      <c r="EG460" s="165"/>
      <c r="EH460" s="166"/>
      <c r="EI460" s="165"/>
      <c r="EJ460" s="164"/>
      <c r="EK460" s="164"/>
      <c r="EL460" s="278"/>
      <c r="EM460" s="278"/>
      <c r="EN460" s="278"/>
      <c r="EO460" s="278"/>
      <c r="EP460" s="278"/>
      <c r="EQ460" s="278"/>
      <c r="ER460" s="165"/>
      <c r="ES460" s="166"/>
      <c r="ET460" s="166"/>
      <c r="EU460" s="166"/>
      <c r="EV460" s="166"/>
      <c r="EW460" s="166"/>
      <c r="EX460" s="284"/>
    </row>
    <row r="461" spans="1:156" ht="13" customHeight="1">
      <c r="A461" s="160" t="s">
        <v>567</v>
      </c>
      <c r="B461" s="160">
        <v>10567</v>
      </c>
      <c r="C461" s="160">
        <v>657061</v>
      </c>
      <c r="D461" s="160">
        <v>17326</v>
      </c>
      <c r="E461" s="160" t="s">
        <v>18</v>
      </c>
      <c r="F461" s="160" t="s">
        <v>18</v>
      </c>
      <c r="G461" s="175"/>
      <c r="H461" s="168" t="s">
        <v>578</v>
      </c>
      <c r="I461" s="169" t="s">
        <v>244</v>
      </c>
      <c r="J461" s="170">
        <v>27</v>
      </c>
      <c r="K461" s="161">
        <v>7</v>
      </c>
      <c r="L461" s="161" t="s">
        <v>2545</v>
      </c>
      <c r="Z461" s="163"/>
      <c r="AS461" s="278"/>
      <c r="AT461" s="278"/>
      <c r="AU461" s="278"/>
      <c r="AV461" s="278"/>
      <c r="AW461" s="278"/>
      <c r="AX461" s="278"/>
      <c r="AY461" s="456"/>
      <c r="AZ461" s="278"/>
      <c r="BA461" s="278"/>
      <c r="BB461" s="278"/>
      <c r="BC461" s="278"/>
      <c r="BD461" s="164"/>
      <c r="BE461" s="164"/>
      <c r="BF461" s="164"/>
      <c r="BG461" s="164"/>
      <c r="BH461" s="164"/>
      <c r="BI461" s="164"/>
      <c r="BJ461" s="165"/>
      <c r="BK461" s="164"/>
      <c r="BL461" s="165"/>
      <c r="BM461" s="165"/>
      <c r="BN461" s="165"/>
      <c r="BO461" s="165"/>
      <c r="BP461" s="165"/>
      <c r="BQ461" s="165"/>
      <c r="BR461" s="165"/>
      <c r="BS461" s="284"/>
      <c r="BT461" s="289"/>
      <c r="BU461" s="279"/>
      <c r="BV461" s="290"/>
      <c r="BW461" s="289"/>
      <c r="BX461" s="289"/>
      <c r="BY461" s="289"/>
      <c r="BZ461" s="289"/>
      <c r="CA461" s="279"/>
      <c r="CB461" s="290"/>
      <c r="CC461" s="289"/>
      <c r="CD461" s="279"/>
      <c r="CE461" s="328"/>
      <c r="CF461" s="290"/>
      <c r="CG461" s="289"/>
      <c r="CH461" s="279"/>
      <c r="CI461" s="328"/>
      <c r="CJ461" s="290"/>
      <c r="CK461" s="289"/>
      <c r="CL461" s="279"/>
      <c r="CM461" s="328"/>
      <c r="CN461" s="290"/>
      <c r="CO461" s="289"/>
      <c r="CP461" s="279"/>
      <c r="CQ461" s="328"/>
      <c r="CR461" s="290"/>
      <c r="CS461" s="289"/>
      <c r="CT461" s="279"/>
      <c r="CU461" s="328"/>
      <c r="CV461" s="328"/>
      <c r="CW461" s="290"/>
      <c r="CX461" s="289"/>
      <c r="CY461" s="279"/>
      <c r="CZ461" s="328"/>
      <c r="DA461" s="328"/>
      <c r="DB461" s="290"/>
      <c r="DC461" s="289"/>
      <c r="DD461" s="279"/>
      <c r="DE461" s="328"/>
      <c r="DF461" s="328"/>
      <c r="DG461" s="290"/>
      <c r="DH461" s="302"/>
      <c r="DI461" s="301"/>
      <c r="DP461" s="165"/>
      <c r="DQ461" s="165"/>
      <c r="DR461" s="165"/>
      <c r="ED461" s="165"/>
      <c r="EE461" s="165"/>
      <c r="EF461" s="165"/>
      <c r="EG461" s="165"/>
      <c r="EH461" s="166"/>
      <c r="EI461" s="165"/>
      <c r="EJ461" s="164"/>
      <c r="EK461" s="164"/>
      <c r="EL461" s="278"/>
      <c r="EM461" s="278"/>
      <c r="EN461" s="278"/>
      <c r="EO461" s="278"/>
      <c r="EP461" s="278"/>
      <c r="EQ461" s="278"/>
      <c r="ER461" s="165"/>
      <c r="ES461" s="166"/>
      <c r="ET461" s="166"/>
      <c r="EU461" s="166"/>
      <c r="EV461" s="166"/>
      <c r="EW461" s="166"/>
      <c r="EX461" s="284"/>
    </row>
    <row r="462" spans="1:156" ht="13" customHeight="1">
      <c r="A462" s="160" t="s">
        <v>567</v>
      </c>
      <c r="B462" s="160">
        <v>10849</v>
      </c>
      <c r="C462" s="160">
        <v>656775</v>
      </c>
      <c r="D462" s="160">
        <v>17929</v>
      </c>
      <c r="E462" s="160" t="s">
        <v>17</v>
      </c>
      <c r="F462" s="160" t="s">
        <v>17</v>
      </c>
      <c r="G462" s="175"/>
      <c r="H462" s="168" t="s">
        <v>1173</v>
      </c>
      <c r="I462" s="169" t="s">
        <v>1174</v>
      </c>
      <c r="J462" s="170">
        <v>30</v>
      </c>
      <c r="K462" s="161">
        <v>8</v>
      </c>
      <c r="L462" s="161" t="s">
        <v>46</v>
      </c>
      <c r="Z462" s="163">
        <v>73</v>
      </c>
      <c r="AA462" s="163">
        <v>294</v>
      </c>
      <c r="AB462" s="163">
        <v>258</v>
      </c>
      <c r="AC462" s="163">
        <v>55</v>
      </c>
      <c r="AD462" s="163">
        <v>29</v>
      </c>
      <c r="AE462" s="163">
        <v>13</v>
      </c>
      <c r="AF462" s="163">
        <v>0</v>
      </c>
      <c r="AG462" s="163">
        <v>13</v>
      </c>
      <c r="AH462" s="163">
        <v>36</v>
      </c>
      <c r="AI462" s="163">
        <v>41</v>
      </c>
      <c r="AJ462" s="163">
        <v>10</v>
      </c>
      <c r="AK462" s="163">
        <v>3</v>
      </c>
      <c r="AL462" s="163">
        <v>31</v>
      </c>
      <c r="AM462" s="163">
        <v>0</v>
      </c>
      <c r="AN462" s="163">
        <v>69</v>
      </c>
      <c r="AO462" s="163">
        <v>2</v>
      </c>
      <c r="AP462" s="163">
        <v>2</v>
      </c>
      <c r="AQ462" s="163">
        <v>1</v>
      </c>
      <c r="AR462" s="163">
        <v>2</v>
      </c>
      <c r="AS462" s="278">
        <v>0.105442176</v>
      </c>
      <c r="AT462" s="278">
        <v>0.234693877</v>
      </c>
      <c r="AU462" s="278">
        <v>0.45833332999999998</v>
      </c>
      <c r="AV462" s="278">
        <v>0.25</v>
      </c>
      <c r="AW462" s="278">
        <v>6.7708329999999997E-2</v>
      </c>
      <c r="AX462" s="278">
        <v>0.359375</v>
      </c>
      <c r="AY462" s="456">
        <v>108.441</v>
      </c>
      <c r="AZ462" s="278">
        <v>9.6696210000000005E-2</v>
      </c>
      <c r="BA462" s="278">
        <v>0.27717391299999999</v>
      </c>
      <c r="BB462" s="278">
        <v>0.17391304299999999</v>
      </c>
      <c r="BC462" s="278">
        <v>0.54891304299999999</v>
      </c>
      <c r="BD462" s="164">
        <v>0.235955056</v>
      </c>
      <c r="BE462" s="164">
        <v>0.21317829399999999</v>
      </c>
      <c r="BF462" s="164">
        <v>0.30034129599999998</v>
      </c>
      <c r="BG462" s="164">
        <v>0.41472868200000002</v>
      </c>
      <c r="BH462" s="164">
        <v>0.71506997800000005</v>
      </c>
      <c r="BI462" s="164">
        <v>0.201550388</v>
      </c>
      <c r="BJ462" s="165">
        <v>130.00528618502801</v>
      </c>
      <c r="BK462" s="164">
        <v>0.31350018058620599</v>
      </c>
      <c r="BL462" s="165">
        <v>-3.51085376508639E-2</v>
      </c>
      <c r="BM462" s="165">
        <v>34.043393402122597</v>
      </c>
      <c r="BN462" s="165">
        <v>101.714084899789</v>
      </c>
      <c r="BO462" s="165">
        <v>0.62137635324429197</v>
      </c>
      <c r="BP462" s="165">
        <v>0.27834618743508999</v>
      </c>
      <c r="BQ462" s="165">
        <v>6.5922795289613196</v>
      </c>
      <c r="BR462" s="165">
        <v>0.85826705931200498</v>
      </c>
      <c r="BS462" s="284">
        <v>0.68342937581623597</v>
      </c>
      <c r="BT462" s="289"/>
      <c r="BU462" s="279"/>
      <c r="BV462" s="290"/>
      <c r="BW462" s="289"/>
      <c r="BX462" s="289"/>
      <c r="BY462" s="289"/>
      <c r="BZ462" s="289"/>
      <c r="CA462" s="279"/>
      <c r="CB462" s="290"/>
      <c r="CC462" s="289"/>
      <c r="CD462" s="279"/>
      <c r="CE462" s="328"/>
      <c r="CF462" s="290"/>
      <c r="CG462" s="289"/>
      <c r="CH462" s="279"/>
      <c r="CI462" s="328"/>
      <c r="CJ462" s="290"/>
      <c r="CK462" s="289"/>
      <c r="CL462" s="279"/>
      <c r="CM462" s="328"/>
      <c r="CN462" s="290"/>
      <c r="CO462" s="289"/>
      <c r="CP462" s="279"/>
      <c r="CQ462" s="328"/>
      <c r="CR462" s="290"/>
      <c r="CS462" s="289"/>
      <c r="CT462" s="279"/>
      <c r="CU462" s="328"/>
      <c r="CV462" s="328"/>
      <c r="CW462" s="290"/>
      <c r="CX462" s="289"/>
      <c r="CY462" s="279"/>
      <c r="CZ462" s="328"/>
      <c r="DA462" s="328"/>
      <c r="DB462" s="290"/>
      <c r="DC462" s="289"/>
      <c r="DD462" s="279"/>
      <c r="DE462" s="328"/>
      <c r="DF462" s="328"/>
      <c r="DG462" s="290"/>
      <c r="DH462" s="302"/>
      <c r="DI462" s="301">
        <v>-4.3309835195541302</v>
      </c>
      <c r="DP462" s="165"/>
      <c r="DQ462" s="165"/>
      <c r="DR462" s="165"/>
      <c r="ED462" s="165"/>
      <c r="EE462" s="165"/>
      <c r="EF462" s="165"/>
      <c r="EG462" s="165"/>
      <c r="EH462" s="166"/>
      <c r="EI462" s="165"/>
      <c r="EJ462" s="164"/>
      <c r="EK462" s="164"/>
      <c r="EL462" s="278"/>
      <c r="EM462" s="278"/>
      <c r="EN462" s="278"/>
      <c r="EO462" s="278"/>
      <c r="EP462" s="278"/>
      <c r="EQ462" s="278"/>
      <c r="ER462" s="165"/>
      <c r="ES462" s="166"/>
      <c r="ET462" s="166"/>
      <c r="EU462" s="166"/>
      <c r="EV462" s="166"/>
      <c r="EW462" s="166"/>
      <c r="EX462" s="284"/>
    </row>
    <row r="463" spans="1:156" ht="13" customHeight="1">
      <c r="A463" s="160" t="s">
        <v>567</v>
      </c>
      <c r="B463" s="160">
        <v>9866</v>
      </c>
      <c r="C463" s="160">
        <v>656537</v>
      </c>
      <c r="D463" s="160">
        <v>16947</v>
      </c>
      <c r="E463" s="160" t="s">
        <v>686</v>
      </c>
      <c r="F463" s="160" t="s">
        <v>686</v>
      </c>
      <c r="G463" s="175"/>
      <c r="H463" s="162" t="s">
        <v>100</v>
      </c>
      <c r="I463" s="162" t="s">
        <v>593</v>
      </c>
      <c r="J463" s="161">
        <v>29</v>
      </c>
      <c r="K463" s="161">
        <v>8</v>
      </c>
      <c r="L463" s="161" t="s">
        <v>837</v>
      </c>
      <c r="Z463" s="163">
        <v>26</v>
      </c>
      <c r="AA463" s="163">
        <v>85</v>
      </c>
      <c r="AB463" s="163">
        <v>76</v>
      </c>
      <c r="AC463" s="163">
        <v>17</v>
      </c>
      <c r="AD463" s="163">
        <v>11</v>
      </c>
      <c r="AE463" s="163">
        <v>4</v>
      </c>
      <c r="AF463" s="163">
        <v>0</v>
      </c>
      <c r="AG463" s="163">
        <v>2</v>
      </c>
      <c r="AH463" s="163">
        <v>11</v>
      </c>
      <c r="AI463" s="163">
        <v>5</v>
      </c>
      <c r="AJ463" s="163">
        <v>6</v>
      </c>
      <c r="AK463" s="163">
        <v>0</v>
      </c>
      <c r="AL463" s="163">
        <v>6</v>
      </c>
      <c r="AM463" s="163">
        <v>0</v>
      </c>
      <c r="AN463" s="163">
        <v>31</v>
      </c>
      <c r="AO463" s="163">
        <v>1</v>
      </c>
      <c r="AP463" s="163">
        <v>0</v>
      </c>
      <c r="AQ463" s="163">
        <v>2</v>
      </c>
      <c r="AR463" s="163">
        <v>1</v>
      </c>
      <c r="AS463" s="278">
        <v>7.0588234999999999E-2</v>
      </c>
      <c r="AT463" s="278">
        <v>0.36470588199999998</v>
      </c>
      <c r="AU463" s="278">
        <v>0.36170213000000001</v>
      </c>
      <c r="AV463" s="278">
        <v>0.40425531999999997</v>
      </c>
      <c r="AW463" s="278">
        <v>8.5106379999999995E-2</v>
      </c>
      <c r="AX463" s="278">
        <v>0.44680850999999999</v>
      </c>
      <c r="AY463" s="456">
        <v>112.277</v>
      </c>
      <c r="AZ463" s="278">
        <v>0.18338109</v>
      </c>
      <c r="BA463" s="278">
        <v>0.48837209300000001</v>
      </c>
      <c r="BB463" s="278">
        <v>0.25581395299999998</v>
      </c>
      <c r="BC463" s="278">
        <v>0.25581395299999998</v>
      </c>
      <c r="BD463" s="164">
        <v>0.34883720899999998</v>
      </c>
      <c r="BE463" s="164">
        <v>0.22368420999999999</v>
      </c>
      <c r="BF463" s="164">
        <v>0.28915662600000003</v>
      </c>
      <c r="BG463" s="164">
        <v>0.355263157</v>
      </c>
      <c r="BH463" s="164">
        <v>0.64441978300000002</v>
      </c>
      <c r="BI463" s="164">
        <v>0.131578947</v>
      </c>
      <c r="BJ463" s="165">
        <v>86.484080126186797</v>
      </c>
      <c r="BK463" s="164">
        <v>0.28683805322072498</v>
      </c>
      <c r="BL463" s="165">
        <v>-1.8254202508286801</v>
      </c>
      <c r="BM463" s="165">
        <v>8.0272078610106092</v>
      </c>
      <c r="BN463" s="165">
        <v>79.530488227787103</v>
      </c>
      <c r="BO463" s="165">
        <v>0.57215841325378902</v>
      </c>
      <c r="BP463" s="165">
        <v>1.4200017387047399</v>
      </c>
      <c r="BQ463" s="165">
        <v>5.5777546333229804</v>
      </c>
      <c r="BR463" s="165">
        <v>-0.61261822720182002</v>
      </c>
      <c r="BS463" s="284">
        <v>0.57825238610727703</v>
      </c>
      <c r="BT463" s="289"/>
      <c r="BU463" s="279"/>
      <c r="BV463" s="290"/>
      <c r="BW463" s="289"/>
      <c r="BX463" s="289"/>
      <c r="BY463" s="289"/>
      <c r="BZ463" s="289"/>
      <c r="CA463" s="279"/>
      <c r="CB463" s="290"/>
      <c r="CC463" s="289"/>
      <c r="CD463" s="279"/>
      <c r="CE463" s="328"/>
      <c r="CF463" s="290"/>
      <c r="CG463" s="289"/>
      <c r="CH463" s="279"/>
      <c r="CI463" s="328"/>
      <c r="CJ463" s="290"/>
      <c r="CK463" s="289"/>
      <c r="CL463" s="279"/>
      <c r="CM463" s="328"/>
      <c r="CN463" s="290"/>
      <c r="CO463" s="289"/>
      <c r="CP463" s="279"/>
      <c r="CQ463" s="328"/>
      <c r="CR463" s="290"/>
      <c r="CS463" s="289"/>
      <c r="CT463" s="279"/>
      <c r="CU463" s="328"/>
      <c r="CV463" s="328"/>
      <c r="CW463" s="290"/>
      <c r="CX463" s="289"/>
      <c r="CY463" s="279"/>
      <c r="CZ463" s="328"/>
      <c r="DA463" s="328"/>
      <c r="DB463" s="290"/>
      <c r="DC463" s="289"/>
      <c r="DD463" s="279"/>
      <c r="DE463" s="328"/>
      <c r="DF463" s="328"/>
      <c r="DG463" s="290"/>
      <c r="DH463" s="302"/>
      <c r="DI463" s="301">
        <v>3.4196454137563701</v>
      </c>
      <c r="DP463" s="165"/>
      <c r="DQ463" s="165"/>
      <c r="DR463" s="165"/>
      <c r="ED463" s="165"/>
      <c r="EE463" s="165"/>
      <c r="EF463" s="165"/>
      <c r="EG463" s="165"/>
      <c r="EH463" s="166"/>
      <c r="EI463" s="165"/>
      <c r="EJ463" s="164"/>
      <c r="EK463" s="164"/>
      <c r="EL463" s="278"/>
      <c r="EM463" s="278"/>
      <c r="EN463" s="278"/>
      <c r="EO463" s="278"/>
      <c r="EP463" s="278"/>
      <c r="EQ463" s="278"/>
      <c r="ER463" s="165"/>
      <c r="ES463" s="166"/>
      <c r="ET463" s="166"/>
      <c r="EU463" s="166"/>
      <c r="EV463" s="166"/>
      <c r="EW463" s="166"/>
      <c r="EX463" s="284"/>
    </row>
    <row r="464" spans="1:156" ht="13" customHeight="1">
      <c r="A464" s="160" t="s">
        <v>567</v>
      </c>
      <c r="B464" s="160">
        <v>10227</v>
      </c>
      <c r="C464" s="160">
        <v>645302</v>
      </c>
      <c r="D464" s="160">
        <v>18363</v>
      </c>
      <c r="E464" s="160" t="s">
        <v>598</v>
      </c>
      <c r="F464" s="160" t="s">
        <v>598</v>
      </c>
      <c r="G464" s="175"/>
      <c r="H464" s="168" t="s">
        <v>914</v>
      </c>
      <c r="I464" s="169" t="s">
        <v>177</v>
      </c>
      <c r="J464" s="170">
        <v>28</v>
      </c>
      <c r="K464" s="161">
        <v>8</v>
      </c>
      <c r="L464" s="161" t="s">
        <v>837</v>
      </c>
      <c r="Z464" s="163">
        <v>10</v>
      </c>
      <c r="AA464" s="163">
        <v>46</v>
      </c>
      <c r="AB464" s="163">
        <v>44</v>
      </c>
      <c r="AC464" s="163">
        <v>12</v>
      </c>
      <c r="AD464" s="163">
        <v>9</v>
      </c>
      <c r="AE464" s="163">
        <v>3</v>
      </c>
      <c r="AF464" s="163">
        <v>0</v>
      </c>
      <c r="AG464" s="163">
        <v>0</v>
      </c>
      <c r="AH464" s="163">
        <v>3</v>
      </c>
      <c r="AI464" s="163">
        <v>3</v>
      </c>
      <c r="AJ464" s="163">
        <v>3</v>
      </c>
      <c r="AK464" s="163">
        <v>0</v>
      </c>
      <c r="AL464" s="163">
        <v>0</v>
      </c>
      <c r="AM464" s="163">
        <v>0</v>
      </c>
      <c r="AN464" s="163">
        <v>7</v>
      </c>
      <c r="AO464" s="163">
        <v>1</v>
      </c>
      <c r="AP464" s="163">
        <v>1</v>
      </c>
      <c r="AQ464" s="163">
        <v>0</v>
      </c>
      <c r="AR464" s="163">
        <v>1</v>
      </c>
      <c r="AS464" s="278">
        <v>0</v>
      </c>
      <c r="AT464" s="278">
        <v>0.15217391299999999</v>
      </c>
      <c r="AU464" s="278">
        <v>0.42105262999999998</v>
      </c>
      <c r="AV464" s="278">
        <v>0.26315789000000001</v>
      </c>
      <c r="AW464" s="278">
        <v>5.2631579999999997E-2</v>
      </c>
      <c r="AX464" s="278">
        <v>0.18421053000000001</v>
      </c>
      <c r="AY464" s="456">
        <v>112.571</v>
      </c>
      <c r="AZ464" s="278">
        <v>0.12738853999999999</v>
      </c>
      <c r="BA464" s="278">
        <v>0.52631578899999998</v>
      </c>
      <c r="BB464" s="278">
        <v>0.105263157</v>
      </c>
      <c r="BC464" s="278">
        <v>0.36842105200000003</v>
      </c>
      <c r="BD464" s="164">
        <v>0.31578947299999999</v>
      </c>
      <c r="BE464" s="164">
        <v>0.27272727200000002</v>
      </c>
      <c r="BF464" s="164">
        <v>0.28260869500000002</v>
      </c>
      <c r="BG464" s="164">
        <v>0.34090909000000003</v>
      </c>
      <c r="BH464" s="164">
        <v>0.62351778499999999</v>
      </c>
      <c r="BI464" s="164">
        <v>6.8181818000000005E-2</v>
      </c>
      <c r="BJ464" s="165">
        <v>43.979060768196298</v>
      </c>
      <c r="BK464" s="164">
        <v>0.27151806458182898</v>
      </c>
      <c r="BL464" s="165">
        <v>-1.5523482231240899</v>
      </c>
      <c r="BM464" s="165">
        <v>3.77966228445952</v>
      </c>
      <c r="BN464" s="165">
        <v>77.915845398245594</v>
      </c>
      <c r="BO464" s="165">
        <v>3.8911682623373203E-2</v>
      </c>
      <c r="BP464" s="165">
        <v>0.59669016394764096</v>
      </c>
      <c r="BQ464" s="165">
        <v>-2.8337462056245801</v>
      </c>
      <c r="BR464" s="165">
        <v>-0.57234531229401198</v>
      </c>
      <c r="BS464" s="284">
        <v>-0.29377780356907501</v>
      </c>
      <c r="BT464" s="289"/>
      <c r="BU464" s="279"/>
      <c r="BV464" s="290"/>
      <c r="BW464" s="289"/>
      <c r="BX464" s="289"/>
      <c r="BY464" s="289"/>
      <c r="BZ464" s="289"/>
      <c r="CA464" s="279"/>
      <c r="CB464" s="290"/>
      <c r="CC464" s="289"/>
      <c r="CD464" s="279"/>
      <c r="CE464" s="328"/>
      <c r="CF464" s="290"/>
      <c r="CG464" s="289"/>
      <c r="CH464" s="279"/>
      <c r="CI464" s="328"/>
      <c r="CJ464" s="290"/>
      <c r="CK464" s="289"/>
      <c r="CL464" s="279"/>
      <c r="CM464" s="328"/>
      <c r="CN464" s="290"/>
      <c r="CO464" s="289"/>
      <c r="CP464" s="279"/>
      <c r="CQ464" s="328"/>
      <c r="CR464" s="290"/>
      <c r="CS464" s="289"/>
      <c r="CT464" s="279"/>
      <c r="CU464" s="328"/>
      <c r="CV464" s="328"/>
      <c r="CW464" s="290"/>
      <c r="CX464" s="289"/>
      <c r="CY464" s="279"/>
      <c r="CZ464" s="328"/>
      <c r="DA464" s="328"/>
      <c r="DB464" s="290"/>
      <c r="DC464" s="289"/>
      <c r="DD464" s="279"/>
      <c r="DE464" s="328"/>
      <c r="DF464" s="328"/>
      <c r="DG464" s="290"/>
      <c r="DH464" s="302"/>
      <c r="DI464" s="301">
        <v>-3.8361961841583199</v>
      </c>
      <c r="DP464" s="165"/>
      <c r="DQ464" s="165"/>
      <c r="DR464" s="165"/>
      <c r="ED464" s="165"/>
      <c r="EE464" s="165"/>
      <c r="EF464" s="165"/>
      <c r="EG464" s="165"/>
      <c r="EH464" s="166"/>
      <c r="EI464" s="165"/>
      <c r="EJ464" s="164"/>
      <c r="EK464" s="164"/>
      <c r="EL464" s="278"/>
      <c r="EM464" s="278"/>
      <c r="EN464" s="278"/>
      <c r="EO464" s="278"/>
      <c r="EP464" s="278"/>
      <c r="EQ464" s="278"/>
      <c r="ER464" s="165"/>
      <c r="ES464" s="166"/>
      <c r="ET464" s="166"/>
      <c r="EU464" s="166"/>
      <c r="EV464" s="166"/>
      <c r="EW464" s="166"/>
      <c r="EX464" s="284"/>
    </row>
    <row r="465" spans="1:154" ht="13" customHeight="1">
      <c r="A465" s="160" t="s">
        <v>567</v>
      </c>
      <c r="B465" s="160">
        <v>10626</v>
      </c>
      <c r="C465" s="160">
        <v>665742</v>
      </c>
      <c r="D465" s="160">
        <v>20123</v>
      </c>
      <c r="E465" s="160" t="s">
        <v>345</v>
      </c>
      <c r="F465" s="160" t="s">
        <v>345</v>
      </c>
      <c r="G465" s="175"/>
      <c r="H465" s="168" t="s">
        <v>222</v>
      </c>
      <c r="I465" s="169" t="s">
        <v>540</v>
      </c>
      <c r="J465" s="170">
        <v>26</v>
      </c>
      <c r="K465" s="161">
        <v>9</v>
      </c>
      <c r="L465" s="161" t="s">
        <v>46</v>
      </c>
      <c r="Z465" s="163">
        <v>90</v>
      </c>
      <c r="AA465" s="163">
        <v>397</v>
      </c>
      <c r="AB465" s="163">
        <v>319</v>
      </c>
      <c r="AC465" s="163">
        <v>84</v>
      </c>
      <c r="AD465" s="163">
        <v>48</v>
      </c>
      <c r="AE465" s="163">
        <v>15</v>
      </c>
      <c r="AF465" s="163">
        <v>0</v>
      </c>
      <c r="AG465" s="163">
        <v>21</v>
      </c>
      <c r="AH465" s="163">
        <v>65</v>
      </c>
      <c r="AI465" s="163">
        <v>51</v>
      </c>
      <c r="AJ465" s="163">
        <v>10</v>
      </c>
      <c r="AK465" s="163">
        <v>1</v>
      </c>
      <c r="AL465" s="163">
        <v>72</v>
      </c>
      <c r="AM465" s="163">
        <v>6</v>
      </c>
      <c r="AN465" s="163">
        <v>68</v>
      </c>
      <c r="AO465" s="163">
        <v>1</v>
      </c>
      <c r="AP465" s="163">
        <v>4</v>
      </c>
      <c r="AQ465" s="163">
        <v>1</v>
      </c>
      <c r="AR465" s="163">
        <v>14</v>
      </c>
      <c r="AS465" s="278">
        <v>0.181360201</v>
      </c>
      <c r="AT465" s="278">
        <v>0.17128463399999999</v>
      </c>
      <c r="AU465" s="278">
        <v>0.3984375</v>
      </c>
      <c r="AV465" s="278">
        <v>0.22265625</v>
      </c>
      <c r="AW465" s="278">
        <v>0.17578125</v>
      </c>
      <c r="AX465" s="278">
        <v>0.56640625</v>
      </c>
      <c r="AY465" s="456">
        <v>114.25</v>
      </c>
      <c r="AZ465" s="278">
        <v>6.3010499999999997E-2</v>
      </c>
      <c r="BA465" s="278">
        <v>0.460629921</v>
      </c>
      <c r="BB465" s="278">
        <v>0.177165354</v>
      </c>
      <c r="BC465" s="278">
        <v>0.36220472399999998</v>
      </c>
      <c r="BD465" s="164">
        <v>0.26923076899999998</v>
      </c>
      <c r="BE465" s="164">
        <v>0.26332288399999998</v>
      </c>
      <c r="BF465" s="164">
        <v>0.39646464599999998</v>
      </c>
      <c r="BG465" s="164">
        <v>0.50783699000000004</v>
      </c>
      <c r="BH465" s="164">
        <v>0.90430163600000002</v>
      </c>
      <c r="BI465" s="164">
        <v>0.24451410600000001</v>
      </c>
      <c r="BJ465" s="165">
        <v>160.71398971817899</v>
      </c>
      <c r="BK465" s="164">
        <v>0.38784731412545198</v>
      </c>
      <c r="BL465" s="165">
        <v>23.594481912639999</v>
      </c>
      <c r="BM465" s="165">
        <v>69.612050858524697</v>
      </c>
      <c r="BN465" s="165">
        <v>154.65218615913901</v>
      </c>
      <c r="BO465" s="165">
        <v>-2.0365904497403999</v>
      </c>
      <c r="BP465" s="165">
        <v>0.37539774319156999</v>
      </c>
      <c r="BQ465" s="165">
        <v>25.927111552295301</v>
      </c>
      <c r="BR465" s="165">
        <v>25.722471176379401</v>
      </c>
      <c r="BS465" s="284">
        <v>2.6878941627184001</v>
      </c>
      <c r="BT465" s="289"/>
      <c r="BU465" s="279"/>
      <c r="BV465" s="290"/>
      <c r="BW465" s="289"/>
      <c r="BX465" s="289"/>
      <c r="BY465" s="289"/>
      <c r="BZ465" s="289"/>
      <c r="CA465" s="279"/>
      <c r="CB465" s="290"/>
      <c r="CC465" s="289"/>
      <c r="CD465" s="279"/>
      <c r="CE465" s="328"/>
      <c r="CF465" s="290"/>
      <c r="CG465" s="289"/>
      <c r="CH465" s="279"/>
      <c r="CI465" s="328"/>
      <c r="CJ465" s="290"/>
      <c r="CK465" s="289"/>
      <c r="CL465" s="279"/>
      <c r="CM465" s="328"/>
      <c r="CN465" s="290"/>
      <c r="CO465" s="289"/>
      <c r="CP465" s="279"/>
      <c r="CQ465" s="328"/>
      <c r="CR465" s="290"/>
      <c r="CS465" s="289"/>
      <c r="CT465" s="279"/>
      <c r="CU465" s="328"/>
      <c r="CV465" s="328"/>
      <c r="CW465" s="290"/>
      <c r="CX465" s="289"/>
      <c r="CY465" s="279"/>
      <c r="CZ465" s="328"/>
      <c r="DA465" s="328"/>
      <c r="DB465" s="290"/>
      <c r="DC465" s="289"/>
      <c r="DD465" s="279"/>
      <c r="DE465" s="328"/>
      <c r="DF465" s="328"/>
      <c r="DG465" s="290"/>
      <c r="DH465" s="302"/>
      <c r="DI465" s="301">
        <v>-12.736286640167201</v>
      </c>
      <c r="DP465" s="165"/>
      <c r="DQ465" s="165"/>
      <c r="DR465" s="165"/>
      <c r="ED465" s="165"/>
      <c r="EE465" s="165"/>
      <c r="EF465" s="165"/>
      <c r="EG465" s="165"/>
      <c r="EH465" s="166"/>
      <c r="EI465" s="165"/>
      <c r="EJ465" s="164"/>
      <c r="EK465" s="164"/>
      <c r="EL465" s="278"/>
      <c r="EM465" s="278"/>
      <c r="EN465" s="278"/>
      <c r="EO465" s="278"/>
      <c r="EP465" s="278"/>
      <c r="EQ465" s="278"/>
      <c r="ER465" s="165"/>
      <c r="ES465" s="166"/>
      <c r="ET465" s="166"/>
      <c r="EU465" s="166"/>
      <c r="EV465" s="166"/>
      <c r="EW465" s="166"/>
      <c r="EX465" s="284"/>
    </row>
    <row r="466" spans="1:154" ht="13" customHeight="1">
      <c r="A466" s="160" t="s">
        <v>567</v>
      </c>
      <c r="B466" s="160">
        <v>9689</v>
      </c>
      <c r="C466" s="160">
        <v>545341</v>
      </c>
      <c r="D466" s="160">
        <v>10243</v>
      </c>
      <c r="E466" s="160" t="s">
        <v>45</v>
      </c>
      <c r="F466" s="160" t="s">
        <v>45</v>
      </c>
      <c r="G466" s="175"/>
      <c r="H466" s="168" t="s">
        <v>61</v>
      </c>
      <c r="I466" s="169" t="s">
        <v>62</v>
      </c>
      <c r="J466" s="170">
        <v>33</v>
      </c>
      <c r="K466" s="161">
        <v>9</v>
      </c>
      <c r="L466" s="161" t="s">
        <v>837</v>
      </c>
      <c r="Z466" s="163">
        <v>60</v>
      </c>
      <c r="AA466" s="163">
        <v>159</v>
      </c>
      <c r="AB466" s="163">
        <v>147</v>
      </c>
      <c r="AC466" s="163">
        <v>35</v>
      </c>
      <c r="AD466" s="163">
        <v>17</v>
      </c>
      <c r="AE466" s="163">
        <v>12</v>
      </c>
      <c r="AF466" s="163">
        <v>1</v>
      </c>
      <c r="AG466" s="163">
        <v>5</v>
      </c>
      <c r="AH466" s="163">
        <v>22</v>
      </c>
      <c r="AI466" s="163">
        <v>18</v>
      </c>
      <c r="AJ466" s="163">
        <v>0</v>
      </c>
      <c r="AK466" s="163">
        <v>0</v>
      </c>
      <c r="AL466" s="163">
        <v>9</v>
      </c>
      <c r="AM466" s="163">
        <v>1</v>
      </c>
      <c r="AN466" s="163">
        <v>33</v>
      </c>
      <c r="AO466" s="163">
        <v>0</v>
      </c>
      <c r="AP466" s="163">
        <v>3</v>
      </c>
      <c r="AQ466" s="163">
        <v>0</v>
      </c>
      <c r="AR466" s="163">
        <v>3</v>
      </c>
      <c r="AS466" s="278">
        <v>5.6603773000000003E-2</v>
      </c>
      <c r="AT466" s="278">
        <v>0.207547169</v>
      </c>
      <c r="AU466" s="278">
        <v>0.47008547000000001</v>
      </c>
      <c r="AV466" s="278">
        <v>0.18803418999999999</v>
      </c>
      <c r="AW466" s="278">
        <v>0.12820513</v>
      </c>
      <c r="AX466" s="278">
        <v>0.52991452999999999</v>
      </c>
      <c r="AY466" s="456">
        <v>115.476</v>
      </c>
      <c r="AZ466" s="278">
        <v>8.6956519999999995E-2</v>
      </c>
      <c r="BA466" s="278">
        <v>0.35897435799999999</v>
      </c>
      <c r="BB466" s="278">
        <v>0.20512820500000001</v>
      </c>
      <c r="BC466" s="278">
        <v>0.435897435</v>
      </c>
      <c r="BD466" s="164">
        <v>0.26785714199999999</v>
      </c>
      <c r="BE466" s="164">
        <v>0.23809523799999999</v>
      </c>
      <c r="BF466" s="164">
        <v>0.27672955900000001</v>
      </c>
      <c r="BG466" s="164">
        <v>0.43537414899999999</v>
      </c>
      <c r="BH466" s="164">
        <v>0.712103708</v>
      </c>
      <c r="BI466" s="164">
        <v>0.197278911</v>
      </c>
      <c r="BJ466" s="165">
        <v>129.66728747366301</v>
      </c>
      <c r="BK466" s="164">
        <v>0.30167182714124202</v>
      </c>
      <c r="BL466" s="165">
        <v>-1.5254170113266201</v>
      </c>
      <c r="BM466" s="165">
        <v>16.904793221407999</v>
      </c>
      <c r="BN466" s="165">
        <v>90.287271374787096</v>
      </c>
      <c r="BO466" s="165">
        <v>0.107209650196307</v>
      </c>
      <c r="BP466" s="165">
        <v>0.39841908635571599</v>
      </c>
      <c r="BQ466" s="165">
        <v>-1.0649803989589901</v>
      </c>
      <c r="BR466" s="165">
        <v>-1.4057122763269301</v>
      </c>
      <c r="BS466" s="284">
        <v>-0.110407771108539</v>
      </c>
      <c r="BT466" s="289"/>
      <c r="BU466" s="279"/>
      <c r="BV466" s="290"/>
      <c r="BW466" s="289"/>
      <c r="BX466" s="289"/>
      <c r="BY466" s="289"/>
      <c r="BZ466" s="289"/>
      <c r="CA466" s="279"/>
      <c r="CB466" s="290"/>
      <c r="CC466" s="289"/>
      <c r="CD466" s="279"/>
      <c r="CE466" s="328"/>
      <c r="CF466" s="290"/>
      <c r="CG466" s="289"/>
      <c r="CH466" s="279"/>
      <c r="CI466" s="328"/>
      <c r="CJ466" s="290"/>
      <c r="CK466" s="289"/>
      <c r="CL466" s="279"/>
      <c r="CM466" s="328"/>
      <c r="CN466" s="290"/>
      <c r="CO466" s="289"/>
      <c r="CP466" s="279"/>
      <c r="CQ466" s="328"/>
      <c r="CR466" s="290"/>
      <c r="CS466" s="289"/>
      <c r="CT466" s="279"/>
      <c r="CU466" s="328"/>
      <c r="CV466" s="328"/>
      <c r="CW466" s="290"/>
      <c r="CX466" s="289"/>
      <c r="CY466" s="279"/>
      <c r="CZ466" s="328"/>
      <c r="DA466" s="328"/>
      <c r="DB466" s="290"/>
      <c r="DC466" s="289"/>
      <c r="DD466" s="279"/>
      <c r="DE466" s="328"/>
      <c r="DF466" s="328"/>
      <c r="DG466" s="290"/>
      <c r="DH466" s="302"/>
      <c r="DI466" s="301">
        <v>-4.8421582877635903</v>
      </c>
      <c r="DP466" s="165"/>
      <c r="DQ466" s="165"/>
      <c r="DR466" s="165"/>
      <c r="ED466" s="165"/>
      <c r="EE466" s="165"/>
      <c r="EF466" s="165"/>
      <c r="EG466" s="165"/>
      <c r="EH466" s="166"/>
      <c r="EI466" s="165"/>
      <c r="EJ466" s="164"/>
      <c r="EK466" s="164"/>
      <c r="EL466" s="278"/>
      <c r="EM466" s="278"/>
      <c r="EN466" s="278"/>
      <c r="EO466" s="278"/>
      <c r="EP466" s="278"/>
      <c r="EQ466" s="278"/>
      <c r="ER466" s="165"/>
      <c r="ES466" s="166"/>
      <c r="ET466" s="166"/>
      <c r="EU466" s="166"/>
      <c r="EV466" s="166"/>
      <c r="EW466" s="166"/>
      <c r="EX466" s="284"/>
    </row>
    <row r="467" spans="1:154" ht="13" customHeight="1">
      <c r="A467" s="160" t="s">
        <v>567</v>
      </c>
      <c r="B467" s="160">
        <v>12313</v>
      </c>
      <c r="C467" s="160">
        <v>678877</v>
      </c>
      <c r="D467" s="160">
        <v>24257</v>
      </c>
      <c r="E467" s="160" t="s">
        <v>213</v>
      </c>
      <c r="F467" s="160" t="s">
        <v>213</v>
      </c>
      <c r="G467" s="175"/>
      <c r="H467" s="162" t="s">
        <v>4024</v>
      </c>
      <c r="I467" s="162" t="s">
        <v>4023</v>
      </c>
      <c r="J467" s="160">
        <v>23</v>
      </c>
      <c r="K467" s="161">
        <v>9</v>
      </c>
      <c r="L467" s="161" t="s">
        <v>837</v>
      </c>
      <c r="Z467" s="163">
        <v>46</v>
      </c>
      <c r="AA467" s="163">
        <v>107</v>
      </c>
      <c r="AB467" s="163">
        <v>103</v>
      </c>
      <c r="AC467" s="163">
        <v>15</v>
      </c>
      <c r="AD467" s="163">
        <v>11</v>
      </c>
      <c r="AE467" s="163">
        <v>2</v>
      </c>
      <c r="AF467" s="163">
        <v>0</v>
      </c>
      <c r="AG467" s="163">
        <v>2</v>
      </c>
      <c r="AH467" s="163">
        <v>12</v>
      </c>
      <c r="AI467" s="163">
        <v>9</v>
      </c>
      <c r="AJ467" s="163">
        <v>0</v>
      </c>
      <c r="AK467" s="163">
        <v>0</v>
      </c>
      <c r="AL467" s="163">
        <v>3</v>
      </c>
      <c r="AM467" s="163">
        <v>0</v>
      </c>
      <c r="AN467" s="163">
        <v>34</v>
      </c>
      <c r="AO467" s="163">
        <v>0</v>
      </c>
      <c r="AP467" s="163">
        <v>1</v>
      </c>
      <c r="AQ467" s="163">
        <v>0</v>
      </c>
      <c r="AR467" s="163">
        <v>4</v>
      </c>
      <c r="AS467" s="278">
        <v>2.8037382999999999E-2</v>
      </c>
      <c r="AT467" s="278">
        <v>0.31775700899999998</v>
      </c>
      <c r="AU467" s="278">
        <v>0.58571428999999997</v>
      </c>
      <c r="AV467" s="278">
        <v>0.18571429</v>
      </c>
      <c r="AW467" s="278">
        <v>4.2857140000000002E-2</v>
      </c>
      <c r="AX467" s="278">
        <v>0.38571429000000002</v>
      </c>
      <c r="AY467" s="456">
        <v>117.208</v>
      </c>
      <c r="AZ467" s="278">
        <v>0.19106699999999999</v>
      </c>
      <c r="BA467" s="278">
        <v>0.54285714200000001</v>
      </c>
      <c r="BB467" s="278">
        <v>8.5714285000000001E-2</v>
      </c>
      <c r="BC467" s="278">
        <v>0.37142857099999999</v>
      </c>
      <c r="BD467" s="164">
        <v>0.19117646999999999</v>
      </c>
      <c r="BE467" s="164">
        <v>0.145631067</v>
      </c>
      <c r="BF467" s="164">
        <v>0.16822429899999999</v>
      </c>
      <c r="BG467" s="164">
        <v>0.22330096999999999</v>
      </c>
      <c r="BH467" s="164">
        <v>0.39152526900000001</v>
      </c>
      <c r="BI467" s="164">
        <v>7.7669902999999998E-2</v>
      </c>
      <c r="BJ467" s="165">
        <v>50.099124430752397</v>
      </c>
      <c r="BK467" s="164">
        <v>0.172714582113462</v>
      </c>
      <c r="BL467" s="165">
        <v>-12.078948510478201</v>
      </c>
      <c r="BM467" s="165">
        <v>0.32377158324886401</v>
      </c>
      <c r="BN467" s="165">
        <v>3.95889426999004</v>
      </c>
      <c r="BO467" s="165">
        <v>-0.180045571965151</v>
      </c>
      <c r="BP467" s="165">
        <v>6.9123199209570798E-3</v>
      </c>
      <c r="BQ467" s="165">
        <v>-9.9380522283194495</v>
      </c>
      <c r="BR467" s="165">
        <v>-11.818873508500801</v>
      </c>
      <c r="BS467" s="284">
        <v>-1.03028956848552</v>
      </c>
      <c r="BT467" s="289"/>
      <c r="BU467" s="279"/>
      <c r="BV467" s="290"/>
      <c r="BW467" s="289"/>
      <c r="BX467" s="289"/>
      <c r="BY467" s="289"/>
      <c r="BZ467" s="289"/>
      <c r="CA467" s="279"/>
      <c r="CB467" s="290"/>
      <c r="CC467" s="289"/>
      <c r="CD467" s="279"/>
      <c r="CE467" s="328"/>
      <c r="CF467" s="290"/>
      <c r="CG467" s="289"/>
      <c r="CH467" s="279"/>
      <c r="CI467" s="328"/>
      <c r="CJ467" s="290"/>
      <c r="CK467" s="289"/>
      <c r="CL467" s="279"/>
      <c r="CM467" s="328"/>
      <c r="CN467" s="290"/>
      <c r="CO467" s="289"/>
      <c r="CP467" s="279"/>
      <c r="CQ467" s="328"/>
      <c r="CR467" s="290"/>
      <c r="CS467" s="289"/>
      <c r="CT467" s="279"/>
      <c r="CU467" s="328"/>
      <c r="CV467" s="328"/>
      <c r="CW467" s="290"/>
      <c r="CX467" s="289"/>
      <c r="CY467" s="279"/>
      <c r="CZ467" s="328"/>
      <c r="DA467" s="328"/>
      <c r="DB467" s="290"/>
      <c r="DC467" s="289"/>
      <c r="DD467" s="279"/>
      <c r="DE467" s="328"/>
      <c r="DF467" s="328"/>
      <c r="DG467" s="290"/>
      <c r="DH467" s="325"/>
      <c r="DI467" s="301">
        <v>-1.7822895050048799</v>
      </c>
      <c r="DP467" s="165"/>
      <c r="DQ467" s="165"/>
      <c r="DR467" s="165"/>
      <c r="ED467" s="165"/>
      <c r="EE467" s="165"/>
      <c r="EF467" s="165"/>
      <c r="EG467" s="165"/>
      <c r="EH467" s="166"/>
      <c r="EI467" s="165"/>
      <c r="EL467" s="278"/>
      <c r="EM467" s="278"/>
      <c r="EN467" s="278"/>
      <c r="EO467" s="278"/>
      <c r="EP467" s="278"/>
      <c r="EQ467" s="278"/>
      <c r="ER467" s="165"/>
    </row>
    <row r="468" spans="1:154" ht="13" customHeight="1">
      <c r="A468" s="160" t="s">
        <v>567</v>
      </c>
      <c r="G468" s="175"/>
      <c r="H468" s="162" t="s">
        <v>4321</v>
      </c>
      <c r="Z468" s="163"/>
      <c r="BT468" s="480"/>
      <c r="BU468" s="481"/>
      <c r="BV468" s="482"/>
      <c r="BW468" s="480"/>
      <c r="BX468" s="480"/>
      <c r="BY468" s="480"/>
      <c r="BZ468" s="480"/>
      <c r="CA468" s="481"/>
      <c r="CB468" s="482"/>
      <c r="CC468" s="480"/>
      <c r="CD468" s="481"/>
      <c r="CE468" s="483"/>
      <c r="CF468" s="482"/>
      <c r="CG468" s="480"/>
      <c r="CH468" s="481"/>
      <c r="CI468" s="483"/>
      <c r="CJ468" s="482"/>
      <c r="CK468" s="480"/>
      <c r="CL468" s="481"/>
      <c r="CM468" s="483"/>
      <c r="CN468" s="482"/>
      <c r="CO468" s="480"/>
      <c r="CP468" s="481"/>
      <c r="CQ468" s="483"/>
      <c r="CR468" s="482"/>
      <c r="DH468" s="325"/>
      <c r="DI468" s="300"/>
    </row>
    <row r="469" spans="1:154" ht="13" customHeight="1">
      <c r="A469" s="160" t="s">
        <v>567</v>
      </c>
      <c r="G469" s="175"/>
      <c r="H469" s="162" t="s">
        <v>4344</v>
      </c>
      <c r="Z469" s="163"/>
      <c r="BT469" s="480"/>
      <c r="BU469" s="481"/>
      <c r="BV469" s="482"/>
      <c r="BW469" s="480"/>
      <c r="BX469" s="480"/>
      <c r="BY469" s="480"/>
      <c r="BZ469" s="480"/>
      <c r="CA469" s="481"/>
      <c r="CB469" s="482"/>
      <c r="CC469" s="480"/>
      <c r="CD469" s="481"/>
      <c r="CE469" s="483"/>
      <c r="CF469" s="482"/>
      <c r="CG469" s="480"/>
      <c r="CH469" s="481"/>
      <c r="CI469" s="483"/>
      <c r="CJ469" s="482"/>
      <c r="CK469" s="480"/>
      <c r="CL469" s="481"/>
      <c r="CM469" s="483"/>
      <c r="CN469" s="482"/>
      <c r="CO469" s="480"/>
      <c r="CP469" s="481"/>
      <c r="CQ469" s="483"/>
      <c r="CR469" s="482"/>
      <c r="DH469" s="325"/>
      <c r="DI469" s="300"/>
    </row>
    <row r="470" spans="1:154" ht="13" customHeight="1">
      <c r="A470" s="160" t="s">
        <v>4328</v>
      </c>
      <c r="B470" s="160">
        <v>11470</v>
      </c>
      <c r="C470" s="160">
        <v>672578</v>
      </c>
      <c r="D470" s="160">
        <v>22713</v>
      </c>
      <c r="E470" s="160" t="s">
        <v>3328</v>
      </c>
      <c r="F470" s="160" t="s">
        <v>3328</v>
      </c>
      <c r="G470" s="175"/>
      <c r="H470" s="162" t="s">
        <v>3339</v>
      </c>
      <c r="I470" s="162" t="s">
        <v>597</v>
      </c>
      <c r="J470" s="161">
        <v>28</v>
      </c>
      <c r="K470" s="161">
        <v>1</v>
      </c>
      <c r="M470" s="184" t="s">
        <v>837</v>
      </c>
      <c r="Z470" s="163"/>
      <c r="AS470" s="278"/>
      <c r="AT470" s="278"/>
      <c r="AU470" s="278"/>
      <c r="AV470" s="278"/>
      <c r="AW470" s="278"/>
      <c r="AX470" s="278"/>
      <c r="AY470" s="456"/>
      <c r="AZ470" s="278"/>
      <c r="BA470" s="278"/>
      <c r="BB470" s="278"/>
      <c r="BC470" s="278"/>
      <c r="BD470" s="164"/>
      <c r="BE470" s="164"/>
      <c r="BF470" s="164"/>
      <c r="BG470" s="164"/>
      <c r="BH470" s="164"/>
      <c r="BI470" s="164"/>
      <c r="BJ470" s="165"/>
      <c r="BK470" s="164"/>
      <c r="BL470" s="165"/>
      <c r="BM470" s="165"/>
      <c r="BN470" s="165"/>
      <c r="BO470" s="165"/>
      <c r="BP470" s="165"/>
      <c r="BQ470" s="165"/>
      <c r="BR470" s="165"/>
      <c r="BS470" s="284"/>
      <c r="BT470" s="289"/>
      <c r="BU470" s="279"/>
      <c r="BV470" s="290"/>
      <c r="BW470" s="289"/>
      <c r="BX470" s="289"/>
      <c r="BY470" s="289"/>
      <c r="BZ470" s="289"/>
      <c r="CA470" s="279"/>
      <c r="CB470" s="290"/>
      <c r="CC470" s="289"/>
      <c r="CD470" s="279"/>
      <c r="CE470" s="328"/>
      <c r="CF470" s="290"/>
      <c r="CG470" s="289"/>
      <c r="CH470" s="279"/>
      <c r="CI470" s="328"/>
      <c r="CJ470" s="290"/>
      <c r="CK470" s="289"/>
      <c r="CL470" s="279"/>
      <c r="CM470" s="328"/>
      <c r="CN470" s="290"/>
      <c r="CO470" s="289"/>
      <c r="CP470" s="279"/>
      <c r="CQ470" s="328"/>
      <c r="CR470" s="290"/>
      <c r="CS470" s="289"/>
      <c r="CT470" s="279"/>
      <c r="CU470" s="328"/>
      <c r="CV470" s="328"/>
      <c r="CW470" s="290"/>
      <c r="CX470" s="289"/>
      <c r="CY470" s="279"/>
      <c r="CZ470" s="328"/>
      <c r="DA470" s="328"/>
      <c r="DB470" s="290"/>
      <c r="DC470" s="289"/>
      <c r="DD470" s="279"/>
      <c r="DE470" s="328"/>
      <c r="DF470" s="328"/>
      <c r="DG470" s="290"/>
      <c r="DH470" s="302"/>
      <c r="DI470" s="301"/>
      <c r="DJ470" s="163">
        <v>31</v>
      </c>
      <c r="DK470" s="163">
        <v>0</v>
      </c>
      <c r="DL470" s="163">
        <v>0</v>
      </c>
      <c r="DM470" s="163">
        <v>1</v>
      </c>
      <c r="DN470" s="163">
        <v>0</v>
      </c>
      <c r="DO470" s="163">
        <v>0</v>
      </c>
      <c r="DP470" s="165">
        <v>33</v>
      </c>
      <c r="DQ470" s="165"/>
      <c r="DR470" s="165">
        <v>32.300000667572</v>
      </c>
      <c r="DS470" s="163">
        <v>157</v>
      </c>
      <c r="DT470" s="163">
        <v>40</v>
      </c>
      <c r="DU470" s="163">
        <v>22</v>
      </c>
      <c r="DV470" s="163">
        <v>20</v>
      </c>
      <c r="DW470" s="163">
        <v>4</v>
      </c>
      <c r="DX470" s="163">
        <v>17</v>
      </c>
      <c r="DY470" s="163">
        <v>1</v>
      </c>
      <c r="DZ470" s="163">
        <v>2</v>
      </c>
      <c r="EA470" s="163">
        <v>3</v>
      </c>
      <c r="EB470" s="163">
        <v>0</v>
      </c>
      <c r="EC470" s="163">
        <v>31</v>
      </c>
      <c r="ED470" s="165">
        <v>8.4545469205244093</v>
      </c>
      <c r="EE470" s="165">
        <v>4.6363644402875801</v>
      </c>
      <c r="EF470" s="165">
        <v>1.0909092800676601</v>
      </c>
      <c r="EG470" s="165">
        <v>10.9090928006766</v>
      </c>
      <c r="EH470" s="166">
        <v>1.7272730267737999</v>
      </c>
      <c r="EI470" s="165">
        <v>133.45073934929201</v>
      </c>
      <c r="EJ470" s="164">
        <v>0.28985507246376802</v>
      </c>
      <c r="EK470" s="164">
        <v>0.34951456310679602</v>
      </c>
      <c r="EL470" s="278">
        <v>0.28846153800000002</v>
      </c>
      <c r="EM470" s="278">
        <v>0.259615384</v>
      </c>
      <c r="EN470" s="278">
        <v>0.45192307599999998</v>
      </c>
      <c r="EO470" s="278">
        <v>0.13084112000000001</v>
      </c>
      <c r="EP470" s="278">
        <v>0.42056074999999998</v>
      </c>
      <c r="EQ470" s="278">
        <v>0.11764706</v>
      </c>
      <c r="ER470" s="165">
        <v>0.33907656991367802</v>
      </c>
      <c r="ES470" s="166">
        <v>5.4545464003383204</v>
      </c>
      <c r="ET470" s="166">
        <v>5.95</v>
      </c>
      <c r="EU470" s="166">
        <v>4.5099905807453498</v>
      </c>
      <c r="EV470" s="166">
        <v>5.0343506027638103</v>
      </c>
      <c r="EW470" s="166">
        <v>4.47318167287116</v>
      </c>
      <c r="EX470" s="284">
        <v>2.3155540227890001E-2</v>
      </c>
    </row>
    <row r="471" spans="1:154" ht="13" customHeight="1">
      <c r="A471" s="171" t="s">
        <v>16</v>
      </c>
      <c r="B471" s="474"/>
      <c r="C471" s="299"/>
      <c r="D471" s="299"/>
      <c r="E471" s="171" cm="1">
        <f t="array" ref="E471">SUMPRODUCT(--($A472:$A$2509=A471),--(K472:$K$2509&gt;0))</f>
        <v>39</v>
      </c>
      <c r="F471" s="171"/>
      <c r="G471" s="190"/>
      <c r="H471" s="471" t="s">
        <v>4219</v>
      </c>
      <c r="I471" s="172"/>
      <c r="J471" s="173"/>
      <c r="K471" s="174">
        <v>0</v>
      </c>
      <c r="L471" s="174"/>
      <c r="M471" s="185"/>
      <c r="N471" s="188"/>
      <c r="O471" s="174"/>
      <c r="P471" s="174"/>
      <c r="Q471" s="174"/>
      <c r="R471" s="174"/>
      <c r="S471" s="174"/>
      <c r="T471" s="174"/>
      <c r="U471" s="174"/>
      <c r="V471" s="174"/>
      <c r="W471" s="174"/>
      <c r="X471" s="174"/>
      <c r="Y471" s="185"/>
      <c r="Z471" s="334" cm="1">
        <f t="array" ref="Z471">SUMPRODUCT(--($A472:$A$2509=$A471),--(Z472:Z$2509))</f>
        <v>1391</v>
      </c>
      <c r="AA471" s="334" cm="1">
        <f t="array" ref="AA471">SUMPRODUCT(--($A472:$A$2509=$A471),--(AA472:AA$2509))</f>
        <v>5441</v>
      </c>
      <c r="AB471" s="334" cm="1">
        <f t="array" ref="AB471">SUMPRODUCT(--($A472:$A$2509=$A471),--(AB472:AB$2509))</f>
        <v>4850</v>
      </c>
      <c r="AC471" s="334" cm="1">
        <f t="array" ref="AC471">SUMPRODUCT(--($A472:$A$2509=$A471),--(AC472:AC$2509))</f>
        <v>1198</v>
      </c>
      <c r="AD471" s="334" cm="1">
        <f t="array" ref="AD471">SUMPRODUCT(--($A472:$A$2509=$A471),--(AD472:AD$2509))</f>
        <v>753</v>
      </c>
      <c r="AE471" s="334" cm="1">
        <f t="array" ref="AE471">SUMPRODUCT(--($A472:$A$2509=$A471),--(AE472:AE$2509))</f>
        <v>253</v>
      </c>
      <c r="AF471" s="334" cm="1">
        <f t="array" ref="AF471">SUMPRODUCT(--($A472:$A$2509=$A471),--(AF472:AF$2509))</f>
        <v>17</v>
      </c>
      <c r="AG471" s="334" cm="1">
        <f t="array" ref="AG471">SUMPRODUCT(--($A472:$A$2509=$A471),--(AG472:AG$2509))</f>
        <v>175</v>
      </c>
      <c r="AH471" s="334" cm="1">
        <f t="array" ref="AH471">SUMPRODUCT(--($A472:$A$2509=$A471),--(AH472:AH$2509))</f>
        <v>632</v>
      </c>
      <c r="AI471" s="334" cm="1">
        <f t="array" ref="AI471">SUMPRODUCT(--($A472:$A$2509=$A471),--(AI472:AI$2509))</f>
        <v>660</v>
      </c>
      <c r="AJ471" s="334" cm="1">
        <f t="array" ref="AJ471">SUMPRODUCT(--($A472:$A$2509=$A471),--(AJ472:AJ$2509))</f>
        <v>124</v>
      </c>
      <c r="AK471" s="334" cm="1">
        <f t="array" ref="AK471">SUMPRODUCT(--($A472:$A$2509=$A471),--(AK472:AK$2509))</f>
        <v>33</v>
      </c>
      <c r="AL471" s="334" cm="1">
        <f t="array" ref="AL471">SUMPRODUCT(--($A472:$A$2509=$A471),--(AL472:AL$2509))</f>
        <v>474</v>
      </c>
      <c r="AM471" s="334" cm="1">
        <f t="array" ref="AM471">SUMPRODUCT(--($A472:$A$2509=$A471),--(AM472:AM$2509))</f>
        <v>6</v>
      </c>
      <c r="AN471" s="334" cm="1">
        <f t="array" ref="AN471">SUMPRODUCT(--($A472:$A$2509=$A471),--(AN472:AN$2509))</f>
        <v>1221</v>
      </c>
      <c r="AO471" s="334" cm="1">
        <f t="array" ref="AO471">SUMPRODUCT(--($A472:$A$2509=$A471),--(AO472:AO$2509))</f>
        <v>50</v>
      </c>
      <c r="AP471" s="334" cm="1">
        <f t="array" ref="AP471">SUMPRODUCT(--($A472:$A$2509=$A471),--(AP472:AP$2509))</f>
        <v>47</v>
      </c>
      <c r="AQ471" s="334" cm="1">
        <f t="array" ref="AQ471">SUMPRODUCT(--($A472:$A$2509=$A471),--(AQ472:AQ$2509))</f>
        <v>11</v>
      </c>
      <c r="AR471" s="334" cm="1">
        <f t="array" ref="AR471">SUMPRODUCT(--($A472:$A$2509=$A471),--(AR472:AR$2509))</f>
        <v>100</v>
      </c>
      <c r="AS471" s="335"/>
      <c r="AT471" s="335"/>
      <c r="AU471" s="335"/>
      <c r="AV471" s="335"/>
      <c r="AW471" s="335"/>
      <c r="AX471" s="335"/>
      <c r="AY471" s="336"/>
      <c r="AZ471" s="335"/>
      <c r="BA471" s="335"/>
      <c r="BB471" s="335"/>
      <c r="BC471" s="335"/>
      <c r="BD471" s="337"/>
      <c r="BE471" s="337">
        <f>AC471/AB471</f>
        <v>0.24701030927835052</v>
      </c>
      <c r="BF471" s="337">
        <f>(AC471+AL471+AM471+AO471)/(AA471-AP471-AQ471)</f>
        <v>0.32101058889095302</v>
      </c>
      <c r="BG471" s="337">
        <f>((AC471-AE471-AF471-AG471)+(AE471*2)+(AF471*3)+(AG471*4))/AB471</f>
        <v>0.41443298969072168</v>
      </c>
      <c r="BH471" s="337">
        <f>BF471+BG471</f>
        <v>0.73544357858167464</v>
      </c>
      <c r="BI471" s="337">
        <f>BG471+BH471</f>
        <v>1.1498765682723964</v>
      </c>
      <c r="BJ471" s="337"/>
      <c r="BK471" s="337"/>
      <c r="BL471" s="336"/>
      <c r="BM471" s="336"/>
      <c r="BN471" s="336"/>
      <c r="BO471" s="338"/>
      <c r="BP471" s="339" cm="1">
        <f t="array" ref="BP471">SUMPRODUCT(--($A472:$A$2509=$A471),--(BP472:BP$2509))</f>
        <v>-7.8691588714163707E-4</v>
      </c>
      <c r="BQ471" s="336"/>
      <c r="BR471" s="339" cm="1">
        <f t="array" ref="BR471">SUMPRODUCT(--($A472:$A$2509=$A471),--(BR472:BR$2509))</f>
        <v>30.443278346104282</v>
      </c>
      <c r="BS471" s="333" cm="1">
        <f t="array" ref="BS471">SUMPRODUCT(--($A472:$A$2509=$A471),--(BS472:BS$2509))</f>
        <v>18.994969396789237</v>
      </c>
      <c r="BT471" s="238"/>
      <c r="BU471" s="239"/>
      <c r="BV471" s="295"/>
      <c r="BW471" s="238"/>
      <c r="BX471" s="238"/>
      <c r="BY471" s="238"/>
      <c r="BZ471" s="238"/>
      <c r="CA471" s="239"/>
      <c r="CB471" s="295"/>
      <c r="CC471" s="238"/>
      <c r="CD471" s="239"/>
      <c r="CE471" s="329"/>
      <c r="CF471" s="295"/>
      <c r="CG471" s="238"/>
      <c r="CH471" s="239"/>
      <c r="CI471" s="329"/>
      <c r="CJ471" s="295"/>
      <c r="CK471" s="238"/>
      <c r="CL471" s="239"/>
      <c r="CM471" s="329"/>
      <c r="CN471" s="295"/>
      <c r="CO471" s="238"/>
      <c r="CP471" s="239"/>
      <c r="CQ471" s="329"/>
      <c r="CR471" s="295"/>
      <c r="CS471" s="291"/>
      <c r="CT471" s="292"/>
      <c r="CU471" s="330"/>
      <c r="CV471" s="330"/>
      <c r="CW471" s="293"/>
      <c r="CX471" s="291"/>
      <c r="CY471" s="292"/>
      <c r="CZ471" s="330"/>
      <c r="DA471" s="330"/>
      <c r="DB471" s="293"/>
      <c r="DC471" s="291"/>
      <c r="DD471" s="292"/>
      <c r="DE471" s="330"/>
      <c r="DF471" s="330"/>
      <c r="DG471" s="293"/>
      <c r="DH471" s="303" cm="1">
        <f t="array" ref="DH471">SUMPRODUCT(--($A472:$A$2509=$A471),--(DH472:DH$2509))</f>
        <v>0</v>
      </c>
      <c r="DI471" s="343" cm="1">
        <f t="array" ref="DI471">SUMPRODUCT(--($A472:$A$2509=$A471),--(DI472:DI$2509))</f>
        <v>-29.366729769855681</v>
      </c>
      <c r="DJ471" s="334" cm="1">
        <f t="array" ref="DJ471">SUMPRODUCT(--($A472:$A$2509=$A471),--(DJ472:DJ$2509))</f>
        <v>354</v>
      </c>
      <c r="DK471" s="334" cm="1">
        <f t="array" ref="DK471">SUMPRODUCT(--($A472:$A$2509=$A471),--(DK472:DK$2509))</f>
        <v>130</v>
      </c>
      <c r="DL471" s="334" cm="1">
        <f t="array" ref="DL471">SUMPRODUCT(--($A472:$A$2509=$A471),--(DL472:DL$2509))</f>
        <v>0</v>
      </c>
      <c r="DM471" s="334" cm="1">
        <f t="array" ref="DM471">SUMPRODUCT(--($A472:$A$2509=$A471),--(DM472:DM$2509))</f>
        <v>52</v>
      </c>
      <c r="DN471" s="334" cm="1">
        <f t="array" ref="DN471">SUMPRODUCT(--($A472:$A$2509=$A471),--(DN472:DN$2509))</f>
        <v>59</v>
      </c>
      <c r="DO471" s="334" cm="1">
        <f t="array" ref="DO471">SUMPRODUCT(--($A472:$A$2509=$A471),--(DO472:DO$2509))</f>
        <v>42</v>
      </c>
      <c r="DP471" s="339" cm="1">
        <f t="array" ref="DP471">SUMPRODUCT(--($A472:$A$2509=$A471),--(DP472:DP$2509))</f>
        <v>922.50000000000011</v>
      </c>
      <c r="DQ471" s="339" cm="1">
        <f t="array" ref="DQ471">SUMPRODUCT(--($A472:$A$2509=$A471),--(DQ472:DQ$2509))</f>
        <v>715.59999084472611</v>
      </c>
      <c r="DR471" s="339" cm="1">
        <f t="array" ref="DR471">SUMPRODUCT(--($A472:$A$2509=$A471),--(DR472:DR$2509))</f>
        <v>206.90000104904149</v>
      </c>
      <c r="DS471" s="334" cm="1">
        <f t="array" ref="DS471">SUMPRODUCT(--($A472:$A$2509=$A471),--(DS472:DS$2509))</f>
        <v>3918</v>
      </c>
      <c r="DT471" s="334" cm="1">
        <f t="array" ref="DT471">SUMPRODUCT(--($A472:$A$2509=$A471),--(DT472:DT$2509))</f>
        <v>841</v>
      </c>
      <c r="DU471" s="334" cm="1">
        <f t="array" ref="DU471">SUMPRODUCT(--($A472:$A$2509=$A471),--(DU472:DU$2509))</f>
        <v>454</v>
      </c>
      <c r="DV471" s="334" cm="1">
        <f t="array" ref="DV471">SUMPRODUCT(--($A472:$A$2509=$A471),--(DV472:DV$2509))</f>
        <v>420</v>
      </c>
      <c r="DW471" s="334" cm="1">
        <f t="array" ref="DW471">SUMPRODUCT(--($A472:$A$2509=$A471),--(DW472:DW$2509))</f>
        <v>102</v>
      </c>
      <c r="DX471" s="334" cm="1">
        <f t="array" ref="DX471">SUMPRODUCT(--($A472:$A$2509=$A471),--(DX472:DX$2509))</f>
        <v>318</v>
      </c>
      <c r="DY471" s="334" cm="1">
        <f t="array" ref="DY471">SUMPRODUCT(--($A472:$A$2509=$A471),--(DY472:DY$2509))</f>
        <v>10</v>
      </c>
      <c r="DZ471" s="334" cm="1">
        <f t="array" ref="DZ471">SUMPRODUCT(--($A472:$A$2509=$A471),--(DZ472:DZ$2509))</f>
        <v>32</v>
      </c>
      <c r="EA471" s="334" cm="1">
        <f t="array" ref="EA471">SUMPRODUCT(--($A472:$A$2509=$A471),--(EA472:EA$2509))</f>
        <v>28</v>
      </c>
      <c r="EB471" s="334" cm="1">
        <f t="array" ref="EB471">SUMPRODUCT(--($A472:$A$2509=$A471),--(EB472:EB$2509))</f>
        <v>6</v>
      </c>
      <c r="EC471" s="334" cm="1">
        <f t="array" ref="EC471">SUMPRODUCT(--($A472:$A$2509=$A471),--(EC472:EC$2509))</f>
        <v>798</v>
      </c>
      <c r="ED471" s="338">
        <f>EC471/DP471*10</f>
        <v>8.6504065040650389</v>
      </c>
      <c r="EE471" s="338">
        <f>DX471/DP471*10</f>
        <v>3.4471544715447151</v>
      </c>
      <c r="EF471" s="338">
        <f>DW471/DP471*10</f>
        <v>1.1056910569105689</v>
      </c>
      <c r="EG471" s="338">
        <f>DX471/DQ471*10</f>
        <v>4.4438234218619623</v>
      </c>
      <c r="EH471" s="341">
        <f>(DT471+DX471+DZ471)/DP471</f>
        <v>1.2910569105691054</v>
      </c>
      <c r="EI471" s="341"/>
      <c r="EJ471" s="337">
        <f>DT471/(DS471-DX471-DY471-DZ471)</f>
        <v>0.23636874648679032</v>
      </c>
      <c r="EK471" s="337"/>
      <c r="EL471" s="342"/>
      <c r="EM471" s="342"/>
      <c r="EN471" s="342"/>
      <c r="EO471" s="342"/>
      <c r="EP471" s="342"/>
      <c r="EQ471" s="342"/>
      <c r="ER471" s="237"/>
      <c r="ES471" s="341"/>
      <c r="ET471" s="341"/>
      <c r="EU471" s="341"/>
      <c r="EV471" s="341"/>
      <c r="EW471" s="341"/>
      <c r="EX471" s="333" cm="1">
        <f t="array" ref="EX471">SUMPRODUCT(--($A472:$A$2509=$A471),--(EX472:EX$2509))</f>
        <v>12.16505960375067</v>
      </c>
    </row>
    <row r="472" spans="1:154" ht="13" customHeight="1">
      <c r="A472" s="160" t="s">
        <v>16</v>
      </c>
      <c r="B472" s="160">
        <v>10565</v>
      </c>
      <c r="C472" s="160">
        <v>656605</v>
      </c>
      <c r="D472" s="160">
        <v>17594</v>
      </c>
      <c r="E472" s="160" t="s">
        <v>438</v>
      </c>
      <c r="F472" s="160" t="s">
        <v>438</v>
      </c>
      <c r="G472" s="175"/>
      <c r="H472" s="168" t="s">
        <v>899</v>
      </c>
      <c r="I472" s="169" t="s">
        <v>144</v>
      </c>
      <c r="J472" s="170">
        <v>29</v>
      </c>
      <c r="K472" s="161">
        <v>1</v>
      </c>
      <c r="M472" s="184" t="s">
        <v>837</v>
      </c>
      <c r="Z472" s="163"/>
      <c r="AS472" s="278"/>
      <c r="AT472" s="278"/>
      <c r="AU472" s="278"/>
      <c r="AV472" s="278"/>
      <c r="AW472" s="278"/>
      <c r="AX472" s="278"/>
      <c r="AY472" s="456"/>
      <c r="AZ472" s="278"/>
      <c r="BA472" s="278"/>
      <c r="BB472" s="278"/>
      <c r="BC472" s="278"/>
      <c r="BD472" s="164"/>
      <c r="BE472" s="164"/>
      <c r="BF472" s="164"/>
      <c r="BG472" s="164"/>
      <c r="BH472" s="164"/>
      <c r="BI472" s="164"/>
      <c r="BJ472" s="165"/>
      <c r="BK472" s="164"/>
      <c r="BL472" s="165"/>
      <c r="BM472" s="165"/>
      <c r="BN472" s="165"/>
      <c r="BO472" s="165"/>
      <c r="BP472" s="165"/>
      <c r="BQ472" s="165"/>
      <c r="BR472" s="165"/>
      <c r="BS472" s="284"/>
      <c r="BT472" s="289"/>
      <c r="BU472" s="279"/>
      <c r="BV472" s="290"/>
      <c r="BW472" s="289"/>
      <c r="BX472" s="289"/>
      <c r="BY472" s="289"/>
      <c r="BZ472" s="289"/>
      <c r="CA472" s="279"/>
      <c r="CB472" s="290"/>
      <c r="CC472" s="289"/>
      <c r="CD472" s="279"/>
      <c r="CE472" s="328"/>
      <c r="CF472" s="290"/>
      <c r="CG472" s="289"/>
      <c r="CH472" s="279"/>
      <c r="CI472" s="328"/>
      <c r="CJ472" s="290"/>
      <c r="CK472" s="289"/>
      <c r="CL472" s="279"/>
      <c r="CM472" s="328"/>
      <c r="CN472" s="290"/>
      <c r="CO472" s="289"/>
      <c r="CP472" s="279"/>
      <c r="CQ472" s="328"/>
      <c r="CR472" s="290"/>
      <c r="CS472" s="289"/>
      <c r="CT472" s="279"/>
      <c r="CU472" s="328"/>
      <c r="CV472" s="328"/>
      <c r="CW472" s="290"/>
      <c r="CX472" s="289"/>
      <c r="CY472" s="279"/>
      <c r="CZ472" s="328"/>
      <c r="DA472" s="328"/>
      <c r="DB472" s="290"/>
      <c r="DC472" s="289"/>
      <c r="DD472" s="279"/>
      <c r="DE472" s="328"/>
      <c r="DF472" s="328"/>
      <c r="DG472" s="290"/>
      <c r="DH472" s="302"/>
      <c r="DI472" s="301"/>
      <c r="DJ472" s="163">
        <v>18</v>
      </c>
      <c r="DK472" s="163">
        <v>18</v>
      </c>
      <c r="DL472" s="163">
        <v>0</v>
      </c>
      <c r="DM472" s="163">
        <v>3</v>
      </c>
      <c r="DN472" s="163">
        <v>10</v>
      </c>
      <c r="DO472" s="163">
        <v>0</v>
      </c>
      <c r="DP472" s="165">
        <v>106.1</v>
      </c>
      <c r="DQ472" s="165">
        <v>106.09999847412099</v>
      </c>
      <c r="DR472" s="165"/>
      <c r="DS472" s="163">
        <v>445</v>
      </c>
      <c r="DT472" s="163">
        <v>101</v>
      </c>
      <c r="DU472" s="163">
        <v>47</v>
      </c>
      <c r="DV472" s="163">
        <v>43</v>
      </c>
      <c r="DW472" s="163">
        <v>7</v>
      </c>
      <c r="DX472" s="163">
        <v>26</v>
      </c>
      <c r="DY472" s="163">
        <v>0</v>
      </c>
      <c r="DZ472" s="163">
        <v>5</v>
      </c>
      <c r="EA472" s="163">
        <v>2</v>
      </c>
      <c r="EB472" s="163">
        <v>0</v>
      </c>
      <c r="EC472" s="163">
        <v>84</v>
      </c>
      <c r="ED472" s="165">
        <v>7.10971820841909</v>
      </c>
      <c r="EE472" s="165">
        <v>2.20062706451067</v>
      </c>
      <c r="EF472" s="165">
        <v>0.59247651736825702</v>
      </c>
      <c r="EG472" s="165">
        <v>8.5485897505991399</v>
      </c>
      <c r="EH472" s="166">
        <v>1.1943574239010899</v>
      </c>
      <c r="EI472" s="165">
        <v>92.178999014230698</v>
      </c>
      <c r="EJ472" s="164">
        <v>0.243961352657004</v>
      </c>
      <c r="EK472" s="164">
        <v>0.29102167182662497</v>
      </c>
      <c r="EL472" s="278">
        <v>0.46036585299999999</v>
      </c>
      <c r="EM472" s="278">
        <v>0.19817073099999999</v>
      </c>
      <c r="EN472" s="278">
        <v>0.34146341400000002</v>
      </c>
      <c r="EO472" s="278">
        <v>6.6666669999999997E-2</v>
      </c>
      <c r="EP472" s="278">
        <v>0.43030302999999998</v>
      </c>
      <c r="EQ472" s="278">
        <v>8.4675009999999995E-2</v>
      </c>
      <c r="ER472" s="165">
        <v>-0.60566949160310402</v>
      </c>
      <c r="ES472" s="166">
        <v>3.63949860669072</v>
      </c>
      <c r="ET472" s="166">
        <v>3.93</v>
      </c>
      <c r="EU472" s="166">
        <v>3.2362181361791</v>
      </c>
      <c r="EV472" s="166">
        <v>3.9335504523335301</v>
      </c>
      <c r="EW472" s="166">
        <v>4.0704967778025303</v>
      </c>
      <c r="EX472" s="284">
        <v>2.39417147636413</v>
      </c>
    </row>
    <row r="473" spans="1:154" ht="13" customHeight="1">
      <c r="A473" s="160" t="s">
        <v>16</v>
      </c>
      <c r="B473" s="160">
        <v>10683</v>
      </c>
      <c r="C473" s="160">
        <v>601713</v>
      </c>
      <c r="D473" s="160">
        <v>15454</v>
      </c>
      <c r="E473" s="160" t="s">
        <v>2172</v>
      </c>
      <c r="F473" s="160" t="s">
        <v>2172</v>
      </c>
      <c r="G473" s="175"/>
      <c r="H473" s="168" t="s">
        <v>1061</v>
      </c>
      <c r="I473" s="169" t="s">
        <v>220</v>
      </c>
      <c r="J473" s="170">
        <v>32</v>
      </c>
      <c r="K473" s="161">
        <v>1</v>
      </c>
      <c r="M473" s="184" t="s">
        <v>837</v>
      </c>
      <c r="Z473" s="163"/>
      <c r="AS473" s="278"/>
      <c r="AT473" s="278"/>
      <c r="AU473" s="278"/>
      <c r="AV473" s="278"/>
      <c r="AW473" s="278"/>
      <c r="AX473" s="278"/>
      <c r="AY473" s="456"/>
      <c r="AZ473" s="278"/>
      <c r="BA473" s="278"/>
      <c r="BB473" s="278"/>
      <c r="BC473" s="278"/>
      <c r="BD473" s="164"/>
      <c r="BE473" s="164"/>
      <c r="BF473" s="164"/>
      <c r="BG473" s="164"/>
      <c r="BH473" s="164"/>
      <c r="BI473" s="164"/>
      <c r="BJ473" s="165"/>
      <c r="BK473" s="164"/>
      <c r="BL473" s="165"/>
      <c r="BM473" s="165"/>
      <c r="BN473" s="165"/>
      <c r="BO473" s="165"/>
      <c r="BP473" s="165"/>
      <c r="BQ473" s="165"/>
      <c r="BR473" s="165"/>
      <c r="BS473" s="284"/>
      <c r="BT473" s="289"/>
      <c r="BU473" s="279"/>
      <c r="BV473" s="290"/>
      <c r="BW473" s="289"/>
      <c r="BX473" s="289"/>
      <c r="BY473" s="289"/>
      <c r="BZ473" s="289"/>
      <c r="CA473" s="279"/>
      <c r="CB473" s="290"/>
      <c r="CC473" s="289"/>
      <c r="CD473" s="279"/>
      <c r="CE473" s="328"/>
      <c r="CF473" s="290"/>
      <c r="CG473" s="289"/>
      <c r="CH473" s="279"/>
      <c r="CI473" s="328"/>
      <c r="CJ473" s="290"/>
      <c r="CK473" s="289"/>
      <c r="CL473" s="279"/>
      <c r="CM473" s="328"/>
      <c r="CN473" s="290"/>
      <c r="CO473" s="289"/>
      <c r="CP473" s="279"/>
      <c r="CQ473" s="328"/>
      <c r="CR473" s="290"/>
      <c r="CS473" s="289"/>
      <c r="CT473" s="279"/>
      <c r="CU473" s="328"/>
      <c r="CV473" s="328"/>
      <c r="CW473" s="290"/>
      <c r="CX473" s="289"/>
      <c r="CY473" s="279"/>
      <c r="CZ473" s="328"/>
      <c r="DA473" s="328"/>
      <c r="DB473" s="290"/>
      <c r="DC473" s="289"/>
      <c r="DD473" s="279"/>
      <c r="DE473" s="328"/>
      <c r="DF473" s="328"/>
      <c r="DG473" s="290"/>
      <c r="DH473" s="302"/>
      <c r="DI473" s="301"/>
      <c r="DJ473" s="163">
        <v>17</v>
      </c>
      <c r="DK473" s="163">
        <v>17</v>
      </c>
      <c r="DL473" s="163">
        <v>0</v>
      </c>
      <c r="DM473" s="163">
        <v>9</v>
      </c>
      <c r="DN473" s="163">
        <v>2</v>
      </c>
      <c r="DO473" s="163">
        <v>0</v>
      </c>
      <c r="DP473" s="165">
        <v>97</v>
      </c>
      <c r="DQ473" s="165">
        <v>97</v>
      </c>
      <c r="DR473" s="165"/>
      <c r="DS473" s="163">
        <v>385</v>
      </c>
      <c r="DT473" s="163">
        <v>77</v>
      </c>
      <c r="DU473" s="163">
        <v>37</v>
      </c>
      <c r="DV473" s="163">
        <v>35</v>
      </c>
      <c r="DW473" s="163">
        <v>12</v>
      </c>
      <c r="DX473" s="163">
        <v>24</v>
      </c>
      <c r="DY473" s="163">
        <v>0</v>
      </c>
      <c r="DZ473" s="163">
        <v>1</v>
      </c>
      <c r="EA473" s="163">
        <v>0</v>
      </c>
      <c r="EB473" s="163">
        <v>0</v>
      </c>
      <c r="EC473" s="163">
        <v>107</v>
      </c>
      <c r="ED473" s="165">
        <v>9.9278350515463902</v>
      </c>
      <c r="EE473" s="165">
        <v>2.2268041237113398</v>
      </c>
      <c r="EF473" s="165">
        <v>1.1134020618556699</v>
      </c>
      <c r="EG473" s="165">
        <v>7.1443298969072098</v>
      </c>
      <c r="EH473" s="166">
        <v>1.0412371134020599</v>
      </c>
      <c r="EI473" s="165">
        <v>80.361366647156601</v>
      </c>
      <c r="EJ473" s="164">
        <v>0.21388888888888799</v>
      </c>
      <c r="EK473" s="164">
        <v>0.26970954356846399</v>
      </c>
      <c r="EL473" s="278">
        <v>0.32</v>
      </c>
      <c r="EM473" s="278">
        <v>0.20399999999999999</v>
      </c>
      <c r="EN473" s="278">
        <v>0.47599999999999998</v>
      </c>
      <c r="EO473" s="278">
        <v>0.11067194</v>
      </c>
      <c r="EP473" s="278">
        <v>0.39920949</v>
      </c>
      <c r="EQ473" s="278">
        <v>0.10924933000000001</v>
      </c>
      <c r="ER473" s="165">
        <v>-0.298829814147068</v>
      </c>
      <c r="ES473" s="166">
        <v>3.2474226804123698</v>
      </c>
      <c r="ET473" s="166">
        <v>3.82</v>
      </c>
      <c r="EU473" s="166">
        <v>3.26100564150466</v>
      </c>
      <c r="EV473" s="166">
        <v>3.4617429631579699</v>
      </c>
      <c r="EW473" s="166">
        <v>3.3287087273441198</v>
      </c>
      <c r="EX473" s="284">
        <v>2.2686772346496502</v>
      </c>
    </row>
    <row r="474" spans="1:154" ht="13" customHeight="1">
      <c r="A474" s="160" t="s">
        <v>16</v>
      </c>
      <c r="B474" s="160">
        <v>10926</v>
      </c>
      <c r="C474" s="160">
        <v>657376</v>
      </c>
      <c r="D474" s="160">
        <v>19899</v>
      </c>
      <c r="E474" s="160" t="s">
        <v>16</v>
      </c>
      <c r="F474" s="160" t="s">
        <v>16</v>
      </c>
      <c r="G474" s="175"/>
      <c r="H474" s="162" t="s">
        <v>1891</v>
      </c>
      <c r="I474" s="162" t="s">
        <v>1082</v>
      </c>
      <c r="J474" s="161">
        <v>29</v>
      </c>
      <c r="K474" s="161">
        <v>1</v>
      </c>
      <c r="M474" s="184" t="s">
        <v>837</v>
      </c>
      <c r="Z474" s="163"/>
      <c r="AS474" s="278"/>
      <c r="AT474" s="278"/>
      <c r="AU474" s="278"/>
      <c r="AV474" s="278"/>
      <c r="AW474" s="278"/>
      <c r="AX474" s="278"/>
      <c r="AY474" s="456"/>
      <c r="AZ474" s="278"/>
      <c r="BA474" s="278"/>
      <c r="BB474" s="278"/>
      <c r="BC474" s="278"/>
      <c r="BD474" s="164"/>
      <c r="BE474" s="164"/>
      <c r="BF474" s="164"/>
      <c r="BG474" s="164"/>
      <c r="BH474" s="164"/>
      <c r="BI474" s="164"/>
      <c r="BJ474" s="165"/>
      <c r="BK474" s="164"/>
      <c r="BL474" s="165"/>
      <c r="BM474" s="165"/>
      <c r="BN474" s="165"/>
      <c r="BO474" s="165"/>
      <c r="BP474" s="165"/>
      <c r="BQ474" s="165"/>
      <c r="BR474" s="165"/>
      <c r="BS474" s="284"/>
      <c r="BT474" s="289"/>
      <c r="BU474" s="279"/>
      <c r="BV474" s="290"/>
      <c r="BW474" s="289"/>
      <c r="BX474" s="289"/>
      <c r="BY474" s="289"/>
      <c r="BZ474" s="289"/>
      <c r="CA474" s="279"/>
      <c r="CB474" s="290"/>
      <c r="CC474" s="289"/>
      <c r="CD474" s="279"/>
      <c r="CE474" s="328"/>
      <c r="CF474" s="290"/>
      <c r="CG474" s="289"/>
      <c r="CH474" s="279"/>
      <c r="CI474" s="328"/>
      <c r="CJ474" s="290"/>
      <c r="CK474" s="289"/>
      <c r="CL474" s="279"/>
      <c r="CM474" s="328"/>
      <c r="CN474" s="290"/>
      <c r="CO474" s="289"/>
      <c r="CP474" s="279"/>
      <c r="CQ474" s="328"/>
      <c r="CR474" s="290"/>
      <c r="CS474" s="289"/>
      <c r="CT474" s="279"/>
      <c r="CU474" s="328"/>
      <c r="CV474" s="328"/>
      <c r="CW474" s="290"/>
      <c r="CX474" s="289"/>
      <c r="CY474" s="279"/>
      <c r="CZ474" s="328"/>
      <c r="DA474" s="328"/>
      <c r="DB474" s="290"/>
      <c r="DC474" s="289"/>
      <c r="DD474" s="279"/>
      <c r="DE474" s="328"/>
      <c r="DF474" s="328"/>
      <c r="DG474" s="290"/>
      <c r="DH474" s="302"/>
      <c r="DI474" s="301"/>
      <c r="DJ474" s="163">
        <v>14</v>
      </c>
      <c r="DK474" s="163">
        <v>14</v>
      </c>
      <c r="DL474" s="163">
        <v>0</v>
      </c>
      <c r="DM474" s="163">
        <v>4</v>
      </c>
      <c r="DN474" s="163">
        <v>4</v>
      </c>
      <c r="DO474" s="163">
        <v>0</v>
      </c>
      <c r="DP474" s="165">
        <v>78.2</v>
      </c>
      <c r="DQ474" s="165">
        <v>78.199996948242102</v>
      </c>
      <c r="DR474" s="165"/>
      <c r="DS474" s="163">
        <v>316</v>
      </c>
      <c r="DT474" s="163">
        <v>56</v>
      </c>
      <c r="DU474" s="163">
        <v>29</v>
      </c>
      <c r="DV474" s="163">
        <v>29</v>
      </c>
      <c r="DW474" s="163">
        <v>9</v>
      </c>
      <c r="DX474" s="163">
        <v>30</v>
      </c>
      <c r="DY474" s="163">
        <v>0</v>
      </c>
      <c r="DZ474" s="163">
        <v>1</v>
      </c>
      <c r="EA474" s="163">
        <v>2</v>
      </c>
      <c r="EB474" s="163">
        <v>2</v>
      </c>
      <c r="EC474" s="163">
        <v>73</v>
      </c>
      <c r="ED474" s="165">
        <v>8.35169518524736</v>
      </c>
      <c r="EE474" s="165">
        <v>3.4322035007865801</v>
      </c>
      <c r="EF474" s="165">
        <v>1.02966105023597</v>
      </c>
      <c r="EG474" s="165">
        <v>6.4067798681349597</v>
      </c>
      <c r="EH474" s="166">
        <v>1.0932203743246101</v>
      </c>
      <c r="EI474" s="165">
        <v>84.800231043134602</v>
      </c>
      <c r="EJ474" s="164">
        <v>0.19649122807017499</v>
      </c>
      <c r="EK474" s="164">
        <v>0.231527093596059</v>
      </c>
      <c r="EL474" s="278">
        <v>0.33175355400000001</v>
      </c>
      <c r="EM474" s="278">
        <v>0.189573459</v>
      </c>
      <c r="EN474" s="278">
        <v>0.478672985</v>
      </c>
      <c r="EO474" s="278">
        <v>6.6037739999999998E-2</v>
      </c>
      <c r="EP474" s="278">
        <v>0.35377357999999998</v>
      </c>
      <c r="EQ474" s="278">
        <v>0.11572942</v>
      </c>
      <c r="ER474" s="165">
        <v>-0.129423181390453</v>
      </c>
      <c r="ES474" s="166">
        <v>3.3177967174270302</v>
      </c>
      <c r="ET474" s="166">
        <v>2.91</v>
      </c>
      <c r="EU474" s="166">
        <v>3.8993072578804902</v>
      </c>
      <c r="EV474" s="166">
        <v>4.3051921385675298</v>
      </c>
      <c r="EW474" s="166">
        <v>4.2332027472354197</v>
      </c>
      <c r="EX474" s="284">
        <v>1.22419321537017</v>
      </c>
    </row>
    <row r="475" spans="1:154" ht="13" customHeight="1">
      <c r="A475" s="160" t="s">
        <v>16</v>
      </c>
      <c r="B475" s="160">
        <v>9879</v>
      </c>
      <c r="C475" s="160">
        <v>622663</v>
      </c>
      <c r="D475" s="160">
        <v>15890</v>
      </c>
      <c r="E475" s="160" t="s">
        <v>4356</v>
      </c>
      <c r="F475" s="160" t="s">
        <v>4356</v>
      </c>
      <c r="G475" s="175"/>
      <c r="H475" s="168" t="s">
        <v>818</v>
      </c>
      <c r="I475" s="169" t="s">
        <v>589</v>
      </c>
      <c r="J475" s="170">
        <v>31</v>
      </c>
      <c r="K475" s="161">
        <v>1</v>
      </c>
      <c r="M475" s="184" t="s">
        <v>837</v>
      </c>
      <c r="Z475" s="163"/>
      <c r="AS475" s="278"/>
      <c r="AT475" s="278"/>
      <c r="AU475" s="278"/>
      <c r="AV475" s="278"/>
      <c r="AW475" s="278"/>
      <c r="AX475" s="278"/>
      <c r="AY475" s="456"/>
      <c r="AZ475" s="278"/>
      <c r="BA475" s="278"/>
      <c r="BB475" s="278"/>
      <c r="BC475" s="278"/>
      <c r="BD475" s="164"/>
      <c r="BE475" s="164"/>
      <c r="BF475" s="164"/>
      <c r="BG475" s="164"/>
      <c r="BH475" s="164"/>
      <c r="BI475" s="164"/>
      <c r="BJ475" s="165"/>
      <c r="BK475" s="164"/>
      <c r="BL475" s="165"/>
      <c r="BM475" s="165"/>
      <c r="BN475" s="165"/>
      <c r="BO475" s="165"/>
      <c r="BP475" s="165"/>
      <c r="BQ475" s="165"/>
      <c r="BR475" s="165"/>
      <c r="BS475" s="284"/>
      <c r="BT475" s="289"/>
      <c r="BU475" s="279"/>
      <c r="BV475" s="290"/>
      <c r="BW475" s="289"/>
      <c r="BX475" s="289"/>
      <c r="BY475" s="289"/>
      <c r="BZ475" s="289"/>
      <c r="CA475" s="279"/>
      <c r="CB475" s="290"/>
      <c r="CC475" s="289"/>
      <c r="CD475" s="279"/>
      <c r="CE475" s="328"/>
      <c r="CF475" s="290"/>
      <c r="CG475" s="289"/>
      <c r="CH475" s="279"/>
      <c r="CI475" s="328"/>
      <c r="CJ475" s="290"/>
      <c r="CK475" s="289"/>
      <c r="CL475" s="279"/>
      <c r="CM475" s="328"/>
      <c r="CN475" s="290"/>
      <c r="CO475" s="289"/>
      <c r="CP475" s="279"/>
      <c r="CQ475" s="328"/>
      <c r="CR475" s="290"/>
      <c r="CS475" s="289"/>
      <c r="CT475" s="279"/>
      <c r="CU475" s="328"/>
      <c r="CV475" s="328"/>
      <c r="CW475" s="290"/>
      <c r="CX475" s="289"/>
      <c r="CY475" s="279"/>
      <c r="CZ475" s="328"/>
      <c r="DA475" s="328"/>
      <c r="DB475" s="290"/>
      <c r="DC475" s="289"/>
      <c r="DD475" s="279"/>
      <c r="DE475" s="328"/>
      <c r="DF475" s="328"/>
      <c r="DG475" s="290"/>
      <c r="DH475" s="302"/>
      <c r="DI475" s="301"/>
      <c r="DJ475" s="163">
        <v>19</v>
      </c>
      <c r="DK475" s="163">
        <v>19</v>
      </c>
      <c r="DL475" s="163">
        <v>0</v>
      </c>
      <c r="DM475" s="163">
        <v>2</v>
      </c>
      <c r="DN475" s="163">
        <v>10</v>
      </c>
      <c r="DO475" s="163">
        <v>0</v>
      </c>
      <c r="DP475" s="165">
        <v>108.2</v>
      </c>
      <c r="DQ475" s="165">
        <v>108.199996948242</v>
      </c>
      <c r="DR475" s="165"/>
      <c r="DS475" s="163">
        <v>484</v>
      </c>
      <c r="DT475" s="163">
        <v>115</v>
      </c>
      <c r="DU475" s="163">
        <v>69</v>
      </c>
      <c r="DV475" s="163">
        <v>64</v>
      </c>
      <c r="DW475" s="163">
        <v>12</v>
      </c>
      <c r="DX475" s="163">
        <v>36</v>
      </c>
      <c r="DY475" s="163">
        <v>1</v>
      </c>
      <c r="DZ475" s="163">
        <v>10</v>
      </c>
      <c r="EA475" s="163">
        <v>3</v>
      </c>
      <c r="EB475" s="163">
        <v>0</v>
      </c>
      <c r="EC475" s="163">
        <v>73</v>
      </c>
      <c r="ED475" s="165">
        <v>6.0460124114337797</v>
      </c>
      <c r="EE475" s="165">
        <v>2.9815951618029599</v>
      </c>
      <c r="EF475" s="165">
        <v>0.99386505393432001</v>
      </c>
      <c r="EG475" s="165">
        <v>9.5245401002039092</v>
      </c>
      <c r="EH475" s="166">
        <v>1.38957058466743</v>
      </c>
      <c r="EI475" s="165">
        <v>107.787880099966</v>
      </c>
      <c r="EJ475" s="164">
        <v>0.26255707762557001</v>
      </c>
      <c r="EK475" s="164">
        <v>0.291784702549575</v>
      </c>
      <c r="EL475" s="278">
        <v>0.39612188300000001</v>
      </c>
      <c r="EM475" s="278">
        <v>0.24653739599999999</v>
      </c>
      <c r="EN475" s="278">
        <v>0.35734072</v>
      </c>
      <c r="EO475" s="278">
        <v>6.0273970000000003E-2</v>
      </c>
      <c r="EP475" s="278">
        <v>0.42739726</v>
      </c>
      <c r="EQ475" s="278">
        <v>6.6414689999999998E-2</v>
      </c>
      <c r="ER475" s="165">
        <v>-0.52622446818726598</v>
      </c>
      <c r="ES475" s="166">
        <v>5.3006136209830403</v>
      </c>
      <c r="ET475" s="166">
        <v>4.71</v>
      </c>
      <c r="EU475" s="166">
        <v>4.4477111316040396</v>
      </c>
      <c r="EV475" s="166">
        <v>4.7625917472513901</v>
      </c>
      <c r="EW475" s="166">
        <v>4.8236647741961596</v>
      </c>
      <c r="EX475" s="284">
        <v>1.1224670410156199</v>
      </c>
    </row>
    <row r="476" spans="1:154" ht="13" customHeight="1">
      <c r="A476" s="160" t="s">
        <v>16</v>
      </c>
      <c r="B476" s="160">
        <v>11597</v>
      </c>
      <c r="C476" s="160">
        <v>664126</v>
      </c>
      <c r="D476" s="160">
        <v>17998</v>
      </c>
      <c r="E476" s="160" t="s">
        <v>2178</v>
      </c>
      <c r="F476" s="160" t="s">
        <v>2178</v>
      </c>
      <c r="G476" s="175"/>
      <c r="H476" s="168" t="s">
        <v>1278</v>
      </c>
      <c r="I476" s="169" t="s">
        <v>148</v>
      </c>
      <c r="J476" s="170">
        <v>31</v>
      </c>
      <c r="K476" s="161">
        <v>1</v>
      </c>
      <c r="M476" s="184" t="s">
        <v>837</v>
      </c>
      <c r="Z476" s="163"/>
      <c r="AS476" s="278"/>
      <c r="AT476" s="278"/>
      <c r="AU476" s="278"/>
      <c r="AV476" s="278"/>
      <c r="AW476" s="278"/>
      <c r="AX476" s="278"/>
      <c r="AY476" s="456"/>
      <c r="AZ476" s="278"/>
      <c r="BA476" s="278"/>
      <c r="BB476" s="278"/>
      <c r="BC476" s="278"/>
      <c r="BD476" s="164"/>
      <c r="BE476" s="164"/>
      <c r="BF476" s="164"/>
      <c r="BG476" s="164"/>
      <c r="BH476" s="164"/>
      <c r="BI476" s="164"/>
      <c r="BJ476" s="165"/>
      <c r="BK476" s="164"/>
      <c r="BL476" s="165"/>
      <c r="BM476" s="165"/>
      <c r="BN476" s="165"/>
      <c r="BO476" s="165"/>
      <c r="BP476" s="165"/>
      <c r="BQ476" s="165"/>
      <c r="BR476" s="165"/>
      <c r="BS476" s="284"/>
      <c r="BT476" s="289"/>
      <c r="BU476" s="279"/>
      <c r="BV476" s="290"/>
      <c r="BW476" s="289"/>
      <c r="BX476" s="289"/>
      <c r="BY476" s="289"/>
      <c r="BZ476" s="289"/>
      <c r="CA476" s="279"/>
      <c r="CB476" s="290"/>
      <c r="CC476" s="289"/>
      <c r="CD476" s="279"/>
      <c r="CE476" s="328"/>
      <c r="CF476" s="290"/>
      <c r="CG476" s="289"/>
      <c r="CH476" s="279"/>
      <c r="CI476" s="328"/>
      <c r="CJ476" s="290"/>
      <c r="CK476" s="289"/>
      <c r="CL476" s="279"/>
      <c r="CM476" s="328"/>
      <c r="CN476" s="290"/>
      <c r="CO476" s="289"/>
      <c r="CP476" s="279"/>
      <c r="CQ476" s="328"/>
      <c r="CR476" s="290"/>
      <c r="CS476" s="289"/>
      <c r="CT476" s="279"/>
      <c r="CU476" s="328"/>
      <c r="CV476" s="328"/>
      <c r="CW476" s="290"/>
      <c r="CX476" s="289"/>
      <c r="CY476" s="279"/>
      <c r="CZ476" s="328"/>
      <c r="DA476" s="328"/>
      <c r="DB476" s="290"/>
      <c r="DC476" s="289"/>
      <c r="DD476" s="279"/>
      <c r="DE476" s="328"/>
      <c r="DF476" s="328"/>
      <c r="DG476" s="290"/>
      <c r="DH476" s="302"/>
      <c r="DI476" s="301"/>
      <c r="DJ476" s="163">
        <v>35</v>
      </c>
      <c r="DK476" s="163">
        <v>0</v>
      </c>
      <c r="DL476" s="163">
        <v>0</v>
      </c>
      <c r="DM476" s="163">
        <v>4</v>
      </c>
      <c r="DN476" s="163">
        <v>2</v>
      </c>
      <c r="DO476" s="163">
        <v>15</v>
      </c>
      <c r="DP476" s="165">
        <v>34.200000000000003</v>
      </c>
      <c r="DQ476" s="165"/>
      <c r="DR476" s="165">
        <v>34.200000762939403</v>
      </c>
      <c r="DS476" s="163">
        <v>143</v>
      </c>
      <c r="DT476" s="163">
        <v>24</v>
      </c>
      <c r="DU476" s="163">
        <v>11</v>
      </c>
      <c r="DV476" s="163">
        <v>9</v>
      </c>
      <c r="DW476" s="163">
        <v>0</v>
      </c>
      <c r="DX476" s="163">
        <v>14</v>
      </c>
      <c r="DY476" s="163">
        <v>0</v>
      </c>
      <c r="DZ476" s="163">
        <v>0</v>
      </c>
      <c r="EA476" s="163">
        <v>1</v>
      </c>
      <c r="EB476" s="163">
        <v>0</v>
      </c>
      <c r="EC476" s="163">
        <v>30</v>
      </c>
      <c r="ED476" s="165">
        <v>7.7884621098197098</v>
      </c>
      <c r="EE476" s="165">
        <v>3.6346156512491898</v>
      </c>
      <c r="EF476" s="165">
        <v>0</v>
      </c>
      <c r="EG476" s="165">
        <v>6.2307696878557701</v>
      </c>
      <c r="EH476" s="166">
        <v>1.09615392656721</v>
      </c>
      <c r="EI476" s="165">
        <v>85.027784346926097</v>
      </c>
      <c r="EJ476" s="164">
        <v>0.186046511627906</v>
      </c>
      <c r="EK476" s="164">
        <v>0.24242424242424199</v>
      </c>
      <c r="EL476" s="278">
        <v>0.50505050500000004</v>
      </c>
      <c r="EM476" s="278">
        <v>0.15151515099999999</v>
      </c>
      <c r="EN476" s="278">
        <v>0.34343434299999998</v>
      </c>
      <c r="EO476" s="278">
        <v>1.0101010000000001E-2</v>
      </c>
      <c r="EP476" s="278">
        <v>0.42424242000000001</v>
      </c>
      <c r="EQ476" s="278">
        <v>0.11206897</v>
      </c>
      <c r="ER476" s="165">
        <v>3.7262393781211198E-2</v>
      </c>
      <c r="ES476" s="166">
        <v>2.3365386329459099</v>
      </c>
      <c r="ET476" s="166">
        <v>2.64</v>
      </c>
      <c r="EU476" s="166">
        <v>2.5665171022245801</v>
      </c>
      <c r="EV476" s="166">
        <v>4.0127110561219999</v>
      </c>
      <c r="EW476" s="166">
        <v>3.8963340670798701</v>
      </c>
      <c r="EX476" s="284">
        <v>1.09843921661376</v>
      </c>
    </row>
    <row r="477" spans="1:154" ht="13" customHeight="1">
      <c r="A477" s="160" t="s">
        <v>16</v>
      </c>
      <c r="B477" s="160">
        <v>12281</v>
      </c>
      <c r="C477" s="160">
        <v>675911</v>
      </c>
      <c r="D477" s="160">
        <v>27498</v>
      </c>
      <c r="E477" s="160" t="s">
        <v>555</v>
      </c>
      <c r="F477" s="160" t="s">
        <v>555</v>
      </c>
      <c r="G477" s="175"/>
      <c r="H477" s="162" t="s">
        <v>2603</v>
      </c>
      <c r="I477" s="162" t="s">
        <v>867</v>
      </c>
      <c r="J477" s="161">
        <v>26</v>
      </c>
      <c r="K477" s="161">
        <v>1</v>
      </c>
      <c r="M477" s="184" t="s">
        <v>837</v>
      </c>
      <c r="Z477" s="163"/>
      <c r="AS477" s="278"/>
      <c r="AT477" s="278"/>
      <c r="AU477" s="278"/>
      <c r="AV477" s="278"/>
      <c r="AW477" s="278"/>
      <c r="AX477" s="278"/>
      <c r="AY477" s="456"/>
      <c r="AZ477" s="278"/>
      <c r="BA477" s="278"/>
      <c r="BB477" s="278"/>
      <c r="BC477" s="278"/>
      <c r="BD477" s="164"/>
      <c r="BE477" s="164"/>
      <c r="BF477" s="164"/>
      <c r="BG477" s="164"/>
      <c r="BH477" s="164"/>
      <c r="BI477" s="164"/>
      <c r="BJ477" s="165"/>
      <c r="BK477" s="164"/>
      <c r="BL477" s="165"/>
      <c r="BM477" s="165"/>
      <c r="BN477" s="165"/>
      <c r="BO477" s="165"/>
      <c r="BP477" s="165"/>
      <c r="BQ477" s="165"/>
      <c r="BR477" s="165"/>
      <c r="BS477" s="284"/>
      <c r="BT477" s="289"/>
      <c r="BU477" s="279"/>
      <c r="BV477" s="290"/>
      <c r="BW477" s="289"/>
      <c r="BX477" s="289"/>
      <c r="BY477" s="289"/>
      <c r="BZ477" s="289"/>
      <c r="CA477" s="279"/>
      <c r="CB477" s="290"/>
      <c r="CC477" s="289"/>
      <c r="CD477" s="279"/>
      <c r="CE477" s="328"/>
      <c r="CF477" s="290"/>
      <c r="CG477" s="289"/>
      <c r="CH477" s="279"/>
      <c r="CI477" s="328"/>
      <c r="CJ477" s="290"/>
      <c r="CK477" s="289"/>
      <c r="CL477" s="279"/>
      <c r="CM477" s="328"/>
      <c r="CN477" s="290"/>
      <c r="CO477" s="289"/>
      <c r="CP477" s="279"/>
      <c r="CQ477" s="328"/>
      <c r="CR477" s="290"/>
      <c r="CS477" s="289"/>
      <c r="CT477" s="279"/>
      <c r="CU477" s="328"/>
      <c r="CV477" s="328"/>
      <c r="CW477" s="290"/>
      <c r="CX477" s="289"/>
      <c r="CY477" s="279"/>
      <c r="CZ477" s="328"/>
      <c r="DA477" s="328"/>
      <c r="DB477" s="290"/>
      <c r="DC477" s="289"/>
      <c r="DD477" s="279"/>
      <c r="DE477" s="328"/>
      <c r="DF477" s="328"/>
      <c r="DG477" s="290"/>
      <c r="DH477" s="302"/>
      <c r="DI477" s="301"/>
      <c r="DJ477" s="163">
        <v>10</v>
      </c>
      <c r="DK477" s="163">
        <v>10</v>
      </c>
      <c r="DL477" s="163">
        <v>0</v>
      </c>
      <c r="DM477" s="163">
        <v>3</v>
      </c>
      <c r="DN477" s="163">
        <v>7</v>
      </c>
      <c r="DO477" s="163">
        <v>0</v>
      </c>
      <c r="DP477" s="165">
        <v>55</v>
      </c>
      <c r="DQ477" s="165">
        <v>55</v>
      </c>
      <c r="DR477" s="165"/>
      <c r="DS477" s="163">
        <v>228</v>
      </c>
      <c r="DT477" s="163">
        <v>43</v>
      </c>
      <c r="DU477" s="163">
        <v>25</v>
      </c>
      <c r="DV477" s="163">
        <v>24</v>
      </c>
      <c r="DW477" s="163">
        <v>7</v>
      </c>
      <c r="DX477" s="163">
        <v>21</v>
      </c>
      <c r="DY477" s="163">
        <v>0</v>
      </c>
      <c r="DZ477" s="163">
        <v>4</v>
      </c>
      <c r="EA477" s="163">
        <v>1</v>
      </c>
      <c r="EB477" s="163">
        <v>0</v>
      </c>
      <c r="EC477" s="163">
        <v>63</v>
      </c>
      <c r="ED477" s="165">
        <v>10.3090909090909</v>
      </c>
      <c r="EE477" s="165">
        <v>3.4363636363636298</v>
      </c>
      <c r="EF477" s="165">
        <v>1.14545454545454</v>
      </c>
      <c r="EG477" s="165">
        <v>7.0363636363636299</v>
      </c>
      <c r="EH477" s="166">
        <v>1.16363636363636</v>
      </c>
      <c r="EI477" s="165">
        <v>89.807986344833196</v>
      </c>
      <c r="EJ477" s="164">
        <v>0.21182266009852199</v>
      </c>
      <c r="EK477" s="164">
        <v>0.27067669172932302</v>
      </c>
      <c r="EL477" s="278">
        <v>0.391304347</v>
      </c>
      <c r="EM477" s="278">
        <v>0.20289855000000001</v>
      </c>
      <c r="EN477" s="278">
        <v>0.40579710099999999</v>
      </c>
      <c r="EO477" s="278">
        <v>8.5714289999999999E-2</v>
      </c>
      <c r="EP477" s="278">
        <v>0.41428570999999997</v>
      </c>
      <c r="EQ477" s="278">
        <v>0.15325248</v>
      </c>
      <c r="ER477" s="165">
        <v>-0.37193040516855502</v>
      </c>
      <c r="ES477" s="166">
        <v>3.9272727272727201</v>
      </c>
      <c r="ET477" s="166">
        <v>3.88</v>
      </c>
      <c r="EU477" s="166">
        <v>3.8130206368186199</v>
      </c>
      <c r="EV477" s="166">
        <v>3.6598357829180599</v>
      </c>
      <c r="EW477" s="166">
        <v>3.5812496486356</v>
      </c>
      <c r="EX477" s="284">
        <v>0.773947894573211</v>
      </c>
    </row>
    <row r="478" spans="1:154" ht="13" customHeight="1">
      <c r="A478" s="160" t="s">
        <v>16</v>
      </c>
      <c r="B478" s="160">
        <v>11255</v>
      </c>
      <c r="C478" s="160">
        <v>657585</v>
      </c>
      <c r="D478" s="160">
        <v>16866</v>
      </c>
      <c r="E478" s="160" t="s">
        <v>345</v>
      </c>
      <c r="F478" s="160" t="s">
        <v>345</v>
      </c>
      <c r="G478" s="175"/>
      <c r="H478" s="162" t="s">
        <v>307</v>
      </c>
      <c r="I478" s="162" t="s">
        <v>1872</v>
      </c>
      <c r="J478" s="160">
        <v>32</v>
      </c>
      <c r="K478" s="161">
        <v>1</v>
      </c>
      <c r="M478" s="184" t="s">
        <v>837</v>
      </c>
      <c r="Z478" s="163"/>
      <c r="AS478" s="278"/>
      <c r="AT478" s="278"/>
      <c r="AU478" s="278"/>
      <c r="AV478" s="278"/>
      <c r="AW478" s="278"/>
      <c r="AX478" s="278"/>
      <c r="AY478" s="456"/>
      <c r="AZ478" s="278"/>
      <c r="BA478" s="278"/>
      <c r="BB478" s="278"/>
      <c r="BC478" s="278"/>
      <c r="BD478" s="164"/>
      <c r="BE478" s="164"/>
      <c r="BF478" s="164"/>
      <c r="BG478" s="164"/>
      <c r="BH478" s="164"/>
      <c r="BI478" s="164"/>
      <c r="BJ478" s="165"/>
      <c r="BK478" s="164"/>
      <c r="BL478" s="165"/>
      <c r="BM478" s="165"/>
      <c r="BN478" s="165"/>
      <c r="BO478" s="165"/>
      <c r="BP478" s="165"/>
      <c r="BQ478" s="165"/>
      <c r="BR478" s="165"/>
      <c r="BS478" s="284"/>
      <c r="BT478" s="289"/>
      <c r="BU478" s="279"/>
      <c r="BV478" s="290"/>
      <c r="BW478" s="289"/>
      <c r="BX478" s="289"/>
      <c r="BY478" s="289"/>
      <c r="BZ478" s="289"/>
      <c r="CA478" s="279"/>
      <c r="CB478" s="290"/>
      <c r="CC478" s="289"/>
      <c r="CD478" s="279"/>
      <c r="CE478" s="328"/>
      <c r="CF478" s="290"/>
      <c r="CG478" s="289"/>
      <c r="CH478" s="279"/>
      <c r="CI478" s="328"/>
      <c r="CJ478" s="290"/>
      <c r="CK478" s="289"/>
      <c r="CL478" s="279"/>
      <c r="CM478" s="328"/>
      <c r="CN478" s="290"/>
      <c r="CO478" s="289"/>
      <c r="CP478" s="279"/>
      <c r="CQ478" s="328"/>
      <c r="CR478" s="290"/>
      <c r="CS478" s="289"/>
      <c r="CT478" s="279"/>
      <c r="CU478" s="328"/>
      <c r="CV478" s="328"/>
      <c r="CW478" s="290"/>
      <c r="CX478" s="289"/>
      <c r="CY478" s="279"/>
      <c r="CZ478" s="328"/>
      <c r="DA478" s="328"/>
      <c r="DB478" s="290"/>
      <c r="DC478" s="289"/>
      <c r="DD478" s="279"/>
      <c r="DE478" s="328"/>
      <c r="DF478" s="328"/>
      <c r="DG478" s="290"/>
      <c r="DH478" s="302"/>
      <c r="DI478" s="301"/>
      <c r="DJ478" s="163">
        <v>36</v>
      </c>
      <c r="DK478" s="163">
        <v>0</v>
      </c>
      <c r="DL478" s="163">
        <v>0</v>
      </c>
      <c r="DM478" s="163">
        <v>2</v>
      </c>
      <c r="DN478" s="163">
        <v>4</v>
      </c>
      <c r="DO478" s="163">
        <v>3</v>
      </c>
      <c r="DP478" s="165">
        <v>34.200000000000003</v>
      </c>
      <c r="DQ478" s="165"/>
      <c r="DR478" s="165">
        <v>34.200000762939403</v>
      </c>
      <c r="DS478" s="163">
        <v>151</v>
      </c>
      <c r="DT478" s="163">
        <v>29</v>
      </c>
      <c r="DU478" s="163">
        <v>15</v>
      </c>
      <c r="DV478" s="163">
        <v>12</v>
      </c>
      <c r="DW478" s="163">
        <v>2</v>
      </c>
      <c r="DX478" s="163">
        <v>19</v>
      </c>
      <c r="DY478" s="163">
        <v>2</v>
      </c>
      <c r="DZ478" s="163">
        <v>0</v>
      </c>
      <c r="EA478" s="163">
        <v>2</v>
      </c>
      <c r="EB478" s="163">
        <v>0</v>
      </c>
      <c r="EC478" s="163">
        <v>40</v>
      </c>
      <c r="ED478" s="165">
        <v>10.384617289142801</v>
      </c>
      <c r="EE478" s="165">
        <v>4.9326932123428504</v>
      </c>
      <c r="EF478" s="165">
        <v>0.51923086445714195</v>
      </c>
      <c r="EG478" s="165">
        <v>7.5288475346285599</v>
      </c>
      <c r="EH478" s="166">
        <v>1.38461563855237</v>
      </c>
      <c r="EI478" s="165">
        <v>106.862887965585</v>
      </c>
      <c r="EJ478" s="164">
        <v>0.219696969696969</v>
      </c>
      <c r="EK478" s="164">
        <v>0.3</v>
      </c>
      <c r="EL478" s="278">
        <v>0.34782608599999998</v>
      </c>
      <c r="EM478" s="278">
        <v>0.31521739100000001</v>
      </c>
      <c r="EN478" s="278">
        <v>0.33695652100000001</v>
      </c>
      <c r="EO478" s="278">
        <v>5.434783E-2</v>
      </c>
      <c r="EP478" s="278">
        <v>0.43478261000000001</v>
      </c>
      <c r="EQ478" s="278">
        <v>0.13696369999999999</v>
      </c>
      <c r="ER478" s="165">
        <v>-8.2935843275299903E-2</v>
      </c>
      <c r="ES478" s="166">
        <v>3.1153851867428499</v>
      </c>
      <c r="ET478" s="166">
        <v>3.69</v>
      </c>
      <c r="EU478" s="166">
        <v>3.1722863869554199</v>
      </c>
      <c r="EV478" s="166">
        <v>3.7408749995269801</v>
      </c>
      <c r="EW478" s="166">
        <v>3.7734660717611699</v>
      </c>
      <c r="EX478" s="284">
        <v>0.64090728759765603</v>
      </c>
    </row>
    <row r="479" spans="1:154" ht="13" customHeight="1">
      <c r="A479" s="160" t="s">
        <v>16</v>
      </c>
      <c r="B479" s="160">
        <v>13068</v>
      </c>
      <c r="C479" s="160">
        <v>805673</v>
      </c>
      <c r="D479" s="160">
        <v>31827</v>
      </c>
      <c r="E479" s="160" t="s">
        <v>567</v>
      </c>
      <c r="F479" s="160" t="s">
        <v>567</v>
      </c>
      <c r="G479" s="175"/>
      <c r="H479" s="162" t="s">
        <v>4157</v>
      </c>
      <c r="I479" s="162" t="s">
        <v>4156</v>
      </c>
      <c r="J479" s="160">
        <v>25</v>
      </c>
      <c r="K479" s="161">
        <v>1</v>
      </c>
      <c r="M479" s="184" t="s">
        <v>837</v>
      </c>
      <c r="Z479" s="163"/>
      <c r="AS479" s="278"/>
      <c r="AT479" s="278"/>
      <c r="AU479" s="278"/>
      <c r="AV479" s="278"/>
      <c r="AW479" s="278"/>
      <c r="AX479" s="278"/>
      <c r="AY479" s="456"/>
      <c r="AZ479" s="278"/>
      <c r="BA479" s="278"/>
      <c r="BB479" s="278"/>
      <c r="BC479" s="278"/>
      <c r="BD479" s="164"/>
      <c r="BE479" s="164"/>
      <c r="BF479" s="164"/>
      <c r="BG479" s="164"/>
      <c r="BH479" s="164"/>
      <c r="BI479" s="164"/>
      <c r="BJ479" s="165"/>
      <c r="BK479" s="164"/>
      <c r="BL479" s="165"/>
      <c r="BM479" s="165"/>
      <c r="BN479" s="165"/>
      <c r="BO479" s="165"/>
      <c r="BP479" s="165"/>
      <c r="BQ479" s="165"/>
      <c r="BR479" s="165"/>
      <c r="BS479" s="284"/>
      <c r="BT479" s="289"/>
      <c r="BU479" s="279"/>
      <c r="BV479" s="290"/>
      <c r="BW479" s="289"/>
      <c r="BX479" s="289"/>
      <c r="BY479" s="289"/>
      <c r="BZ479" s="289"/>
      <c r="CA479" s="279"/>
      <c r="CB479" s="290"/>
      <c r="CC479" s="289"/>
      <c r="CD479" s="279"/>
      <c r="CE479" s="328"/>
      <c r="CF479" s="290"/>
      <c r="CG479" s="289"/>
      <c r="CH479" s="279"/>
      <c r="CI479" s="328"/>
      <c r="CJ479" s="290"/>
      <c r="CK479" s="289"/>
      <c r="CL479" s="279"/>
      <c r="CM479" s="328"/>
      <c r="CN479" s="290"/>
      <c r="CO479" s="289"/>
      <c r="CP479" s="279"/>
      <c r="CQ479" s="328"/>
      <c r="CR479" s="290"/>
      <c r="CS479" s="289"/>
      <c r="CT479" s="279"/>
      <c r="CU479" s="328"/>
      <c r="CV479" s="328"/>
      <c r="CW479" s="290"/>
      <c r="CX479" s="289"/>
      <c r="CY479" s="279"/>
      <c r="CZ479" s="328"/>
      <c r="DA479" s="328"/>
      <c r="DB479" s="290"/>
      <c r="DC479" s="289"/>
      <c r="DD479" s="279"/>
      <c r="DE479" s="328"/>
      <c r="DF479" s="328"/>
      <c r="DG479" s="290"/>
      <c r="DH479" s="325"/>
      <c r="DI479" s="301"/>
      <c r="DJ479" s="163">
        <v>4</v>
      </c>
      <c r="DK479" s="163">
        <v>4</v>
      </c>
      <c r="DL479" s="163">
        <v>0</v>
      </c>
      <c r="DM479" s="163">
        <v>1</v>
      </c>
      <c r="DN479" s="163">
        <v>1</v>
      </c>
      <c r="DO479" s="163">
        <v>0</v>
      </c>
      <c r="DP479" s="165">
        <v>19</v>
      </c>
      <c r="DQ479" s="165">
        <v>19</v>
      </c>
      <c r="DR479" s="165"/>
      <c r="DS479" s="163">
        <v>83</v>
      </c>
      <c r="DT479" s="163">
        <v>20</v>
      </c>
      <c r="DU479" s="163">
        <v>11</v>
      </c>
      <c r="DV479" s="163">
        <v>11</v>
      </c>
      <c r="DW479" s="163">
        <v>2</v>
      </c>
      <c r="DX479" s="163">
        <v>8</v>
      </c>
      <c r="DY479" s="163">
        <v>0</v>
      </c>
      <c r="DZ479" s="163">
        <v>0</v>
      </c>
      <c r="EA479" s="163">
        <v>0</v>
      </c>
      <c r="EB479" s="163">
        <v>0</v>
      </c>
      <c r="EC479" s="163">
        <v>25</v>
      </c>
      <c r="ED479" s="165">
        <v>11.8421052631578</v>
      </c>
      <c r="EE479" s="165">
        <v>3.7894736842105199</v>
      </c>
      <c r="EF479" s="165">
        <v>0.94736842105263097</v>
      </c>
      <c r="EG479" s="165">
        <v>9.4736842105263097</v>
      </c>
      <c r="EH479" s="166">
        <v>1.4736842105263099</v>
      </c>
      <c r="EI479" s="165">
        <v>114.312506857966</v>
      </c>
      <c r="EJ479" s="164">
        <v>0.266666666666666</v>
      </c>
      <c r="EK479" s="164">
        <v>0.375</v>
      </c>
      <c r="EL479" s="278">
        <v>0.326530612</v>
      </c>
      <c r="EM479" s="278">
        <v>0.28571428500000001</v>
      </c>
      <c r="EN479" s="278">
        <v>0.38775510200000002</v>
      </c>
      <c r="EO479" s="278">
        <v>0.08</v>
      </c>
      <c r="EP479" s="278">
        <v>0.42</v>
      </c>
      <c r="EQ479" s="278">
        <v>0.12074303</v>
      </c>
      <c r="ER479" s="165">
        <v>-0.31941403480692199</v>
      </c>
      <c r="ES479" s="166">
        <v>5.2105263157894699</v>
      </c>
      <c r="ET479" s="166">
        <v>3.62</v>
      </c>
      <c r="EU479" s="166">
        <v>3.0857479095458902</v>
      </c>
      <c r="EV479" s="166">
        <v>3.1918774468334101</v>
      </c>
      <c r="EW479" s="166">
        <v>3.3825948224413498</v>
      </c>
      <c r="EX479" s="284">
        <v>0.55230802297592096</v>
      </c>
    </row>
    <row r="480" spans="1:154" ht="13" customHeight="1">
      <c r="A480" s="160" t="s">
        <v>16</v>
      </c>
      <c r="B480" s="160">
        <v>10274</v>
      </c>
      <c r="C480" s="160">
        <v>608032</v>
      </c>
      <c r="D480" s="160">
        <v>14542</v>
      </c>
      <c r="E480" s="160" t="s">
        <v>2170</v>
      </c>
      <c r="F480" s="160" t="s">
        <v>2170</v>
      </c>
      <c r="G480" s="175"/>
      <c r="H480" s="168" t="s">
        <v>4362</v>
      </c>
      <c r="I480" s="169" t="s">
        <v>597</v>
      </c>
      <c r="J480" s="170">
        <v>32</v>
      </c>
      <c r="K480" s="161">
        <v>1</v>
      </c>
      <c r="M480" s="184" t="s">
        <v>837</v>
      </c>
      <c r="Z480" s="163"/>
      <c r="AS480" s="278"/>
      <c r="AT480" s="278"/>
      <c r="AU480" s="278"/>
      <c r="AV480" s="278"/>
      <c r="AW480" s="278"/>
      <c r="AX480" s="278"/>
      <c r="AY480" s="456"/>
      <c r="AZ480" s="278"/>
      <c r="BA480" s="278"/>
      <c r="BB480" s="278"/>
      <c r="BC480" s="278"/>
      <c r="BD480" s="164"/>
      <c r="BE480" s="164"/>
      <c r="BF480" s="164"/>
      <c r="BG480" s="164"/>
      <c r="BH480" s="164"/>
      <c r="BI480" s="164"/>
      <c r="BJ480" s="165"/>
      <c r="BK480" s="164"/>
      <c r="BL480" s="165"/>
      <c r="BM480" s="165"/>
      <c r="BN480" s="165"/>
      <c r="BO480" s="165"/>
      <c r="BP480" s="165"/>
      <c r="BQ480" s="165"/>
      <c r="BR480" s="165"/>
      <c r="BS480" s="284"/>
      <c r="BT480" s="289"/>
      <c r="BU480" s="279"/>
      <c r="BV480" s="290"/>
      <c r="BW480" s="289"/>
      <c r="BX480" s="289"/>
      <c r="BY480" s="289"/>
      <c r="BZ480" s="289"/>
      <c r="CA480" s="279"/>
      <c r="CB480" s="290"/>
      <c r="CC480" s="289"/>
      <c r="CD480" s="279"/>
      <c r="CE480" s="328"/>
      <c r="CF480" s="290"/>
      <c r="CG480" s="289"/>
      <c r="CH480" s="279"/>
      <c r="CI480" s="328"/>
      <c r="CJ480" s="290"/>
      <c r="CK480" s="289"/>
      <c r="CL480" s="279"/>
      <c r="CM480" s="328"/>
      <c r="CN480" s="290"/>
      <c r="CO480" s="289"/>
      <c r="CP480" s="279"/>
      <c r="CQ480" s="328"/>
      <c r="CR480" s="290"/>
      <c r="CS480" s="289"/>
      <c r="CT480" s="279"/>
      <c r="CU480" s="328"/>
      <c r="CV480" s="328"/>
      <c r="CW480" s="290"/>
      <c r="CX480" s="289"/>
      <c r="CY480" s="279"/>
      <c r="CZ480" s="328"/>
      <c r="DA480" s="328"/>
      <c r="DB480" s="290"/>
      <c r="DC480" s="289"/>
      <c r="DD480" s="279"/>
      <c r="DE480" s="328"/>
      <c r="DF480" s="328"/>
      <c r="DG480" s="290"/>
      <c r="DH480" s="302"/>
      <c r="DI480" s="301"/>
      <c r="DJ480" s="163">
        <v>37</v>
      </c>
      <c r="DK480" s="163">
        <v>0</v>
      </c>
      <c r="DL480" s="163">
        <v>0</v>
      </c>
      <c r="DM480" s="163">
        <v>2</v>
      </c>
      <c r="DN480" s="163">
        <v>2</v>
      </c>
      <c r="DO480" s="163">
        <v>24</v>
      </c>
      <c r="DP480" s="165">
        <v>38</v>
      </c>
      <c r="DQ480" s="165"/>
      <c r="DR480" s="165">
        <v>38</v>
      </c>
      <c r="DS480" s="163">
        <v>156</v>
      </c>
      <c r="DT480" s="163">
        <v>26</v>
      </c>
      <c r="DU480" s="163">
        <v>11</v>
      </c>
      <c r="DV480" s="163">
        <v>9</v>
      </c>
      <c r="DW480" s="163">
        <v>3</v>
      </c>
      <c r="DX480" s="163">
        <v>14</v>
      </c>
      <c r="DY480" s="163">
        <v>4</v>
      </c>
      <c r="DZ480" s="163">
        <v>3</v>
      </c>
      <c r="EA480" s="163">
        <v>2</v>
      </c>
      <c r="EB480" s="163">
        <v>1</v>
      </c>
      <c r="EC480" s="163">
        <v>32</v>
      </c>
      <c r="ED480" s="165">
        <v>7.5789481292471699</v>
      </c>
      <c r="EE480" s="165">
        <v>3.3157898065456299</v>
      </c>
      <c r="EF480" s="165">
        <v>0.71052638711692195</v>
      </c>
      <c r="EG480" s="165">
        <v>6.1578953550133297</v>
      </c>
      <c r="EH480" s="166">
        <v>1.05263168461766</v>
      </c>
      <c r="EI480" s="165">
        <v>81.651798809593302</v>
      </c>
      <c r="EJ480" s="164">
        <v>0.18705035971223</v>
      </c>
      <c r="EK480" s="164">
        <v>0.22115384615384601</v>
      </c>
      <c r="EL480" s="278">
        <v>0.24528301799999999</v>
      </c>
      <c r="EM480" s="278">
        <v>0.21698113199999999</v>
      </c>
      <c r="EN480" s="278">
        <v>0.53773584900000004</v>
      </c>
      <c r="EO480" s="278">
        <v>0.10280374</v>
      </c>
      <c r="EP480" s="278">
        <v>0.39252335999999999</v>
      </c>
      <c r="EQ480" s="278">
        <v>7.1307300000000004E-2</v>
      </c>
      <c r="ER480" s="165">
        <v>-0.147060091365143</v>
      </c>
      <c r="ES480" s="166">
        <v>2.1315791613507602</v>
      </c>
      <c r="ET480" s="166">
        <v>4.04</v>
      </c>
      <c r="EU480" s="166">
        <v>3.7699585045473798</v>
      </c>
      <c r="EV480" s="166">
        <v>4.9554687189618702</v>
      </c>
      <c r="EW480" s="166">
        <v>4.3579870049984404</v>
      </c>
      <c r="EX480" s="284">
        <v>0.53439724445342995</v>
      </c>
    </row>
    <row r="481" spans="1:260" ht="13" customHeight="1">
      <c r="A481" s="160" t="s">
        <v>16</v>
      </c>
      <c r="B481" s="160">
        <v>12591</v>
      </c>
      <c r="C481" s="160">
        <v>669467</v>
      </c>
      <c r="D481" s="160">
        <v>26108</v>
      </c>
      <c r="E481" s="160" t="s">
        <v>276</v>
      </c>
      <c r="F481" s="160" t="s">
        <v>276</v>
      </c>
      <c r="G481" s="175"/>
      <c r="H481" s="162" t="s">
        <v>3080</v>
      </c>
      <c r="I481" s="162" t="s">
        <v>1894</v>
      </c>
      <c r="J481" s="160">
        <v>26</v>
      </c>
      <c r="K481" s="161">
        <v>1</v>
      </c>
      <c r="M481" s="184" t="s">
        <v>837</v>
      </c>
      <c r="Z481" s="163"/>
      <c r="AS481" s="278"/>
      <c r="AT481" s="278"/>
      <c r="AU481" s="278"/>
      <c r="AV481" s="278"/>
      <c r="AW481" s="278"/>
      <c r="AX481" s="278"/>
      <c r="AY481" s="456"/>
      <c r="AZ481" s="278"/>
      <c r="BA481" s="278"/>
      <c r="BB481" s="278"/>
      <c r="BC481" s="278"/>
      <c r="BD481" s="164"/>
      <c r="BE481" s="164"/>
      <c r="BF481" s="164"/>
      <c r="BG481" s="164"/>
      <c r="BH481" s="164"/>
      <c r="BI481" s="164"/>
      <c r="BJ481" s="165"/>
      <c r="BK481" s="164"/>
      <c r="BL481" s="165"/>
      <c r="BM481" s="165"/>
      <c r="BN481" s="165"/>
      <c r="BO481" s="165"/>
      <c r="BP481" s="165"/>
      <c r="BQ481" s="165"/>
      <c r="BR481" s="165"/>
      <c r="BS481" s="284"/>
      <c r="BT481" s="289"/>
      <c r="BU481" s="279"/>
      <c r="BV481" s="290"/>
      <c r="BW481" s="289"/>
      <c r="BX481" s="289"/>
      <c r="BY481" s="289"/>
      <c r="BZ481" s="289"/>
      <c r="CA481" s="279"/>
      <c r="CB481" s="290"/>
      <c r="CC481" s="289"/>
      <c r="CD481" s="279"/>
      <c r="CE481" s="328"/>
      <c r="CF481" s="290"/>
      <c r="CG481" s="289"/>
      <c r="CH481" s="279"/>
      <c r="CI481" s="328"/>
      <c r="CJ481" s="290"/>
      <c r="CK481" s="289"/>
      <c r="CL481" s="279"/>
      <c r="CM481" s="328"/>
      <c r="CN481" s="290"/>
      <c r="CO481" s="289"/>
      <c r="CP481" s="279"/>
      <c r="CQ481" s="328"/>
      <c r="CR481" s="290"/>
      <c r="CS481" s="289"/>
      <c r="CT481" s="279"/>
      <c r="CU481" s="328"/>
      <c r="CV481" s="328"/>
      <c r="CW481" s="290"/>
      <c r="CX481" s="289"/>
      <c r="CY481" s="279"/>
      <c r="CZ481" s="328"/>
      <c r="DA481" s="328"/>
      <c r="DB481" s="290"/>
      <c r="DC481" s="289"/>
      <c r="DD481" s="279"/>
      <c r="DE481" s="328"/>
      <c r="DF481" s="328"/>
      <c r="DG481" s="290"/>
      <c r="DH481" s="302"/>
      <c r="DI481" s="301"/>
      <c r="DJ481" s="163">
        <v>17</v>
      </c>
      <c r="DK481" s="163">
        <v>17</v>
      </c>
      <c r="DL481" s="163">
        <v>0</v>
      </c>
      <c r="DM481" s="163">
        <v>5</v>
      </c>
      <c r="DN481" s="163">
        <v>4</v>
      </c>
      <c r="DO481" s="163">
        <v>0</v>
      </c>
      <c r="DP481" s="165">
        <v>94.1</v>
      </c>
      <c r="DQ481" s="165">
        <v>94.099998474121094</v>
      </c>
      <c r="DR481" s="165"/>
      <c r="DS481" s="163">
        <v>398</v>
      </c>
      <c r="DT481" s="163">
        <v>90</v>
      </c>
      <c r="DU481" s="163">
        <v>45</v>
      </c>
      <c r="DV481" s="163">
        <v>43</v>
      </c>
      <c r="DW481" s="163">
        <v>12</v>
      </c>
      <c r="DX481" s="163">
        <v>31</v>
      </c>
      <c r="DY481" s="163">
        <v>0</v>
      </c>
      <c r="DZ481" s="163">
        <v>1</v>
      </c>
      <c r="EA481" s="163">
        <v>5</v>
      </c>
      <c r="EB481" s="163">
        <v>2</v>
      </c>
      <c r="EC481" s="163">
        <v>63</v>
      </c>
      <c r="ED481" s="165">
        <v>6.0106010307932598</v>
      </c>
      <c r="EE481" s="165">
        <v>2.9575973326125502</v>
      </c>
      <c r="EF481" s="165">
        <v>1.1448763868177601</v>
      </c>
      <c r="EG481" s="165">
        <v>8.5865729011332306</v>
      </c>
      <c r="EH481" s="166">
        <v>1.2826855815273099</v>
      </c>
      <c r="EI481" s="165">
        <v>98.996054773102301</v>
      </c>
      <c r="EJ481" s="164">
        <v>0.24590163934426201</v>
      </c>
      <c r="EK481" s="164">
        <v>0.268041237113402</v>
      </c>
      <c r="EL481" s="278">
        <v>0.63879598599999998</v>
      </c>
      <c r="EM481" s="278">
        <v>0.17391304299999999</v>
      </c>
      <c r="EN481" s="278">
        <v>0.187290969</v>
      </c>
      <c r="EO481" s="278">
        <v>7.2607260000000007E-2</v>
      </c>
      <c r="EP481" s="278">
        <v>0.4290429</v>
      </c>
      <c r="EQ481" s="278">
        <v>0.10133333</v>
      </c>
      <c r="ER481" s="165">
        <v>-0.22359809809130399</v>
      </c>
      <c r="ES481" s="166">
        <v>4.1024737194303196</v>
      </c>
      <c r="ET481" s="166">
        <v>4.1500000000000004</v>
      </c>
      <c r="EU481" s="166">
        <v>4.4214370274999499</v>
      </c>
      <c r="EV481" s="166">
        <v>3.6430783251310301</v>
      </c>
      <c r="EW481" s="166">
        <v>3.8586307222346199</v>
      </c>
      <c r="EX481" s="284">
        <v>0.50614088773727395</v>
      </c>
    </row>
    <row r="482" spans="1:260" ht="13" customHeight="1">
      <c r="A482" s="160" t="s">
        <v>16</v>
      </c>
      <c r="B482" s="160">
        <v>10597</v>
      </c>
      <c r="C482" s="160">
        <v>645261</v>
      </c>
      <c r="D482" s="160">
        <v>18684</v>
      </c>
      <c r="E482" s="160" t="s">
        <v>686</v>
      </c>
      <c r="F482" s="160" t="s">
        <v>686</v>
      </c>
      <c r="G482" s="175"/>
      <c r="H482" s="168" t="s">
        <v>703</v>
      </c>
      <c r="I482" s="169" t="s">
        <v>483</v>
      </c>
      <c r="J482" s="170">
        <v>29</v>
      </c>
      <c r="K482" s="161">
        <v>1</v>
      </c>
      <c r="M482" s="184" t="s">
        <v>837</v>
      </c>
      <c r="Z482" s="163"/>
      <c r="BT482" s="289"/>
      <c r="BU482" s="279"/>
      <c r="BV482" s="290"/>
      <c r="BW482" s="289"/>
      <c r="BX482" s="289"/>
      <c r="BY482" s="289"/>
      <c r="BZ482" s="289"/>
      <c r="CA482" s="279"/>
      <c r="CB482" s="290"/>
      <c r="CC482" s="289"/>
      <c r="CD482" s="279"/>
      <c r="CE482" s="328"/>
      <c r="CF482" s="290"/>
      <c r="CG482" s="289"/>
      <c r="CH482" s="279"/>
      <c r="CI482" s="328"/>
      <c r="CJ482" s="290"/>
      <c r="CK482" s="289"/>
      <c r="CL482" s="279"/>
      <c r="CM482" s="328"/>
      <c r="CN482" s="290"/>
      <c r="CO482" s="289"/>
      <c r="CP482" s="279"/>
      <c r="CQ482" s="328"/>
      <c r="CR482" s="290"/>
      <c r="CS482" s="289"/>
      <c r="CT482" s="279"/>
      <c r="CU482" s="328"/>
      <c r="CV482" s="328"/>
      <c r="CW482" s="290"/>
      <c r="CX482" s="289"/>
      <c r="CY482" s="279"/>
      <c r="CZ482" s="328"/>
      <c r="DA482" s="328"/>
      <c r="DB482" s="290"/>
      <c r="DC482" s="289"/>
      <c r="DD482" s="279"/>
      <c r="DE482" s="328"/>
      <c r="DF482" s="328"/>
      <c r="DG482" s="290"/>
      <c r="DH482" s="302"/>
      <c r="DI482" s="300"/>
      <c r="DJ482" s="163">
        <v>17</v>
      </c>
      <c r="DK482" s="163">
        <v>17</v>
      </c>
      <c r="DL482" s="163">
        <v>0</v>
      </c>
      <c r="DM482" s="163">
        <v>4</v>
      </c>
      <c r="DN482" s="163">
        <v>8</v>
      </c>
      <c r="DO482" s="163">
        <v>0</v>
      </c>
      <c r="DP482" s="165">
        <v>86</v>
      </c>
      <c r="DQ482" s="165">
        <v>86</v>
      </c>
      <c r="DR482" s="165"/>
      <c r="DS482" s="163">
        <v>385</v>
      </c>
      <c r="DT482" s="163">
        <v>89</v>
      </c>
      <c r="DU482" s="163">
        <v>68</v>
      </c>
      <c r="DV482" s="163">
        <v>67</v>
      </c>
      <c r="DW482" s="163">
        <v>11</v>
      </c>
      <c r="DX482" s="163">
        <v>35</v>
      </c>
      <c r="DY482" s="163">
        <v>0</v>
      </c>
      <c r="DZ482" s="163">
        <v>4</v>
      </c>
      <c r="EA482" s="163">
        <v>4</v>
      </c>
      <c r="EB482" s="163">
        <v>1</v>
      </c>
      <c r="EC482" s="163">
        <v>67</v>
      </c>
      <c r="ED482" s="165">
        <v>7.0116279069767398</v>
      </c>
      <c r="EE482" s="165">
        <v>3.66279069767441</v>
      </c>
      <c r="EF482" s="165">
        <v>1.15116279069767</v>
      </c>
      <c r="EG482" s="165">
        <v>9.3139534883720891</v>
      </c>
      <c r="EH482" s="166">
        <v>1.4418604651162701</v>
      </c>
      <c r="EI482" s="166">
        <v>111.28097145199099</v>
      </c>
      <c r="EJ482" s="164">
        <v>0.25722543352601102</v>
      </c>
      <c r="EK482" s="164">
        <v>0.29104477611940299</v>
      </c>
      <c r="EL482" s="278">
        <v>0.44604316500000002</v>
      </c>
      <c r="EM482" s="278">
        <v>0.212230215</v>
      </c>
      <c r="EN482" s="278">
        <v>0.34172661799999998</v>
      </c>
      <c r="EO482" s="278">
        <v>9.3189960000000002E-2</v>
      </c>
      <c r="EP482" s="278">
        <v>0.44444444</v>
      </c>
      <c r="EQ482" s="278">
        <v>8.7014729999999998E-2</v>
      </c>
      <c r="ER482" s="165">
        <v>-1.3372781856053599</v>
      </c>
      <c r="ES482" s="166">
        <v>7.0116279069767398</v>
      </c>
      <c r="ET482" s="166">
        <v>4.97</v>
      </c>
      <c r="EU482" s="166">
        <v>4.5508641886156598</v>
      </c>
      <c r="EV482" s="166">
        <v>4.5169375146890696</v>
      </c>
      <c r="EW482" s="166">
        <v>4.6635808436808004</v>
      </c>
      <c r="EX482" s="284">
        <v>0.48787960410118097</v>
      </c>
    </row>
    <row r="483" spans="1:260" ht="13" customHeight="1">
      <c r="A483" s="160" t="s">
        <v>16</v>
      </c>
      <c r="B483" s="160">
        <v>12630</v>
      </c>
      <c r="C483" s="160">
        <v>657649</v>
      </c>
      <c r="D483" s="160">
        <v>27517</v>
      </c>
      <c r="E483" s="160" t="s">
        <v>563</v>
      </c>
      <c r="F483" s="160" t="s">
        <v>563</v>
      </c>
      <c r="G483" s="175"/>
      <c r="H483" s="162" t="s">
        <v>3104</v>
      </c>
      <c r="I483" s="162" t="s">
        <v>269</v>
      </c>
      <c r="J483" s="160">
        <v>31</v>
      </c>
      <c r="K483" s="161">
        <v>1</v>
      </c>
      <c r="M483" s="184" t="s">
        <v>46</v>
      </c>
      <c r="Z483" s="163"/>
      <c r="AS483" s="278"/>
      <c r="AT483" s="278"/>
      <c r="AU483" s="278"/>
      <c r="AV483" s="278"/>
      <c r="AW483" s="278"/>
      <c r="AX483" s="278"/>
      <c r="AY483" s="456"/>
      <c r="AZ483" s="278"/>
      <c r="BA483" s="278"/>
      <c r="BB483" s="278"/>
      <c r="BC483" s="278"/>
      <c r="BD483" s="164"/>
      <c r="BE483" s="164"/>
      <c r="BF483" s="164"/>
      <c r="BG483" s="164"/>
      <c r="BH483" s="164"/>
      <c r="BI483" s="164"/>
      <c r="BJ483" s="165"/>
      <c r="BK483" s="164"/>
      <c r="BL483" s="165"/>
      <c r="BM483" s="165"/>
      <c r="BN483" s="165"/>
      <c r="BO483" s="165"/>
      <c r="BP483" s="165"/>
      <c r="BQ483" s="165"/>
      <c r="BR483" s="165"/>
      <c r="BS483" s="284"/>
      <c r="BT483" s="289"/>
      <c r="BU483" s="279"/>
      <c r="BV483" s="290"/>
      <c r="BW483" s="289"/>
      <c r="BX483" s="289"/>
      <c r="BY483" s="289"/>
      <c r="BZ483" s="289"/>
      <c r="CA483" s="279"/>
      <c r="CB483" s="290"/>
      <c r="CC483" s="289"/>
      <c r="CD483" s="279"/>
      <c r="CE483" s="328"/>
      <c r="CF483" s="290"/>
      <c r="CG483" s="289"/>
      <c r="CH483" s="279"/>
      <c r="CI483" s="328"/>
      <c r="CJ483" s="290"/>
      <c r="CK483" s="289"/>
      <c r="CL483" s="279"/>
      <c r="CM483" s="328"/>
      <c r="CN483" s="290"/>
      <c r="CO483" s="289"/>
      <c r="CP483" s="279"/>
      <c r="CQ483" s="328"/>
      <c r="CR483" s="290"/>
      <c r="CS483" s="289"/>
      <c r="CT483" s="279"/>
      <c r="CU483" s="328"/>
      <c r="CV483" s="328"/>
      <c r="CW483" s="290"/>
      <c r="CX483" s="289"/>
      <c r="CY483" s="279"/>
      <c r="CZ483" s="328"/>
      <c r="DA483" s="328"/>
      <c r="DB483" s="290"/>
      <c r="DC483" s="289"/>
      <c r="DD483" s="279"/>
      <c r="DE483" s="328"/>
      <c r="DF483" s="328"/>
      <c r="DG483" s="290"/>
      <c r="DH483" s="302"/>
      <c r="DI483" s="301"/>
      <c r="DJ483" s="163">
        <v>41</v>
      </c>
      <c r="DK483" s="163">
        <v>0</v>
      </c>
      <c r="DL483" s="163">
        <v>0</v>
      </c>
      <c r="DM483" s="163">
        <v>3</v>
      </c>
      <c r="DN483" s="163">
        <v>1</v>
      </c>
      <c r="DO483" s="163">
        <v>0</v>
      </c>
      <c r="DP483" s="165">
        <v>35.200000000000003</v>
      </c>
      <c r="DQ483" s="165"/>
      <c r="DR483" s="165">
        <v>35.200000762939403</v>
      </c>
      <c r="DS483" s="163">
        <v>155</v>
      </c>
      <c r="DT483" s="163">
        <v>38</v>
      </c>
      <c r="DU483" s="163">
        <v>16</v>
      </c>
      <c r="DV483" s="163">
        <v>16</v>
      </c>
      <c r="DW483" s="163">
        <v>3</v>
      </c>
      <c r="DX483" s="163">
        <v>12</v>
      </c>
      <c r="DY483" s="163">
        <v>1</v>
      </c>
      <c r="DZ483" s="163">
        <v>1</v>
      </c>
      <c r="EA483" s="163">
        <v>1</v>
      </c>
      <c r="EB483" s="163">
        <v>0</v>
      </c>
      <c r="EC483" s="163">
        <v>34</v>
      </c>
      <c r="ED483" s="165">
        <v>8.5794407816808</v>
      </c>
      <c r="EE483" s="165">
        <v>3.0280379229461598</v>
      </c>
      <c r="EF483" s="165">
        <v>0.75700948073654095</v>
      </c>
      <c r="EG483" s="165">
        <v>9.5887867559961908</v>
      </c>
      <c r="EH483" s="166">
        <v>1.4018694087713699</v>
      </c>
      <c r="EI483" s="165">
        <v>108.194512181403</v>
      </c>
      <c r="EJ483" s="164">
        <v>0.26760563380281599</v>
      </c>
      <c r="EK483" s="164">
        <v>0.33333333333333298</v>
      </c>
      <c r="EL483" s="278">
        <v>0.48113207499999999</v>
      </c>
      <c r="EM483" s="278">
        <v>0.14150943299999999</v>
      </c>
      <c r="EN483" s="278">
        <v>0.37735848999999999</v>
      </c>
      <c r="EO483" s="278">
        <v>4.6296299999999999E-2</v>
      </c>
      <c r="EP483" s="278">
        <v>0.34259258999999997</v>
      </c>
      <c r="EQ483" s="278">
        <v>8.4317030000000001E-2</v>
      </c>
      <c r="ER483" s="165">
        <v>0.50036505029836298</v>
      </c>
      <c r="ES483" s="166">
        <v>4.0373838972615497</v>
      </c>
      <c r="ET483" s="166">
        <v>2.74</v>
      </c>
      <c r="EU483" s="166">
        <v>3.36612179130017</v>
      </c>
      <c r="EV483" s="166">
        <v>3.9263655434131799</v>
      </c>
      <c r="EW483" s="166">
        <v>3.5971910167623302</v>
      </c>
      <c r="EX483" s="284">
        <v>0.38711741566657998</v>
      </c>
    </row>
    <row r="484" spans="1:260" ht="13" customHeight="1">
      <c r="A484" s="160" t="s">
        <v>16</v>
      </c>
      <c r="B484" s="160">
        <v>12941</v>
      </c>
      <c r="C484" s="160">
        <v>684007</v>
      </c>
      <c r="D484" s="160">
        <v>33829</v>
      </c>
      <c r="E484" s="160" t="s">
        <v>129</v>
      </c>
      <c r="F484" s="160" t="s">
        <v>129</v>
      </c>
      <c r="G484" s="175"/>
      <c r="H484" s="162" t="s">
        <v>4068</v>
      </c>
      <c r="I484" s="162" t="s">
        <v>4067</v>
      </c>
      <c r="J484" s="160">
        <v>31</v>
      </c>
      <c r="K484" s="161">
        <v>1</v>
      </c>
      <c r="M484" s="184" t="s">
        <v>46</v>
      </c>
      <c r="Z484" s="163"/>
      <c r="AS484" s="278"/>
      <c r="AT484" s="278"/>
      <c r="AU484" s="278"/>
      <c r="AV484" s="278"/>
      <c r="AW484" s="278"/>
      <c r="AX484" s="278"/>
      <c r="AY484" s="456"/>
      <c r="AZ484" s="278"/>
      <c r="BA484" s="278"/>
      <c r="BB484" s="278"/>
      <c r="BC484" s="278"/>
      <c r="BD484" s="164"/>
      <c r="BE484" s="164"/>
      <c r="BF484" s="164"/>
      <c r="BG484" s="164"/>
      <c r="BH484" s="164"/>
      <c r="BI484" s="164"/>
      <c r="BJ484" s="165"/>
      <c r="BK484" s="164"/>
      <c r="BL484" s="165"/>
      <c r="BM484" s="165"/>
      <c r="BN484" s="165"/>
      <c r="BO484" s="165"/>
      <c r="BP484" s="165"/>
      <c r="BQ484" s="165"/>
      <c r="BR484" s="165"/>
      <c r="BS484" s="284"/>
      <c r="BT484" s="289"/>
      <c r="BU484" s="279"/>
      <c r="BV484" s="290"/>
      <c r="BW484" s="289"/>
      <c r="BX484" s="289"/>
      <c r="BY484" s="289"/>
      <c r="BZ484" s="289"/>
      <c r="CA484" s="279"/>
      <c r="CB484" s="290"/>
      <c r="CC484" s="289"/>
      <c r="CD484" s="279"/>
      <c r="CE484" s="328"/>
      <c r="CF484" s="290"/>
      <c r="CG484" s="289"/>
      <c r="CH484" s="279"/>
      <c r="CI484" s="328"/>
      <c r="CJ484" s="290"/>
      <c r="CK484" s="289"/>
      <c r="CL484" s="279"/>
      <c r="CM484" s="328"/>
      <c r="CN484" s="290"/>
      <c r="CO484" s="289"/>
      <c r="CP484" s="279"/>
      <c r="CQ484" s="328"/>
      <c r="CR484" s="290"/>
      <c r="CS484" s="289"/>
      <c r="CT484" s="279"/>
      <c r="CU484" s="328"/>
      <c r="CV484" s="328"/>
      <c r="CW484" s="290"/>
      <c r="CX484" s="289"/>
      <c r="CY484" s="279"/>
      <c r="CZ484" s="328"/>
      <c r="DA484" s="328"/>
      <c r="DB484" s="290"/>
      <c r="DC484" s="289"/>
      <c r="DD484" s="279"/>
      <c r="DE484" s="328"/>
      <c r="DF484" s="328"/>
      <c r="DG484" s="290"/>
      <c r="DH484" s="325"/>
      <c r="DI484" s="301"/>
      <c r="DJ484" s="163">
        <v>10</v>
      </c>
      <c r="DK484" s="163">
        <v>10</v>
      </c>
      <c r="DL484" s="163">
        <v>0</v>
      </c>
      <c r="DM484" s="163">
        <v>5</v>
      </c>
      <c r="DN484" s="163">
        <v>2</v>
      </c>
      <c r="DO484" s="163">
        <v>0</v>
      </c>
      <c r="DP484" s="165">
        <v>55</v>
      </c>
      <c r="DQ484" s="165">
        <v>55</v>
      </c>
      <c r="DR484" s="165"/>
      <c r="DS484" s="163">
        <v>219</v>
      </c>
      <c r="DT484" s="163">
        <v>40</v>
      </c>
      <c r="DU484" s="163">
        <v>18</v>
      </c>
      <c r="DV484" s="163">
        <v>17</v>
      </c>
      <c r="DW484" s="163">
        <v>10</v>
      </c>
      <c r="DX484" s="163">
        <v>15</v>
      </c>
      <c r="DY484" s="163">
        <v>0</v>
      </c>
      <c r="DZ484" s="163">
        <v>1</v>
      </c>
      <c r="EA484" s="163">
        <v>0</v>
      </c>
      <c r="EB484" s="163">
        <v>0</v>
      </c>
      <c r="EC484" s="163">
        <v>41</v>
      </c>
      <c r="ED484" s="165">
        <v>6.7090909090909001</v>
      </c>
      <c r="EE484" s="165">
        <v>2.4545454545454501</v>
      </c>
      <c r="EF484" s="165">
        <v>1.63636363636363</v>
      </c>
      <c r="EG484" s="165">
        <v>6.5454545454545396</v>
      </c>
      <c r="EH484" s="166">
        <v>1</v>
      </c>
      <c r="EI484" s="165">
        <v>77.178738265090999</v>
      </c>
      <c r="EJ484" s="164">
        <v>0.197044334975369</v>
      </c>
      <c r="EK484" s="164">
        <v>0.197368421052631</v>
      </c>
      <c r="EL484" s="278">
        <v>0.26708074500000001</v>
      </c>
      <c r="EM484" s="278">
        <v>0.16770186300000001</v>
      </c>
      <c r="EN484" s="278">
        <v>0.56521739100000001</v>
      </c>
      <c r="EO484" s="278">
        <v>0.10493827</v>
      </c>
      <c r="EP484" s="278">
        <v>0.37037037</v>
      </c>
      <c r="EQ484" s="278">
        <v>0.11985899</v>
      </c>
      <c r="ER484" s="165">
        <v>0.79668151059950298</v>
      </c>
      <c r="ES484" s="166">
        <v>2.78181818181818</v>
      </c>
      <c r="ET484" s="166">
        <v>4.12</v>
      </c>
      <c r="EU484" s="166">
        <v>4.8312024550004402</v>
      </c>
      <c r="EV484" s="166">
        <v>4.9072770674120303</v>
      </c>
      <c r="EW484" s="166">
        <v>4.7929967807939002</v>
      </c>
      <c r="EX484" s="284">
        <v>0.31132823228835999</v>
      </c>
    </row>
    <row r="485" spans="1:260" s="167" customFormat="1" ht="13" customHeight="1">
      <c r="A485" s="200" t="s">
        <v>16</v>
      </c>
      <c r="B485" s="160">
        <v>10133</v>
      </c>
      <c r="C485" s="200">
        <v>573124</v>
      </c>
      <c r="D485" s="200">
        <v>13449</v>
      </c>
      <c r="E485" s="200" t="s">
        <v>188</v>
      </c>
      <c r="F485" s="160" t="s">
        <v>188</v>
      </c>
      <c r="G485" s="175"/>
      <c r="H485" s="207" t="s">
        <v>200</v>
      </c>
      <c r="I485" s="208" t="s">
        <v>288</v>
      </c>
      <c r="J485" s="209">
        <v>34</v>
      </c>
      <c r="K485" s="161">
        <v>1</v>
      </c>
      <c r="L485" s="175"/>
      <c r="M485" s="210" t="s">
        <v>46</v>
      </c>
      <c r="N485" s="211"/>
      <c r="O485" s="175"/>
      <c r="P485" s="175"/>
      <c r="Q485" s="175"/>
      <c r="R485" s="175"/>
      <c r="S485" s="175"/>
      <c r="T485" s="175"/>
      <c r="U485" s="175"/>
      <c r="V485" s="175"/>
      <c r="W485" s="175"/>
      <c r="X485" s="175"/>
      <c r="Y485" s="210"/>
      <c r="Z485" s="163"/>
      <c r="AA485" s="163"/>
      <c r="AB485" s="163"/>
      <c r="AC485" s="163"/>
      <c r="AD485" s="163"/>
      <c r="AE485" s="163"/>
      <c r="AF485" s="163"/>
      <c r="AG485" s="163"/>
      <c r="AH485" s="163"/>
      <c r="AI485" s="163"/>
      <c r="AJ485" s="163"/>
      <c r="AK485" s="163"/>
      <c r="AL485" s="163"/>
      <c r="AM485" s="163"/>
      <c r="AN485" s="163"/>
      <c r="AO485" s="163"/>
      <c r="AP485" s="163"/>
      <c r="AQ485" s="163"/>
      <c r="AR485" s="163"/>
      <c r="AS485" s="278"/>
      <c r="AT485" s="278"/>
      <c r="AU485" s="278"/>
      <c r="AV485" s="278"/>
      <c r="AW485" s="278"/>
      <c r="AX485" s="278"/>
      <c r="AY485" s="456"/>
      <c r="AZ485" s="278"/>
      <c r="BA485" s="278"/>
      <c r="BB485" s="278"/>
      <c r="BC485" s="278"/>
      <c r="BD485" s="164"/>
      <c r="BE485" s="164"/>
      <c r="BF485" s="164"/>
      <c r="BG485" s="164"/>
      <c r="BH485" s="164"/>
      <c r="BI485" s="164"/>
      <c r="BJ485" s="165"/>
      <c r="BK485" s="164"/>
      <c r="BL485" s="165"/>
      <c r="BM485" s="165"/>
      <c r="BN485" s="165"/>
      <c r="BO485" s="165"/>
      <c r="BP485" s="165"/>
      <c r="BQ485" s="165"/>
      <c r="BR485" s="165"/>
      <c r="BS485" s="284"/>
      <c r="BT485" s="289"/>
      <c r="BU485" s="279"/>
      <c r="BV485" s="290"/>
      <c r="BW485" s="289"/>
      <c r="BX485" s="289"/>
      <c r="BY485" s="289"/>
      <c r="BZ485" s="289"/>
      <c r="CA485" s="279"/>
      <c r="CB485" s="290"/>
      <c r="CC485" s="289"/>
      <c r="CD485" s="279"/>
      <c r="CE485" s="328"/>
      <c r="CF485" s="290"/>
      <c r="CG485" s="289"/>
      <c r="CH485" s="279"/>
      <c r="CI485" s="328"/>
      <c r="CJ485" s="290"/>
      <c r="CK485" s="289"/>
      <c r="CL485" s="279"/>
      <c r="CM485" s="328"/>
      <c r="CN485" s="290"/>
      <c r="CO485" s="289"/>
      <c r="CP485" s="279"/>
      <c r="CQ485" s="328"/>
      <c r="CR485" s="290"/>
      <c r="CS485" s="289"/>
      <c r="CT485" s="279"/>
      <c r="CU485" s="328"/>
      <c r="CV485" s="328"/>
      <c r="CW485" s="290"/>
      <c r="CX485" s="289"/>
      <c r="CY485" s="279"/>
      <c r="CZ485" s="328"/>
      <c r="DA485" s="328"/>
      <c r="DB485" s="290"/>
      <c r="DC485" s="289"/>
      <c r="DD485" s="279"/>
      <c r="DE485" s="328"/>
      <c r="DF485" s="328"/>
      <c r="DG485" s="290"/>
      <c r="DH485" s="302"/>
      <c r="DI485" s="301"/>
      <c r="DJ485" s="163">
        <v>35</v>
      </c>
      <c r="DK485" s="163">
        <v>0</v>
      </c>
      <c r="DL485" s="163">
        <v>0</v>
      </c>
      <c r="DM485" s="163">
        <v>2</v>
      </c>
      <c r="DN485" s="163">
        <v>2</v>
      </c>
      <c r="DO485" s="163">
        <v>0</v>
      </c>
      <c r="DP485" s="165">
        <v>28.1</v>
      </c>
      <c r="DQ485" s="165"/>
      <c r="DR485" s="165">
        <v>28.100000381469702</v>
      </c>
      <c r="DS485" s="163">
        <v>124</v>
      </c>
      <c r="DT485" s="163">
        <v>26</v>
      </c>
      <c r="DU485" s="163">
        <v>15</v>
      </c>
      <c r="DV485" s="163">
        <v>9</v>
      </c>
      <c r="DW485" s="163">
        <v>3</v>
      </c>
      <c r="DX485" s="163">
        <v>15</v>
      </c>
      <c r="DY485" s="163">
        <v>2</v>
      </c>
      <c r="DZ485" s="163">
        <v>0</v>
      </c>
      <c r="EA485" s="163">
        <v>0</v>
      </c>
      <c r="EB485" s="163">
        <v>0</v>
      </c>
      <c r="EC485" s="163">
        <v>30</v>
      </c>
      <c r="ED485" s="165">
        <v>9.5294141168831104</v>
      </c>
      <c r="EE485" s="165">
        <v>4.7647070584415498</v>
      </c>
      <c r="EF485" s="165">
        <v>0.95294141168831104</v>
      </c>
      <c r="EG485" s="165">
        <v>8.2588255679653599</v>
      </c>
      <c r="EH485" s="166">
        <v>1.44705918071188</v>
      </c>
      <c r="EI485" s="165">
        <v>111.682201762259</v>
      </c>
      <c r="EJ485" s="164">
        <v>0.23853211009174299</v>
      </c>
      <c r="EK485" s="164">
        <v>0.30263157894736797</v>
      </c>
      <c r="EL485" s="278">
        <v>0.41558441499999998</v>
      </c>
      <c r="EM485" s="278">
        <v>0.20779220700000001</v>
      </c>
      <c r="EN485" s="278">
        <v>0.37662337600000001</v>
      </c>
      <c r="EO485" s="278">
        <v>0.11392405</v>
      </c>
      <c r="EP485" s="278">
        <v>0.40506329000000002</v>
      </c>
      <c r="EQ485" s="278">
        <v>0.10626186</v>
      </c>
      <c r="ER485" s="165">
        <v>-0.67186855047905203</v>
      </c>
      <c r="ES485" s="166">
        <v>2.85882423506493</v>
      </c>
      <c r="ET485" s="166">
        <v>3.72</v>
      </c>
      <c r="EU485" s="166">
        <v>3.9328069421577299</v>
      </c>
      <c r="EV485" s="166">
        <v>4.0655822846129999</v>
      </c>
      <c r="EW485" s="166">
        <v>3.9550543652232202</v>
      </c>
      <c r="EX485" s="284">
        <v>0.23799718916416099</v>
      </c>
      <c r="EY485" s="458"/>
      <c r="EZ485" s="162"/>
      <c r="FA485" s="162"/>
      <c r="FB485" s="162"/>
      <c r="FC485" s="162"/>
      <c r="FD485" s="162"/>
      <c r="FE485" s="162"/>
      <c r="FF485" s="162"/>
      <c r="FG485" s="162"/>
      <c r="FH485" s="162"/>
      <c r="FI485" s="162"/>
      <c r="FJ485" s="162"/>
      <c r="FK485" s="162"/>
      <c r="FL485" s="162"/>
      <c r="FM485" s="162"/>
      <c r="FN485" s="162"/>
      <c r="FO485" s="162"/>
      <c r="FP485" s="162"/>
      <c r="FQ485" s="162"/>
      <c r="FR485" s="162"/>
      <c r="FS485" s="162"/>
      <c r="FT485" s="162"/>
      <c r="FU485" s="162"/>
      <c r="FV485" s="162"/>
      <c r="FW485" s="162"/>
      <c r="FX485" s="162"/>
      <c r="FY485" s="162"/>
      <c r="FZ485" s="162"/>
      <c r="GA485" s="162"/>
      <c r="GB485" s="162"/>
      <c r="GC485" s="162"/>
      <c r="GD485" s="162"/>
      <c r="GE485" s="162"/>
      <c r="GF485" s="162"/>
      <c r="GG485" s="162"/>
      <c r="GH485" s="162"/>
      <c r="GI485" s="162"/>
      <c r="GJ485" s="162"/>
      <c r="GK485" s="162"/>
      <c r="GL485" s="162"/>
      <c r="GM485" s="162"/>
      <c r="GN485" s="162"/>
      <c r="GO485" s="162"/>
      <c r="GP485" s="162"/>
      <c r="GQ485" s="162"/>
      <c r="GR485" s="162"/>
      <c r="GS485" s="162"/>
      <c r="GT485" s="162"/>
      <c r="GU485" s="162"/>
      <c r="GV485" s="162"/>
      <c r="GW485" s="162"/>
      <c r="GX485" s="162"/>
      <c r="GY485" s="162"/>
      <c r="GZ485" s="162"/>
      <c r="HA485" s="162"/>
      <c r="HB485" s="162"/>
      <c r="HC485" s="162"/>
      <c r="HD485" s="162"/>
      <c r="HE485" s="162"/>
      <c r="HF485" s="162"/>
      <c r="HG485" s="162"/>
      <c r="HH485" s="162"/>
      <c r="HI485" s="162"/>
      <c r="HJ485" s="162"/>
      <c r="HK485" s="162"/>
      <c r="HL485" s="162"/>
      <c r="HM485" s="162"/>
      <c r="HN485" s="162"/>
      <c r="HO485" s="162"/>
      <c r="HP485" s="162"/>
      <c r="HQ485" s="162"/>
      <c r="HR485" s="162"/>
      <c r="HS485" s="162"/>
      <c r="HT485" s="162"/>
      <c r="HU485" s="162"/>
      <c r="HV485" s="162"/>
      <c r="HW485" s="162"/>
      <c r="HX485" s="162"/>
      <c r="HY485" s="162"/>
      <c r="HZ485" s="162"/>
      <c r="IA485" s="162"/>
      <c r="IB485" s="162"/>
      <c r="IC485" s="162"/>
      <c r="ID485" s="162"/>
      <c r="IE485" s="162"/>
      <c r="IF485" s="162"/>
      <c r="IG485" s="162"/>
      <c r="IH485" s="162"/>
      <c r="II485" s="162"/>
      <c r="IJ485" s="162"/>
      <c r="IK485" s="162"/>
      <c r="IL485" s="162"/>
      <c r="IM485" s="162"/>
      <c r="IN485" s="162"/>
      <c r="IO485" s="162"/>
      <c r="IP485" s="162"/>
      <c r="IQ485" s="162"/>
      <c r="IR485" s="162"/>
      <c r="IS485" s="162"/>
      <c r="IT485" s="162"/>
      <c r="IU485" s="162"/>
      <c r="IV485" s="162"/>
      <c r="IW485" s="162"/>
      <c r="IX485" s="162"/>
      <c r="IY485" s="162"/>
      <c r="IZ485" s="162"/>
    </row>
    <row r="486" spans="1:260" ht="13" customHeight="1">
      <c r="A486" s="160" t="s">
        <v>16</v>
      </c>
      <c r="B486" s="160">
        <v>8193</v>
      </c>
      <c r="C486" s="200">
        <v>453286</v>
      </c>
      <c r="D486" s="160">
        <v>3137</v>
      </c>
      <c r="E486" s="200" t="s">
        <v>470</v>
      </c>
      <c r="F486" s="160" t="s">
        <v>470</v>
      </c>
      <c r="G486" s="175"/>
      <c r="H486" s="207" t="s">
        <v>272</v>
      </c>
      <c r="I486" s="208" t="s">
        <v>273</v>
      </c>
      <c r="J486" s="209">
        <v>40</v>
      </c>
      <c r="K486" s="161">
        <v>1</v>
      </c>
      <c r="L486" s="175"/>
      <c r="M486" s="210" t="s">
        <v>837</v>
      </c>
      <c r="N486" s="211"/>
      <c r="O486" s="175"/>
      <c r="P486" s="175"/>
      <c r="Q486" s="175"/>
      <c r="R486" s="175"/>
      <c r="S486" s="175"/>
      <c r="T486" s="175"/>
      <c r="U486" s="175"/>
      <c r="V486" s="175"/>
      <c r="W486" s="175"/>
      <c r="X486" s="175"/>
      <c r="Y486" s="210"/>
      <c r="Z486" s="163"/>
      <c r="AS486" s="278"/>
      <c r="AT486" s="278"/>
      <c r="AU486" s="278"/>
      <c r="AV486" s="278"/>
      <c r="AW486" s="278"/>
      <c r="AX486" s="278"/>
      <c r="AY486" s="456"/>
      <c r="AZ486" s="278"/>
      <c r="BA486" s="278"/>
      <c r="BB486" s="278"/>
      <c r="BC486" s="278"/>
      <c r="BD486" s="164"/>
      <c r="BE486" s="164"/>
      <c r="BF486" s="164"/>
      <c r="BG486" s="164"/>
      <c r="BH486" s="164"/>
      <c r="BI486" s="164"/>
      <c r="BJ486" s="165"/>
      <c r="BK486" s="164"/>
      <c r="BL486" s="165"/>
      <c r="BM486" s="165"/>
      <c r="BN486" s="165"/>
      <c r="BO486" s="165"/>
      <c r="BP486" s="165"/>
      <c r="BQ486" s="165"/>
      <c r="BR486" s="165"/>
      <c r="BS486" s="284"/>
      <c r="BT486" s="289"/>
      <c r="BU486" s="279"/>
      <c r="BV486" s="290"/>
      <c r="BW486" s="289"/>
      <c r="BX486" s="289"/>
      <c r="BY486" s="289"/>
      <c r="BZ486" s="289"/>
      <c r="CA486" s="279"/>
      <c r="CB486" s="290"/>
      <c r="CC486" s="289"/>
      <c r="CD486" s="279"/>
      <c r="CE486" s="328"/>
      <c r="CF486" s="290"/>
      <c r="CG486" s="289"/>
      <c r="CH486" s="279"/>
      <c r="CI486" s="328"/>
      <c r="CJ486" s="290"/>
      <c r="CK486" s="289"/>
      <c r="CL486" s="279"/>
      <c r="CM486" s="328"/>
      <c r="CN486" s="290"/>
      <c r="CO486" s="289"/>
      <c r="CP486" s="279"/>
      <c r="CQ486" s="328"/>
      <c r="CR486" s="290"/>
      <c r="CS486" s="289"/>
      <c r="CT486" s="279"/>
      <c r="CU486" s="328"/>
      <c r="CV486" s="328"/>
      <c r="CW486" s="290"/>
      <c r="CX486" s="289"/>
      <c r="CY486" s="279"/>
      <c r="CZ486" s="328"/>
      <c r="DA486" s="328"/>
      <c r="DB486" s="290"/>
      <c r="DC486" s="289"/>
      <c r="DD486" s="279"/>
      <c r="DE486" s="328"/>
      <c r="DF486" s="328"/>
      <c r="DG486" s="290"/>
      <c r="DH486" s="302"/>
      <c r="DI486" s="301"/>
      <c r="DJ486" s="163">
        <v>4</v>
      </c>
      <c r="DK486" s="163">
        <v>4</v>
      </c>
      <c r="DL486" s="163">
        <v>0</v>
      </c>
      <c r="DM486" s="163">
        <v>0</v>
      </c>
      <c r="DN486" s="163">
        <v>0</v>
      </c>
      <c r="DO486" s="163">
        <v>0</v>
      </c>
      <c r="DP486" s="165">
        <v>17</v>
      </c>
      <c r="DQ486" s="165">
        <v>17</v>
      </c>
      <c r="DR486" s="165"/>
      <c r="DS486" s="163">
        <v>70</v>
      </c>
      <c r="DT486" s="163">
        <v>17</v>
      </c>
      <c r="DU486" s="163">
        <v>9</v>
      </c>
      <c r="DV486" s="163">
        <v>9</v>
      </c>
      <c r="DW486" s="163">
        <v>3</v>
      </c>
      <c r="DX486" s="163">
        <v>6</v>
      </c>
      <c r="DY486" s="163">
        <v>0</v>
      </c>
      <c r="DZ486" s="163">
        <v>1</v>
      </c>
      <c r="EA486" s="163">
        <v>1</v>
      </c>
      <c r="EB486" s="163">
        <v>0</v>
      </c>
      <c r="EC486" s="163">
        <v>16</v>
      </c>
      <c r="ED486" s="165">
        <v>8.4705882352941106</v>
      </c>
      <c r="EE486" s="165">
        <v>3.1764705882352899</v>
      </c>
      <c r="EF486" s="165">
        <v>1.5882352941176401</v>
      </c>
      <c r="EG486" s="165">
        <v>9</v>
      </c>
      <c r="EH486" s="166">
        <v>1.3529411764705801</v>
      </c>
      <c r="EI486" s="165">
        <v>104.946566170023</v>
      </c>
      <c r="EJ486" s="164">
        <v>0.26984126984126899</v>
      </c>
      <c r="EK486" s="164">
        <v>0.31818181818181801</v>
      </c>
      <c r="EL486" s="278">
        <v>0.31914893599999999</v>
      </c>
      <c r="EM486" s="278">
        <v>0.23404255299999999</v>
      </c>
      <c r="EN486" s="278">
        <v>0.44680850999999999</v>
      </c>
      <c r="EO486" s="278">
        <v>8.5106379999999995E-2</v>
      </c>
      <c r="EP486" s="278">
        <v>0.36170213000000001</v>
      </c>
      <c r="EQ486" s="278">
        <v>8.4558820000000007E-2</v>
      </c>
      <c r="ER486" s="165">
        <v>1.7362354301442E-2</v>
      </c>
      <c r="ES486" s="166">
        <v>4.7647058823529402</v>
      </c>
      <c r="ET486" s="166">
        <v>4.5599999999999996</v>
      </c>
      <c r="EU486" s="166">
        <v>4.7328067330753099</v>
      </c>
      <c r="EV486" s="166">
        <v>4.26019275591654</v>
      </c>
      <c r="EW486" s="166">
        <v>4.1356868732330501</v>
      </c>
      <c r="EX486" s="284">
        <v>8.2883410155773093E-2</v>
      </c>
    </row>
    <row r="487" spans="1:260" ht="13" customHeight="1">
      <c r="A487" s="160" t="s">
        <v>16</v>
      </c>
      <c r="B487" s="160">
        <v>12810</v>
      </c>
      <c r="C487" s="200">
        <v>690829</v>
      </c>
      <c r="D487" s="160">
        <v>31461</v>
      </c>
      <c r="E487" s="200" t="s">
        <v>18</v>
      </c>
      <c r="F487" s="200" t="s">
        <v>18</v>
      </c>
      <c r="G487" s="175"/>
      <c r="H487" s="162" t="s">
        <v>89</v>
      </c>
      <c r="I487" s="162" t="s">
        <v>607</v>
      </c>
      <c r="J487" s="160">
        <v>24</v>
      </c>
      <c r="K487" s="161">
        <v>1</v>
      </c>
      <c r="M487" s="184" t="s">
        <v>837</v>
      </c>
      <c r="Z487" s="163"/>
      <c r="AS487" s="278"/>
      <c r="AT487" s="278"/>
      <c r="AU487" s="278"/>
      <c r="AV487" s="278"/>
      <c r="AW487" s="278"/>
      <c r="AX487" s="278"/>
      <c r="AY487" s="456"/>
      <c r="AZ487" s="278"/>
      <c r="BA487" s="278"/>
      <c r="BB487" s="278"/>
      <c r="BC487" s="278"/>
      <c r="BD487" s="164"/>
      <c r="BE487" s="164"/>
      <c r="BF487" s="164"/>
      <c r="BG487" s="164"/>
      <c r="BH487" s="164"/>
      <c r="BI487" s="164"/>
      <c r="BJ487" s="165"/>
      <c r="BK487" s="164"/>
      <c r="BL487" s="165"/>
      <c r="BM487" s="165"/>
      <c r="BN487" s="165"/>
      <c r="BO487" s="165"/>
      <c r="BP487" s="165"/>
      <c r="BQ487" s="165"/>
      <c r="BR487" s="165"/>
      <c r="BS487" s="284"/>
      <c r="BT487" s="289"/>
      <c r="BU487" s="279"/>
      <c r="BV487" s="290"/>
      <c r="BW487" s="289"/>
      <c r="BX487" s="289"/>
      <c r="BY487" s="289"/>
      <c r="BZ487" s="289"/>
      <c r="CA487" s="279"/>
      <c r="CB487" s="290"/>
      <c r="CC487" s="289"/>
      <c r="CD487" s="279"/>
      <c r="CE487" s="328"/>
      <c r="CF487" s="290"/>
      <c r="CG487" s="289"/>
      <c r="CH487" s="279"/>
      <c r="CI487" s="328"/>
      <c r="CJ487" s="290"/>
      <c r="CK487" s="289"/>
      <c r="CL487" s="279"/>
      <c r="CM487" s="328"/>
      <c r="CN487" s="290"/>
      <c r="CO487" s="289"/>
      <c r="CP487" s="279"/>
      <c r="CQ487" s="328"/>
      <c r="CR487" s="290"/>
      <c r="CS487" s="289"/>
      <c r="CT487" s="279"/>
      <c r="CU487" s="328"/>
      <c r="CV487" s="328"/>
      <c r="CW487" s="290"/>
      <c r="CX487" s="289"/>
      <c r="CY487" s="279"/>
      <c r="CZ487" s="328"/>
      <c r="DA487" s="328"/>
      <c r="DB487" s="290"/>
      <c r="DC487" s="289"/>
      <c r="DD487" s="279"/>
      <c r="DE487" s="328"/>
      <c r="DF487" s="328"/>
      <c r="DG487" s="290"/>
      <c r="DH487" s="302"/>
      <c r="DI487" s="301"/>
      <c r="DJ487" s="163">
        <v>5</v>
      </c>
      <c r="DK487" s="163">
        <v>0</v>
      </c>
      <c r="DL487" s="163">
        <v>0</v>
      </c>
      <c r="DM487" s="163">
        <v>1</v>
      </c>
      <c r="DN487" s="163">
        <v>0</v>
      </c>
      <c r="DO487" s="163">
        <v>0</v>
      </c>
      <c r="DP487" s="165">
        <v>4.0999999999999996</v>
      </c>
      <c r="DQ487" s="165"/>
      <c r="DR487" s="165">
        <v>4.0999999046325604</v>
      </c>
      <c r="DS487" s="163">
        <v>20</v>
      </c>
      <c r="DT487" s="163">
        <v>5</v>
      </c>
      <c r="DU487" s="163">
        <v>4</v>
      </c>
      <c r="DV487" s="163">
        <v>3</v>
      </c>
      <c r="DW487" s="163">
        <v>1</v>
      </c>
      <c r="DX487" s="163">
        <v>1</v>
      </c>
      <c r="DY487" s="163">
        <v>0</v>
      </c>
      <c r="DZ487" s="163">
        <v>0</v>
      </c>
      <c r="EA487" s="163">
        <v>2</v>
      </c>
      <c r="EB487" s="163">
        <v>0</v>
      </c>
      <c r="EC487" s="163">
        <v>1</v>
      </c>
      <c r="ED487" s="165">
        <v>2.0769236863719298</v>
      </c>
      <c r="EE487" s="165">
        <v>2.0769236863719298</v>
      </c>
      <c r="EF487" s="165">
        <v>2.0769236863719298</v>
      </c>
      <c r="EG487" s="165">
        <v>10.3846184318596</v>
      </c>
      <c r="EH487" s="166">
        <v>1.3846157909146199</v>
      </c>
      <c r="EI487" s="165">
        <v>107.403540707033</v>
      </c>
      <c r="EJ487" s="164">
        <v>0.26315789473684198</v>
      </c>
      <c r="EK487" s="164">
        <v>0.23529411764705799</v>
      </c>
      <c r="EL487" s="278">
        <v>0.38888888799999999</v>
      </c>
      <c r="EM487" s="278">
        <v>0.16666666599999999</v>
      </c>
      <c r="EN487" s="278">
        <v>0.44444444399999999</v>
      </c>
      <c r="EO487" s="278">
        <v>0.11111111</v>
      </c>
      <c r="EP487" s="278">
        <v>0.33333332999999998</v>
      </c>
      <c r="EQ487" s="278">
        <v>0.12676055999999999</v>
      </c>
      <c r="ER487" s="165">
        <v>-6.2189687307931202E-2</v>
      </c>
      <c r="ES487" s="166">
        <v>6.2307710591157903</v>
      </c>
      <c r="ET487" s="166">
        <v>6.92</v>
      </c>
      <c r="EU487" s="166">
        <v>6.3165180883466796</v>
      </c>
      <c r="EV487" s="166">
        <v>6.0387652497709201</v>
      </c>
      <c r="EW487" s="166">
        <v>5.72664937576294</v>
      </c>
      <c r="EX487" s="284">
        <v>-0.16200134158134399</v>
      </c>
    </row>
    <row r="488" spans="1:260" ht="13" customHeight="1">
      <c r="A488" s="160" t="s">
        <v>16</v>
      </c>
      <c r="B488" s="160">
        <v>12059</v>
      </c>
      <c r="C488" s="160">
        <v>667463</v>
      </c>
      <c r="D488" s="160">
        <v>22051</v>
      </c>
      <c r="E488" s="160" t="s">
        <v>276</v>
      </c>
      <c r="F488" s="160" t="s">
        <v>276</v>
      </c>
      <c r="G488" s="175"/>
      <c r="H488" s="162" t="s">
        <v>1768</v>
      </c>
      <c r="I488" s="162" t="s">
        <v>553</v>
      </c>
      <c r="J488" s="161">
        <v>30</v>
      </c>
      <c r="K488" s="161">
        <v>1</v>
      </c>
      <c r="M488" s="184" t="s">
        <v>46</v>
      </c>
      <c r="Z488" s="163"/>
      <c r="AS488" s="278"/>
      <c r="AT488" s="278"/>
      <c r="AU488" s="278"/>
      <c r="AV488" s="278"/>
      <c r="AW488" s="278"/>
      <c r="AX488" s="278"/>
      <c r="AY488" s="456"/>
      <c r="AZ488" s="278"/>
      <c r="BA488" s="278"/>
      <c r="BB488" s="278"/>
      <c r="BC488" s="278"/>
      <c r="BD488" s="164"/>
      <c r="BE488" s="164"/>
      <c r="BF488" s="164"/>
      <c r="BG488" s="164"/>
      <c r="BH488" s="164"/>
      <c r="BI488" s="164"/>
      <c r="BJ488" s="165"/>
      <c r="BK488" s="164"/>
      <c r="BL488" s="165"/>
      <c r="BM488" s="165"/>
      <c r="BN488" s="165"/>
      <c r="BO488" s="165"/>
      <c r="BP488" s="165"/>
      <c r="BQ488" s="165"/>
      <c r="BR488" s="165"/>
      <c r="BS488" s="284"/>
      <c r="BT488" s="289"/>
      <c r="BU488" s="279"/>
      <c r="BV488" s="290"/>
      <c r="BW488" s="289"/>
      <c r="BX488" s="289"/>
      <c r="BY488" s="289"/>
      <c r="BZ488" s="289"/>
      <c r="CA488" s="279"/>
      <c r="CB488" s="290"/>
      <c r="CC488" s="289"/>
      <c r="CD488" s="279"/>
      <c r="CE488" s="328"/>
      <c r="CF488" s="290"/>
      <c r="CG488" s="289"/>
      <c r="CH488" s="279"/>
      <c r="CI488" s="328"/>
      <c r="CJ488" s="290"/>
      <c r="CK488" s="289"/>
      <c r="CL488" s="279"/>
      <c r="CM488" s="328"/>
      <c r="CN488" s="290"/>
      <c r="CO488" s="289"/>
      <c r="CP488" s="279"/>
      <c r="CQ488" s="328"/>
      <c r="CR488" s="290"/>
      <c r="CS488" s="289"/>
      <c r="CT488" s="279"/>
      <c r="CU488" s="328"/>
      <c r="CV488" s="328"/>
      <c r="CW488" s="290"/>
      <c r="CX488" s="289"/>
      <c r="CY488" s="279"/>
      <c r="CZ488" s="328"/>
      <c r="DA488" s="328"/>
      <c r="DB488" s="290"/>
      <c r="DC488" s="289"/>
      <c r="DD488" s="279"/>
      <c r="DE488" s="328"/>
      <c r="DF488" s="328"/>
      <c r="DG488" s="290"/>
      <c r="DH488" s="302"/>
      <c r="DI488" s="301"/>
      <c r="DJ488" s="163">
        <v>35</v>
      </c>
      <c r="DK488" s="163">
        <v>0</v>
      </c>
      <c r="DL488" s="163">
        <v>0</v>
      </c>
      <c r="DM488" s="163">
        <v>2</v>
      </c>
      <c r="DN488" s="163">
        <v>0</v>
      </c>
      <c r="DO488" s="163">
        <v>0</v>
      </c>
      <c r="DP488" s="165">
        <v>33.1</v>
      </c>
      <c r="DQ488" s="165"/>
      <c r="DR488" s="165">
        <v>33.099998474121001</v>
      </c>
      <c r="DS488" s="163">
        <v>156</v>
      </c>
      <c r="DT488" s="163">
        <v>45</v>
      </c>
      <c r="DU488" s="163">
        <v>24</v>
      </c>
      <c r="DV488" s="163">
        <v>20</v>
      </c>
      <c r="DW488" s="163">
        <v>5</v>
      </c>
      <c r="DX488" s="163">
        <v>11</v>
      </c>
      <c r="DY488" s="163">
        <v>0</v>
      </c>
      <c r="DZ488" s="163">
        <v>0</v>
      </c>
      <c r="EA488" s="163">
        <v>2</v>
      </c>
      <c r="EB488" s="163">
        <v>0</v>
      </c>
      <c r="EC488" s="163">
        <v>19</v>
      </c>
      <c r="ED488" s="165">
        <v>5.1300013698581504</v>
      </c>
      <c r="EE488" s="165">
        <v>2.9700007930757701</v>
      </c>
      <c r="EF488" s="165">
        <v>1.3500003604889801</v>
      </c>
      <c r="EG488" s="165">
        <v>12.1500032444008</v>
      </c>
      <c r="EH488" s="166">
        <v>1.6800004486085101</v>
      </c>
      <c r="EI488" s="165">
        <v>129.660314908392</v>
      </c>
      <c r="EJ488" s="164">
        <v>0.31034482758620602</v>
      </c>
      <c r="EK488" s="164">
        <v>0.330578512396694</v>
      </c>
      <c r="EL488" s="278">
        <v>0.61599999999999999</v>
      </c>
      <c r="EM488" s="278">
        <v>0.2</v>
      </c>
      <c r="EN488" s="278">
        <v>0.184</v>
      </c>
      <c r="EO488" s="278">
        <v>6.3492060000000003E-2</v>
      </c>
      <c r="EP488" s="278">
        <v>0.39682539999999999</v>
      </c>
      <c r="EQ488" s="278">
        <v>8.0645159999999994E-2</v>
      </c>
      <c r="ER488" s="165">
        <v>-0.12532330951788401</v>
      </c>
      <c r="ES488" s="166">
        <v>5.4000014419559497</v>
      </c>
      <c r="ET488" s="166">
        <v>4.84</v>
      </c>
      <c r="EU488" s="166">
        <v>4.8857483901978798</v>
      </c>
      <c r="EV488" s="166">
        <v>3.9531880482215702</v>
      </c>
      <c r="EW488" s="166">
        <v>3.7809983583388398</v>
      </c>
      <c r="EX488" s="284">
        <v>-0.295794427394866</v>
      </c>
      <c r="EY488" s="459"/>
    </row>
    <row r="489" spans="1:260" ht="13" customHeight="1">
      <c r="A489" s="160" t="s">
        <v>16</v>
      </c>
      <c r="D489" s="160">
        <v>12703</v>
      </c>
      <c r="E489" s="160" t="s">
        <v>15</v>
      </c>
      <c r="G489" s="175"/>
      <c r="H489" s="168" t="s">
        <v>620</v>
      </c>
      <c r="I489" s="169" t="s">
        <v>551</v>
      </c>
      <c r="J489" s="170">
        <v>31</v>
      </c>
      <c r="K489" s="161">
        <v>1</v>
      </c>
      <c r="M489" s="184" t="s">
        <v>837</v>
      </c>
      <c r="Z489" s="163"/>
      <c r="BT489" s="289"/>
      <c r="BU489" s="279"/>
      <c r="BV489" s="290"/>
      <c r="BW489" s="289"/>
      <c r="BX489" s="289"/>
      <c r="BY489" s="289"/>
      <c r="BZ489" s="289"/>
      <c r="CA489" s="279"/>
      <c r="CB489" s="290"/>
      <c r="CC489" s="289"/>
      <c r="CD489" s="279"/>
      <c r="CE489" s="328"/>
      <c r="CF489" s="290"/>
      <c r="CG489" s="289"/>
      <c r="CH489" s="279"/>
      <c r="CI489" s="328"/>
      <c r="CJ489" s="290"/>
      <c r="CK489" s="289"/>
      <c r="CL489" s="279"/>
      <c r="CM489" s="328"/>
      <c r="CN489" s="290"/>
      <c r="CO489" s="289"/>
      <c r="CP489" s="279"/>
      <c r="CQ489" s="328"/>
      <c r="CR489" s="290"/>
      <c r="CS489" s="289"/>
      <c r="CT489" s="279"/>
      <c r="CU489" s="328"/>
      <c r="CV489" s="328"/>
      <c r="CW489" s="290"/>
      <c r="CX489" s="289"/>
      <c r="CY489" s="279"/>
      <c r="CZ489" s="328"/>
      <c r="DA489" s="328"/>
      <c r="DB489" s="290"/>
      <c r="DC489" s="289"/>
      <c r="DD489" s="279"/>
      <c r="DE489" s="328"/>
      <c r="DF489" s="328"/>
      <c r="DG489" s="290"/>
      <c r="DH489" s="302"/>
      <c r="DI489" s="300"/>
      <c r="DP489" s="165"/>
      <c r="DQ489" s="165"/>
      <c r="DR489" s="165"/>
      <c r="ED489" s="165"/>
      <c r="EE489" s="165"/>
      <c r="EF489" s="165"/>
      <c r="EG489" s="165"/>
      <c r="EH489" s="166"/>
      <c r="EI489" s="166"/>
      <c r="EJ489" s="164"/>
      <c r="EK489" s="164"/>
      <c r="EL489" s="278"/>
      <c r="EM489" s="278"/>
      <c r="EN489" s="278"/>
      <c r="EO489" s="278"/>
      <c r="EP489" s="278"/>
      <c r="EQ489" s="278"/>
      <c r="ER489" s="165"/>
      <c r="ES489" s="166"/>
      <c r="ET489" s="166"/>
      <c r="EU489" s="166"/>
      <c r="EV489" s="166"/>
      <c r="EW489" s="166"/>
      <c r="EX489" s="284"/>
    </row>
    <row r="490" spans="1:260" ht="13" customHeight="1">
      <c r="A490" s="160" t="s">
        <v>16</v>
      </c>
      <c r="B490" s="160">
        <v>11836</v>
      </c>
      <c r="C490" s="160">
        <v>671056</v>
      </c>
      <c r="D490" s="160">
        <v>20599</v>
      </c>
      <c r="E490" s="160" t="s">
        <v>276</v>
      </c>
      <c r="F490" s="160" t="s">
        <v>276</v>
      </c>
      <c r="G490" s="175"/>
      <c r="H490" s="162" t="s">
        <v>25</v>
      </c>
      <c r="I490" s="162" t="s">
        <v>3404</v>
      </c>
      <c r="J490" s="160">
        <v>25</v>
      </c>
      <c r="K490" s="161">
        <v>2</v>
      </c>
      <c r="L490" s="161" t="s">
        <v>837</v>
      </c>
      <c r="Z490" s="163">
        <v>42</v>
      </c>
      <c r="AA490" s="163">
        <v>171</v>
      </c>
      <c r="AB490" s="163">
        <v>150</v>
      </c>
      <c r="AC490" s="163">
        <v>48</v>
      </c>
      <c r="AD490" s="163">
        <v>32</v>
      </c>
      <c r="AE490" s="163">
        <v>8</v>
      </c>
      <c r="AF490" s="163">
        <v>0</v>
      </c>
      <c r="AG490" s="163">
        <v>8</v>
      </c>
      <c r="AH490" s="163">
        <v>22</v>
      </c>
      <c r="AI490" s="163">
        <v>36</v>
      </c>
      <c r="AJ490" s="163">
        <v>1</v>
      </c>
      <c r="AK490" s="163">
        <v>0</v>
      </c>
      <c r="AL490" s="163">
        <v>16</v>
      </c>
      <c r="AM490" s="163">
        <v>0</v>
      </c>
      <c r="AN490" s="163">
        <v>32</v>
      </c>
      <c r="AO490" s="163">
        <v>3</v>
      </c>
      <c r="AP490" s="163">
        <v>2</v>
      </c>
      <c r="AQ490" s="163">
        <v>0</v>
      </c>
      <c r="AR490" s="163">
        <v>7</v>
      </c>
      <c r="AS490" s="278">
        <v>9.3567251000000004E-2</v>
      </c>
      <c r="AT490" s="278">
        <v>0.18713450200000001</v>
      </c>
      <c r="AU490" s="278">
        <v>0.38333333000000003</v>
      </c>
      <c r="AV490" s="278">
        <v>0.29166667000000002</v>
      </c>
      <c r="AW490" s="278">
        <v>0.11666667</v>
      </c>
      <c r="AX490" s="278">
        <v>0.42499999999999999</v>
      </c>
      <c r="AY490" s="456">
        <v>112.072</v>
      </c>
      <c r="AZ490" s="278">
        <v>0.10339943</v>
      </c>
      <c r="BA490" s="278">
        <v>0.49166666599999997</v>
      </c>
      <c r="BB490" s="278">
        <v>0.20833333300000001</v>
      </c>
      <c r="BC490" s="278">
        <v>0.3</v>
      </c>
      <c r="BD490" s="164">
        <v>0.35714285699999998</v>
      </c>
      <c r="BE490" s="164">
        <v>0.32</v>
      </c>
      <c r="BF490" s="164">
        <v>0.39181286500000001</v>
      </c>
      <c r="BG490" s="164">
        <v>0.53333333299999997</v>
      </c>
      <c r="BH490" s="164">
        <v>0.92514619799999998</v>
      </c>
      <c r="BI490" s="164">
        <v>0.21333333300000001</v>
      </c>
      <c r="BJ490" s="165">
        <v>140.21952208477899</v>
      </c>
      <c r="BK490" s="164">
        <v>0.39898745985756101</v>
      </c>
      <c r="BL490" s="165">
        <v>11.688721635903899</v>
      </c>
      <c r="BM490" s="165">
        <v>31.509891131486501</v>
      </c>
      <c r="BN490" s="165">
        <v>159.76355809160299</v>
      </c>
      <c r="BO490" s="165">
        <v>1.0011459592826799</v>
      </c>
      <c r="BP490" s="165">
        <v>0.54840172966942102</v>
      </c>
      <c r="BQ490" s="165">
        <v>15.0055039865558</v>
      </c>
      <c r="BR490" s="165">
        <v>12.4872472687286</v>
      </c>
      <c r="BS490" s="284">
        <v>1.55563825506588</v>
      </c>
      <c r="BT490" s="289"/>
      <c r="BU490" s="279"/>
      <c r="BV490" s="290"/>
      <c r="BW490" s="289"/>
      <c r="BX490" s="289"/>
      <c r="BY490" s="289"/>
      <c r="BZ490" s="289"/>
      <c r="CA490" s="279"/>
      <c r="CB490" s="290"/>
      <c r="CC490" s="289"/>
      <c r="CD490" s="279"/>
      <c r="CE490" s="328"/>
      <c r="CF490" s="290"/>
      <c r="CG490" s="289"/>
      <c r="CH490" s="279"/>
      <c r="CI490" s="328"/>
      <c r="CJ490" s="290"/>
      <c r="CK490" s="289"/>
      <c r="CL490" s="279"/>
      <c r="CM490" s="328"/>
      <c r="CN490" s="290"/>
      <c r="CO490" s="289"/>
      <c r="CP490" s="279"/>
      <c r="CQ490" s="328"/>
      <c r="CR490" s="290"/>
      <c r="CS490" s="289"/>
      <c r="CT490" s="279"/>
      <c r="CU490" s="328"/>
      <c r="CV490" s="328"/>
      <c r="CW490" s="290"/>
      <c r="CX490" s="289"/>
      <c r="CY490" s="279"/>
      <c r="CZ490" s="328"/>
      <c r="DA490" s="328"/>
      <c r="DB490" s="290"/>
      <c r="DC490" s="289"/>
      <c r="DD490" s="279"/>
      <c r="DE490" s="328"/>
      <c r="DF490" s="328"/>
      <c r="DG490" s="290"/>
      <c r="DH490" s="302"/>
      <c r="DI490" s="301">
        <v>-3.05579496920108</v>
      </c>
      <c r="DP490" s="165"/>
      <c r="DQ490" s="165"/>
      <c r="DR490" s="165"/>
      <c r="ED490" s="165"/>
      <c r="EE490" s="165"/>
      <c r="EF490" s="165"/>
      <c r="EG490" s="165"/>
      <c r="EH490" s="166"/>
      <c r="EI490" s="165"/>
      <c r="EJ490" s="164"/>
      <c r="EK490" s="164"/>
      <c r="EL490" s="278"/>
      <c r="EM490" s="278"/>
      <c r="EN490" s="278"/>
      <c r="EO490" s="278"/>
      <c r="EP490" s="278"/>
      <c r="EQ490" s="278"/>
      <c r="ER490" s="165"/>
      <c r="ES490" s="166"/>
      <c r="ET490" s="166"/>
      <c r="EU490" s="166"/>
      <c r="EV490" s="166"/>
      <c r="EW490" s="166"/>
      <c r="EX490" s="284"/>
    </row>
    <row r="491" spans="1:260" ht="13" customHeight="1">
      <c r="A491" s="160" t="s">
        <v>16</v>
      </c>
      <c r="B491" s="160">
        <v>12054</v>
      </c>
      <c r="C491" s="160">
        <v>672275</v>
      </c>
      <c r="D491" s="160">
        <v>27478</v>
      </c>
      <c r="E491" s="160" t="s">
        <v>2177</v>
      </c>
      <c r="F491" s="160" t="s">
        <v>2177</v>
      </c>
      <c r="G491" s="175"/>
      <c r="H491" s="162" t="s">
        <v>334</v>
      </c>
      <c r="I491" s="162" t="s">
        <v>645</v>
      </c>
      <c r="J491" s="160">
        <v>26</v>
      </c>
      <c r="K491" s="161">
        <v>2</v>
      </c>
      <c r="L491" s="161" t="s">
        <v>2545</v>
      </c>
      <c r="Z491" s="163">
        <v>70</v>
      </c>
      <c r="AA491" s="163">
        <v>230</v>
      </c>
      <c r="AB491" s="163">
        <v>203</v>
      </c>
      <c r="AC491" s="163">
        <v>39</v>
      </c>
      <c r="AD491" s="163">
        <v>25</v>
      </c>
      <c r="AE491" s="163">
        <v>11</v>
      </c>
      <c r="AF491" s="163">
        <v>2</v>
      </c>
      <c r="AG491" s="163">
        <v>1</v>
      </c>
      <c r="AH491" s="163">
        <v>21</v>
      </c>
      <c r="AI491" s="163">
        <v>23</v>
      </c>
      <c r="AJ491" s="163">
        <v>0</v>
      </c>
      <c r="AK491" s="163">
        <v>0</v>
      </c>
      <c r="AL491" s="163">
        <v>19</v>
      </c>
      <c r="AM491" s="163">
        <v>0</v>
      </c>
      <c r="AN491" s="163">
        <v>73</v>
      </c>
      <c r="AO491" s="163">
        <v>1</v>
      </c>
      <c r="AP491" s="163">
        <v>4</v>
      </c>
      <c r="AQ491" s="163">
        <v>3</v>
      </c>
      <c r="AR491" s="163">
        <v>3</v>
      </c>
      <c r="AS491" s="278">
        <v>8.2608694999999996E-2</v>
      </c>
      <c r="AT491" s="278">
        <v>0.31739130399999999</v>
      </c>
      <c r="AU491" s="278">
        <v>0.29927007</v>
      </c>
      <c r="AV491" s="278">
        <v>0.27737225999999998</v>
      </c>
      <c r="AW491" s="278">
        <v>6.5693429999999997E-2</v>
      </c>
      <c r="AX491" s="278">
        <v>0.35766423000000003</v>
      </c>
      <c r="AY491" s="456">
        <v>107.776</v>
      </c>
      <c r="AZ491" s="278">
        <v>0.14174107</v>
      </c>
      <c r="BA491" s="278">
        <v>0.35338345799999998</v>
      </c>
      <c r="BB491" s="278">
        <v>0.15789473600000001</v>
      </c>
      <c r="BC491" s="278">
        <v>0.48872180399999998</v>
      </c>
      <c r="BD491" s="164">
        <v>0.28571428500000001</v>
      </c>
      <c r="BE491" s="164">
        <v>0.192118226</v>
      </c>
      <c r="BF491" s="164">
        <v>0.25991189399999998</v>
      </c>
      <c r="BG491" s="164">
        <v>0.28078817700000003</v>
      </c>
      <c r="BH491" s="164">
        <v>0.54070007099999995</v>
      </c>
      <c r="BI491" s="164">
        <v>8.8669950999999997E-2</v>
      </c>
      <c r="BJ491" s="165">
        <v>58.280897680911302</v>
      </c>
      <c r="BK491" s="164">
        <v>0.243174297168916</v>
      </c>
      <c r="BL491" s="165">
        <v>-12.9834526379952</v>
      </c>
      <c r="BM491" s="165">
        <v>13.676599899922699</v>
      </c>
      <c r="BN491" s="165">
        <v>53.863866825784903</v>
      </c>
      <c r="BO491" s="165">
        <v>0.57206166928822999</v>
      </c>
      <c r="BP491" s="165">
        <v>-0.24828735506162</v>
      </c>
      <c r="BQ491" s="165">
        <v>14.2569263876986</v>
      </c>
      <c r="BR491" s="165">
        <v>-12.6447793793293</v>
      </c>
      <c r="BS491" s="284">
        <v>1.4780323345509101</v>
      </c>
      <c r="BT491" s="289"/>
      <c r="BU491" s="279"/>
      <c r="BV491" s="290"/>
      <c r="BW491" s="289"/>
      <c r="BX491" s="289"/>
      <c r="BY491" s="289"/>
      <c r="BZ491" s="289"/>
      <c r="CA491" s="279"/>
      <c r="CB491" s="290"/>
      <c r="CC491" s="289"/>
      <c r="CD491" s="279"/>
      <c r="CE491" s="328"/>
      <c r="CF491" s="290"/>
      <c r="CG491" s="289"/>
      <c r="CH491" s="279"/>
      <c r="CI491" s="328"/>
      <c r="CJ491" s="290"/>
      <c r="CK491" s="289"/>
      <c r="CL491" s="279"/>
      <c r="CM491" s="328"/>
      <c r="CN491" s="290"/>
      <c r="CO491" s="289"/>
      <c r="CP491" s="279"/>
      <c r="CQ491" s="328"/>
      <c r="CR491" s="290"/>
      <c r="CS491" s="289"/>
      <c r="CT491" s="279"/>
      <c r="CU491" s="328"/>
      <c r="CV491" s="328"/>
      <c r="CW491" s="290"/>
      <c r="CX491" s="289"/>
      <c r="CY491" s="279"/>
      <c r="CZ491" s="328"/>
      <c r="DA491" s="328"/>
      <c r="DB491" s="290"/>
      <c r="DC491" s="289"/>
      <c r="DD491" s="279"/>
      <c r="DE491" s="328"/>
      <c r="DF491" s="328"/>
      <c r="DG491" s="290"/>
      <c r="DH491" s="302"/>
      <c r="DI491" s="301">
        <v>19.404443264007501</v>
      </c>
      <c r="DP491" s="165"/>
      <c r="DQ491" s="165"/>
      <c r="DR491" s="165"/>
      <c r="ED491" s="165"/>
      <c r="EE491" s="165"/>
      <c r="EF491" s="165"/>
      <c r="EG491" s="165"/>
      <c r="EH491" s="166"/>
      <c r="EI491" s="165"/>
      <c r="EJ491" s="164"/>
      <c r="EK491" s="164"/>
      <c r="EL491" s="278"/>
      <c r="EM491" s="278"/>
      <c r="EN491" s="278"/>
      <c r="EO491" s="278"/>
      <c r="EP491" s="278"/>
      <c r="EQ491" s="278"/>
      <c r="ER491" s="165"/>
      <c r="ES491" s="166"/>
      <c r="ET491" s="166"/>
      <c r="EU491" s="166"/>
      <c r="EV491" s="166"/>
      <c r="EW491" s="166"/>
      <c r="EX491" s="284"/>
    </row>
    <row r="492" spans="1:260" ht="13" customHeight="1">
      <c r="A492" s="160" t="s">
        <v>16</v>
      </c>
      <c r="B492" s="160">
        <v>11045</v>
      </c>
      <c r="C492" s="160">
        <v>624431</v>
      </c>
      <c r="D492" s="160">
        <v>16725</v>
      </c>
      <c r="E492" s="160" t="s">
        <v>188</v>
      </c>
      <c r="F492" s="160" t="s">
        <v>188</v>
      </c>
      <c r="G492" s="175"/>
      <c r="H492" s="168" t="s">
        <v>1164</v>
      </c>
      <c r="I492" s="169" t="s">
        <v>565</v>
      </c>
      <c r="J492" s="170">
        <v>32</v>
      </c>
      <c r="K492" s="161">
        <v>2</v>
      </c>
      <c r="L492" s="161" t="s">
        <v>837</v>
      </c>
      <c r="Z492" s="163">
        <v>55</v>
      </c>
      <c r="AA492" s="163">
        <v>175</v>
      </c>
      <c r="AB492" s="163">
        <v>162</v>
      </c>
      <c r="AC492" s="163">
        <v>45</v>
      </c>
      <c r="AD492" s="163">
        <v>24</v>
      </c>
      <c r="AE492" s="163">
        <v>17</v>
      </c>
      <c r="AF492" s="163">
        <v>0</v>
      </c>
      <c r="AG492" s="163">
        <v>4</v>
      </c>
      <c r="AH492" s="163">
        <v>22</v>
      </c>
      <c r="AI492" s="163">
        <v>14</v>
      </c>
      <c r="AJ492" s="163">
        <v>0</v>
      </c>
      <c r="AK492" s="163">
        <v>0</v>
      </c>
      <c r="AL492" s="163">
        <v>10</v>
      </c>
      <c r="AM492" s="163">
        <v>0</v>
      </c>
      <c r="AN492" s="163">
        <v>22</v>
      </c>
      <c r="AO492" s="163">
        <v>0</v>
      </c>
      <c r="AP492" s="163">
        <v>2</v>
      </c>
      <c r="AQ492" s="163">
        <v>1</v>
      </c>
      <c r="AR492" s="163">
        <v>5</v>
      </c>
      <c r="AS492" s="278">
        <v>5.7142856999999998E-2</v>
      </c>
      <c r="AT492" s="278">
        <v>0.12571428500000001</v>
      </c>
      <c r="AU492" s="278">
        <v>0.50349650000000001</v>
      </c>
      <c r="AV492" s="278">
        <v>0.18881118999999999</v>
      </c>
      <c r="AW492" s="278">
        <v>4.8951050000000003E-2</v>
      </c>
      <c r="AX492" s="278">
        <v>0.39160838999999997</v>
      </c>
      <c r="AY492" s="456">
        <v>107.917</v>
      </c>
      <c r="AZ492" s="278">
        <v>7.8202999999999995E-2</v>
      </c>
      <c r="BA492" s="278">
        <v>0.48226950299999999</v>
      </c>
      <c r="BB492" s="278">
        <v>0.184397163</v>
      </c>
      <c r="BC492" s="278">
        <v>0.33333333300000001</v>
      </c>
      <c r="BD492" s="164">
        <v>0.29710144900000002</v>
      </c>
      <c r="BE492" s="164">
        <v>0.277777777</v>
      </c>
      <c r="BF492" s="164">
        <v>0.31609195400000001</v>
      </c>
      <c r="BG492" s="164">
        <v>0.45679012299999999</v>
      </c>
      <c r="BH492" s="164">
        <v>0.772882077</v>
      </c>
      <c r="BI492" s="164">
        <v>0.17901234599999999</v>
      </c>
      <c r="BJ492" s="165">
        <v>117.66105769975999</v>
      </c>
      <c r="BK492" s="164">
        <v>0.33278865855315598</v>
      </c>
      <c r="BL492" s="165">
        <v>2.68283300539925</v>
      </c>
      <c r="BM492" s="165">
        <v>22.9676555885978</v>
      </c>
      <c r="BN492" s="165">
        <v>107.630650884793</v>
      </c>
      <c r="BO492" s="165">
        <v>-0.43384720451358599</v>
      </c>
      <c r="BP492" s="165">
        <v>-1.4642157545313199</v>
      </c>
      <c r="BQ492" s="165">
        <v>9.49791061245352</v>
      </c>
      <c r="BR492" s="165">
        <v>9.5801530130952703E-2</v>
      </c>
      <c r="BS492" s="284">
        <v>0.984659569259839</v>
      </c>
      <c r="BT492" s="289"/>
      <c r="BU492" s="279"/>
      <c r="BV492" s="290"/>
      <c r="BW492" s="289"/>
      <c r="BX492" s="289"/>
      <c r="BY492" s="289"/>
      <c r="BZ492" s="289"/>
      <c r="CA492" s="279"/>
      <c r="CB492" s="290"/>
      <c r="CC492" s="289"/>
      <c r="CD492" s="279"/>
      <c r="CE492" s="328"/>
      <c r="CF492" s="290"/>
      <c r="CG492" s="289"/>
      <c r="CH492" s="279"/>
      <c r="CI492" s="328"/>
      <c r="CJ492" s="290"/>
      <c r="CK492" s="289"/>
      <c r="CL492" s="279"/>
      <c r="CM492" s="328"/>
      <c r="CN492" s="290"/>
      <c r="CO492" s="289"/>
      <c r="CP492" s="279"/>
      <c r="CQ492" s="328"/>
      <c r="CR492" s="290"/>
      <c r="CS492" s="289"/>
      <c r="CT492" s="279"/>
      <c r="CU492" s="328"/>
      <c r="CV492" s="328"/>
      <c r="CW492" s="290"/>
      <c r="CX492" s="289"/>
      <c r="CY492" s="279"/>
      <c r="CZ492" s="328"/>
      <c r="DA492" s="328"/>
      <c r="DB492" s="290"/>
      <c r="DC492" s="289"/>
      <c r="DD492" s="279"/>
      <c r="DE492" s="328"/>
      <c r="DF492" s="328"/>
      <c r="DG492" s="290"/>
      <c r="DH492" s="302"/>
      <c r="DI492" s="301">
        <v>3.69767022132873</v>
      </c>
      <c r="DP492" s="165"/>
      <c r="DQ492" s="165"/>
      <c r="DR492" s="165"/>
      <c r="ED492" s="165"/>
      <c r="EE492" s="165"/>
      <c r="EF492" s="165"/>
      <c r="EG492" s="165"/>
      <c r="EH492" s="166"/>
      <c r="EI492" s="165"/>
      <c r="EJ492" s="164"/>
      <c r="EK492" s="164"/>
      <c r="EL492" s="278"/>
      <c r="EM492" s="278"/>
      <c r="EN492" s="278"/>
      <c r="EO492" s="278"/>
      <c r="EP492" s="278"/>
      <c r="EQ492" s="278"/>
      <c r="ER492" s="165"/>
      <c r="ES492" s="166"/>
      <c r="ET492" s="166"/>
      <c r="EU492" s="166"/>
      <c r="EV492" s="166"/>
      <c r="EW492" s="166"/>
      <c r="EX492" s="284"/>
      <c r="FA492" s="167"/>
      <c r="FB492" s="167"/>
      <c r="FC492" s="167"/>
      <c r="FD492" s="167"/>
      <c r="FE492" s="167"/>
      <c r="FF492" s="167"/>
      <c r="FG492" s="167"/>
      <c r="FH492" s="167"/>
      <c r="FI492" s="167"/>
      <c r="FJ492" s="167"/>
      <c r="FK492" s="167"/>
      <c r="FL492" s="167"/>
      <c r="FM492" s="167"/>
      <c r="FN492" s="167"/>
      <c r="FO492" s="167"/>
      <c r="FP492" s="167"/>
      <c r="FQ492" s="167"/>
      <c r="FR492" s="167"/>
      <c r="FS492" s="167"/>
      <c r="FT492" s="167"/>
      <c r="FU492" s="167"/>
      <c r="FV492" s="167"/>
      <c r="FW492" s="167"/>
      <c r="FX492" s="167"/>
      <c r="FY492" s="167"/>
      <c r="FZ492" s="167"/>
      <c r="GA492" s="167"/>
      <c r="GB492" s="167"/>
      <c r="GC492" s="167"/>
      <c r="GD492" s="167"/>
      <c r="GE492" s="167"/>
      <c r="GF492" s="167"/>
      <c r="GG492" s="167"/>
      <c r="GH492" s="167"/>
      <c r="GI492" s="167"/>
      <c r="GJ492" s="167"/>
      <c r="GK492" s="167"/>
      <c r="GL492" s="167"/>
      <c r="GM492" s="167"/>
      <c r="GN492" s="167"/>
      <c r="GO492" s="167"/>
      <c r="GP492" s="167"/>
      <c r="GQ492" s="167"/>
      <c r="GR492" s="167"/>
      <c r="GS492" s="167"/>
      <c r="GT492" s="167"/>
      <c r="GU492" s="167"/>
      <c r="GV492" s="167"/>
      <c r="GW492" s="167"/>
      <c r="GX492" s="167"/>
      <c r="GY492" s="167"/>
      <c r="GZ492" s="167"/>
      <c r="HA492" s="167"/>
      <c r="HB492" s="167"/>
      <c r="HC492" s="167"/>
      <c r="HD492" s="167"/>
      <c r="HE492" s="167"/>
      <c r="HF492" s="167"/>
      <c r="HG492" s="167"/>
      <c r="HH492" s="167"/>
      <c r="HI492" s="167"/>
      <c r="HJ492" s="167"/>
      <c r="HK492" s="167"/>
      <c r="HL492" s="167"/>
      <c r="HM492" s="167"/>
      <c r="HN492" s="167"/>
      <c r="HO492" s="167"/>
      <c r="HP492" s="167"/>
      <c r="HQ492" s="167"/>
      <c r="HR492" s="167"/>
      <c r="HS492" s="167"/>
      <c r="HT492" s="167"/>
      <c r="HU492" s="167"/>
      <c r="HV492" s="167"/>
      <c r="HW492" s="167"/>
      <c r="HX492" s="167"/>
      <c r="HY492" s="167"/>
      <c r="HZ492" s="167"/>
      <c r="IA492" s="167"/>
      <c r="IB492" s="167"/>
      <c r="IC492" s="167"/>
      <c r="ID492" s="167"/>
      <c r="IE492" s="167"/>
      <c r="IF492" s="167"/>
      <c r="IG492" s="167"/>
      <c r="IH492" s="167"/>
      <c r="II492" s="167"/>
      <c r="IJ492" s="167"/>
      <c r="IK492" s="167"/>
      <c r="IL492" s="167"/>
      <c r="IM492" s="167"/>
      <c r="IN492" s="167"/>
      <c r="IO492" s="167"/>
      <c r="IP492" s="167"/>
      <c r="IQ492" s="167"/>
      <c r="IR492" s="167"/>
      <c r="IS492" s="167"/>
      <c r="IT492" s="167"/>
      <c r="IU492" s="167"/>
      <c r="IV492" s="167"/>
      <c r="IW492" s="167"/>
      <c r="IX492" s="167"/>
      <c r="IY492" s="167"/>
      <c r="IZ492" s="167"/>
    </row>
    <row r="493" spans="1:260" ht="13" customHeight="1">
      <c r="A493" s="160" t="s">
        <v>16</v>
      </c>
      <c r="B493" s="160">
        <v>9762</v>
      </c>
      <c r="C493" s="160">
        <v>543877</v>
      </c>
      <c r="D493" s="160">
        <v>9774</v>
      </c>
      <c r="E493" s="160" t="s">
        <v>567</v>
      </c>
      <c r="F493" s="160" t="s">
        <v>567</v>
      </c>
      <c r="G493" s="175"/>
      <c r="H493" s="168" t="s">
        <v>3336</v>
      </c>
      <c r="I493" s="169" t="s">
        <v>331</v>
      </c>
      <c r="J493" s="170">
        <v>34</v>
      </c>
      <c r="K493" s="161">
        <v>2</v>
      </c>
      <c r="L493" s="161" t="s">
        <v>837</v>
      </c>
      <c r="Z493" s="163">
        <v>48</v>
      </c>
      <c r="AA493" s="163">
        <v>152</v>
      </c>
      <c r="AB493" s="163">
        <v>137</v>
      </c>
      <c r="AC493" s="163">
        <v>23</v>
      </c>
      <c r="AD493" s="163">
        <v>15</v>
      </c>
      <c r="AE493" s="163">
        <v>6</v>
      </c>
      <c r="AF493" s="163">
        <v>0</v>
      </c>
      <c r="AG493" s="163">
        <v>2</v>
      </c>
      <c r="AH493" s="163">
        <v>10</v>
      </c>
      <c r="AI493" s="163">
        <v>9</v>
      </c>
      <c r="AJ493" s="163">
        <v>0</v>
      </c>
      <c r="AK493" s="163">
        <v>1</v>
      </c>
      <c r="AL493" s="163">
        <v>13</v>
      </c>
      <c r="AM493" s="163">
        <v>0</v>
      </c>
      <c r="AN493" s="163">
        <v>27</v>
      </c>
      <c r="AO493" s="163">
        <v>1</v>
      </c>
      <c r="AP493" s="163">
        <v>1</v>
      </c>
      <c r="AQ493" s="163">
        <v>0</v>
      </c>
      <c r="AR493" s="163">
        <v>2</v>
      </c>
      <c r="AS493" s="278">
        <v>8.5526315000000006E-2</v>
      </c>
      <c r="AT493" s="278">
        <v>0.17763157800000001</v>
      </c>
      <c r="AU493" s="278">
        <v>0.44144144000000002</v>
      </c>
      <c r="AV493" s="278">
        <v>0.21621621999999999</v>
      </c>
      <c r="AW493" s="278">
        <v>5.4054049999999999E-2</v>
      </c>
      <c r="AX493" s="278">
        <v>0.27027026999999998</v>
      </c>
      <c r="AY493" s="456">
        <v>104.18600000000001</v>
      </c>
      <c r="AZ493" s="278">
        <v>7.154742E-2</v>
      </c>
      <c r="BA493" s="278">
        <v>0.369369369</v>
      </c>
      <c r="BB493" s="278">
        <v>0.18018018</v>
      </c>
      <c r="BC493" s="278">
        <v>0.45045045</v>
      </c>
      <c r="BD493" s="164">
        <v>0.19266055000000001</v>
      </c>
      <c r="BE493" s="164">
        <v>0.167883211</v>
      </c>
      <c r="BF493" s="164">
        <v>0.243421052</v>
      </c>
      <c r="BG493" s="164">
        <v>0.25547445200000002</v>
      </c>
      <c r="BH493" s="164">
        <v>0.49889550399999999</v>
      </c>
      <c r="BI493" s="164">
        <v>8.7591241E-2</v>
      </c>
      <c r="BJ493" s="165">
        <v>56.498647640940497</v>
      </c>
      <c r="BK493" s="164">
        <v>0.22849065379092501</v>
      </c>
      <c r="BL493" s="165">
        <v>-10.368110850297599</v>
      </c>
      <c r="BM493" s="165">
        <v>7.2507064791090396</v>
      </c>
      <c r="BN493" s="165">
        <v>40.850053152661502</v>
      </c>
      <c r="BO493" s="165">
        <v>-0.172231150123067</v>
      </c>
      <c r="BP493" s="165">
        <v>-0.52293936302885402</v>
      </c>
      <c r="BQ493" s="165">
        <v>-1.8552767572298901</v>
      </c>
      <c r="BR493" s="165">
        <v>-10.869286054123901</v>
      </c>
      <c r="BS493" s="284">
        <v>-0.192338724501838</v>
      </c>
      <c r="BT493" s="289"/>
      <c r="BU493" s="279"/>
      <c r="BV493" s="290"/>
      <c r="BW493" s="289"/>
      <c r="BX493" s="289"/>
      <c r="BY493" s="289"/>
      <c r="BZ493" s="289"/>
      <c r="CA493" s="279"/>
      <c r="CB493" s="290"/>
      <c r="CC493" s="289"/>
      <c r="CD493" s="279"/>
      <c r="CE493" s="328"/>
      <c r="CF493" s="290"/>
      <c r="CG493" s="289"/>
      <c r="CH493" s="279"/>
      <c r="CI493" s="328"/>
      <c r="CJ493" s="290"/>
      <c r="CK493" s="289"/>
      <c r="CL493" s="279"/>
      <c r="CM493" s="328"/>
      <c r="CN493" s="290"/>
      <c r="CO493" s="289"/>
      <c r="CP493" s="279"/>
      <c r="CQ493" s="328"/>
      <c r="CR493" s="290"/>
      <c r="CS493" s="289"/>
      <c r="CT493" s="279"/>
      <c r="CU493" s="328"/>
      <c r="CV493" s="328"/>
      <c r="CW493" s="290"/>
      <c r="CX493" s="289"/>
      <c r="CY493" s="279"/>
      <c r="CZ493" s="328"/>
      <c r="DA493" s="328"/>
      <c r="DB493" s="290"/>
      <c r="DC493" s="289"/>
      <c r="DD493" s="279"/>
      <c r="DE493" s="328"/>
      <c r="DF493" s="328"/>
      <c r="DG493" s="290"/>
      <c r="DH493" s="302"/>
      <c r="DI493" s="301">
        <v>3.8103379011154099</v>
      </c>
      <c r="DP493" s="165"/>
      <c r="DQ493" s="165"/>
      <c r="DR493" s="165"/>
      <c r="ED493" s="165"/>
      <c r="EE493" s="165"/>
      <c r="EF493" s="165"/>
      <c r="EG493" s="165"/>
      <c r="EH493" s="166"/>
      <c r="EI493" s="165"/>
      <c r="EJ493" s="164"/>
      <c r="EK493" s="164"/>
      <c r="EL493" s="278"/>
      <c r="EM493" s="278"/>
      <c r="EN493" s="278"/>
      <c r="EO493" s="278"/>
      <c r="EP493" s="278"/>
      <c r="EQ493" s="278"/>
      <c r="ER493" s="165"/>
      <c r="ES493" s="166"/>
      <c r="ET493" s="166"/>
      <c r="EU493" s="166"/>
      <c r="EV493" s="166"/>
      <c r="EW493" s="166"/>
      <c r="EX493" s="284"/>
    </row>
    <row r="494" spans="1:260" ht="13" customHeight="1">
      <c r="A494" s="160" t="s">
        <v>16</v>
      </c>
      <c r="B494" s="160">
        <v>12005</v>
      </c>
      <c r="C494" s="160">
        <v>691016</v>
      </c>
      <c r="D494" s="160">
        <v>27467</v>
      </c>
      <c r="E494" s="160" t="s">
        <v>4356</v>
      </c>
      <c r="F494" s="160" t="s">
        <v>4356</v>
      </c>
      <c r="G494" s="175"/>
      <c r="H494" s="162" t="s">
        <v>3533</v>
      </c>
      <c r="I494" s="162" t="s">
        <v>571</v>
      </c>
      <c r="J494" s="160">
        <v>23</v>
      </c>
      <c r="K494" s="161">
        <v>3</v>
      </c>
      <c r="L494" s="161" t="s">
        <v>46</v>
      </c>
      <c r="Z494" s="163">
        <v>91</v>
      </c>
      <c r="AA494" s="163">
        <v>371</v>
      </c>
      <c r="AB494" s="163">
        <v>328</v>
      </c>
      <c r="AC494" s="163">
        <v>83</v>
      </c>
      <c r="AD494" s="163">
        <v>54</v>
      </c>
      <c r="AE494" s="163">
        <v>13</v>
      </c>
      <c r="AF494" s="163">
        <v>1</v>
      </c>
      <c r="AG494" s="163">
        <v>15</v>
      </c>
      <c r="AH494" s="163">
        <v>46</v>
      </c>
      <c r="AI494" s="163">
        <v>49</v>
      </c>
      <c r="AJ494" s="163">
        <v>5</v>
      </c>
      <c r="AK494" s="163">
        <v>1</v>
      </c>
      <c r="AL494" s="163">
        <v>36</v>
      </c>
      <c r="AM494" s="163">
        <v>1</v>
      </c>
      <c r="AN494" s="163">
        <v>86</v>
      </c>
      <c r="AO494" s="163">
        <v>5</v>
      </c>
      <c r="AP494" s="163">
        <v>2</v>
      </c>
      <c r="AQ494" s="163">
        <v>0</v>
      </c>
      <c r="AR494" s="163">
        <v>13</v>
      </c>
      <c r="AS494" s="278">
        <v>9.7035040000000003E-2</v>
      </c>
      <c r="AT494" s="278">
        <v>0.23180592899999999</v>
      </c>
      <c r="AU494" s="278">
        <v>0.38934426</v>
      </c>
      <c r="AV494" s="278">
        <v>0.25409836000000002</v>
      </c>
      <c r="AW494" s="278">
        <v>0.1147541</v>
      </c>
      <c r="AX494" s="278">
        <v>0.46721310999999999</v>
      </c>
      <c r="AY494" s="456">
        <v>114.041</v>
      </c>
      <c r="AZ494" s="278">
        <v>0.1143695</v>
      </c>
      <c r="BA494" s="278">
        <v>0.47736625500000002</v>
      </c>
      <c r="BB494" s="278">
        <v>0.181069958</v>
      </c>
      <c r="BC494" s="278">
        <v>0.34156378599999998</v>
      </c>
      <c r="BD494" s="164">
        <v>0.29694323099999997</v>
      </c>
      <c r="BE494" s="164">
        <v>0.25304877999999997</v>
      </c>
      <c r="BF494" s="164">
        <v>0.33423180499999999</v>
      </c>
      <c r="BG494" s="164">
        <v>0.43597560899999999</v>
      </c>
      <c r="BH494" s="164">
        <v>0.77020741400000003</v>
      </c>
      <c r="BI494" s="164">
        <v>0.18292682900000001</v>
      </c>
      <c r="BJ494" s="165">
        <v>117.992602202605</v>
      </c>
      <c r="BK494" s="164">
        <v>0.337010570474573</v>
      </c>
      <c r="BL494" s="165">
        <v>6.9422211631615101</v>
      </c>
      <c r="BM494" s="165">
        <v>49.946045039542398</v>
      </c>
      <c r="BN494" s="165">
        <v>113.055602713962</v>
      </c>
      <c r="BO494" s="165">
        <v>2.5790587222938699E-2</v>
      </c>
      <c r="BP494" s="332">
        <v>-1.05175061617046</v>
      </c>
      <c r="BQ494" s="165">
        <v>8.6193620463315792</v>
      </c>
      <c r="BR494" s="165">
        <v>4.5221589182917503</v>
      </c>
      <c r="BS494" s="284">
        <v>0.89357940563340899</v>
      </c>
      <c r="BT494" s="289"/>
      <c r="BU494" s="279"/>
      <c r="BV494" s="290"/>
      <c r="BW494" s="289"/>
      <c r="BX494" s="289"/>
      <c r="BY494" s="289"/>
      <c r="BZ494" s="289"/>
      <c r="CA494" s="279"/>
      <c r="CB494" s="290"/>
      <c r="CC494" s="289"/>
      <c r="CD494" s="279"/>
      <c r="CE494" s="328"/>
      <c r="CF494" s="290"/>
      <c r="CG494" s="289"/>
      <c r="CH494" s="279"/>
      <c r="CI494" s="328"/>
      <c r="CJ494" s="290"/>
      <c r="CK494" s="289"/>
      <c r="CL494" s="279"/>
      <c r="CM494" s="328"/>
      <c r="CN494" s="290"/>
      <c r="CO494" s="289"/>
      <c r="CP494" s="279"/>
      <c r="CQ494" s="328"/>
      <c r="CR494" s="290"/>
      <c r="CS494" s="289"/>
      <c r="CT494" s="279"/>
      <c r="CU494" s="328"/>
      <c r="CV494" s="328"/>
      <c r="CW494" s="290"/>
      <c r="CX494" s="289"/>
      <c r="CY494" s="279"/>
      <c r="CZ494" s="328"/>
      <c r="DA494" s="328"/>
      <c r="DB494" s="290"/>
      <c r="DC494" s="289"/>
      <c r="DD494" s="279"/>
      <c r="DE494" s="328"/>
      <c r="DF494" s="328"/>
      <c r="DG494" s="290"/>
      <c r="DH494" s="302"/>
      <c r="DI494" s="301">
        <v>-8.6038632392883301</v>
      </c>
      <c r="DP494" s="165"/>
      <c r="DQ494" s="165"/>
      <c r="DR494" s="165"/>
      <c r="ED494" s="165"/>
      <c r="EE494" s="165"/>
      <c r="EF494" s="165"/>
      <c r="EG494" s="165"/>
      <c r="EH494" s="166"/>
      <c r="EI494" s="165"/>
      <c r="EJ494" s="164"/>
      <c r="EK494" s="164"/>
      <c r="EL494" s="278"/>
      <c r="EM494" s="278"/>
      <c r="EN494" s="278"/>
      <c r="EO494" s="278"/>
      <c r="EP494" s="278"/>
      <c r="EQ494" s="278"/>
      <c r="ER494" s="165"/>
      <c r="ES494" s="166"/>
      <c r="ET494" s="166"/>
      <c r="EU494" s="166"/>
      <c r="EV494" s="166"/>
      <c r="EW494" s="166"/>
      <c r="EX494" s="284"/>
    </row>
    <row r="495" spans="1:260" ht="13" customHeight="1">
      <c r="A495" s="160" t="s">
        <v>16</v>
      </c>
      <c r="B495" s="160">
        <v>11090</v>
      </c>
      <c r="C495" s="160">
        <v>663993</v>
      </c>
      <c r="D495" s="160">
        <v>19566</v>
      </c>
      <c r="E495" s="160" t="s">
        <v>2171</v>
      </c>
      <c r="F495" s="160" t="s">
        <v>2171</v>
      </c>
      <c r="G495" s="175"/>
      <c r="H495" s="168" t="s">
        <v>190</v>
      </c>
      <c r="I495" s="169" t="s">
        <v>3146</v>
      </c>
      <c r="J495" s="170">
        <v>29</v>
      </c>
      <c r="K495" s="161">
        <v>3</v>
      </c>
      <c r="L495" s="161" t="s">
        <v>46</v>
      </c>
      <c r="Z495" s="163">
        <v>90</v>
      </c>
      <c r="AA495" s="163">
        <v>377</v>
      </c>
      <c r="AB495" s="163">
        <v>341</v>
      </c>
      <c r="AC495" s="163">
        <v>80</v>
      </c>
      <c r="AD495" s="163">
        <v>51</v>
      </c>
      <c r="AE495" s="163">
        <v>14</v>
      </c>
      <c r="AF495" s="163">
        <v>2</v>
      </c>
      <c r="AG495" s="163">
        <v>13</v>
      </c>
      <c r="AH495" s="163">
        <v>42</v>
      </c>
      <c r="AI495" s="163">
        <v>58</v>
      </c>
      <c r="AJ495" s="163">
        <v>1</v>
      </c>
      <c r="AK495" s="163">
        <v>0</v>
      </c>
      <c r="AL495" s="163">
        <v>33</v>
      </c>
      <c r="AM495" s="163">
        <v>0</v>
      </c>
      <c r="AN495" s="163">
        <v>103</v>
      </c>
      <c r="AO495" s="163">
        <v>1</v>
      </c>
      <c r="AP495" s="163">
        <v>2</v>
      </c>
      <c r="AQ495" s="163">
        <v>0</v>
      </c>
      <c r="AR495" s="163">
        <v>5</v>
      </c>
      <c r="AS495" s="278">
        <v>8.7533156000000001E-2</v>
      </c>
      <c r="AT495" s="278">
        <v>0.273209549</v>
      </c>
      <c r="AU495" s="278">
        <v>0.34583332999999999</v>
      </c>
      <c r="AV495" s="278">
        <v>0.33750000000000002</v>
      </c>
      <c r="AW495" s="278">
        <v>7.083333E-2</v>
      </c>
      <c r="AX495" s="278">
        <v>0.40833332999999999</v>
      </c>
      <c r="AY495" s="456">
        <v>111.68600000000001</v>
      </c>
      <c r="AZ495" s="278">
        <v>9.2803029999999995E-2</v>
      </c>
      <c r="BA495" s="278">
        <v>0.42916666599999997</v>
      </c>
      <c r="BB495" s="278">
        <v>0.22916666599999999</v>
      </c>
      <c r="BC495" s="278">
        <v>0.34166666600000001</v>
      </c>
      <c r="BD495" s="164">
        <v>0.29515418500000001</v>
      </c>
      <c r="BE495" s="164">
        <v>0.23460410500000001</v>
      </c>
      <c r="BF495" s="164">
        <v>0.30238726700000002</v>
      </c>
      <c r="BG495" s="164">
        <v>0.40175952999999998</v>
      </c>
      <c r="BH495" s="164">
        <v>0.70414679700000005</v>
      </c>
      <c r="BI495" s="164">
        <v>0.167155425</v>
      </c>
      <c r="BJ495" s="165">
        <v>109.86775239375299</v>
      </c>
      <c r="BK495" s="164">
        <v>0.30898049845303399</v>
      </c>
      <c r="BL495" s="165">
        <v>-1.4098443051140801</v>
      </c>
      <c r="BM495" s="165">
        <v>42.289459202690701</v>
      </c>
      <c r="BN495" s="165">
        <v>96.5950455438539</v>
      </c>
      <c r="BO495" s="165">
        <v>1.1435324890419101</v>
      </c>
      <c r="BP495" s="165">
        <v>-3.5633358187042101</v>
      </c>
      <c r="BQ495" s="165">
        <v>-1.3548376939531499</v>
      </c>
      <c r="BR495" s="165">
        <v>-5.0629599999908397</v>
      </c>
      <c r="BS495" s="284">
        <v>-0.14045761795185899</v>
      </c>
      <c r="BT495" s="289"/>
      <c r="BU495" s="279"/>
      <c r="BV495" s="290"/>
      <c r="BW495" s="289"/>
      <c r="BX495" s="289"/>
      <c r="BY495" s="289"/>
      <c r="BZ495" s="289"/>
      <c r="CA495" s="279"/>
      <c r="CB495" s="290"/>
      <c r="CC495" s="289"/>
      <c r="CD495" s="279"/>
      <c r="CE495" s="328"/>
      <c r="CF495" s="290"/>
      <c r="CG495" s="289"/>
      <c r="CH495" s="279"/>
      <c r="CI495" s="328"/>
      <c r="CJ495" s="290"/>
      <c r="CK495" s="289"/>
      <c r="CL495" s="279"/>
      <c r="CM495" s="328"/>
      <c r="CN495" s="290"/>
      <c r="CO495" s="289"/>
      <c r="CP495" s="279"/>
      <c r="CQ495" s="328"/>
      <c r="CR495" s="290"/>
      <c r="CS495" s="289"/>
      <c r="CT495" s="279"/>
      <c r="CU495" s="328"/>
      <c r="CV495" s="328"/>
      <c r="CW495" s="290"/>
      <c r="CX495" s="289"/>
      <c r="CY495" s="279"/>
      <c r="CZ495" s="328"/>
      <c r="DA495" s="328"/>
      <c r="DB495" s="290"/>
      <c r="DC495" s="289"/>
      <c r="DD495" s="279"/>
      <c r="DE495" s="328"/>
      <c r="DF495" s="328"/>
      <c r="DG495" s="290"/>
      <c r="DH495" s="302"/>
      <c r="DI495" s="301">
        <v>-8.5808688402175903</v>
      </c>
      <c r="DP495" s="165"/>
      <c r="DQ495" s="165"/>
      <c r="DR495" s="165"/>
      <c r="ED495" s="165"/>
      <c r="EE495" s="165"/>
      <c r="EF495" s="165"/>
      <c r="EG495" s="165"/>
      <c r="EH495" s="166"/>
      <c r="EI495" s="165"/>
      <c r="EJ495" s="164"/>
      <c r="EK495" s="164"/>
      <c r="EL495" s="278"/>
      <c r="EM495" s="278"/>
      <c r="EN495" s="278"/>
      <c r="EO495" s="278"/>
      <c r="EP495" s="278"/>
      <c r="EQ495" s="278"/>
      <c r="ER495" s="165"/>
      <c r="ES495" s="166"/>
      <c r="ET495" s="166"/>
      <c r="EU495" s="166"/>
      <c r="EV495" s="166"/>
      <c r="EW495" s="166"/>
      <c r="EX495" s="284"/>
    </row>
    <row r="496" spans="1:260" ht="13" customHeight="1">
      <c r="A496" s="160" t="s">
        <v>16</v>
      </c>
      <c r="B496" s="160">
        <v>10964</v>
      </c>
      <c r="C496" s="160">
        <v>671277</v>
      </c>
      <c r="D496" s="160">
        <v>20391</v>
      </c>
      <c r="E496" s="160" t="s">
        <v>2171</v>
      </c>
      <c r="F496" s="160" t="s">
        <v>2171</v>
      </c>
      <c r="G496" s="175"/>
      <c r="H496" s="162" t="s">
        <v>4375</v>
      </c>
      <c r="I496" s="162" t="s">
        <v>589</v>
      </c>
      <c r="J496" s="161">
        <v>25</v>
      </c>
      <c r="K496" s="161">
        <v>4</v>
      </c>
      <c r="L496" s="161" t="s">
        <v>46</v>
      </c>
      <c r="Z496" s="163">
        <v>80</v>
      </c>
      <c r="AA496" s="163">
        <v>308</v>
      </c>
      <c r="AB496" s="163">
        <v>283</v>
      </c>
      <c r="AC496" s="163">
        <v>75</v>
      </c>
      <c r="AD496" s="163">
        <v>49</v>
      </c>
      <c r="AE496" s="163">
        <v>19</v>
      </c>
      <c r="AF496" s="163">
        <v>0</v>
      </c>
      <c r="AG496" s="163">
        <v>7</v>
      </c>
      <c r="AH496" s="163">
        <v>40</v>
      </c>
      <c r="AI496" s="163">
        <v>42</v>
      </c>
      <c r="AJ496" s="163">
        <v>8</v>
      </c>
      <c r="AK496" s="163">
        <v>4</v>
      </c>
      <c r="AL496" s="163">
        <v>17</v>
      </c>
      <c r="AM496" s="163">
        <v>0</v>
      </c>
      <c r="AN496" s="163">
        <v>42</v>
      </c>
      <c r="AO496" s="163">
        <v>2</v>
      </c>
      <c r="AP496" s="163">
        <v>6</v>
      </c>
      <c r="AQ496" s="163">
        <v>0</v>
      </c>
      <c r="AR496" s="163">
        <v>4</v>
      </c>
      <c r="AS496" s="278">
        <v>5.5194805E-2</v>
      </c>
      <c r="AT496" s="278">
        <v>0.13636363600000001</v>
      </c>
      <c r="AU496" s="278">
        <v>0.39271254999999999</v>
      </c>
      <c r="AV496" s="278">
        <v>0.18623482</v>
      </c>
      <c r="AW496" s="278">
        <v>9.3117409999999998E-2</v>
      </c>
      <c r="AX496" s="278">
        <v>0.48178137999999998</v>
      </c>
      <c r="AY496" s="456">
        <v>111.667</v>
      </c>
      <c r="AZ496" s="278">
        <v>0.10164835</v>
      </c>
      <c r="BA496" s="278">
        <v>0.46558704400000001</v>
      </c>
      <c r="BB496" s="278">
        <v>0.19838056600000001</v>
      </c>
      <c r="BC496" s="278">
        <v>0.33603238800000002</v>
      </c>
      <c r="BD496" s="164">
        <v>0.28333333300000002</v>
      </c>
      <c r="BE496" s="164">
        <v>0.26501766700000001</v>
      </c>
      <c r="BF496" s="164">
        <v>0.30519480500000001</v>
      </c>
      <c r="BG496" s="164">
        <v>0.406360424</v>
      </c>
      <c r="BH496" s="164">
        <v>0.71155522900000001</v>
      </c>
      <c r="BI496" s="164">
        <v>0.14134275700000001</v>
      </c>
      <c r="BJ496" s="165">
        <v>92.901627504620095</v>
      </c>
      <c r="BK496" s="164">
        <v>0.30871661994364302</v>
      </c>
      <c r="BL496" s="165">
        <v>-1.21690932245282</v>
      </c>
      <c r="BM496" s="165">
        <v>34.484378423976601</v>
      </c>
      <c r="BN496" s="165">
        <v>96.414119241069699</v>
      </c>
      <c r="BO496" s="165">
        <v>0.64249614313594405</v>
      </c>
      <c r="BP496" s="165">
        <v>-1.30062007717788</v>
      </c>
      <c r="BQ496" s="165">
        <v>2.9050321657833602</v>
      </c>
      <c r="BR496" s="165">
        <v>-2.5908774151774998</v>
      </c>
      <c r="BS496" s="284">
        <v>0.30116810293998902</v>
      </c>
      <c r="BT496" s="289"/>
      <c r="BU496" s="279"/>
      <c r="BV496" s="290"/>
      <c r="BW496" s="289"/>
      <c r="BX496" s="289"/>
      <c r="BY496" s="289"/>
      <c r="BZ496" s="289"/>
      <c r="CA496" s="279"/>
      <c r="CB496" s="290"/>
      <c r="CC496" s="289"/>
      <c r="CD496" s="279"/>
      <c r="CE496" s="328"/>
      <c r="CF496" s="290"/>
      <c r="CG496" s="289"/>
      <c r="CH496" s="279"/>
      <c r="CI496" s="328"/>
      <c r="CJ496" s="290"/>
      <c r="CK496" s="289"/>
      <c r="CL496" s="279"/>
      <c r="CM496" s="328"/>
      <c r="CN496" s="290"/>
      <c r="CO496" s="289"/>
      <c r="CP496" s="279"/>
      <c r="CQ496" s="328"/>
      <c r="CR496" s="290"/>
      <c r="CS496" s="289"/>
      <c r="CT496" s="279"/>
      <c r="CU496" s="328"/>
      <c r="CV496" s="328"/>
      <c r="CW496" s="290"/>
      <c r="CX496" s="289"/>
      <c r="CY496" s="279"/>
      <c r="CZ496" s="328"/>
      <c r="DA496" s="328"/>
      <c r="DB496" s="290"/>
      <c r="DC496" s="289"/>
      <c r="DD496" s="279"/>
      <c r="DE496" s="328"/>
      <c r="DF496" s="328"/>
      <c r="DG496" s="290"/>
      <c r="DH496" s="302"/>
      <c r="DI496" s="301">
        <v>-4.5439028143882698</v>
      </c>
      <c r="DP496" s="165"/>
      <c r="DQ496" s="165"/>
      <c r="DR496" s="165"/>
      <c r="ED496" s="165"/>
      <c r="EE496" s="165"/>
      <c r="EF496" s="165"/>
      <c r="EG496" s="165"/>
      <c r="EH496" s="166"/>
      <c r="EI496" s="165"/>
      <c r="EJ496" s="164"/>
      <c r="EK496" s="164"/>
      <c r="EL496" s="278"/>
      <c r="EM496" s="278"/>
      <c r="EN496" s="278"/>
      <c r="EO496" s="278"/>
      <c r="EP496" s="278"/>
      <c r="EQ496" s="278"/>
      <c r="ER496" s="165"/>
      <c r="ES496" s="166"/>
      <c r="ET496" s="166"/>
      <c r="EU496" s="166"/>
      <c r="EV496" s="166"/>
      <c r="EW496" s="166"/>
      <c r="EX496" s="284"/>
    </row>
    <row r="497" spans="1:260" ht="13" customHeight="1">
      <c r="A497" s="160" t="s">
        <v>16</v>
      </c>
      <c r="B497" s="160">
        <v>12503</v>
      </c>
      <c r="C497" s="160">
        <v>680869</v>
      </c>
      <c r="D497" s="160">
        <v>29766</v>
      </c>
      <c r="E497" s="160" t="s">
        <v>4356</v>
      </c>
      <c r="F497" s="160" t="s">
        <v>4356</v>
      </c>
      <c r="G497" s="175"/>
      <c r="H497" s="162" t="s">
        <v>3574</v>
      </c>
      <c r="I497" s="162" t="s">
        <v>287</v>
      </c>
      <c r="J497" s="160">
        <v>25</v>
      </c>
      <c r="K497" s="161">
        <v>4</v>
      </c>
      <c r="L497" s="161" t="s">
        <v>837</v>
      </c>
      <c r="Z497" s="163">
        <v>3</v>
      </c>
      <c r="AA497" s="163">
        <v>12</v>
      </c>
      <c r="AB497" s="163">
        <v>10</v>
      </c>
      <c r="AC497" s="163">
        <v>0</v>
      </c>
      <c r="AD497" s="163">
        <v>0</v>
      </c>
      <c r="AE497" s="163">
        <v>0</v>
      </c>
      <c r="AF497" s="163">
        <v>0</v>
      </c>
      <c r="AG497" s="163">
        <v>0</v>
      </c>
      <c r="AH497" s="163">
        <v>1</v>
      </c>
      <c r="AI497" s="163">
        <v>1</v>
      </c>
      <c r="AJ497" s="163">
        <v>0</v>
      </c>
      <c r="AK497" s="163">
        <v>0</v>
      </c>
      <c r="AL497" s="163">
        <v>1</v>
      </c>
      <c r="AM497" s="163">
        <v>0</v>
      </c>
      <c r="AN497" s="163">
        <v>5</v>
      </c>
      <c r="AO497" s="163">
        <v>0</v>
      </c>
      <c r="AP497" s="163">
        <v>1</v>
      </c>
      <c r="AQ497" s="163">
        <v>0</v>
      </c>
      <c r="AR497" s="163">
        <v>0</v>
      </c>
      <c r="AS497" s="278">
        <v>8.3333332999999996E-2</v>
      </c>
      <c r="AT497" s="278">
        <v>0.41666666600000002</v>
      </c>
      <c r="AU497" s="278">
        <v>0.16666666999999999</v>
      </c>
      <c r="AV497" s="278">
        <v>0.16666666999999999</v>
      </c>
      <c r="AW497" s="278">
        <v>0.16666666999999999</v>
      </c>
      <c r="AX497" s="278">
        <v>0.66666667000000002</v>
      </c>
      <c r="AY497" s="456">
        <v>106.959</v>
      </c>
      <c r="AZ497" s="278">
        <v>0.21951219999999999</v>
      </c>
      <c r="BA497" s="278">
        <v>0.16666666599999999</v>
      </c>
      <c r="BB497" s="278">
        <v>0.16666666599999999</v>
      </c>
      <c r="BC497" s="278">
        <v>0.66666666600000002</v>
      </c>
      <c r="BD497" s="164">
        <v>0</v>
      </c>
      <c r="BE497" s="164">
        <v>0</v>
      </c>
      <c r="BF497" s="164">
        <v>8.3333332999999996E-2</v>
      </c>
      <c r="BG497" s="164">
        <v>0</v>
      </c>
      <c r="BH497" s="164">
        <v>8.3333332999999996E-2</v>
      </c>
      <c r="BI497" s="164">
        <v>0</v>
      </c>
      <c r="BJ497" s="165">
        <v>0</v>
      </c>
      <c r="BK497" s="164">
        <v>5.7774911324183102E-2</v>
      </c>
      <c r="BL497" s="165">
        <v>-2.4594356938852302</v>
      </c>
      <c r="BM497" s="165">
        <v>-1.06847643103733</v>
      </c>
      <c r="BN497" s="165">
        <v>-81.305458416941903</v>
      </c>
      <c r="BO497" s="165">
        <v>-7.5929035236762699E-2</v>
      </c>
      <c r="BP497" s="165">
        <v>-6.3192914240062202E-3</v>
      </c>
      <c r="BQ497" s="165">
        <v>-1.7980477991169601</v>
      </c>
      <c r="BR497" s="165">
        <v>-2.5100130433803698</v>
      </c>
      <c r="BS497" s="284">
        <v>-0.186405731073706</v>
      </c>
      <c r="BT497" s="289"/>
      <c r="BU497" s="279"/>
      <c r="BV497" s="290"/>
      <c r="BW497" s="289"/>
      <c r="BX497" s="289"/>
      <c r="BY497" s="289"/>
      <c r="BZ497" s="289"/>
      <c r="CA497" s="279"/>
      <c r="CB497" s="290"/>
      <c r="CC497" s="289"/>
      <c r="CD497" s="279"/>
      <c r="CE497" s="328"/>
      <c r="CF497" s="290"/>
      <c r="CG497" s="289"/>
      <c r="CH497" s="279"/>
      <c r="CI497" s="328"/>
      <c r="CJ497" s="290"/>
      <c r="CK497" s="289"/>
      <c r="CL497" s="279"/>
      <c r="CM497" s="328"/>
      <c r="CN497" s="290"/>
      <c r="CO497" s="289"/>
      <c r="CP497" s="279"/>
      <c r="CQ497" s="328"/>
      <c r="CR497" s="290"/>
      <c r="CS497" s="289"/>
      <c r="CT497" s="279"/>
      <c r="CU497" s="328"/>
      <c r="CV497" s="328"/>
      <c r="CW497" s="290"/>
      <c r="CX497" s="289"/>
      <c r="CY497" s="279"/>
      <c r="CZ497" s="328"/>
      <c r="DA497" s="328"/>
      <c r="DB497" s="290"/>
      <c r="DC497" s="289"/>
      <c r="DD497" s="279"/>
      <c r="DE497" s="328"/>
      <c r="DF497" s="328"/>
      <c r="DG497" s="290"/>
      <c r="DH497" s="302"/>
      <c r="DI497" s="301">
        <v>0.301149081438779</v>
      </c>
      <c r="DP497" s="165"/>
      <c r="DQ497" s="165"/>
      <c r="DR497" s="165"/>
      <c r="ED497" s="165"/>
      <c r="EE497" s="165"/>
      <c r="EF497" s="165"/>
      <c r="EG497" s="165"/>
      <c r="EH497" s="166"/>
      <c r="EI497" s="165"/>
      <c r="EJ497" s="164"/>
      <c r="EK497" s="164"/>
      <c r="EL497" s="278"/>
      <c r="EM497" s="278"/>
      <c r="EN497" s="278"/>
      <c r="EO497" s="278"/>
      <c r="EP497" s="278"/>
      <c r="EQ497" s="278"/>
      <c r="ER497" s="165"/>
      <c r="ES497" s="166"/>
      <c r="ET497" s="166"/>
      <c r="EU497" s="166"/>
      <c r="EV497" s="166"/>
      <c r="EW497" s="166"/>
      <c r="EX497" s="284"/>
    </row>
    <row r="498" spans="1:260" ht="13" customHeight="1">
      <c r="A498" s="160" t="s">
        <v>16</v>
      </c>
      <c r="B498" s="160">
        <v>13052</v>
      </c>
      <c r="C498" s="160">
        <v>681460</v>
      </c>
      <c r="D498" s="160">
        <v>31394</v>
      </c>
      <c r="E498" s="160" t="s">
        <v>164</v>
      </c>
      <c r="F498" s="160" t="s">
        <v>164</v>
      </c>
      <c r="G498" s="175"/>
      <c r="H498" s="162" t="s">
        <v>4044</v>
      </c>
      <c r="I498" s="162" t="s">
        <v>63</v>
      </c>
      <c r="J498" s="160">
        <v>24</v>
      </c>
      <c r="K498" s="161">
        <v>4</v>
      </c>
      <c r="L498" s="161" t="s">
        <v>2545</v>
      </c>
      <c r="Z498" s="163">
        <v>53</v>
      </c>
      <c r="AA498" s="163">
        <v>165</v>
      </c>
      <c r="AB498" s="163">
        <v>150</v>
      </c>
      <c r="AC498" s="163">
        <v>34</v>
      </c>
      <c r="AD498" s="163">
        <v>22</v>
      </c>
      <c r="AE498" s="163">
        <v>8</v>
      </c>
      <c r="AF498" s="163">
        <v>0</v>
      </c>
      <c r="AG498" s="163">
        <v>4</v>
      </c>
      <c r="AH498" s="163">
        <v>12</v>
      </c>
      <c r="AI498" s="163">
        <v>19</v>
      </c>
      <c r="AJ498" s="163">
        <v>3</v>
      </c>
      <c r="AK498" s="163">
        <v>0</v>
      </c>
      <c r="AL498" s="163">
        <v>9</v>
      </c>
      <c r="AM498" s="163">
        <v>0</v>
      </c>
      <c r="AN498" s="163">
        <v>48</v>
      </c>
      <c r="AO498" s="163">
        <v>1</v>
      </c>
      <c r="AP498" s="163">
        <v>2</v>
      </c>
      <c r="AQ498" s="163">
        <v>3</v>
      </c>
      <c r="AR498" s="163">
        <v>7</v>
      </c>
      <c r="AS498" s="278">
        <v>5.4545454E-2</v>
      </c>
      <c r="AT498" s="278">
        <v>0.29090908999999998</v>
      </c>
      <c r="AU498" s="278">
        <v>0.47663550999999998</v>
      </c>
      <c r="AV498" s="278">
        <v>0.21495327</v>
      </c>
      <c r="AW498" s="278">
        <v>8.4112149999999997E-2</v>
      </c>
      <c r="AX498" s="278">
        <v>0.40186916</v>
      </c>
      <c r="AY498" s="456">
        <v>110.212</v>
      </c>
      <c r="AZ498" s="278">
        <v>0.11059190000000001</v>
      </c>
      <c r="BA498" s="278">
        <v>0.46534653399999998</v>
      </c>
      <c r="BB498" s="278">
        <v>0.21782178199999999</v>
      </c>
      <c r="BC498" s="278">
        <v>0.31683168299999998</v>
      </c>
      <c r="BD498" s="164">
        <v>0.3</v>
      </c>
      <c r="BE498" s="164">
        <v>0.22666666599999999</v>
      </c>
      <c r="BF498" s="164">
        <v>0.27160493800000002</v>
      </c>
      <c r="BG498" s="164">
        <v>0.36</v>
      </c>
      <c r="BH498" s="164">
        <v>0.63160493799999995</v>
      </c>
      <c r="BI498" s="164">
        <v>0.133333334</v>
      </c>
      <c r="BJ498" s="165">
        <v>86.003497272721901</v>
      </c>
      <c r="BK498" s="164">
        <v>0.27660931922771298</v>
      </c>
      <c r="BL498" s="165">
        <v>-4.8953277407670504</v>
      </c>
      <c r="BM498" s="165">
        <v>14.230362123391499</v>
      </c>
      <c r="BN498" s="165">
        <v>74.065093746483896</v>
      </c>
      <c r="BO498" s="165">
        <v>-0.43479356164072003</v>
      </c>
      <c r="BP498" s="165">
        <v>1.1222922205924899</v>
      </c>
      <c r="BQ498" s="165">
        <v>-4.2644255994344196</v>
      </c>
      <c r="BR498" s="165">
        <v>-3.8021574927950401</v>
      </c>
      <c r="BS498" s="284">
        <v>-0.44209801978701002</v>
      </c>
      <c r="BT498" s="289"/>
      <c r="BU498" s="279"/>
      <c r="BV498" s="290"/>
      <c r="BW498" s="289"/>
      <c r="BX498" s="289"/>
      <c r="BY498" s="289"/>
      <c r="BZ498" s="289"/>
      <c r="CA498" s="279"/>
      <c r="CB498" s="290"/>
      <c r="CC498" s="289"/>
      <c r="CD498" s="279"/>
      <c r="CE498" s="328"/>
      <c r="CF498" s="290"/>
      <c r="CG498" s="289"/>
      <c r="CH498" s="279"/>
      <c r="CI498" s="328"/>
      <c r="CJ498" s="290"/>
      <c r="CK498" s="289"/>
      <c r="CL498" s="279"/>
      <c r="CM498" s="328"/>
      <c r="CN498" s="290"/>
      <c r="CO498" s="289"/>
      <c r="CP498" s="279"/>
      <c r="CQ498" s="328"/>
      <c r="CR498" s="290"/>
      <c r="CS498" s="289"/>
      <c r="CT498" s="279"/>
      <c r="CU498" s="328"/>
      <c r="CV498" s="328"/>
      <c r="CW498" s="290"/>
      <c r="CX498" s="289"/>
      <c r="CY498" s="279"/>
      <c r="CZ498" s="328"/>
      <c r="DA498" s="328"/>
      <c r="DB498" s="290"/>
      <c r="DC498" s="289"/>
      <c r="DD498" s="279"/>
      <c r="DE498" s="328"/>
      <c r="DF498" s="328"/>
      <c r="DG498" s="290"/>
      <c r="DH498" s="325"/>
      <c r="DI498" s="301">
        <v>-6.1109903454780499</v>
      </c>
      <c r="DP498" s="165"/>
      <c r="DQ498" s="165"/>
      <c r="DR498" s="165"/>
      <c r="ED498" s="165"/>
      <c r="EE498" s="165"/>
      <c r="EF498" s="165"/>
      <c r="EG498" s="165"/>
      <c r="EH498" s="166"/>
      <c r="EI498" s="165"/>
      <c r="EL498" s="278"/>
      <c r="EM498" s="278"/>
      <c r="EN498" s="278"/>
      <c r="EO498" s="278"/>
      <c r="EP498" s="278"/>
      <c r="EQ498" s="278"/>
      <c r="ER498" s="165"/>
    </row>
    <row r="499" spans="1:260" ht="13" customHeight="1">
      <c r="A499" s="160" t="s">
        <v>16</v>
      </c>
      <c r="B499" s="160">
        <v>10205</v>
      </c>
      <c r="C499" s="160">
        <v>656305</v>
      </c>
      <c r="D499" s="160">
        <v>16505</v>
      </c>
      <c r="E499" s="160" t="s">
        <v>2177</v>
      </c>
      <c r="F499" s="160" t="s">
        <v>2177</v>
      </c>
      <c r="G499" s="175"/>
      <c r="H499" s="168" t="s">
        <v>83</v>
      </c>
      <c r="I499" s="169" t="s">
        <v>531</v>
      </c>
      <c r="J499" s="170">
        <v>32</v>
      </c>
      <c r="K499" s="161">
        <v>5</v>
      </c>
      <c r="L499" s="161" t="s">
        <v>837</v>
      </c>
      <c r="Z499" s="163">
        <v>67</v>
      </c>
      <c r="AA499" s="163">
        <v>282</v>
      </c>
      <c r="AB499" s="163">
        <v>238</v>
      </c>
      <c r="AC499" s="163">
        <v>57</v>
      </c>
      <c r="AD499" s="163">
        <v>33</v>
      </c>
      <c r="AE499" s="163">
        <v>12</v>
      </c>
      <c r="AF499" s="163">
        <v>0</v>
      </c>
      <c r="AG499" s="163">
        <v>12</v>
      </c>
      <c r="AH499" s="163">
        <v>37</v>
      </c>
      <c r="AI499" s="163">
        <v>30</v>
      </c>
      <c r="AJ499" s="163">
        <v>7</v>
      </c>
      <c r="AK499" s="163">
        <v>2</v>
      </c>
      <c r="AL499" s="163">
        <v>41</v>
      </c>
      <c r="AM499" s="163">
        <v>0</v>
      </c>
      <c r="AN499" s="163">
        <v>67</v>
      </c>
      <c r="AO499" s="163">
        <v>3</v>
      </c>
      <c r="AP499" s="163">
        <v>0</v>
      </c>
      <c r="AQ499" s="163">
        <v>0</v>
      </c>
      <c r="AR499" s="163">
        <v>4</v>
      </c>
      <c r="AS499" s="278">
        <v>0.14539007000000001</v>
      </c>
      <c r="AT499" s="278">
        <v>0.23758865200000001</v>
      </c>
      <c r="AU499" s="278">
        <v>0.39766082000000003</v>
      </c>
      <c r="AV499" s="278">
        <v>0.25730994000000001</v>
      </c>
      <c r="AW499" s="278">
        <v>9.9415199999999995E-2</v>
      </c>
      <c r="AX499" s="278">
        <v>0.50292398000000005</v>
      </c>
      <c r="AY499" s="456">
        <v>113.46599999999999</v>
      </c>
      <c r="AZ499" s="278">
        <v>9.8734180000000005E-2</v>
      </c>
      <c r="BA499" s="278">
        <v>0.350877192</v>
      </c>
      <c r="BB499" s="278">
        <v>0.14619883</v>
      </c>
      <c r="BC499" s="278">
        <v>0.50292397600000005</v>
      </c>
      <c r="BD499" s="164">
        <v>0.28301886700000001</v>
      </c>
      <c r="BE499" s="164">
        <v>0.23949579800000001</v>
      </c>
      <c r="BF499" s="164">
        <v>0.35815602800000002</v>
      </c>
      <c r="BG499" s="164">
        <v>0.44117646999999999</v>
      </c>
      <c r="BH499" s="164">
        <v>0.79933249799999995</v>
      </c>
      <c r="BI499" s="164">
        <v>0.20168067200000001</v>
      </c>
      <c r="BJ499" s="165">
        <v>132.56047258951801</v>
      </c>
      <c r="BK499" s="164">
        <v>0.35367893496303598</v>
      </c>
      <c r="BL499" s="165">
        <v>9.0418762772979893</v>
      </c>
      <c r="BM499" s="165">
        <v>41.729418954223597</v>
      </c>
      <c r="BN499" s="165">
        <v>129.630535368708</v>
      </c>
      <c r="BO499" s="165">
        <v>-0.32534745383930103</v>
      </c>
      <c r="BP499" s="165">
        <v>0.26363976160064301</v>
      </c>
      <c r="BQ499" s="165">
        <v>22.792169639718001</v>
      </c>
      <c r="BR499" s="165">
        <v>10.025180791382001</v>
      </c>
      <c r="BS499" s="284">
        <v>2.3628910457964998</v>
      </c>
      <c r="BT499" s="289"/>
      <c r="BU499" s="279"/>
      <c r="BV499" s="290"/>
      <c r="BW499" s="289"/>
      <c r="BX499" s="289"/>
      <c r="BY499" s="289"/>
      <c r="BZ499" s="289"/>
      <c r="CA499" s="279"/>
      <c r="CB499" s="290"/>
      <c r="CC499" s="289"/>
      <c r="CD499" s="279"/>
      <c r="CE499" s="328"/>
      <c r="CF499" s="290"/>
      <c r="CG499" s="289"/>
      <c r="CH499" s="279"/>
      <c r="CI499" s="328"/>
      <c r="CJ499" s="290"/>
      <c r="CK499" s="289"/>
      <c r="CL499" s="279"/>
      <c r="CM499" s="328"/>
      <c r="CN499" s="290"/>
      <c r="CO499" s="289"/>
      <c r="CP499" s="279"/>
      <c r="CQ499" s="328"/>
      <c r="CR499" s="290"/>
      <c r="CS499" s="289"/>
      <c r="CT499" s="279"/>
      <c r="CU499" s="328"/>
      <c r="CV499" s="328"/>
      <c r="CW499" s="290"/>
      <c r="CX499" s="289"/>
      <c r="CY499" s="279"/>
      <c r="CZ499" s="328"/>
      <c r="DA499" s="328"/>
      <c r="DB499" s="290"/>
      <c r="DC499" s="289"/>
      <c r="DD499" s="279"/>
      <c r="DE499" s="328"/>
      <c r="DF499" s="328"/>
      <c r="DG499" s="290"/>
      <c r="DH499" s="302"/>
      <c r="DI499" s="301">
        <v>3.5746930837631199</v>
      </c>
      <c r="DP499" s="165"/>
      <c r="DQ499" s="165"/>
      <c r="DR499" s="165"/>
      <c r="ED499" s="165"/>
      <c r="EE499" s="165"/>
      <c r="EF499" s="165"/>
      <c r="EG499" s="165"/>
      <c r="EH499" s="166"/>
      <c r="EI499" s="165"/>
      <c r="EJ499" s="164"/>
      <c r="EK499" s="164"/>
      <c r="EL499" s="278"/>
      <c r="EM499" s="278"/>
      <c r="EN499" s="278"/>
      <c r="EO499" s="278"/>
      <c r="EP499" s="278"/>
      <c r="EQ499" s="278"/>
      <c r="ER499" s="165"/>
      <c r="ES499" s="166"/>
      <c r="ET499" s="166"/>
      <c r="EU499" s="166"/>
      <c r="EV499" s="166"/>
      <c r="EW499" s="166"/>
      <c r="EX499" s="284"/>
    </row>
    <row r="500" spans="1:260" ht="13" customHeight="1">
      <c r="A500" s="160" t="s">
        <v>16</v>
      </c>
      <c r="B500" s="160">
        <v>12318</v>
      </c>
      <c r="C500" s="160">
        <v>677588</v>
      </c>
      <c r="D500" s="160">
        <v>23691</v>
      </c>
      <c r="E500" s="160" t="s">
        <v>2171</v>
      </c>
      <c r="F500" s="160" t="s">
        <v>2171</v>
      </c>
      <c r="G500" s="175"/>
      <c r="H500" s="162" t="s">
        <v>3449</v>
      </c>
      <c r="I500" s="162" t="s">
        <v>3356</v>
      </c>
      <c r="J500" s="160">
        <v>24</v>
      </c>
      <c r="K500" s="161">
        <v>5</v>
      </c>
      <c r="L500" s="161" t="s">
        <v>46</v>
      </c>
      <c r="Z500" s="163">
        <v>44</v>
      </c>
      <c r="AA500" s="163">
        <v>154</v>
      </c>
      <c r="AB500" s="163">
        <v>137</v>
      </c>
      <c r="AC500" s="163">
        <v>34</v>
      </c>
      <c r="AD500" s="163">
        <v>20</v>
      </c>
      <c r="AE500" s="163">
        <v>12</v>
      </c>
      <c r="AF500" s="163">
        <v>2</v>
      </c>
      <c r="AG500" s="163">
        <v>0</v>
      </c>
      <c r="AH500" s="163">
        <v>18</v>
      </c>
      <c r="AI500" s="163">
        <v>13</v>
      </c>
      <c r="AJ500" s="163">
        <v>2</v>
      </c>
      <c r="AK500" s="163">
        <v>1</v>
      </c>
      <c r="AL500" s="163">
        <v>15</v>
      </c>
      <c r="AM500" s="163">
        <v>0</v>
      </c>
      <c r="AN500" s="163">
        <v>33</v>
      </c>
      <c r="AO500" s="163">
        <v>1</v>
      </c>
      <c r="AP500" s="163">
        <v>1</v>
      </c>
      <c r="AQ500" s="163">
        <v>0</v>
      </c>
      <c r="AR500" s="163">
        <v>4</v>
      </c>
      <c r="AS500" s="278">
        <v>9.7402596999999994E-2</v>
      </c>
      <c r="AT500" s="278">
        <v>0.21428571399999999</v>
      </c>
      <c r="AU500" s="278">
        <v>0.2952381</v>
      </c>
      <c r="AV500" s="278">
        <v>0.27619048000000002</v>
      </c>
      <c r="AW500" s="278">
        <v>5.7142859999999997E-2</v>
      </c>
      <c r="AX500" s="278">
        <v>0.40952380999999999</v>
      </c>
      <c r="AY500" s="456">
        <v>108.488</v>
      </c>
      <c r="AZ500" s="278">
        <v>7.9744819999999994E-2</v>
      </c>
      <c r="BA500" s="278">
        <v>0.58252427100000004</v>
      </c>
      <c r="BB500" s="278">
        <v>0.203883495</v>
      </c>
      <c r="BC500" s="278">
        <v>0.21359223299999999</v>
      </c>
      <c r="BD500" s="164">
        <v>0.32380952299999999</v>
      </c>
      <c r="BE500" s="164">
        <v>0.24817518199999999</v>
      </c>
      <c r="BF500" s="164">
        <v>0.32467532399999999</v>
      </c>
      <c r="BG500" s="164">
        <v>0.36496350300000002</v>
      </c>
      <c r="BH500" s="164">
        <v>0.68963882700000001</v>
      </c>
      <c r="BI500" s="164">
        <v>0.116788321</v>
      </c>
      <c r="BJ500" s="165">
        <v>76.762512099802905</v>
      </c>
      <c r="BK500" s="164">
        <v>0.306449244548748</v>
      </c>
      <c r="BL500" s="165">
        <v>-0.88814123188365002</v>
      </c>
      <c r="BM500" s="165">
        <v>16.962502641331</v>
      </c>
      <c r="BN500" s="165">
        <v>94.859510462318894</v>
      </c>
      <c r="BO500" s="165">
        <v>-0.216623111630006</v>
      </c>
      <c r="BP500" s="165">
        <v>-0.16130144707858499</v>
      </c>
      <c r="BQ500" s="165">
        <v>0.67008300564032197</v>
      </c>
      <c r="BR500" s="165">
        <v>-1.08611668673563</v>
      </c>
      <c r="BS500" s="284">
        <v>6.9468293672611994E-2</v>
      </c>
      <c r="BT500" s="289"/>
      <c r="BU500" s="279"/>
      <c r="BV500" s="290"/>
      <c r="BW500" s="289"/>
      <c r="BX500" s="289"/>
      <c r="BY500" s="289"/>
      <c r="BZ500" s="289"/>
      <c r="CA500" s="279"/>
      <c r="CB500" s="290"/>
      <c r="CC500" s="289"/>
      <c r="CD500" s="279"/>
      <c r="CE500" s="328"/>
      <c r="CF500" s="290"/>
      <c r="CG500" s="289"/>
      <c r="CH500" s="279"/>
      <c r="CI500" s="328"/>
      <c r="CJ500" s="290"/>
      <c r="CK500" s="289"/>
      <c r="CL500" s="279"/>
      <c r="CM500" s="328"/>
      <c r="CN500" s="290"/>
      <c r="CO500" s="289"/>
      <c r="CP500" s="279"/>
      <c r="CQ500" s="328"/>
      <c r="CR500" s="290"/>
      <c r="CS500" s="289"/>
      <c r="CT500" s="279"/>
      <c r="CU500" s="328"/>
      <c r="CV500" s="328"/>
      <c r="CW500" s="290"/>
      <c r="CX500" s="289"/>
      <c r="CY500" s="279"/>
      <c r="CZ500" s="328"/>
      <c r="DA500" s="328"/>
      <c r="DB500" s="290"/>
      <c r="DC500" s="289"/>
      <c r="DD500" s="279"/>
      <c r="DE500" s="328"/>
      <c r="DF500" s="328"/>
      <c r="DG500" s="290"/>
      <c r="DH500" s="302"/>
      <c r="DI500" s="301">
        <v>-3.2637065052986101</v>
      </c>
      <c r="DP500" s="165"/>
      <c r="DQ500" s="165"/>
      <c r="DR500" s="165"/>
      <c r="ED500" s="165"/>
      <c r="EE500" s="165"/>
      <c r="EF500" s="165"/>
      <c r="EG500" s="165"/>
      <c r="EH500" s="166"/>
      <c r="EI500" s="165"/>
      <c r="EJ500" s="164"/>
      <c r="EK500" s="164"/>
      <c r="EL500" s="278"/>
      <c r="EM500" s="278"/>
      <c r="EN500" s="278"/>
      <c r="EO500" s="278"/>
      <c r="EP500" s="278"/>
      <c r="EQ500" s="278"/>
      <c r="ER500" s="165"/>
      <c r="ES500" s="166"/>
      <c r="ET500" s="166"/>
      <c r="EU500" s="166"/>
      <c r="EV500" s="166"/>
      <c r="EW500" s="166"/>
      <c r="EX500" s="284"/>
    </row>
    <row r="501" spans="1:260" ht="13" customHeight="1">
      <c r="A501" s="160" t="s">
        <v>16</v>
      </c>
      <c r="B501" s="160">
        <v>10056</v>
      </c>
      <c r="C501" s="160">
        <v>607208</v>
      </c>
      <c r="D501" s="160">
        <v>16252</v>
      </c>
      <c r="E501" s="160" t="s">
        <v>13</v>
      </c>
      <c r="F501" s="160" t="s">
        <v>13</v>
      </c>
      <c r="G501" s="175"/>
      <c r="H501" s="168" t="s">
        <v>57</v>
      </c>
      <c r="I501" s="169" t="s">
        <v>893</v>
      </c>
      <c r="J501" s="170">
        <v>32</v>
      </c>
      <c r="K501" s="161">
        <v>6</v>
      </c>
      <c r="L501" s="161" t="s">
        <v>837</v>
      </c>
      <c r="Z501" s="163">
        <v>88</v>
      </c>
      <c r="AA501" s="163">
        <v>396</v>
      </c>
      <c r="AB501" s="163">
        <v>364</v>
      </c>
      <c r="AC501" s="163">
        <v>109</v>
      </c>
      <c r="AD501" s="163">
        <v>78</v>
      </c>
      <c r="AE501" s="163">
        <v>18</v>
      </c>
      <c r="AF501" s="163">
        <v>2</v>
      </c>
      <c r="AG501" s="163">
        <v>11</v>
      </c>
      <c r="AH501" s="163">
        <v>61</v>
      </c>
      <c r="AI501" s="163">
        <v>39</v>
      </c>
      <c r="AJ501" s="163">
        <v>22</v>
      </c>
      <c r="AK501" s="163">
        <v>6</v>
      </c>
      <c r="AL501" s="163">
        <v>26</v>
      </c>
      <c r="AM501" s="163">
        <v>1</v>
      </c>
      <c r="AN501" s="163">
        <v>63</v>
      </c>
      <c r="AO501" s="163">
        <v>4</v>
      </c>
      <c r="AP501" s="163">
        <v>2</v>
      </c>
      <c r="AQ501" s="163">
        <v>0</v>
      </c>
      <c r="AR501" s="163">
        <v>5</v>
      </c>
      <c r="AS501" s="278">
        <v>6.5656565E-2</v>
      </c>
      <c r="AT501" s="278">
        <v>0.159090909</v>
      </c>
      <c r="AU501" s="278">
        <v>0.39933993000000001</v>
      </c>
      <c r="AV501" s="278">
        <v>0.22772276999999999</v>
      </c>
      <c r="AW501" s="278">
        <v>6.6006599999999999E-2</v>
      </c>
      <c r="AX501" s="278">
        <v>0.40924092000000001</v>
      </c>
      <c r="AY501" s="456">
        <v>111.652</v>
      </c>
      <c r="AZ501" s="278">
        <v>0.11455526000000001</v>
      </c>
      <c r="BA501" s="278">
        <v>0.44224422400000002</v>
      </c>
      <c r="BB501" s="278">
        <v>0.204620462</v>
      </c>
      <c r="BC501" s="278">
        <v>0.35313531300000001</v>
      </c>
      <c r="BD501" s="164">
        <v>0.33561643800000002</v>
      </c>
      <c r="BE501" s="164">
        <v>0.29945054900000001</v>
      </c>
      <c r="BF501" s="164">
        <v>0.35101010100000002</v>
      </c>
      <c r="BG501" s="164">
        <v>0.45054945000000002</v>
      </c>
      <c r="BH501" s="164">
        <v>0.80155955099999998</v>
      </c>
      <c r="BI501" s="164">
        <v>0.15109890100000001</v>
      </c>
      <c r="BJ501" s="165">
        <v>99.314136182156602</v>
      </c>
      <c r="BK501" s="164">
        <v>0.34931405616711902</v>
      </c>
      <c r="BL501" s="165">
        <v>11.3125968699342</v>
      </c>
      <c r="BM501" s="165">
        <v>57.214252543915002</v>
      </c>
      <c r="BN501" s="165">
        <v>122.40413632611499</v>
      </c>
      <c r="BO501" s="165">
        <v>-0.50486620802308302</v>
      </c>
      <c r="BP501" s="165">
        <v>3.8936529136262799</v>
      </c>
      <c r="BQ501" s="165">
        <v>36.284984052926198</v>
      </c>
      <c r="BR501" s="165">
        <v>14.2582678001373</v>
      </c>
      <c r="BS501" s="284">
        <v>3.7617069928314502</v>
      </c>
      <c r="BT501" s="289"/>
      <c r="BU501" s="279"/>
      <c r="BV501" s="290"/>
      <c r="BW501" s="289"/>
      <c r="BX501" s="289"/>
      <c r="BY501" s="289"/>
      <c r="BZ501" s="289"/>
      <c r="CA501" s="279"/>
      <c r="CB501" s="290"/>
      <c r="CC501" s="289"/>
      <c r="CD501" s="279"/>
      <c r="CE501" s="328"/>
      <c r="CF501" s="290"/>
      <c r="CG501" s="289"/>
      <c r="CH501" s="279"/>
      <c r="CI501" s="328"/>
      <c r="CJ501" s="290"/>
      <c r="CK501" s="289"/>
      <c r="CL501" s="279"/>
      <c r="CM501" s="328"/>
      <c r="CN501" s="290"/>
      <c r="CO501" s="289"/>
      <c r="CP501" s="279"/>
      <c r="CQ501" s="328"/>
      <c r="CR501" s="290"/>
      <c r="CS501" s="289"/>
      <c r="CT501" s="279"/>
      <c r="CU501" s="328"/>
      <c r="CV501" s="328"/>
      <c r="CW501" s="290"/>
      <c r="CX501" s="289"/>
      <c r="CY501" s="279"/>
      <c r="CZ501" s="328"/>
      <c r="DA501" s="328"/>
      <c r="DB501" s="290"/>
      <c r="DC501" s="289"/>
      <c r="DD501" s="279"/>
      <c r="DE501" s="328"/>
      <c r="DF501" s="328"/>
      <c r="DG501" s="290"/>
      <c r="DH501" s="302"/>
      <c r="DI501" s="301">
        <v>9.11838603019714</v>
      </c>
      <c r="DP501" s="165"/>
      <c r="DQ501" s="165"/>
      <c r="DR501" s="165"/>
      <c r="ED501" s="165"/>
      <c r="EE501" s="165"/>
      <c r="EF501" s="165"/>
      <c r="EG501" s="165"/>
      <c r="EH501" s="166"/>
      <c r="EI501" s="165"/>
      <c r="EJ501" s="164"/>
      <c r="EK501" s="164"/>
      <c r="EL501" s="278"/>
      <c r="EM501" s="278"/>
      <c r="EN501" s="278"/>
      <c r="EO501" s="278"/>
      <c r="EP501" s="278"/>
      <c r="EQ501" s="278"/>
      <c r="ER501" s="165"/>
      <c r="ES501" s="166"/>
      <c r="ET501" s="166"/>
      <c r="EU501" s="166"/>
      <c r="EV501" s="166"/>
      <c r="EW501" s="166"/>
      <c r="EX501" s="284"/>
    </row>
    <row r="502" spans="1:260" ht="13" customHeight="1">
      <c r="A502" s="160" t="s">
        <v>16</v>
      </c>
      <c r="B502" s="160">
        <v>10713</v>
      </c>
      <c r="C502" s="160">
        <v>657557</v>
      </c>
      <c r="D502" s="160">
        <v>18015</v>
      </c>
      <c r="E502" s="160" t="s">
        <v>2171</v>
      </c>
      <c r="F502" s="160" t="s">
        <v>2171</v>
      </c>
      <c r="G502" s="175"/>
      <c r="H502" s="168" t="s">
        <v>768</v>
      </c>
      <c r="I502" s="169" t="s">
        <v>166</v>
      </c>
      <c r="J502" s="170">
        <v>31</v>
      </c>
      <c r="K502" s="161">
        <v>6</v>
      </c>
      <c r="L502" s="161" t="s">
        <v>837</v>
      </c>
      <c r="Z502" s="163">
        <v>20</v>
      </c>
      <c r="AA502" s="163">
        <v>72</v>
      </c>
      <c r="AB502" s="163">
        <v>67</v>
      </c>
      <c r="AC502" s="163">
        <v>14</v>
      </c>
      <c r="AD502" s="163">
        <v>8</v>
      </c>
      <c r="AE502" s="163">
        <v>5</v>
      </c>
      <c r="AF502" s="163">
        <v>0</v>
      </c>
      <c r="AG502" s="163">
        <v>1</v>
      </c>
      <c r="AH502" s="163">
        <v>6</v>
      </c>
      <c r="AI502" s="163">
        <v>7</v>
      </c>
      <c r="AJ502" s="163">
        <v>2</v>
      </c>
      <c r="AK502" s="163">
        <v>0</v>
      </c>
      <c r="AL502" s="163">
        <v>4</v>
      </c>
      <c r="AM502" s="163">
        <v>0</v>
      </c>
      <c r="AN502" s="163">
        <v>26</v>
      </c>
      <c r="AO502" s="163">
        <v>1</v>
      </c>
      <c r="AP502" s="163">
        <v>0</v>
      </c>
      <c r="AQ502" s="163">
        <v>0</v>
      </c>
      <c r="AR502" s="163">
        <v>1</v>
      </c>
      <c r="AS502" s="278">
        <v>5.5555555E-2</v>
      </c>
      <c r="AT502" s="278">
        <v>0.36111111099999998</v>
      </c>
      <c r="AU502" s="278">
        <v>0.46341462999999999</v>
      </c>
      <c r="AV502" s="278">
        <v>0.19512194999999999</v>
      </c>
      <c r="AW502" s="278">
        <v>4.8780490000000003E-2</v>
      </c>
      <c r="AX502" s="278">
        <v>0.39024389999999998</v>
      </c>
      <c r="AY502" s="456">
        <v>108.669</v>
      </c>
      <c r="AZ502" s="278">
        <v>0.14900662000000001</v>
      </c>
      <c r="BA502" s="278">
        <v>0.29268292600000001</v>
      </c>
      <c r="BB502" s="278">
        <v>0.31707317000000002</v>
      </c>
      <c r="BC502" s="278">
        <v>0.39024390199999998</v>
      </c>
      <c r="BD502" s="164">
        <v>0.32500000000000001</v>
      </c>
      <c r="BE502" s="164">
        <v>0.208955223</v>
      </c>
      <c r="BF502" s="164">
        <v>0.26388888799999999</v>
      </c>
      <c r="BG502" s="164">
        <v>0.32835820799999998</v>
      </c>
      <c r="BH502" s="164">
        <v>0.59224709600000003</v>
      </c>
      <c r="BI502" s="164">
        <v>0.119402985</v>
      </c>
      <c r="BJ502" s="165">
        <v>78.481075867295701</v>
      </c>
      <c r="BK502" s="164">
        <v>0.26333879431088703</v>
      </c>
      <c r="BL502" s="165">
        <v>-2.9014718235091301</v>
      </c>
      <c r="BM502" s="165">
        <v>5.4442837535782704</v>
      </c>
      <c r="BN502" s="165">
        <v>65.301156540616404</v>
      </c>
      <c r="BO502" s="165">
        <v>0.18907342749262601</v>
      </c>
      <c r="BP502" s="165">
        <v>0.43013171711936499</v>
      </c>
      <c r="BQ502" s="165">
        <v>2.5396896176419199</v>
      </c>
      <c r="BR502" s="165">
        <v>-2.4884863957383598</v>
      </c>
      <c r="BS502" s="284">
        <v>0.26329261108038399</v>
      </c>
      <c r="BT502" s="289"/>
      <c r="BU502" s="279"/>
      <c r="BV502" s="290"/>
      <c r="BW502" s="289"/>
      <c r="BX502" s="289"/>
      <c r="BY502" s="289"/>
      <c r="BZ502" s="289"/>
      <c r="CA502" s="279"/>
      <c r="CB502" s="290"/>
      <c r="CC502" s="289"/>
      <c r="CD502" s="279"/>
      <c r="CE502" s="328"/>
      <c r="CF502" s="290"/>
      <c r="CG502" s="289"/>
      <c r="CH502" s="279"/>
      <c r="CI502" s="328"/>
      <c r="CJ502" s="290"/>
      <c r="CK502" s="289"/>
      <c r="CL502" s="279"/>
      <c r="CM502" s="328"/>
      <c r="CN502" s="290"/>
      <c r="CO502" s="289"/>
      <c r="CP502" s="279"/>
      <c r="CQ502" s="328"/>
      <c r="CR502" s="290"/>
      <c r="CS502" s="289"/>
      <c r="CT502" s="279"/>
      <c r="CU502" s="328"/>
      <c r="CV502" s="328"/>
      <c r="CW502" s="290"/>
      <c r="CX502" s="289"/>
      <c r="CY502" s="279"/>
      <c r="CZ502" s="328"/>
      <c r="DA502" s="328"/>
      <c r="DB502" s="290"/>
      <c r="DC502" s="289"/>
      <c r="DD502" s="279"/>
      <c r="DE502" s="328"/>
      <c r="DF502" s="328"/>
      <c r="DG502" s="290"/>
      <c r="DH502" s="302"/>
      <c r="DI502" s="301">
        <v>2.6812068819999602</v>
      </c>
      <c r="DP502" s="165"/>
      <c r="DQ502" s="165"/>
      <c r="DR502" s="165"/>
      <c r="ED502" s="165"/>
      <c r="EE502" s="165"/>
      <c r="EF502" s="165"/>
      <c r="EG502" s="165"/>
      <c r="EH502" s="166"/>
      <c r="EI502" s="165"/>
      <c r="EJ502" s="164"/>
      <c r="EK502" s="164"/>
      <c r="EL502" s="278"/>
      <c r="EM502" s="278"/>
      <c r="EN502" s="278"/>
      <c r="EO502" s="278"/>
      <c r="EP502" s="278"/>
      <c r="EQ502" s="278"/>
      <c r="ER502" s="165"/>
      <c r="ES502" s="166"/>
      <c r="ET502" s="166"/>
      <c r="EU502" s="166"/>
      <c r="EV502" s="166"/>
      <c r="EW502" s="166"/>
      <c r="EX502" s="284"/>
    </row>
    <row r="503" spans="1:260" ht="13" customHeight="1">
      <c r="A503" s="160" t="s">
        <v>16</v>
      </c>
      <c r="B503" s="160">
        <v>11104</v>
      </c>
      <c r="C503" s="160">
        <v>668227</v>
      </c>
      <c r="D503" s="160">
        <v>19290</v>
      </c>
      <c r="E503" s="160" t="s">
        <v>598</v>
      </c>
      <c r="F503" s="160" t="s">
        <v>598</v>
      </c>
      <c r="G503" s="175"/>
      <c r="H503" s="162" t="s">
        <v>1615</v>
      </c>
      <c r="I503" s="162" t="s">
        <v>157</v>
      </c>
      <c r="J503" s="161">
        <v>30</v>
      </c>
      <c r="K503" s="161">
        <v>7</v>
      </c>
      <c r="L503" s="161" t="s">
        <v>837</v>
      </c>
      <c r="Z503" s="163">
        <v>88</v>
      </c>
      <c r="AA503" s="163">
        <v>383</v>
      </c>
      <c r="AB503" s="163">
        <v>325</v>
      </c>
      <c r="AC503" s="163">
        <v>81</v>
      </c>
      <c r="AD503" s="163">
        <v>46</v>
      </c>
      <c r="AE503" s="163">
        <v>20</v>
      </c>
      <c r="AF503" s="163">
        <v>1</v>
      </c>
      <c r="AG503" s="163">
        <v>14</v>
      </c>
      <c r="AH503" s="163">
        <v>46</v>
      </c>
      <c r="AI503" s="163">
        <v>42</v>
      </c>
      <c r="AJ503" s="163">
        <v>15</v>
      </c>
      <c r="AK503" s="163">
        <v>2</v>
      </c>
      <c r="AL503" s="163">
        <v>41</v>
      </c>
      <c r="AM503" s="163">
        <v>1</v>
      </c>
      <c r="AN503" s="163">
        <v>103</v>
      </c>
      <c r="AO503" s="163">
        <v>14</v>
      </c>
      <c r="AP503" s="163">
        <v>3</v>
      </c>
      <c r="AQ503" s="163">
        <v>0</v>
      </c>
      <c r="AR503" s="163">
        <v>5</v>
      </c>
      <c r="AS503" s="278">
        <v>0.107049608</v>
      </c>
      <c r="AT503" s="278">
        <v>0.26892950300000001</v>
      </c>
      <c r="AU503" s="278">
        <v>0.45777778000000002</v>
      </c>
      <c r="AV503" s="278">
        <v>0.20444444000000001</v>
      </c>
      <c r="AW503" s="278">
        <v>0.11111111</v>
      </c>
      <c r="AX503" s="278">
        <v>0.52</v>
      </c>
      <c r="AY503" s="456">
        <v>112.31</v>
      </c>
      <c r="AZ503" s="278">
        <v>0.12002488</v>
      </c>
      <c r="BA503" s="278">
        <v>0.40444444400000001</v>
      </c>
      <c r="BB503" s="278">
        <v>0.191111111</v>
      </c>
      <c r="BC503" s="278">
        <v>0.40444444400000001</v>
      </c>
      <c r="BD503" s="164">
        <v>0.31753554499999997</v>
      </c>
      <c r="BE503" s="164">
        <v>0.24923076899999999</v>
      </c>
      <c r="BF503" s="164">
        <v>0.35509138299999998</v>
      </c>
      <c r="BG503" s="164">
        <v>0.44615384600000002</v>
      </c>
      <c r="BH503" s="164">
        <v>0.80124522899999995</v>
      </c>
      <c r="BI503" s="164">
        <v>0.196923077</v>
      </c>
      <c r="BJ503" s="165">
        <v>127.020549232688</v>
      </c>
      <c r="BK503" s="164">
        <v>0.351713239522504</v>
      </c>
      <c r="BL503" s="165">
        <v>11.677243845004099</v>
      </c>
      <c r="BM503" s="165">
        <v>56.072026984232899</v>
      </c>
      <c r="BN503" s="165">
        <v>133.735432862371</v>
      </c>
      <c r="BO503" s="165">
        <v>-0.81031685418690302</v>
      </c>
      <c r="BP503" s="165">
        <v>-0.22190463356673701</v>
      </c>
      <c r="BQ503" s="165">
        <v>23.209239605280999</v>
      </c>
      <c r="BR503" s="165">
        <v>14.6468344735237</v>
      </c>
      <c r="BS503" s="284">
        <v>2.4061291798871598</v>
      </c>
      <c r="BT503" s="289"/>
      <c r="BU503" s="279"/>
      <c r="BV503" s="290"/>
      <c r="BW503" s="289"/>
      <c r="BX503" s="289"/>
      <c r="BY503" s="289"/>
      <c r="BZ503" s="289"/>
      <c r="CA503" s="279"/>
      <c r="CB503" s="290"/>
      <c r="CC503" s="289"/>
      <c r="CD503" s="279"/>
      <c r="CE503" s="328"/>
      <c r="CF503" s="290"/>
      <c r="CG503" s="289"/>
      <c r="CH503" s="279"/>
      <c r="CI503" s="328"/>
      <c r="CJ503" s="290"/>
      <c r="CK503" s="289"/>
      <c r="CL503" s="279"/>
      <c r="CM503" s="328"/>
      <c r="CN503" s="290"/>
      <c r="CO503" s="289"/>
      <c r="CP503" s="279"/>
      <c r="CQ503" s="328"/>
      <c r="CR503" s="290"/>
      <c r="CS503" s="289"/>
      <c r="CT503" s="279"/>
      <c r="CU503" s="328"/>
      <c r="CV503" s="328"/>
      <c r="CW503" s="290"/>
      <c r="CX503" s="289"/>
      <c r="CY503" s="279"/>
      <c r="CZ503" s="328"/>
      <c r="DA503" s="328"/>
      <c r="DB503" s="290"/>
      <c r="DC503" s="289"/>
      <c r="DD503" s="279"/>
      <c r="DE503" s="328"/>
      <c r="DF503" s="328"/>
      <c r="DG503" s="290"/>
      <c r="DH503" s="302"/>
      <c r="DI503" s="301">
        <v>-4.5494773983955303</v>
      </c>
      <c r="DP503" s="165"/>
      <c r="DQ503" s="165"/>
      <c r="DR503" s="165"/>
      <c r="ED503" s="165"/>
      <c r="EE503" s="165"/>
      <c r="EF503" s="165"/>
      <c r="EG503" s="165"/>
      <c r="EH503" s="166"/>
      <c r="EI503" s="165"/>
      <c r="EJ503" s="164"/>
      <c r="EK503" s="164"/>
      <c r="EL503" s="278"/>
      <c r="EM503" s="278"/>
      <c r="EN503" s="278"/>
      <c r="EO503" s="278"/>
      <c r="EP503" s="278"/>
      <c r="EQ503" s="278"/>
      <c r="ER503" s="165"/>
      <c r="ES503" s="166"/>
      <c r="ET503" s="166"/>
      <c r="EU503" s="166"/>
      <c r="EV503" s="166"/>
      <c r="EW503" s="166"/>
      <c r="EX503" s="284"/>
    </row>
    <row r="504" spans="1:260" ht="13" customHeight="1">
      <c r="A504" s="160" t="s">
        <v>16</v>
      </c>
      <c r="B504" s="160">
        <v>10917</v>
      </c>
      <c r="C504" s="160">
        <v>667670</v>
      </c>
      <c r="D504" s="160">
        <v>19627</v>
      </c>
      <c r="E504" s="160" t="s">
        <v>4356</v>
      </c>
      <c r="F504" s="160" t="s">
        <v>4356</v>
      </c>
      <c r="G504" s="175"/>
      <c r="H504" s="162" t="s">
        <v>1878</v>
      </c>
      <c r="I504" s="162" t="s">
        <v>243</v>
      </c>
      <c r="J504" s="161">
        <v>30</v>
      </c>
      <c r="K504" s="161">
        <v>7</v>
      </c>
      <c r="L504" s="161" t="s">
        <v>837</v>
      </c>
      <c r="Z504" s="163">
        <v>92</v>
      </c>
      <c r="AA504" s="163">
        <v>400</v>
      </c>
      <c r="AB504" s="163">
        <v>358</v>
      </c>
      <c r="AC504" s="163">
        <v>97</v>
      </c>
      <c r="AD504" s="163">
        <v>58</v>
      </c>
      <c r="AE504" s="163">
        <v>19</v>
      </c>
      <c r="AF504" s="163">
        <v>2</v>
      </c>
      <c r="AG504" s="163">
        <v>18</v>
      </c>
      <c r="AH504" s="163">
        <v>55</v>
      </c>
      <c r="AI504" s="163">
        <v>48</v>
      </c>
      <c r="AJ504" s="163">
        <v>2</v>
      </c>
      <c r="AK504" s="163">
        <v>1</v>
      </c>
      <c r="AL504" s="163">
        <v>40</v>
      </c>
      <c r="AM504" s="163">
        <v>0</v>
      </c>
      <c r="AN504" s="163">
        <v>84</v>
      </c>
      <c r="AO504" s="163">
        <v>2</v>
      </c>
      <c r="AP504" s="163">
        <v>0</v>
      </c>
      <c r="AQ504" s="163">
        <v>0</v>
      </c>
      <c r="AR504" s="163">
        <v>9</v>
      </c>
      <c r="AS504" s="278">
        <v>0.1</v>
      </c>
      <c r="AT504" s="278">
        <v>0.21</v>
      </c>
      <c r="AU504" s="278">
        <v>0.43430657</v>
      </c>
      <c r="AV504" s="278">
        <v>0.20437955999999999</v>
      </c>
      <c r="AW504" s="278">
        <v>0.14233577</v>
      </c>
      <c r="AX504" s="278">
        <v>0.47810218999999998</v>
      </c>
      <c r="AY504" s="456">
        <v>112.417</v>
      </c>
      <c r="AZ504" s="278">
        <v>0.13626979</v>
      </c>
      <c r="BA504" s="278">
        <v>0.39051094800000002</v>
      </c>
      <c r="BB504" s="278">
        <v>0.208029197</v>
      </c>
      <c r="BC504" s="278">
        <v>0.401459854</v>
      </c>
      <c r="BD504" s="164">
        <v>0.30859375</v>
      </c>
      <c r="BE504" s="164">
        <v>0.27094972000000001</v>
      </c>
      <c r="BF504" s="164">
        <v>0.34749999999999998</v>
      </c>
      <c r="BG504" s="164">
        <v>0.48603351900000002</v>
      </c>
      <c r="BH504" s="164">
        <v>0.83353351899999995</v>
      </c>
      <c r="BI504" s="164">
        <v>0.21508379899999999</v>
      </c>
      <c r="BJ504" s="165">
        <v>138.73469121159999</v>
      </c>
      <c r="BK504" s="164">
        <v>0.36221266955137199</v>
      </c>
      <c r="BL504" s="165">
        <v>15.5595331750628</v>
      </c>
      <c r="BM504" s="165">
        <v>61.924841936659497</v>
      </c>
      <c r="BN504" s="165">
        <v>130.597440795089</v>
      </c>
      <c r="BO504" s="165">
        <v>-0.80947884776351098</v>
      </c>
      <c r="BP504" s="165">
        <v>-0.30600623600184901</v>
      </c>
      <c r="BQ504" s="165">
        <v>16.395244611409002</v>
      </c>
      <c r="BR504" s="165">
        <v>13.778258336689801</v>
      </c>
      <c r="BS504" s="284">
        <v>1.6997143009339599</v>
      </c>
      <c r="BT504" s="289"/>
      <c r="BU504" s="279"/>
      <c r="BV504" s="290"/>
      <c r="BW504" s="289"/>
      <c r="BX504" s="289"/>
      <c r="BY504" s="289"/>
      <c r="BZ504" s="289"/>
      <c r="CA504" s="279"/>
      <c r="CB504" s="290"/>
      <c r="CC504" s="289"/>
      <c r="CD504" s="279"/>
      <c r="CE504" s="328"/>
      <c r="CF504" s="290"/>
      <c r="CG504" s="289"/>
      <c r="CH504" s="279"/>
      <c r="CI504" s="328"/>
      <c r="CJ504" s="290"/>
      <c r="CK504" s="289"/>
      <c r="CL504" s="279"/>
      <c r="CM504" s="328"/>
      <c r="CN504" s="290"/>
      <c r="CO504" s="289"/>
      <c r="CP504" s="279"/>
      <c r="CQ504" s="328"/>
      <c r="CR504" s="290"/>
      <c r="CS504" s="289"/>
      <c r="CT504" s="279"/>
      <c r="CU504" s="328"/>
      <c r="CV504" s="328"/>
      <c r="CW504" s="290"/>
      <c r="CX504" s="289"/>
      <c r="CY504" s="279"/>
      <c r="CZ504" s="328"/>
      <c r="DA504" s="328"/>
      <c r="DB504" s="290"/>
      <c r="DC504" s="289"/>
      <c r="DD504" s="279"/>
      <c r="DE504" s="328"/>
      <c r="DF504" s="328"/>
      <c r="DG504" s="290"/>
      <c r="DH504" s="302"/>
      <c r="DI504" s="301">
        <v>-11.0768858194351</v>
      </c>
      <c r="DP504" s="165"/>
      <c r="DQ504" s="165"/>
      <c r="DR504" s="165"/>
      <c r="ED504" s="165"/>
      <c r="EE504" s="165"/>
      <c r="EF504" s="165"/>
      <c r="EG504" s="165"/>
      <c r="EH504" s="166"/>
      <c r="EI504" s="165"/>
      <c r="EJ504" s="164"/>
      <c r="EK504" s="164"/>
      <c r="EL504" s="278"/>
      <c r="EM504" s="278"/>
      <c r="EN504" s="278"/>
      <c r="EO504" s="278"/>
      <c r="EP504" s="278"/>
      <c r="EQ504" s="278"/>
      <c r="ER504" s="165"/>
      <c r="ES504" s="166"/>
      <c r="ET504" s="166"/>
      <c r="EU504" s="166"/>
      <c r="EV504" s="166"/>
      <c r="EW504" s="166"/>
      <c r="EX504" s="284"/>
    </row>
    <row r="505" spans="1:260" ht="13" customHeight="1">
      <c r="A505" s="160" t="s">
        <v>16</v>
      </c>
      <c r="B505" s="160">
        <v>10616</v>
      </c>
      <c r="C505" s="160">
        <v>666971</v>
      </c>
      <c r="D505" s="160">
        <v>19238</v>
      </c>
      <c r="E505" s="160" t="s">
        <v>45</v>
      </c>
      <c r="F505" s="160" t="s">
        <v>45</v>
      </c>
      <c r="G505" s="175"/>
      <c r="H505" s="168" t="s">
        <v>4369</v>
      </c>
      <c r="I505" s="169" t="s">
        <v>1051</v>
      </c>
      <c r="J505" s="170">
        <v>31</v>
      </c>
      <c r="K505" s="161">
        <v>7</v>
      </c>
      <c r="L505" s="161" t="s">
        <v>837</v>
      </c>
      <c r="Z505" s="163">
        <v>83</v>
      </c>
      <c r="AA505" s="163">
        <v>353</v>
      </c>
      <c r="AB505" s="163">
        <v>324</v>
      </c>
      <c r="AC505" s="163">
        <v>82</v>
      </c>
      <c r="AD505" s="163">
        <v>51</v>
      </c>
      <c r="AE505" s="163">
        <v>17</v>
      </c>
      <c r="AF505" s="163">
        <v>2</v>
      </c>
      <c r="AG505" s="163">
        <v>12</v>
      </c>
      <c r="AH505" s="163">
        <v>31</v>
      </c>
      <c r="AI505" s="163">
        <v>46</v>
      </c>
      <c r="AJ505" s="163">
        <v>7</v>
      </c>
      <c r="AK505" s="163">
        <v>2</v>
      </c>
      <c r="AL505" s="163">
        <v>20</v>
      </c>
      <c r="AM505" s="163">
        <v>0</v>
      </c>
      <c r="AN505" s="163">
        <v>48</v>
      </c>
      <c r="AO505" s="163">
        <v>4</v>
      </c>
      <c r="AP505" s="163">
        <v>5</v>
      </c>
      <c r="AQ505" s="163">
        <v>0</v>
      </c>
      <c r="AR505" s="163">
        <v>4</v>
      </c>
      <c r="AS505" s="278">
        <v>5.6657223E-2</v>
      </c>
      <c r="AT505" s="278">
        <v>0.135977337</v>
      </c>
      <c r="AU505" s="278">
        <v>0.39501778999999998</v>
      </c>
      <c r="AV505" s="278">
        <v>0.24199287999999999</v>
      </c>
      <c r="AW505" s="278">
        <v>7.4733099999999997E-2</v>
      </c>
      <c r="AX505" s="278">
        <v>0.37722420000000001</v>
      </c>
      <c r="AY505" s="456">
        <v>109.148</v>
      </c>
      <c r="AZ505" s="278">
        <v>9.5617530000000006E-2</v>
      </c>
      <c r="BA505" s="278">
        <v>0.36298932299999997</v>
      </c>
      <c r="BB505" s="278">
        <v>0.18505337999999999</v>
      </c>
      <c r="BC505" s="278">
        <v>0.45195729499999998</v>
      </c>
      <c r="BD505" s="164">
        <v>0.26022304800000001</v>
      </c>
      <c r="BE505" s="164">
        <v>0.25308641900000001</v>
      </c>
      <c r="BF505" s="164">
        <v>0.30028328599999998</v>
      </c>
      <c r="BG505" s="164">
        <v>0.42901234500000002</v>
      </c>
      <c r="BH505" s="164">
        <v>0.72929563100000006</v>
      </c>
      <c r="BI505" s="164">
        <v>0.17592592600000001</v>
      </c>
      <c r="BJ505" s="165">
        <v>115.632418615248</v>
      </c>
      <c r="BK505" s="164">
        <v>0.31549247702525601</v>
      </c>
      <c r="BL505" s="165">
        <v>0.52116711295012297</v>
      </c>
      <c r="BM505" s="165">
        <v>41.438552095059102</v>
      </c>
      <c r="BN505" s="165">
        <v>99.763295365388899</v>
      </c>
      <c r="BO505" s="165">
        <v>-0.56656256077869305</v>
      </c>
      <c r="BP505" s="165">
        <v>0.203201164957135</v>
      </c>
      <c r="BQ505" s="165">
        <v>7.5740939457601604</v>
      </c>
      <c r="BR505" s="165">
        <v>0.10558735948789801</v>
      </c>
      <c r="BS505" s="284">
        <v>0.78521523169391305</v>
      </c>
      <c r="BT505" s="289"/>
      <c r="BU505" s="279"/>
      <c r="BV505" s="290"/>
      <c r="BW505" s="289"/>
      <c r="BX505" s="289"/>
      <c r="BY505" s="289"/>
      <c r="BZ505" s="289"/>
      <c r="CA505" s="279"/>
      <c r="CB505" s="290"/>
      <c r="CC505" s="289"/>
      <c r="CD505" s="279"/>
      <c r="CE505" s="328"/>
      <c r="CF505" s="290"/>
      <c r="CG505" s="289"/>
      <c r="CH505" s="279"/>
      <c r="CI505" s="328"/>
      <c r="CJ505" s="290"/>
      <c r="CK505" s="289"/>
      <c r="CL505" s="279"/>
      <c r="CM505" s="328"/>
      <c r="CN505" s="290"/>
      <c r="CO505" s="289"/>
      <c r="CP505" s="279"/>
      <c r="CQ505" s="328"/>
      <c r="CR505" s="290"/>
      <c r="CS505" s="289"/>
      <c r="CT505" s="279"/>
      <c r="CU505" s="328"/>
      <c r="CV505" s="328"/>
      <c r="CW505" s="290"/>
      <c r="CX505" s="289"/>
      <c r="CY505" s="279"/>
      <c r="CZ505" s="328"/>
      <c r="DA505" s="328"/>
      <c r="DB505" s="290"/>
      <c r="DC505" s="289"/>
      <c r="DD505" s="279"/>
      <c r="DE505" s="328"/>
      <c r="DF505" s="328"/>
      <c r="DG505" s="290"/>
      <c r="DH505" s="302"/>
      <c r="DI505" s="301">
        <v>-4.0381615161895699</v>
      </c>
      <c r="DP505" s="165"/>
      <c r="DQ505" s="165"/>
      <c r="DR505" s="165"/>
      <c r="ED505" s="165"/>
      <c r="EE505" s="165"/>
      <c r="EF505" s="165"/>
      <c r="EG505" s="165"/>
      <c r="EH505" s="166"/>
      <c r="EI505" s="165"/>
      <c r="EJ505" s="164"/>
      <c r="EK505" s="164"/>
      <c r="EL505" s="278"/>
      <c r="EM505" s="278"/>
      <c r="EN505" s="278"/>
      <c r="EO505" s="278"/>
      <c r="EP505" s="278"/>
      <c r="EQ505" s="278"/>
      <c r="ER505" s="165"/>
      <c r="ES505" s="166"/>
      <c r="ET505" s="166"/>
      <c r="EU505" s="166"/>
      <c r="EV505" s="166"/>
      <c r="EW505" s="166"/>
      <c r="EX505" s="284"/>
    </row>
    <row r="506" spans="1:260" ht="13" customHeight="1">
      <c r="A506" s="160" t="s">
        <v>16</v>
      </c>
      <c r="B506" s="160">
        <v>10522</v>
      </c>
      <c r="C506" s="160">
        <v>663757</v>
      </c>
      <c r="D506" s="160">
        <v>18564</v>
      </c>
      <c r="E506" s="160" t="s">
        <v>16</v>
      </c>
      <c r="F506" s="160" t="s">
        <v>16</v>
      </c>
      <c r="G506" s="175"/>
      <c r="H506" s="168" t="s">
        <v>1142</v>
      </c>
      <c r="I506" s="169" t="s">
        <v>961</v>
      </c>
      <c r="J506" s="170">
        <v>28</v>
      </c>
      <c r="K506" s="161">
        <v>8</v>
      </c>
      <c r="L506" s="161" t="s">
        <v>46</v>
      </c>
      <c r="Z506" s="163">
        <v>77</v>
      </c>
      <c r="AA506" s="163">
        <v>300</v>
      </c>
      <c r="AB506" s="163">
        <v>260</v>
      </c>
      <c r="AC506" s="163">
        <v>66</v>
      </c>
      <c r="AD506" s="163">
        <v>42</v>
      </c>
      <c r="AE506" s="163">
        <v>7</v>
      </c>
      <c r="AF506" s="163">
        <v>1</v>
      </c>
      <c r="AG506" s="163">
        <v>16</v>
      </c>
      <c r="AH506" s="163">
        <v>43</v>
      </c>
      <c r="AI506" s="163">
        <v>33</v>
      </c>
      <c r="AJ506" s="163">
        <v>0</v>
      </c>
      <c r="AK506" s="163">
        <v>1</v>
      </c>
      <c r="AL506" s="163">
        <v>39</v>
      </c>
      <c r="AM506" s="163">
        <v>0</v>
      </c>
      <c r="AN506" s="163">
        <v>70</v>
      </c>
      <c r="AO506" s="163">
        <v>1</v>
      </c>
      <c r="AP506" s="163">
        <v>0</v>
      </c>
      <c r="AQ506" s="163">
        <v>0</v>
      </c>
      <c r="AR506" s="163">
        <v>2</v>
      </c>
      <c r="AS506" s="278">
        <v>0.13</v>
      </c>
      <c r="AT506" s="278">
        <v>0.233333333</v>
      </c>
      <c r="AU506" s="278">
        <v>0.45263157999999998</v>
      </c>
      <c r="AV506" s="278">
        <v>0.17894736999999999</v>
      </c>
      <c r="AW506" s="278">
        <v>0.13684210999999999</v>
      </c>
      <c r="AX506" s="278">
        <v>0.42631578999999997</v>
      </c>
      <c r="AY506" s="456">
        <v>109.791</v>
      </c>
      <c r="AZ506" s="278">
        <v>7.0287539999999996E-2</v>
      </c>
      <c r="BA506" s="278">
        <v>0.34920634900000003</v>
      </c>
      <c r="BB506" s="278">
        <v>0.20105820099999999</v>
      </c>
      <c r="BC506" s="278">
        <v>0.44973544900000001</v>
      </c>
      <c r="BD506" s="164">
        <v>0.28735632100000003</v>
      </c>
      <c r="BE506" s="164">
        <v>0.25384615300000002</v>
      </c>
      <c r="BF506" s="164">
        <v>0.35333333300000003</v>
      </c>
      <c r="BG506" s="164">
        <v>0.47307692299999998</v>
      </c>
      <c r="BH506" s="164">
        <v>0.82641025599999995</v>
      </c>
      <c r="BI506" s="164">
        <v>0.21923076999999999</v>
      </c>
      <c r="BJ506" s="165">
        <v>141.40959626639</v>
      </c>
      <c r="BK506" s="164">
        <v>0.36140255053838</v>
      </c>
      <c r="BL506" s="165">
        <v>11.474980547210301</v>
      </c>
      <c r="BM506" s="165">
        <v>46.248962118407903</v>
      </c>
      <c r="BN506" s="165">
        <v>134.74893382751199</v>
      </c>
      <c r="BO506" s="165">
        <v>0.871371013221379</v>
      </c>
      <c r="BP506" s="165">
        <v>-1.6185823148116401</v>
      </c>
      <c r="BQ506" s="165">
        <v>18.135473527131701</v>
      </c>
      <c r="BR506" s="165">
        <v>10.377842016635601</v>
      </c>
      <c r="BS506" s="284">
        <v>1.88012588033147</v>
      </c>
      <c r="BT506" s="289"/>
      <c r="BU506" s="279"/>
      <c r="BV506" s="290"/>
      <c r="BW506" s="289"/>
      <c r="BX506" s="289"/>
      <c r="BY506" s="289"/>
      <c r="BZ506" s="289"/>
      <c r="CA506" s="279"/>
      <c r="CB506" s="290"/>
      <c r="CC506" s="289"/>
      <c r="CD506" s="279"/>
      <c r="CE506" s="328"/>
      <c r="CF506" s="290"/>
      <c r="CG506" s="289"/>
      <c r="CH506" s="279"/>
      <c r="CI506" s="328"/>
      <c r="CJ506" s="290"/>
      <c r="CK506" s="289"/>
      <c r="CL506" s="279"/>
      <c r="CM506" s="328"/>
      <c r="CN506" s="290"/>
      <c r="CO506" s="289"/>
      <c r="CP506" s="279"/>
      <c r="CQ506" s="328"/>
      <c r="CR506" s="290"/>
      <c r="CS506" s="289"/>
      <c r="CT506" s="279"/>
      <c r="CU506" s="328"/>
      <c r="CV506" s="328"/>
      <c r="CW506" s="290"/>
      <c r="CX506" s="289"/>
      <c r="CY506" s="279"/>
      <c r="CZ506" s="328"/>
      <c r="DA506" s="328"/>
      <c r="DB506" s="290"/>
      <c r="DC506" s="289"/>
      <c r="DD506" s="279"/>
      <c r="DE506" s="328"/>
      <c r="DF506" s="328"/>
      <c r="DG506" s="290"/>
      <c r="DH506" s="302"/>
      <c r="DI506" s="301">
        <v>-2.51277256011962</v>
      </c>
      <c r="DP506" s="165"/>
      <c r="DQ506" s="165"/>
      <c r="DR506" s="165"/>
      <c r="ED506" s="165"/>
      <c r="EE506" s="165"/>
      <c r="EF506" s="165"/>
      <c r="EG506" s="165"/>
      <c r="EH506" s="166"/>
      <c r="EI506" s="165"/>
      <c r="EJ506" s="164"/>
      <c r="EK506" s="164"/>
      <c r="EL506" s="278"/>
      <c r="EM506" s="278"/>
      <c r="EN506" s="278"/>
      <c r="EO506" s="278"/>
      <c r="EP506" s="278"/>
      <c r="EQ506" s="278"/>
      <c r="ER506" s="165"/>
      <c r="ES506" s="166"/>
      <c r="ET506" s="166"/>
      <c r="EU506" s="166"/>
      <c r="EV506" s="166"/>
      <c r="EW506" s="166"/>
      <c r="EX506" s="284"/>
      <c r="FA506" s="167"/>
      <c r="FB506" s="167"/>
      <c r="FC506" s="167"/>
      <c r="FD506" s="167"/>
      <c r="FE506" s="167"/>
      <c r="FF506" s="167"/>
      <c r="FG506" s="167"/>
      <c r="FH506" s="167"/>
      <c r="FI506" s="167"/>
      <c r="FJ506" s="167"/>
      <c r="FK506" s="167"/>
      <c r="FL506" s="167"/>
      <c r="FM506" s="167"/>
      <c r="FN506" s="167"/>
      <c r="FO506" s="167"/>
      <c r="FP506" s="167"/>
      <c r="FQ506" s="167"/>
      <c r="FR506" s="167"/>
      <c r="FS506" s="167"/>
      <c r="FT506" s="167"/>
      <c r="FU506" s="167"/>
      <c r="FV506" s="167"/>
      <c r="FW506" s="167"/>
      <c r="FX506" s="167"/>
      <c r="FY506" s="167"/>
      <c r="FZ506" s="167"/>
      <c r="GA506" s="167"/>
      <c r="GB506" s="167"/>
      <c r="GC506" s="167"/>
      <c r="GD506" s="167"/>
      <c r="GE506" s="167"/>
      <c r="GF506" s="167"/>
      <c r="GG506" s="167"/>
      <c r="GH506" s="167"/>
      <c r="GI506" s="167"/>
      <c r="GJ506" s="167"/>
      <c r="GK506" s="167"/>
      <c r="GL506" s="167"/>
      <c r="GM506" s="167"/>
      <c r="GN506" s="167"/>
      <c r="GO506" s="167"/>
      <c r="GP506" s="167"/>
      <c r="GQ506" s="167"/>
      <c r="GR506" s="167"/>
      <c r="GS506" s="167"/>
      <c r="GT506" s="167"/>
      <c r="GU506" s="167"/>
      <c r="GV506" s="167"/>
      <c r="GW506" s="167"/>
      <c r="GX506" s="167"/>
      <c r="GY506" s="167"/>
      <c r="GZ506" s="167"/>
      <c r="HA506" s="167"/>
      <c r="HB506" s="167"/>
      <c r="HC506" s="167"/>
      <c r="HD506" s="167"/>
      <c r="HE506" s="167"/>
      <c r="HF506" s="167"/>
      <c r="HG506" s="167"/>
      <c r="HH506" s="167"/>
      <c r="HI506" s="167"/>
      <c r="HJ506" s="167"/>
      <c r="HK506" s="167"/>
      <c r="HL506" s="167"/>
      <c r="HM506" s="167"/>
      <c r="HN506" s="167"/>
      <c r="HO506" s="167"/>
      <c r="HP506" s="167"/>
      <c r="HQ506" s="167"/>
      <c r="HR506" s="167"/>
      <c r="HS506" s="167"/>
      <c r="HT506" s="167"/>
      <c r="HU506" s="167"/>
      <c r="HV506" s="167"/>
      <c r="HW506" s="167"/>
      <c r="HX506" s="167"/>
      <c r="HY506" s="167"/>
      <c r="HZ506" s="167"/>
      <c r="IA506" s="167"/>
      <c r="IB506" s="167"/>
      <c r="IC506" s="167"/>
      <c r="ID506" s="167"/>
      <c r="IE506" s="167"/>
      <c r="IF506" s="167"/>
      <c r="IG506" s="167"/>
      <c r="IH506" s="167"/>
      <c r="II506" s="167"/>
      <c r="IJ506" s="167"/>
      <c r="IK506" s="167"/>
      <c r="IL506" s="167"/>
      <c r="IM506" s="167"/>
      <c r="IN506" s="167"/>
      <c r="IO506" s="167"/>
      <c r="IP506" s="167"/>
      <c r="IQ506" s="167"/>
      <c r="IR506" s="167"/>
      <c r="IS506" s="167"/>
      <c r="IT506" s="167"/>
      <c r="IU506" s="167"/>
      <c r="IV506" s="167"/>
      <c r="IW506" s="167"/>
      <c r="IX506" s="167"/>
      <c r="IY506" s="167"/>
      <c r="IZ506" s="167"/>
    </row>
    <row r="507" spans="1:260" ht="13" customHeight="1">
      <c r="A507" s="160" t="s">
        <v>16</v>
      </c>
      <c r="B507" s="160">
        <v>10765</v>
      </c>
      <c r="C507" s="160">
        <v>673357</v>
      </c>
      <c r="D507" s="160">
        <v>20043</v>
      </c>
      <c r="E507" s="160" t="s">
        <v>164</v>
      </c>
      <c r="F507" s="160" t="s">
        <v>164</v>
      </c>
      <c r="G507" s="175"/>
      <c r="H507" s="162" t="s">
        <v>4373</v>
      </c>
      <c r="I507" s="162" t="s">
        <v>589</v>
      </c>
      <c r="J507" s="161">
        <v>27</v>
      </c>
      <c r="K507" s="161">
        <v>8</v>
      </c>
      <c r="L507" s="161" t="s">
        <v>837</v>
      </c>
      <c r="Z507" s="163">
        <v>73</v>
      </c>
      <c r="AA507" s="163">
        <v>285</v>
      </c>
      <c r="AB507" s="163">
        <v>249</v>
      </c>
      <c r="AC507" s="163">
        <v>46</v>
      </c>
      <c r="AD507" s="163">
        <v>30</v>
      </c>
      <c r="AE507" s="163">
        <v>8</v>
      </c>
      <c r="AF507" s="163">
        <v>0</v>
      </c>
      <c r="AG507" s="163">
        <v>8</v>
      </c>
      <c r="AH507" s="163">
        <v>27</v>
      </c>
      <c r="AI507" s="163">
        <v>32</v>
      </c>
      <c r="AJ507" s="163">
        <v>22</v>
      </c>
      <c r="AK507" s="163">
        <v>6</v>
      </c>
      <c r="AL507" s="163">
        <v>29</v>
      </c>
      <c r="AM507" s="163">
        <v>2</v>
      </c>
      <c r="AN507" s="163">
        <v>88</v>
      </c>
      <c r="AO507" s="163">
        <v>1</v>
      </c>
      <c r="AP507" s="163">
        <v>2</v>
      </c>
      <c r="AQ507" s="163">
        <v>1</v>
      </c>
      <c r="AR507" s="163">
        <v>6</v>
      </c>
      <c r="AS507" s="278">
        <v>0.101754385</v>
      </c>
      <c r="AT507" s="278">
        <v>0.308771929</v>
      </c>
      <c r="AU507" s="278">
        <v>0.47560975999999999</v>
      </c>
      <c r="AV507" s="278">
        <v>0.25</v>
      </c>
      <c r="AW507" s="278">
        <v>0.11377246000000001</v>
      </c>
      <c r="AX507" s="278">
        <v>0.41317365</v>
      </c>
      <c r="AY507" s="456">
        <v>115.794</v>
      </c>
      <c r="AZ507" s="278">
        <v>0.16231883999999999</v>
      </c>
      <c r="BA507" s="278">
        <v>0.37423312800000003</v>
      </c>
      <c r="BB507" s="278">
        <v>0.184049079</v>
      </c>
      <c r="BC507" s="278">
        <v>0.44171779100000003</v>
      </c>
      <c r="BD507" s="164">
        <v>0.24516129</v>
      </c>
      <c r="BE507" s="164">
        <v>0.18473895500000001</v>
      </c>
      <c r="BF507" s="164">
        <v>0.27046263300000001</v>
      </c>
      <c r="BG507" s="164">
        <v>0.313253012</v>
      </c>
      <c r="BH507" s="164">
        <v>0.58371564499999995</v>
      </c>
      <c r="BI507" s="164">
        <v>0.12851405699999999</v>
      </c>
      <c r="BJ507" s="165">
        <v>82.894937215819795</v>
      </c>
      <c r="BK507" s="164">
        <v>0.260324389276538</v>
      </c>
      <c r="BL507" s="165">
        <v>-12.173128082391599</v>
      </c>
      <c r="BM507" s="165">
        <v>20.862154410245999</v>
      </c>
      <c r="BN507" s="165">
        <v>62.730021874277099</v>
      </c>
      <c r="BO507" s="165">
        <v>-0.67515621079281496</v>
      </c>
      <c r="BP507" s="165">
        <v>0.82363752741366603</v>
      </c>
      <c r="BQ507" s="165">
        <v>-0.121337713648378</v>
      </c>
      <c r="BR507" s="165">
        <v>-11.3997921440497</v>
      </c>
      <c r="BS507" s="284">
        <v>-1.2579223550422401E-2</v>
      </c>
      <c r="BT507" s="289"/>
      <c r="BU507" s="279"/>
      <c r="BV507" s="290"/>
      <c r="BW507" s="289"/>
      <c r="BX507" s="289"/>
      <c r="BY507" s="289"/>
      <c r="BZ507" s="289"/>
      <c r="CA507" s="279"/>
      <c r="CB507" s="290"/>
      <c r="CC507" s="289"/>
      <c r="CD507" s="279"/>
      <c r="CE507" s="328"/>
      <c r="CF507" s="290"/>
      <c r="CG507" s="289"/>
      <c r="CH507" s="279"/>
      <c r="CI507" s="328"/>
      <c r="CJ507" s="290"/>
      <c r="CK507" s="289"/>
      <c r="CL507" s="279"/>
      <c r="CM507" s="328"/>
      <c r="CN507" s="290"/>
      <c r="CO507" s="289"/>
      <c r="CP507" s="279"/>
      <c r="CQ507" s="328"/>
      <c r="CR507" s="290"/>
      <c r="CS507" s="289"/>
      <c r="CT507" s="279"/>
      <c r="CU507" s="328"/>
      <c r="CV507" s="328"/>
      <c r="CW507" s="290"/>
      <c r="CX507" s="289"/>
      <c r="CY507" s="279"/>
      <c r="CZ507" s="328"/>
      <c r="DA507" s="328"/>
      <c r="DB507" s="290"/>
      <c r="DC507" s="289"/>
      <c r="DD507" s="279"/>
      <c r="DE507" s="328"/>
      <c r="DF507" s="328"/>
      <c r="DG507" s="290"/>
      <c r="DH507" s="302"/>
      <c r="DI507" s="301">
        <v>1.5215705633163401</v>
      </c>
      <c r="DP507" s="165"/>
      <c r="DQ507" s="165"/>
      <c r="DR507" s="165"/>
      <c r="ED507" s="165"/>
      <c r="EE507" s="165"/>
      <c r="EF507" s="165"/>
      <c r="EG507" s="165"/>
      <c r="EH507" s="166"/>
      <c r="EI507" s="165"/>
      <c r="EJ507" s="164"/>
      <c r="EK507" s="164"/>
      <c r="EL507" s="278"/>
      <c r="EM507" s="278"/>
      <c r="EN507" s="278"/>
      <c r="EO507" s="278"/>
      <c r="EP507" s="278"/>
      <c r="EQ507" s="278"/>
      <c r="ER507" s="165"/>
      <c r="ES507" s="166"/>
      <c r="ET507" s="166"/>
      <c r="EU507" s="166"/>
      <c r="EV507" s="166"/>
      <c r="EW507" s="166"/>
      <c r="EX507" s="284"/>
    </row>
    <row r="508" spans="1:260" ht="13" customHeight="1">
      <c r="A508" s="160" t="s">
        <v>16</v>
      </c>
      <c r="B508" s="160">
        <v>10608</v>
      </c>
      <c r="C508" s="160">
        <v>665750</v>
      </c>
      <c r="D508" s="160">
        <v>18900</v>
      </c>
      <c r="E508" s="160" t="s">
        <v>3328</v>
      </c>
      <c r="F508" s="160" t="s">
        <v>3328</v>
      </c>
      <c r="G508" s="175"/>
      <c r="H508" s="162" t="s">
        <v>1914</v>
      </c>
      <c r="I508" s="162" t="s">
        <v>1915</v>
      </c>
      <c r="J508" s="161">
        <v>26</v>
      </c>
      <c r="K508" s="161">
        <v>8</v>
      </c>
      <c r="L508" s="161" t="s">
        <v>2545</v>
      </c>
      <c r="Z508" s="163">
        <v>58</v>
      </c>
      <c r="AA508" s="163">
        <v>180</v>
      </c>
      <c r="AB508" s="163">
        <v>171</v>
      </c>
      <c r="AC508" s="163">
        <v>35</v>
      </c>
      <c r="AD508" s="163">
        <v>25</v>
      </c>
      <c r="AE508" s="163">
        <v>6</v>
      </c>
      <c r="AF508" s="163">
        <v>1</v>
      </c>
      <c r="AG508" s="163">
        <v>3</v>
      </c>
      <c r="AH508" s="163">
        <v>13</v>
      </c>
      <c r="AI508" s="163">
        <v>17</v>
      </c>
      <c r="AJ508" s="163">
        <v>9</v>
      </c>
      <c r="AK508" s="163">
        <v>3</v>
      </c>
      <c r="AL508" s="163">
        <v>5</v>
      </c>
      <c r="AM508" s="163">
        <v>0</v>
      </c>
      <c r="AN508" s="163">
        <v>50</v>
      </c>
      <c r="AO508" s="163">
        <v>0</v>
      </c>
      <c r="AP508" s="163">
        <v>1</v>
      </c>
      <c r="AQ508" s="163">
        <v>3</v>
      </c>
      <c r="AR508" s="163">
        <v>0</v>
      </c>
      <c r="AS508" s="278">
        <v>2.7777777E-2</v>
      </c>
      <c r="AT508" s="278">
        <v>0.277777777</v>
      </c>
      <c r="AU508" s="278">
        <v>0.32800000000000001</v>
      </c>
      <c r="AV508" s="278">
        <v>0.32</v>
      </c>
      <c r="AW508" s="278">
        <v>6.4000000000000001E-2</v>
      </c>
      <c r="AX508" s="278">
        <v>0.35199999999999998</v>
      </c>
      <c r="AY508" s="456">
        <v>111.16800000000001</v>
      </c>
      <c r="AZ508" s="278">
        <v>0.10951009</v>
      </c>
      <c r="BA508" s="278">
        <v>0.32203389799999999</v>
      </c>
      <c r="BB508" s="278">
        <v>0.17796610099999999</v>
      </c>
      <c r="BC508" s="278">
        <v>0.5</v>
      </c>
      <c r="BD508" s="164">
        <v>0.26890756300000002</v>
      </c>
      <c r="BE508" s="164">
        <v>0.204678362</v>
      </c>
      <c r="BF508" s="164">
        <v>0.22598869999999999</v>
      </c>
      <c r="BG508" s="164">
        <v>0.30409356700000001</v>
      </c>
      <c r="BH508" s="164">
        <v>0.53008226700000005</v>
      </c>
      <c r="BI508" s="164">
        <v>9.9415205000000006E-2</v>
      </c>
      <c r="BJ508" s="165">
        <v>64.125414093762004</v>
      </c>
      <c r="BK508" s="164">
        <v>0.231568836222934</v>
      </c>
      <c r="BL508" s="165">
        <v>-11.851139030414</v>
      </c>
      <c r="BM508" s="165">
        <v>9.0132499123044401</v>
      </c>
      <c r="BN508" s="165">
        <v>47.241215232906903</v>
      </c>
      <c r="BO508" s="165">
        <v>0.40058722804172803</v>
      </c>
      <c r="BP508" s="165">
        <v>0.80789060052484196</v>
      </c>
      <c r="BQ508" s="165">
        <v>-7.0491266250558002</v>
      </c>
      <c r="BR508" s="165">
        <v>-10.120504021639301</v>
      </c>
      <c r="BS508" s="284">
        <v>-0.73079125183433402</v>
      </c>
      <c r="BT508" s="289"/>
      <c r="BU508" s="279"/>
      <c r="BV508" s="290"/>
      <c r="BW508" s="289"/>
      <c r="BX508" s="289"/>
      <c r="BY508" s="289"/>
      <c r="BZ508" s="289"/>
      <c r="CA508" s="279"/>
      <c r="CB508" s="290"/>
      <c r="CC508" s="289"/>
      <c r="CD508" s="279"/>
      <c r="CE508" s="328"/>
      <c r="CF508" s="290"/>
      <c r="CG508" s="289"/>
      <c r="CH508" s="279"/>
      <c r="CI508" s="328"/>
      <c r="CJ508" s="290"/>
      <c r="CK508" s="289"/>
      <c r="CL508" s="279"/>
      <c r="CM508" s="328"/>
      <c r="CN508" s="290"/>
      <c r="CO508" s="289"/>
      <c r="CP508" s="279"/>
      <c r="CQ508" s="328"/>
      <c r="CR508" s="290"/>
      <c r="CS508" s="289"/>
      <c r="CT508" s="279"/>
      <c r="CU508" s="328"/>
      <c r="CV508" s="328"/>
      <c r="CW508" s="290"/>
      <c r="CX508" s="289"/>
      <c r="CY508" s="279"/>
      <c r="CZ508" s="328"/>
      <c r="DA508" s="328"/>
      <c r="DB508" s="290"/>
      <c r="DC508" s="289"/>
      <c r="DD508" s="279"/>
      <c r="DE508" s="328"/>
      <c r="DF508" s="328"/>
      <c r="DG508" s="290"/>
      <c r="DH508" s="302"/>
      <c r="DI508" s="301">
        <v>-3.0908650457858999</v>
      </c>
      <c r="DP508" s="165"/>
      <c r="DQ508" s="165"/>
      <c r="DR508" s="165"/>
      <c r="ED508" s="165"/>
      <c r="EE508" s="165"/>
      <c r="EF508" s="165"/>
      <c r="EG508" s="165"/>
      <c r="EH508" s="166"/>
      <c r="EI508" s="165"/>
      <c r="EJ508" s="164"/>
      <c r="EK508" s="164"/>
      <c r="EL508" s="278"/>
      <c r="EM508" s="278"/>
      <c r="EN508" s="278"/>
      <c r="EO508" s="278"/>
      <c r="EP508" s="278"/>
      <c r="EQ508" s="278"/>
      <c r="ER508" s="165"/>
      <c r="ES508" s="166"/>
      <c r="ET508" s="166"/>
      <c r="EU508" s="166"/>
      <c r="EV508" s="166"/>
      <c r="EW508" s="166"/>
      <c r="EX508" s="284"/>
    </row>
    <row r="509" spans="1:260" ht="13" customHeight="1">
      <c r="A509" s="160" t="s">
        <v>16</v>
      </c>
      <c r="B509" s="160">
        <v>9339</v>
      </c>
      <c r="C509" s="160">
        <v>543807</v>
      </c>
      <c r="D509" s="160">
        <v>12856</v>
      </c>
      <c r="E509" s="160" t="s">
        <v>470</v>
      </c>
      <c r="F509" s="160" t="s">
        <v>470</v>
      </c>
      <c r="G509" s="175"/>
      <c r="H509" s="168" t="s">
        <v>472</v>
      </c>
      <c r="I509" s="169" t="s">
        <v>112</v>
      </c>
      <c r="J509" s="170">
        <v>35</v>
      </c>
      <c r="K509" s="161">
        <v>9</v>
      </c>
      <c r="L509" s="161" t="s">
        <v>837</v>
      </c>
      <c r="Z509" s="163">
        <v>84</v>
      </c>
      <c r="AA509" s="163">
        <v>335</v>
      </c>
      <c r="AB509" s="163">
        <v>281</v>
      </c>
      <c r="AC509" s="163">
        <v>79</v>
      </c>
      <c r="AD509" s="163">
        <v>47</v>
      </c>
      <c r="AE509" s="163">
        <v>15</v>
      </c>
      <c r="AF509" s="163">
        <v>1</v>
      </c>
      <c r="AG509" s="163">
        <v>16</v>
      </c>
      <c r="AH509" s="163">
        <v>51</v>
      </c>
      <c r="AI509" s="163">
        <v>53</v>
      </c>
      <c r="AJ509" s="163">
        <v>10</v>
      </c>
      <c r="AK509" s="163">
        <v>0</v>
      </c>
      <c r="AL509" s="163">
        <v>42</v>
      </c>
      <c r="AM509" s="163">
        <v>1</v>
      </c>
      <c r="AN509" s="163">
        <v>65</v>
      </c>
      <c r="AO509" s="163">
        <v>2</v>
      </c>
      <c r="AP509" s="163">
        <v>4</v>
      </c>
      <c r="AQ509" s="163">
        <v>0</v>
      </c>
      <c r="AR509" s="163">
        <v>9</v>
      </c>
      <c r="AS509" s="278">
        <v>0.125373134</v>
      </c>
      <c r="AT509" s="278">
        <v>0.19402985</v>
      </c>
      <c r="AU509" s="278">
        <v>0.4</v>
      </c>
      <c r="AV509" s="278">
        <v>0.24090908999999999</v>
      </c>
      <c r="AW509" s="278">
        <v>0.15486726000000001</v>
      </c>
      <c r="AX509" s="278">
        <v>0.45132742999999997</v>
      </c>
      <c r="AY509" s="456">
        <v>112.33499999999999</v>
      </c>
      <c r="AZ509" s="278">
        <v>0.10802701000000001</v>
      </c>
      <c r="BA509" s="278">
        <v>0.372727272</v>
      </c>
      <c r="BB509" s="278">
        <v>0.20909090899999999</v>
      </c>
      <c r="BC509" s="278">
        <v>0.41818181799999998</v>
      </c>
      <c r="BD509" s="164">
        <v>0.30882352899999999</v>
      </c>
      <c r="BE509" s="164">
        <v>0.28113879000000003</v>
      </c>
      <c r="BF509" s="164">
        <v>0.37386018199999999</v>
      </c>
      <c r="BG509" s="164">
        <v>0.51245551600000006</v>
      </c>
      <c r="BH509" s="164">
        <v>0.88631569799999999</v>
      </c>
      <c r="BI509" s="164">
        <v>0.231316726</v>
      </c>
      <c r="BJ509" s="165">
        <v>149.20535485654301</v>
      </c>
      <c r="BK509" s="164">
        <v>0.38127037846460499</v>
      </c>
      <c r="BL509" s="165">
        <v>18.144899862764198</v>
      </c>
      <c r="BM509" s="165">
        <v>56.975845950601403</v>
      </c>
      <c r="BN509" s="165">
        <v>147.595952646922</v>
      </c>
      <c r="BO509" s="165">
        <v>0.27393406146395699</v>
      </c>
      <c r="BP509" s="165">
        <v>1.5645213248208101</v>
      </c>
      <c r="BQ509" s="165">
        <v>19.073109045570501</v>
      </c>
      <c r="BR509" s="165">
        <v>19.913162641172999</v>
      </c>
      <c r="BS509" s="284">
        <v>1.9773316578314299</v>
      </c>
      <c r="BT509" s="289"/>
      <c r="BU509" s="279"/>
      <c r="BV509" s="290"/>
      <c r="BW509" s="289"/>
      <c r="BX509" s="289"/>
      <c r="BY509" s="289"/>
      <c r="BZ509" s="289"/>
      <c r="CA509" s="279"/>
      <c r="CB509" s="290"/>
      <c r="CC509" s="289"/>
      <c r="CD509" s="279"/>
      <c r="CE509" s="328"/>
      <c r="CF509" s="290"/>
      <c r="CG509" s="289"/>
      <c r="CH509" s="279"/>
      <c r="CI509" s="328"/>
      <c r="CJ509" s="290"/>
      <c r="CK509" s="289"/>
      <c r="CL509" s="279"/>
      <c r="CM509" s="328"/>
      <c r="CN509" s="290"/>
      <c r="CO509" s="289"/>
      <c r="CP509" s="279"/>
      <c r="CQ509" s="328"/>
      <c r="CR509" s="290"/>
      <c r="CS509" s="289"/>
      <c r="CT509" s="279"/>
      <c r="CU509" s="328"/>
      <c r="CV509" s="328"/>
      <c r="CW509" s="290"/>
      <c r="CX509" s="289"/>
      <c r="CY509" s="279"/>
      <c r="CZ509" s="328"/>
      <c r="DA509" s="328"/>
      <c r="DB509" s="290"/>
      <c r="DC509" s="289"/>
      <c r="DD509" s="279"/>
      <c r="DE509" s="328"/>
      <c r="DF509" s="328"/>
      <c r="DG509" s="290"/>
      <c r="DH509" s="302"/>
      <c r="DI509" s="301">
        <v>-12.3086714744567</v>
      </c>
      <c r="DP509" s="165"/>
      <c r="DQ509" s="165"/>
      <c r="DR509" s="165"/>
      <c r="ED509" s="165"/>
      <c r="EE509" s="165"/>
      <c r="EF509" s="165"/>
      <c r="EG509" s="165"/>
      <c r="EH509" s="166"/>
      <c r="EI509" s="165"/>
      <c r="EJ509" s="164"/>
      <c r="EK509" s="164"/>
      <c r="EL509" s="278"/>
      <c r="EM509" s="278"/>
      <c r="EN509" s="278"/>
      <c r="EO509" s="278"/>
      <c r="EP509" s="278"/>
      <c r="EQ509" s="278"/>
      <c r="ER509" s="165"/>
      <c r="ES509" s="166"/>
      <c r="ET509" s="166"/>
      <c r="EU509" s="166"/>
      <c r="EV509" s="166"/>
      <c r="EW509" s="166"/>
      <c r="EX509" s="284"/>
      <c r="EZ509" s="167"/>
    </row>
    <row r="510" spans="1:260" ht="13" customHeight="1">
      <c r="A510" s="160" t="s">
        <v>16</v>
      </c>
      <c r="B510" s="160">
        <v>11127</v>
      </c>
      <c r="C510" s="160">
        <v>666969</v>
      </c>
      <c r="D510" s="160">
        <v>19287</v>
      </c>
      <c r="E510" s="160" t="s">
        <v>14</v>
      </c>
      <c r="F510" s="160" t="s">
        <v>14</v>
      </c>
      <c r="G510" s="175"/>
      <c r="H510" s="162" t="s">
        <v>3333</v>
      </c>
      <c r="I510" s="162" t="s">
        <v>1707</v>
      </c>
      <c r="J510" s="161">
        <v>32</v>
      </c>
      <c r="K510" s="161">
        <v>9</v>
      </c>
      <c r="L510" s="161" t="s">
        <v>837</v>
      </c>
      <c r="Z510" s="163">
        <v>85</v>
      </c>
      <c r="AA510" s="163">
        <v>340</v>
      </c>
      <c r="AB510" s="163">
        <v>312</v>
      </c>
      <c r="AC510" s="163">
        <v>71</v>
      </c>
      <c r="AD510" s="163">
        <v>43</v>
      </c>
      <c r="AE510" s="163">
        <v>18</v>
      </c>
      <c r="AF510" s="163">
        <v>0</v>
      </c>
      <c r="AG510" s="163">
        <v>10</v>
      </c>
      <c r="AH510" s="163">
        <v>28</v>
      </c>
      <c r="AI510" s="163">
        <v>49</v>
      </c>
      <c r="AJ510" s="163">
        <v>8</v>
      </c>
      <c r="AK510" s="163">
        <v>3</v>
      </c>
      <c r="AL510" s="163">
        <v>18</v>
      </c>
      <c r="AM510" s="163">
        <v>0</v>
      </c>
      <c r="AN510" s="163">
        <v>86</v>
      </c>
      <c r="AO510" s="163">
        <v>3</v>
      </c>
      <c r="AP510" s="163">
        <v>7</v>
      </c>
      <c r="AQ510" s="163">
        <v>0</v>
      </c>
      <c r="AR510" s="163">
        <v>5</v>
      </c>
      <c r="AS510" s="278">
        <v>5.2941176E-2</v>
      </c>
      <c r="AT510" s="278">
        <v>0.25294117599999999</v>
      </c>
      <c r="AU510" s="278">
        <v>0.36480687000000001</v>
      </c>
      <c r="AV510" s="278">
        <v>0.27038626999999998</v>
      </c>
      <c r="AW510" s="278">
        <v>0.13304721</v>
      </c>
      <c r="AX510" s="278">
        <v>0.49356222999999999</v>
      </c>
      <c r="AY510" s="456">
        <v>113.605</v>
      </c>
      <c r="AZ510" s="278">
        <v>0.15259259</v>
      </c>
      <c r="BA510" s="278">
        <v>0.31330472100000001</v>
      </c>
      <c r="BB510" s="278">
        <v>0.17167381900000001</v>
      </c>
      <c r="BC510" s="278">
        <v>0.51502145899999996</v>
      </c>
      <c r="BD510" s="164">
        <v>0.27354260000000002</v>
      </c>
      <c r="BE510" s="164">
        <v>0.22756410199999999</v>
      </c>
      <c r="BF510" s="164">
        <v>0.27058823500000001</v>
      </c>
      <c r="BG510" s="164">
        <v>0.381410256</v>
      </c>
      <c r="BH510" s="164">
        <v>0.65199849099999996</v>
      </c>
      <c r="BI510" s="164">
        <v>0.15384615400000001</v>
      </c>
      <c r="BJ510" s="165">
        <v>99.234804148509198</v>
      </c>
      <c r="BK510" s="164">
        <v>0.28266112068120097</v>
      </c>
      <c r="BL510" s="165">
        <v>-8.4392135773548809</v>
      </c>
      <c r="BM510" s="165">
        <v>30.971298870002201</v>
      </c>
      <c r="BN510" s="165">
        <v>79.555410005176299</v>
      </c>
      <c r="BO510" s="165">
        <v>0.211845441962496</v>
      </c>
      <c r="BP510" s="165">
        <v>0.80710703134536699</v>
      </c>
      <c r="BQ510" s="165">
        <v>2.7074748541465001</v>
      </c>
      <c r="BR510" s="165">
        <v>-7.1920901571163798</v>
      </c>
      <c r="BS510" s="284">
        <v>0.28068710397949997</v>
      </c>
      <c r="BT510" s="289"/>
      <c r="BU510" s="279"/>
      <c r="BV510" s="290"/>
      <c r="BW510" s="289"/>
      <c r="BX510" s="289"/>
      <c r="BY510" s="289"/>
      <c r="BZ510" s="289"/>
      <c r="CA510" s="279"/>
      <c r="CB510" s="290"/>
      <c r="CC510" s="289"/>
      <c r="CD510" s="279"/>
      <c r="CE510" s="328"/>
      <c r="CF510" s="290"/>
      <c r="CG510" s="289"/>
      <c r="CH510" s="279"/>
      <c r="CI510" s="328"/>
      <c r="CJ510" s="290"/>
      <c r="CK510" s="289"/>
      <c r="CL510" s="279"/>
      <c r="CM510" s="328"/>
      <c r="CN510" s="290"/>
      <c r="CO510" s="289"/>
      <c r="CP510" s="279"/>
      <c r="CQ510" s="328"/>
      <c r="CR510" s="290"/>
      <c r="CS510" s="289"/>
      <c r="CT510" s="279"/>
      <c r="CU510" s="328"/>
      <c r="CV510" s="328"/>
      <c r="CW510" s="290"/>
      <c r="CX510" s="289"/>
      <c r="CY510" s="279"/>
      <c r="CZ510" s="328"/>
      <c r="DA510" s="328"/>
      <c r="DB510" s="290"/>
      <c r="DC510" s="289"/>
      <c r="DD510" s="279"/>
      <c r="DE510" s="328"/>
      <c r="DF510" s="328"/>
      <c r="DG510" s="290"/>
      <c r="DH510" s="302"/>
      <c r="DI510" s="301">
        <v>-1.7402262687683101</v>
      </c>
      <c r="DP510" s="165"/>
      <c r="DQ510" s="165"/>
      <c r="DR510" s="165"/>
      <c r="ED510" s="165"/>
      <c r="EE510" s="165"/>
      <c r="EF510" s="165"/>
      <c r="EG510" s="165"/>
      <c r="EH510" s="166"/>
      <c r="EI510" s="165"/>
      <c r="EJ510" s="164"/>
      <c r="EK510" s="164"/>
      <c r="EL510" s="278"/>
      <c r="EM510" s="278"/>
      <c r="EN510" s="278"/>
      <c r="EO510" s="278"/>
      <c r="EP510" s="278"/>
      <c r="EQ510" s="278"/>
      <c r="ER510" s="165"/>
      <c r="ES510" s="166"/>
      <c r="ET510" s="166"/>
      <c r="EU510" s="166"/>
      <c r="EV510" s="166"/>
      <c r="EW510" s="166"/>
      <c r="EX510" s="284"/>
    </row>
    <row r="511" spans="1:260" ht="13" customHeight="1">
      <c r="A511" s="160" t="s">
        <v>16</v>
      </c>
      <c r="G511" s="175"/>
      <c r="H511" s="162" t="s">
        <v>4307</v>
      </c>
      <c r="Z511" s="163"/>
      <c r="BT511" s="480"/>
      <c r="BU511" s="481"/>
      <c r="BV511" s="482"/>
      <c r="BW511" s="480"/>
      <c r="BX511" s="480"/>
      <c r="BY511" s="480"/>
      <c r="BZ511" s="480"/>
      <c r="CA511" s="481"/>
      <c r="CB511" s="482"/>
      <c r="CC511" s="480"/>
      <c r="CD511" s="481"/>
      <c r="CE511" s="483"/>
      <c r="CF511" s="482"/>
      <c r="CG511" s="480"/>
      <c r="CH511" s="481"/>
      <c r="CI511" s="483"/>
      <c r="CJ511" s="482"/>
      <c r="CK511" s="480"/>
      <c r="CL511" s="481"/>
      <c r="CM511" s="483"/>
      <c r="CN511" s="482"/>
      <c r="CO511" s="480"/>
      <c r="CP511" s="481"/>
      <c r="CQ511" s="483"/>
      <c r="CR511" s="482"/>
      <c r="DH511" s="325"/>
      <c r="DI511" s="300"/>
    </row>
    <row r="512" spans="1:260" ht="13" customHeight="1">
      <c r="A512" s="160" t="s">
        <v>16</v>
      </c>
      <c r="G512" s="175"/>
      <c r="H512" s="162" t="s">
        <v>4323</v>
      </c>
      <c r="Z512" s="163"/>
      <c r="BT512" s="480"/>
      <c r="BU512" s="481"/>
      <c r="BV512" s="482"/>
      <c r="BW512" s="480"/>
      <c r="BX512" s="480"/>
      <c r="BY512" s="480"/>
      <c r="BZ512" s="480"/>
      <c r="CA512" s="481"/>
      <c r="CB512" s="482"/>
      <c r="CC512" s="480"/>
      <c r="CD512" s="481"/>
      <c r="CE512" s="483"/>
      <c r="CF512" s="482"/>
      <c r="CG512" s="480"/>
      <c r="CH512" s="481"/>
      <c r="CI512" s="483"/>
      <c r="CJ512" s="482"/>
      <c r="CK512" s="480"/>
      <c r="CL512" s="481"/>
      <c r="CM512" s="483"/>
      <c r="CN512" s="482"/>
      <c r="CO512" s="480"/>
      <c r="CP512" s="481"/>
      <c r="CQ512" s="483"/>
      <c r="CR512" s="482"/>
      <c r="DH512" s="325"/>
      <c r="DI512" s="300"/>
    </row>
    <row r="513" spans="1:260" ht="13" customHeight="1">
      <c r="A513" s="160" t="s">
        <v>4327</v>
      </c>
      <c r="B513" s="160">
        <v>12500</v>
      </c>
      <c r="C513" s="160">
        <v>681190</v>
      </c>
      <c r="D513" s="160">
        <v>24719</v>
      </c>
      <c r="E513" s="160" t="s">
        <v>2172</v>
      </c>
      <c r="F513" s="160" t="s">
        <v>2172</v>
      </c>
      <c r="G513" s="175"/>
      <c r="H513" s="162" t="s">
        <v>4400</v>
      </c>
      <c r="I513" s="162" t="s">
        <v>157</v>
      </c>
      <c r="J513" s="160">
        <v>26</v>
      </c>
      <c r="K513" s="161">
        <v>1</v>
      </c>
      <c r="M513" s="184" t="s">
        <v>837</v>
      </c>
      <c r="Z513" s="163"/>
      <c r="AS513" s="278"/>
      <c r="AT513" s="278"/>
      <c r="AU513" s="278"/>
      <c r="AV513" s="278"/>
      <c r="AW513" s="278"/>
      <c r="AX513" s="278"/>
      <c r="AY513" s="456"/>
      <c r="AZ513" s="278"/>
      <c r="BA513" s="278"/>
      <c r="BB513" s="278"/>
      <c r="BC513" s="278"/>
      <c r="BD513" s="164"/>
      <c r="BE513" s="164"/>
      <c r="BF513" s="164"/>
      <c r="BG513" s="164"/>
      <c r="BH513" s="164"/>
      <c r="BI513" s="164"/>
      <c r="BJ513" s="165"/>
      <c r="BK513" s="164"/>
      <c r="BL513" s="165"/>
      <c r="BM513" s="165"/>
      <c r="BN513" s="165"/>
      <c r="BO513" s="165"/>
      <c r="BP513" s="165"/>
      <c r="BQ513" s="165"/>
      <c r="BR513" s="165"/>
      <c r="BS513" s="284"/>
      <c r="BT513" s="289"/>
      <c r="BU513" s="279"/>
      <c r="BV513" s="290"/>
      <c r="BW513" s="289"/>
      <c r="BX513" s="289"/>
      <c r="BY513" s="289"/>
      <c r="BZ513" s="289"/>
      <c r="CA513" s="279"/>
      <c r="CB513" s="290"/>
      <c r="CC513" s="289"/>
      <c r="CD513" s="279"/>
      <c r="CE513" s="328"/>
      <c r="CF513" s="290"/>
      <c r="CG513" s="289"/>
      <c r="CH513" s="279"/>
      <c r="CI513" s="328"/>
      <c r="CJ513" s="290"/>
      <c r="CK513" s="289"/>
      <c r="CL513" s="279"/>
      <c r="CM513" s="328"/>
      <c r="CN513" s="290"/>
      <c r="CO513" s="289"/>
      <c r="CP513" s="279"/>
      <c r="CQ513" s="328"/>
      <c r="CR513" s="290"/>
      <c r="CS513" s="289"/>
      <c r="CT513" s="279"/>
      <c r="CU513" s="328"/>
      <c r="CV513" s="328"/>
      <c r="CW513" s="290"/>
      <c r="CX513" s="289"/>
      <c r="CY513" s="279"/>
      <c r="CZ513" s="328"/>
      <c r="DA513" s="328"/>
      <c r="DB513" s="290"/>
      <c r="DC513" s="289"/>
      <c r="DD513" s="279"/>
      <c r="DE513" s="328"/>
      <c r="DF513" s="328"/>
      <c r="DG513" s="290"/>
      <c r="DH513" s="302"/>
      <c r="DI513" s="301"/>
      <c r="DJ513" s="163">
        <v>18</v>
      </c>
      <c r="DK513" s="163">
        <v>18</v>
      </c>
      <c r="DL513" s="163">
        <v>0</v>
      </c>
      <c r="DM513" s="163">
        <v>3</v>
      </c>
      <c r="DN513" s="163">
        <v>4</v>
      </c>
      <c r="DO513" s="163">
        <v>0</v>
      </c>
      <c r="DP513" s="165">
        <v>90.1</v>
      </c>
      <c r="DQ513" s="165">
        <v>90.099998474121094</v>
      </c>
      <c r="DR513" s="165"/>
      <c r="DS513" s="163">
        <v>391</v>
      </c>
      <c r="DT513" s="163">
        <v>81</v>
      </c>
      <c r="DU513" s="163">
        <v>39</v>
      </c>
      <c r="DV513" s="163">
        <v>38</v>
      </c>
      <c r="DW513" s="163">
        <v>12</v>
      </c>
      <c r="DX513" s="163">
        <v>42</v>
      </c>
      <c r="DY513" s="163">
        <v>0</v>
      </c>
      <c r="DZ513" s="163">
        <v>6</v>
      </c>
      <c r="EA513" s="163">
        <v>3</v>
      </c>
      <c r="EB513" s="163">
        <v>1</v>
      </c>
      <c r="EC513" s="163">
        <v>49</v>
      </c>
      <c r="ED513" s="165">
        <v>4.8819190940670598</v>
      </c>
      <c r="EE513" s="165">
        <v>4.1845020806289099</v>
      </c>
      <c r="EF513" s="165">
        <v>1.1955720230368301</v>
      </c>
      <c r="EG513" s="165">
        <v>8.0701111554986102</v>
      </c>
      <c r="EH513" s="166">
        <v>1.3616236929030501</v>
      </c>
      <c r="EI513" s="165">
        <v>105.088398610111</v>
      </c>
      <c r="EJ513" s="164">
        <v>0.236151603498542</v>
      </c>
      <c r="EK513" s="164">
        <v>0.244680851063829</v>
      </c>
      <c r="EL513" s="278">
        <v>0.38566552900000001</v>
      </c>
      <c r="EM513" s="278">
        <v>0.15699658699999999</v>
      </c>
      <c r="EN513" s="278">
        <v>0.457337883</v>
      </c>
      <c r="EO513" s="278">
        <v>0.11224489999999999</v>
      </c>
      <c r="EP513" s="278">
        <v>0.39115645999999998</v>
      </c>
      <c r="EQ513" s="278">
        <v>6.6166440000000007E-2</v>
      </c>
      <c r="ER513" s="165">
        <v>0.33090850310377301</v>
      </c>
      <c r="ES513" s="166">
        <v>3.7859780729499599</v>
      </c>
      <c r="ET513" s="166">
        <v>5.76</v>
      </c>
      <c r="EU513" s="166">
        <v>5.3219103970777404</v>
      </c>
      <c r="EV513" s="166">
        <v>5.7823138811097499</v>
      </c>
      <c r="EW513" s="166">
        <v>5.6991254995101697</v>
      </c>
      <c r="EX513" s="284">
        <v>9.6496112644672394E-2</v>
      </c>
    </row>
    <row r="514" spans="1:260" ht="13" customHeight="1">
      <c r="A514" s="171" t="s">
        <v>13</v>
      </c>
      <c r="B514" s="474"/>
      <c r="C514" s="299"/>
      <c r="D514" s="299"/>
      <c r="E514" s="171" cm="1">
        <f t="array" ref="E514">SUMPRODUCT(--($A515:$A$2509=A514),--(K515:$K$2509&gt;0))</f>
        <v>40</v>
      </c>
      <c r="F514" s="171"/>
      <c r="G514" s="190"/>
      <c r="H514" s="471" t="s">
        <v>4219</v>
      </c>
      <c r="I514" s="172"/>
      <c r="J514" s="173"/>
      <c r="K514" s="174">
        <v>0</v>
      </c>
      <c r="L514" s="174"/>
      <c r="M514" s="185"/>
      <c r="N514" s="188"/>
      <c r="O514" s="174"/>
      <c r="P514" s="174"/>
      <c r="Q514" s="174"/>
      <c r="R514" s="174"/>
      <c r="S514" s="174"/>
      <c r="T514" s="174"/>
      <c r="U514" s="174"/>
      <c r="V514" s="174"/>
      <c r="W514" s="174"/>
      <c r="X514" s="174"/>
      <c r="Y514" s="185"/>
      <c r="Z514" s="334" cm="1">
        <f t="array" ref="Z514">SUMPRODUCT(--($A515:$A$2509=$A514),--(Z515:Z$2509))</f>
        <v>941</v>
      </c>
      <c r="AA514" s="334" cm="1">
        <f t="array" ref="AA514">SUMPRODUCT(--($A515:$A$2509=$A514),--(AA515:AA$2509))</f>
        <v>3335</v>
      </c>
      <c r="AB514" s="334" cm="1">
        <f t="array" ref="AB514">SUMPRODUCT(--($A515:$A$2509=$A514),--(AB515:AB$2509))</f>
        <v>2991</v>
      </c>
      <c r="AC514" s="334" cm="1">
        <f t="array" ref="AC514">SUMPRODUCT(--($A515:$A$2509=$A514),--(AC515:AC$2509))</f>
        <v>734</v>
      </c>
      <c r="AD514" s="334" cm="1">
        <f t="array" ref="AD514">SUMPRODUCT(--($A515:$A$2509=$A514),--(AD515:AD$2509))</f>
        <v>522</v>
      </c>
      <c r="AE514" s="334" cm="1">
        <f t="array" ref="AE514">SUMPRODUCT(--($A515:$A$2509=$A514),--(AE515:AE$2509))</f>
        <v>125</v>
      </c>
      <c r="AF514" s="334" cm="1">
        <f t="array" ref="AF514">SUMPRODUCT(--($A515:$A$2509=$A514),--(AF515:AF$2509))</f>
        <v>10</v>
      </c>
      <c r="AG514" s="334" cm="1">
        <f t="array" ref="AG514">SUMPRODUCT(--($A515:$A$2509=$A514),--(AG515:AG$2509))</f>
        <v>77</v>
      </c>
      <c r="AH514" s="334" cm="1">
        <f t="array" ref="AH514">SUMPRODUCT(--($A515:$A$2509=$A514),--(AH515:AH$2509))</f>
        <v>369</v>
      </c>
      <c r="AI514" s="334" cm="1">
        <f t="array" ref="AI514">SUMPRODUCT(--($A515:$A$2509=$A514),--(AI515:AI$2509))</f>
        <v>322</v>
      </c>
      <c r="AJ514" s="334" cm="1">
        <f t="array" ref="AJ514">SUMPRODUCT(--($A515:$A$2509=$A514),--(AJ515:AJ$2509))</f>
        <v>60</v>
      </c>
      <c r="AK514" s="334" cm="1">
        <f t="array" ref="AK514">SUMPRODUCT(--($A515:$A$2509=$A514),--(AK515:AK$2509))</f>
        <v>21</v>
      </c>
      <c r="AL514" s="334" cm="1">
        <f t="array" ref="AL514">SUMPRODUCT(--($A515:$A$2509=$A514),--(AL515:AL$2509))</f>
        <v>272</v>
      </c>
      <c r="AM514" s="334" cm="1">
        <f t="array" ref="AM514">SUMPRODUCT(--($A515:$A$2509=$A514),--(AM515:AM$2509))</f>
        <v>10</v>
      </c>
      <c r="AN514" s="334" cm="1">
        <f t="array" ref="AN514">SUMPRODUCT(--($A515:$A$2509=$A514),--(AN515:AN$2509))</f>
        <v>622</v>
      </c>
      <c r="AO514" s="334" cm="1">
        <f t="array" ref="AO514">SUMPRODUCT(--($A515:$A$2509=$A514),--(AO515:AO$2509))</f>
        <v>38</v>
      </c>
      <c r="AP514" s="334" cm="1">
        <f t="array" ref="AP514">SUMPRODUCT(--($A515:$A$2509=$A514),--(AP515:AP$2509))</f>
        <v>19</v>
      </c>
      <c r="AQ514" s="334" cm="1">
        <f t="array" ref="AQ514">SUMPRODUCT(--($A515:$A$2509=$A514),--(AQ515:AQ$2509))</f>
        <v>15</v>
      </c>
      <c r="AR514" s="334" cm="1">
        <f t="array" ref="AR514">SUMPRODUCT(--($A515:$A$2509=$A514),--(AR515:AR$2509))</f>
        <v>53</v>
      </c>
      <c r="AS514" s="335"/>
      <c r="AT514" s="335"/>
      <c r="AU514" s="335"/>
      <c r="AV514" s="335"/>
      <c r="AW514" s="335"/>
      <c r="AX514" s="335"/>
      <c r="AY514" s="336"/>
      <c r="AZ514" s="335"/>
      <c r="BA514" s="335"/>
      <c r="BB514" s="335"/>
      <c r="BC514" s="335"/>
      <c r="BD514" s="337"/>
      <c r="BE514" s="337">
        <f>AC514/AB514</f>
        <v>0.24540287529254429</v>
      </c>
      <c r="BF514" s="337">
        <f>(AC514+AL514+AM514+AO514)/(AA514-AP514-AQ514)</f>
        <v>0.31929718267191759</v>
      </c>
      <c r="BG514" s="337">
        <f>((AC514-AE514-AF514-AG514)+(AE514*2)+(AF514*3)+(AG514*4))/AB514</f>
        <v>0.37111334002006019</v>
      </c>
      <c r="BH514" s="337">
        <f>BF514+BG514</f>
        <v>0.69041052269197778</v>
      </c>
      <c r="BI514" s="337">
        <f>BG514+BH514</f>
        <v>1.061523862712038</v>
      </c>
      <c r="BJ514" s="337"/>
      <c r="BK514" s="337"/>
      <c r="BL514" s="336"/>
      <c r="BM514" s="336"/>
      <c r="BN514" s="336"/>
      <c r="BO514" s="338"/>
      <c r="BP514" s="339" cm="1">
        <f t="array" ref="BP514">SUMPRODUCT(--($A515:$A$2509=$A514),--(BP515:BP$2509))</f>
        <v>-0.23605756182225146</v>
      </c>
      <c r="BQ514" s="336"/>
      <c r="BR514" s="339" cm="1">
        <f t="array" ref="BR514">SUMPRODUCT(--($A515:$A$2509=$A514),--(BR515:BR$2509))</f>
        <v>-26.760936843006846</v>
      </c>
      <c r="BS514" s="333" cm="1">
        <f t="array" ref="BS514">SUMPRODUCT(--($A515:$A$2509=$A514),--(BS515:BS$2509))</f>
        <v>9.6372637053940071</v>
      </c>
      <c r="BT514" s="238"/>
      <c r="BU514" s="239"/>
      <c r="BV514" s="295"/>
      <c r="BW514" s="238"/>
      <c r="BX514" s="238"/>
      <c r="BY514" s="238"/>
      <c r="BZ514" s="238"/>
      <c r="CA514" s="239"/>
      <c r="CB514" s="295"/>
      <c r="CC514" s="238"/>
      <c r="CD514" s="239"/>
      <c r="CE514" s="329"/>
      <c r="CF514" s="295"/>
      <c r="CG514" s="238"/>
      <c r="CH514" s="239"/>
      <c r="CI514" s="329"/>
      <c r="CJ514" s="295"/>
      <c r="CK514" s="238"/>
      <c r="CL514" s="239"/>
      <c r="CM514" s="329"/>
      <c r="CN514" s="295"/>
      <c r="CO514" s="238"/>
      <c r="CP514" s="239"/>
      <c r="CQ514" s="329"/>
      <c r="CR514" s="295"/>
      <c r="CS514" s="291"/>
      <c r="CT514" s="292"/>
      <c r="CU514" s="330"/>
      <c r="CV514" s="330"/>
      <c r="CW514" s="293"/>
      <c r="CX514" s="291"/>
      <c r="CY514" s="292"/>
      <c r="CZ514" s="330"/>
      <c r="DA514" s="330"/>
      <c r="DB514" s="293"/>
      <c r="DC514" s="291"/>
      <c r="DD514" s="292"/>
      <c r="DE514" s="330"/>
      <c r="DF514" s="330"/>
      <c r="DG514" s="293"/>
      <c r="DH514" s="303" cm="1">
        <f t="array" ref="DH514">SUMPRODUCT(--($A515:$A$2509=$A514),--(DH515:DH$2509))</f>
        <v>0</v>
      </c>
      <c r="DI514" s="343" cm="1">
        <f t="array" ref="DI514">SUMPRODUCT(--($A515:$A$2509=$A514),--(DI515:DI$2509))</f>
        <v>7.5169324744492947</v>
      </c>
      <c r="DJ514" s="334" cm="1">
        <f t="array" ref="DJ514">SUMPRODUCT(--($A515:$A$2509=$A514),--(DJ515:DJ$2509))</f>
        <v>393</v>
      </c>
      <c r="DK514" s="334" cm="1">
        <f t="array" ref="DK514">SUMPRODUCT(--($A515:$A$2509=$A514),--(DK515:DK$2509))</f>
        <v>29</v>
      </c>
      <c r="DL514" s="334" cm="1">
        <f t="array" ref="DL514">SUMPRODUCT(--($A515:$A$2509=$A514),--(DL515:DL$2509))</f>
        <v>0</v>
      </c>
      <c r="DM514" s="334" cm="1">
        <f t="array" ref="DM514">SUMPRODUCT(--($A515:$A$2509=$A514),--(DM515:DM$2509))</f>
        <v>32</v>
      </c>
      <c r="DN514" s="334" cm="1">
        <f t="array" ref="DN514">SUMPRODUCT(--($A515:$A$2509=$A514),--(DN515:DN$2509))</f>
        <v>22</v>
      </c>
      <c r="DO514" s="334" cm="1">
        <f t="array" ref="DO514">SUMPRODUCT(--($A515:$A$2509=$A514),--(DO515:DO$2509))</f>
        <v>25</v>
      </c>
      <c r="DP514" s="339" cm="1">
        <f t="array" ref="DP514">SUMPRODUCT(--($A515:$A$2509=$A514),--(DP515:DP$2509))</f>
        <v>551.5</v>
      </c>
      <c r="DQ514" s="339" cm="1">
        <f t="array" ref="DQ514">SUMPRODUCT(--($A515:$A$2509=$A514),--(DQ515:DQ$2509))</f>
        <v>146.10000002384186</v>
      </c>
      <c r="DR514" s="339" cm="1">
        <f t="array" ref="DR514">SUMPRODUCT(--($A515:$A$2509=$A514),--(DR515:DR$2509))</f>
        <v>404.69999885559025</v>
      </c>
      <c r="DS514" s="334" cm="1">
        <f t="array" ref="DS514">SUMPRODUCT(--($A515:$A$2509=$A514),--(DS515:DS$2509))</f>
        <v>2336</v>
      </c>
      <c r="DT514" s="334" cm="1">
        <f t="array" ref="DT514">SUMPRODUCT(--($A515:$A$2509=$A514),--(DT515:DT$2509))</f>
        <v>485</v>
      </c>
      <c r="DU514" s="334" cm="1">
        <f t="array" ref="DU514">SUMPRODUCT(--($A515:$A$2509=$A514),--(DU515:DU$2509))</f>
        <v>251</v>
      </c>
      <c r="DV514" s="334" cm="1">
        <f t="array" ref="DV514">SUMPRODUCT(--($A515:$A$2509=$A514),--(DV515:DV$2509))</f>
        <v>226</v>
      </c>
      <c r="DW514" s="334" cm="1">
        <f t="array" ref="DW514">SUMPRODUCT(--($A515:$A$2509=$A514),--(DW515:DW$2509))</f>
        <v>53</v>
      </c>
      <c r="DX514" s="334" cm="1">
        <f t="array" ref="DX514">SUMPRODUCT(--($A515:$A$2509=$A514),--(DX515:DX$2509))</f>
        <v>224</v>
      </c>
      <c r="DY514" s="334" cm="1">
        <f t="array" ref="DY514">SUMPRODUCT(--($A515:$A$2509=$A514),--(DY515:DY$2509))</f>
        <v>11</v>
      </c>
      <c r="DZ514" s="334" cm="1">
        <f t="array" ref="DZ514">SUMPRODUCT(--($A515:$A$2509=$A514),--(DZ515:DZ$2509))</f>
        <v>21</v>
      </c>
      <c r="EA514" s="334" cm="1">
        <f t="array" ref="EA514">SUMPRODUCT(--($A515:$A$2509=$A514),--(EA515:EA$2509))</f>
        <v>24</v>
      </c>
      <c r="EB514" s="334" cm="1">
        <f t="array" ref="EB514">SUMPRODUCT(--($A515:$A$2509=$A514),--(EB515:EB$2509))</f>
        <v>2</v>
      </c>
      <c r="EC514" s="334" cm="1">
        <f t="array" ref="EC514">SUMPRODUCT(--($A515:$A$2509=$A514),--(EC515:EC$2509))</f>
        <v>542</v>
      </c>
      <c r="ED514" s="338">
        <f>EC514/DP514*10</f>
        <v>9.8277425203989122</v>
      </c>
      <c r="EE514" s="338">
        <f>DX514/DP514*10</f>
        <v>4.0616500453309161</v>
      </c>
      <c r="EF514" s="338">
        <f>DW514/DP514*10</f>
        <v>0.96101541251133282</v>
      </c>
      <c r="EG514" s="338">
        <f>DX514/DQ514*10</f>
        <v>15.331964405437766</v>
      </c>
      <c r="EH514" s="341">
        <f>(DT514+DX514+DZ514)/DP514</f>
        <v>1.3236627379873074</v>
      </c>
      <c r="EI514" s="341"/>
      <c r="EJ514" s="337">
        <f>DT514/(DS514-DX514-DY514-DZ514)</f>
        <v>0.23317307692307693</v>
      </c>
      <c r="EK514" s="337"/>
      <c r="EL514" s="342"/>
      <c r="EM514" s="342"/>
      <c r="EN514" s="342"/>
      <c r="EO514" s="342"/>
      <c r="EP514" s="342"/>
      <c r="EQ514" s="342"/>
      <c r="ER514" s="237"/>
      <c r="ES514" s="341"/>
      <c r="ET514" s="341"/>
      <c r="EU514" s="341"/>
      <c r="EV514" s="341"/>
      <c r="EW514" s="341"/>
      <c r="EX514" s="333" cm="1">
        <f t="array" ref="EX514">SUMPRODUCT(--($A515:$A$2509=$A514),--(EX515:EX$2509))</f>
        <v>6.6624574214219887</v>
      </c>
    </row>
    <row r="515" spans="1:260" ht="13" customHeight="1">
      <c r="A515" s="160" t="s">
        <v>13</v>
      </c>
      <c r="B515" s="160">
        <v>11327</v>
      </c>
      <c r="C515" s="160">
        <v>667755</v>
      </c>
      <c r="D515" s="160">
        <v>22100</v>
      </c>
      <c r="E515" s="160" t="s">
        <v>18</v>
      </c>
      <c r="F515" s="160" t="s">
        <v>18</v>
      </c>
      <c r="G515" s="175"/>
      <c r="H515" s="162" t="s">
        <v>3424</v>
      </c>
      <c r="I515" s="162" t="s">
        <v>3356</v>
      </c>
      <c r="J515" s="160">
        <v>26</v>
      </c>
      <c r="K515" s="161">
        <v>1</v>
      </c>
      <c r="M515" s="184" t="s">
        <v>837</v>
      </c>
      <c r="Z515" s="163"/>
      <c r="AS515" s="278"/>
      <c r="AT515" s="278"/>
      <c r="AU515" s="278"/>
      <c r="AV515" s="278"/>
      <c r="AW515" s="278"/>
      <c r="AX515" s="278"/>
      <c r="AY515" s="456"/>
      <c r="AZ515" s="278"/>
      <c r="BA515" s="278"/>
      <c r="BB515" s="278"/>
      <c r="BC515" s="278"/>
      <c r="BD515" s="164"/>
      <c r="BE515" s="164"/>
      <c r="BF515" s="164"/>
      <c r="BG515" s="164"/>
      <c r="BH515" s="164"/>
      <c r="BI515" s="164"/>
      <c r="BJ515" s="165"/>
      <c r="BK515" s="164"/>
      <c r="BL515" s="165"/>
      <c r="BM515" s="165"/>
      <c r="BN515" s="165"/>
      <c r="BO515" s="165"/>
      <c r="BP515" s="165"/>
      <c r="BQ515" s="165"/>
      <c r="BR515" s="165"/>
      <c r="BS515" s="284"/>
      <c r="BT515" s="289"/>
      <c r="BU515" s="279"/>
      <c r="BV515" s="290"/>
      <c r="BW515" s="289"/>
      <c r="BX515" s="289"/>
      <c r="BY515" s="289"/>
      <c r="BZ515" s="289"/>
      <c r="CA515" s="279"/>
      <c r="CB515" s="290"/>
      <c r="CC515" s="289"/>
      <c r="CD515" s="279"/>
      <c r="CE515" s="328"/>
      <c r="CF515" s="290"/>
      <c r="CG515" s="289"/>
      <c r="CH515" s="279"/>
      <c r="CI515" s="328"/>
      <c r="CJ515" s="290"/>
      <c r="CK515" s="289"/>
      <c r="CL515" s="279"/>
      <c r="CM515" s="328"/>
      <c r="CN515" s="290"/>
      <c r="CO515" s="289"/>
      <c r="CP515" s="279"/>
      <c r="CQ515" s="328"/>
      <c r="CR515" s="290"/>
      <c r="CS515" s="289"/>
      <c r="CT515" s="279"/>
      <c r="CU515" s="328"/>
      <c r="CV515" s="328"/>
      <c r="CW515" s="290"/>
      <c r="CX515" s="289"/>
      <c r="CY515" s="279"/>
      <c r="CZ515" s="328"/>
      <c r="DA515" s="328"/>
      <c r="DB515" s="290"/>
      <c r="DC515" s="289"/>
      <c r="DD515" s="279"/>
      <c r="DE515" s="328"/>
      <c r="DF515" s="328"/>
      <c r="DG515" s="290"/>
      <c r="DH515" s="302"/>
      <c r="DI515" s="301"/>
      <c r="DJ515" s="163">
        <v>18</v>
      </c>
      <c r="DK515" s="163">
        <v>18</v>
      </c>
      <c r="DL515" s="163">
        <v>0</v>
      </c>
      <c r="DM515" s="163">
        <v>6</v>
      </c>
      <c r="DN515" s="163">
        <v>5</v>
      </c>
      <c r="DO515" s="163">
        <v>0</v>
      </c>
      <c r="DP515" s="165">
        <v>104</v>
      </c>
      <c r="DQ515" s="165">
        <v>104</v>
      </c>
      <c r="DR515" s="165"/>
      <c r="DS515" s="163">
        <v>443</v>
      </c>
      <c r="DT515" s="163">
        <v>101</v>
      </c>
      <c r="DU515" s="163">
        <v>46</v>
      </c>
      <c r="DV515" s="163">
        <v>43</v>
      </c>
      <c r="DW515" s="163">
        <v>4</v>
      </c>
      <c r="DX515" s="163">
        <v>47</v>
      </c>
      <c r="DY515" s="163">
        <v>0</v>
      </c>
      <c r="DZ515" s="163">
        <v>2</v>
      </c>
      <c r="EA515" s="163">
        <v>3</v>
      </c>
      <c r="EB515" s="163">
        <v>0</v>
      </c>
      <c r="EC515" s="163">
        <v>91</v>
      </c>
      <c r="ED515" s="165">
        <v>7.875</v>
      </c>
      <c r="EE515" s="165">
        <v>4.0673076923076898</v>
      </c>
      <c r="EF515" s="165">
        <v>0.34615384615384598</v>
      </c>
      <c r="EG515" s="165">
        <v>8.7403846153846096</v>
      </c>
      <c r="EH515" s="166">
        <v>1.42307692307692</v>
      </c>
      <c r="EI515" s="165">
        <v>110.38694000157901</v>
      </c>
      <c r="EJ515" s="164">
        <v>0.256345177664974</v>
      </c>
      <c r="EK515" s="164">
        <v>0.324414715719063</v>
      </c>
      <c r="EL515" s="278">
        <v>0.65771811999999996</v>
      </c>
      <c r="EM515" s="278">
        <v>0.18456375799999999</v>
      </c>
      <c r="EN515" s="278">
        <v>0.15771811999999999</v>
      </c>
      <c r="EO515" s="278">
        <v>7.2607260000000007E-2</v>
      </c>
      <c r="EP515" s="278">
        <v>0.47854785</v>
      </c>
      <c r="EQ515" s="278">
        <v>0.11702128000000001</v>
      </c>
      <c r="ER515" s="165">
        <v>-0.40370317816998103</v>
      </c>
      <c r="ES515" s="166">
        <v>3.72115384615384</v>
      </c>
      <c r="ET515" s="166">
        <v>3.98</v>
      </c>
      <c r="EU515" s="166">
        <v>3.2492094480074298</v>
      </c>
      <c r="EV515" s="166">
        <v>3.41559288768241</v>
      </c>
      <c r="EW515" s="166">
        <v>3.7594012928181</v>
      </c>
      <c r="EX515" s="284">
        <v>2.3381130695343</v>
      </c>
    </row>
    <row r="516" spans="1:260" ht="13" customHeight="1">
      <c r="A516" s="160" t="s">
        <v>13</v>
      </c>
      <c r="B516" s="160">
        <v>12305</v>
      </c>
      <c r="C516" s="160">
        <v>678495</v>
      </c>
      <c r="D516" s="160">
        <v>23974</v>
      </c>
      <c r="E516" s="160" t="s">
        <v>2177</v>
      </c>
      <c r="F516" s="160" t="s">
        <v>2177</v>
      </c>
      <c r="G516" s="175"/>
      <c r="H516" s="162" t="s">
        <v>3452</v>
      </c>
      <c r="I516" s="162" t="s">
        <v>157</v>
      </c>
      <c r="J516" s="160">
        <v>25</v>
      </c>
      <c r="K516" s="161">
        <v>1</v>
      </c>
      <c r="M516" s="184" t="s">
        <v>837</v>
      </c>
      <c r="Z516" s="163"/>
      <c r="AS516" s="278"/>
      <c r="AT516" s="278"/>
      <c r="AU516" s="278"/>
      <c r="AV516" s="278"/>
      <c r="AW516" s="278"/>
      <c r="AX516" s="278"/>
      <c r="AY516" s="456"/>
      <c r="AZ516" s="278"/>
      <c r="BA516" s="278"/>
      <c r="BB516" s="278"/>
      <c r="BC516" s="278"/>
      <c r="BD516" s="164"/>
      <c r="BE516" s="164"/>
      <c r="BF516" s="164"/>
      <c r="BG516" s="164"/>
      <c r="BH516" s="164"/>
      <c r="BI516" s="164"/>
      <c r="BJ516" s="165"/>
      <c r="BK516" s="164"/>
      <c r="BL516" s="165"/>
      <c r="BM516" s="165"/>
      <c r="BN516" s="165"/>
      <c r="BO516" s="165"/>
      <c r="BP516" s="165"/>
      <c r="BQ516" s="165"/>
      <c r="BR516" s="165"/>
      <c r="BS516" s="284"/>
      <c r="BT516" s="289"/>
      <c r="BU516" s="279"/>
      <c r="BV516" s="290"/>
      <c r="BW516" s="289"/>
      <c r="BX516" s="289"/>
      <c r="BY516" s="289"/>
      <c r="BZ516" s="289"/>
      <c r="CA516" s="279"/>
      <c r="CB516" s="290"/>
      <c r="CC516" s="289"/>
      <c r="CD516" s="279"/>
      <c r="CE516" s="328"/>
      <c r="CF516" s="290"/>
      <c r="CG516" s="289"/>
      <c r="CH516" s="279"/>
      <c r="CI516" s="328"/>
      <c r="CJ516" s="290"/>
      <c r="CK516" s="289"/>
      <c r="CL516" s="279"/>
      <c r="CM516" s="328"/>
      <c r="CN516" s="290"/>
      <c r="CO516" s="289"/>
      <c r="CP516" s="279"/>
      <c r="CQ516" s="328"/>
      <c r="CR516" s="290"/>
      <c r="CS516" s="289"/>
      <c r="CT516" s="279"/>
      <c r="CU516" s="328"/>
      <c r="CV516" s="328"/>
      <c r="CW516" s="290"/>
      <c r="CX516" s="289"/>
      <c r="CY516" s="279"/>
      <c r="CZ516" s="328"/>
      <c r="DA516" s="328"/>
      <c r="DB516" s="290"/>
      <c r="DC516" s="289"/>
      <c r="DD516" s="279"/>
      <c r="DE516" s="328"/>
      <c r="DF516" s="328"/>
      <c r="DG516" s="290"/>
      <c r="DH516" s="325"/>
      <c r="DI516" s="301"/>
      <c r="DJ516" s="163">
        <v>39</v>
      </c>
      <c r="DK516" s="163">
        <v>0</v>
      </c>
      <c r="DL516" s="163">
        <v>0</v>
      </c>
      <c r="DM516" s="163">
        <v>3</v>
      </c>
      <c r="DN516" s="163">
        <v>1</v>
      </c>
      <c r="DO516" s="163">
        <v>1</v>
      </c>
      <c r="DP516" s="165">
        <v>39</v>
      </c>
      <c r="DQ516" s="165"/>
      <c r="DR516" s="165">
        <v>39</v>
      </c>
      <c r="DS516" s="163">
        <v>145</v>
      </c>
      <c r="DT516" s="163">
        <v>22</v>
      </c>
      <c r="DU516" s="163">
        <v>5</v>
      </c>
      <c r="DV516" s="163">
        <v>3</v>
      </c>
      <c r="DW516" s="163">
        <v>1</v>
      </c>
      <c r="DX516" s="163">
        <v>8</v>
      </c>
      <c r="DY516" s="163">
        <v>0</v>
      </c>
      <c r="DZ516" s="163">
        <v>1</v>
      </c>
      <c r="EA516" s="163">
        <v>2</v>
      </c>
      <c r="EB516" s="163">
        <v>0</v>
      </c>
      <c r="EC516" s="163">
        <v>54</v>
      </c>
      <c r="ED516" s="165">
        <v>12.4615396804359</v>
      </c>
      <c r="EE516" s="165">
        <v>1.84615402673124</v>
      </c>
      <c r="EF516" s="165">
        <v>0.23076925334140599</v>
      </c>
      <c r="EG516" s="165">
        <v>5.0769235735109302</v>
      </c>
      <c r="EH516" s="166">
        <v>0.76923084447135304</v>
      </c>
      <c r="EI516" s="165">
        <v>59.368266010889499</v>
      </c>
      <c r="EJ516" s="164">
        <v>0.16176470588235201</v>
      </c>
      <c r="EK516" s="164">
        <v>0.25925925925925902</v>
      </c>
      <c r="EL516" s="278">
        <v>0.37804877999999997</v>
      </c>
      <c r="EM516" s="278">
        <v>0.231707317</v>
      </c>
      <c r="EN516" s="278">
        <v>0.39024390199999998</v>
      </c>
      <c r="EO516" s="278">
        <v>8.5365849999999993E-2</v>
      </c>
      <c r="EP516" s="278">
        <v>0.40243901999999998</v>
      </c>
      <c r="EQ516" s="278">
        <v>0.14991482</v>
      </c>
      <c r="ER516" s="165">
        <v>-0.300359472985188</v>
      </c>
      <c r="ES516" s="166">
        <v>0.69230776002421801</v>
      </c>
      <c r="ET516" s="166">
        <v>2.29</v>
      </c>
      <c r="EU516" s="166">
        <v>1.34215799541083</v>
      </c>
      <c r="EV516" s="166">
        <v>2.21871241133905</v>
      </c>
      <c r="EW516" s="166">
        <v>1.8528508639391299</v>
      </c>
      <c r="EX516" s="284">
        <v>1.6177409887313801</v>
      </c>
    </row>
    <row r="517" spans="1:260" ht="13" customHeight="1">
      <c r="A517" s="160" t="s">
        <v>13</v>
      </c>
      <c r="B517" s="160">
        <v>11009</v>
      </c>
      <c r="C517" s="160">
        <v>592094</v>
      </c>
      <c r="D517" s="160">
        <v>11861</v>
      </c>
      <c r="E517" s="160" t="s">
        <v>2172</v>
      </c>
      <c r="F517" s="160" t="s">
        <v>2172</v>
      </c>
      <c r="G517" s="175"/>
      <c r="H517" s="168" t="s">
        <v>613</v>
      </c>
      <c r="I517" s="169" t="s">
        <v>523</v>
      </c>
      <c r="J517" s="170">
        <v>33</v>
      </c>
      <c r="K517" s="161">
        <v>1</v>
      </c>
      <c r="M517" s="184" t="s">
        <v>837</v>
      </c>
      <c r="Z517" s="163"/>
      <c r="AS517" s="278"/>
      <c r="AT517" s="278"/>
      <c r="AU517" s="278"/>
      <c r="AV517" s="278"/>
      <c r="AW517" s="278"/>
      <c r="AX517" s="278"/>
      <c r="AY517" s="456"/>
      <c r="AZ517" s="278"/>
      <c r="BA517" s="278"/>
      <c r="BB517" s="278"/>
      <c r="BC517" s="278"/>
      <c r="BD517" s="164"/>
      <c r="BE517" s="164"/>
      <c r="BF517" s="164"/>
      <c r="BG517" s="164"/>
      <c r="BH517" s="164"/>
      <c r="BI517" s="164"/>
      <c r="BJ517" s="165"/>
      <c r="BK517" s="164"/>
      <c r="BL517" s="165"/>
      <c r="BM517" s="165"/>
      <c r="BN517" s="165"/>
      <c r="BO517" s="165"/>
      <c r="BP517" s="165"/>
      <c r="BQ517" s="165"/>
      <c r="BR517" s="165"/>
      <c r="BS517" s="284"/>
      <c r="BT517" s="289"/>
      <c r="BU517" s="279"/>
      <c r="BV517" s="290"/>
      <c r="BW517" s="289"/>
      <c r="BX517" s="289"/>
      <c r="BY517" s="289"/>
      <c r="BZ517" s="289"/>
      <c r="CA517" s="279"/>
      <c r="CB517" s="290"/>
      <c r="CC517" s="289"/>
      <c r="CD517" s="279"/>
      <c r="CE517" s="328"/>
      <c r="CF517" s="290"/>
      <c r="CG517" s="289"/>
      <c r="CH517" s="279"/>
      <c r="CI517" s="328"/>
      <c r="CJ517" s="290"/>
      <c r="CK517" s="289"/>
      <c r="CL517" s="279"/>
      <c r="CM517" s="328"/>
      <c r="CN517" s="290"/>
      <c r="CO517" s="289"/>
      <c r="CP517" s="279"/>
      <c r="CQ517" s="328"/>
      <c r="CR517" s="290"/>
      <c r="CS517" s="289"/>
      <c r="CT517" s="279"/>
      <c r="CU517" s="328"/>
      <c r="CV517" s="328"/>
      <c r="CW517" s="290"/>
      <c r="CX517" s="289"/>
      <c r="CY517" s="279"/>
      <c r="CZ517" s="328"/>
      <c r="DA517" s="328"/>
      <c r="DB517" s="290"/>
      <c r="DC517" s="289"/>
      <c r="DD517" s="279"/>
      <c r="DE517" s="328"/>
      <c r="DF517" s="328"/>
      <c r="DG517" s="290"/>
      <c r="DH517" s="302"/>
      <c r="DI517" s="301"/>
      <c r="DJ517" s="163">
        <v>44</v>
      </c>
      <c r="DK517" s="163">
        <v>0</v>
      </c>
      <c r="DL517" s="163">
        <v>0</v>
      </c>
      <c r="DM517" s="163">
        <v>6</v>
      </c>
      <c r="DN517" s="163">
        <v>3</v>
      </c>
      <c r="DO517" s="163">
        <v>0</v>
      </c>
      <c r="DP517" s="165">
        <v>44.2</v>
      </c>
      <c r="DQ517" s="165"/>
      <c r="DR517" s="165">
        <v>44.200000762939403</v>
      </c>
      <c r="DS517" s="163">
        <v>186</v>
      </c>
      <c r="DT517" s="163">
        <v>34</v>
      </c>
      <c r="DU517" s="163">
        <v>12</v>
      </c>
      <c r="DV517" s="163">
        <v>8</v>
      </c>
      <c r="DW517" s="163">
        <v>2</v>
      </c>
      <c r="DX517" s="163">
        <v>19</v>
      </c>
      <c r="DY517" s="163">
        <v>1</v>
      </c>
      <c r="DZ517" s="163">
        <v>2</v>
      </c>
      <c r="EA517" s="163">
        <v>3</v>
      </c>
      <c r="EB517" s="163">
        <v>0</v>
      </c>
      <c r="EC517" s="163">
        <v>52</v>
      </c>
      <c r="ED517" s="165">
        <v>10.477612536849501</v>
      </c>
      <c r="EE517" s="165">
        <v>3.82835842692579</v>
      </c>
      <c r="EF517" s="165">
        <v>0.40298509757113599</v>
      </c>
      <c r="EG517" s="165">
        <v>6.85074665870932</v>
      </c>
      <c r="EH517" s="166">
        <v>1.18656723173723</v>
      </c>
      <c r="EI517" s="165">
        <v>91.577761812181706</v>
      </c>
      <c r="EJ517" s="164">
        <v>0.206060606060606</v>
      </c>
      <c r="EK517" s="164">
        <v>0.28828828828828801</v>
      </c>
      <c r="EL517" s="278">
        <v>0.43243243199999998</v>
      </c>
      <c r="EM517" s="278">
        <v>0.18018018</v>
      </c>
      <c r="EN517" s="278">
        <v>0.38738738700000003</v>
      </c>
      <c r="EO517" s="278">
        <v>6.1946899999999999E-2</v>
      </c>
      <c r="EP517" s="278">
        <v>0.37168141999999998</v>
      </c>
      <c r="EQ517" s="278">
        <v>0.16348773999999999</v>
      </c>
      <c r="ER517" s="165">
        <v>1.10869360604526E-2</v>
      </c>
      <c r="ES517" s="166">
        <v>1.6119403902845399</v>
      </c>
      <c r="ET517" s="166">
        <v>2.85</v>
      </c>
      <c r="EU517" s="166">
        <v>2.7499269949032801</v>
      </c>
      <c r="EV517" s="166">
        <v>3.5873675358639301</v>
      </c>
      <c r="EW517" s="166">
        <v>3.2854651062955602</v>
      </c>
      <c r="EX517" s="284">
        <v>1.00712013244628</v>
      </c>
    </row>
    <row r="518" spans="1:260" ht="13" customHeight="1">
      <c r="A518" s="160" t="s">
        <v>13</v>
      </c>
      <c r="B518" s="160">
        <v>11717</v>
      </c>
      <c r="C518" s="160">
        <v>656730</v>
      </c>
      <c r="D518" s="160">
        <v>17722</v>
      </c>
      <c r="E518" s="160" t="s">
        <v>563</v>
      </c>
      <c r="F518" s="160" t="s">
        <v>563</v>
      </c>
      <c r="G518" s="175"/>
      <c r="H518" s="162" t="s">
        <v>2321</v>
      </c>
      <c r="I518" s="162" t="s">
        <v>551</v>
      </c>
      <c r="J518" s="161">
        <v>31</v>
      </c>
      <c r="K518" s="161">
        <v>1</v>
      </c>
      <c r="M518" s="184" t="s">
        <v>837</v>
      </c>
      <c r="Z518" s="163"/>
      <c r="AS518" s="278"/>
      <c r="AT518" s="278"/>
      <c r="AU518" s="278"/>
      <c r="AV518" s="278"/>
      <c r="AW518" s="278"/>
      <c r="AX518" s="278"/>
      <c r="AY518" s="456"/>
      <c r="AZ518" s="278"/>
      <c r="BA518" s="278"/>
      <c r="BB518" s="278"/>
      <c r="BC518" s="278"/>
      <c r="BD518" s="164"/>
      <c r="BE518" s="164"/>
      <c r="BF518" s="164"/>
      <c r="BG518" s="164"/>
      <c r="BH518" s="164"/>
      <c r="BI518" s="164"/>
      <c r="BJ518" s="165"/>
      <c r="BK518" s="164"/>
      <c r="BL518" s="165"/>
      <c r="BM518" s="165"/>
      <c r="BN518" s="165"/>
      <c r="BO518" s="165"/>
      <c r="BP518" s="165"/>
      <c r="BQ518" s="165"/>
      <c r="BR518" s="165"/>
      <c r="BS518" s="284"/>
      <c r="BT518" s="289"/>
      <c r="BU518" s="279"/>
      <c r="BV518" s="290"/>
      <c r="BW518" s="289"/>
      <c r="BX518" s="289"/>
      <c r="BY518" s="289"/>
      <c r="BZ518" s="289"/>
      <c r="CA518" s="279"/>
      <c r="CB518" s="290"/>
      <c r="CC518" s="289"/>
      <c r="CD518" s="279"/>
      <c r="CE518" s="328"/>
      <c r="CF518" s="290"/>
      <c r="CG518" s="289"/>
      <c r="CH518" s="279"/>
      <c r="CI518" s="328"/>
      <c r="CJ518" s="290"/>
      <c r="CK518" s="289"/>
      <c r="CL518" s="279"/>
      <c r="CM518" s="328"/>
      <c r="CN518" s="290"/>
      <c r="CO518" s="289"/>
      <c r="CP518" s="279"/>
      <c r="CQ518" s="328"/>
      <c r="CR518" s="290"/>
      <c r="CS518" s="289"/>
      <c r="CT518" s="279"/>
      <c r="CU518" s="328"/>
      <c r="CV518" s="328"/>
      <c r="CW518" s="290"/>
      <c r="CX518" s="289"/>
      <c r="CY518" s="279"/>
      <c r="CZ518" s="328"/>
      <c r="DA518" s="328"/>
      <c r="DB518" s="290"/>
      <c r="DC518" s="289"/>
      <c r="DD518" s="279"/>
      <c r="DE518" s="328"/>
      <c r="DF518" s="328"/>
      <c r="DG518" s="290"/>
      <c r="DH518" s="302"/>
      <c r="DI518" s="301"/>
      <c r="DJ518" s="163">
        <v>34</v>
      </c>
      <c r="DK518" s="163">
        <v>0</v>
      </c>
      <c r="DL518" s="163">
        <v>0</v>
      </c>
      <c r="DM518" s="163">
        <v>1</v>
      </c>
      <c r="DN518" s="163">
        <v>2</v>
      </c>
      <c r="DO518" s="163">
        <v>20</v>
      </c>
      <c r="DP518" s="165">
        <v>31.2</v>
      </c>
      <c r="DQ518" s="165"/>
      <c r="DR518" s="165">
        <v>31.2000007629394</v>
      </c>
      <c r="DS518" s="163">
        <v>133</v>
      </c>
      <c r="DT518" s="163">
        <v>24</v>
      </c>
      <c r="DU518" s="163">
        <v>11</v>
      </c>
      <c r="DV518" s="163">
        <v>9</v>
      </c>
      <c r="DW518" s="163">
        <v>2</v>
      </c>
      <c r="DX518" s="163">
        <v>15</v>
      </c>
      <c r="DY518" s="163">
        <v>3</v>
      </c>
      <c r="DZ518" s="163">
        <v>0</v>
      </c>
      <c r="EA518" s="163">
        <v>1</v>
      </c>
      <c r="EB518" s="163">
        <v>0</v>
      </c>
      <c r="EC518" s="163">
        <v>38</v>
      </c>
      <c r="ED518" s="165">
        <v>10.8000008673417</v>
      </c>
      <c r="EE518" s="165">
        <v>4.2631582371085903</v>
      </c>
      <c r="EF518" s="165">
        <v>0.56842109828114495</v>
      </c>
      <c r="EG518" s="165">
        <v>6.8210531793737399</v>
      </c>
      <c r="EH518" s="166">
        <v>1.2315790462758101</v>
      </c>
      <c r="EI518" s="165">
        <v>95.051716865291496</v>
      </c>
      <c r="EJ518" s="164">
        <v>0.20338983050847401</v>
      </c>
      <c r="EK518" s="164">
        <v>0.28205128205128199</v>
      </c>
      <c r="EL518" s="278">
        <v>0.35064935000000003</v>
      </c>
      <c r="EM518" s="278">
        <v>0.24675324600000001</v>
      </c>
      <c r="EN518" s="278">
        <v>0.40259740199999999</v>
      </c>
      <c r="EO518" s="278">
        <v>0.1</v>
      </c>
      <c r="EP518" s="278">
        <v>0.35</v>
      </c>
      <c r="EQ518" s="278">
        <v>0.13962263999999999</v>
      </c>
      <c r="ER518" s="165">
        <v>7.0598955087184598E-3</v>
      </c>
      <c r="ES518" s="166">
        <v>2.55789494226515</v>
      </c>
      <c r="ET518" s="166">
        <v>3.56</v>
      </c>
      <c r="EU518" s="166">
        <v>2.9278531600233499</v>
      </c>
      <c r="EV518" s="166">
        <v>3.5503079980383898</v>
      </c>
      <c r="EW518" s="166">
        <v>3.3847302791416798</v>
      </c>
      <c r="EX518" s="284">
        <v>0.74355137348175004</v>
      </c>
    </row>
    <row r="519" spans="1:260" ht="13" customHeight="1">
      <c r="A519" s="160" t="s">
        <v>13</v>
      </c>
      <c r="B519" s="160">
        <v>12723</v>
      </c>
      <c r="C519" s="160">
        <v>678606</v>
      </c>
      <c r="D519" s="160">
        <v>24017</v>
      </c>
      <c r="E519" s="160" t="s">
        <v>2171</v>
      </c>
      <c r="F519" s="160" t="s">
        <v>2171</v>
      </c>
      <c r="G519" s="175"/>
      <c r="H519" s="162" t="s">
        <v>3457</v>
      </c>
      <c r="I519" s="162" t="s">
        <v>4396</v>
      </c>
      <c r="J519" s="160">
        <v>25</v>
      </c>
      <c r="K519" s="161">
        <v>1</v>
      </c>
      <c r="M519" s="184" t="s">
        <v>46</v>
      </c>
      <c r="Z519" s="163"/>
      <c r="AS519" s="278"/>
      <c r="AT519" s="278"/>
      <c r="AU519" s="278"/>
      <c r="AV519" s="278"/>
      <c r="AW519" s="278"/>
      <c r="AX519" s="278"/>
      <c r="AY519" s="456"/>
      <c r="AZ519" s="278"/>
      <c r="BA519" s="278"/>
      <c r="BB519" s="278"/>
      <c r="BC519" s="278"/>
      <c r="BD519" s="164"/>
      <c r="BE519" s="164"/>
      <c r="BF519" s="164"/>
      <c r="BG519" s="164"/>
      <c r="BH519" s="164"/>
      <c r="BI519" s="164"/>
      <c r="BJ519" s="165"/>
      <c r="BK519" s="164"/>
      <c r="BL519" s="165"/>
      <c r="BM519" s="165"/>
      <c r="BN519" s="165"/>
      <c r="BO519" s="165"/>
      <c r="BP519" s="165"/>
      <c r="BQ519" s="165"/>
      <c r="BR519" s="165"/>
      <c r="BS519" s="284"/>
      <c r="BT519" s="289"/>
      <c r="BU519" s="279"/>
      <c r="BV519" s="290"/>
      <c r="BW519" s="289"/>
      <c r="BX519" s="289"/>
      <c r="BY519" s="289"/>
      <c r="BZ519" s="289"/>
      <c r="CA519" s="279"/>
      <c r="CB519" s="290"/>
      <c r="CC519" s="289"/>
      <c r="CD519" s="279"/>
      <c r="CE519" s="328"/>
      <c r="CF519" s="290"/>
      <c r="CG519" s="289"/>
      <c r="CH519" s="279"/>
      <c r="CI519" s="328"/>
      <c r="CJ519" s="290"/>
      <c r="CK519" s="289"/>
      <c r="CL519" s="279"/>
      <c r="CM519" s="328"/>
      <c r="CN519" s="290"/>
      <c r="CO519" s="289"/>
      <c r="CP519" s="279"/>
      <c r="CQ519" s="328"/>
      <c r="CR519" s="290"/>
      <c r="CS519" s="289"/>
      <c r="CT519" s="279"/>
      <c r="CU519" s="328"/>
      <c r="CV519" s="328"/>
      <c r="CW519" s="290"/>
      <c r="CX519" s="289"/>
      <c r="CY519" s="279"/>
      <c r="CZ519" s="328"/>
      <c r="DA519" s="328"/>
      <c r="DB519" s="290"/>
      <c r="DC519" s="289"/>
      <c r="DD519" s="279"/>
      <c r="DE519" s="328"/>
      <c r="DF519" s="328"/>
      <c r="DG519" s="290"/>
      <c r="DH519" s="302"/>
      <c r="DI519" s="301"/>
      <c r="DJ519" s="163">
        <v>44</v>
      </c>
      <c r="DK519" s="163">
        <v>0</v>
      </c>
      <c r="DL519" s="163">
        <v>0</v>
      </c>
      <c r="DM519" s="163">
        <v>2</v>
      </c>
      <c r="DN519" s="163">
        <v>3</v>
      </c>
      <c r="DO519" s="163">
        <v>0</v>
      </c>
      <c r="DP519" s="165">
        <v>46.1</v>
      </c>
      <c r="DQ519" s="165"/>
      <c r="DR519" s="165">
        <v>46.099998474121001</v>
      </c>
      <c r="DS519" s="163">
        <v>194</v>
      </c>
      <c r="DT519" s="163">
        <v>47</v>
      </c>
      <c r="DU519" s="163">
        <v>29</v>
      </c>
      <c r="DV519" s="163">
        <v>27</v>
      </c>
      <c r="DW519" s="163">
        <v>3</v>
      </c>
      <c r="DX519" s="163">
        <v>10</v>
      </c>
      <c r="DY519" s="163">
        <v>0</v>
      </c>
      <c r="DZ519" s="163">
        <v>5</v>
      </c>
      <c r="EA519" s="163">
        <v>4</v>
      </c>
      <c r="EB519" s="163">
        <v>0</v>
      </c>
      <c r="EC519" s="163">
        <v>39</v>
      </c>
      <c r="ED519" s="165">
        <v>7.5755416473667596</v>
      </c>
      <c r="EE519" s="165">
        <v>1.94244657624788</v>
      </c>
      <c r="EF519" s="165">
        <v>0.58273397287436601</v>
      </c>
      <c r="EG519" s="165">
        <v>9.1294989083650702</v>
      </c>
      <c r="EH519" s="166">
        <v>1.23021616495699</v>
      </c>
      <c r="EI519" s="165">
        <v>94.946531404699996</v>
      </c>
      <c r="EJ519" s="164">
        <v>0.26256983240223403</v>
      </c>
      <c r="EK519" s="164">
        <v>0.321167883211678</v>
      </c>
      <c r="EL519" s="278">
        <v>0.59848484800000001</v>
      </c>
      <c r="EM519" s="278">
        <v>0.16666666599999999</v>
      </c>
      <c r="EN519" s="278">
        <v>0.234848484</v>
      </c>
      <c r="EO519" s="278">
        <v>3.5714290000000003E-2</v>
      </c>
      <c r="EP519" s="278">
        <v>0.4</v>
      </c>
      <c r="EQ519" s="278">
        <v>0.10799439</v>
      </c>
      <c r="ER519" s="165">
        <v>2.40895182691169E-2</v>
      </c>
      <c r="ES519" s="166">
        <v>5.2446057558692898</v>
      </c>
      <c r="ET519" s="166">
        <v>3.49</v>
      </c>
      <c r="EU519" s="166">
        <v>3.21524434796242</v>
      </c>
      <c r="EV519" s="166">
        <v>3.3600875881624699</v>
      </c>
      <c r="EW519" s="166">
        <v>3.0569855851023</v>
      </c>
      <c r="EX519" s="284">
        <v>0.677279353141784</v>
      </c>
    </row>
    <row r="520" spans="1:260" ht="13" customHeight="1">
      <c r="A520" s="160" t="s">
        <v>13</v>
      </c>
      <c r="B520" s="160">
        <v>12593</v>
      </c>
      <c r="C520" s="160">
        <v>621383</v>
      </c>
      <c r="D520" s="160">
        <v>16990</v>
      </c>
      <c r="E520" s="160" t="s">
        <v>13</v>
      </c>
      <c r="F520" s="160" t="s">
        <v>13</v>
      </c>
      <c r="G520" s="175"/>
      <c r="H520" s="162" t="s">
        <v>2859</v>
      </c>
      <c r="I520" s="162" t="s">
        <v>502</v>
      </c>
      <c r="J520" s="160">
        <v>33</v>
      </c>
      <c r="K520" s="161">
        <v>1</v>
      </c>
      <c r="M520" s="184" t="s">
        <v>46</v>
      </c>
      <c r="Z520" s="163"/>
      <c r="AS520" s="278"/>
      <c r="AT520" s="278"/>
      <c r="AU520" s="278"/>
      <c r="AV520" s="278"/>
      <c r="AW520" s="278"/>
      <c r="AX520" s="278"/>
      <c r="AY520" s="456"/>
      <c r="AZ520" s="278"/>
      <c r="BA520" s="278"/>
      <c r="BB520" s="278"/>
      <c r="BC520" s="278"/>
      <c r="BD520" s="164"/>
      <c r="BE520" s="164"/>
      <c r="BF520" s="164"/>
      <c r="BG520" s="164"/>
      <c r="BH520" s="164"/>
      <c r="BI520" s="164"/>
      <c r="BJ520" s="165"/>
      <c r="BK520" s="164"/>
      <c r="BL520" s="165"/>
      <c r="BM520" s="165"/>
      <c r="BN520" s="165"/>
      <c r="BO520" s="165"/>
      <c r="BP520" s="165"/>
      <c r="BQ520" s="165"/>
      <c r="BR520" s="165"/>
      <c r="BS520" s="284"/>
      <c r="BT520" s="289"/>
      <c r="BU520" s="279"/>
      <c r="BV520" s="290"/>
      <c r="BW520" s="289"/>
      <c r="BX520" s="289"/>
      <c r="BY520" s="289"/>
      <c r="BZ520" s="289"/>
      <c r="CA520" s="279"/>
      <c r="CB520" s="290"/>
      <c r="CC520" s="289"/>
      <c r="CD520" s="279"/>
      <c r="CE520" s="328"/>
      <c r="CF520" s="290"/>
      <c r="CG520" s="289"/>
      <c r="CH520" s="279"/>
      <c r="CI520" s="328"/>
      <c r="CJ520" s="290"/>
      <c r="CK520" s="289"/>
      <c r="CL520" s="279"/>
      <c r="CM520" s="328"/>
      <c r="CN520" s="290"/>
      <c r="CO520" s="289"/>
      <c r="CP520" s="279"/>
      <c r="CQ520" s="328"/>
      <c r="CR520" s="290"/>
      <c r="CS520" s="289"/>
      <c r="CT520" s="279"/>
      <c r="CU520" s="328"/>
      <c r="CV520" s="328"/>
      <c r="CW520" s="290"/>
      <c r="CX520" s="289"/>
      <c r="CY520" s="279"/>
      <c r="CZ520" s="328"/>
      <c r="DA520" s="328"/>
      <c r="DB520" s="290"/>
      <c r="DC520" s="289"/>
      <c r="DD520" s="279"/>
      <c r="DE520" s="328"/>
      <c r="DF520" s="328"/>
      <c r="DG520" s="290"/>
      <c r="DH520" s="302"/>
      <c r="DI520" s="301"/>
      <c r="DJ520" s="163">
        <v>37</v>
      </c>
      <c r="DK520" s="163">
        <v>1</v>
      </c>
      <c r="DL520" s="163">
        <v>0</v>
      </c>
      <c r="DM520" s="163">
        <v>2</v>
      </c>
      <c r="DN520" s="163">
        <v>0</v>
      </c>
      <c r="DO520" s="163">
        <v>1</v>
      </c>
      <c r="DP520" s="165">
        <v>39.1</v>
      </c>
      <c r="DQ520" s="165">
        <v>2</v>
      </c>
      <c r="DR520" s="165">
        <v>37.099998474121001</v>
      </c>
      <c r="DS520" s="163">
        <v>152</v>
      </c>
      <c r="DT520" s="163">
        <v>31</v>
      </c>
      <c r="DU520" s="163">
        <v>15</v>
      </c>
      <c r="DV520" s="163">
        <v>14</v>
      </c>
      <c r="DW520" s="163">
        <v>5</v>
      </c>
      <c r="DX520" s="163">
        <v>5</v>
      </c>
      <c r="DY520" s="163">
        <v>0</v>
      </c>
      <c r="DZ520" s="163">
        <v>0</v>
      </c>
      <c r="EA520" s="163">
        <v>2</v>
      </c>
      <c r="EB520" s="163">
        <v>0</v>
      </c>
      <c r="EC520" s="163">
        <v>39</v>
      </c>
      <c r="ED520" s="165">
        <v>8.9237299675026502</v>
      </c>
      <c r="EE520" s="165">
        <v>1.14406794455162</v>
      </c>
      <c r="EF520" s="165">
        <v>1.14406794455162</v>
      </c>
      <c r="EG520" s="165">
        <v>7.0932212562200503</v>
      </c>
      <c r="EH520" s="166">
        <v>0.91525435564129698</v>
      </c>
      <c r="EI520" s="165">
        <v>70.638176360024204</v>
      </c>
      <c r="EJ520" s="164">
        <v>0.210884353741496</v>
      </c>
      <c r="EK520" s="164">
        <v>0.25242718446601897</v>
      </c>
      <c r="EL520" s="278">
        <v>0.384615384</v>
      </c>
      <c r="EM520" s="278">
        <v>0.23076922999999999</v>
      </c>
      <c r="EN520" s="278">
        <v>0.384615384</v>
      </c>
      <c r="EO520" s="278">
        <v>8.3333329999999997E-2</v>
      </c>
      <c r="EP520" s="278">
        <v>0.39814814999999998</v>
      </c>
      <c r="EQ520" s="278">
        <v>0.11041009</v>
      </c>
      <c r="ER520" s="165">
        <v>-0.330291694558913</v>
      </c>
      <c r="ES520" s="166">
        <v>3.2033902447445399</v>
      </c>
      <c r="ET520" s="166">
        <v>3.25</v>
      </c>
      <c r="EU520" s="166">
        <v>3.13659537374819</v>
      </c>
      <c r="EV520" s="166">
        <v>2.98359595388128</v>
      </c>
      <c r="EW520" s="166">
        <v>2.8081775416285399</v>
      </c>
      <c r="EX520" s="284">
        <v>0.60044229030609098</v>
      </c>
    </row>
    <row r="521" spans="1:260" ht="13" customHeight="1">
      <c r="A521" s="160" t="s">
        <v>13</v>
      </c>
      <c r="B521" s="160">
        <v>12337</v>
      </c>
      <c r="C521" s="160">
        <v>676130</v>
      </c>
      <c r="D521" s="160">
        <v>23313</v>
      </c>
      <c r="E521" s="160" t="s">
        <v>345</v>
      </c>
      <c r="F521" s="160" t="s">
        <v>345</v>
      </c>
      <c r="G521" s="175"/>
      <c r="H521" s="162" t="s">
        <v>4390</v>
      </c>
      <c r="I521" s="162" t="s">
        <v>3356</v>
      </c>
      <c r="J521" s="160">
        <v>27</v>
      </c>
      <c r="K521" s="161">
        <v>1</v>
      </c>
      <c r="M521" s="184" t="s">
        <v>837</v>
      </c>
      <c r="Z521" s="163"/>
      <c r="AS521" s="278"/>
      <c r="AT521" s="278"/>
      <c r="AU521" s="278"/>
      <c r="AV521" s="278"/>
      <c r="AW521" s="278"/>
      <c r="AX521" s="278"/>
      <c r="AY521" s="456"/>
      <c r="AZ521" s="278"/>
      <c r="BA521" s="278"/>
      <c r="BB521" s="278"/>
      <c r="BC521" s="278"/>
      <c r="BD521" s="164"/>
      <c r="BE521" s="164"/>
      <c r="BF521" s="164"/>
      <c r="BG521" s="164"/>
      <c r="BH521" s="164"/>
      <c r="BI521" s="164"/>
      <c r="BJ521" s="165"/>
      <c r="BK521" s="164"/>
      <c r="BL521" s="165"/>
      <c r="BM521" s="165"/>
      <c r="BN521" s="165"/>
      <c r="BO521" s="165"/>
      <c r="BP521" s="165"/>
      <c r="BQ521" s="165"/>
      <c r="BR521" s="165"/>
      <c r="BS521" s="284"/>
      <c r="BT521" s="289"/>
      <c r="BU521" s="279"/>
      <c r="BV521" s="290"/>
      <c r="BW521" s="289"/>
      <c r="BX521" s="289"/>
      <c r="BY521" s="289"/>
      <c r="BZ521" s="289"/>
      <c r="CA521" s="279"/>
      <c r="CB521" s="290"/>
      <c r="CC521" s="289"/>
      <c r="CD521" s="279"/>
      <c r="CE521" s="328"/>
      <c r="CF521" s="290"/>
      <c r="CG521" s="289"/>
      <c r="CH521" s="279"/>
      <c r="CI521" s="328"/>
      <c r="CJ521" s="290"/>
      <c r="CK521" s="289"/>
      <c r="CL521" s="279"/>
      <c r="CM521" s="328"/>
      <c r="CN521" s="290"/>
      <c r="CO521" s="289"/>
      <c r="CP521" s="279"/>
      <c r="CQ521" s="328"/>
      <c r="CR521" s="290"/>
      <c r="CS521" s="289"/>
      <c r="CT521" s="279"/>
      <c r="CU521" s="328"/>
      <c r="CV521" s="328"/>
      <c r="CW521" s="290"/>
      <c r="CX521" s="289"/>
      <c r="CY521" s="279"/>
      <c r="CZ521" s="328"/>
      <c r="DA521" s="328"/>
      <c r="DB521" s="290"/>
      <c r="DC521" s="289"/>
      <c r="DD521" s="279"/>
      <c r="DE521" s="328"/>
      <c r="DF521" s="328"/>
      <c r="DG521" s="290"/>
      <c r="DH521" s="302"/>
      <c r="DI521" s="301"/>
      <c r="DJ521" s="163">
        <v>31</v>
      </c>
      <c r="DK521" s="163">
        <v>0</v>
      </c>
      <c r="DL521" s="163">
        <v>0</v>
      </c>
      <c r="DM521" s="163">
        <v>2</v>
      </c>
      <c r="DN521" s="163">
        <v>1</v>
      </c>
      <c r="DO521" s="163">
        <v>1</v>
      </c>
      <c r="DP521" s="165">
        <v>43.2</v>
      </c>
      <c r="DQ521" s="165"/>
      <c r="DR521" s="165">
        <v>43.200000762939403</v>
      </c>
      <c r="DS521" s="163">
        <v>179</v>
      </c>
      <c r="DT521" s="163">
        <v>35</v>
      </c>
      <c r="DU521" s="163">
        <v>14</v>
      </c>
      <c r="DV521" s="163">
        <v>12</v>
      </c>
      <c r="DW521" s="163">
        <v>2</v>
      </c>
      <c r="DX521" s="163">
        <v>20</v>
      </c>
      <c r="DY521" s="163">
        <v>1</v>
      </c>
      <c r="DZ521" s="163">
        <v>1</v>
      </c>
      <c r="EA521" s="163">
        <v>2</v>
      </c>
      <c r="EB521" s="163">
        <v>1</v>
      </c>
      <c r="EC521" s="163">
        <v>39</v>
      </c>
      <c r="ED521" s="165">
        <v>8.0381691092817409</v>
      </c>
      <c r="EE521" s="165">
        <v>4.1221380047598597</v>
      </c>
      <c r="EF521" s="165">
        <v>0.41221380047598599</v>
      </c>
      <c r="EG521" s="165">
        <v>7.21374150832977</v>
      </c>
      <c r="EH521" s="166">
        <v>1.2595421681210699</v>
      </c>
      <c r="EI521" s="165">
        <v>97.2098753272614</v>
      </c>
      <c r="EJ521" s="164">
        <v>0.221518987341772</v>
      </c>
      <c r="EK521" s="164">
        <v>0.28205128205128199</v>
      </c>
      <c r="EL521" s="278">
        <v>0.49572649499999999</v>
      </c>
      <c r="EM521" s="278">
        <v>0.16239316200000001</v>
      </c>
      <c r="EN521" s="278">
        <v>0.34188034099999998</v>
      </c>
      <c r="EO521" s="278">
        <v>0.1092437</v>
      </c>
      <c r="EP521" s="278">
        <v>0.39495797999999999</v>
      </c>
      <c r="EQ521" s="278">
        <v>0.12853107</v>
      </c>
      <c r="ER521" s="165">
        <v>-0.11465592302678999</v>
      </c>
      <c r="ES521" s="166">
        <v>2.4732828028559202</v>
      </c>
      <c r="ET521" s="166">
        <v>4.18</v>
      </c>
      <c r="EU521" s="166">
        <v>3.3376563431701101</v>
      </c>
      <c r="EV521" s="166">
        <v>4.0929699706262497</v>
      </c>
      <c r="EW521" s="166">
        <v>4.01108090444112</v>
      </c>
      <c r="EX521" s="284">
        <v>0.49690294265746998</v>
      </c>
    </row>
    <row r="522" spans="1:260" ht="13" customHeight="1">
      <c r="A522" s="160" t="s">
        <v>13</v>
      </c>
      <c r="B522" s="160">
        <v>12718</v>
      </c>
      <c r="C522" s="160">
        <v>663687</v>
      </c>
      <c r="D522" s="160">
        <v>21520</v>
      </c>
      <c r="E522" s="160" t="s">
        <v>4356</v>
      </c>
      <c r="F522" s="160" t="s">
        <v>4356</v>
      </c>
      <c r="G522" s="175"/>
      <c r="H522" s="162" t="s">
        <v>149</v>
      </c>
      <c r="I522" s="162" t="s">
        <v>3412</v>
      </c>
      <c r="J522" s="160">
        <v>28</v>
      </c>
      <c r="K522" s="161">
        <v>1</v>
      </c>
      <c r="M522" s="184" t="s">
        <v>46</v>
      </c>
      <c r="Z522" s="163"/>
      <c r="AS522" s="278"/>
      <c r="AT522" s="278"/>
      <c r="AU522" s="278"/>
      <c r="AV522" s="278"/>
      <c r="AW522" s="278"/>
      <c r="AX522" s="278"/>
      <c r="AY522" s="456"/>
      <c r="AZ522" s="278"/>
      <c r="BA522" s="278"/>
      <c r="BB522" s="278"/>
      <c r="BC522" s="278"/>
      <c r="BD522" s="164"/>
      <c r="BE522" s="164"/>
      <c r="BF522" s="164"/>
      <c r="BG522" s="164"/>
      <c r="BH522" s="164"/>
      <c r="BI522" s="164"/>
      <c r="BJ522" s="165"/>
      <c r="BK522" s="164"/>
      <c r="BL522" s="165"/>
      <c r="BM522" s="165"/>
      <c r="BN522" s="165"/>
      <c r="BO522" s="165"/>
      <c r="BP522" s="165"/>
      <c r="BQ522" s="165"/>
      <c r="BR522" s="165"/>
      <c r="BS522" s="284"/>
      <c r="BT522" s="289"/>
      <c r="BU522" s="279"/>
      <c r="BV522" s="290"/>
      <c r="BW522" s="289"/>
      <c r="BX522" s="289"/>
      <c r="BY522" s="289"/>
      <c r="BZ522" s="289"/>
      <c r="CA522" s="279"/>
      <c r="CB522" s="290"/>
      <c r="CC522" s="289"/>
      <c r="CD522" s="279"/>
      <c r="CE522" s="328"/>
      <c r="CF522" s="290"/>
      <c r="CG522" s="289"/>
      <c r="CH522" s="279"/>
      <c r="CI522" s="328"/>
      <c r="CJ522" s="290"/>
      <c r="CK522" s="289"/>
      <c r="CL522" s="279"/>
      <c r="CM522" s="328"/>
      <c r="CN522" s="290"/>
      <c r="CO522" s="289"/>
      <c r="CP522" s="279"/>
      <c r="CQ522" s="328"/>
      <c r="CR522" s="290"/>
      <c r="CS522" s="289"/>
      <c r="CT522" s="279"/>
      <c r="CU522" s="328"/>
      <c r="CV522" s="328"/>
      <c r="CW522" s="290"/>
      <c r="CX522" s="289"/>
      <c r="CY522" s="279"/>
      <c r="CZ522" s="328"/>
      <c r="DA522" s="328"/>
      <c r="DB522" s="290"/>
      <c r="DC522" s="289"/>
      <c r="DD522" s="279"/>
      <c r="DE522" s="328"/>
      <c r="DF522" s="328"/>
      <c r="DG522" s="290"/>
      <c r="DH522" s="302"/>
      <c r="DI522" s="301"/>
      <c r="DJ522" s="163">
        <v>27</v>
      </c>
      <c r="DK522" s="163">
        <v>0</v>
      </c>
      <c r="DL522" s="163">
        <v>0</v>
      </c>
      <c r="DM522" s="163">
        <v>1</v>
      </c>
      <c r="DN522" s="163">
        <v>1</v>
      </c>
      <c r="DO522" s="163">
        <v>0</v>
      </c>
      <c r="DP522" s="165">
        <v>36</v>
      </c>
      <c r="DQ522" s="165"/>
      <c r="DR522" s="165">
        <v>36</v>
      </c>
      <c r="DS522" s="163">
        <v>169</v>
      </c>
      <c r="DT522" s="163">
        <v>39</v>
      </c>
      <c r="DU522" s="163">
        <v>20</v>
      </c>
      <c r="DV522" s="163">
        <v>17</v>
      </c>
      <c r="DW522" s="163">
        <v>3</v>
      </c>
      <c r="DX522" s="163">
        <v>22</v>
      </c>
      <c r="DY522" s="163">
        <v>3</v>
      </c>
      <c r="DZ522" s="163">
        <v>1</v>
      </c>
      <c r="EA522" s="163">
        <v>0</v>
      </c>
      <c r="EB522" s="163">
        <v>0</v>
      </c>
      <c r="EC522" s="163">
        <v>41</v>
      </c>
      <c r="ED522" s="165">
        <v>10.250002172258601</v>
      </c>
      <c r="EE522" s="165">
        <v>5.5000011656021801</v>
      </c>
      <c r="EF522" s="165">
        <v>0.750000158945753</v>
      </c>
      <c r="EG522" s="165">
        <v>9.7500020662947904</v>
      </c>
      <c r="EH522" s="166">
        <v>1.6944448035441</v>
      </c>
      <c r="EI522" s="165">
        <v>131.43672968878701</v>
      </c>
      <c r="EJ522" s="164">
        <v>0.267123287671232</v>
      </c>
      <c r="EK522" s="164">
        <v>0.35294117647058798</v>
      </c>
      <c r="EL522" s="278">
        <v>0.28846153800000002</v>
      </c>
      <c r="EM522" s="278">
        <v>0.31730769199999997</v>
      </c>
      <c r="EN522" s="278">
        <v>0.39423076899999998</v>
      </c>
      <c r="EO522" s="278">
        <v>5.7142859999999997E-2</v>
      </c>
      <c r="EP522" s="278">
        <v>0.2952381</v>
      </c>
      <c r="EQ522" s="278">
        <v>0.1</v>
      </c>
      <c r="ER522" s="165">
        <v>0.42239608606179901</v>
      </c>
      <c r="ES522" s="166">
        <v>4.2500009006925996</v>
      </c>
      <c r="ET522" s="166">
        <v>4.12</v>
      </c>
      <c r="EU522" s="166">
        <v>3.8079702848269901</v>
      </c>
      <c r="EV522" s="166">
        <v>4.4039863607693404</v>
      </c>
      <c r="EW522" s="166">
        <v>4.1419001712540204</v>
      </c>
      <c r="EX522" s="284">
        <v>0.21260997653007499</v>
      </c>
    </row>
    <row r="523" spans="1:260" s="167" customFormat="1" ht="13" customHeight="1">
      <c r="A523" s="160" t="s">
        <v>13</v>
      </c>
      <c r="B523" s="160">
        <v>11799</v>
      </c>
      <c r="C523" s="200">
        <v>673380</v>
      </c>
      <c r="D523" s="200">
        <v>23055</v>
      </c>
      <c r="E523" s="200" t="s">
        <v>345</v>
      </c>
      <c r="F523" s="160" t="s">
        <v>345</v>
      </c>
      <c r="G523" s="175"/>
      <c r="H523" s="206" t="s">
        <v>3995</v>
      </c>
      <c r="I523" s="206" t="s">
        <v>3994</v>
      </c>
      <c r="J523" s="200">
        <v>29</v>
      </c>
      <c r="K523" s="161">
        <v>1</v>
      </c>
      <c r="L523" s="175"/>
      <c r="M523" s="210" t="s">
        <v>837</v>
      </c>
      <c r="N523" s="211"/>
      <c r="O523" s="175"/>
      <c r="P523" s="175"/>
      <c r="Q523" s="175"/>
      <c r="R523" s="175"/>
      <c r="S523" s="175"/>
      <c r="T523" s="175"/>
      <c r="U523" s="175"/>
      <c r="V523" s="175"/>
      <c r="W523" s="175"/>
      <c r="X523" s="175"/>
      <c r="Y523" s="210"/>
      <c r="Z523" s="163"/>
      <c r="AA523" s="163"/>
      <c r="AB523" s="163"/>
      <c r="AC523" s="163"/>
      <c r="AD523" s="163"/>
      <c r="AE523" s="163"/>
      <c r="AF523" s="163"/>
      <c r="AG523" s="163"/>
      <c r="AH523" s="163"/>
      <c r="AI523" s="163"/>
      <c r="AJ523" s="163"/>
      <c r="AK523" s="163"/>
      <c r="AL523" s="163"/>
      <c r="AM523" s="163"/>
      <c r="AN523" s="163"/>
      <c r="AO523" s="163"/>
      <c r="AP523" s="163"/>
      <c r="AQ523" s="163"/>
      <c r="AR523" s="163"/>
      <c r="AS523" s="278"/>
      <c r="AT523" s="278"/>
      <c r="AU523" s="278"/>
      <c r="AV523" s="278"/>
      <c r="AW523" s="278"/>
      <c r="AX523" s="278"/>
      <c r="AY523" s="456"/>
      <c r="AZ523" s="278"/>
      <c r="BA523" s="278"/>
      <c r="BB523" s="278"/>
      <c r="BC523" s="278"/>
      <c r="BD523" s="164"/>
      <c r="BE523" s="164"/>
      <c r="BF523" s="164"/>
      <c r="BG523" s="164"/>
      <c r="BH523" s="164"/>
      <c r="BI523" s="164"/>
      <c r="BJ523" s="165"/>
      <c r="BK523" s="164"/>
      <c r="BL523" s="165"/>
      <c r="BM523" s="165"/>
      <c r="BN523" s="165"/>
      <c r="BO523" s="165"/>
      <c r="BP523" s="165"/>
      <c r="BQ523" s="165"/>
      <c r="BR523" s="165"/>
      <c r="BS523" s="284"/>
      <c r="BT523" s="289"/>
      <c r="BU523" s="279"/>
      <c r="BV523" s="290"/>
      <c r="BW523" s="289"/>
      <c r="BX523" s="289"/>
      <c r="BY523" s="289"/>
      <c r="BZ523" s="289"/>
      <c r="CA523" s="279"/>
      <c r="CB523" s="290"/>
      <c r="CC523" s="289"/>
      <c r="CD523" s="279"/>
      <c r="CE523" s="328"/>
      <c r="CF523" s="290"/>
      <c r="CG523" s="289"/>
      <c r="CH523" s="279"/>
      <c r="CI523" s="328"/>
      <c r="CJ523" s="290"/>
      <c r="CK523" s="289"/>
      <c r="CL523" s="279"/>
      <c r="CM523" s="328"/>
      <c r="CN523" s="290"/>
      <c r="CO523" s="289"/>
      <c r="CP523" s="279"/>
      <c r="CQ523" s="328"/>
      <c r="CR523" s="290"/>
      <c r="CS523" s="289"/>
      <c r="CT523" s="279"/>
      <c r="CU523" s="328"/>
      <c r="CV523" s="328"/>
      <c r="CW523" s="290"/>
      <c r="CX523" s="289"/>
      <c r="CY523" s="279"/>
      <c r="CZ523" s="328"/>
      <c r="DA523" s="328"/>
      <c r="DB523" s="290"/>
      <c r="DC523" s="289"/>
      <c r="DD523" s="279"/>
      <c r="DE523" s="328"/>
      <c r="DF523" s="328"/>
      <c r="DG523" s="290"/>
      <c r="DH523" s="325"/>
      <c r="DI523" s="301"/>
      <c r="DJ523" s="163">
        <v>10</v>
      </c>
      <c r="DK523" s="163">
        <v>0</v>
      </c>
      <c r="DL523" s="163">
        <v>0</v>
      </c>
      <c r="DM523" s="163">
        <v>0</v>
      </c>
      <c r="DN523" s="163">
        <v>0</v>
      </c>
      <c r="DO523" s="163">
        <v>0</v>
      </c>
      <c r="DP523" s="165">
        <v>9.1999999999999993</v>
      </c>
      <c r="DQ523" s="165"/>
      <c r="DR523" s="165">
        <v>9.1999998092651296</v>
      </c>
      <c r="DS523" s="163">
        <v>41</v>
      </c>
      <c r="DT523" s="163">
        <v>6</v>
      </c>
      <c r="DU523" s="163">
        <v>5</v>
      </c>
      <c r="DV523" s="163">
        <v>5</v>
      </c>
      <c r="DW523" s="163">
        <v>1</v>
      </c>
      <c r="DX523" s="163">
        <v>6</v>
      </c>
      <c r="DY523" s="163">
        <v>0</v>
      </c>
      <c r="DZ523" s="163">
        <v>0</v>
      </c>
      <c r="EA523" s="163">
        <v>1</v>
      </c>
      <c r="EB523" s="163">
        <v>0</v>
      </c>
      <c r="EC523" s="163">
        <v>11</v>
      </c>
      <c r="ED523" s="165">
        <v>10.2413809943003</v>
      </c>
      <c r="EE523" s="165">
        <v>5.5862078150729104</v>
      </c>
      <c r="EF523" s="165">
        <v>0.93103463584548596</v>
      </c>
      <c r="EG523" s="165">
        <v>5.5862078150729104</v>
      </c>
      <c r="EH523" s="166">
        <v>1.2413795144606401</v>
      </c>
      <c r="EI523" s="165">
        <v>95.808104634204099</v>
      </c>
      <c r="EJ523" s="164">
        <v>0.17142857142857101</v>
      </c>
      <c r="EK523" s="164">
        <v>0.217391304347826</v>
      </c>
      <c r="EL523" s="278">
        <v>0.20833333300000001</v>
      </c>
      <c r="EM523" s="278">
        <v>0.16666666599999999</v>
      </c>
      <c r="EN523" s="278">
        <v>0.625</v>
      </c>
      <c r="EO523" s="278">
        <v>0.125</v>
      </c>
      <c r="EP523" s="278">
        <v>0.45833332999999998</v>
      </c>
      <c r="EQ523" s="278">
        <v>0.125</v>
      </c>
      <c r="ER523" s="165">
        <v>6.1878400881900997E-2</v>
      </c>
      <c r="ES523" s="166">
        <v>4.6551731792274298</v>
      </c>
      <c r="ET523" s="166">
        <v>5.07</v>
      </c>
      <c r="EU523" s="166">
        <v>4.0167825453913801</v>
      </c>
      <c r="EV523" s="166">
        <v>4.9600508572607902</v>
      </c>
      <c r="EW523" s="166">
        <v>4.3881189814416199</v>
      </c>
      <c r="EX523" s="284">
        <v>7.4019365012645694E-2</v>
      </c>
      <c r="EY523" s="458"/>
      <c r="EZ523" s="162"/>
      <c r="FA523" s="162"/>
      <c r="FB523" s="162"/>
      <c r="FC523" s="162"/>
      <c r="FD523" s="162"/>
      <c r="FE523" s="162"/>
      <c r="FF523" s="162"/>
      <c r="FG523" s="162"/>
      <c r="FH523" s="162"/>
      <c r="FI523" s="162"/>
      <c r="FJ523" s="162"/>
      <c r="FK523" s="162"/>
      <c r="FL523" s="162"/>
      <c r="FM523" s="162"/>
      <c r="FN523" s="162"/>
      <c r="FO523" s="162"/>
      <c r="FP523" s="162"/>
      <c r="FQ523" s="162"/>
      <c r="FR523" s="162"/>
      <c r="FS523" s="162"/>
      <c r="FT523" s="162"/>
      <c r="FU523" s="162"/>
      <c r="FV523" s="162"/>
      <c r="FW523" s="162"/>
      <c r="FX523" s="162"/>
      <c r="FY523" s="162"/>
      <c r="FZ523" s="162"/>
      <c r="GA523" s="162"/>
      <c r="GB523" s="162"/>
      <c r="GC523" s="162"/>
      <c r="GD523" s="162"/>
      <c r="GE523" s="162"/>
      <c r="GF523" s="162"/>
      <c r="GG523" s="162"/>
      <c r="GH523" s="162"/>
      <c r="GI523" s="162"/>
      <c r="GJ523" s="162"/>
      <c r="GK523" s="162"/>
      <c r="GL523" s="162"/>
      <c r="GM523" s="162"/>
      <c r="GN523" s="162"/>
      <c r="GO523" s="162"/>
      <c r="GP523" s="162"/>
      <c r="GQ523" s="162"/>
      <c r="GR523" s="162"/>
      <c r="GS523" s="162"/>
      <c r="GT523" s="162"/>
      <c r="GU523" s="162"/>
      <c r="GV523" s="162"/>
      <c r="GW523" s="162"/>
      <c r="GX523" s="162"/>
      <c r="GY523" s="162"/>
      <c r="GZ523" s="162"/>
      <c r="HA523" s="162"/>
      <c r="HB523" s="162"/>
      <c r="HC523" s="162"/>
      <c r="HD523" s="162"/>
      <c r="HE523" s="162"/>
      <c r="HF523" s="162"/>
      <c r="HG523" s="162"/>
      <c r="HH523" s="162"/>
      <c r="HI523" s="162"/>
      <c r="HJ523" s="162"/>
      <c r="HK523" s="162"/>
      <c r="HL523" s="162"/>
      <c r="HM523" s="162"/>
      <c r="HN523" s="162"/>
      <c r="HO523" s="162"/>
      <c r="HP523" s="162"/>
      <c r="HQ523" s="162"/>
      <c r="HR523" s="162"/>
      <c r="HS523" s="162"/>
      <c r="HT523" s="162"/>
      <c r="HU523" s="162"/>
      <c r="HV523" s="162"/>
      <c r="HW523" s="162"/>
      <c r="HX523" s="162"/>
      <c r="HY523" s="162"/>
      <c r="HZ523" s="162"/>
      <c r="IA523" s="162"/>
      <c r="IB523" s="162"/>
      <c r="IC523" s="162"/>
      <c r="ID523" s="162"/>
      <c r="IE523" s="162"/>
      <c r="IF523" s="162"/>
      <c r="IG523" s="162"/>
      <c r="IH523" s="162"/>
      <c r="II523" s="162"/>
      <c r="IJ523" s="162"/>
      <c r="IK523" s="162"/>
      <c r="IL523" s="162"/>
      <c r="IM523" s="162"/>
      <c r="IN523" s="162"/>
      <c r="IO523" s="162"/>
      <c r="IP523" s="162"/>
      <c r="IQ523" s="162"/>
      <c r="IR523" s="162"/>
      <c r="IS523" s="162"/>
      <c r="IT523" s="162"/>
      <c r="IU523" s="162"/>
      <c r="IV523" s="162"/>
      <c r="IW523" s="162"/>
      <c r="IX523" s="162"/>
      <c r="IY523" s="162"/>
      <c r="IZ523" s="162"/>
    </row>
    <row r="524" spans="1:260" ht="13" customHeight="1">
      <c r="A524" s="160" t="s">
        <v>13</v>
      </c>
      <c r="B524" s="160">
        <v>12991</v>
      </c>
      <c r="C524" s="200">
        <v>684320</v>
      </c>
      <c r="D524" s="160">
        <v>33838</v>
      </c>
      <c r="E524" s="200" t="s">
        <v>470</v>
      </c>
      <c r="F524" s="160" t="s">
        <v>470</v>
      </c>
      <c r="G524" s="175"/>
      <c r="H524" s="206" t="s">
        <v>3452</v>
      </c>
      <c r="I524" s="206" t="s">
        <v>4069</v>
      </c>
      <c r="J524" s="200">
        <v>28</v>
      </c>
      <c r="K524" s="161">
        <v>1</v>
      </c>
      <c r="L524" s="175"/>
      <c r="M524" s="210" t="s">
        <v>837</v>
      </c>
      <c r="N524" s="211"/>
      <c r="O524" s="175"/>
      <c r="P524" s="175"/>
      <c r="Q524" s="175"/>
      <c r="R524" s="175"/>
      <c r="S524" s="175"/>
      <c r="T524" s="175"/>
      <c r="U524" s="175"/>
      <c r="V524" s="175"/>
      <c r="W524" s="175"/>
      <c r="X524" s="175"/>
      <c r="Y524" s="210"/>
      <c r="Z524" s="163"/>
      <c r="AS524" s="278"/>
      <c r="AT524" s="278"/>
      <c r="AU524" s="278"/>
      <c r="AV524" s="278"/>
      <c r="AW524" s="278"/>
      <c r="AX524" s="278"/>
      <c r="AY524" s="456"/>
      <c r="AZ524" s="278"/>
      <c r="BA524" s="278"/>
      <c r="BB524" s="278"/>
      <c r="BC524" s="278"/>
      <c r="BD524" s="164"/>
      <c r="BE524" s="164"/>
      <c r="BF524" s="164"/>
      <c r="BG524" s="164"/>
      <c r="BH524" s="164"/>
      <c r="BI524" s="164"/>
      <c r="BJ524" s="165"/>
      <c r="BK524" s="164"/>
      <c r="BL524" s="165"/>
      <c r="BM524" s="165"/>
      <c r="BN524" s="165"/>
      <c r="BO524" s="165"/>
      <c r="BP524" s="165"/>
      <c r="BQ524" s="165"/>
      <c r="BR524" s="165"/>
      <c r="BS524" s="284"/>
      <c r="BT524" s="289"/>
      <c r="BU524" s="279"/>
      <c r="BV524" s="290"/>
      <c r="BW524" s="289"/>
      <c r="BX524" s="289"/>
      <c r="BY524" s="289"/>
      <c r="BZ524" s="289"/>
      <c r="CA524" s="279"/>
      <c r="CB524" s="290"/>
      <c r="CC524" s="289"/>
      <c r="CD524" s="279"/>
      <c r="CE524" s="328"/>
      <c r="CF524" s="290"/>
      <c r="CG524" s="289"/>
      <c r="CH524" s="279"/>
      <c r="CI524" s="328"/>
      <c r="CJ524" s="290"/>
      <c r="CK524" s="289"/>
      <c r="CL524" s="279"/>
      <c r="CM524" s="328"/>
      <c r="CN524" s="290"/>
      <c r="CO524" s="289"/>
      <c r="CP524" s="279"/>
      <c r="CQ524" s="328"/>
      <c r="CR524" s="290"/>
      <c r="CS524" s="289"/>
      <c r="CT524" s="279"/>
      <c r="CU524" s="328"/>
      <c r="CV524" s="328"/>
      <c r="CW524" s="290"/>
      <c r="CX524" s="289"/>
      <c r="CY524" s="279"/>
      <c r="CZ524" s="328"/>
      <c r="DA524" s="328"/>
      <c r="DB524" s="290"/>
      <c r="DC524" s="289"/>
      <c r="DD524" s="279"/>
      <c r="DE524" s="328"/>
      <c r="DF524" s="328"/>
      <c r="DG524" s="290"/>
      <c r="DH524" s="325"/>
      <c r="DI524" s="301"/>
      <c r="DJ524" s="163">
        <v>36</v>
      </c>
      <c r="DK524" s="163">
        <v>1</v>
      </c>
      <c r="DL524" s="163">
        <v>0</v>
      </c>
      <c r="DM524" s="163">
        <v>2</v>
      </c>
      <c r="DN524" s="163">
        <v>0</v>
      </c>
      <c r="DO524" s="163">
        <v>1</v>
      </c>
      <c r="DP524" s="165">
        <v>44.1</v>
      </c>
      <c r="DQ524" s="165">
        <v>1</v>
      </c>
      <c r="DR524" s="165">
        <v>43.099998474121001</v>
      </c>
      <c r="DS524" s="163">
        <v>168</v>
      </c>
      <c r="DT524" s="163">
        <v>26</v>
      </c>
      <c r="DU524" s="163">
        <v>13</v>
      </c>
      <c r="DV524" s="163">
        <v>13</v>
      </c>
      <c r="DW524" s="163">
        <v>6</v>
      </c>
      <c r="DX524" s="163">
        <v>15</v>
      </c>
      <c r="DY524" s="163">
        <v>1</v>
      </c>
      <c r="DZ524" s="163">
        <v>4</v>
      </c>
      <c r="EA524" s="163">
        <v>1</v>
      </c>
      <c r="EB524" s="163">
        <v>1</v>
      </c>
      <c r="EC524" s="163">
        <v>40</v>
      </c>
      <c r="ED524" s="165">
        <v>8.1203016835035307</v>
      </c>
      <c r="EE524" s="165">
        <v>3.04511313131382</v>
      </c>
      <c r="EF524" s="165">
        <v>1.2180452525255301</v>
      </c>
      <c r="EG524" s="165">
        <v>5.2781960942772903</v>
      </c>
      <c r="EH524" s="166">
        <v>0.92481213617679103</v>
      </c>
      <c r="EI524" s="165">
        <v>71.736938554348399</v>
      </c>
      <c r="EJ524" s="164">
        <v>0.17449664429530201</v>
      </c>
      <c r="EK524" s="164">
        <v>0.19417475728155301</v>
      </c>
      <c r="EL524" s="278">
        <v>0.37614678800000001</v>
      </c>
      <c r="EM524" s="278">
        <v>0.17431192600000001</v>
      </c>
      <c r="EN524" s="278">
        <v>0.44954128399999999</v>
      </c>
      <c r="EO524" s="278">
        <v>0.12844037</v>
      </c>
      <c r="EP524" s="278">
        <v>0.38532110000000003</v>
      </c>
      <c r="EQ524" s="278">
        <v>0.12089552000000001</v>
      </c>
      <c r="ER524" s="165">
        <v>0.53322828582261605</v>
      </c>
      <c r="ES524" s="166">
        <v>2.6390980471386398</v>
      </c>
      <c r="ET524" s="166">
        <v>3.74</v>
      </c>
      <c r="EU524" s="166">
        <v>4.3263495556367104</v>
      </c>
      <c r="EV524" s="166">
        <v>4.1967174860132399</v>
      </c>
      <c r="EW524" s="166">
        <v>3.6538643549111001</v>
      </c>
      <c r="EX524" s="284">
        <v>4.5169502496719298E-2</v>
      </c>
    </row>
    <row r="525" spans="1:260" ht="13" customHeight="1">
      <c r="A525" s="160" t="s">
        <v>13</v>
      </c>
      <c r="B525" s="160">
        <v>10178</v>
      </c>
      <c r="C525" s="200">
        <v>594580</v>
      </c>
      <c r="D525" s="160">
        <v>14874</v>
      </c>
      <c r="E525" s="200" t="s">
        <v>188</v>
      </c>
      <c r="F525" s="200" t="s">
        <v>188</v>
      </c>
      <c r="G525" s="175"/>
      <c r="H525" s="162" t="s">
        <v>2262</v>
      </c>
      <c r="I525" s="162" t="s">
        <v>72</v>
      </c>
      <c r="J525" s="161">
        <v>33</v>
      </c>
      <c r="K525" s="161">
        <v>1</v>
      </c>
      <c r="M525" s="184" t="s">
        <v>46</v>
      </c>
      <c r="Z525" s="163"/>
      <c r="AS525" s="278"/>
      <c r="AT525" s="278"/>
      <c r="AU525" s="278"/>
      <c r="AV525" s="278"/>
      <c r="AW525" s="278"/>
      <c r="AX525" s="278"/>
      <c r="AY525" s="456"/>
      <c r="AZ525" s="278"/>
      <c r="BA525" s="278"/>
      <c r="BB525" s="278"/>
      <c r="BC525" s="278"/>
      <c r="BD525" s="164"/>
      <c r="BE525" s="164"/>
      <c r="BF525" s="164"/>
      <c r="BG525" s="164"/>
      <c r="BH525" s="164"/>
      <c r="BI525" s="164"/>
      <c r="BJ525" s="165"/>
      <c r="BK525" s="164"/>
      <c r="BL525" s="165"/>
      <c r="BM525" s="165"/>
      <c r="BN525" s="165"/>
      <c r="BO525" s="165"/>
      <c r="BP525" s="165"/>
      <c r="BQ525" s="165"/>
      <c r="BR525" s="165"/>
      <c r="BS525" s="284"/>
      <c r="BT525" s="289"/>
      <c r="BU525" s="279"/>
      <c r="BV525" s="290"/>
      <c r="BW525" s="289"/>
      <c r="BX525" s="289"/>
      <c r="BY525" s="289"/>
      <c r="BZ525" s="289"/>
      <c r="CA525" s="279"/>
      <c r="CB525" s="290"/>
      <c r="CC525" s="289"/>
      <c r="CD525" s="279"/>
      <c r="CE525" s="328"/>
      <c r="CF525" s="290"/>
      <c r="CG525" s="289"/>
      <c r="CH525" s="279"/>
      <c r="CI525" s="328"/>
      <c r="CJ525" s="290"/>
      <c r="CK525" s="289"/>
      <c r="CL525" s="279"/>
      <c r="CM525" s="328"/>
      <c r="CN525" s="290"/>
      <c r="CO525" s="289"/>
      <c r="CP525" s="279"/>
      <c r="CQ525" s="328"/>
      <c r="CR525" s="290"/>
      <c r="CS525" s="289"/>
      <c r="CT525" s="279"/>
      <c r="CU525" s="328"/>
      <c r="CV525" s="328"/>
      <c r="CW525" s="290"/>
      <c r="CX525" s="289"/>
      <c r="CY525" s="279"/>
      <c r="CZ525" s="328"/>
      <c r="DA525" s="328"/>
      <c r="DB525" s="290"/>
      <c r="DC525" s="289"/>
      <c r="DD525" s="279"/>
      <c r="DE525" s="328"/>
      <c r="DF525" s="328"/>
      <c r="DG525" s="290"/>
      <c r="DH525" s="302"/>
      <c r="DI525" s="301"/>
      <c r="DJ525" s="163">
        <v>6</v>
      </c>
      <c r="DK525" s="163">
        <v>0</v>
      </c>
      <c r="DL525" s="163">
        <v>0</v>
      </c>
      <c r="DM525" s="163">
        <v>1</v>
      </c>
      <c r="DN525" s="163">
        <v>0</v>
      </c>
      <c r="DO525" s="163">
        <v>0</v>
      </c>
      <c r="DP525" s="165">
        <v>5.2</v>
      </c>
      <c r="DQ525" s="165"/>
      <c r="DR525" s="165">
        <v>5.1999998092651296</v>
      </c>
      <c r="DS525" s="163">
        <v>24</v>
      </c>
      <c r="DT525" s="163">
        <v>4</v>
      </c>
      <c r="DU525" s="163">
        <v>4</v>
      </c>
      <c r="DV525" s="163">
        <v>4</v>
      </c>
      <c r="DW525" s="163">
        <v>1</v>
      </c>
      <c r="DX525" s="163">
        <v>3</v>
      </c>
      <c r="DY525" s="163">
        <v>0</v>
      </c>
      <c r="DZ525" s="163">
        <v>0</v>
      </c>
      <c r="EA525" s="163">
        <v>2</v>
      </c>
      <c r="EB525" s="163">
        <v>0</v>
      </c>
      <c r="EC525" s="163">
        <v>6</v>
      </c>
      <c r="ED525" s="165">
        <v>9.5294144376346406</v>
      </c>
      <c r="EE525" s="165">
        <v>4.7647072188173203</v>
      </c>
      <c r="EF525" s="165">
        <v>1.58823573960577</v>
      </c>
      <c r="EG525" s="165">
        <v>6.3529429584230899</v>
      </c>
      <c r="EH525" s="166">
        <v>1.2352944641378201</v>
      </c>
      <c r="EI525" s="165">
        <v>95.338468128008998</v>
      </c>
      <c r="EJ525" s="164">
        <v>0.19047619047618999</v>
      </c>
      <c r="EK525" s="164">
        <v>0.214285714285714</v>
      </c>
      <c r="EL525" s="278">
        <v>0.5</v>
      </c>
      <c r="EM525" s="278">
        <v>0.21428571399999999</v>
      </c>
      <c r="EN525" s="278">
        <v>0.28571428500000001</v>
      </c>
      <c r="EO525" s="278">
        <v>0</v>
      </c>
      <c r="EP525" s="278">
        <v>0.4</v>
      </c>
      <c r="EQ525" s="278">
        <v>0.13978494999999999</v>
      </c>
      <c r="ER525" s="165">
        <v>0.13186848702541601</v>
      </c>
      <c r="ES525" s="166">
        <v>6.3529429584230899</v>
      </c>
      <c r="ET525" s="166">
        <v>2.85</v>
      </c>
      <c r="EU525" s="166">
        <v>4.8504542868856397</v>
      </c>
      <c r="EV525" s="166">
        <v>3.59719552824009</v>
      </c>
      <c r="EW525" s="166">
        <v>3.8011218757629299</v>
      </c>
      <c r="EX525" s="284">
        <v>-3.2677102833986199E-2</v>
      </c>
    </row>
    <row r="526" spans="1:260" ht="13" customHeight="1">
      <c r="A526" s="160" t="s">
        <v>13</v>
      </c>
      <c r="B526" s="160">
        <v>11331</v>
      </c>
      <c r="C526" s="160">
        <v>664062</v>
      </c>
      <c r="D526" s="160">
        <v>19388</v>
      </c>
      <c r="E526" s="160" t="s">
        <v>15</v>
      </c>
      <c r="F526" s="160" t="s">
        <v>15</v>
      </c>
      <c r="G526" s="175"/>
      <c r="H526" s="168" t="s">
        <v>1261</v>
      </c>
      <c r="I526" s="169" t="s">
        <v>198</v>
      </c>
      <c r="J526" s="170">
        <v>31</v>
      </c>
      <c r="K526" s="161">
        <v>1</v>
      </c>
      <c r="M526" s="184" t="s">
        <v>837</v>
      </c>
      <c r="Z526" s="163"/>
      <c r="BT526" s="289"/>
      <c r="BU526" s="279"/>
      <c r="BV526" s="290"/>
      <c r="BW526" s="289"/>
      <c r="BX526" s="289"/>
      <c r="BY526" s="289"/>
      <c r="BZ526" s="289"/>
      <c r="CA526" s="279"/>
      <c r="CB526" s="290"/>
      <c r="CC526" s="289"/>
      <c r="CD526" s="279"/>
      <c r="CE526" s="328"/>
      <c r="CF526" s="290"/>
      <c r="CG526" s="289"/>
      <c r="CH526" s="279"/>
      <c r="CI526" s="328"/>
      <c r="CJ526" s="290"/>
      <c r="CK526" s="289"/>
      <c r="CL526" s="279"/>
      <c r="CM526" s="328"/>
      <c r="CN526" s="290"/>
      <c r="CO526" s="289"/>
      <c r="CP526" s="279"/>
      <c r="CQ526" s="328"/>
      <c r="CR526" s="290"/>
      <c r="CS526" s="289"/>
      <c r="CT526" s="279"/>
      <c r="CU526" s="328"/>
      <c r="CV526" s="328"/>
      <c r="CW526" s="290"/>
      <c r="CX526" s="289"/>
      <c r="CY526" s="279"/>
      <c r="CZ526" s="328"/>
      <c r="DA526" s="328"/>
      <c r="DB526" s="290"/>
      <c r="DC526" s="289"/>
      <c r="DD526" s="279"/>
      <c r="DE526" s="328"/>
      <c r="DF526" s="328"/>
      <c r="DG526" s="290"/>
      <c r="DH526" s="302"/>
      <c r="DI526" s="300"/>
      <c r="DJ526" s="163">
        <v>7</v>
      </c>
      <c r="DK526" s="163">
        <v>7</v>
      </c>
      <c r="DL526" s="163">
        <v>0</v>
      </c>
      <c r="DM526" s="163">
        <v>3</v>
      </c>
      <c r="DN526" s="163">
        <v>2</v>
      </c>
      <c r="DO526" s="163">
        <v>0</v>
      </c>
      <c r="DP526" s="165">
        <v>36</v>
      </c>
      <c r="DQ526" s="165">
        <v>36</v>
      </c>
      <c r="DR526" s="165"/>
      <c r="DS526" s="163">
        <v>157</v>
      </c>
      <c r="DT526" s="163">
        <v>33</v>
      </c>
      <c r="DU526" s="163">
        <v>21</v>
      </c>
      <c r="DV526" s="163">
        <v>20</v>
      </c>
      <c r="DW526" s="163">
        <v>9</v>
      </c>
      <c r="DX526" s="163">
        <v>18</v>
      </c>
      <c r="DY526" s="163">
        <v>0</v>
      </c>
      <c r="DZ526" s="163">
        <v>3</v>
      </c>
      <c r="EA526" s="163">
        <v>1</v>
      </c>
      <c r="EB526" s="163">
        <v>0</v>
      </c>
      <c r="EC526" s="163">
        <v>38</v>
      </c>
      <c r="ED526" s="165">
        <v>9.5</v>
      </c>
      <c r="EE526" s="165">
        <v>4.5</v>
      </c>
      <c r="EF526" s="165">
        <v>2.25</v>
      </c>
      <c r="EG526" s="165">
        <v>8.25</v>
      </c>
      <c r="EH526" s="166">
        <v>1.4166666666666601</v>
      </c>
      <c r="EI526" s="166">
        <v>109.336545875545</v>
      </c>
      <c r="EJ526" s="164">
        <v>0.24264705882352899</v>
      </c>
      <c r="EK526" s="164">
        <v>0.26966292134831399</v>
      </c>
      <c r="EL526" s="278">
        <v>0.40625</v>
      </c>
      <c r="EM526" s="278">
        <v>0.15625</v>
      </c>
      <c r="EN526" s="278">
        <v>0.4375</v>
      </c>
      <c r="EO526" s="278">
        <v>0.11224489999999999</v>
      </c>
      <c r="EP526" s="278">
        <v>0.44897958999999998</v>
      </c>
      <c r="EQ526" s="278">
        <v>0.12151067</v>
      </c>
      <c r="ER526" s="165">
        <v>-0.12829650031369599</v>
      </c>
      <c r="ES526" s="166">
        <v>5</v>
      </c>
      <c r="ET526" s="166">
        <v>5.3</v>
      </c>
      <c r="EU526" s="166">
        <v>5.9746367984347799</v>
      </c>
      <c r="EV526" s="166">
        <v>4.4449458200070504</v>
      </c>
      <c r="EW526" s="166">
        <v>4.2616819839675397</v>
      </c>
      <c r="EX526" s="284">
        <v>-0.17812399566173501</v>
      </c>
    </row>
    <row r="527" spans="1:260" ht="13" customHeight="1">
      <c r="A527" s="160" t="s">
        <v>13</v>
      </c>
      <c r="B527" s="282">
        <v>12868</v>
      </c>
      <c r="C527" s="282">
        <v>693312</v>
      </c>
      <c r="D527" s="282">
        <v>27775</v>
      </c>
      <c r="E527" s="282" t="s">
        <v>438</v>
      </c>
      <c r="F527" s="160" t="s">
        <v>438</v>
      </c>
      <c r="G527" s="175"/>
      <c r="H527" s="162" t="s">
        <v>3658</v>
      </c>
      <c r="I527" s="162" t="s">
        <v>547</v>
      </c>
      <c r="J527" s="160">
        <v>26</v>
      </c>
      <c r="K527" s="161">
        <v>1</v>
      </c>
      <c r="M527" s="184" t="s">
        <v>837</v>
      </c>
      <c r="Z527" s="163"/>
      <c r="AS527" s="278"/>
      <c r="AT527" s="278"/>
      <c r="AU527" s="278"/>
      <c r="AV527" s="278"/>
      <c r="AW527" s="278"/>
      <c r="AX527" s="278"/>
      <c r="AY527" s="456"/>
      <c r="AZ527" s="278"/>
      <c r="BA527" s="278"/>
      <c r="BB527" s="278"/>
      <c r="BC527" s="278"/>
      <c r="BD527" s="164"/>
      <c r="BE527" s="164"/>
      <c r="BF527" s="164"/>
      <c r="BG527" s="164"/>
      <c r="BH527" s="164"/>
      <c r="BI527" s="164"/>
      <c r="BJ527" s="165"/>
      <c r="BK527" s="164"/>
      <c r="BL527" s="165"/>
      <c r="BM527" s="165"/>
      <c r="BN527" s="165"/>
      <c r="BO527" s="165"/>
      <c r="BP527" s="165"/>
      <c r="BQ527" s="165"/>
      <c r="BR527" s="165"/>
      <c r="BS527" s="284"/>
      <c r="BT527" s="289"/>
      <c r="BU527" s="279"/>
      <c r="BV527" s="290"/>
      <c r="BW527" s="289"/>
      <c r="BX527" s="289"/>
      <c r="BY527" s="289"/>
      <c r="BZ527" s="289"/>
      <c r="CA527" s="279"/>
      <c r="CB527" s="290"/>
      <c r="CC527" s="289"/>
      <c r="CD527" s="279"/>
      <c r="CE527" s="328"/>
      <c r="CF527" s="290"/>
      <c r="CG527" s="289"/>
      <c r="CH527" s="279"/>
      <c r="CI527" s="328"/>
      <c r="CJ527" s="290"/>
      <c r="CK527" s="289"/>
      <c r="CL527" s="279"/>
      <c r="CM527" s="328"/>
      <c r="CN527" s="290"/>
      <c r="CO527" s="289"/>
      <c r="CP527" s="279"/>
      <c r="CQ527" s="328"/>
      <c r="CR527" s="290"/>
      <c r="CS527" s="289"/>
      <c r="CT527" s="279"/>
      <c r="CU527" s="328"/>
      <c r="CV527" s="328"/>
      <c r="CW527" s="290"/>
      <c r="CX527" s="289"/>
      <c r="CY527" s="279"/>
      <c r="CZ527" s="328"/>
      <c r="DA527" s="328"/>
      <c r="DB527" s="290"/>
      <c r="DC527" s="289"/>
      <c r="DD527" s="279"/>
      <c r="DE527" s="328"/>
      <c r="DF527" s="328"/>
      <c r="DG527" s="290"/>
      <c r="DH527" s="302"/>
      <c r="DI527" s="301"/>
      <c r="DJ527" s="163">
        <v>10</v>
      </c>
      <c r="DK527" s="163">
        <v>0</v>
      </c>
      <c r="DL527" s="163">
        <v>0</v>
      </c>
      <c r="DM527" s="163">
        <v>0</v>
      </c>
      <c r="DN527" s="163">
        <v>0</v>
      </c>
      <c r="DO527" s="163">
        <v>0</v>
      </c>
      <c r="DP527" s="165">
        <v>12</v>
      </c>
      <c r="DQ527" s="165"/>
      <c r="DR527" s="165">
        <v>12</v>
      </c>
      <c r="DS527" s="163">
        <v>60</v>
      </c>
      <c r="DT527" s="163">
        <v>13</v>
      </c>
      <c r="DU527" s="163">
        <v>10</v>
      </c>
      <c r="DV527" s="163">
        <v>10</v>
      </c>
      <c r="DW527" s="163">
        <v>2</v>
      </c>
      <c r="DX527" s="163">
        <v>9</v>
      </c>
      <c r="DY527" s="163">
        <v>0</v>
      </c>
      <c r="DZ527" s="163">
        <v>0</v>
      </c>
      <c r="EA527" s="163">
        <v>0</v>
      </c>
      <c r="EB527" s="163">
        <v>0</v>
      </c>
      <c r="EC527" s="163">
        <v>8</v>
      </c>
      <c r="ED527" s="165">
        <v>6.0000014305118103</v>
      </c>
      <c r="EE527" s="165">
        <v>6.75000160932579</v>
      </c>
      <c r="EF527" s="165">
        <v>1.5000003576279499</v>
      </c>
      <c r="EG527" s="165">
        <v>9.7500023245817005</v>
      </c>
      <c r="EH527" s="166">
        <v>1.8333337704341599</v>
      </c>
      <c r="EI527" s="165">
        <v>141.49438722088999</v>
      </c>
      <c r="EJ527" s="164">
        <v>0.25490196078431299</v>
      </c>
      <c r="EK527" s="164">
        <v>0.26829268292682901</v>
      </c>
      <c r="EL527" s="278">
        <v>0.39534883700000001</v>
      </c>
      <c r="EM527" s="278">
        <v>0.139534883</v>
      </c>
      <c r="EN527" s="278">
        <v>0.46511627900000002</v>
      </c>
      <c r="EO527" s="278">
        <v>6.976744E-2</v>
      </c>
      <c r="EP527" s="278">
        <v>0.32558140000000002</v>
      </c>
      <c r="EQ527" s="278">
        <v>0.13877550999999999</v>
      </c>
      <c r="ER527" s="165">
        <v>-0.118826773805508</v>
      </c>
      <c r="ES527" s="166">
        <v>7.5000017881397696</v>
      </c>
      <c r="ET527" s="166">
        <v>5.41</v>
      </c>
      <c r="EU527" s="166">
        <v>6.1690819780033497</v>
      </c>
      <c r="EV527" s="166">
        <v>6.4599996972286897</v>
      </c>
      <c r="EW527" s="166">
        <v>5.8286141026325602</v>
      </c>
      <c r="EX527" s="284">
        <v>-0.17840619385242401</v>
      </c>
    </row>
    <row r="528" spans="1:260" ht="13" customHeight="1">
      <c r="A528" s="160" t="s">
        <v>13</v>
      </c>
      <c r="B528" s="160">
        <v>9987</v>
      </c>
      <c r="C528" s="160">
        <v>605452</v>
      </c>
      <c r="D528" s="160">
        <v>12972</v>
      </c>
      <c r="E528" s="160" t="s">
        <v>13</v>
      </c>
      <c r="F528" s="160" t="s">
        <v>13</v>
      </c>
      <c r="G528" s="175"/>
      <c r="H528" s="162" t="s">
        <v>599</v>
      </c>
      <c r="I528" s="162" t="s">
        <v>536</v>
      </c>
      <c r="J528" s="161">
        <v>32</v>
      </c>
      <c r="K528" s="161">
        <v>1</v>
      </c>
      <c r="M528" s="184" t="s">
        <v>837</v>
      </c>
      <c r="Z528" s="163"/>
      <c r="AS528" s="278"/>
      <c r="AT528" s="278"/>
      <c r="AU528" s="278"/>
      <c r="AV528" s="278"/>
      <c r="AW528" s="278"/>
      <c r="AX528" s="278"/>
      <c r="AY528" s="456"/>
      <c r="AZ528" s="278"/>
      <c r="BA528" s="278"/>
      <c r="BB528" s="278"/>
      <c r="BC528" s="278"/>
      <c r="BD528" s="164"/>
      <c r="BE528" s="164"/>
      <c r="BF528" s="164"/>
      <c r="BG528" s="164"/>
      <c r="BH528" s="164"/>
      <c r="BI528" s="164"/>
      <c r="BJ528" s="165"/>
      <c r="BK528" s="164"/>
      <c r="BL528" s="165"/>
      <c r="BM528" s="165"/>
      <c r="BN528" s="165"/>
      <c r="BO528" s="165"/>
      <c r="BP528" s="165"/>
      <c r="BQ528" s="165"/>
      <c r="BR528" s="165"/>
      <c r="BS528" s="284"/>
      <c r="BT528" s="289"/>
      <c r="BU528" s="279"/>
      <c r="BV528" s="290"/>
      <c r="BW528" s="289"/>
      <c r="BX528" s="289"/>
      <c r="BY528" s="289"/>
      <c r="BZ528" s="289"/>
      <c r="CA528" s="279"/>
      <c r="CB528" s="290"/>
      <c r="CC528" s="289"/>
      <c r="CD528" s="279"/>
      <c r="CE528" s="328"/>
      <c r="CF528" s="290"/>
      <c r="CG528" s="289"/>
      <c r="CH528" s="279"/>
      <c r="CI528" s="328"/>
      <c r="CJ528" s="290"/>
      <c r="CK528" s="289"/>
      <c r="CL528" s="279"/>
      <c r="CM528" s="328"/>
      <c r="CN528" s="290"/>
      <c r="CO528" s="289"/>
      <c r="CP528" s="279"/>
      <c r="CQ528" s="328"/>
      <c r="CR528" s="290"/>
      <c r="CS528" s="289"/>
      <c r="CT528" s="279"/>
      <c r="CU528" s="328"/>
      <c r="CV528" s="328"/>
      <c r="CW528" s="290"/>
      <c r="CX528" s="289"/>
      <c r="CY528" s="279"/>
      <c r="CZ528" s="328"/>
      <c r="DA528" s="328"/>
      <c r="DB528" s="290"/>
      <c r="DC528" s="289"/>
      <c r="DD528" s="279"/>
      <c r="DE528" s="328"/>
      <c r="DF528" s="328"/>
      <c r="DG528" s="290"/>
      <c r="DH528" s="302"/>
      <c r="DI528" s="301"/>
      <c r="DJ528" s="163">
        <v>28</v>
      </c>
      <c r="DK528" s="163">
        <v>1</v>
      </c>
      <c r="DL528" s="163">
        <v>0</v>
      </c>
      <c r="DM528" s="163">
        <v>2</v>
      </c>
      <c r="DN528" s="163">
        <v>1</v>
      </c>
      <c r="DO528" s="163">
        <v>0</v>
      </c>
      <c r="DP528" s="165">
        <v>40.200000000000003</v>
      </c>
      <c r="DQ528" s="165">
        <v>2</v>
      </c>
      <c r="DR528" s="165">
        <v>38.200000762939403</v>
      </c>
      <c r="DS528" s="163">
        <v>182</v>
      </c>
      <c r="DT528" s="163">
        <v>46</v>
      </c>
      <c r="DU528" s="163">
        <v>26</v>
      </c>
      <c r="DV528" s="163">
        <v>25</v>
      </c>
      <c r="DW528" s="163">
        <v>7</v>
      </c>
      <c r="DX528" s="163">
        <v>15</v>
      </c>
      <c r="DY528" s="163">
        <v>1</v>
      </c>
      <c r="DZ528" s="163">
        <v>2</v>
      </c>
      <c r="EA528" s="163">
        <v>0</v>
      </c>
      <c r="EB528" s="163">
        <v>0</v>
      </c>
      <c r="EC528" s="163">
        <v>30</v>
      </c>
      <c r="ED528" s="165">
        <v>6.6393446774932698</v>
      </c>
      <c r="EE528" s="165">
        <v>3.31967233874663</v>
      </c>
      <c r="EF528" s="165">
        <v>1.54918042474843</v>
      </c>
      <c r="EG528" s="165">
        <v>10.1803285054896</v>
      </c>
      <c r="EH528" s="166">
        <v>1.5000000938040301</v>
      </c>
      <c r="EI528" s="165">
        <v>115.768114637313</v>
      </c>
      <c r="EJ528" s="164">
        <v>0.27878787878787797</v>
      </c>
      <c r="EK528" s="164">
        <v>0.3046875</v>
      </c>
      <c r="EL528" s="278">
        <v>0.462121212</v>
      </c>
      <c r="EM528" s="278">
        <v>0.17424242400000001</v>
      </c>
      <c r="EN528" s="278">
        <v>0.36363636300000002</v>
      </c>
      <c r="EO528" s="278">
        <v>0.11851852</v>
      </c>
      <c r="EP528" s="278">
        <v>0.42962962999999998</v>
      </c>
      <c r="EQ528" s="278">
        <v>0.10641399</v>
      </c>
      <c r="ER528" s="165">
        <v>0.20215443747196399</v>
      </c>
      <c r="ES528" s="166">
        <v>5.5327872312443898</v>
      </c>
      <c r="ET528" s="166">
        <v>6.18</v>
      </c>
      <c r="EU528" s="166">
        <v>5.1021414782660797</v>
      </c>
      <c r="EV528" s="166">
        <v>4.6048896844514804</v>
      </c>
      <c r="EW528" s="166">
        <v>4.32767947098551</v>
      </c>
      <c r="EX528" s="284">
        <v>-0.25178059190511698</v>
      </c>
    </row>
    <row r="529" spans="1:154" ht="13" customHeight="1">
      <c r="A529" s="160" t="s">
        <v>13</v>
      </c>
      <c r="B529" s="160">
        <v>12604</v>
      </c>
      <c r="C529" s="160">
        <v>689225</v>
      </c>
      <c r="D529" s="160">
        <v>26079</v>
      </c>
      <c r="E529" s="160" t="s">
        <v>239</v>
      </c>
      <c r="F529" s="160" t="s">
        <v>239</v>
      </c>
      <c r="G529" s="175"/>
      <c r="H529" s="162" t="s">
        <v>3079</v>
      </c>
      <c r="I529" s="162" t="s">
        <v>1649</v>
      </c>
      <c r="J529" s="160">
        <v>27</v>
      </c>
      <c r="K529" s="161">
        <v>1</v>
      </c>
      <c r="M529" s="184" t="s">
        <v>837</v>
      </c>
      <c r="Z529" s="163"/>
      <c r="AS529" s="278"/>
      <c r="AT529" s="278"/>
      <c r="AU529" s="278"/>
      <c r="AV529" s="278"/>
      <c r="AW529" s="278"/>
      <c r="AX529" s="278"/>
      <c r="AY529" s="456"/>
      <c r="AZ529" s="278"/>
      <c r="BA529" s="278"/>
      <c r="BB529" s="278"/>
      <c r="BC529" s="278"/>
      <c r="BD529" s="164"/>
      <c r="BE529" s="164"/>
      <c r="BF529" s="164"/>
      <c r="BG529" s="164"/>
      <c r="BH529" s="164"/>
      <c r="BI529" s="164"/>
      <c r="BJ529" s="165"/>
      <c r="BK529" s="164"/>
      <c r="BL529" s="165"/>
      <c r="BM529" s="165"/>
      <c r="BN529" s="165"/>
      <c r="BO529" s="165"/>
      <c r="BP529" s="165"/>
      <c r="BQ529" s="165"/>
      <c r="BR529" s="165"/>
      <c r="BS529" s="284"/>
      <c r="BT529" s="289"/>
      <c r="BU529" s="279"/>
      <c r="BV529" s="290"/>
      <c r="BW529" s="289"/>
      <c r="BX529" s="289"/>
      <c r="BY529" s="289"/>
      <c r="BZ529" s="289"/>
      <c r="CA529" s="279"/>
      <c r="CB529" s="290"/>
      <c r="CC529" s="289"/>
      <c r="CD529" s="279"/>
      <c r="CE529" s="328"/>
      <c r="CF529" s="290"/>
      <c r="CG529" s="289"/>
      <c r="CH529" s="279"/>
      <c r="CI529" s="328"/>
      <c r="CJ529" s="290"/>
      <c r="CK529" s="289"/>
      <c r="CL529" s="279"/>
      <c r="CM529" s="328"/>
      <c r="CN529" s="290"/>
      <c r="CO529" s="289"/>
      <c r="CP529" s="279"/>
      <c r="CQ529" s="328"/>
      <c r="CR529" s="290"/>
      <c r="CS529" s="289"/>
      <c r="CT529" s="279"/>
      <c r="CU529" s="328"/>
      <c r="CV529" s="328"/>
      <c r="CW529" s="290"/>
      <c r="CX529" s="289"/>
      <c r="CY529" s="279"/>
      <c r="CZ529" s="328"/>
      <c r="DA529" s="328"/>
      <c r="DB529" s="290"/>
      <c r="DC529" s="289"/>
      <c r="DD529" s="279"/>
      <c r="DE529" s="328"/>
      <c r="DF529" s="328"/>
      <c r="DG529" s="290"/>
      <c r="DH529" s="302"/>
      <c r="DI529" s="301"/>
      <c r="DJ529" s="163">
        <v>22</v>
      </c>
      <c r="DK529" s="163">
        <v>1</v>
      </c>
      <c r="DL529" s="163">
        <v>0</v>
      </c>
      <c r="DM529" s="163">
        <v>1</v>
      </c>
      <c r="DN529" s="163">
        <v>3</v>
      </c>
      <c r="DO529" s="163">
        <v>1</v>
      </c>
      <c r="DP529" s="165">
        <v>22</v>
      </c>
      <c r="DQ529" s="165">
        <v>1.1000000238418499</v>
      </c>
      <c r="DR529" s="165">
        <v>20.2000007629394</v>
      </c>
      <c r="DS529" s="163">
        <v>103</v>
      </c>
      <c r="DT529" s="163">
        <v>24</v>
      </c>
      <c r="DU529" s="163">
        <v>20</v>
      </c>
      <c r="DV529" s="163">
        <v>16</v>
      </c>
      <c r="DW529" s="163">
        <v>5</v>
      </c>
      <c r="DX529" s="163">
        <v>12</v>
      </c>
      <c r="DY529" s="163">
        <v>1</v>
      </c>
      <c r="DZ529" s="163">
        <v>0</v>
      </c>
      <c r="EA529" s="163">
        <v>2</v>
      </c>
      <c r="EB529" s="163">
        <v>0</v>
      </c>
      <c r="EC529" s="163">
        <v>16</v>
      </c>
      <c r="ED529" s="165">
        <v>6.54545539666809</v>
      </c>
      <c r="EE529" s="165">
        <v>4.9090915475010704</v>
      </c>
      <c r="EF529" s="165">
        <v>2.0454548114587801</v>
      </c>
      <c r="EG529" s="165">
        <v>9.8181830950021407</v>
      </c>
      <c r="EH529" s="166">
        <v>1.63636384916702</v>
      </c>
      <c r="EI529" s="165">
        <v>126.93143645966499</v>
      </c>
      <c r="EJ529" s="164">
        <v>0.26373626373626302</v>
      </c>
      <c r="EK529" s="164">
        <v>0.27142857142857102</v>
      </c>
      <c r="EL529" s="278">
        <v>0.37837837800000002</v>
      </c>
      <c r="EM529" s="278">
        <v>0.175675675</v>
      </c>
      <c r="EN529" s="278">
        <v>0.44594594500000001</v>
      </c>
      <c r="EO529" s="278">
        <v>0.08</v>
      </c>
      <c r="EP529" s="278">
        <v>0.50666666999999999</v>
      </c>
      <c r="EQ529" s="278">
        <v>8.8888889999999998E-2</v>
      </c>
      <c r="ER529" s="165">
        <v>-0.25251947640724098</v>
      </c>
      <c r="ES529" s="166">
        <v>6.54545539666809</v>
      </c>
      <c r="ET529" s="166">
        <v>3.74</v>
      </c>
      <c r="EU529" s="166">
        <v>6.2221119537826901</v>
      </c>
      <c r="EV529" s="166">
        <v>5.4793922875277801</v>
      </c>
      <c r="EW529" s="166">
        <v>5.0558129270718002</v>
      </c>
      <c r="EX529" s="284">
        <v>-0.50950368866324403</v>
      </c>
    </row>
    <row r="530" spans="1:154" ht="13" customHeight="1">
      <c r="A530" s="160" t="s">
        <v>13</v>
      </c>
      <c r="B530" s="160">
        <v>11168</v>
      </c>
      <c r="C530" s="160">
        <v>607644</v>
      </c>
      <c r="D530" s="160">
        <v>16269</v>
      </c>
      <c r="E530" s="160" t="s">
        <v>17</v>
      </c>
      <c r="F530" s="160" t="s">
        <v>17</v>
      </c>
      <c r="G530" s="175"/>
      <c r="H530" s="168" t="s">
        <v>1232</v>
      </c>
      <c r="I530" s="169" t="s">
        <v>553</v>
      </c>
      <c r="J530" s="170">
        <v>31</v>
      </c>
      <c r="K530" s="161">
        <v>1</v>
      </c>
      <c r="M530" s="184" t="s">
        <v>46</v>
      </c>
      <c r="Z530" s="163"/>
      <c r="AS530" s="278"/>
      <c r="AT530" s="278"/>
      <c r="AU530" s="278"/>
      <c r="AV530" s="278"/>
      <c r="AW530" s="278"/>
      <c r="AX530" s="278"/>
      <c r="AY530" s="456"/>
      <c r="AZ530" s="278"/>
      <c r="BA530" s="278"/>
      <c r="BB530" s="278"/>
      <c r="BC530" s="278"/>
      <c r="BD530" s="164"/>
      <c r="BE530" s="164"/>
      <c r="BF530" s="164"/>
      <c r="BG530" s="164"/>
      <c r="BH530" s="164"/>
      <c r="BI530" s="164"/>
      <c r="BJ530" s="165"/>
      <c r="BK530" s="164"/>
      <c r="BL530" s="165"/>
      <c r="BM530" s="165"/>
      <c r="BN530" s="165"/>
      <c r="BO530" s="165"/>
      <c r="BP530" s="165"/>
      <c r="BQ530" s="165"/>
      <c r="BR530" s="165"/>
      <c r="BS530" s="284"/>
      <c r="BT530" s="289"/>
      <c r="BU530" s="279"/>
      <c r="BV530" s="290"/>
      <c r="BW530" s="289"/>
      <c r="BX530" s="289"/>
      <c r="BY530" s="289"/>
      <c r="BZ530" s="289"/>
      <c r="CA530" s="279"/>
      <c r="CB530" s="290"/>
      <c r="CC530" s="289"/>
      <c r="CD530" s="279"/>
      <c r="CE530" s="328"/>
      <c r="CF530" s="290"/>
      <c r="CG530" s="289"/>
      <c r="CH530" s="279"/>
      <c r="CI530" s="328"/>
      <c r="CJ530" s="290"/>
      <c r="CK530" s="289"/>
      <c r="CL530" s="279"/>
      <c r="CM530" s="328"/>
      <c r="CN530" s="290"/>
      <c r="CO530" s="289"/>
      <c r="CP530" s="279"/>
      <c r="CQ530" s="328"/>
      <c r="CR530" s="290"/>
      <c r="CS530" s="289"/>
      <c r="CT530" s="279"/>
      <c r="CU530" s="328"/>
      <c r="CV530" s="328"/>
      <c r="CW530" s="290"/>
      <c r="CX530" s="289"/>
      <c r="CY530" s="279"/>
      <c r="CZ530" s="328"/>
      <c r="DA530" s="328"/>
      <c r="DB530" s="290"/>
      <c r="DC530" s="289"/>
      <c r="DD530" s="279"/>
      <c r="DE530" s="328"/>
      <c r="DF530" s="328"/>
      <c r="DG530" s="290"/>
      <c r="DH530" s="302"/>
      <c r="DI530" s="301"/>
      <c r="DP530" s="165"/>
      <c r="DQ530" s="165"/>
      <c r="DR530" s="165"/>
      <c r="ED530" s="165"/>
      <c r="EE530" s="165"/>
      <c r="EF530" s="165"/>
      <c r="EG530" s="165"/>
      <c r="EH530" s="166"/>
      <c r="EI530" s="165"/>
      <c r="EJ530" s="164"/>
      <c r="EK530" s="164"/>
      <c r="EL530" s="278"/>
      <c r="EM530" s="278"/>
      <c r="EN530" s="278"/>
      <c r="EO530" s="278"/>
      <c r="EP530" s="278"/>
      <c r="EQ530" s="278"/>
      <c r="ER530" s="165"/>
      <c r="ES530" s="166"/>
      <c r="ET530" s="166"/>
      <c r="EU530" s="166"/>
      <c r="EV530" s="166"/>
      <c r="EW530" s="166"/>
      <c r="EX530" s="284"/>
    </row>
    <row r="531" spans="1:154" ht="13" customHeight="1">
      <c r="A531" s="160" t="s">
        <v>13</v>
      </c>
      <c r="B531" s="160">
        <v>11204</v>
      </c>
      <c r="C531" s="160">
        <v>656529</v>
      </c>
      <c r="D531" s="160">
        <v>18548</v>
      </c>
      <c r="E531" s="160" t="s">
        <v>213</v>
      </c>
      <c r="F531" s="160" t="s">
        <v>213</v>
      </c>
      <c r="G531" s="175"/>
      <c r="H531" s="162" t="s">
        <v>2353</v>
      </c>
      <c r="I531" s="162" t="s">
        <v>72</v>
      </c>
      <c r="J531" s="161">
        <v>27</v>
      </c>
      <c r="K531" s="161">
        <v>1</v>
      </c>
      <c r="M531" s="184" t="s">
        <v>46</v>
      </c>
      <c r="Z531" s="163"/>
      <c r="AS531" s="278"/>
      <c r="AT531" s="278"/>
      <c r="AU531" s="278"/>
      <c r="AV531" s="278"/>
      <c r="AW531" s="278"/>
      <c r="AX531" s="278"/>
      <c r="AY531" s="456"/>
      <c r="AZ531" s="278"/>
      <c r="BA531" s="278"/>
      <c r="BB531" s="278"/>
      <c r="BC531" s="278"/>
      <c r="BD531" s="164"/>
      <c r="BE531" s="164"/>
      <c r="BF531" s="164"/>
      <c r="BG531" s="164"/>
      <c r="BH531" s="164"/>
      <c r="BI531" s="164"/>
      <c r="BJ531" s="165"/>
      <c r="BK531" s="164"/>
      <c r="BL531" s="165"/>
      <c r="BM531" s="165"/>
      <c r="BN531" s="165"/>
      <c r="BO531" s="165"/>
      <c r="BP531" s="165"/>
      <c r="BQ531" s="165"/>
      <c r="BR531" s="165"/>
      <c r="BS531" s="284"/>
      <c r="BT531" s="289"/>
      <c r="BU531" s="279"/>
      <c r="BV531" s="290"/>
      <c r="BW531" s="289"/>
      <c r="BX531" s="289"/>
      <c r="BY531" s="289"/>
      <c r="BZ531" s="289"/>
      <c r="CA531" s="279"/>
      <c r="CB531" s="290"/>
      <c r="CC531" s="289"/>
      <c r="CD531" s="279"/>
      <c r="CE531" s="328"/>
      <c r="CF531" s="290"/>
      <c r="CG531" s="289"/>
      <c r="CH531" s="279"/>
      <c r="CI531" s="328"/>
      <c r="CJ531" s="290"/>
      <c r="CK531" s="289"/>
      <c r="CL531" s="279"/>
      <c r="CM531" s="328"/>
      <c r="CN531" s="290"/>
      <c r="CO531" s="289"/>
      <c r="CP531" s="279"/>
      <c r="CQ531" s="328"/>
      <c r="CR531" s="290"/>
      <c r="CS531" s="289"/>
      <c r="CT531" s="279"/>
      <c r="CU531" s="328"/>
      <c r="CV531" s="328"/>
      <c r="CW531" s="290"/>
      <c r="CX531" s="289"/>
      <c r="CY531" s="279"/>
      <c r="CZ531" s="328"/>
      <c r="DA531" s="328"/>
      <c r="DB531" s="290"/>
      <c r="DC531" s="289"/>
      <c r="DD531" s="279"/>
      <c r="DE531" s="328"/>
      <c r="DF531" s="328"/>
      <c r="DG531" s="290"/>
      <c r="DH531" s="302"/>
      <c r="DI531" s="301"/>
      <c r="DP531" s="165"/>
      <c r="DQ531" s="165"/>
      <c r="DR531" s="165"/>
      <c r="ED531" s="165"/>
      <c r="EE531" s="165"/>
      <c r="EF531" s="165"/>
      <c r="EG531" s="165"/>
      <c r="EH531" s="166"/>
      <c r="EI531" s="165"/>
      <c r="EJ531" s="164"/>
      <c r="EK531" s="164"/>
      <c r="EL531" s="278"/>
      <c r="EM531" s="278"/>
      <c r="EN531" s="278"/>
      <c r="EO531" s="278"/>
      <c r="EP531" s="278"/>
      <c r="EQ531" s="278"/>
      <c r="ER531" s="165"/>
      <c r="ES531" s="166"/>
      <c r="ET531" s="166"/>
      <c r="EU531" s="166"/>
      <c r="EV531" s="166"/>
      <c r="EW531" s="166"/>
      <c r="EX531" s="284"/>
    </row>
    <row r="532" spans="1:154" ht="13" customHeight="1">
      <c r="A532" s="160" t="s">
        <v>13</v>
      </c>
      <c r="B532" s="160">
        <v>11230</v>
      </c>
      <c r="C532" s="160">
        <v>658648</v>
      </c>
      <c r="D532" s="160">
        <v>18864</v>
      </c>
      <c r="E532" s="160" t="s">
        <v>3328</v>
      </c>
      <c r="F532" s="160" t="s">
        <v>213</v>
      </c>
      <c r="G532" s="175"/>
      <c r="H532" s="162" t="s">
        <v>75</v>
      </c>
      <c r="I532" s="162" t="s">
        <v>591</v>
      </c>
      <c r="J532" s="161">
        <v>27</v>
      </c>
      <c r="K532" s="161">
        <v>1</v>
      </c>
      <c r="M532" s="184" t="s">
        <v>837</v>
      </c>
      <c r="Z532" s="163"/>
      <c r="AS532" s="278"/>
      <c r="AT532" s="278"/>
      <c r="AU532" s="278"/>
      <c r="AV532" s="278"/>
      <c r="AW532" s="278"/>
      <c r="AX532" s="278"/>
      <c r="AY532" s="456"/>
      <c r="AZ532" s="278"/>
      <c r="BA532" s="278"/>
      <c r="BB532" s="278"/>
      <c r="BC532" s="278"/>
      <c r="BD532" s="164"/>
      <c r="BE532" s="164"/>
      <c r="BF532" s="164"/>
      <c r="BG532" s="164"/>
      <c r="BH532" s="164"/>
      <c r="BI532" s="164"/>
      <c r="BJ532" s="165"/>
      <c r="BK532" s="164"/>
      <c r="BL532" s="165"/>
      <c r="BM532" s="165"/>
      <c r="BN532" s="165"/>
      <c r="BO532" s="165"/>
      <c r="BP532" s="165"/>
      <c r="BQ532" s="165"/>
      <c r="BR532" s="165"/>
      <c r="BS532" s="284"/>
      <c r="BT532" s="289"/>
      <c r="BU532" s="279"/>
      <c r="BV532" s="290"/>
      <c r="BW532" s="289"/>
      <c r="BX532" s="289"/>
      <c r="BY532" s="289"/>
      <c r="BZ532" s="289"/>
      <c r="CA532" s="279"/>
      <c r="CB532" s="290"/>
      <c r="CC532" s="289"/>
      <c r="CD532" s="279"/>
      <c r="CE532" s="328"/>
      <c r="CF532" s="290"/>
      <c r="CG532" s="289"/>
      <c r="CH532" s="279"/>
      <c r="CI532" s="328"/>
      <c r="CJ532" s="290"/>
      <c r="CK532" s="289"/>
      <c r="CL532" s="279"/>
      <c r="CM532" s="328"/>
      <c r="CN532" s="290"/>
      <c r="CO532" s="289"/>
      <c r="CP532" s="279"/>
      <c r="CQ532" s="328"/>
      <c r="CR532" s="290"/>
      <c r="CS532" s="289"/>
      <c r="CT532" s="279"/>
      <c r="CU532" s="328"/>
      <c r="CV532" s="328"/>
      <c r="CW532" s="290"/>
      <c r="CX532" s="289"/>
      <c r="CY532" s="279"/>
      <c r="CZ532" s="328"/>
      <c r="DA532" s="328"/>
      <c r="DB532" s="290"/>
      <c r="DC532" s="289"/>
      <c r="DD532" s="279"/>
      <c r="DE532" s="328"/>
      <c r="DF532" s="328"/>
      <c r="DG532" s="290"/>
      <c r="DH532" s="302"/>
      <c r="DI532" s="301"/>
      <c r="DP532" s="165"/>
      <c r="DQ532" s="165"/>
      <c r="DR532" s="165"/>
      <c r="ED532" s="165"/>
      <c r="EE532" s="165"/>
      <c r="EF532" s="165"/>
      <c r="EG532" s="165"/>
      <c r="EH532" s="166"/>
      <c r="EI532" s="165"/>
      <c r="EJ532" s="164"/>
      <c r="EK532" s="164"/>
      <c r="EL532" s="278"/>
      <c r="EM532" s="278"/>
      <c r="EN532" s="278"/>
      <c r="EO532" s="278"/>
      <c r="EP532" s="278"/>
      <c r="EQ532" s="278"/>
      <c r="ER532" s="165"/>
      <c r="ES532" s="166"/>
      <c r="ET532" s="166"/>
      <c r="EU532" s="166"/>
      <c r="EV532" s="166"/>
      <c r="EW532" s="166"/>
      <c r="EX532" s="284"/>
    </row>
    <row r="533" spans="1:154" ht="13" customHeight="1">
      <c r="A533" s="160" t="s">
        <v>13</v>
      </c>
      <c r="B533" s="160">
        <v>12682</v>
      </c>
      <c r="C533" s="160">
        <v>665871</v>
      </c>
      <c r="D533" s="160">
        <v>21741</v>
      </c>
      <c r="E533" s="160" t="s">
        <v>129</v>
      </c>
      <c r="F533" s="160" t="s">
        <v>129</v>
      </c>
      <c r="G533" s="175"/>
      <c r="H533" s="162" t="s">
        <v>2982</v>
      </c>
      <c r="I533" s="162" t="s">
        <v>131</v>
      </c>
      <c r="J533" s="160">
        <v>26</v>
      </c>
      <c r="K533" s="161">
        <v>1</v>
      </c>
      <c r="M533" s="184" t="s">
        <v>837</v>
      </c>
      <c r="Z533" s="163"/>
      <c r="AS533" s="278"/>
      <c r="AT533" s="278"/>
      <c r="AU533" s="278"/>
      <c r="AV533" s="278"/>
      <c r="AW533" s="278"/>
      <c r="AX533" s="278"/>
      <c r="AY533" s="456"/>
      <c r="AZ533" s="278"/>
      <c r="BA533" s="278"/>
      <c r="BB533" s="278"/>
      <c r="BC533" s="278"/>
      <c r="BD533" s="164"/>
      <c r="BE533" s="164"/>
      <c r="BF533" s="164"/>
      <c r="BG533" s="164"/>
      <c r="BH533" s="164"/>
      <c r="BI533" s="164"/>
      <c r="BJ533" s="165"/>
      <c r="BK533" s="164"/>
      <c r="BL533" s="165"/>
      <c r="BM533" s="165"/>
      <c r="BN533" s="165"/>
      <c r="BO533" s="165"/>
      <c r="BP533" s="165"/>
      <c r="BQ533" s="165"/>
      <c r="BR533" s="165"/>
      <c r="BS533" s="284"/>
      <c r="BT533" s="289"/>
      <c r="BU533" s="279"/>
      <c r="BV533" s="290"/>
      <c r="BW533" s="289"/>
      <c r="BX533" s="289"/>
      <c r="BY533" s="289"/>
      <c r="BZ533" s="289"/>
      <c r="CA533" s="279"/>
      <c r="CB533" s="290"/>
      <c r="CC533" s="289"/>
      <c r="CD533" s="279"/>
      <c r="CE533" s="328"/>
      <c r="CF533" s="290"/>
      <c r="CG533" s="289"/>
      <c r="CH533" s="279"/>
      <c r="CI533" s="328"/>
      <c r="CJ533" s="290"/>
      <c r="CK533" s="289"/>
      <c r="CL533" s="279"/>
      <c r="CM533" s="328"/>
      <c r="CN533" s="290"/>
      <c r="CO533" s="289"/>
      <c r="CP533" s="279"/>
      <c r="CQ533" s="328"/>
      <c r="CR533" s="290"/>
      <c r="CS533" s="289"/>
      <c r="CT533" s="279"/>
      <c r="CU533" s="328"/>
      <c r="CV533" s="328"/>
      <c r="CW533" s="290"/>
      <c r="CX533" s="289"/>
      <c r="CY533" s="279"/>
      <c r="CZ533" s="328"/>
      <c r="DA533" s="328"/>
      <c r="DB533" s="290"/>
      <c r="DC533" s="289"/>
      <c r="DD533" s="279"/>
      <c r="DE533" s="328"/>
      <c r="DF533" s="328"/>
      <c r="DG533" s="290"/>
      <c r="DH533" s="302"/>
      <c r="DI533" s="301"/>
      <c r="DP533" s="165"/>
      <c r="DQ533" s="165"/>
      <c r="DR533" s="165"/>
      <c r="ED533" s="165"/>
      <c r="EE533" s="165"/>
      <c r="EF533" s="165"/>
      <c r="EG533" s="165"/>
      <c r="EH533" s="166"/>
      <c r="EI533" s="165"/>
      <c r="EJ533" s="164"/>
      <c r="EK533" s="164"/>
      <c r="EL533" s="278"/>
      <c r="EM533" s="278"/>
      <c r="EN533" s="278"/>
      <c r="EO533" s="278"/>
      <c r="EP533" s="278"/>
      <c r="EQ533" s="278"/>
      <c r="ER533" s="165"/>
      <c r="ES533" s="166"/>
      <c r="ET533" s="166"/>
      <c r="EU533" s="166"/>
      <c r="EV533" s="166"/>
      <c r="EW533" s="166"/>
      <c r="EX533" s="284"/>
    </row>
    <row r="534" spans="1:154" ht="13" customHeight="1">
      <c r="A534" s="160" t="s">
        <v>13</v>
      </c>
      <c r="B534" s="160">
        <v>10497</v>
      </c>
      <c r="C534" s="160">
        <v>642136</v>
      </c>
      <c r="D534" s="160">
        <v>19318</v>
      </c>
      <c r="E534" s="160" t="s">
        <v>3328</v>
      </c>
      <c r="F534" s="160" t="s">
        <v>3328</v>
      </c>
      <c r="G534" s="175"/>
      <c r="H534" s="168" t="s">
        <v>1036</v>
      </c>
      <c r="I534" s="169" t="s">
        <v>531</v>
      </c>
      <c r="J534" s="170">
        <v>30</v>
      </c>
      <c r="K534" s="161">
        <v>2</v>
      </c>
      <c r="L534" s="161" t="s">
        <v>46</v>
      </c>
      <c r="Z534" s="163">
        <v>51</v>
      </c>
      <c r="AA534" s="163">
        <v>164</v>
      </c>
      <c r="AB534" s="163">
        <v>132</v>
      </c>
      <c r="AC534" s="163">
        <v>31</v>
      </c>
      <c r="AD534" s="163">
        <v>24</v>
      </c>
      <c r="AE534" s="163">
        <v>5</v>
      </c>
      <c r="AF534" s="163">
        <v>1</v>
      </c>
      <c r="AG534" s="163">
        <v>1</v>
      </c>
      <c r="AH534" s="163">
        <v>15</v>
      </c>
      <c r="AI534" s="163">
        <v>16</v>
      </c>
      <c r="AJ534" s="163">
        <v>1</v>
      </c>
      <c r="AK534" s="163">
        <v>1</v>
      </c>
      <c r="AL534" s="163">
        <v>28</v>
      </c>
      <c r="AM534" s="163">
        <v>0</v>
      </c>
      <c r="AN534" s="163">
        <v>40</v>
      </c>
      <c r="AO534" s="163">
        <v>2</v>
      </c>
      <c r="AP534" s="163">
        <v>1</v>
      </c>
      <c r="AQ534" s="163">
        <v>1</v>
      </c>
      <c r="AR534" s="163">
        <v>2</v>
      </c>
      <c r="AS534" s="278">
        <v>0.17073170700000001</v>
      </c>
      <c r="AT534" s="278">
        <v>0.243902439</v>
      </c>
      <c r="AU534" s="278">
        <v>0.40425531999999997</v>
      </c>
      <c r="AV534" s="278">
        <v>0.25531914999999999</v>
      </c>
      <c r="AW534" s="278">
        <v>5.3191490000000001E-2</v>
      </c>
      <c r="AX534" s="278">
        <v>0.44680850999999999</v>
      </c>
      <c r="AY534" s="456">
        <v>109.867</v>
      </c>
      <c r="AZ534" s="278">
        <v>0.1242515</v>
      </c>
      <c r="BA534" s="278">
        <v>0.41304347800000002</v>
      </c>
      <c r="BB534" s="278">
        <v>0.17391304299999999</v>
      </c>
      <c r="BC534" s="278">
        <v>0.41304347800000002</v>
      </c>
      <c r="BD534" s="164">
        <v>0.32608695599999998</v>
      </c>
      <c r="BE534" s="164">
        <v>0.234848484</v>
      </c>
      <c r="BF534" s="164">
        <v>0.37423312800000003</v>
      </c>
      <c r="BG534" s="164">
        <v>0.31060606000000002</v>
      </c>
      <c r="BH534" s="164">
        <v>0.68483918799999999</v>
      </c>
      <c r="BI534" s="164">
        <v>7.5757575999999993E-2</v>
      </c>
      <c r="BJ534" s="165">
        <v>48.865623494389197</v>
      </c>
      <c r="BK534" s="164">
        <v>0.319702182079385</v>
      </c>
      <c r="BL534" s="165">
        <v>0.793032220170652</v>
      </c>
      <c r="BM534" s="165">
        <v>19.802808812425202</v>
      </c>
      <c r="BN534" s="165">
        <v>104.899986367159</v>
      </c>
      <c r="BO534" s="165">
        <v>0.104061596618197</v>
      </c>
      <c r="BP534" s="165">
        <v>-0.67084044683724597</v>
      </c>
      <c r="BQ534" s="165">
        <v>9.4504697877697694</v>
      </c>
      <c r="BR534" s="165">
        <v>0.25391692069992899</v>
      </c>
      <c r="BS534" s="284">
        <v>0.97974132314187901</v>
      </c>
      <c r="BT534" s="289"/>
      <c r="BU534" s="279"/>
      <c r="BV534" s="290"/>
      <c r="BW534" s="289"/>
      <c r="BX534" s="289"/>
      <c r="BY534" s="289"/>
      <c r="BZ534" s="289"/>
      <c r="CA534" s="279"/>
      <c r="CB534" s="290"/>
      <c r="CC534" s="289"/>
      <c r="CD534" s="279"/>
      <c r="CE534" s="328"/>
      <c r="CF534" s="290"/>
      <c r="CG534" s="289"/>
      <c r="CH534" s="279"/>
      <c r="CI534" s="328"/>
      <c r="CJ534" s="290"/>
      <c r="CK534" s="289"/>
      <c r="CL534" s="279"/>
      <c r="CM534" s="328"/>
      <c r="CN534" s="290"/>
      <c r="CO534" s="289"/>
      <c r="CP534" s="279"/>
      <c r="CQ534" s="328"/>
      <c r="CR534" s="290"/>
      <c r="CS534" s="289"/>
      <c r="CT534" s="279"/>
      <c r="CU534" s="328"/>
      <c r="CV534" s="328"/>
      <c r="CW534" s="290"/>
      <c r="CX534" s="289"/>
      <c r="CY534" s="279"/>
      <c r="CZ534" s="328"/>
      <c r="DA534" s="328"/>
      <c r="DB534" s="290"/>
      <c r="DC534" s="289"/>
      <c r="DD534" s="279"/>
      <c r="DE534" s="328"/>
      <c r="DF534" s="328"/>
      <c r="DG534" s="290"/>
      <c r="DH534" s="302"/>
      <c r="DI534" s="301">
        <v>3.5820653084665501</v>
      </c>
      <c r="DP534" s="165"/>
      <c r="DQ534" s="165"/>
      <c r="DR534" s="165"/>
      <c r="ED534" s="165"/>
      <c r="EE534" s="165"/>
      <c r="EF534" s="165"/>
      <c r="EG534" s="165"/>
      <c r="EH534" s="166"/>
      <c r="EI534" s="165"/>
      <c r="EJ534" s="164"/>
      <c r="EK534" s="164"/>
      <c r="EL534" s="278"/>
      <c r="EM534" s="278"/>
      <c r="EN534" s="278"/>
      <c r="EO534" s="278"/>
      <c r="EP534" s="278"/>
      <c r="EQ534" s="278"/>
      <c r="ER534" s="165"/>
      <c r="ES534" s="166"/>
      <c r="ET534" s="166"/>
      <c r="EU534" s="166"/>
      <c r="EV534" s="166"/>
      <c r="EW534" s="166"/>
      <c r="EX534" s="284"/>
    </row>
    <row r="535" spans="1:154" ht="13" customHeight="1">
      <c r="A535" s="160" t="s">
        <v>13</v>
      </c>
      <c r="B535" s="160">
        <v>12013</v>
      </c>
      <c r="C535" s="160">
        <v>666023</v>
      </c>
      <c r="D535" s="160">
        <v>21840</v>
      </c>
      <c r="E535" s="160" t="s">
        <v>2170</v>
      </c>
      <c r="F535" s="160" t="s">
        <v>2170</v>
      </c>
      <c r="G535" s="175"/>
      <c r="H535" s="162" t="s">
        <v>2985</v>
      </c>
      <c r="I535" s="162" t="s">
        <v>154</v>
      </c>
      <c r="J535" s="160">
        <v>30</v>
      </c>
      <c r="K535" s="161">
        <v>2</v>
      </c>
      <c r="L535" s="161" t="s">
        <v>837</v>
      </c>
      <c r="Z535" s="163">
        <v>54</v>
      </c>
      <c r="AA535" s="163">
        <v>171</v>
      </c>
      <c r="AB535" s="163">
        <v>157</v>
      </c>
      <c r="AC535" s="163">
        <v>42</v>
      </c>
      <c r="AD535" s="163">
        <v>35</v>
      </c>
      <c r="AE535" s="163">
        <v>5</v>
      </c>
      <c r="AF535" s="163">
        <v>0</v>
      </c>
      <c r="AG535" s="163">
        <v>2</v>
      </c>
      <c r="AH535" s="163">
        <v>14</v>
      </c>
      <c r="AI535" s="163">
        <v>8</v>
      </c>
      <c r="AJ535" s="163">
        <v>0</v>
      </c>
      <c r="AK535" s="163">
        <v>2</v>
      </c>
      <c r="AL535" s="163">
        <v>11</v>
      </c>
      <c r="AM535" s="163">
        <v>1</v>
      </c>
      <c r="AN535" s="163">
        <v>29</v>
      </c>
      <c r="AO535" s="163">
        <v>2</v>
      </c>
      <c r="AP535" s="163">
        <v>0</v>
      </c>
      <c r="AQ535" s="163">
        <v>1</v>
      </c>
      <c r="AR535" s="163">
        <v>2</v>
      </c>
      <c r="AS535" s="278">
        <v>6.4327485000000004E-2</v>
      </c>
      <c r="AT535" s="278">
        <v>0.16959064300000001</v>
      </c>
      <c r="AU535" s="278">
        <v>0.28682171000000001</v>
      </c>
      <c r="AV535" s="278">
        <v>0.27906976999999999</v>
      </c>
      <c r="AW535" s="278">
        <v>3.1007750000000001E-2</v>
      </c>
      <c r="AX535" s="278">
        <v>0.33333332999999998</v>
      </c>
      <c r="AY535" s="456">
        <v>108.30800000000001</v>
      </c>
      <c r="AZ535" s="278">
        <v>0.10799439</v>
      </c>
      <c r="BA535" s="278">
        <v>0.48387096699999999</v>
      </c>
      <c r="BB535" s="278">
        <v>0.18548387</v>
      </c>
      <c r="BC535" s="278">
        <v>0.33064516100000002</v>
      </c>
      <c r="BD535" s="164">
        <v>0.31746031699999999</v>
      </c>
      <c r="BE535" s="164">
        <v>0.26751592299999999</v>
      </c>
      <c r="BF535" s="164">
        <v>0.32352941099999999</v>
      </c>
      <c r="BG535" s="164">
        <v>0.337579617</v>
      </c>
      <c r="BH535" s="164">
        <v>0.66110902800000004</v>
      </c>
      <c r="BI535" s="164">
        <v>7.0063693999999996E-2</v>
      </c>
      <c r="BJ535" s="165">
        <v>45.192920142879103</v>
      </c>
      <c r="BK535" s="164">
        <v>0.29497061749181802</v>
      </c>
      <c r="BL535" s="165">
        <v>-2.5584035322280698</v>
      </c>
      <c r="BM535" s="165">
        <v>17.2627659633545</v>
      </c>
      <c r="BN535" s="165">
        <v>83.836569525418597</v>
      </c>
      <c r="BO535" s="165">
        <v>-0.14597863236887301</v>
      </c>
      <c r="BP535" s="332">
        <v>-1.6903521125204799</v>
      </c>
      <c r="BQ535" s="165">
        <v>3.5365456978579801</v>
      </c>
      <c r="BR535" s="165">
        <v>-4.8710229729512804</v>
      </c>
      <c r="BS535" s="284">
        <v>0.36663785390385201</v>
      </c>
      <c r="BT535" s="289"/>
      <c r="BU535" s="279"/>
      <c r="BV535" s="290"/>
      <c r="BW535" s="289"/>
      <c r="BX535" s="289"/>
      <c r="BY535" s="289"/>
      <c r="BZ535" s="289"/>
      <c r="CA535" s="279"/>
      <c r="CB535" s="290"/>
      <c r="CC535" s="289"/>
      <c r="CD535" s="279"/>
      <c r="CE535" s="328"/>
      <c r="CF535" s="290"/>
      <c r="CG535" s="289"/>
      <c r="CH535" s="279"/>
      <c r="CI535" s="328"/>
      <c r="CJ535" s="290"/>
      <c r="CK535" s="289"/>
      <c r="CL535" s="279"/>
      <c r="CM535" s="328"/>
      <c r="CN535" s="290"/>
      <c r="CO535" s="289"/>
      <c r="CP535" s="279"/>
      <c r="CQ535" s="328"/>
      <c r="CR535" s="290"/>
      <c r="CS535" s="289"/>
      <c r="CT535" s="279"/>
      <c r="CU535" s="328"/>
      <c r="CV535" s="328"/>
      <c r="CW535" s="290"/>
      <c r="CX535" s="289"/>
      <c r="CY535" s="279"/>
      <c r="CZ535" s="328"/>
      <c r="DA535" s="328"/>
      <c r="DB535" s="290"/>
      <c r="DC535" s="289"/>
      <c r="DD535" s="279"/>
      <c r="DE535" s="328"/>
      <c r="DF535" s="328"/>
      <c r="DG535" s="290"/>
      <c r="DH535" s="302"/>
      <c r="DI535" s="301">
        <v>2.5534383505582801</v>
      </c>
      <c r="DP535" s="165"/>
      <c r="DQ535" s="165"/>
      <c r="DR535" s="165"/>
      <c r="ED535" s="165"/>
      <c r="EE535" s="165"/>
      <c r="EF535" s="165"/>
      <c r="EG535" s="165"/>
      <c r="EH535" s="166"/>
      <c r="EI535" s="165"/>
      <c r="EJ535" s="164"/>
      <c r="EK535" s="164"/>
      <c r="EL535" s="278"/>
      <c r="EM535" s="278"/>
      <c r="EN535" s="278"/>
      <c r="EO535" s="278"/>
      <c r="EP535" s="278"/>
      <c r="EQ535" s="278"/>
      <c r="ER535" s="165"/>
      <c r="ES535" s="166"/>
      <c r="ET535" s="166"/>
      <c r="EU535" s="166"/>
      <c r="EV535" s="166"/>
      <c r="EW535" s="166"/>
      <c r="EX535" s="284"/>
    </row>
    <row r="536" spans="1:154" ht="13" customHeight="1">
      <c r="A536" s="160" t="s">
        <v>13</v>
      </c>
      <c r="B536" s="160">
        <v>10900</v>
      </c>
      <c r="C536" s="160">
        <v>668670</v>
      </c>
      <c r="D536" s="160">
        <v>19452</v>
      </c>
      <c r="E536" s="160" t="s">
        <v>239</v>
      </c>
      <c r="F536" s="160" t="s">
        <v>239</v>
      </c>
      <c r="G536" s="175"/>
      <c r="H536" s="168" t="s">
        <v>200</v>
      </c>
      <c r="I536" s="169" t="s">
        <v>247</v>
      </c>
      <c r="J536" s="170">
        <v>30</v>
      </c>
      <c r="K536" s="161">
        <v>2</v>
      </c>
      <c r="L536" s="161" t="s">
        <v>837</v>
      </c>
      <c r="Z536" s="163">
        <v>23</v>
      </c>
      <c r="AA536" s="163">
        <v>72</v>
      </c>
      <c r="AB536" s="163">
        <v>61</v>
      </c>
      <c r="AC536" s="163">
        <v>11</v>
      </c>
      <c r="AD536" s="163">
        <v>7</v>
      </c>
      <c r="AE536" s="163">
        <v>2</v>
      </c>
      <c r="AF536" s="163">
        <v>1</v>
      </c>
      <c r="AG536" s="163">
        <v>1</v>
      </c>
      <c r="AH536" s="163">
        <v>7</v>
      </c>
      <c r="AI536" s="163">
        <v>8</v>
      </c>
      <c r="AJ536" s="163">
        <v>0</v>
      </c>
      <c r="AK536" s="163">
        <v>0</v>
      </c>
      <c r="AL536" s="163">
        <v>9</v>
      </c>
      <c r="AM536" s="163">
        <v>0</v>
      </c>
      <c r="AN536" s="163">
        <v>16</v>
      </c>
      <c r="AO536" s="163">
        <v>0</v>
      </c>
      <c r="AP536" s="163">
        <v>1</v>
      </c>
      <c r="AQ536" s="163">
        <v>1</v>
      </c>
      <c r="AR536" s="163">
        <v>0</v>
      </c>
      <c r="AS536" s="278">
        <v>0.125</v>
      </c>
      <c r="AT536" s="278">
        <v>0.222222222</v>
      </c>
      <c r="AU536" s="278">
        <v>0.46808511000000003</v>
      </c>
      <c r="AV536" s="278">
        <v>0.25531914999999999</v>
      </c>
      <c r="AW536" s="278">
        <v>0.10638298</v>
      </c>
      <c r="AX536" s="278">
        <v>0.36170213000000001</v>
      </c>
      <c r="AY536" s="456">
        <v>107.831</v>
      </c>
      <c r="AZ536" s="278">
        <v>9.5394740000000006E-2</v>
      </c>
      <c r="BA536" s="278">
        <v>0.41304347800000002</v>
      </c>
      <c r="BB536" s="278">
        <v>0.17391304299999999</v>
      </c>
      <c r="BC536" s="278">
        <v>0.41304347800000002</v>
      </c>
      <c r="BD536" s="164">
        <v>0.222222222</v>
      </c>
      <c r="BE536" s="164">
        <v>0.180327868</v>
      </c>
      <c r="BF536" s="164">
        <v>0.28169013999999998</v>
      </c>
      <c r="BG536" s="164">
        <v>0.295081967</v>
      </c>
      <c r="BH536" s="164">
        <v>0.57677210700000003</v>
      </c>
      <c r="BI536" s="164">
        <v>0.114754099</v>
      </c>
      <c r="BJ536" s="165">
        <v>74.019403432754203</v>
      </c>
      <c r="BK536" s="164">
        <v>0.26239380030564802</v>
      </c>
      <c r="BL536" s="165">
        <v>-2.95597088375062</v>
      </c>
      <c r="BM536" s="165">
        <v>5.3897846933367699</v>
      </c>
      <c r="BN536" s="165">
        <v>66.155460648869905</v>
      </c>
      <c r="BO536" s="165">
        <v>-5.5232937259705003E-2</v>
      </c>
      <c r="BP536" s="165">
        <v>0.18940473347902201</v>
      </c>
      <c r="BQ536" s="165">
        <v>3.3759415816429099</v>
      </c>
      <c r="BR536" s="165">
        <v>-2.6148030091163599</v>
      </c>
      <c r="BS536" s="284">
        <v>0.34998783619507901</v>
      </c>
      <c r="BT536" s="289"/>
      <c r="BU536" s="279"/>
      <c r="BV536" s="290"/>
      <c r="BW536" s="289"/>
      <c r="BX536" s="289"/>
      <c r="BY536" s="289"/>
      <c r="BZ536" s="289"/>
      <c r="CA536" s="279"/>
      <c r="CB536" s="290"/>
      <c r="CC536" s="289"/>
      <c r="CD536" s="279"/>
      <c r="CE536" s="328"/>
      <c r="CF536" s="290"/>
      <c r="CG536" s="289"/>
      <c r="CH536" s="279"/>
      <c r="CI536" s="328"/>
      <c r="CJ536" s="290"/>
      <c r="CK536" s="289"/>
      <c r="CL536" s="279"/>
      <c r="CM536" s="328"/>
      <c r="CN536" s="290"/>
      <c r="CO536" s="289"/>
      <c r="CP536" s="279"/>
      <c r="CQ536" s="328"/>
      <c r="CR536" s="290"/>
      <c r="CS536" s="289"/>
      <c r="CT536" s="279"/>
      <c r="CU536" s="328"/>
      <c r="CV536" s="328"/>
      <c r="CW536" s="290"/>
      <c r="CX536" s="289"/>
      <c r="CY536" s="279"/>
      <c r="CZ536" s="328"/>
      <c r="DA536" s="328"/>
      <c r="DB536" s="290"/>
      <c r="DC536" s="289"/>
      <c r="DD536" s="279"/>
      <c r="DE536" s="328"/>
      <c r="DF536" s="328"/>
      <c r="DG536" s="290"/>
      <c r="DH536" s="302"/>
      <c r="DI536" s="301">
        <v>3.5258476138114898</v>
      </c>
      <c r="DP536" s="165"/>
      <c r="DQ536" s="165"/>
      <c r="DR536" s="165"/>
      <c r="ED536" s="165"/>
      <c r="EE536" s="165"/>
      <c r="EF536" s="165"/>
      <c r="EG536" s="165"/>
      <c r="EH536" s="166"/>
      <c r="EI536" s="165"/>
      <c r="EJ536" s="164"/>
      <c r="EK536" s="164"/>
      <c r="EL536" s="278"/>
      <c r="EM536" s="278"/>
      <c r="EN536" s="278"/>
      <c r="EO536" s="278"/>
      <c r="EP536" s="278"/>
      <c r="EQ536" s="278"/>
      <c r="ER536" s="165"/>
      <c r="ES536" s="166"/>
      <c r="ET536" s="166"/>
      <c r="EU536" s="166"/>
      <c r="EV536" s="166"/>
      <c r="EW536" s="166"/>
      <c r="EX536" s="284"/>
    </row>
    <row r="537" spans="1:154" ht="13" customHeight="1">
      <c r="A537" s="160" t="s">
        <v>13</v>
      </c>
      <c r="B537" s="160">
        <v>12913</v>
      </c>
      <c r="C537" s="160">
        <v>676439</v>
      </c>
      <c r="D537" s="160">
        <v>23372</v>
      </c>
      <c r="E537" s="160" t="s">
        <v>15</v>
      </c>
      <c r="F537" s="160" t="s">
        <v>15</v>
      </c>
      <c r="G537" s="175"/>
      <c r="H537" s="162" t="s">
        <v>4006</v>
      </c>
      <c r="I537" s="162" t="s">
        <v>163</v>
      </c>
      <c r="J537" s="160">
        <v>28</v>
      </c>
      <c r="K537" s="161">
        <v>2</v>
      </c>
      <c r="L537" s="161" t="s">
        <v>46</v>
      </c>
      <c r="Z537" s="163">
        <v>2</v>
      </c>
      <c r="AA537" s="163">
        <v>3</v>
      </c>
      <c r="AB537" s="163">
        <v>2</v>
      </c>
      <c r="AC537" s="163">
        <v>0</v>
      </c>
      <c r="AD537" s="163">
        <v>0</v>
      </c>
      <c r="AE537" s="163">
        <v>0</v>
      </c>
      <c r="AF537" s="163">
        <v>0</v>
      </c>
      <c r="AG537" s="163">
        <v>0</v>
      </c>
      <c r="AH537" s="163">
        <v>0</v>
      </c>
      <c r="AI537" s="163">
        <v>0</v>
      </c>
      <c r="AJ537" s="163">
        <v>0</v>
      </c>
      <c r="AK537" s="163">
        <v>0</v>
      </c>
      <c r="AL537" s="163">
        <v>1</v>
      </c>
      <c r="AM537" s="163">
        <v>0</v>
      </c>
      <c r="AN537" s="163">
        <v>1</v>
      </c>
      <c r="AO537" s="163">
        <v>0</v>
      </c>
      <c r="AP537" s="163">
        <v>0</v>
      </c>
      <c r="AQ537" s="163">
        <v>0</v>
      </c>
      <c r="AR537" s="163">
        <v>0</v>
      </c>
      <c r="AS537" s="278">
        <v>0.33333333300000001</v>
      </c>
      <c r="AT537" s="278">
        <v>0.33333333300000001</v>
      </c>
      <c r="AU537" s="278">
        <v>1</v>
      </c>
      <c r="AV537" s="278">
        <v>0</v>
      </c>
      <c r="AW537" s="278">
        <v>0</v>
      </c>
      <c r="AX537" s="278">
        <v>1</v>
      </c>
      <c r="AY537" s="456">
        <v>98.944800000000001</v>
      </c>
      <c r="AZ537" s="278">
        <v>0.13333333</v>
      </c>
      <c r="BA537" s="278">
        <v>1</v>
      </c>
      <c r="BB537" s="278">
        <v>0</v>
      </c>
      <c r="BC537" s="278">
        <v>0</v>
      </c>
      <c r="BD537" s="164">
        <v>0</v>
      </c>
      <c r="BE537" s="164">
        <v>0</v>
      </c>
      <c r="BF537" s="164">
        <v>0.33333333300000001</v>
      </c>
      <c r="BG537" s="164">
        <v>0</v>
      </c>
      <c r="BH537" s="164">
        <v>0.33333333300000001</v>
      </c>
      <c r="BI537" s="164">
        <v>0</v>
      </c>
      <c r="BJ537" s="165">
        <v>0</v>
      </c>
      <c r="BK537" s="164">
        <v>0.23109964529673199</v>
      </c>
      <c r="BL537" s="165">
        <v>-0.19836443312962099</v>
      </c>
      <c r="BM537" s="165">
        <v>0.149375382582353</v>
      </c>
      <c r="BN537" s="165">
        <v>43.685761504382398</v>
      </c>
      <c r="BO537" s="165">
        <v>-8.3755956430155001E-2</v>
      </c>
      <c r="BP537" s="165">
        <v>-6.3192914240062202E-3</v>
      </c>
      <c r="BQ537" s="165">
        <v>-9.0628586937976596E-2</v>
      </c>
      <c r="BR537" s="165">
        <v>-0.203683886439842</v>
      </c>
      <c r="BS537" s="284">
        <v>-9.3955722493290292E-3</v>
      </c>
      <c r="BT537" s="289"/>
      <c r="BU537" s="279"/>
      <c r="BV537" s="290"/>
      <c r="BW537" s="289"/>
      <c r="BX537" s="289"/>
      <c r="BY537" s="289"/>
      <c r="BZ537" s="289"/>
      <c r="CA537" s="279"/>
      <c r="CB537" s="290"/>
      <c r="CC537" s="289"/>
      <c r="CD537" s="279"/>
      <c r="CE537" s="328"/>
      <c r="CF537" s="290"/>
      <c r="CG537" s="289"/>
      <c r="CH537" s="279"/>
      <c r="CI537" s="328"/>
      <c r="CJ537" s="290"/>
      <c r="CK537" s="289"/>
      <c r="CL537" s="279"/>
      <c r="CM537" s="328"/>
      <c r="CN537" s="290"/>
      <c r="CO537" s="289"/>
      <c r="CP537" s="279"/>
      <c r="CQ537" s="328"/>
      <c r="CR537" s="290"/>
      <c r="CS537" s="289"/>
      <c r="CT537" s="279"/>
      <c r="CU537" s="328"/>
      <c r="CV537" s="328"/>
      <c r="CW537" s="290"/>
      <c r="CX537" s="289"/>
      <c r="CY537" s="279"/>
      <c r="CZ537" s="328"/>
      <c r="DA537" s="328"/>
      <c r="DB537" s="290"/>
      <c r="DC537" s="289"/>
      <c r="DD537" s="279"/>
      <c r="DE537" s="328"/>
      <c r="DF537" s="328"/>
      <c r="DG537" s="290"/>
      <c r="DH537" s="325"/>
      <c r="DI537" s="301">
        <v>1.52649190276861E-2</v>
      </c>
      <c r="DP537" s="165"/>
      <c r="DQ537" s="165"/>
      <c r="DR537" s="165"/>
      <c r="ED537" s="165"/>
      <c r="EE537" s="165"/>
      <c r="EF537" s="165"/>
      <c r="EG537" s="165"/>
      <c r="EH537" s="166"/>
      <c r="EI537" s="165"/>
      <c r="EL537" s="278"/>
      <c r="EM537" s="278"/>
      <c r="EN537" s="278"/>
      <c r="EO537" s="278"/>
      <c r="EP537" s="278"/>
      <c r="EQ537" s="278"/>
      <c r="ER537" s="165"/>
    </row>
    <row r="538" spans="1:154" ht="13" customHeight="1">
      <c r="A538" s="160" t="s">
        <v>13</v>
      </c>
      <c r="B538" s="160">
        <v>9846</v>
      </c>
      <c r="C538" s="160">
        <v>572233</v>
      </c>
      <c r="D538" s="160">
        <v>13419</v>
      </c>
      <c r="E538" s="160" t="s">
        <v>614</v>
      </c>
      <c r="F538" s="160" t="s">
        <v>614</v>
      </c>
      <c r="G538" s="175"/>
      <c r="H538" s="168" t="s">
        <v>206</v>
      </c>
      <c r="I538" s="169" t="s">
        <v>331</v>
      </c>
      <c r="J538" s="170">
        <v>34</v>
      </c>
      <c r="K538" s="161">
        <v>3</v>
      </c>
      <c r="L538" s="161" t="s">
        <v>837</v>
      </c>
      <c r="Z538" s="163">
        <v>87</v>
      </c>
      <c r="AA538" s="163">
        <v>364</v>
      </c>
      <c r="AB538" s="163">
        <v>333</v>
      </c>
      <c r="AC538" s="163">
        <v>77</v>
      </c>
      <c r="AD538" s="163">
        <v>52</v>
      </c>
      <c r="AE538" s="163">
        <v>12</v>
      </c>
      <c r="AF538" s="163">
        <v>1</v>
      </c>
      <c r="AG538" s="163">
        <v>12</v>
      </c>
      <c r="AH538" s="163">
        <v>36</v>
      </c>
      <c r="AI538" s="163">
        <v>45</v>
      </c>
      <c r="AJ538" s="163">
        <v>0</v>
      </c>
      <c r="AK538" s="163">
        <v>0</v>
      </c>
      <c r="AL538" s="163">
        <v>23</v>
      </c>
      <c r="AM538" s="163">
        <v>0</v>
      </c>
      <c r="AN538" s="163">
        <v>96</v>
      </c>
      <c r="AO538" s="163">
        <v>6</v>
      </c>
      <c r="AP538" s="163">
        <v>2</v>
      </c>
      <c r="AQ538" s="163">
        <v>0</v>
      </c>
      <c r="AR538" s="163">
        <v>9</v>
      </c>
      <c r="AS538" s="278">
        <v>6.3186812999999994E-2</v>
      </c>
      <c r="AT538" s="278">
        <v>0.26373626300000003</v>
      </c>
      <c r="AU538" s="278">
        <v>0.41422594000000001</v>
      </c>
      <c r="AV538" s="278">
        <v>0.20920501999999999</v>
      </c>
      <c r="AW538" s="278">
        <v>0.11297071</v>
      </c>
      <c r="AX538" s="278">
        <v>0.45188285</v>
      </c>
      <c r="AY538" s="456">
        <v>112.759</v>
      </c>
      <c r="AZ538" s="278">
        <v>0.13579387000000001</v>
      </c>
      <c r="BA538" s="278">
        <v>0.38912133799999998</v>
      </c>
      <c r="BB538" s="278">
        <v>0.175732217</v>
      </c>
      <c r="BC538" s="278">
        <v>0.43514644299999999</v>
      </c>
      <c r="BD538" s="164">
        <v>0.28634361200000003</v>
      </c>
      <c r="BE538" s="164">
        <v>0.23123123100000001</v>
      </c>
      <c r="BF538" s="164">
        <v>0.29120879100000002</v>
      </c>
      <c r="BG538" s="164">
        <v>0.38138138100000002</v>
      </c>
      <c r="BH538" s="164">
        <v>0.67259017200000004</v>
      </c>
      <c r="BI538" s="164">
        <v>0.15015015000000001</v>
      </c>
      <c r="BJ538" s="165">
        <v>96.850784635924498</v>
      </c>
      <c r="BK538" s="164">
        <v>0.29637202063759599</v>
      </c>
      <c r="BL538" s="165">
        <v>-5.0373644427736597</v>
      </c>
      <c r="BM538" s="165">
        <v>37.155066530279299</v>
      </c>
      <c r="BN538" s="165">
        <v>89.318429762873393</v>
      </c>
      <c r="BO538" s="165">
        <v>-0.24617382400349</v>
      </c>
      <c r="BP538" s="165">
        <v>-0.82270857645198703</v>
      </c>
      <c r="BQ538" s="165">
        <v>1.3241098630833099</v>
      </c>
      <c r="BR538" s="165">
        <v>-5.2970133614135202</v>
      </c>
      <c r="BS538" s="284">
        <v>0.13727202756854701</v>
      </c>
      <c r="BT538" s="289"/>
      <c r="BU538" s="279"/>
      <c r="BV538" s="290"/>
      <c r="BW538" s="289"/>
      <c r="BX538" s="289"/>
      <c r="BY538" s="289"/>
      <c r="BZ538" s="289"/>
      <c r="CA538" s="279"/>
      <c r="CB538" s="290"/>
      <c r="CC538" s="289"/>
      <c r="CD538" s="279"/>
      <c r="CE538" s="328"/>
      <c r="CF538" s="290"/>
      <c r="CG538" s="289"/>
      <c r="CH538" s="279"/>
      <c r="CI538" s="328"/>
      <c r="CJ538" s="290"/>
      <c r="CK538" s="289"/>
      <c r="CL538" s="279"/>
      <c r="CM538" s="328"/>
      <c r="CN538" s="290"/>
      <c r="CO538" s="289"/>
      <c r="CP538" s="279"/>
      <c r="CQ538" s="328"/>
      <c r="CR538" s="290"/>
      <c r="CS538" s="289"/>
      <c r="CT538" s="279"/>
      <c r="CU538" s="328"/>
      <c r="CV538" s="328"/>
      <c r="CW538" s="290"/>
      <c r="CX538" s="289"/>
      <c r="CY538" s="279"/>
      <c r="CZ538" s="328"/>
      <c r="DA538" s="328"/>
      <c r="DB538" s="290"/>
      <c r="DC538" s="289"/>
      <c r="DD538" s="279"/>
      <c r="DE538" s="328"/>
      <c r="DF538" s="328"/>
      <c r="DG538" s="290"/>
      <c r="DH538" s="302"/>
      <c r="DI538" s="301">
        <v>-5.8403003811836198</v>
      </c>
      <c r="DP538" s="165"/>
      <c r="DQ538" s="165"/>
      <c r="DR538" s="165"/>
      <c r="ED538" s="165"/>
      <c r="EE538" s="165"/>
      <c r="EF538" s="165"/>
      <c r="EG538" s="165"/>
      <c r="EH538" s="166"/>
      <c r="EI538" s="165"/>
      <c r="EJ538" s="164"/>
      <c r="EK538" s="164"/>
      <c r="EL538" s="278"/>
      <c r="EM538" s="278"/>
      <c r="EN538" s="278"/>
      <c r="EO538" s="278"/>
      <c r="EP538" s="278"/>
      <c r="EQ538" s="278"/>
      <c r="ER538" s="165"/>
      <c r="ES538" s="166"/>
      <c r="ET538" s="166"/>
      <c r="EU538" s="166"/>
      <c r="EV538" s="166"/>
      <c r="EW538" s="166"/>
      <c r="EX538" s="284"/>
    </row>
    <row r="539" spans="1:154" ht="13" customHeight="1">
      <c r="A539" s="160" t="s">
        <v>13</v>
      </c>
      <c r="B539" s="160">
        <v>9630</v>
      </c>
      <c r="C539" s="160">
        <v>608336</v>
      </c>
      <c r="D539" s="160">
        <v>14128</v>
      </c>
      <c r="E539" s="160" t="s">
        <v>2171</v>
      </c>
      <c r="F539" s="160" t="s">
        <v>29</v>
      </c>
      <c r="G539" s="175"/>
      <c r="H539" s="168" t="s">
        <v>634</v>
      </c>
      <c r="I539" s="169" t="s">
        <v>554</v>
      </c>
      <c r="J539" s="170">
        <v>30</v>
      </c>
      <c r="K539" s="161">
        <v>3</v>
      </c>
      <c r="L539" s="161" t="s">
        <v>46</v>
      </c>
      <c r="Z539" s="163"/>
      <c r="AS539" s="278"/>
      <c r="AT539" s="278"/>
      <c r="AU539" s="278"/>
      <c r="AV539" s="278"/>
      <c r="AW539" s="278"/>
      <c r="AX539" s="278"/>
      <c r="AY539" s="456"/>
      <c r="AZ539" s="278"/>
      <c r="BA539" s="278"/>
      <c r="BB539" s="278"/>
      <c r="BC539" s="278"/>
      <c r="BD539" s="164"/>
      <c r="BE539" s="164"/>
      <c r="BF539" s="164"/>
      <c r="BG539" s="164"/>
      <c r="BH539" s="164"/>
      <c r="BI539" s="164"/>
      <c r="BJ539" s="165"/>
      <c r="BK539" s="164"/>
      <c r="BL539" s="165"/>
      <c r="BM539" s="165"/>
      <c r="BN539" s="165"/>
      <c r="BO539" s="165"/>
      <c r="BP539" s="165"/>
      <c r="BQ539" s="165"/>
      <c r="BR539" s="165"/>
      <c r="BS539" s="284"/>
      <c r="BT539" s="289"/>
      <c r="BU539" s="279"/>
      <c r="BV539" s="290"/>
      <c r="BW539" s="289"/>
      <c r="BX539" s="289"/>
      <c r="BY539" s="289"/>
      <c r="BZ539" s="289"/>
      <c r="CA539" s="279"/>
      <c r="CB539" s="290"/>
      <c r="CC539" s="289"/>
      <c r="CD539" s="279"/>
      <c r="CE539" s="328"/>
      <c r="CF539" s="290"/>
      <c r="CG539" s="289"/>
      <c r="CH539" s="279"/>
      <c r="CI539" s="328"/>
      <c r="CJ539" s="290"/>
      <c r="CK539" s="289"/>
      <c r="CL539" s="279"/>
      <c r="CM539" s="328"/>
      <c r="CN539" s="290"/>
      <c r="CO539" s="289"/>
      <c r="CP539" s="279"/>
      <c r="CQ539" s="328"/>
      <c r="CR539" s="290"/>
      <c r="CS539" s="289"/>
      <c r="CT539" s="279"/>
      <c r="CU539" s="328"/>
      <c r="CV539" s="328"/>
      <c r="CW539" s="290"/>
      <c r="CX539" s="289"/>
      <c r="CY539" s="279"/>
      <c r="CZ539" s="328"/>
      <c r="DA539" s="328"/>
      <c r="DB539" s="290"/>
      <c r="DC539" s="289"/>
      <c r="DD539" s="279"/>
      <c r="DE539" s="328"/>
      <c r="DF539" s="328"/>
      <c r="DG539" s="290"/>
      <c r="DH539" s="302"/>
      <c r="DI539" s="301"/>
      <c r="DP539" s="165"/>
      <c r="DQ539" s="165"/>
      <c r="DR539" s="165"/>
      <c r="ED539" s="165"/>
      <c r="EE539" s="165"/>
      <c r="EF539" s="165"/>
      <c r="EG539" s="165"/>
      <c r="EH539" s="166"/>
      <c r="EI539" s="165"/>
      <c r="EJ539" s="164"/>
      <c r="EK539" s="164"/>
      <c r="EL539" s="278"/>
      <c r="EM539" s="278"/>
      <c r="EN539" s="278"/>
      <c r="EO539" s="278"/>
      <c r="EP539" s="278"/>
      <c r="EQ539" s="278"/>
      <c r="ER539" s="165"/>
      <c r="ES539" s="166"/>
      <c r="ET539" s="166"/>
      <c r="EU539" s="166"/>
      <c r="EV539" s="166"/>
      <c r="EW539" s="166"/>
      <c r="EX539" s="284"/>
    </row>
    <row r="540" spans="1:154" ht="13" customHeight="1">
      <c r="A540" s="160" t="s">
        <v>13</v>
      </c>
      <c r="B540" s="160">
        <v>8996</v>
      </c>
      <c r="C540" s="160">
        <v>514888</v>
      </c>
      <c r="D540" s="160">
        <v>5417</v>
      </c>
      <c r="E540" s="160" t="s">
        <v>614</v>
      </c>
      <c r="F540" s="160" t="s">
        <v>614</v>
      </c>
      <c r="G540" s="175"/>
      <c r="H540" s="168" t="s">
        <v>387</v>
      </c>
      <c r="I540" s="169" t="s">
        <v>565</v>
      </c>
      <c r="J540" s="170">
        <v>35</v>
      </c>
      <c r="K540" s="161">
        <v>4</v>
      </c>
      <c r="L540" s="161" t="s">
        <v>837</v>
      </c>
      <c r="Z540" s="163">
        <v>87</v>
      </c>
      <c r="AA540" s="163">
        <v>371</v>
      </c>
      <c r="AB540" s="163">
        <v>335</v>
      </c>
      <c r="AC540" s="163">
        <v>91</v>
      </c>
      <c r="AD540" s="163">
        <v>62</v>
      </c>
      <c r="AE540" s="163">
        <v>12</v>
      </c>
      <c r="AF540" s="163">
        <v>1</v>
      </c>
      <c r="AG540" s="163">
        <v>16</v>
      </c>
      <c r="AH540" s="163">
        <v>48</v>
      </c>
      <c r="AI540" s="163">
        <v>46</v>
      </c>
      <c r="AJ540" s="163">
        <v>6</v>
      </c>
      <c r="AK540" s="163">
        <v>6</v>
      </c>
      <c r="AL540" s="163">
        <v>31</v>
      </c>
      <c r="AM540" s="163">
        <v>3</v>
      </c>
      <c r="AN540" s="163">
        <v>61</v>
      </c>
      <c r="AO540" s="163">
        <v>1</v>
      </c>
      <c r="AP540" s="163">
        <v>4</v>
      </c>
      <c r="AQ540" s="163">
        <v>0</v>
      </c>
      <c r="AR540" s="163">
        <v>7</v>
      </c>
      <c r="AS540" s="278">
        <v>8.3557951000000005E-2</v>
      </c>
      <c r="AT540" s="278">
        <v>0.16442048500000001</v>
      </c>
      <c r="AU540" s="278">
        <v>0.54676259000000005</v>
      </c>
      <c r="AV540" s="278">
        <v>0.16546763</v>
      </c>
      <c r="AW540" s="278">
        <v>5.7553960000000001E-2</v>
      </c>
      <c r="AX540" s="278">
        <v>0.30215827000000001</v>
      </c>
      <c r="AY540" s="456">
        <v>109.175</v>
      </c>
      <c r="AZ540" s="278">
        <v>8.3397089999999993E-2</v>
      </c>
      <c r="BA540" s="278">
        <v>0.435897435</v>
      </c>
      <c r="BB540" s="278">
        <v>0.16117216100000001</v>
      </c>
      <c r="BC540" s="278">
        <v>0.40293040200000002</v>
      </c>
      <c r="BD540" s="164">
        <v>0.28625954100000001</v>
      </c>
      <c r="BE540" s="164">
        <v>0.27164179100000002</v>
      </c>
      <c r="BF540" s="164">
        <v>0.33153638800000002</v>
      </c>
      <c r="BG540" s="164">
        <v>0.45671641699999999</v>
      </c>
      <c r="BH540" s="164">
        <v>0.78825280499999995</v>
      </c>
      <c r="BI540" s="164">
        <v>0.18507462599999999</v>
      </c>
      <c r="BJ540" s="165">
        <v>119.377987596417</v>
      </c>
      <c r="BK540" s="164">
        <v>0.339232041783954</v>
      </c>
      <c r="BL540" s="165">
        <v>7.6023703336288797</v>
      </c>
      <c r="BM540" s="165">
        <v>50.606194210009797</v>
      </c>
      <c r="BN540" s="165">
        <v>119.151006359449</v>
      </c>
      <c r="BO540" s="165">
        <v>-0.354022232809036</v>
      </c>
      <c r="BP540" s="165">
        <v>-2.2645690240897198</v>
      </c>
      <c r="BQ540" s="165">
        <v>11.9629605880511</v>
      </c>
      <c r="BR540" s="165">
        <v>5.9116890376938196</v>
      </c>
      <c r="BS540" s="284">
        <v>1.2402142008220001</v>
      </c>
      <c r="BT540" s="289"/>
      <c r="BU540" s="279"/>
      <c r="BV540" s="290"/>
      <c r="BW540" s="289"/>
      <c r="BX540" s="289"/>
      <c r="BY540" s="289"/>
      <c r="BZ540" s="289"/>
      <c r="CA540" s="279"/>
      <c r="CB540" s="290"/>
      <c r="CC540" s="289"/>
      <c r="CD540" s="279"/>
      <c r="CE540" s="328"/>
      <c r="CF540" s="290"/>
      <c r="CG540" s="289"/>
      <c r="CH540" s="279"/>
      <c r="CI540" s="328"/>
      <c r="CJ540" s="290"/>
      <c r="CK540" s="289"/>
      <c r="CL540" s="279"/>
      <c r="CM540" s="328"/>
      <c r="CN540" s="290"/>
      <c r="CO540" s="289"/>
      <c r="CP540" s="279"/>
      <c r="CQ540" s="328"/>
      <c r="CR540" s="290"/>
      <c r="CS540" s="289"/>
      <c r="CT540" s="279"/>
      <c r="CU540" s="328"/>
      <c r="CV540" s="328"/>
      <c r="CW540" s="290"/>
      <c r="CX540" s="289"/>
      <c r="CY540" s="279"/>
      <c r="CZ540" s="328"/>
      <c r="DA540" s="328"/>
      <c r="DB540" s="290"/>
      <c r="DC540" s="289"/>
      <c r="DD540" s="279"/>
      <c r="DE540" s="328"/>
      <c r="DF540" s="328"/>
      <c r="DG540" s="290"/>
      <c r="DH540" s="302"/>
      <c r="DI540" s="301">
        <v>-6.6497948169708199</v>
      </c>
      <c r="DP540" s="165"/>
      <c r="DQ540" s="165"/>
      <c r="DR540" s="165"/>
      <c r="ED540" s="165"/>
      <c r="EE540" s="165"/>
      <c r="EF540" s="165"/>
      <c r="EG540" s="165"/>
      <c r="EH540" s="166"/>
      <c r="EI540" s="165"/>
      <c r="EJ540" s="164"/>
      <c r="EK540" s="164"/>
      <c r="EL540" s="278"/>
      <c r="EM540" s="278"/>
      <c r="EN540" s="278"/>
      <c r="EO540" s="278"/>
      <c r="EP540" s="278"/>
      <c r="EQ540" s="278"/>
      <c r="ER540" s="165"/>
      <c r="ES540" s="166"/>
      <c r="ET540" s="166"/>
      <c r="EU540" s="166"/>
      <c r="EV540" s="166"/>
      <c r="EW540" s="166"/>
      <c r="EX540" s="284"/>
    </row>
    <row r="541" spans="1:154" ht="13" customHeight="1">
      <c r="A541" s="160" t="s">
        <v>13</v>
      </c>
      <c r="B541" s="160">
        <v>10919</v>
      </c>
      <c r="C541" s="160">
        <v>665926</v>
      </c>
      <c r="D541" s="160">
        <v>19950</v>
      </c>
      <c r="E541" s="160" t="s">
        <v>470</v>
      </c>
      <c r="F541" s="160" t="s">
        <v>470</v>
      </c>
      <c r="G541" s="175"/>
      <c r="H541" s="162" t="s">
        <v>3395</v>
      </c>
      <c r="I541" s="162" t="s">
        <v>3396</v>
      </c>
      <c r="J541" s="161">
        <v>26</v>
      </c>
      <c r="K541" s="161">
        <v>4</v>
      </c>
      <c r="L541" s="161" t="s">
        <v>46</v>
      </c>
      <c r="Z541" s="163">
        <v>61</v>
      </c>
      <c r="AA541" s="163">
        <v>238</v>
      </c>
      <c r="AB541" s="163">
        <v>211</v>
      </c>
      <c r="AC541" s="163">
        <v>46</v>
      </c>
      <c r="AD541" s="163">
        <v>34</v>
      </c>
      <c r="AE541" s="163">
        <v>7</v>
      </c>
      <c r="AF541" s="163">
        <v>0</v>
      </c>
      <c r="AG541" s="163">
        <v>5</v>
      </c>
      <c r="AH541" s="163">
        <v>26</v>
      </c>
      <c r="AI541" s="163">
        <v>23</v>
      </c>
      <c r="AJ541" s="163">
        <v>10</v>
      </c>
      <c r="AK541" s="163">
        <v>1</v>
      </c>
      <c r="AL541" s="163">
        <v>16</v>
      </c>
      <c r="AM541" s="163">
        <v>0</v>
      </c>
      <c r="AN541" s="163">
        <v>39</v>
      </c>
      <c r="AO541" s="163">
        <v>9</v>
      </c>
      <c r="AP541" s="163">
        <v>1</v>
      </c>
      <c r="AQ541" s="163">
        <v>1</v>
      </c>
      <c r="AR541" s="163">
        <v>3</v>
      </c>
      <c r="AS541" s="278">
        <v>6.7226889999999997E-2</v>
      </c>
      <c r="AT541" s="278">
        <v>0.163865546</v>
      </c>
      <c r="AU541" s="278">
        <v>0.36206896999999999</v>
      </c>
      <c r="AV541" s="278">
        <v>0.23563218</v>
      </c>
      <c r="AW541" s="278">
        <v>3.4482760000000001E-2</v>
      </c>
      <c r="AX541" s="278">
        <v>0.2816092</v>
      </c>
      <c r="AY541" s="456">
        <v>105.928</v>
      </c>
      <c r="AZ541" s="278">
        <v>9.0909089999999998E-2</v>
      </c>
      <c r="BA541" s="278">
        <v>0.43529411699999998</v>
      </c>
      <c r="BB541" s="278">
        <v>0.235294117</v>
      </c>
      <c r="BC541" s="278">
        <v>0.329411764</v>
      </c>
      <c r="BD541" s="164">
        <v>0.24404761899999999</v>
      </c>
      <c r="BE541" s="164">
        <v>0.21800947800000001</v>
      </c>
      <c r="BF541" s="164">
        <v>0.29957805900000001</v>
      </c>
      <c r="BG541" s="164">
        <v>0.32227488100000001</v>
      </c>
      <c r="BH541" s="164">
        <v>0.62185294000000002</v>
      </c>
      <c r="BI541" s="164">
        <v>0.10426540300000001</v>
      </c>
      <c r="BJ541" s="165">
        <v>67.253919432853607</v>
      </c>
      <c r="BK541" s="164">
        <v>0.282285807001942</v>
      </c>
      <c r="BL541" s="165">
        <v>-5.9789977209606304</v>
      </c>
      <c r="BM541" s="165">
        <v>21.608360992189301</v>
      </c>
      <c r="BN541" s="165">
        <v>78.698067600265901</v>
      </c>
      <c r="BO541" s="165">
        <v>0.44095673158586801</v>
      </c>
      <c r="BP541" s="165">
        <v>1.6072056642733501</v>
      </c>
      <c r="BQ541" s="165">
        <v>10.0933775221033</v>
      </c>
      <c r="BR541" s="165">
        <v>-4.2270443971232599</v>
      </c>
      <c r="BS541" s="284">
        <v>1.04639232446133</v>
      </c>
      <c r="BT541" s="289"/>
      <c r="BU541" s="279"/>
      <c r="BV541" s="290"/>
      <c r="BW541" s="289"/>
      <c r="BX541" s="289"/>
      <c r="BY541" s="289"/>
      <c r="BZ541" s="289"/>
      <c r="CA541" s="279"/>
      <c r="CB541" s="290"/>
      <c r="CC541" s="289"/>
      <c r="CD541" s="279"/>
      <c r="CE541" s="328"/>
      <c r="CF541" s="290"/>
      <c r="CG541" s="289"/>
      <c r="CH541" s="279"/>
      <c r="CI541" s="328"/>
      <c r="CJ541" s="290"/>
      <c r="CK541" s="289"/>
      <c r="CL541" s="279"/>
      <c r="CM541" s="328"/>
      <c r="CN541" s="290"/>
      <c r="CO541" s="289"/>
      <c r="CP541" s="279"/>
      <c r="CQ541" s="328"/>
      <c r="CR541" s="290"/>
      <c r="CS541" s="289"/>
      <c r="CT541" s="279"/>
      <c r="CU541" s="328"/>
      <c r="CV541" s="328"/>
      <c r="CW541" s="290"/>
      <c r="CX541" s="289"/>
      <c r="CY541" s="279"/>
      <c r="CZ541" s="328"/>
      <c r="DA541" s="328"/>
      <c r="DB541" s="290"/>
      <c r="DC541" s="289"/>
      <c r="DD541" s="279"/>
      <c r="DE541" s="328"/>
      <c r="DF541" s="328"/>
      <c r="DG541" s="290"/>
      <c r="DH541" s="302"/>
      <c r="DI541" s="301">
        <v>6.1725680232047999</v>
      </c>
      <c r="DP541" s="165"/>
      <c r="DQ541" s="165"/>
      <c r="DR541" s="165"/>
      <c r="ED541" s="165"/>
      <c r="EE541" s="165"/>
      <c r="EF541" s="165"/>
      <c r="EG541" s="165"/>
      <c r="EH541" s="166"/>
      <c r="EI541" s="165"/>
      <c r="EJ541" s="164"/>
      <c r="EK541" s="164"/>
      <c r="EL541" s="278"/>
      <c r="EM541" s="278"/>
      <c r="EN541" s="278"/>
      <c r="EO541" s="278"/>
      <c r="EP541" s="278"/>
      <c r="EQ541" s="278"/>
      <c r="ER541" s="165"/>
      <c r="ES541" s="166"/>
      <c r="ET541" s="166"/>
      <c r="EU541" s="166"/>
      <c r="EV541" s="166"/>
      <c r="EW541" s="166"/>
      <c r="EX541" s="284"/>
    </row>
    <row r="542" spans="1:154" ht="13" customHeight="1">
      <c r="A542" s="160" t="s">
        <v>13</v>
      </c>
      <c r="B542" s="160">
        <v>12735</v>
      </c>
      <c r="C542" s="160">
        <v>689172</v>
      </c>
      <c r="D542" s="160">
        <v>27735</v>
      </c>
      <c r="E542" s="160" t="s">
        <v>2177</v>
      </c>
      <c r="F542" s="160" t="s">
        <v>2177</v>
      </c>
      <c r="G542" s="175"/>
      <c r="H542" s="162" t="s">
        <v>3559</v>
      </c>
      <c r="I542" s="162" t="s">
        <v>570</v>
      </c>
      <c r="J542" s="160">
        <v>26</v>
      </c>
      <c r="K542" s="161">
        <v>4</v>
      </c>
      <c r="L542" s="161" t="s">
        <v>46</v>
      </c>
      <c r="Z542" s="163">
        <v>15</v>
      </c>
      <c r="AA542" s="163">
        <v>40</v>
      </c>
      <c r="AB542" s="163">
        <v>35</v>
      </c>
      <c r="AC542" s="163">
        <v>8</v>
      </c>
      <c r="AD542" s="163">
        <v>4</v>
      </c>
      <c r="AE542" s="163">
        <v>3</v>
      </c>
      <c r="AF542" s="163">
        <v>0</v>
      </c>
      <c r="AG542" s="163">
        <v>1</v>
      </c>
      <c r="AH542" s="163">
        <v>3</v>
      </c>
      <c r="AI542" s="163">
        <v>8</v>
      </c>
      <c r="AJ542" s="163">
        <v>0</v>
      </c>
      <c r="AK542" s="163">
        <v>1</v>
      </c>
      <c r="AL542" s="163">
        <v>3</v>
      </c>
      <c r="AM542" s="163">
        <v>0</v>
      </c>
      <c r="AN542" s="163">
        <v>7</v>
      </c>
      <c r="AO542" s="163">
        <v>0</v>
      </c>
      <c r="AP542" s="163">
        <v>0</v>
      </c>
      <c r="AQ542" s="163">
        <v>2</v>
      </c>
      <c r="AR542" s="163">
        <v>0</v>
      </c>
      <c r="AS542" s="278">
        <v>7.4999999999999997E-2</v>
      </c>
      <c r="AT542" s="278">
        <v>0.17499999999999999</v>
      </c>
      <c r="AU542" s="278">
        <v>0.43333333000000002</v>
      </c>
      <c r="AV542" s="278">
        <v>0.13333333</v>
      </c>
      <c r="AW542" s="278">
        <v>0.1</v>
      </c>
      <c r="AX542" s="278">
        <v>0.33333332999999998</v>
      </c>
      <c r="AY542" s="456">
        <v>106.101</v>
      </c>
      <c r="AZ542" s="278">
        <v>6.2937060000000003E-2</v>
      </c>
      <c r="BA542" s="278">
        <v>0.25</v>
      </c>
      <c r="BB542" s="278">
        <v>0.28571428500000001</v>
      </c>
      <c r="BC542" s="278">
        <v>0.46428571400000002</v>
      </c>
      <c r="BD542" s="164">
        <v>0.25925925900000002</v>
      </c>
      <c r="BE542" s="164">
        <v>0.22857142799999999</v>
      </c>
      <c r="BF542" s="164">
        <v>0.28947368400000001</v>
      </c>
      <c r="BG542" s="164">
        <v>0.4</v>
      </c>
      <c r="BH542" s="164">
        <v>0.68947368399999998</v>
      </c>
      <c r="BI542" s="164">
        <v>0.171428572</v>
      </c>
      <c r="BJ542" s="165">
        <v>112.676402226913</v>
      </c>
      <c r="BK542" s="164">
        <v>0.30191198775642702</v>
      </c>
      <c r="BL542" s="165">
        <v>-0.37605805065918402</v>
      </c>
      <c r="BM542" s="165">
        <v>4.2604728255004796</v>
      </c>
      <c r="BN542" s="165">
        <v>94.136919817571197</v>
      </c>
      <c r="BO542" s="165">
        <v>4.3056163223946203E-2</v>
      </c>
      <c r="BP542" s="165">
        <v>-0.60326837422326196</v>
      </c>
      <c r="BQ542" s="165">
        <v>1.00348853902455</v>
      </c>
      <c r="BR542" s="165">
        <v>-0.87724631814721699</v>
      </c>
      <c r="BS542" s="284">
        <v>0.104032837632471</v>
      </c>
      <c r="BT542" s="289"/>
      <c r="BU542" s="279"/>
      <c r="BV542" s="290"/>
      <c r="BW542" s="289"/>
      <c r="BX542" s="289"/>
      <c r="BY542" s="289"/>
      <c r="BZ542" s="289"/>
      <c r="CA542" s="279"/>
      <c r="CB542" s="290"/>
      <c r="CC542" s="289"/>
      <c r="CD542" s="279"/>
      <c r="CE542" s="328"/>
      <c r="CF542" s="290"/>
      <c r="CG542" s="289"/>
      <c r="CH542" s="279"/>
      <c r="CI542" s="328"/>
      <c r="CJ542" s="290"/>
      <c r="CK542" s="289"/>
      <c r="CL542" s="279"/>
      <c r="CM542" s="328"/>
      <c r="CN542" s="290"/>
      <c r="CO542" s="289"/>
      <c r="CP542" s="279"/>
      <c r="CQ542" s="328"/>
      <c r="CR542" s="290"/>
      <c r="CS542" s="289"/>
      <c r="CT542" s="279"/>
      <c r="CU542" s="328"/>
      <c r="CV542" s="328"/>
      <c r="CW542" s="290"/>
      <c r="CX542" s="289"/>
      <c r="CY542" s="279"/>
      <c r="CZ542" s="328"/>
      <c r="DA542" s="328"/>
      <c r="DB542" s="290"/>
      <c r="DC542" s="289"/>
      <c r="DD542" s="279"/>
      <c r="DE542" s="328"/>
      <c r="DF542" s="328"/>
      <c r="DG542" s="290"/>
      <c r="DH542" s="302"/>
      <c r="DI542" s="301">
        <v>0.57686311751604002</v>
      </c>
      <c r="DP542" s="165"/>
      <c r="DQ542" s="165"/>
      <c r="DR542" s="165"/>
      <c r="ED542" s="165"/>
      <c r="EE542" s="165"/>
      <c r="EF542" s="165"/>
      <c r="EG542" s="165"/>
      <c r="EH542" s="166"/>
      <c r="EI542" s="165"/>
      <c r="EJ542" s="164"/>
      <c r="EK542" s="164"/>
      <c r="EL542" s="278"/>
      <c r="EM542" s="278"/>
      <c r="EN542" s="278"/>
      <c r="EO542" s="278"/>
      <c r="EP542" s="278"/>
      <c r="EQ542" s="278"/>
      <c r="ER542" s="165"/>
      <c r="ES542" s="166"/>
      <c r="ET542" s="166"/>
      <c r="EU542" s="166"/>
      <c r="EV542" s="166"/>
      <c r="EW542" s="166"/>
      <c r="EX542" s="284"/>
    </row>
    <row r="543" spans="1:154" ht="13" customHeight="1">
      <c r="A543" s="160" t="s">
        <v>13</v>
      </c>
      <c r="B543" s="160">
        <v>12207</v>
      </c>
      <c r="C543" s="160">
        <v>663897</v>
      </c>
      <c r="D543" s="160">
        <v>19931</v>
      </c>
      <c r="E543" s="160" t="s">
        <v>555</v>
      </c>
      <c r="F543" s="160" t="s">
        <v>555</v>
      </c>
      <c r="G543" s="175"/>
      <c r="H543" s="162" t="s">
        <v>102</v>
      </c>
      <c r="I543" s="162" t="s">
        <v>106</v>
      </c>
      <c r="J543" s="161">
        <v>28</v>
      </c>
      <c r="K543" s="161">
        <v>4</v>
      </c>
      <c r="L543" s="161" t="s">
        <v>837</v>
      </c>
      <c r="Z543" s="163">
        <v>22</v>
      </c>
      <c r="AA543" s="163">
        <v>16</v>
      </c>
      <c r="AB543" s="163">
        <v>15</v>
      </c>
      <c r="AC543" s="163">
        <v>2</v>
      </c>
      <c r="AD543" s="163">
        <v>1</v>
      </c>
      <c r="AE543" s="163">
        <v>1</v>
      </c>
      <c r="AF543" s="163">
        <v>0</v>
      </c>
      <c r="AG543" s="163">
        <v>0</v>
      </c>
      <c r="AH543" s="163">
        <v>3</v>
      </c>
      <c r="AI543" s="163">
        <v>2</v>
      </c>
      <c r="AJ543" s="163">
        <v>3</v>
      </c>
      <c r="AK543" s="163">
        <v>0</v>
      </c>
      <c r="AL543" s="163">
        <v>0</v>
      </c>
      <c r="AM543" s="163">
        <v>0</v>
      </c>
      <c r="AN543" s="163">
        <v>3</v>
      </c>
      <c r="AO543" s="163">
        <v>1</v>
      </c>
      <c r="AP543" s="163">
        <v>0</v>
      </c>
      <c r="AQ543" s="163">
        <v>0</v>
      </c>
      <c r="AR543" s="163">
        <v>1</v>
      </c>
      <c r="AS543" s="278">
        <v>0</v>
      </c>
      <c r="AT543" s="278">
        <v>0.1875</v>
      </c>
      <c r="AU543" s="278">
        <v>0.33333332999999998</v>
      </c>
      <c r="AV543" s="278">
        <v>0.41666667000000002</v>
      </c>
      <c r="AW543" s="278">
        <v>0</v>
      </c>
      <c r="AX543" s="278">
        <v>8.3333329999999997E-2</v>
      </c>
      <c r="AY543" s="456">
        <v>101.26900000000001</v>
      </c>
      <c r="AZ543" s="278">
        <v>0.11538461999999999</v>
      </c>
      <c r="BA543" s="278">
        <v>0.5</v>
      </c>
      <c r="BB543" s="278">
        <v>0.25</v>
      </c>
      <c r="BC543" s="278">
        <v>0.25</v>
      </c>
      <c r="BD543" s="164">
        <v>0.16666666599999999</v>
      </c>
      <c r="BE543" s="164">
        <v>0.133333333</v>
      </c>
      <c r="BF543" s="164">
        <v>0.1875</v>
      </c>
      <c r="BG543" s="164">
        <v>0.2</v>
      </c>
      <c r="BH543" s="164">
        <v>0.38750000000000001</v>
      </c>
      <c r="BI543" s="164">
        <v>6.6666666999999999E-2</v>
      </c>
      <c r="BJ543" s="165">
        <v>43.818600939052999</v>
      </c>
      <c r="BK543" s="164">
        <v>0.17954157292842801</v>
      </c>
      <c r="BL543" s="165">
        <v>-1.7187042117044</v>
      </c>
      <c r="BM543" s="165">
        <v>0.13590813875946001</v>
      </c>
      <c r="BN543" s="165">
        <v>7.1398379661251603</v>
      </c>
      <c r="BO543" s="165">
        <v>0.134739700204941</v>
      </c>
      <c r="BP543" s="165">
        <v>0.66197075787931603</v>
      </c>
      <c r="BQ543" s="165">
        <v>-2.1000162755995699</v>
      </c>
      <c r="BR543" s="165">
        <v>-1.07374736125764</v>
      </c>
      <c r="BS543" s="284">
        <v>-0.217711158353002</v>
      </c>
      <c r="BT543" s="289"/>
      <c r="BU543" s="279"/>
      <c r="BV543" s="290"/>
      <c r="BW543" s="289"/>
      <c r="BX543" s="289"/>
      <c r="BY543" s="289"/>
      <c r="BZ543" s="289"/>
      <c r="CA543" s="279"/>
      <c r="CB543" s="290"/>
      <c r="CC543" s="289"/>
      <c r="CD543" s="279"/>
      <c r="CE543" s="328"/>
      <c r="CF543" s="290"/>
      <c r="CG543" s="289"/>
      <c r="CH543" s="279"/>
      <c r="CI543" s="328"/>
      <c r="CJ543" s="290"/>
      <c r="CK543" s="289"/>
      <c r="CL543" s="279"/>
      <c r="CM543" s="328"/>
      <c r="CN543" s="290"/>
      <c r="CO543" s="289"/>
      <c r="CP543" s="279"/>
      <c r="CQ543" s="328"/>
      <c r="CR543" s="290"/>
      <c r="CS543" s="289"/>
      <c r="CT543" s="279"/>
      <c r="CU543" s="328"/>
      <c r="CV543" s="328"/>
      <c r="CW543" s="290"/>
      <c r="CX543" s="289"/>
      <c r="CY543" s="279"/>
      <c r="CZ543" s="328"/>
      <c r="DA543" s="328"/>
      <c r="DB543" s="290"/>
      <c r="DC543" s="289"/>
      <c r="DD543" s="279"/>
      <c r="DE543" s="328"/>
      <c r="DF543" s="328"/>
      <c r="DG543" s="290"/>
      <c r="DH543" s="302"/>
      <c r="DI543" s="301">
        <v>-1.54781761020421</v>
      </c>
      <c r="DP543" s="165"/>
      <c r="DQ543" s="165"/>
      <c r="DR543" s="165"/>
      <c r="ED543" s="165"/>
      <c r="EE543" s="165"/>
      <c r="EF543" s="165"/>
      <c r="EG543" s="165"/>
      <c r="EH543" s="166"/>
      <c r="EI543" s="165"/>
      <c r="EJ543" s="164"/>
      <c r="EK543" s="164"/>
      <c r="EL543" s="278"/>
      <c r="EM543" s="278"/>
      <c r="EN543" s="278"/>
      <c r="EO543" s="278"/>
      <c r="EP543" s="278"/>
      <c r="EQ543" s="278"/>
      <c r="ER543" s="165"/>
      <c r="ES543" s="166"/>
      <c r="ET543" s="166"/>
      <c r="EU543" s="166"/>
      <c r="EV543" s="166"/>
      <c r="EW543" s="166"/>
      <c r="EX543" s="284"/>
    </row>
    <row r="544" spans="1:154" ht="13" customHeight="1">
      <c r="A544" s="160" t="s">
        <v>13</v>
      </c>
      <c r="B544" s="160">
        <v>12562</v>
      </c>
      <c r="C544" s="160">
        <v>669701</v>
      </c>
      <c r="D544" s="160">
        <v>26396</v>
      </c>
      <c r="E544" s="160" t="s">
        <v>14</v>
      </c>
      <c r="F544" s="160" t="s">
        <v>14</v>
      </c>
      <c r="G544" s="175"/>
      <c r="H544" s="162" t="s">
        <v>601</v>
      </c>
      <c r="I544" s="162" t="s">
        <v>533</v>
      </c>
      <c r="J544" s="160">
        <v>27</v>
      </c>
      <c r="K544" s="161">
        <v>5</v>
      </c>
      <c r="L544" s="161" t="s">
        <v>46</v>
      </c>
      <c r="Z544" s="163">
        <v>77</v>
      </c>
      <c r="AA544" s="163">
        <v>309</v>
      </c>
      <c r="AB544" s="163">
        <v>276</v>
      </c>
      <c r="AC544" s="163">
        <v>78</v>
      </c>
      <c r="AD544" s="163">
        <v>57</v>
      </c>
      <c r="AE544" s="163">
        <v>12</v>
      </c>
      <c r="AF544" s="163">
        <v>1</v>
      </c>
      <c r="AG544" s="163">
        <v>8</v>
      </c>
      <c r="AH544" s="163">
        <v>42</v>
      </c>
      <c r="AI544" s="163">
        <v>22</v>
      </c>
      <c r="AJ544" s="163">
        <v>8</v>
      </c>
      <c r="AK544" s="163">
        <v>3</v>
      </c>
      <c r="AL544" s="163">
        <v>28</v>
      </c>
      <c r="AM544" s="163">
        <v>2</v>
      </c>
      <c r="AN544" s="163">
        <v>50</v>
      </c>
      <c r="AO544" s="163">
        <v>3</v>
      </c>
      <c r="AP544" s="163">
        <v>1</v>
      </c>
      <c r="AQ544" s="163">
        <v>1</v>
      </c>
      <c r="AR544" s="163">
        <v>1</v>
      </c>
      <c r="AS544" s="278">
        <v>9.0614886000000006E-2</v>
      </c>
      <c r="AT544" s="278">
        <v>0.16181229699999999</v>
      </c>
      <c r="AU544" s="278">
        <v>0.37444934000000002</v>
      </c>
      <c r="AV544" s="278">
        <v>0.28634361000000003</v>
      </c>
      <c r="AW544" s="278">
        <v>5.2631579999999997E-2</v>
      </c>
      <c r="AX544" s="278">
        <v>0.33333332999999998</v>
      </c>
      <c r="AY544" s="456">
        <v>108.15600000000001</v>
      </c>
      <c r="AZ544" s="278">
        <v>7.7677839999999998E-2</v>
      </c>
      <c r="BA544" s="278">
        <v>0.415178571</v>
      </c>
      <c r="BB544" s="278">
        <v>0.20535714199999999</v>
      </c>
      <c r="BC544" s="278">
        <v>0.37946428500000001</v>
      </c>
      <c r="BD544" s="164">
        <v>0.31963470300000002</v>
      </c>
      <c r="BE544" s="164">
        <v>0.28260869500000002</v>
      </c>
      <c r="BF544" s="164">
        <v>0.35389610300000002</v>
      </c>
      <c r="BG544" s="164">
        <v>0.42028985499999999</v>
      </c>
      <c r="BH544" s="164">
        <v>0.77418595800000001</v>
      </c>
      <c r="BI544" s="164">
        <v>0.13768116</v>
      </c>
      <c r="BJ544" s="165">
        <v>88.807959070199104</v>
      </c>
      <c r="BK544" s="164">
        <v>0.33978395056880301</v>
      </c>
      <c r="BL544" s="165">
        <v>6.4684941528995603</v>
      </c>
      <c r="BM544" s="165">
        <v>42.285695171233002</v>
      </c>
      <c r="BN544" s="165">
        <v>119.31556766388999</v>
      </c>
      <c r="BO544" s="165">
        <v>-1.07607758443325</v>
      </c>
      <c r="BP544" s="165">
        <v>1.34639039169996</v>
      </c>
      <c r="BQ544" s="165">
        <v>18.098049768496001</v>
      </c>
      <c r="BR544" s="165">
        <v>8.2147817921524098</v>
      </c>
      <c r="BS544" s="284">
        <v>1.8762461152376499</v>
      </c>
      <c r="BT544" s="289"/>
      <c r="BU544" s="279"/>
      <c r="BV544" s="290"/>
      <c r="BW544" s="289"/>
      <c r="BX544" s="289"/>
      <c r="BY544" s="289"/>
      <c r="BZ544" s="289"/>
      <c r="CA544" s="279"/>
      <c r="CB544" s="290"/>
      <c r="CC544" s="289"/>
      <c r="CD544" s="279"/>
      <c r="CE544" s="328"/>
      <c r="CF544" s="290"/>
      <c r="CG544" s="289"/>
      <c r="CH544" s="279"/>
      <c r="CI544" s="328"/>
      <c r="CJ544" s="290"/>
      <c r="CK544" s="289"/>
      <c r="CL544" s="279"/>
      <c r="CM544" s="328"/>
      <c r="CN544" s="290"/>
      <c r="CO544" s="289"/>
      <c r="CP544" s="279"/>
      <c r="CQ544" s="328"/>
      <c r="CR544" s="290"/>
      <c r="CS544" s="289"/>
      <c r="CT544" s="279"/>
      <c r="CU544" s="328"/>
      <c r="CV544" s="328"/>
      <c r="CW544" s="290"/>
      <c r="CX544" s="289"/>
      <c r="CY544" s="279"/>
      <c r="CZ544" s="328"/>
      <c r="DA544" s="328"/>
      <c r="DB544" s="290"/>
      <c r="DC544" s="289"/>
      <c r="DD544" s="279"/>
      <c r="DE544" s="328"/>
      <c r="DF544" s="328"/>
      <c r="DG544" s="290"/>
      <c r="DH544" s="302"/>
      <c r="DI544" s="301">
        <v>-0.69524821639060896</v>
      </c>
      <c r="DP544" s="165"/>
      <c r="DQ544" s="165"/>
      <c r="DR544" s="165"/>
      <c r="ED544" s="165"/>
      <c r="EE544" s="165"/>
      <c r="EF544" s="165"/>
      <c r="EG544" s="165"/>
      <c r="EH544" s="166"/>
      <c r="EI544" s="165"/>
      <c r="EJ544" s="164"/>
      <c r="EK544" s="164"/>
      <c r="EL544" s="278"/>
      <c r="EM544" s="278"/>
      <c r="EN544" s="278"/>
      <c r="EO544" s="278"/>
      <c r="EP544" s="278"/>
      <c r="EQ544" s="278"/>
      <c r="ER544" s="165"/>
      <c r="ES544" s="166"/>
      <c r="ET544" s="166"/>
      <c r="EU544" s="166"/>
      <c r="EV544" s="166"/>
      <c r="EW544" s="166"/>
      <c r="EX544" s="284"/>
    </row>
    <row r="545" spans="1:156" ht="13" customHeight="1">
      <c r="A545" s="160" t="s">
        <v>13</v>
      </c>
      <c r="B545" s="160">
        <v>12374</v>
      </c>
      <c r="C545" s="160">
        <v>687401</v>
      </c>
      <c r="D545" s="160">
        <v>25493</v>
      </c>
      <c r="E545" s="160" t="s">
        <v>563</v>
      </c>
      <c r="F545" s="160" t="s">
        <v>563</v>
      </c>
      <c r="G545" s="175"/>
      <c r="H545" s="162" t="s">
        <v>2858</v>
      </c>
      <c r="I545" s="162" t="s">
        <v>554</v>
      </c>
      <c r="J545" s="160">
        <v>26</v>
      </c>
      <c r="K545" s="161">
        <v>5</v>
      </c>
      <c r="L545" s="161" t="s">
        <v>837</v>
      </c>
      <c r="Z545" s="163">
        <v>87</v>
      </c>
      <c r="AA545" s="163">
        <v>306</v>
      </c>
      <c r="AB545" s="163">
        <v>278</v>
      </c>
      <c r="AC545" s="163">
        <v>58</v>
      </c>
      <c r="AD545" s="163">
        <v>43</v>
      </c>
      <c r="AE545" s="163">
        <v>9</v>
      </c>
      <c r="AF545" s="163">
        <v>0</v>
      </c>
      <c r="AG545" s="163">
        <v>6</v>
      </c>
      <c r="AH545" s="163">
        <v>35</v>
      </c>
      <c r="AI545" s="163">
        <v>28</v>
      </c>
      <c r="AJ545" s="163">
        <v>9</v>
      </c>
      <c r="AK545" s="163">
        <v>3</v>
      </c>
      <c r="AL545" s="163">
        <v>20</v>
      </c>
      <c r="AM545" s="163">
        <v>0</v>
      </c>
      <c r="AN545" s="163">
        <v>50</v>
      </c>
      <c r="AO545" s="163">
        <v>3</v>
      </c>
      <c r="AP545" s="163">
        <v>0</v>
      </c>
      <c r="AQ545" s="163">
        <v>5</v>
      </c>
      <c r="AR545" s="163">
        <v>7</v>
      </c>
      <c r="AS545" s="278">
        <v>6.5359476999999999E-2</v>
      </c>
      <c r="AT545" s="278">
        <v>0.16339869200000001</v>
      </c>
      <c r="AU545" s="278">
        <v>0.30472103</v>
      </c>
      <c r="AV545" s="278">
        <v>0.33047209999999999</v>
      </c>
      <c r="AW545" s="278">
        <v>3.8626609999999999E-2</v>
      </c>
      <c r="AX545" s="278">
        <v>0.34334764000000001</v>
      </c>
      <c r="AY545" s="456">
        <v>109.77500000000001</v>
      </c>
      <c r="AZ545" s="278">
        <v>7.0619009999999996E-2</v>
      </c>
      <c r="BA545" s="278">
        <v>0.43111111099999999</v>
      </c>
      <c r="BB545" s="278">
        <v>0.17333333300000001</v>
      </c>
      <c r="BC545" s="278">
        <v>0.395555555</v>
      </c>
      <c r="BD545" s="164">
        <v>0.23423423400000001</v>
      </c>
      <c r="BE545" s="164">
        <v>0.20863309299999999</v>
      </c>
      <c r="BF545" s="164">
        <v>0.26910298999999999</v>
      </c>
      <c r="BG545" s="164">
        <v>0.30575539499999999</v>
      </c>
      <c r="BH545" s="164">
        <v>0.57485838499999997</v>
      </c>
      <c r="BI545" s="164">
        <v>9.7122301999999994E-2</v>
      </c>
      <c r="BJ545" s="165">
        <v>63.836450585120701</v>
      </c>
      <c r="BK545" s="164">
        <v>0.25878182756544299</v>
      </c>
      <c r="BL545" s="165">
        <v>-13.448182146970099</v>
      </c>
      <c r="BM545" s="165">
        <v>22.021279055651299</v>
      </c>
      <c r="BN545" s="165">
        <v>63.288183614882897</v>
      </c>
      <c r="BO545" s="165">
        <v>0.35895850284910402</v>
      </c>
      <c r="BP545" s="165">
        <v>1.0307111153379001</v>
      </c>
      <c r="BQ545" s="165">
        <v>5.0125340875499402</v>
      </c>
      <c r="BR545" s="165">
        <v>-12.0930125219486</v>
      </c>
      <c r="BS545" s="284">
        <v>0.519655307039387</v>
      </c>
      <c r="BT545" s="289"/>
      <c r="BU545" s="279"/>
      <c r="BV545" s="290"/>
      <c r="BW545" s="289"/>
      <c r="BX545" s="289"/>
      <c r="BY545" s="289"/>
      <c r="BZ545" s="289"/>
      <c r="CA545" s="279"/>
      <c r="CB545" s="290"/>
      <c r="CC545" s="289"/>
      <c r="CD545" s="279"/>
      <c r="CE545" s="328"/>
      <c r="CF545" s="290"/>
      <c r="CG545" s="289"/>
      <c r="CH545" s="279"/>
      <c r="CI545" s="328"/>
      <c r="CJ545" s="290"/>
      <c r="CK545" s="289"/>
      <c r="CL545" s="279"/>
      <c r="CM545" s="328"/>
      <c r="CN545" s="290"/>
      <c r="CO545" s="289"/>
      <c r="CP545" s="279"/>
      <c r="CQ545" s="328"/>
      <c r="CR545" s="290"/>
      <c r="CS545" s="289"/>
      <c r="CT545" s="279"/>
      <c r="CU545" s="328"/>
      <c r="CV545" s="328"/>
      <c r="CW545" s="290"/>
      <c r="CX545" s="289"/>
      <c r="CY545" s="279"/>
      <c r="CZ545" s="328"/>
      <c r="DA545" s="328"/>
      <c r="DB545" s="290"/>
      <c r="DC545" s="289"/>
      <c r="DD545" s="279"/>
      <c r="DE545" s="328"/>
      <c r="DF545" s="328"/>
      <c r="DG545" s="290"/>
      <c r="DH545" s="302"/>
      <c r="DI545" s="301">
        <v>7.1309278011322004</v>
      </c>
      <c r="DP545" s="165"/>
      <c r="DQ545" s="165"/>
      <c r="DR545" s="165"/>
      <c r="ED545" s="165"/>
      <c r="EE545" s="165"/>
      <c r="EF545" s="165"/>
      <c r="EG545" s="165"/>
      <c r="EH545" s="166"/>
      <c r="EI545" s="165"/>
      <c r="EJ545" s="164"/>
      <c r="EK545" s="164"/>
      <c r="EL545" s="278"/>
      <c r="EM545" s="278"/>
      <c r="EN545" s="278"/>
      <c r="EO545" s="278"/>
      <c r="EP545" s="278"/>
      <c r="EQ545" s="278"/>
      <c r="ER545" s="165"/>
      <c r="ES545" s="166"/>
      <c r="ET545" s="166"/>
      <c r="EU545" s="166"/>
      <c r="EV545" s="166"/>
      <c r="EW545" s="166"/>
      <c r="EX545" s="284"/>
    </row>
    <row r="546" spans="1:156" ht="13" customHeight="1">
      <c r="A546" s="160" t="s">
        <v>13</v>
      </c>
      <c r="B546" s="160">
        <v>10594</v>
      </c>
      <c r="C546" s="160">
        <v>624641</v>
      </c>
      <c r="D546" s="160">
        <v>17022</v>
      </c>
      <c r="E546" s="160" t="s">
        <v>13</v>
      </c>
      <c r="F546" s="160" t="s">
        <v>13</v>
      </c>
      <c r="G546" s="175"/>
      <c r="H546" s="162" t="s">
        <v>2304</v>
      </c>
      <c r="I546" s="162" t="s">
        <v>2305</v>
      </c>
      <c r="J546" s="161">
        <v>29</v>
      </c>
      <c r="K546" s="161">
        <v>6</v>
      </c>
      <c r="L546" s="161" t="s">
        <v>837</v>
      </c>
      <c r="Z546" s="163">
        <v>45</v>
      </c>
      <c r="AA546" s="163">
        <v>133</v>
      </c>
      <c r="AB546" s="163">
        <v>122</v>
      </c>
      <c r="AC546" s="163">
        <v>34</v>
      </c>
      <c r="AD546" s="163">
        <v>22</v>
      </c>
      <c r="AE546" s="163">
        <v>8</v>
      </c>
      <c r="AF546" s="163">
        <v>1</v>
      </c>
      <c r="AG546" s="163">
        <v>3</v>
      </c>
      <c r="AH546" s="163">
        <v>15</v>
      </c>
      <c r="AI546" s="163">
        <v>18</v>
      </c>
      <c r="AJ546" s="163">
        <v>0</v>
      </c>
      <c r="AK546" s="163">
        <v>0</v>
      </c>
      <c r="AL546" s="163">
        <v>7</v>
      </c>
      <c r="AM546" s="163">
        <v>0</v>
      </c>
      <c r="AN546" s="163">
        <v>27</v>
      </c>
      <c r="AO546" s="163">
        <v>2</v>
      </c>
      <c r="AP546" s="163">
        <v>1</v>
      </c>
      <c r="AQ546" s="163">
        <v>1</v>
      </c>
      <c r="AR546" s="163">
        <v>3</v>
      </c>
      <c r="AS546" s="278">
        <v>5.2631577999999998E-2</v>
      </c>
      <c r="AT546" s="278">
        <v>0.203007518</v>
      </c>
      <c r="AU546" s="278">
        <v>0.43298968999999998</v>
      </c>
      <c r="AV546" s="278">
        <v>0.2371134</v>
      </c>
      <c r="AW546" s="278">
        <v>5.1546389999999997E-2</v>
      </c>
      <c r="AX546" s="278">
        <v>0.38144329999999999</v>
      </c>
      <c r="AY546" s="456">
        <v>109.9</v>
      </c>
      <c r="AZ546" s="278">
        <v>0.12788260000000001</v>
      </c>
      <c r="BA546" s="278">
        <v>0.45833333300000001</v>
      </c>
      <c r="BB546" s="278">
        <v>0.25</v>
      </c>
      <c r="BC546" s="278">
        <v>0.29166666600000002</v>
      </c>
      <c r="BD546" s="164">
        <v>0.33333333300000001</v>
      </c>
      <c r="BE546" s="164">
        <v>0.27868852399999999</v>
      </c>
      <c r="BF546" s="164">
        <v>0.32575757500000002</v>
      </c>
      <c r="BG546" s="164">
        <v>0.434426229</v>
      </c>
      <c r="BH546" s="164">
        <v>0.76018380399999996</v>
      </c>
      <c r="BI546" s="164">
        <v>0.155737705</v>
      </c>
      <c r="BJ546" s="165">
        <v>102.363124686568</v>
      </c>
      <c r="BK546" s="164">
        <v>0.33095125357309901</v>
      </c>
      <c r="BL546" s="165">
        <v>1.84321109657715</v>
      </c>
      <c r="BM546" s="165">
        <v>17.259676259808</v>
      </c>
      <c r="BN546" s="165">
        <v>109.813819707438</v>
      </c>
      <c r="BO546" s="165">
        <v>0.36344183937057201</v>
      </c>
      <c r="BP546" s="165">
        <v>-0.81979296403005697</v>
      </c>
      <c r="BQ546" s="165">
        <v>7.2353545975459603</v>
      </c>
      <c r="BR546" s="165">
        <v>0.70503024417515203</v>
      </c>
      <c r="BS546" s="284">
        <v>0.75009772487440096</v>
      </c>
      <c r="BT546" s="289"/>
      <c r="BU546" s="279"/>
      <c r="BV546" s="290"/>
      <c r="BW546" s="289"/>
      <c r="BX546" s="289"/>
      <c r="BY546" s="289"/>
      <c r="BZ546" s="289"/>
      <c r="CA546" s="279"/>
      <c r="CB546" s="290"/>
      <c r="CC546" s="289"/>
      <c r="CD546" s="279"/>
      <c r="CE546" s="328"/>
      <c r="CF546" s="290"/>
      <c r="CG546" s="289"/>
      <c r="CH546" s="279"/>
      <c r="CI546" s="328"/>
      <c r="CJ546" s="290"/>
      <c r="CK546" s="289"/>
      <c r="CL546" s="279"/>
      <c r="CM546" s="328"/>
      <c r="CN546" s="290"/>
      <c r="CO546" s="289"/>
      <c r="CP546" s="279"/>
      <c r="CQ546" s="328"/>
      <c r="CR546" s="290"/>
      <c r="CS546" s="289"/>
      <c r="CT546" s="279"/>
      <c r="CU546" s="328"/>
      <c r="CV546" s="328"/>
      <c r="CW546" s="290"/>
      <c r="CX546" s="289"/>
      <c r="CY546" s="279"/>
      <c r="CZ546" s="328"/>
      <c r="DA546" s="328"/>
      <c r="DB546" s="290"/>
      <c r="DC546" s="289"/>
      <c r="DD546" s="279"/>
      <c r="DE546" s="328"/>
      <c r="DF546" s="328"/>
      <c r="DG546" s="290"/>
      <c r="DH546" s="302"/>
      <c r="DI546" s="301">
        <v>2.1949508190154998</v>
      </c>
      <c r="DP546" s="165"/>
      <c r="DQ546" s="165"/>
      <c r="DR546" s="165"/>
      <c r="ED546" s="165"/>
      <c r="EE546" s="165"/>
      <c r="EF546" s="165"/>
      <c r="EG546" s="165"/>
      <c r="EH546" s="166"/>
      <c r="EI546" s="165"/>
      <c r="EJ546" s="164"/>
      <c r="EK546" s="164"/>
      <c r="EL546" s="278"/>
      <c r="EM546" s="278"/>
      <c r="EN546" s="278"/>
      <c r="EO546" s="278"/>
      <c r="EP546" s="278"/>
      <c r="EQ546" s="278"/>
      <c r="ER546" s="165"/>
      <c r="ES546" s="166"/>
      <c r="ET546" s="166"/>
      <c r="EU546" s="166"/>
      <c r="EV546" s="166"/>
      <c r="EW546" s="166"/>
      <c r="EX546" s="284"/>
    </row>
    <row r="547" spans="1:156" ht="13" customHeight="1">
      <c r="A547" s="160" t="s">
        <v>13</v>
      </c>
      <c r="B547" s="160">
        <v>12314</v>
      </c>
      <c r="C547" s="160">
        <v>680757</v>
      </c>
      <c r="D547" s="160">
        <v>24610</v>
      </c>
      <c r="E547" s="160" t="s">
        <v>213</v>
      </c>
      <c r="F547" s="160" t="s">
        <v>213</v>
      </c>
      <c r="G547" s="175"/>
      <c r="H547" s="162" t="s">
        <v>3043</v>
      </c>
      <c r="I547" s="162" t="s">
        <v>56</v>
      </c>
      <c r="J547" s="160">
        <v>27</v>
      </c>
      <c r="K547" s="161">
        <v>7</v>
      </c>
      <c r="L547" s="161" t="s">
        <v>46</v>
      </c>
      <c r="Z547" s="163">
        <v>85</v>
      </c>
      <c r="AA547" s="163">
        <v>370</v>
      </c>
      <c r="AB547" s="163">
        <v>332</v>
      </c>
      <c r="AC547" s="163">
        <v>99</v>
      </c>
      <c r="AD547" s="163">
        <v>72</v>
      </c>
      <c r="AE547" s="163">
        <v>20</v>
      </c>
      <c r="AF547" s="163">
        <v>1</v>
      </c>
      <c r="AG547" s="163">
        <v>6</v>
      </c>
      <c r="AH547" s="163">
        <v>37</v>
      </c>
      <c r="AI547" s="163">
        <v>28</v>
      </c>
      <c r="AJ547" s="163">
        <v>11</v>
      </c>
      <c r="AK547" s="163">
        <v>2</v>
      </c>
      <c r="AL547" s="163">
        <v>30</v>
      </c>
      <c r="AM547" s="163">
        <v>1</v>
      </c>
      <c r="AN547" s="163">
        <v>31</v>
      </c>
      <c r="AO547" s="163">
        <v>3</v>
      </c>
      <c r="AP547" s="163">
        <v>4</v>
      </c>
      <c r="AQ547" s="163">
        <v>1</v>
      </c>
      <c r="AR547" s="163">
        <v>2</v>
      </c>
      <c r="AS547" s="278">
        <v>8.1081080999999999E-2</v>
      </c>
      <c r="AT547" s="278">
        <v>8.3783783000000001E-2</v>
      </c>
      <c r="AU547" s="278">
        <v>0.32026144000000001</v>
      </c>
      <c r="AV547" s="278">
        <v>0.27450980000000003</v>
      </c>
      <c r="AW547" s="278">
        <v>1.9607840000000001E-2</v>
      </c>
      <c r="AX547" s="278">
        <v>0.21568627000000001</v>
      </c>
      <c r="AY547" s="456">
        <v>104.104</v>
      </c>
      <c r="AZ547" s="278">
        <v>3.3852399999999998E-2</v>
      </c>
      <c r="BA547" s="278">
        <v>0.40802675500000002</v>
      </c>
      <c r="BB547" s="278">
        <v>0.24749163800000001</v>
      </c>
      <c r="BC547" s="278">
        <v>0.34448160500000002</v>
      </c>
      <c r="BD547" s="164">
        <v>0.31103678899999998</v>
      </c>
      <c r="BE547" s="164">
        <v>0.29819277100000002</v>
      </c>
      <c r="BF547" s="164">
        <v>0.35772357700000001</v>
      </c>
      <c r="BG547" s="164">
        <v>0.41867469800000001</v>
      </c>
      <c r="BH547" s="164">
        <v>0.77639827500000003</v>
      </c>
      <c r="BI547" s="164">
        <v>0.120481927</v>
      </c>
      <c r="BJ547" s="165">
        <v>77.714002712605904</v>
      </c>
      <c r="BK547" s="164">
        <v>0.340553587869457</v>
      </c>
      <c r="BL547" s="165">
        <v>7.9735408262478202</v>
      </c>
      <c r="BM547" s="165">
        <v>50.861451430724699</v>
      </c>
      <c r="BN547" s="165">
        <v>120.782681594094</v>
      </c>
      <c r="BO547" s="165">
        <v>-0.49873880251067598</v>
      </c>
      <c r="BP547" s="165">
        <v>1.00538936629891</v>
      </c>
      <c r="BQ547" s="165">
        <v>23.391059192376002</v>
      </c>
      <c r="BR547" s="165">
        <v>9.8543525510596108</v>
      </c>
      <c r="BS547" s="284">
        <v>2.4249786304260299</v>
      </c>
      <c r="BT547" s="289"/>
      <c r="BU547" s="279"/>
      <c r="BV547" s="290"/>
      <c r="BW547" s="289"/>
      <c r="BX547" s="289"/>
      <c r="BY547" s="289"/>
      <c r="BZ547" s="289"/>
      <c r="CA547" s="279"/>
      <c r="CB547" s="290"/>
      <c r="CC547" s="289"/>
      <c r="CD547" s="279"/>
      <c r="CE547" s="328"/>
      <c r="CF547" s="290"/>
      <c r="CG547" s="289"/>
      <c r="CH547" s="279"/>
      <c r="CI547" s="328"/>
      <c r="CJ547" s="290"/>
      <c r="CK547" s="289"/>
      <c r="CL547" s="279"/>
      <c r="CM547" s="328"/>
      <c r="CN547" s="290"/>
      <c r="CO547" s="289"/>
      <c r="CP547" s="279"/>
      <c r="CQ547" s="328"/>
      <c r="CR547" s="290"/>
      <c r="CS547" s="289"/>
      <c r="CT547" s="279"/>
      <c r="CU547" s="328"/>
      <c r="CV547" s="328"/>
      <c r="CW547" s="290"/>
      <c r="CX547" s="289"/>
      <c r="CY547" s="279"/>
      <c r="CZ547" s="328"/>
      <c r="DA547" s="328"/>
      <c r="DB547" s="290"/>
      <c r="DC547" s="289"/>
      <c r="DD547" s="279"/>
      <c r="DE547" s="328"/>
      <c r="DF547" s="328"/>
      <c r="DG547" s="290"/>
      <c r="DH547" s="302"/>
      <c r="DI547" s="301">
        <v>0.86987495422363204</v>
      </c>
      <c r="DP547" s="165"/>
      <c r="DQ547" s="165"/>
      <c r="DR547" s="165"/>
      <c r="ED547" s="165"/>
      <c r="EE547" s="165"/>
      <c r="EF547" s="165"/>
      <c r="EG547" s="165"/>
      <c r="EH547" s="166"/>
      <c r="EI547" s="165"/>
      <c r="EJ547" s="164"/>
      <c r="EK547" s="164"/>
      <c r="EL547" s="278"/>
      <c r="EM547" s="278"/>
      <c r="EN547" s="278"/>
      <c r="EO547" s="278"/>
      <c r="EP547" s="278"/>
      <c r="EQ547" s="278"/>
      <c r="ER547" s="165"/>
      <c r="ES547" s="166"/>
      <c r="ET547" s="166"/>
      <c r="EU547" s="166"/>
      <c r="EV547" s="166"/>
      <c r="EW547" s="166"/>
      <c r="EX547" s="284"/>
    </row>
    <row r="548" spans="1:156" ht="13" customHeight="1">
      <c r="A548" s="160" t="s">
        <v>13</v>
      </c>
      <c r="B548" s="160">
        <v>11402</v>
      </c>
      <c r="C548" s="160">
        <v>642201</v>
      </c>
      <c r="D548" s="160">
        <v>19346</v>
      </c>
      <c r="E548" s="160" t="s">
        <v>555</v>
      </c>
      <c r="F548" s="160" t="s">
        <v>555</v>
      </c>
      <c r="G548" s="175"/>
      <c r="H548" s="162" t="s">
        <v>11</v>
      </c>
      <c r="I548" s="162" t="s">
        <v>1942</v>
      </c>
      <c r="J548" s="161">
        <v>31</v>
      </c>
      <c r="K548" s="161">
        <v>7</v>
      </c>
      <c r="L548" s="161" t="s">
        <v>837</v>
      </c>
      <c r="Z548" s="163">
        <v>67</v>
      </c>
      <c r="AA548" s="163">
        <v>186</v>
      </c>
      <c r="AB548" s="163">
        <v>175</v>
      </c>
      <c r="AC548" s="163">
        <v>42</v>
      </c>
      <c r="AD548" s="163">
        <v>29</v>
      </c>
      <c r="AE548" s="163">
        <v>7</v>
      </c>
      <c r="AF548" s="163">
        <v>3</v>
      </c>
      <c r="AG548" s="163">
        <v>3</v>
      </c>
      <c r="AH548" s="163">
        <v>26</v>
      </c>
      <c r="AI548" s="163">
        <v>16</v>
      </c>
      <c r="AJ548" s="163">
        <v>5</v>
      </c>
      <c r="AK548" s="163">
        <v>1</v>
      </c>
      <c r="AL548" s="163">
        <v>9</v>
      </c>
      <c r="AM548" s="163">
        <v>1</v>
      </c>
      <c r="AN548" s="163">
        <v>41</v>
      </c>
      <c r="AO548" s="163">
        <v>1</v>
      </c>
      <c r="AP548" s="163">
        <v>0</v>
      </c>
      <c r="AQ548" s="163">
        <v>1</v>
      </c>
      <c r="AR548" s="163">
        <v>2</v>
      </c>
      <c r="AS548" s="278">
        <v>4.8387095999999997E-2</v>
      </c>
      <c r="AT548" s="278">
        <v>0.22043010699999999</v>
      </c>
      <c r="AU548" s="278">
        <v>0.36296296</v>
      </c>
      <c r="AV548" s="278">
        <v>0.35555555999999999</v>
      </c>
      <c r="AW548" s="278">
        <v>6.6666669999999997E-2</v>
      </c>
      <c r="AX548" s="278">
        <v>0.34814814999999999</v>
      </c>
      <c r="AY548" s="456">
        <v>108.5</v>
      </c>
      <c r="AZ548" s="278">
        <v>0.11504425</v>
      </c>
      <c r="BA548" s="278">
        <v>0.47328244200000003</v>
      </c>
      <c r="BB548" s="278">
        <v>0.23664122100000001</v>
      </c>
      <c r="BC548" s="278">
        <v>0.29007633500000002</v>
      </c>
      <c r="BD548" s="164">
        <v>0.29770992299999999</v>
      </c>
      <c r="BE548" s="164">
        <v>0.24</v>
      </c>
      <c r="BF548" s="164">
        <v>0.28108108100000001</v>
      </c>
      <c r="BG548" s="164">
        <v>0.36571428499999997</v>
      </c>
      <c r="BH548" s="164">
        <v>0.64679536599999998</v>
      </c>
      <c r="BI548" s="164">
        <v>0.12571428500000001</v>
      </c>
      <c r="BJ548" s="165">
        <v>82.629360888153997</v>
      </c>
      <c r="BK548" s="164">
        <v>0.28150831681230698</v>
      </c>
      <c r="BL548" s="165">
        <v>-4.7884958902591901</v>
      </c>
      <c r="BM548" s="165">
        <v>16.7713726838832</v>
      </c>
      <c r="BN548" s="165">
        <v>77.052564169025402</v>
      </c>
      <c r="BO548" s="165">
        <v>-0.71467148049139695</v>
      </c>
      <c r="BP548" s="165">
        <v>0.67522065620869398</v>
      </c>
      <c r="BQ548" s="165">
        <v>3.1533720498686502</v>
      </c>
      <c r="BR548" s="165">
        <v>-4.3110619079539596</v>
      </c>
      <c r="BS548" s="284">
        <v>0.326913790941394</v>
      </c>
      <c r="BT548" s="289"/>
      <c r="BU548" s="279"/>
      <c r="BV548" s="290"/>
      <c r="BW548" s="289"/>
      <c r="BX548" s="289"/>
      <c r="BY548" s="289"/>
      <c r="BZ548" s="289"/>
      <c r="CA548" s="279"/>
      <c r="CB548" s="290"/>
      <c r="CC548" s="289"/>
      <c r="CD548" s="279"/>
      <c r="CE548" s="328"/>
      <c r="CF548" s="290"/>
      <c r="CG548" s="289"/>
      <c r="CH548" s="279"/>
      <c r="CI548" s="328"/>
      <c r="CJ548" s="290"/>
      <c r="CK548" s="289"/>
      <c r="CL548" s="279"/>
      <c r="CM548" s="328"/>
      <c r="CN548" s="290"/>
      <c r="CO548" s="289"/>
      <c r="CP548" s="279"/>
      <c r="CQ548" s="328"/>
      <c r="CR548" s="290"/>
      <c r="CS548" s="289"/>
      <c r="CT548" s="279"/>
      <c r="CU548" s="328"/>
      <c r="CV548" s="328"/>
      <c r="CW548" s="290"/>
      <c r="CX548" s="289"/>
      <c r="CY548" s="279"/>
      <c r="CZ548" s="328"/>
      <c r="DA548" s="328"/>
      <c r="DB548" s="290"/>
      <c r="DC548" s="289"/>
      <c r="DD548" s="279"/>
      <c r="DE548" s="328"/>
      <c r="DF548" s="328"/>
      <c r="DG548" s="290"/>
      <c r="DH548" s="302"/>
      <c r="DI548" s="301">
        <v>1.4014303684234599</v>
      </c>
      <c r="DP548" s="165"/>
      <c r="DQ548" s="165"/>
      <c r="DR548" s="165"/>
      <c r="ED548" s="165"/>
      <c r="EE548" s="165"/>
      <c r="EF548" s="165"/>
      <c r="EG548" s="165"/>
      <c r="EH548" s="166"/>
      <c r="EI548" s="165"/>
      <c r="EJ548" s="164"/>
      <c r="EK548" s="164"/>
      <c r="EL548" s="278"/>
      <c r="EM548" s="278"/>
      <c r="EN548" s="278"/>
      <c r="EO548" s="278"/>
      <c r="EP548" s="278"/>
      <c r="EQ548" s="278"/>
      <c r="ER548" s="165"/>
      <c r="ES548" s="166"/>
      <c r="ET548" s="166"/>
      <c r="EU548" s="166"/>
      <c r="EV548" s="166"/>
      <c r="EW548" s="166"/>
      <c r="EX548" s="284"/>
    </row>
    <row r="549" spans="1:156" ht="13" customHeight="1">
      <c r="A549" s="160" t="s">
        <v>13</v>
      </c>
      <c r="B549" s="160">
        <v>9490</v>
      </c>
      <c r="C549" s="160">
        <v>607680</v>
      </c>
      <c r="D549" s="160">
        <v>12434</v>
      </c>
      <c r="E549" s="160" t="s">
        <v>14</v>
      </c>
      <c r="F549" s="160" t="s">
        <v>14</v>
      </c>
      <c r="G549" s="175"/>
      <c r="H549" s="168" t="s">
        <v>769</v>
      </c>
      <c r="I549" s="169" t="s">
        <v>105</v>
      </c>
      <c r="J549" s="170">
        <v>36</v>
      </c>
      <c r="K549" s="161">
        <v>8</v>
      </c>
      <c r="L549" s="161" t="s">
        <v>837</v>
      </c>
      <c r="Z549" s="163">
        <v>20</v>
      </c>
      <c r="AA549" s="163">
        <v>43</v>
      </c>
      <c r="AB549" s="163">
        <v>43</v>
      </c>
      <c r="AC549" s="163">
        <v>9</v>
      </c>
      <c r="AD549" s="163">
        <v>7</v>
      </c>
      <c r="AE549" s="163">
        <v>2</v>
      </c>
      <c r="AF549" s="163">
        <v>0</v>
      </c>
      <c r="AG549" s="163">
        <v>0</v>
      </c>
      <c r="AH549" s="163">
        <v>6</v>
      </c>
      <c r="AI549" s="163">
        <v>1</v>
      </c>
      <c r="AJ549" s="163">
        <v>3</v>
      </c>
      <c r="AK549" s="163">
        <v>0</v>
      </c>
      <c r="AL549" s="163">
        <v>0</v>
      </c>
      <c r="AM549" s="163">
        <v>0</v>
      </c>
      <c r="AN549" s="163">
        <v>8</v>
      </c>
      <c r="AO549" s="163">
        <v>0</v>
      </c>
      <c r="AP549" s="163">
        <v>0</v>
      </c>
      <c r="AQ549" s="163">
        <v>0</v>
      </c>
      <c r="AR549" s="163">
        <v>0</v>
      </c>
      <c r="AS549" s="278">
        <v>0</v>
      </c>
      <c r="AT549" s="278">
        <v>0.186046511</v>
      </c>
      <c r="AU549" s="278">
        <v>0.45714285999999998</v>
      </c>
      <c r="AV549" s="278">
        <v>0.17142857</v>
      </c>
      <c r="AW549" s="278">
        <v>2.8571429999999998E-2</v>
      </c>
      <c r="AX549" s="278">
        <v>0.2</v>
      </c>
      <c r="AY549" s="456">
        <v>104.69799999999999</v>
      </c>
      <c r="AZ549" s="278">
        <v>9.7402600000000006E-2</v>
      </c>
      <c r="BA549" s="278">
        <v>0.42857142799999998</v>
      </c>
      <c r="BB549" s="278">
        <v>0.22857142799999999</v>
      </c>
      <c r="BC549" s="278">
        <v>0.342857142</v>
      </c>
      <c r="BD549" s="164">
        <v>0.257142857</v>
      </c>
      <c r="BE549" s="164">
        <v>0.20930232500000001</v>
      </c>
      <c r="BF549" s="164">
        <v>0.20930232500000001</v>
      </c>
      <c r="BG549" s="164">
        <v>0.25581395299999998</v>
      </c>
      <c r="BH549" s="164">
        <v>0.46511627799999999</v>
      </c>
      <c r="BI549" s="164">
        <v>4.6511627999999999E-2</v>
      </c>
      <c r="BJ549" s="165">
        <v>30.001219888852798</v>
      </c>
      <c r="BK549" s="164">
        <v>0.20303154546161001</v>
      </c>
      <c r="BL549" s="165">
        <v>-3.8099618573501499</v>
      </c>
      <c r="BM549" s="165">
        <v>1.17430883452148</v>
      </c>
      <c r="BN549" s="165">
        <v>24.129506364597699</v>
      </c>
      <c r="BO549" s="165">
        <v>-4.4379577881376399E-2</v>
      </c>
      <c r="BP549" s="165">
        <v>0.71607176540419404</v>
      </c>
      <c r="BQ549" s="165">
        <v>-3.0322926031253998</v>
      </c>
      <c r="BR549" s="165">
        <v>-3.0382409604094698</v>
      </c>
      <c r="BS549" s="284">
        <v>-0.31436134222492601</v>
      </c>
      <c r="BT549" s="289"/>
      <c r="BU549" s="279"/>
      <c r="BV549" s="290"/>
      <c r="BW549" s="289"/>
      <c r="BX549" s="289"/>
      <c r="BY549" s="289"/>
      <c r="BZ549" s="289"/>
      <c r="CA549" s="279"/>
      <c r="CB549" s="290"/>
      <c r="CC549" s="289"/>
      <c r="CD549" s="279"/>
      <c r="CE549" s="328"/>
      <c r="CF549" s="290"/>
      <c r="CG549" s="289"/>
      <c r="CH549" s="279"/>
      <c r="CI549" s="328"/>
      <c r="CJ549" s="290"/>
      <c r="CK549" s="289"/>
      <c r="CL549" s="279"/>
      <c r="CM549" s="328"/>
      <c r="CN549" s="290"/>
      <c r="CO549" s="289"/>
      <c r="CP549" s="279"/>
      <c r="CQ549" s="328"/>
      <c r="CR549" s="290"/>
      <c r="CS549" s="289"/>
      <c r="CT549" s="279"/>
      <c r="CU549" s="328"/>
      <c r="CV549" s="328"/>
      <c r="CW549" s="290"/>
      <c r="CX549" s="289"/>
      <c r="CY549" s="279"/>
      <c r="CZ549" s="328"/>
      <c r="DA549" s="328"/>
      <c r="DB549" s="290"/>
      <c r="DC549" s="289"/>
      <c r="DD549" s="279"/>
      <c r="DE549" s="328"/>
      <c r="DF549" s="328"/>
      <c r="DG549" s="290"/>
      <c r="DH549" s="302"/>
      <c r="DI549" s="301">
        <v>-1.46614289283752</v>
      </c>
      <c r="DP549" s="165"/>
      <c r="DQ549" s="165"/>
      <c r="DR549" s="165"/>
      <c r="ED549" s="165"/>
      <c r="EE549" s="165"/>
      <c r="EF549" s="165"/>
      <c r="EG549" s="165"/>
      <c r="EH549" s="166"/>
      <c r="EI549" s="165"/>
      <c r="EJ549" s="164"/>
      <c r="EK549" s="164"/>
      <c r="EL549" s="278"/>
      <c r="EM549" s="278"/>
      <c r="EN549" s="278"/>
      <c r="EO549" s="278"/>
      <c r="EP549" s="278"/>
      <c r="EQ549" s="278"/>
      <c r="ER549" s="165"/>
      <c r="ES549" s="166"/>
      <c r="ET549" s="166"/>
      <c r="EU549" s="166"/>
      <c r="EV549" s="166"/>
      <c r="EW549" s="166"/>
      <c r="EX549" s="284"/>
    </row>
    <row r="550" spans="1:156" ht="13" customHeight="1">
      <c r="A550" s="160" t="s">
        <v>13</v>
      </c>
      <c r="B550" s="160">
        <v>10095</v>
      </c>
      <c r="C550" s="160">
        <v>596146</v>
      </c>
      <c r="D550" s="160">
        <v>12144</v>
      </c>
      <c r="E550" s="160" t="s">
        <v>13</v>
      </c>
      <c r="F550" s="160" t="s">
        <v>13</v>
      </c>
      <c r="G550" s="175"/>
      <c r="H550" s="168" t="s">
        <v>719</v>
      </c>
      <c r="I550" s="169" t="s">
        <v>273</v>
      </c>
      <c r="J550" s="170">
        <v>32</v>
      </c>
      <c r="K550" s="161">
        <v>9</v>
      </c>
      <c r="L550" s="161" t="s">
        <v>46</v>
      </c>
      <c r="Z550" s="163">
        <v>80</v>
      </c>
      <c r="AA550" s="163">
        <v>298</v>
      </c>
      <c r="AB550" s="163">
        <v>261</v>
      </c>
      <c r="AC550" s="163">
        <v>55</v>
      </c>
      <c r="AD550" s="163">
        <v>31</v>
      </c>
      <c r="AE550" s="163">
        <v>14</v>
      </c>
      <c r="AF550" s="163">
        <v>0</v>
      </c>
      <c r="AG550" s="163">
        <v>10</v>
      </c>
      <c r="AH550" s="163">
        <v>34</v>
      </c>
      <c r="AI550" s="163">
        <v>30</v>
      </c>
      <c r="AJ550" s="163">
        <v>0</v>
      </c>
      <c r="AK550" s="163">
        <v>0</v>
      </c>
      <c r="AL550" s="163">
        <v>33</v>
      </c>
      <c r="AM550" s="163">
        <v>1</v>
      </c>
      <c r="AN550" s="163">
        <v>62</v>
      </c>
      <c r="AO550" s="163">
        <v>3</v>
      </c>
      <c r="AP550" s="163">
        <v>1</v>
      </c>
      <c r="AQ550" s="163">
        <v>0</v>
      </c>
      <c r="AR550" s="163">
        <v>5</v>
      </c>
      <c r="AS550" s="278">
        <v>0.11073825499999999</v>
      </c>
      <c r="AT550" s="278">
        <v>0.20805369100000001</v>
      </c>
      <c r="AU550" s="278">
        <v>0.46</v>
      </c>
      <c r="AV550" s="278">
        <v>0.2</v>
      </c>
      <c r="AW550" s="278">
        <v>0.12</v>
      </c>
      <c r="AX550" s="278">
        <v>0.46</v>
      </c>
      <c r="AY550" s="456">
        <v>109.444</v>
      </c>
      <c r="AZ550" s="278">
        <v>0.10321489</v>
      </c>
      <c r="BA550" s="278">
        <v>0.36499999999999999</v>
      </c>
      <c r="BB550" s="278">
        <v>0.16</v>
      </c>
      <c r="BC550" s="278">
        <v>0.47499999999999998</v>
      </c>
      <c r="BD550" s="164">
        <v>0.236842105</v>
      </c>
      <c r="BE550" s="164">
        <v>0.21072796899999999</v>
      </c>
      <c r="BF550" s="164">
        <v>0.30536912700000002</v>
      </c>
      <c r="BG550" s="164">
        <v>0.37931034400000002</v>
      </c>
      <c r="BH550" s="164">
        <v>0.68467947100000004</v>
      </c>
      <c r="BI550" s="164">
        <v>0.16858237500000001</v>
      </c>
      <c r="BJ550" s="165">
        <v>110.805656678213</v>
      </c>
      <c r="BK550" s="164">
        <v>0.30344738021041401</v>
      </c>
      <c r="BL550" s="165">
        <v>-2.4351416330935902</v>
      </c>
      <c r="BM550" s="165">
        <v>32.107013394295898</v>
      </c>
      <c r="BN550" s="165">
        <v>90.955997100937594</v>
      </c>
      <c r="BO550" s="165">
        <v>0.24465863551307199</v>
      </c>
      <c r="BP550" s="165">
        <v>0.16438736114650901</v>
      </c>
      <c r="BQ550" s="165">
        <v>3.0656541913596298</v>
      </c>
      <c r="BR550" s="165">
        <v>-2.9841346534120401</v>
      </c>
      <c r="BS550" s="284">
        <v>0.31781997733331202</v>
      </c>
      <c r="BT550" s="289"/>
      <c r="BU550" s="279"/>
      <c r="BV550" s="290"/>
      <c r="BW550" s="289"/>
      <c r="BX550" s="289"/>
      <c r="BY550" s="289"/>
      <c r="BZ550" s="289"/>
      <c r="CA550" s="279"/>
      <c r="CB550" s="290"/>
      <c r="CC550" s="289"/>
      <c r="CD550" s="279"/>
      <c r="CE550" s="328"/>
      <c r="CF550" s="290"/>
      <c r="CG550" s="289"/>
      <c r="CH550" s="279"/>
      <c r="CI550" s="328"/>
      <c r="CJ550" s="290"/>
      <c r="CK550" s="289"/>
      <c r="CL550" s="279"/>
      <c r="CM550" s="328"/>
      <c r="CN550" s="290"/>
      <c r="CO550" s="289"/>
      <c r="CP550" s="279"/>
      <c r="CQ550" s="328"/>
      <c r="CR550" s="290"/>
      <c r="CS550" s="289"/>
      <c r="CT550" s="279"/>
      <c r="CU550" s="328"/>
      <c r="CV550" s="328"/>
      <c r="CW550" s="290"/>
      <c r="CX550" s="289"/>
      <c r="CY550" s="279"/>
      <c r="CZ550" s="328"/>
      <c r="DA550" s="328"/>
      <c r="DB550" s="290"/>
      <c r="DC550" s="289"/>
      <c r="DD550" s="279"/>
      <c r="DE550" s="328"/>
      <c r="DF550" s="328"/>
      <c r="DG550" s="290"/>
      <c r="DH550" s="302"/>
      <c r="DI550" s="301">
        <v>-3.66405561566352</v>
      </c>
      <c r="DP550" s="165"/>
      <c r="DQ550" s="165"/>
      <c r="DR550" s="165"/>
      <c r="ED550" s="165"/>
      <c r="EE550" s="165"/>
      <c r="EF550" s="165"/>
      <c r="EG550" s="165"/>
      <c r="EH550" s="166"/>
      <c r="EI550" s="165"/>
      <c r="EJ550" s="164"/>
      <c r="EK550" s="164"/>
      <c r="EL550" s="278"/>
      <c r="EM550" s="278"/>
      <c r="EN550" s="278"/>
      <c r="EO550" s="278"/>
      <c r="EP550" s="278"/>
      <c r="EQ550" s="278"/>
      <c r="ER550" s="165"/>
      <c r="ES550" s="166"/>
      <c r="ET550" s="166"/>
      <c r="EU550" s="166"/>
      <c r="EV550" s="166"/>
      <c r="EW550" s="166"/>
      <c r="EX550" s="284"/>
    </row>
    <row r="551" spans="1:156" ht="13" customHeight="1">
      <c r="A551" s="160" t="s">
        <v>13</v>
      </c>
      <c r="B551" s="160">
        <v>13102</v>
      </c>
      <c r="C551" s="160">
        <v>672569</v>
      </c>
      <c r="D551" s="160">
        <v>22707</v>
      </c>
      <c r="E551" s="160" t="s">
        <v>18</v>
      </c>
      <c r="F551" s="160" t="s">
        <v>18</v>
      </c>
      <c r="G551" s="175"/>
      <c r="H551" s="162" t="s">
        <v>3991</v>
      </c>
      <c r="I551" s="162" t="s">
        <v>3990</v>
      </c>
      <c r="J551" s="160">
        <v>27</v>
      </c>
      <c r="K551" s="161">
        <v>9</v>
      </c>
      <c r="L551" s="161" t="s">
        <v>2545</v>
      </c>
      <c r="Z551" s="163">
        <v>14</v>
      </c>
      <c r="AA551" s="163">
        <v>31</v>
      </c>
      <c r="AB551" s="163">
        <v>27</v>
      </c>
      <c r="AC551" s="163">
        <v>4</v>
      </c>
      <c r="AD551" s="163">
        <v>3</v>
      </c>
      <c r="AE551" s="163">
        <v>0</v>
      </c>
      <c r="AF551" s="163">
        <v>0</v>
      </c>
      <c r="AG551" s="163">
        <v>1</v>
      </c>
      <c r="AH551" s="163">
        <v>3</v>
      </c>
      <c r="AI551" s="163">
        <v>1</v>
      </c>
      <c r="AJ551" s="163">
        <v>1</v>
      </c>
      <c r="AK551" s="163">
        <v>0</v>
      </c>
      <c r="AL551" s="163">
        <v>3</v>
      </c>
      <c r="AM551" s="163">
        <v>0</v>
      </c>
      <c r="AN551" s="163">
        <v>6</v>
      </c>
      <c r="AO551" s="163">
        <v>1</v>
      </c>
      <c r="AP551" s="163">
        <v>0</v>
      </c>
      <c r="AQ551" s="163">
        <v>0</v>
      </c>
      <c r="AR551" s="163">
        <v>1</v>
      </c>
      <c r="AS551" s="278">
        <v>9.6774192999999994E-2</v>
      </c>
      <c r="AT551" s="278">
        <v>0.19354838699999999</v>
      </c>
      <c r="AU551" s="278">
        <v>0.23809524000000001</v>
      </c>
      <c r="AV551" s="278">
        <v>0.28571428999999998</v>
      </c>
      <c r="AW551" s="278">
        <v>4.7619050000000003E-2</v>
      </c>
      <c r="AX551" s="278">
        <v>0.19047618999999999</v>
      </c>
      <c r="AY551" s="456">
        <v>105.982</v>
      </c>
      <c r="AZ551" s="278">
        <v>0.10526315999999999</v>
      </c>
      <c r="BA551" s="278">
        <v>0.47619047599999997</v>
      </c>
      <c r="BB551" s="278">
        <v>0.14285714199999999</v>
      </c>
      <c r="BC551" s="278">
        <v>0.38095237999999998</v>
      </c>
      <c r="BD551" s="164">
        <v>0.15</v>
      </c>
      <c r="BE551" s="164">
        <v>0.14814814800000001</v>
      </c>
      <c r="BF551" s="164">
        <v>0.25806451600000002</v>
      </c>
      <c r="BG551" s="164">
        <v>0.25925925900000002</v>
      </c>
      <c r="BH551" s="164">
        <v>0.51732377500000004</v>
      </c>
      <c r="BI551" s="164">
        <v>0.111111111</v>
      </c>
      <c r="BJ551" s="165">
        <v>71.669580630584093</v>
      </c>
      <c r="BK551" s="164">
        <v>0.242784515503914</v>
      </c>
      <c r="BL551" s="165">
        <v>-1.75962217235119</v>
      </c>
      <c r="BM551" s="165">
        <v>1.83368925667255</v>
      </c>
      <c r="BN551" s="165">
        <v>50.344064259495198</v>
      </c>
      <c r="BO551" s="165">
        <v>-0.18907311224481099</v>
      </c>
      <c r="BP551" s="165">
        <v>0.36742659984156401</v>
      </c>
      <c r="BQ551" s="165">
        <v>3.4706587538859197E-2</v>
      </c>
      <c r="BR551" s="165">
        <v>-1.40399503464923</v>
      </c>
      <c r="BS551" s="284">
        <v>3.5980727689396501E-3</v>
      </c>
      <c r="BT551" s="289"/>
      <c r="BU551" s="279"/>
      <c r="BV551" s="290"/>
      <c r="BW551" s="289"/>
      <c r="BX551" s="289"/>
      <c r="BY551" s="289"/>
      <c r="BZ551" s="289"/>
      <c r="CA551" s="279"/>
      <c r="CB551" s="290"/>
      <c r="CC551" s="289"/>
      <c r="CD551" s="279"/>
      <c r="CE551" s="328"/>
      <c r="CF551" s="290"/>
      <c r="CG551" s="289"/>
      <c r="CH551" s="279"/>
      <c r="CI551" s="328"/>
      <c r="CJ551" s="290"/>
      <c r="CK551" s="289"/>
      <c r="CL551" s="279"/>
      <c r="CM551" s="328"/>
      <c r="CN551" s="290"/>
      <c r="CO551" s="289"/>
      <c r="CP551" s="279"/>
      <c r="CQ551" s="328"/>
      <c r="CR551" s="290"/>
      <c r="CS551" s="289"/>
      <c r="CT551" s="279"/>
      <c r="CU551" s="328"/>
      <c r="CV551" s="328"/>
      <c r="CW551" s="290"/>
      <c r="CX551" s="289"/>
      <c r="CY551" s="279"/>
      <c r="CZ551" s="328"/>
      <c r="DA551" s="328"/>
      <c r="DB551" s="290"/>
      <c r="DC551" s="289"/>
      <c r="DD551" s="279"/>
      <c r="DE551" s="328"/>
      <c r="DF551" s="328"/>
      <c r="DG551" s="290"/>
      <c r="DH551" s="325"/>
      <c r="DI551" s="301">
        <v>0.37742653489112798</v>
      </c>
      <c r="DP551" s="165"/>
      <c r="DQ551" s="165"/>
      <c r="DR551" s="165"/>
      <c r="ED551" s="165"/>
      <c r="EE551" s="165"/>
      <c r="EF551" s="165"/>
      <c r="EG551" s="165"/>
      <c r="EH551" s="166"/>
      <c r="EI551" s="165"/>
      <c r="EL551" s="278"/>
      <c r="EM551" s="278"/>
      <c r="EN551" s="278"/>
      <c r="EO551" s="278"/>
      <c r="EP551" s="278"/>
      <c r="EQ551" s="278"/>
      <c r="ER551" s="165"/>
    </row>
    <row r="552" spans="1:156" ht="13" customHeight="1">
      <c r="A552" s="160" t="s">
        <v>13</v>
      </c>
      <c r="B552" s="160">
        <v>13096</v>
      </c>
      <c r="C552" s="160">
        <v>695257</v>
      </c>
      <c r="D552" s="160">
        <v>29573</v>
      </c>
      <c r="E552" s="160" t="s">
        <v>438</v>
      </c>
      <c r="F552" s="160" t="s">
        <v>438</v>
      </c>
      <c r="G552" s="175"/>
      <c r="H552" s="162" t="s">
        <v>4136</v>
      </c>
      <c r="I552" s="162" t="s">
        <v>568</v>
      </c>
      <c r="J552" s="160">
        <v>26</v>
      </c>
      <c r="K552" s="161">
        <v>9</v>
      </c>
      <c r="L552" s="161" t="s">
        <v>837</v>
      </c>
      <c r="Z552" s="163">
        <v>3</v>
      </c>
      <c r="AA552" s="163">
        <v>6</v>
      </c>
      <c r="AB552" s="163">
        <v>6</v>
      </c>
      <c r="AC552" s="163">
        <v>2</v>
      </c>
      <c r="AD552" s="163">
        <v>2</v>
      </c>
      <c r="AE552" s="163">
        <v>0</v>
      </c>
      <c r="AF552" s="163">
        <v>0</v>
      </c>
      <c r="AG552" s="163">
        <v>0</v>
      </c>
      <c r="AH552" s="163">
        <v>1</v>
      </c>
      <c r="AI552" s="163">
        <v>0</v>
      </c>
      <c r="AJ552" s="163">
        <v>0</v>
      </c>
      <c r="AK552" s="163">
        <v>0</v>
      </c>
      <c r="AL552" s="163">
        <v>0</v>
      </c>
      <c r="AM552" s="163">
        <v>0</v>
      </c>
      <c r="AN552" s="163">
        <v>1</v>
      </c>
      <c r="AO552" s="163">
        <v>0</v>
      </c>
      <c r="AP552" s="163">
        <v>0</v>
      </c>
      <c r="AQ552" s="163">
        <v>0</v>
      </c>
      <c r="AR552" s="163">
        <v>0</v>
      </c>
      <c r="AS552" s="278">
        <v>0</v>
      </c>
      <c r="AT552" s="278">
        <v>0.16666666599999999</v>
      </c>
      <c r="AU552" s="278">
        <v>0</v>
      </c>
      <c r="AV552" s="278">
        <v>0.4</v>
      </c>
      <c r="AW552" s="278">
        <v>0</v>
      </c>
      <c r="AX552" s="278">
        <v>0.4</v>
      </c>
      <c r="AY552" s="456">
        <v>99.713099999999997</v>
      </c>
      <c r="AZ552" s="278">
        <v>0.15</v>
      </c>
      <c r="BA552" s="278">
        <v>0.4</v>
      </c>
      <c r="BB552" s="278">
        <v>0</v>
      </c>
      <c r="BC552" s="278">
        <v>0.6</v>
      </c>
      <c r="BD552" s="164">
        <v>0.4</v>
      </c>
      <c r="BE552" s="164">
        <v>0.33333333300000001</v>
      </c>
      <c r="BF552" s="164">
        <v>0.33333333300000001</v>
      </c>
      <c r="BG552" s="164">
        <v>0.33333333300000001</v>
      </c>
      <c r="BH552" s="164">
        <v>0.66666666600000002</v>
      </c>
      <c r="BI552" s="164">
        <v>0</v>
      </c>
      <c r="BJ552" s="165">
        <v>0</v>
      </c>
      <c r="BK552" s="164">
        <v>0.29560311635335201</v>
      </c>
      <c r="BL552" s="165">
        <v>-8.6728790825673904E-2</v>
      </c>
      <c r="BM552" s="165">
        <v>0.608750840598276</v>
      </c>
      <c r="BN552" s="165">
        <v>84.782752797772702</v>
      </c>
      <c r="BO552" s="165">
        <v>7.6806029429782804E-2</v>
      </c>
      <c r="BP552" s="165">
        <v>-0.24514336790889499</v>
      </c>
      <c r="BQ552" s="165">
        <v>-0.102079387804934</v>
      </c>
      <c r="BR552" s="165">
        <v>-0.35180718549943801</v>
      </c>
      <c r="BS552" s="284">
        <v>-1.05826902492136E-2</v>
      </c>
      <c r="BT552" s="289"/>
      <c r="BU552" s="279"/>
      <c r="BV552" s="290"/>
      <c r="BW552" s="289"/>
      <c r="BX552" s="289"/>
      <c r="BY552" s="289"/>
      <c r="BZ552" s="289"/>
      <c r="CA552" s="279"/>
      <c r="CB552" s="290"/>
      <c r="CC552" s="289"/>
      <c r="CD552" s="279"/>
      <c r="CE552" s="328"/>
      <c r="CF552" s="290"/>
      <c r="CG552" s="289"/>
      <c r="CH552" s="279"/>
      <c r="CI552" s="328"/>
      <c r="CJ552" s="290"/>
      <c r="CK552" s="289"/>
      <c r="CL552" s="279"/>
      <c r="CM552" s="328"/>
      <c r="CN552" s="290"/>
      <c r="CO552" s="289"/>
      <c r="CP552" s="279"/>
      <c r="CQ552" s="328"/>
      <c r="CR552" s="290"/>
      <c r="CS552" s="289"/>
      <c r="CT552" s="279"/>
      <c r="CU552" s="328"/>
      <c r="CV552" s="328"/>
      <c r="CW552" s="290"/>
      <c r="CX552" s="289"/>
      <c r="CY552" s="279"/>
      <c r="CZ552" s="328"/>
      <c r="DA552" s="328"/>
      <c r="DB552" s="290"/>
      <c r="DC552" s="289"/>
      <c r="DD552" s="279"/>
      <c r="DE552" s="328"/>
      <c r="DF552" s="328"/>
      <c r="DG552" s="290"/>
      <c r="DH552" s="325"/>
      <c r="DI552" s="301">
        <v>5.4147036746144198E-2</v>
      </c>
      <c r="DP552" s="165"/>
      <c r="DQ552" s="165"/>
      <c r="DR552" s="165"/>
      <c r="ED552" s="165"/>
      <c r="EE552" s="165"/>
      <c r="EF552" s="165"/>
      <c r="EG552" s="165"/>
      <c r="EH552" s="166"/>
      <c r="EI552" s="165"/>
      <c r="EL552" s="278"/>
      <c r="EM552" s="278"/>
      <c r="EN552" s="278"/>
      <c r="EO552" s="278"/>
      <c r="EP552" s="278"/>
      <c r="EQ552" s="278"/>
      <c r="ER552" s="165"/>
    </row>
    <row r="553" spans="1:156" ht="13" customHeight="1">
      <c r="A553" s="160" t="s">
        <v>13</v>
      </c>
      <c r="B553" s="160">
        <v>9842</v>
      </c>
      <c r="C553" s="160">
        <v>502054</v>
      </c>
      <c r="D553" s="160">
        <v>2967</v>
      </c>
      <c r="E553" s="160" t="s">
        <v>438</v>
      </c>
      <c r="F553" s="160" t="s">
        <v>438</v>
      </c>
      <c r="G553" s="175"/>
      <c r="H553" s="168" t="s">
        <v>869</v>
      </c>
      <c r="I553" s="169" t="s">
        <v>324</v>
      </c>
      <c r="J553" s="170">
        <v>37</v>
      </c>
      <c r="K553" s="161">
        <v>9</v>
      </c>
      <c r="L553" s="161" t="s">
        <v>837</v>
      </c>
      <c r="Z553" s="163">
        <v>61</v>
      </c>
      <c r="AA553" s="163">
        <v>214</v>
      </c>
      <c r="AB553" s="163">
        <v>190</v>
      </c>
      <c r="AC553" s="163">
        <v>45</v>
      </c>
      <c r="AD553" s="163">
        <v>37</v>
      </c>
      <c r="AE553" s="163">
        <v>6</v>
      </c>
      <c r="AF553" s="163">
        <v>0</v>
      </c>
      <c r="AG553" s="163">
        <v>2</v>
      </c>
      <c r="AH553" s="163">
        <v>18</v>
      </c>
      <c r="AI553" s="163">
        <v>22</v>
      </c>
      <c r="AJ553" s="163">
        <v>3</v>
      </c>
      <c r="AK553" s="163">
        <v>1</v>
      </c>
      <c r="AL553" s="163">
        <v>20</v>
      </c>
      <c r="AM553" s="163">
        <v>1</v>
      </c>
      <c r="AN553" s="163">
        <v>54</v>
      </c>
      <c r="AO553" s="163">
        <v>1</v>
      </c>
      <c r="AP553" s="163">
        <v>3</v>
      </c>
      <c r="AQ553" s="163">
        <v>0</v>
      </c>
      <c r="AR553" s="163">
        <v>8</v>
      </c>
      <c r="AS553" s="278">
        <v>9.3457943000000002E-2</v>
      </c>
      <c r="AT553" s="278">
        <v>0.25233644799999999</v>
      </c>
      <c r="AU553" s="278">
        <v>0.43884891999999998</v>
      </c>
      <c r="AV553" s="278">
        <v>0.27338129</v>
      </c>
      <c r="AW553" s="278">
        <v>3.5971219999999998E-2</v>
      </c>
      <c r="AX553" s="278">
        <v>0.41007194000000002</v>
      </c>
      <c r="AY553" s="456">
        <v>110.699</v>
      </c>
      <c r="AZ553" s="278">
        <v>9.7222219999999998E-2</v>
      </c>
      <c r="BA553" s="278">
        <v>0.56115107900000005</v>
      </c>
      <c r="BB553" s="278">
        <v>0.151079136</v>
      </c>
      <c r="BC553" s="278">
        <v>0.28776978399999997</v>
      </c>
      <c r="BD553" s="164">
        <v>0.31386861300000002</v>
      </c>
      <c r="BE553" s="164">
        <v>0.236842105</v>
      </c>
      <c r="BF553" s="164">
        <v>0.30841121399999999</v>
      </c>
      <c r="BG553" s="164">
        <v>0.3</v>
      </c>
      <c r="BH553" s="164">
        <v>0.60841121399999998</v>
      </c>
      <c r="BI553" s="164">
        <v>6.3157895000000006E-2</v>
      </c>
      <c r="BJ553" s="165">
        <v>41.512358749772403</v>
      </c>
      <c r="BK553" s="164">
        <v>0.27417924258630599</v>
      </c>
      <c r="BL553" s="165">
        <v>-6.7656360479461997</v>
      </c>
      <c r="BM553" s="165">
        <v>18.039804139508</v>
      </c>
      <c r="BN553" s="165">
        <v>70.093635897200102</v>
      </c>
      <c r="BO553" s="165">
        <v>-0.139499183647386</v>
      </c>
      <c r="BP553" s="165">
        <v>-0.87724181590601802</v>
      </c>
      <c r="BQ553" s="165">
        <v>-2.4526928506250498</v>
      </c>
      <c r="BR553" s="165">
        <v>-8.3538938184659095</v>
      </c>
      <c r="BS553" s="284">
        <v>-0.25427355387579198</v>
      </c>
      <c r="BT553" s="289"/>
      <c r="BU553" s="279"/>
      <c r="BV553" s="290"/>
      <c r="BW553" s="289"/>
      <c r="BX553" s="289"/>
      <c r="BY553" s="289"/>
      <c r="BZ553" s="289"/>
      <c r="CA553" s="279"/>
      <c r="CB553" s="290"/>
      <c r="CC553" s="289"/>
      <c r="CD553" s="279"/>
      <c r="CE553" s="328"/>
      <c r="CF553" s="290"/>
      <c r="CG553" s="289"/>
      <c r="CH553" s="279"/>
      <c r="CI553" s="328"/>
      <c r="CJ553" s="290"/>
      <c r="CK553" s="289"/>
      <c r="CL553" s="279"/>
      <c r="CM553" s="328"/>
      <c r="CN553" s="290"/>
      <c r="CO553" s="289"/>
      <c r="CP553" s="279"/>
      <c r="CQ553" s="328"/>
      <c r="CR553" s="290"/>
      <c r="CS553" s="289"/>
      <c r="CT553" s="279"/>
      <c r="CU553" s="328"/>
      <c r="CV553" s="328"/>
      <c r="CW553" s="290"/>
      <c r="CX553" s="289"/>
      <c r="CY553" s="279"/>
      <c r="CZ553" s="328"/>
      <c r="DA553" s="328"/>
      <c r="DB553" s="290"/>
      <c r="DC553" s="289"/>
      <c r="DD553" s="279"/>
      <c r="DE553" s="328"/>
      <c r="DF553" s="328"/>
      <c r="DG553" s="290"/>
      <c r="DH553" s="302"/>
      <c r="DI553" s="301">
        <v>-1.07451283931732</v>
      </c>
      <c r="DP553" s="165"/>
      <c r="DQ553" s="165"/>
      <c r="DR553" s="165"/>
      <c r="ED553" s="165"/>
      <c r="EE553" s="165"/>
      <c r="EF553" s="165"/>
      <c r="EG553" s="165"/>
      <c r="EH553" s="166"/>
      <c r="EI553" s="165"/>
      <c r="EJ553" s="164"/>
      <c r="EK553" s="164"/>
      <c r="EL553" s="278"/>
      <c r="EM553" s="278"/>
      <c r="EN553" s="278"/>
      <c r="EO553" s="278"/>
      <c r="EP553" s="278"/>
      <c r="EQ553" s="278"/>
      <c r="ER553" s="165"/>
      <c r="ES553" s="166"/>
      <c r="ET553" s="166"/>
      <c r="EU553" s="166"/>
      <c r="EV553" s="166"/>
      <c r="EW553" s="166"/>
      <c r="EX553" s="284"/>
    </row>
    <row r="554" spans="1:156" ht="13" customHeight="1">
      <c r="A554" s="160" t="s">
        <v>13</v>
      </c>
      <c r="B554" s="160">
        <v>9538</v>
      </c>
      <c r="C554" s="160">
        <v>595281</v>
      </c>
      <c r="D554" s="160">
        <v>11038</v>
      </c>
      <c r="E554" s="160" t="s">
        <v>3328</v>
      </c>
      <c r="F554" s="160" t="s">
        <v>15</v>
      </c>
      <c r="G554" s="175"/>
      <c r="H554" s="168" t="s">
        <v>813</v>
      </c>
      <c r="I554" s="169" t="s">
        <v>105</v>
      </c>
      <c r="J554" s="170">
        <v>34</v>
      </c>
      <c r="K554" s="161">
        <v>9</v>
      </c>
      <c r="L554" s="161" t="s">
        <v>46</v>
      </c>
      <c r="Z554" s="163"/>
      <c r="AS554" s="278"/>
      <c r="AT554" s="278"/>
      <c r="AU554" s="278"/>
      <c r="AV554" s="278"/>
      <c r="AW554" s="278"/>
      <c r="AX554" s="278"/>
      <c r="AY554" s="456"/>
      <c r="AZ554" s="278"/>
      <c r="BA554" s="278"/>
      <c r="BB554" s="278"/>
      <c r="BC554" s="278"/>
      <c r="BD554" s="164"/>
      <c r="BE554" s="164"/>
      <c r="BF554" s="164"/>
      <c r="BG554" s="164"/>
      <c r="BH554" s="164"/>
      <c r="BI554" s="164"/>
      <c r="BJ554" s="165"/>
      <c r="BK554" s="164"/>
      <c r="BL554" s="165"/>
      <c r="BM554" s="165"/>
      <c r="BN554" s="165"/>
      <c r="BO554" s="165"/>
      <c r="BP554" s="165"/>
      <c r="BQ554" s="165"/>
      <c r="BR554" s="165"/>
      <c r="BS554" s="284"/>
      <c r="BT554" s="289"/>
      <c r="BU554" s="279"/>
      <c r="BV554" s="290"/>
      <c r="BW554" s="289"/>
      <c r="BX554" s="289"/>
      <c r="BY554" s="289"/>
      <c r="BZ554" s="289"/>
      <c r="CA554" s="279"/>
      <c r="CB554" s="290"/>
      <c r="CC554" s="289"/>
      <c r="CD554" s="279"/>
      <c r="CE554" s="328"/>
      <c r="CF554" s="290"/>
      <c r="CG554" s="289"/>
      <c r="CH554" s="279"/>
      <c r="CI554" s="328"/>
      <c r="CJ554" s="290"/>
      <c r="CK554" s="289"/>
      <c r="CL554" s="279"/>
      <c r="CM554" s="328"/>
      <c r="CN554" s="290"/>
      <c r="CO554" s="289"/>
      <c r="CP554" s="279"/>
      <c r="CQ554" s="328"/>
      <c r="CR554" s="290"/>
      <c r="CS554" s="289"/>
      <c r="CT554" s="279"/>
      <c r="CU554" s="328"/>
      <c r="CV554" s="328"/>
      <c r="CW554" s="290"/>
      <c r="CX554" s="289"/>
      <c r="CY554" s="279"/>
      <c r="CZ554" s="328"/>
      <c r="DA554" s="328"/>
      <c r="DB554" s="290"/>
      <c r="DC554" s="289"/>
      <c r="DD554" s="279"/>
      <c r="DE554" s="328"/>
      <c r="DF554" s="328"/>
      <c r="DG554" s="290"/>
      <c r="DH554" s="302"/>
      <c r="DI554" s="301"/>
      <c r="DP554" s="165"/>
      <c r="DQ554" s="165"/>
      <c r="DR554" s="165"/>
      <c r="ED554" s="165"/>
      <c r="EE554" s="165"/>
      <c r="EF554" s="165"/>
      <c r="EG554" s="165"/>
      <c r="EH554" s="166"/>
      <c r="EI554" s="165"/>
      <c r="EJ554" s="164"/>
      <c r="EK554" s="164"/>
      <c r="EL554" s="278"/>
      <c r="EM554" s="278"/>
      <c r="EN554" s="278"/>
      <c r="EO554" s="278"/>
      <c r="EP554" s="278"/>
      <c r="EQ554" s="278"/>
      <c r="ER554" s="165"/>
      <c r="ES554" s="166"/>
      <c r="ET554" s="166"/>
      <c r="EU554" s="166"/>
      <c r="EV554" s="166"/>
      <c r="EW554" s="166"/>
      <c r="EX554" s="284"/>
    </row>
    <row r="555" spans="1:156" ht="13" customHeight="1">
      <c r="A555" s="171" t="s">
        <v>438</v>
      </c>
      <c r="B555" s="474"/>
      <c r="C555" s="299"/>
      <c r="D555" s="299"/>
      <c r="E555" s="171" cm="1">
        <f t="array" ref="E555">SUMPRODUCT(--($A556:$A$2509=A555),--(K556:$K$2509&gt;0))</f>
        <v>41</v>
      </c>
      <c r="F555" s="171"/>
      <c r="G555" s="190"/>
      <c r="H555" s="471" t="s">
        <v>4219</v>
      </c>
      <c r="I555" s="172"/>
      <c r="J555" s="173"/>
      <c r="K555" s="174">
        <v>0</v>
      </c>
      <c r="L555" s="174"/>
      <c r="M555" s="185"/>
      <c r="N555" s="188"/>
      <c r="O555" s="174"/>
      <c r="P555" s="174"/>
      <c r="Q555" s="174"/>
      <c r="R555" s="174"/>
      <c r="S555" s="174"/>
      <c r="T555" s="174"/>
      <c r="U555" s="174"/>
      <c r="V555" s="174"/>
      <c r="W555" s="174"/>
      <c r="X555" s="174"/>
      <c r="Y555" s="185"/>
      <c r="Z555" s="334" cm="1">
        <f t="array" ref="Z555">SUMPRODUCT(--($A556:$A$2509=$A555),--(Z556:Z$2509))</f>
        <v>1179</v>
      </c>
      <c r="AA555" s="334" cm="1">
        <f t="array" ref="AA555">SUMPRODUCT(--($A556:$A$2509=$A555),--(AA556:AA$2509))</f>
        <v>4435</v>
      </c>
      <c r="AB555" s="334" cm="1">
        <f t="array" ref="AB555">SUMPRODUCT(--($A556:$A$2509=$A555),--(AB556:AB$2509))</f>
        <v>3972</v>
      </c>
      <c r="AC555" s="334" cm="1">
        <f t="array" ref="AC555">SUMPRODUCT(--($A556:$A$2509=$A555),--(AC556:AC$2509))</f>
        <v>974</v>
      </c>
      <c r="AD555" s="334" cm="1">
        <f t="array" ref="AD555">SUMPRODUCT(--($A556:$A$2509=$A555),--(AD556:AD$2509))</f>
        <v>649</v>
      </c>
      <c r="AE555" s="334" cm="1">
        <f t="array" ref="AE555">SUMPRODUCT(--($A556:$A$2509=$A555),--(AE556:AE$2509))</f>
        <v>169</v>
      </c>
      <c r="AF555" s="334" cm="1">
        <f t="array" ref="AF555">SUMPRODUCT(--($A556:$A$2509=$A555),--(AF556:AF$2509))</f>
        <v>12</v>
      </c>
      <c r="AG555" s="334" cm="1">
        <f t="array" ref="AG555">SUMPRODUCT(--($A556:$A$2509=$A555),--(AG556:AG$2509))</f>
        <v>144</v>
      </c>
      <c r="AH555" s="334" cm="1">
        <f t="array" ref="AH555">SUMPRODUCT(--($A556:$A$2509=$A555),--(AH556:AH$2509))</f>
        <v>512</v>
      </c>
      <c r="AI555" s="334" cm="1">
        <f t="array" ref="AI555">SUMPRODUCT(--($A556:$A$2509=$A555),--(AI556:AI$2509))</f>
        <v>513</v>
      </c>
      <c r="AJ555" s="334" cm="1">
        <f t="array" ref="AJ555">SUMPRODUCT(--($A556:$A$2509=$A555),--(AJ556:AJ$2509))</f>
        <v>53</v>
      </c>
      <c r="AK555" s="334" cm="1">
        <f t="array" ref="AK555">SUMPRODUCT(--($A556:$A$2509=$A555),--(AK556:AK$2509))</f>
        <v>14</v>
      </c>
      <c r="AL555" s="334" cm="1">
        <f t="array" ref="AL555">SUMPRODUCT(--($A556:$A$2509=$A555),--(AL556:AL$2509))</f>
        <v>398</v>
      </c>
      <c r="AM555" s="334" cm="1">
        <f t="array" ref="AM555">SUMPRODUCT(--($A556:$A$2509=$A555),--(AM556:AM$2509))</f>
        <v>16</v>
      </c>
      <c r="AN555" s="334" cm="1">
        <f t="array" ref="AN555">SUMPRODUCT(--($A556:$A$2509=$A555),--(AN556:AN$2509))</f>
        <v>975</v>
      </c>
      <c r="AO555" s="334" cm="1">
        <f t="array" ref="AO555">SUMPRODUCT(--($A556:$A$2509=$A555),--(AO556:AO$2509))</f>
        <v>28</v>
      </c>
      <c r="AP555" s="334" cm="1">
        <f t="array" ref="AP555">SUMPRODUCT(--($A556:$A$2509=$A555),--(AP556:AP$2509))</f>
        <v>30</v>
      </c>
      <c r="AQ555" s="334" cm="1">
        <f t="array" ref="AQ555">SUMPRODUCT(--($A556:$A$2509=$A555),--(AQ556:AQ$2509))</f>
        <v>4</v>
      </c>
      <c r="AR555" s="334" cm="1">
        <f t="array" ref="AR555">SUMPRODUCT(--($A556:$A$2509=$A555),--(AR556:AR$2509))</f>
        <v>80</v>
      </c>
      <c r="AS555" s="335"/>
      <c r="AT555" s="335"/>
      <c r="AU555" s="335"/>
      <c r="AV555" s="335"/>
      <c r="AW555" s="335"/>
      <c r="AX555" s="335"/>
      <c r="AY555" s="336"/>
      <c r="AZ555" s="335"/>
      <c r="BA555" s="335"/>
      <c r="BB555" s="335"/>
      <c r="BC555" s="335"/>
      <c r="BD555" s="337"/>
      <c r="BE555" s="337">
        <f>AC555/AB555</f>
        <v>0.24521651560926486</v>
      </c>
      <c r="BF555" s="337">
        <f>(AC555+AL555+AM555+AO555)/(AA555-AP555-AQ555)</f>
        <v>0.32174505794137698</v>
      </c>
      <c r="BG555" s="337">
        <f>((AC555-AE555-AF555-AG555)+(AE555*2)+(AF555*3)+(AG555*4))/AB555</f>
        <v>0.40256797583081572</v>
      </c>
      <c r="BH555" s="337">
        <f>BF555+BG555</f>
        <v>0.72431303377219269</v>
      </c>
      <c r="BI555" s="337">
        <f>BG555+BH555</f>
        <v>1.1268810096030084</v>
      </c>
      <c r="BJ555" s="337"/>
      <c r="BK555" s="337"/>
      <c r="BL555" s="336"/>
      <c r="BM555" s="336"/>
      <c r="BN555" s="336"/>
      <c r="BO555" s="338"/>
      <c r="BP555" s="339" cm="1">
        <f t="array" ref="BP555">SUMPRODUCT(--($A556:$A$2509=$A555),--(BP556:BP$2509))</f>
        <v>-7.3032858581282127</v>
      </c>
      <c r="BQ555" s="336"/>
      <c r="BR555" s="339" cm="1">
        <f t="array" ref="BR555">SUMPRODUCT(--($A556:$A$2509=$A555),--(BR556:BR$2509))</f>
        <v>-2.1453039541343486</v>
      </c>
      <c r="BS555" s="333" cm="1">
        <f t="array" ref="BS555">SUMPRODUCT(--($A556:$A$2509=$A555),--(BS556:BS$2509))</f>
        <v>11.427818998383128</v>
      </c>
      <c r="BT555" s="238"/>
      <c r="BU555" s="239"/>
      <c r="BV555" s="295"/>
      <c r="BW555" s="238"/>
      <c r="BX555" s="238"/>
      <c r="BY555" s="238"/>
      <c r="BZ555" s="238"/>
      <c r="CA555" s="239"/>
      <c r="CB555" s="295"/>
      <c r="CC555" s="238"/>
      <c r="CD555" s="239"/>
      <c r="CE555" s="329"/>
      <c r="CF555" s="295"/>
      <c r="CG555" s="238"/>
      <c r="CH555" s="239"/>
      <c r="CI555" s="329"/>
      <c r="CJ555" s="295"/>
      <c r="CK555" s="238"/>
      <c r="CL555" s="239"/>
      <c r="CM555" s="329"/>
      <c r="CN555" s="295"/>
      <c r="CO555" s="238"/>
      <c r="CP555" s="239"/>
      <c r="CQ555" s="329"/>
      <c r="CR555" s="295"/>
      <c r="CS555" s="291"/>
      <c r="CT555" s="292"/>
      <c r="CU555" s="330"/>
      <c r="CV555" s="330"/>
      <c r="CW555" s="293"/>
      <c r="CX555" s="291"/>
      <c r="CY555" s="292"/>
      <c r="CZ555" s="330"/>
      <c r="DA555" s="330"/>
      <c r="DB555" s="293"/>
      <c r="DC555" s="291"/>
      <c r="DD555" s="292"/>
      <c r="DE555" s="330"/>
      <c r="DF555" s="330"/>
      <c r="DG555" s="293"/>
      <c r="DH555" s="303" cm="1">
        <f t="array" ref="DH555">SUMPRODUCT(--($A556:$A$2509=$A555),--(DH556:DH$2509))</f>
        <v>0</v>
      </c>
      <c r="DI555" s="343" cm="1">
        <f t="array" ref="DI555">SUMPRODUCT(--($A556:$A$2509=$A555),--(DI556:DI$2509))</f>
        <v>-35.369212843477712</v>
      </c>
      <c r="DJ555" s="334" cm="1">
        <f t="array" ref="DJ555">SUMPRODUCT(--($A556:$A$2509=$A555),--(DJ556:DJ$2509))</f>
        <v>371</v>
      </c>
      <c r="DK555" s="334" cm="1">
        <f t="array" ref="DK555">SUMPRODUCT(--($A556:$A$2509=$A555),--(DK556:DK$2509))</f>
        <v>111</v>
      </c>
      <c r="DL555" s="334" cm="1">
        <f t="array" ref="DL555">SUMPRODUCT(--($A556:$A$2509=$A555),--(DL556:DL$2509))</f>
        <v>2</v>
      </c>
      <c r="DM555" s="334" cm="1">
        <f t="array" ref="DM555">SUMPRODUCT(--($A556:$A$2509=$A555),--(DM556:DM$2509))</f>
        <v>56</v>
      </c>
      <c r="DN555" s="334" cm="1">
        <f t="array" ref="DN555">SUMPRODUCT(--($A556:$A$2509=$A555),--(DN556:DN$2509))</f>
        <v>46</v>
      </c>
      <c r="DO555" s="334" cm="1">
        <f t="array" ref="DO555">SUMPRODUCT(--($A556:$A$2509=$A555),--(DO556:DO$2509))</f>
        <v>39</v>
      </c>
      <c r="DP555" s="339" cm="1">
        <f t="array" ref="DP555">SUMPRODUCT(--($A556:$A$2509=$A555),--(DP556:DP$2509))</f>
        <v>860.90000000000032</v>
      </c>
      <c r="DQ555" s="339" cm="1">
        <f t="array" ref="DQ555">SUMPRODUCT(--($A556:$A$2509=$A555),--(DQ556:DQ$2509))</f>
        <v>614.89999437332119</v>
      </c>
      <c r="DR555" s="339" cm="1">
        <f t="array" ref="DR555">SUMPRODUCT(--($A556:$A$2509=$A555),--(DR556:DR$2509))</f>
        <v>245.29999756813004</v>
      </c>
      <c r="DS555" s="334" cm="1">
        <f t="array" ref="DS555">SUMPRODUCT(--($A556:$A$2509=$A555),--(DS556:DS$2509))</f>
        <v>3628</v>
      </c>
      <c r="DT555" s="334" cm="1">
        <f t="array" ref="DT555">SUMPRODUCT(--($A556:$A$2509=$A555),--(DT556:DT$2509))</f>
        <v>788</v>
      </c>
      <c r="DU555" s="334" cm="1">
        <f t="array" ref="DU555">SUMPRODUCT(--($A556:$A$2509=$A555),--(DU556:DU$2509))</f>
        <v>403</v>
      </c>
      <c r="DV555" s="334" cm="1">
        <f t="array" ref="DV555">SUMPRODUCT(--($A556:$A$2509=$A555),--(DV556:DV$2509))</f>
        <v>372</v>
      </c>
      <c r="DW555" s="334" cm="1">
        <f t="array" ref="DW555">SUMPRODUCT(--($A556:$A$2509=$A555),--(DW556:DW$2509))</f>
        <v>106</v>
      </c>
      <c r="DX555" s="334" cm="1">
        <f t="array" ref="DX555">SUMPRODUCT(--($A556:$A$2509=$A555),--(DX556:DX$2509))</f>
        <v>270</v>
      </c>
      <c r="DY555" s="334" cm="1">
        <f t="array" ref="DY555">SUMPRODUCT(--($A556:$A$2509=$A555),--(DY556:DY$2509))</f>
        <v>12</v>
      </c>
      <c r="DZ555" s="334" cm="1">
        <f t="array" ref="DZ555">SUMPRODUCT(--($A556:$A$2509=$A555),--(DZ556:DZ$2509))</f>
        <v>52</v>
      </c>
      <c r="EA555" s="334" cm="1">
        <f t="array" ref="EA555">SUMPRODUCT(--($A556:$A$2509=$A555),--(EA556:EA$2509))</f>
        <v>27</v>
      </c>
      <c r="EB555" s="334" cm="1">
        <f t="array" ref="EB555">SUMPRODUCT(--($A556:$A$2509=$A555),--(EB556:EB$2509))</f>
        <v>7</v>
      </c>
      <c r="EC555" s="334" cm="1">
        <f t="array" ref="EC555">SUMPRODUCT(--($A556:$A$2509=$A555),--(EC556:EC$2509))</f>
        <v>797</v>
      </c>
      <c r="ED555" s="338">
        <f>EC555/DP555*10</f>
        <v>9.257753513764662</v>
      </c>
      <c r="EE555" s="338">
        <f>DX555/DP555*10</f>
        <v>3.1362527587408513</v>
      </c>
      <c r="EF555" s="338">
        <f>DW555/DP555*10</f>
        <v>1.2312696015797417</v>
      </c>
      <c r="EG555" s="338">
        <f>DX555/DQ555*10</f>
        <v>4.3909579195096926</v>
      </c>
      <c r="EH555" s="341">
        <f>(DT555+DX555+DZ555)/DP555</f>
        <v>1.2893483563712389</v>
      </c>
      <c r="EI555" s="341"/>
      <c r="EJ555" s="337">
        <f>DT555/(DS555-DX555-DY555-DZ555)</f>
        <v>0.23922282938676381</v>
      </c>
      <c r="EK555" s="337"/>
      <c r="EL555" s="342"/>
      <c r="EM555" s="342"/>
      <c r="EN555" s="342"/>
      <c r="EO555" s="342"/>
      <c r="EP555" s="342"/>
      <c r="EQ555" s="342"/>
      <c r="ER555" s="237"/>
      <c r="ES555" s="341"/>
      <c r="ET555" s="341"/>
      <c r="EU555" s="341"/>
      <c r="EV555" s="341"/>
      <c r="EW555" s="341"/>
      <c r="EX555" s="333" cm="1">
        <f t="array" ref="EX555">SUMPRODUCT(--($A556:$A$2509=$A555),--(EX556:EX$2509))</f>
        <v>10.14448692067525</v>
      </c>
    </row>
    <row r="556" spans="1:156" ht="13" customHeight="1">
      <c r="A556" s="160" t="s">
        <v>438</v>
      </c>
      <c r="B556" s="160">
        <v>9620</v>
      </c>
      <c r="C556" s="160">
        <v>608331</v>
      </c>
      <c r="D556" s="160">
        <v>13743</v>
      </c>
      <c r="E556" s="160" t="s">
        <v>16</v>
      </c>
      <c r="F556" s="160" t="s">
        <v>16</v>
      </c>
      <c r="G556" s="175"/>
      <c r="H556" s="168" t="s">
        <v>738</v>
      </c>
      <c r="I556" s="169" t="s">
        <v>273</v>
      </c>
      <c r="J556" s="170">
        <v>31</v>
      </c>
      <c r="K556" s="161">
        <v>1</v>
      </c>
      <c r="M556" s="184" t="s">
        <v>46</v>
      </c>
      <c r="Z556" s="163"/>
      <c r="AS556" s="278"/>
      <c r="AT556" s="278"/>
      <c r="AU556" s="278"/>
      <c r="AV556" s="278"/>
      <c r="AW556" s="278"/>
      <c r="AX556" s="278"/>
      <c r="AY556" s="456"/>
      <c r="AZ556" s="278"/>
      <c r="BA556" s="278"/>
      <c r="BB556" s="278"/>
      <c r="BC556" s="278"/>
      <c r="BD556" s="164"/>
      <c r="BE556" s="164"/>
      <c r="BF556" s="164"/>
      <c r="BG556" s="164"/>
      <c r="BH556" s="164"/>
      <c r="BI556" s="164"/>
      <c r="BJ556" s="165"/>
      <c r="BK556" s="164"/>
      <c r="BL556" s="165"/>
      <c r="BM556" s="165"/>
      <c r="BN556" s="165"/>
      <c r="BO556" s="165"/>
      <c r="BP556" s="165"/>
      <c r="BQ556" s="165"/>
      <c r="BR556" s="165"/>
      <c r="BS556" s="284"/>
      <c r="BT556" s="289"/>
      <c r="BU556" s="279"/>
      <c r="BV556" s="290"/>
      <c r="BW556" s="289"/>
      <c r="BX556" s="289"/>
      <c r="BY556" s="289"/>
      <c r="BZ556" s="289"/>
      <c r="CA556" s="279"/>
      <c r="CB556" s="290"/>
      <c r="CC556" s="289"/>
      <c r="CD556" s="279"/>
      <c r="CE556" s="328"/>
      <c r="CF556" s="290"/>
      <c r="CG556" s="289"/>
      <c r="CH556" s="279"/>
      <c r="CI556" s="328"/>
      <c r="CJ556" s="290"/>
      <c r="CK556" s="289"/>
      <c r="CL556" s="279"/>
      <c r="CM556" s="328"/>
      <c r="CN556" s="290"/>
      <c r="CO556" s="289"/>
      <c r="CP556" s="279"/>
      <c r="CQ556" s="328"/>
      <c r="CR556" s="290"/>
      <c r="CS556" s="289"/>
      <c r="CT556" s="279"/>
      <c r="CU556" s="328"/>
      <c r="CV556" s="328"/>
      <c r="CW556" s="290"/>
      <c r="CX556" s="289"/>
      <c r="CY556" s="279"/>
      <c r="CZ556" s="328"/>
      <c r="DA556" s="328"/>
      <c r="DB556" s="290"/>
      <c r="DC556" s="289"/>
      <c r="DD556" s="279"/>
      <c r="DE556" s="328"/>
      <c r="DF556" s="328"/>
      <c r="DG556" s="290"/>
      <c r="DH556" s="302"/>
      <c r="DI556" s="301"/>
      <c r="DJ556" s="163">
        <v>19</v>
      </c>
      <c r="DK556" s="163">
        <v>19</v>
      </c>
      <c r="DL556" s="163">
        <v>0</v>
      </c>
      <c r="DM556" s="163">
        <v>11</v>
      </c>
      <c r="DN556" s="163">
        <v>2</v>
      </c>
      <c r="DO556" s="163">
        <v>0</v>
      </c>
      <c r="DP556" s="165">
        <v>119</v>
      </c>
      <c r="DQ556" s="165">
        <v>119</v>
      </c>
      <c r="DR556" s="165"/>
      <c r="DS556" s="163">
        <v>471</v>
      </c>
      <c r="DT556" s="163">
        <v>90</v>
      </c>
      <c r="DU556" s="163">
        <v>36</v>
      </c>
      <c r="DV556" s="163">
        <v>30</v>
      </c>
      <c r="DW556" s="163">
        <v>9</v>
      </c>
      <c r="DX556" s="163">
        <v>24</v>
      </c>
      <c r="DY556" s="163">
        <v>0</v>
      </c>
      <c r="DZ556" s="163">
        <v>7</v>
      </c>
      <c r="EA556" s="163">
        <v>5</v>
      </c>
      <c r="EB556" s="163">
        <v>1</v>
      </c>
      <c r="EC556" s="163">
        <v>111</v>
      </c>
      <c r="ED556" s="165">
        <v>8.3949579831932706</v>
      </c>
      <c r="EE556" s="165">
        <v>1.8151260504201601</v>
      </c>
      <c r="EF556" s="165">
        <v>0.68067226890756305</v>
      </c>
      <c r="EG556" s="165">
        <v>6.8067226890756301</v>
      </c>
      <c r="EH556" s="166">
        <v>0.95798319327731096</v>
      </c>
      <c r="EI556" s="165">
        <v>74.3099909526874</v>
      </c>
      <c r="EJ556" s="164">
        <v>0.204545454545454</v>
      </c>
      <c r="EK556" s="164">
        <v>0.25312499999999999</v>
      </c>
      <c r="EL556" s="278">
        <v>0.51840490699999997</v>
      </c>
      <c r="EM556" s="278">
        <v>0.15950920199999999</v>
      </c>
      <c r="EN556" s="278">
        <v>0.32208588900000001</v>
      </c>
      <c r="EO556" s="278">
        <v>6.3829789999999997E-2</v>
      </c>
      <c r="EP556" s="278">
        <v>0.37386017999999999</v>
      </c>
      <c r="EQ556" s="278">
        <v>0.10500544000000001</v>
      </c>
      <c r="ER556" s="165">
        <v>0.118485954446354</v>
      </c>
      <c r="ES556" s="166">
        <v>2.26890756302521</v>
      </c>
      <c r="ET556" s="166">
        <v>3.27</v>
      </c>
      <c r="EU556" s="166">
        <v>2.9849075734114399</v>
      </c>
      <c r="EV556" s="166">
        <v>3.3027883460291201</v>
      </c>
      <c r="EW556" s="166">
        <v>3.3603768423067999</v>
      </c>
      <c r="EX556" s="284">
        <v>2.8832051753997798</v>
      </c>
    </row>
    <row r="557" spans="1:156" ht="13" customHeight="1">
      <c r="A557" s="160" t="s">
        <v>438</v>
      </c>
      <c r="B557" s="160">
        <v>10921</v>
      </c>
      <c r="C557" s="160">
        <v>656849</v>
      </c>
      <c r="D557" s="160">
        <v>20302</v>
      </c>
      <c r="E557" s="160" t="s">
        <v>345</v>
      </c>
      <c r="F557" s="160" t="s">
        <v>345</v>
      </c>
      <c r="G557" s="175"/>
      <c r="H557" s="162" t="s">
        <v>680</v>
      </c>
      <c r="I557" s="162" t="s">
        <v>617</v>
      </c>
      <c r="J557" s="161">
        <v>29</v>
      </c>
      <c r="K557" s="161">
        <v>1</v>
      </c>
      <c r="M557" s="184" t="s">
        <v>46</v>
      </c>
      <c r="Z557" s="163"/>
      <c r="AS557" s="278"/>
      <c r="AT557" s="278"/>
      <c r="AU557" s="278"/>
      <c r="AV557" s="278"/>
      <c r="AW557" s="278"/>
      <c r="AX557" s="278"/>
      <c r="AY557" s="456"/>
      <c r="AZ557" s="278"/>
      <c r="BA557" s="278"/>
      <c r="BB557" s="278"/>
      <c r="BC557" s="278"/>
      <c r="BD557" s="164"/>
      <c r="BE557" s="164"/>
      <c r="BF557" s="164"/>
      <c r="BG557" s="164"/>
      <c r="BH557" s="164"/>
      <c r="BI557" s="164"/>
      <c r="BJ557" s="165"/>
      <c r="BK557" s="164"/>
      <c r="BL557" s="165"/>
      <c r="BM557" s="165"/>
      <c r="BN557" s="165"/>
      <c r="BO557" s="165"/>
      <c r="BP557" s="165"/>
      <c r="BQ557" s="165"/>
      <c r="BR557" s="165"/>
      <c r="BS557" s="284"/>
      <c r="BT557" s="289"/>
      <c r="BU557" s="279"/>
      <c r="BV557" s="290"/>
      <c r="BW557" s="289"/>
      <c r="BX557" s="289"/>
      <c r="BY557" s="289"/>
      <c r="BZ557" s="289"/>
      <c r="CA557" s="279"/>
      <c r="CB557" s="290"/>
      <c r="CC557" s="289"/>
      <c r="CD557" s="279"/>
      <c r="CE557" s="328"/>
      <c r="CF557" s="290"/>
      <c r="CG557" s="289"/>
      <c r="CH557" s="279"/>
      <c r="CI557" s="328"/>
      <c r="CJ557" s="290"/>
      <c r="CK557" s="289"/>
      <c r="CL557" s="279"/>
      <c r="CM557" s="328"/>
      <c r="CN557" s="290"/>
      <c r="CO557" s="289"/>
      <c r="CP557" s="279"/>
      <c r="CQ557" s="328"/>
      <c r="CR557" s="290"/>
      <c r="CS557" s="289"/>
      <c r="CT557" s="279"/>
      <c r="CU557" s="328"/>
      <c r="CV557" s="328"/>
      <c r="CW557" s="290"/>
      <c r="CX557" s="289"/>
      <c r="CY557" s="279"/>
      <c r="CZ557" s="328"/>
      <c r="DA557" s="328"/>
      <c r="DB557" s="290"/>
      <c r="DC557" s="289"/>
      <c r="DD557" s="279"/>
      <c r="DE557" s="328"/>
      <c r="DF557" s="328"/>
      <c r="DG557" s="290"/>
      <c r="DH557" s="302"/>
      <c r="DI557" s="301"/>
      <c r="DJ557" s="163">
        <v>17</v>
      </c>
      <c r="DK557" s="163">
        <v>17</v>
      </c>
      <c r="DL557" s="163">
        <v>1</v>
      </c>
      <c r="DM557" s="163">
        <v>6</v>
      </c>
      <c r="DN557" s="163">
        <v>4</v>
      </c>
      <c r="DO557" s="163">
        <v>0</v>
      </c>
      <c r="DP557" s="165">
        <v>102</v>
      </c>
      <c r="DQ557" s="165">
        <v>102</v>
      </c>
      <c r="DR557" s="165"/>
      <c r="DS557" s="163">
        <v>430</v>
      </c>
      <c r="DT557" s="163">
        <v>93</v>
      </c>
      <c r="DU557" s="163">
        <v>40</v>
      </c>
      <c r="DV557" s="163">
        <v>36</v>
      </c>
      <c r="DW557" s="163">
        <v>7</v>
      </c>
      <c r="DX557" s="163">
        <v>37</v>
      </c>
      <c r="DY557" s="163">
        <v>1</v>
      </c>
      <c r="DZ557" s="163">
        <v>5</v>
      </c>
      <c r="EA557" s="163">
        <v>3</v>
      </c>
      <c r="EB557" s="163">
        <v>1</v>
      </c>
      <c r="EC557" s="163">
        <v>87</v>
      </c>
      <c r="ED557" s="165">
        <v>7.6764705882352899</v>
      </c>
      <c r="EE557" s="165">
        <v>3.2647058823529398</v>
      </c>
      <c r="EF557" s="165">
        <v>0.61764705882352899</v>
      </c>
      <c r="EG557" s="165">
        <v>8.2058823529411704</v>
      </c>
      <c r="EH557" s="166">
        <v>1.2745098039215601</v>
      </c>
      <c r="EI557" s="165">
        <v>98.365058573155196</v>
      </c>
      <c r="EJ557" s="164">
        <v>0.23969072164948399</v>
      </c>
      <c r="EK557" s="164">
        <v>0.29251700680272102</v>
      </c>
      <c r="EL557" s="278">
        <v>0.56711409300000004</v>
      </c>
      <c r="EM557" s="278">
        <v>0.19463087200000001</v>
      </c>
      <c r="EN557" s="278">
        <v>0.238255033</v>
      </c>
      <c r="EO557" s="278">
        <v>5.9800659999999999E-2</v>
      </c>
      <c r="EP557" s="278">
        <v>0.44518271999999998</v>
      </c>
      <c r="EQ557" s="278">
        <v>9.8997489999999994E-2</v>
      </c>
      <c r="ER557" s="165">
        <v>-1.98941664698042E-2</v>
      </c>
      <c r="ES557" s="166">
        <v>3.1764705882352899</v>
      </c>
      <c r="ET557" s="166">
        <v>4.18</v>
      </c>
      <c r="EU557" s="166">
        <v>3.50731653699687</v>
      </c>
      <c r="EV557" s="166">
        <v>3.64156253586212</v>
      </c>
      <c r="EW557" s="166">
        <v>3.9015069282038701</v>
      </c>
      <c r="EX557" s="284">
        <v>1.7470076084136901</v>
      </c>
    </row>
    <row r="558" spans="1:156" ht="13" customHeight="1">
      <c r="A558" s="160" t="s">
        <v>438</v>
      </c>
      <c r="B558" s="160">
        <v>9799</v>
      </c>
      <c r="C558" s="160">
        <v>605135</v>
      </c>
      <c r="D558" s="160">
        <v>12304</v>
      </c>
      <c r="E558" s="160" t="s">
        <v>470</v>
      </c>
      <c r="F558" s="160" t="s">
        <v>470</v>
      </c>
      <c r="G558" s="175"/>
      <c r="H558" s="168" t="s">
        <v>864</v>
      </c>
      <c r="I558" s="169" t="s">
        <v>545</v>
      </c>
      <c r="J558" s="170">
        <v>36</v>
      </c>
      <c r="K558" s="161">
        <v>1</v>
      </c>
      <c r="M558" s="184" t="s">
        <v>837</v>
      </c>
      <c r="Z558" s="163"/>
      <c r="AS558" s="278"/>
      <c r="AT558" s="278"/>
      <c r="AU558" s="278"/>
      <c r="AV558" s="278"/>
      <c r="AW558" s="278"/>
      <c r="AX558" s="278"/>
      <c r="AY558" s="456"/>
      <c r="AZ558" s="278"/>
      <c r="BA558" s="278"/>
      <c r="BB558" s="278"/>
      <c r="BC558" s="278"/>
      <c r="BD558" s="164"/>
      <c r="BE558" s="164"/>
      <c r="BF558" s="164"/>
      <c r="BG558" s="164"/>
      <c r="BH558" s="164"/>
      <c r="BI558" s="164"/>
      <c r="BJ558" s="165"/>
      <c r="BK558" s="164"/>
      <c r="BL558" s="165"/>
      <c r="BM558" s="165"/>
      <c r="BN558" s="165"/>
      <c r="BO558" s="165"/>
      <c r="BP558" s="165"/>
      <c r="BQ558" s="165"/>
      <c r="BR558" s="165"/>
      <c r="BS558" s="284"/>
      <c r="BT558" s="289"/>
      <c r="BU558" s="279"/>
      <c r="BV558" s="290"/>
      <c r="BW558" s="289"/>
      <c r="BX558" s="289"/>
      <c r="BY558" s="289"/>
      <c r="BZ558" s="289"/>
      <c r="CA558" s="279"/>
      <c r="CB558" s="290"/>
      <c r="CC558" s="289"/>
      <c r="CD558" s="279"/>
      <c r="CE558" s="328"/>
      <c r="CF558" s="290"/>
      <c r="CG558" s="289"/>
      <c r="CH558" s="279"/>
      <c r="CI558" s="328"/>
      <c r="CJ558" s="290"/>
      <c r="CK558" s="289"/>
      <c r="CL558" s="279"/>
      <c r="CM558" s="328"/>
      <c r="CN558" s="290"/>
      <c r="CO558" s="289"/>
      <c r="CP558" s="279"/>
      <c r="CQ558" s="328"/>
      <c r="CR558" s="290"/>
      <c r="CS558" s="289"/>
      <c r="CT558" s="279"/>
      <c r="CU558" s="328"/>
      <c r="CV558" s="328"/>
      <c r="CW558" s="290"/>
      <c r="CX558" s="289"/>
      <c r="CY558" s="279"/>
      <c r="CZ558" s="328"/>
      <c r="DA558" s="328"/>
      <c r="DB558" s="290"/>
      <c r="DC558" s="289"/>
      <c r="DD558" s="279"/>
      <c r="DE558" s="328"/>
      <c r="DF558" s="328"/>
      <c r="DG558" s="290"/>
      <c r="DH558" s="302"/>
      <c r="DI558" s="301"/>
      <c r="DJ558" s="163">
        <v>18</v>
      </c>
      <c r="DK558" s="163">
        <v>18</v>
      </c>
      <c r="DL558" s="163">
        <v>0</v>
      </c>
      <c r="DM558" s="163">
        <v>8</v>
      </c>
      <c r="DN558" s="163">
        <v>4</v>
      </c>
      <c r="DO558" s="163">
        <v>0</v>
      </c>
      <c r="DP558" s="165">
        <v>100</v>
      </c>
      <c r="DQ558" s="165">
        <v>100</v>
      </c>
      <c r="DR558" s="165"/>
      <c r="DS558" s="163">
        <v>440</v>
      </c>
      <c r="DT558" s="163">
        <v>111</v>
      </c>
      <c r="DU558" s="163">
        <v>50</v>
      </c>
      <c r="DV558" s="163">
        <v>48</v>
      </c>
      <c r="DW558" s="163">
        <v>12</v>
      </c>
      <c r="DX558" s="163">
        <v>28</v>
      </c>
      <c r="DY558" s="163">
        <v>0</v>
      </c>
      <c r="DZ558" s="163">
        <v>8</v>
      </c>
      <c r="EA558" s="163">
        <v>3</v>
      </c>
      <c r="EB558" s="163">
        <v>2</v>
      </c>
      <c r="EC558" s="163">
        <v>102</v>
      </c>
      <c r="ED558" s="165">
        <v>9.18</v>
      </c>
      <c r="EE558" s="165">
        <v>2.52</v>
      </c>
      <c r="EF558" s="165">
        <v>1.08</v>
      </c>
      <c r="EG558" s="165">
        <v>9.99</v>
      </c>
      <c r="EH558" s="166">
        <v>1.39</v>
      </c>
      <c r="EI558" s="165">
        <v>107.821189504245</v>
      </c>
      <c r="EJ558" s="164">
        <v>0.274752475247524</v>
      </c>
      <c r="EK558" s="164">
        <v>0.34137931034482699</v>
      </c>
      <c r="EL558" s="278">
        <v>0.45847176000000001</v>
      </c>
      <c r="EM558" s="278">
        <v>0.20930232500000001</v>
      </c>
      <c r="EN558" s="278">
        <v>0.33222591299999998</v>
      </c>
      <c r="EO558" s="278">
        <v>7.2847679999999998E-2</v>
      </c>
      <c r="EP558" s="278">
        <v>0.35099338000000002</v>
      </c>
      <c r="EQ558" s="278">
        <v>9.7255369999999994E-2</v>
      </c>
      <c r="ER558" s="165">
        <v>0.38218386688916101</v>
      </c>
      <c r="ES558" s="166">
        <v>4.32</v>
      </c>
      <c r="ET558" s="166">
        <v>3.85</v>
      </c>
      <c r="EU558" s="166">
        <v>3.6857479095458898</v>
      </c>
      <c r="EV558" s="166">
        <v>3.60029849946498</v>
      </c>
      <c r="EW558" s="166">
        <v>3.6385548327817498</v>
      </c>
      <c r="EX558" s="284">
        <v>1.7347884178161599</v>
      </c>
    </row>
    <row r="559" spans="1:156" ht="13" customHeight="1">
      <c r="A559" s="160" t="s">
        <v>438</v>
      </c>
      <c r="B559" s="160">
        <v>11057</v>
      </c>
      <c r="C559" s="160">
        <v>641154</v>
      </c>
      <c r="D559" s="160">
        <v>17085</v>
      </c>
      <c r="E559" s="160" t="s">
        <v>567</v>
      </c>
      <c r="F559" s="160" t="s">
        <v>567</v>
      </c>
      <c r="G559" s="175"/>
      <c r="H559" s="168" t="s">
        <v>4361</v>
      </c>
      <c r="I559" s="169" t="s">
        <v>2</v>
      </c>
      <c r="J559" s="170">
        <v>29</v>
      </c>
      <c r="K559" s="161">
        <v>1</v>
      </c>
      <c r="M559" s="184" t="s">
        <v>837</v>
      </c>
      <c r="Z559" s="163"/>
      <c r="AS559" s="278"/>
      <c r="AT559" s="278"/>
      <c r="AU559" s="278"/>
      <c r="AV559" s="278"/>
      <c r="AW559" s="278"/>
      <c r="AX559" s="278"/>
      <c r="AY559" s="456"/>
      <c r="AZ559" s="278"/>
      <c r="BA559" s="278"/>
      <c r="BB559" s="278"/>
      <c r="BC559" s="278"/>
      <c r="BD559" s="164"/>
      <c r="BE559" s="164"/>
      <c r="BF559" s="164"/>
      <c r="BG559" s="164"/>
      <c r="BH559" s="164"/>
      <c r="BI559" s="164"/>
      <c r="BJ559" s="165"/>
      <c r="BK559" s="164"/>
      <c r="BL559" s="165"/>
      <c r="BM559" s="165"/>
      <c r="BN559" s="165"/>
      <c r="BO559" s="165"/>
      <c r="BP559" s="165"/>
      <c r="BQ559" s="165"/>
      <c r="BR559" s="165"/>
      <c r="BS559" s="284"/>
      <c r="BT559" s="289"/>
      <c r="BU559" s="279"/>
      <c r="BV559" s="290"/>
      <c r="BW559" s="289"/>
      <c r="BX559" s="289"/>
      <c r="BY559" s="289"/>
      <c r="BZ559" s="289"/>
      <c r="CA559" s="279"/>
      <c r="CB559" s="290"/>
      <c r="CC559" s="289"/>
      <c r="CD559" s="279"/>
      <c r="CE559" s="328"/>
      <c r="CF559" s="290"/>
      <c r="CG559" s="289"/>
      <c r="CH559" s="279"/>
      <c r="CI559" s="328"/>
      <c r="CJ559" s="290"/>
      <c r="CK559" s="289"/>
      <c r="CL559" s="279"/>
      <c r="CM559" s="328"/>
      <c r="CN559" s="290"/>
      <c r="CO559" s="289"/>
      <c r="CP559" s="279"/>
      <c r="CQ559" s="328"/>
      <c r="CR559" s="290"/>
      <c r="CS559" s="289"/>
      <c r="CT559" s="279"/>
      <c r="CU559" s="328"/>
      <c r="CV559" s="328"/>
      <c r="CW559" s="290"/>
      <c r="CX559" s="289"/>
      <c r="CY559" s="279"/>
      <c r="CZ559" s="328"/>
      <c r="DA559" s="328"/>
      <c r="DB559" s="290"/>
      <c r="DC559" s="289"/>
      <c r="DD559" s="279"/>
      <c r="DE559" s="328"/>
      <c r="DF559" s="328"/>
      <c r="DG559" s="290"/>
      <c r="DH559" s="302"/>
      <c r="DI559" s="301"/>
      <c r="DJ559" s="163">
        <v>11</v>
      </c>
      <c r="DK559" s="163">
        <v>11</v>
      </c>
      <c r="DL559" s="163">
        <v>0</v>
      </c>
      <c r="DM559" s="163">
        <v>5</v>
      </c>
      <c r="DN559" s="163">
        <v>3</v>
      </c>
      <c r="DO559" s="163">
        <v>0</v>
      </c>
      <c r="DP559" s="165">
        <v>60.2</v>
      </c>
      <c r="DQ559" s="165">
        <v>60.200000762939403</v>
      </c>
      <c r="DR559" s="165"/>
      <c r="DS559" s="163">
        <v>247</v>
      </c>
      <c r="DT559" s="163">
        <v>51</v>
      </c>
      <c r="DU559" s="163">
        <v>22</v>
      </c>
      <c r="DV559" s="163">
        <v>19</v>
      </c>
      <c r="DW559" s="163">
        <v>5</v>
      </c>
      <c r="DX559" s="163">
        <v>14</v>
      </c>
      <c r="DY559" s="163">
        <v>0</v>
      </c>
      <c r="DZ559" s="163">
        <v>3</v>
      </c>
      <c r="EA559" s="163">
        <v>1</v>
      </c>
      <c r="EB559" s="163">
        <v>2</v>
      </c>
      <c r="EC559" s="163">
        <v>61</v>
      </c>
      <c r="ED559" s="165">
        <v>9.0494509288012708</v>
      </c>
      <c r="EE559" s="165">
        <v>2.0769231639871699</v>
      </c>
      <c r="EF559" s="165">
        <v>0.74175827285256302</v>
      </c>
      <c r="EG559" s="165">
        <v>7.5659343830961401</v>
      </c>
      <c r="EH559" s="166">
        <v>1.0714286163425899</v>
      </c>
      <c r="EI559" s="165">
        <v>83.109861786292498</v>
      </c>
      <c r="EJ559" s="164">
        <v>0.22173913043478199</v>
      </c>
      <c r="EK559" s="164">
        <v>0.28048780487804797</v>
      </c>
      <c r="EL559" s="278">
        <v>0.39520958</v>
      </c>
      <c r="EM559" s="278">
        <v>0.20359281400000001</v>
      </c>
      <c r="EN559" s="278">
        <v>0.40119760399999999</v>
      </c>
      <c r="EO559" s="278">
        <v>5.325444E-2</v>
      </c>
      <c r="EP559" s="278">
        <v>0.32544379000000001</v>
      </c>
      <c r="EQ559" s="278">
        <v>0.12015889</v>
      </c>
      <c r="ER559" s="165">
        <v>-5.7632113712843103E-2</v>
      </c>
      <c r="ES559" s="166">
        <v>2.8186814368397402</v>
      </c>
      <c r="ET559" s="166">
        <v>3.3</v>
      </c>
      <c r="EU559" s="166">
        <v>2.9868468064988898</v>
      </c>
      <c r="EV559" s="166">
        <v>3.54390544838766</v>
      </c>
      <c r="EW559" s="166">
        <v>3.4989180386506802</v>
      </c>
      <c r="EX559" s="284">
        <v>1.61247098445892</v>
      </c>
    </row>
    <row r="560" spans="1:156" ht="13" customHeight="1">
      <c r="A560" s="160" t="s">
        <v>438</v>
      </c>
      <c r="B560" s="160">
        <v>10898</v>
      </c>
      <c r="C560" s="160">
        <v>669160</v>
      </c>
      <c r="D560" s="160">
        <v>19716</v>
      </c>
      <c r="E560" s="160" t="s">
        <v>15</v>
      </c>
      <c r="F560" s="160" t="s">
        <v>15</v>
      </c>
      <c r="G560" s="175"/>
      <c r="H560" s="168" t="s">
        <v>88</v>
      </c>
      <c r="I560" s="169" t="s">
        <v>612</v>
      </c>
      <c r="J560" s="170">
        <v>27</v>
      </c>
      <c r="K560" s="161">
        <v>1</v>
      </c>
      <c r="M560" s="184" t="s">
        <v>837</v>
      </c>
      <c r="Z560" s="163"/>
      <c r="BT560" s="289"/>
      <c r="BU560" s="279"/>
      <c r="BV560" s="290"/>
      <c r="BW560" s="289"/>
      <c r="BX560" s="289"/>
      <c r="BY560" s="289"/>
      <c r="BZ560" s="289"/>
      <c r="CA560" s="279"/>
      <c r="CB560" s="290"/>
      <c r="CC560" s="289"/>
      <c r="CD560" s="279"/>
      <c r="CE560" s="328"/>
      <c r="CF560" s="290"/>
      <c r="CG560" s="289"/>
      <c r="CH560" s="279"/>
      <c r="CI560" s="328"/>
      <c r="CJ560" s="290"/>
      <c r="CK560" s="289"/>
      <c r="CL560" s="279"/>
      <c r="CM560" s="328"/>
      <c r="CN560" s="290"/>
      <c r="CO560" s="289"/>
      <c r="CP560" s="279"/>
      <c r="CQ560" s="328"/>
      <c r="CR560" s="290"/>
      <c r="CS560" s="289"/>
      <c r="CT560" s="279"/>
      <c r="CU560" s="328"/>
      <c r="CV560" s="328"/>
      <c r="CW560" s="290"/>
      <c r="CX560" s="289"/>
      <c r="CY560" s="279"/>
      <c r="CZ560" s="328"/>
      <c r="DA560" s="328"/>
      <c r="DB560" s="290"/>
      <c r="DC560" s="289"/>
      <c r="DD560" s="279"/>
      <c r="DE560" s="328"/>
      <c r="DF560" s="328"/>
      <c r="DG560" s="290"/>
      <c r="DH560" s="302"/>
      <c r="DI560" s="300"/>
      <c r="DJ560" s="163">
        <v>16</v>
      </c>
      <c r="DK560" s="163">
        <v>16</v>
      </c>
      <c r="DL560" s="163">
        <v>0</v>
      </c>
      <c r="DM560" s="163">
        <v>5</v>
      </c>
      <c r="DN560" s="163">
        <v>5</v>
      </c>
      <c r="DO560" s="163">
        <v>0</v>
      </c>
      <c r="DP560" s="165">
        <v>89.2</v>
      </c>
      <c r="DQ560" s="165">
        <v>89.199996948242102</v>
      </c>
      <c r="DR560" s="165"/>
      <c r="DS560" s="163">
        <v>386</v>
      </c>
      <c r="DT560" s="163">
        <v>82</v>
      </c>
      <c r="DU560" s="163">
        <v>49</v>
      </c>
      <c r="DV560" s="163">
        <v>45</v>
      </c>
      <c r="DW560" s="163">
        <v>13</v>
      </c>
      <c r="DX560" s="163">
        <v>36</v>
      </c>
      <c r="DY560" s="163">
        <v>3</v>
      </c>
      <c r="DZ560" s="163">
        <v>7</v>
      </c>
      <c r="EA560" s="163">
        <v>1</v>
      </c>
      <c r="EB560" s="163">
        <v>0</v>
      </c>
      <c r="EC560" s="163">
        <v>84</v>
      </c>
      <c r="ED560" s="165">
        <v>8.4312270049262299</v>
      </c>
      <c r="EE560" s="165">
        <v>3.6133830021112399</v>
      </c>
      <c r="EF560" s="165">
        <v>1.30483275076239</v>
      </c>
      <c r="EG560" s="165">
        <v>8.2304835048089409</v>
      </c>
      <c r="EH560" s="166">
        <v>1.31598516743557</v>
      </c>
      <c r="EI560" s="166">
        <v>101.566074798252</v>
      </c>
      <c r="EJ560" s="164">
        <v>0.239067055393586</v>
      </c>
      <c r="EK560" s="164">
        <v>0.28048780487804797</v>
      </c>
      <c r="EL560" s="278">
        <v>0.44705882299999999</v>
      </c>
      <c r="EM560" s="278">
        <v>0.188235294</v>
      </c>
      <c r="EN560" s="278">
        <v>0.36470588199999998</v>
      </c>
      <c r="EO560" s="278">
        <v>8.108108E-2</v>
      </c>
      <c r="EP560" s="278">
        <v>0.42857142999999998</v>
      </c>
      <c r="EQ560" s="278">
        <v>8.2562280000000002E-2</v>
      </c>
      <c r="ER560" s="165">
        <v>-0.70657261889717404</v>
      </c>
      <c r="ES560" s="166">
        <v>4.5167287526390503</v>
      </c>
      <c r="ET560" s="166">
        <v>4.75</v>
      </c>
      <c r="EU560" s="166">
        <v>4.5355620770596596</v>
      </c>
      <c r="EV560" s="166">
        <v>4.1801702996470302</v>
      </c>
      <c r="EW560" s="166">
        <v>4.2014607808340996</v>
      </c>
      <c r="EX560" s="284">
        <v>0.82997488975524902</v>
      </c>
      <c r="EZ560" s="167"/>
    </row>
    <row r="561" spans="1:260" ht="13" customHeight="1">
      <c r="A561" s="160" t="s">
        <v>438</v>
      </c>
      <c r="B561" s="160">
        <v>11628</v>
      </c>
      <c r="C561" s="160">
        <v>642207</v>
      </c>
      <c r="D561" s="160">
        <v>15816</v>
      </c>
      <c r="E561" s="160" t="s">
        <v>16</v>
      </c>
      <c r="F561" s="160" t="s">
        <v>16</v>
      </c>
      <c r="G561" s="175"/>
      <c r="H561" s="168" t="s">
        <v>102</v>
      </c>
      <c r="I561" s="169" t="s">
        <v>315</v>
      </c>
      <c r="J561" s="170">
        <v>30</v>
      </c>
      <c r="K561" s="161">
        <v>1</v>
      </c>
      <c r="M561" s="184" t="s">
        <v>837</v>
      </c>
      <c r="Z561" s="163"/>
      <c r="AS561" s="278"/>
      <c r="AT561" s="278"/>
      <c r="AU561" s="278"/>
      <c r="AV561" s="278"/>
      <c r="AW561" s="278"/>
      <c r="AX561" s="278"/>
      <c r="AY561" s="456"/>
      <c r="AZ561" s="278"/>
      <c r="BA561" s="278"/>
      <c r="BB561" s="278"/>
      <c r="BC561" s="278"/>
      <c r="BD561" s="164"/>
      <c r="BE561" s="164"/>
      <c r="BF561" s="164"/>
      <c r="BG561" s="164"/>
      <c r="BH561" s="164"/>
      <c r="BI561" s="164"/>
      <c r="BJ561" s="165"/>
      <c r="BK561" s="164"/>
      <c r="BL561" s="165"/>
      <c r="BM561" s="165"/>
      <c r="BN561" s="165"/>
      <c r="BO561" s="165"/>
      <c r="BP561" s="165"/>
      <c r="BQ561" s="165"/>
      <c r="BR561" s="165"/>
      <c r="BS561" s="284"/>
      <c r="BT561" s="289"/>
      <c r="BU561" s="279"/>
      <c r="BV561" s="290"/>
      <c r="BW561" s="289"/>
      <c r="BX561" s="289"/>
      <c r="BY561" s="289"/>
      <c r="BZ561" s="289"/>
      <c r="CA561" s="279"/>
      <c r="CB561" s="290"/>
      <c r="CC561" s="289"/>
      <c r="CD561" s="279"/>
      <c r="CE561" s="328"/>
      <c r="CF561" s="290"/>
      <c r="CG561" s="289"/>
      <c r="CH561" s="279"/>
      <c r="CI561" s="328"/>
      <c r="CJ561" s="290"/>
      <c r="CK561" s="289"/>
      <c r="CL561" s="279"/>
      <c r="CM561" s="328"/>
      <c r="CN561" s="290"/>
      <c r="CO561" s="289"/>
      <c r="CP561" s="279"/>
      <c r="CQ561" s="328"/>
      <c r="CR561" s="290"/>
      <c r="CS561" s="289"/>
      <c r="CT561" s="279"/>
      <c r="CU561" s="328"/>
      <c r="CV561" s="328"/>
      <c r="CW561" s="290"/>
      <c r="CX561" s="289"/>
      <c r="CY561" s="279"/>
      <c r="CZ561" s="328"/>
      <c r="DA561" s="328"/>
      <c r="DB561" s="290"/>
      <c r="DC561" s="289"/>
      <c r="DD561" s="279"/>
      <c r="DE561" s="328"/>
      <c r="DF561" s="328"/>
      <c r="DG561" s="290"/>
      <c r="DH561" s="302"/>
      <c r="DI561" s="301"/>
      <c r="DJ561" s="163">
        <v>36</v>
      </c>
      <c r="DK561" s="163">
        <v>0</v>
      </c>
      <c r="DL561" s="163">
        <v>0</v>
      </c>
      <c r="DM561" s="163">
        <v>2</v>
      </c>
      <c r="DN561" s="163">
        <v>3</v>
      </c>
      <c r="DO561" s="163">
        <v>12</v>
      </c>
      <c r="DP561" s="165">
        <v>32.1</v>
      </c>
      <c r="DQ561" s="165"/>
      <c r="DR561" s="165">
        <v>32.099998474121001</v>
      </c>
      <c r="DS561" s="163">
        <v>138</v>
      </c>
      <c r="DT561" s="163">
        <v>25</v>
      </c>
      <c r="DU561" s="163">
        <v>20</v>
      </c>
      <c r="DV561" s="163">
        <v>18</v>
      </c>
      <c r="DW561" s="163">
        <v>1</v>
      </c>
      <c r="DX561" s="163">
        <v>14</v>
      </c>
      <c r="DY561" s="163">
        <v>1</v>
      </c>
      <c r="DZ561" s="163">
        <v>4</v>
      </c>
      <c r="EA561" s="163">
        <v>3</v>
      </c>
      <c r="EB561" s="163">
        <v>0</v>
      </c>
      <c r="EC561" s="163">
        <v>41</v>
      </c>
      <c r="ED561" s="165">
        <v>11.412372929267899</v>
      </c>
      <c r="EE561" s="165">
        <v>3.8969078295061199</v>
      </c>
      <c r="EF561" s="165">
        <v>0.278350559250437</v>
      </c>
      <c r="EG561" s="165">
        <v>6.9587639812609403</v>
      </c>
      <c r="EH561" s="166">
        <v>1.2061857567518901</v>
      </c>
      <c r="EI561" s="165">
        <v>93.562865507962997</v>
      </c>
      <c r="EJ561" s="164">
        <v>0.20833333333333301</v>
      </c>
      <c r="EK561" s="164">
        <v>0.30769230769230699</v>
      </c>
      <c r="EL561" s="278">
        <v>0.44871794799999998</v>
      </c>
      <c r="EM561" s="278">
        <v>0.179487179</v>
      </c>
      <c r="EN561" s="278">
        <v>0.37179487100000003</v>
      </c>
      <c r="EO561" s="278">
        <v>7.5949370000000002E-2</v>
      </c>
      <c r="EP561" s="278">
        <v>0.35443037999999999</v>
      </c>
      <c r="EQ561" s="278">
        <v>0.15094340000000001</v>
      </c>
      <c r="ER561" s="165">
        <v>1.4582216683447001E-2</v>
      </c>
      <c r="ES561" s="166">
        <v>5.0103100665078797</v>
      </c>
      <c r="ET561" s="166">
        <v>3.8</v>
      </c>
      <c r="EU561" s="166">
        <v>2.6218303107951599</v>
      </c>
      <c r="EV561" s="166">
        <v>3.5423036651072199</v>
      </c>
      <c r="EW561" s="166">
        <v>3.08134853391496</v>
      </c>
      <c r="EX561" s="284">
        <v>0.68173336982726995</v>
      </c>
    </row>
    <row r="562" spans="1:260" ht="13" customHeight="1">
      <c r="A562" s="160" t="s">
        <v>438</v>
      </c>
      <c r="B562" s="160">
        <v>11035</v>
      </c>
      <c r="C562" s="160">
        <v>641793</v>
      </c>
      <c r="D562" s="160">
        <v>15823</v>
      </c>
      <c r="E562" s="160" t="s">
        <v>2178</v>
      </c>
      <c r="F562" s="160" t="s">
        <v>2178</v>
      </c>
      <c r="G562" s="175"/>
      <c r="H562" s="168" t="s">
        <v>1162</v>
      </c>
      <c r="I562" s="169" t="s">
        <v>287</v>
      </c>
      <c r="J562" s="170">
        <v>29</v>
      </c>
      <c r="K562" s="161">
        <v>1</v>
      </c>
      <c r="M562" s="184" t="s">
        <v>837</v>
      </c>
      <c r="Z562" s="163"/>
      <c r="AS562" s="278"/>
      <c r="AT562" s="278"/>
      <c r="AU562" s="278"/>
      <c r="AV562" s="278"/>
      <c r="AW562" s="278"/>
      <c r="AX562" s="278"/>
      <c r="AY562" s="456"/>
      <c r="AZ562" s="278"/>
      <c r="BA562" s="278"/>
      <c r="BB562" s="278"/>
      <c r="BC562" s="278"/>
      <c r="BD562" s="164"/>
      <c r="BE562" s="164"/>
      <c r="BF562" s="164"/>
      <c r="BG562" s="164"/>
      <c r="BH562" s="164"/>
      <c r="BI562" s="164"/>
      <c r="BJ562" s="165"/>
      <c r="BK562" s="164"/>
      <c r="BL562" s="165"/>
      <c r="BM562" s="165"/>
      <c r="BN562" s="165"/>
      <c r="BO562" s="165"/>
      <c r="BP562" s="165"/>
      <c r="BQ562" s="165"/>
      <c r="BR562" s="165"/>
      <c r="BS562" s="284"/>
      <c r="BT562" s="289"/>
      <c r="BU562" s="279"/>
      <c r="BV562" s="290"/>
      <c r="BW562" s="289"/>
      <c r="BX562" s="289"/>
      <c r="BY562" s="289"/>
      <c r="BZ562" s="289"/>
      <c r="CA562" s="279"/>
      <c r="CB562" s="290"/>
      <c r="CC562" s="289"/>
      <c r="CD562" s="279"/>
      <c r="CE562" s="328"/>
      <c r="CF562" s="290"/>
      <c r="CG562" s="289"/>
      <c r="CH562" s="279"/>
      <c r="CI562" s="328"/>
      <c r="CJ562" s="290"/>
      <c r="CK562" s="289"/>
      <c r="CL562" s="279"/>
      <c r="CM562" s="328"/>
      <c r="CN562" s="290"/>
      <c r="CO562" s="289"/>
      <c r="CP562" s="279"/>
      <c r="CQ562" s="328"/>
      <c r="CR562" s="290"/>
      <c r="CS562" s="289"/>
      <c r="CT562" s="279"/>
      <c r="CU562" s="328"/>
      <c r="CV562" s="328"/>
      <c r="CW562" s="290"/>
      <c r="CX562" s="289"/>
      <c r="CY562" s="279"/>
      <c r="CZ562" s="328"/>
      <c r="DA562" s="328"/>
      <c r="DB562" s="290"/>
      <c r="DC562" s="289"/>
      <c r="DD562" s="279"/>
      <c r="DE562" s="328"/>
      <c r="DF562" s="328"/>
      <c r="DG562" s="290"/>
      <c r="DH562" s="302"/>
      <c r="DI562" s="301"/>
      <c r="DJ562" s="163">
        <v>18</v>
      </c>
      <c r="DK562" s="163">
        <v>18</v>
      </c>
      <c r="DL562" s="163">
        <v>1</v>
      </c>
      <c r="DM562" s="163">
        <v>7</v>
      </c>
      <c r="DN562" s="163">
        <v>7</v>
      </c>
      <c r="DO562" s="163">
        <v>0</v>
      </c>
      <c r="DP562" s="165">
        <v>110.2</v>
      </c>
      <c r="DQ562" s="165">
        <v>110.199996948242</v>
      </c>
      <c r="DR562" s="165"/>
      <c r="DS562" s="163">
        <v>439</v>
      </c>
      <c r="DT562" s="163">
        <v>103</v>
      </c>
      <c r="DU562" s="163">
        <v>43</v>
      </c>
      <c r="DV562" s="163">
        <v>43</v>
      </c>
      <c r="DW562" s="163">
        <v>24</v>
      </c>
      <c r="DX562" s="163">
        <v>15</v>
      </c>
      <c r="DY562" s="163">
        <v>1</v>
      </c>
      <c r="DZ562" s="163">
        <v>5</v>
      </c>
      <c r="EA562" s="163">
        <v>2</v>
      </c>
      <c r="EB562" s="163">
        <v>0</v>
      </c>
      <c r="EC562" s="163">
        <v>76</v>
      </c>
      <c r="ED562" s="165">
        <v>6.1807230335999197</v>
      </c>
      <c r="EE562" s="165">
        <v>1.2198795461052401</v>
      </c>
      <c r="EF562" s="165">
        <v>1.95180727376839</v>
      </c>
      <c r="EG562" s="165">
        <v>8.3765062165893696</v>
      </c>
      <c r="EH562" s="166">
        <v>1.06626508474384</v>
      </c>
      <c r="EI562" s="165">
        <v>82.709330765415103</v>
      </c>
      <c r="EJ562" s="164">
        <v>0.24582338902147899</v>
      </c>
      <c r="EK562" s="164">
        <v>0.24764890282131599</v>
      </c>
      <c r="EL562" s="278">
        <v>0.41764705800000002</v>
      </c>
      <c r="EM562" s="278">
        <v>0.164705882</v>
      </c>
      <c r="EN562" s="278">
        <v>0.41764705800000002</v>
      </c>
      <c r="EO562" s="278">
        <v>0.11953353</v>
      </c>
      <c r="EP562" s="278">
        <v>0.41690961999999998</v>
      </c>
      <c r="EQ562" s="278">
        <v>9.1666670000000006E-2</v>
      </c>
      <c r="ER562" s="165">
        <v>0.52452946865677297</v>
      </c>
      <c r="ES562" s="166">
        <v>3.4969880321683702</v>
      </c>
      <c r="ET562" s="166">
        <v>4.5599999999999996</v>
      </c>
      <c r="EU562" s="166">
        <v>5.0736997624581504</v>
      </c>
      <c r="EV562" s="166">
        <v>4.1464664619500304</v>
      </c>
      <c r="EW562" s="166">
        <v>4.1454451106560697</v>
      </c>
      <c r="EX562" s="284">
        <v>0.36294156312942499</v>
      </c>
    </row>
    <row r="563" spans="1:260" s="167" customFormat="1" ht="13" customHeight="1">
      <c r="A563" s="200" t="s">
        <v>438</v>
      </c>
      <c r="B563" s="160">
        <v>12311</v>
      </c>
      <c r="C563" s="200">
        <v>676534</v>
      </c>
      <c r="D563" s="200">
        <v>20116</v>
      </c>
      <c r="E563" s="200" t="s">
        <v>686</v>
      </c>
      <c r="F563" s="160" t="s">
        <v>686</v>
      </c>
      <c r="G563" s="175"/>
      <c r="H563" s="206" t="s">
        <v>2926</v>
      </c>
      <c r="I563" s="206" t="s">
        <v>2927</v>
      </c>
      <c r="J563" s="200">
        <v>29</v>
      </c>
      <c r="K563" s="161">
        <v>1</v>
      </c>
      <c r="L563" s="175"/>
      <c r="M563" s="210" t="s">
        <v>837</v>
      </c>
      <c r="N563" s="211"/>
      <c r="O563" s="175"/>
      <c r="P563" s="175"/>
      <c r="Q563" s="175"/>
      <c r="R563" s="175"/>
      <c r="S563" s="175"/>
      <c r="T563" s="175"/>
      <c r="U563" s="175"/>
      <c r="V563" s="175"/>
      <c r="W563" s="175"/>
      <c r="X563" s="175"/>
      <c r="Y563" s="210"/>
      <c r="Z563" s="163"/>
      <c r="AA563" s="163"/>
      <c r="AB563" s="163"/>
      <c r="AC563" s="163"/>
      <c r="AD563" s="163"/>
      <c r="AE563" s="163"/>
      <c r="AF563" s="163"/>
      <c r="AG563" s="163"/>
      <c r="AH563" s="163"/>
      <c r="AI563" s="163"/>
      <c r="AJ563" s="163"/>
      <c r="AK563" s="163"/>
      <c r="AL563" s="163"/>
      <c r="AM563" s="163"/>
      <c r="AN563" s="163"/>
      <c r="AO563" s="163"/>
      <c r="AP563" s="163"/>
      <c r="AQ563" s="163"/>
      <c r="AR563" s="163"/>
      <c r="AS563" s="278"/>
      <c r="AT563" s="278"/>
      <c r="AU563" s="278"/>
      <c r="AV563" s="278"/>
      <c r="AW563" s="278"/>
      <c r="AX563" s="278"/>
      <c r="AY563" s="456"/>
      <c r="AZ563" s="278"/>
      <c r="BA563" s="278"/>
      <c r="BB563" s="278"/>
      <c r="BC563" s="278"/>
      <c r="BD563" s="164"/>
      <c r="BE563" s="164"/>
      <c r="BF563" s="164"/>
      <c r="BG563" s="164"/>
      <c r="BH563" s="164"/>
      <c r="BI563" s="164"/>
      <c r="BJ563" s="165"/>
      <c r="BK563" s="164"/>
      <c r="BL563" s="165"/>
      <c r="BM563" s="165"/>
      <c r="BN563" s="165"/>
      <c r="BO563" s="165"/>
      <c r="BP563" s="165"/>
      <c r="BQ563" s="165"/>
      <c r="BR563" s="165"/>
      <c r="BS563" s="284"/>
      <c r="BT563" s="289"/>
      <c r="BU563" s="279"/>
      <c r="BV563" s="290"/>
      <c r="BW563" s="289"/>
      <c r="BX563" s="289"/>
      <c r="BY563" s="289"/>
      <c r="BZ563" s="289"/>
      <c r="CA563" s="279"/>
      <c r="CB563" s="290"/>
      <c r="CC563" s="289"/>
      <c r="CD563" s="279"/>
      <c r="CE563" s="328"/>
      <c r="CF563" s="290"/>
      <c r="CG563" s="289"/>
      <c r="CH563" s="279"/>
      <c r="CI563" s="328"/>
      <c r="CJ563" s="290"/>
      <c r="CK563" s="289"/>
      <c r="CL563" s="279"/>
      <c r="CM563" s="328"/>
      <c r="CN563" s="290"/>
      <c r="CO563" s="289"/>
      <c r="CP563" s="279"/>
      <c r="CQ563" s="328"/>
      <c r="CR563" s="290"/>
      <c r="CS563" s="289"/>
      <c r="CT563" s="279"/>
      <c r="CU563" s="328"/>
      <c r="CV563" s="328"/>
      <c r="CW563" s="290"/>
      <c r="CX563" s="289"/>
      <c r="CY563" s="279"/>
      <c r="CZ563" s="328"/>
      <c r="DA563" s="328"/>
      <c r="DB563" s="290"/>
      <c r="DC563" s="289"/>
      <c r="DD563" s="279"/>
      <c r="DE563" s="328"/>
      <c r="DF563" s="328"/>
      <c r="DG563" s="290"/>
      <c r="DH563" s="302"/>
      <c r="DI563" s="301"/>
      <c r="DJ563" s="163">
        <v>37</v>
      </c>
      <c r="DK563" s="163">
        <v>0</v>
      </c>
      <c r="DL563" s="163">
        <v>0</v>
      </c>
      <c r="DM563" s="163">
        <v>3</v>
      </c>
      <c r="DN563" s="163">
        <v>2</v>
      </c>
      <c r="DO563" s="163">
        <v>8</v>
      </c>
      <c r="DP563" s="165">
        <v>33.1</v>
      </c>
      <c r="DQ563" s="165"/>
      <c r="DR563" s="165">
        <v>33.099998474121001</v>
      </c>
      <c r="DS563" s="163">
        <v>145</v>
      </c>
      <c r="DT563" s="163">
        <v>31</v>
      </c>
      <c r="DU563" s="163">
        <v>18</v>
      </c>
      <c r="DV563" s="163">
        <v>15</v>
      </c>
      <c r="DW563" s="163">
        <v>2</v>
      </c>
      <c r="DX563" s="163">
        <v>15</v>
      </c>
      <c r="DY563" s="163">
        <v>0</v>
      </c>
      <c r="DZ563" s="163">
        <v>3</v>
      </c>
      <c r="EA563" s="163">
        <v>1</v>
      </c>
      <c r="EB563" s="163">
        <v>0</v>
      </c>
      <c r="EC563" s="163">
        <v>32</v>
      </c>
      <c r="ED563" s="165">
        <v>8.6400013183595696</v>
      </c>
      <c r="EE563" s="165">
        <v>4.0500006179810502</v>
      </c>
      <c r="EF563" s="165">
        <v>0.54000008239747299</v>
      </c>
      <c r="EG563" s="165">
        <v>8.3700012771608296</v>
      </c>
      <c r="EH563" s="166">
        <v>1.3800002105713201</v>
      </c>
      <c r="EI563" s="165">
        <v>106.506675057454</v>
      </c>
      <c r="EJ563" s="164">
        <v>0.244094488188976</v>
      </c>
      <c r="EK563" s="164">
        <v>0.31182795698924698</v>
      </c>
      <c r="EL563" s="278">
        <v>0.44680850999999999</v>
      </c>
      <c r="EM563" s="278">
        <v>0.26595744599999999</v>
      </c>
      <c r="EN563" s="278">
        <v>0.28723404200000002</v>
      </c>
      <c r="EO563" s="278">
        <v>3.1578950000000001E-2</v>
      </c>
      <c r="EP563" s="278">
        <v>0.28421053000000002</v>
      </c>
      <c r="EQ563" s="278">
        <v>8.7986460000000002E-2</v>
      </c>
      <c r="ER563" s="165">
        <v>0.175364478039512</v>
      </c>
      <c r="ES563" s="166">
        <v>4.0500006179810502</v>
      </c>
      <c r="ET563" s="166">
        <v>4.53</v>
      </c>
      <c r="EU563" s="166">
        <v>3.56574798278809</v>
      </c>
      <c r="EV563" s="166">
        <v>3.98013402385285</v>
      </c>
      <c r="EW563" s="166">
        <v>3.86092125522844</v>
      </c>
      <c r="EX563" s="284">
        <v>0.31052500009536699</v>
      </c>
      <c r="EY563" s="458"/>
      <c r="EZ563" s="162"/>
      <c r="FA563" s="162"/>
      <c r="FB563" s="162"/>
      <c r="FC563" s="162"/>
      <c r="FD563" s="162"/>
      <c r="FE563" s="162"/>
      <c r="FF563" s="162"/>
      <c r="FG563" s="162"/>
      <c r="FH563" s="162"/>
      <c r="FI563" s="162"/>
      <c r="FJ563" s="162"/>
      <c r="FK563" s="162"/>
      <c r="FL563" s="162"/>
      <c r="FM563" s="162"/>
      <c r="FN563" s="162"/>
      <c r="FO563" s="162"/>
      <c r="FP563" s="162"/>
      <c r="FQ563" s="162"/>
      <c r="FR563" s="162"/>
      <c r="FS563" s="162"/>
      <c r="FT563" s="162"/>
      <c r="FU563" s="162"/>
      <c r="FV563" s="162"/>
      <c r="FW563" s="162"/>
      <c r="FX563" s="162"/>
      <c r="FY563" s="162"/>
      <c r="FZ563" s="162"/>
      <c r="GA563" s="162"/>
      <c r="GB563" s="162"/>
      <c r="GC563" s="162"/>
      <c r="GD563" s="162"/>
      <c r="GE563" s="162"/>
      <c r="GF563" s="162"/>
      <c r="GG563" s="162"/>
      <c r="GH563" s="162"/>
      <c r="GI563" s="162"/>
      <c r="GJ563" s="162"/>
      <c r="GK563" s="162"/>
      <c r="GL563" s="162"/>
      <c r="GM563" s="162"/>
      <c r="GN563" s="162"/>
      <c r="GO563" s="162"/>
      <c r="GP563" s="162"/>
      <c r="GQ563" s="162"/>
      <c r="GR563" s="162"/>
      <c r="GS563" s="162"/>
      <c r="GT563" s="162"/>
      <c r="GU563" s="162"/>
      <c r="GV563" s="162"/>
      <c r="GW563" s="162"/>
      <c r="GX563" s="162"/>
      <c r="GY563" s="162"/>
      <c r="GZ563" s="162"/>
      <c r="HA563" s="162"/>
      <c r="HB563" s="162"/>
      <c r="HC563" s="162"/>
      <c r="HD563" s="162"/>
      <c r="HE563" s="162"/>
      <c r="HF563" s="162"/>
      <c r="HG563" s="162"/>
      <c r="HH563" s="162"/>
      <c r="HI563" s="162"/>
      <c r="HJ563" s="162"/>
      <c r="HK563" s="162"/>
      <c r="HL563" s="162"/>
      <c r="HM563" s="162"/>
      <c r="HN563" s="162"/>
      <c r="HO563" s="162"/>
      <c r="HP563" s="162"/>
      <c r="HQ563" s="162"/>
      <c r="HR563" s="162"/>
      <c r="HS563" s="162"/>
      <c r="HT563" s="162"/>
      <c r="HU563" s="162"/>
      <c r="HV563" s="162"/>
      <c r="HW563" s="162"/>
      <c r="HX563" s="162"/>
      <c r="HY563" s="162"/>
      <c r="HZ563" s="162"/>
      <c r="IA563" s="162"/>
      <c r="IB563" s="162"/>
      <c r="IC563" s="162"/>
      <c r="ID563" s="162"/>
      <c r="IE563" s="162"/>
      <c r="IF563" s="162"/>
      <c r="IG563" s="162"/>
      <c r="IH563" s="162"/>
      <c r="II563" s="162"/>
      <c r="IJ563" s="162"/>
      <c r="IK563" s="162"/>
      <c r="IL563" s="162"/>
      <c r="IM563" s="162"/>
      <c r="IN563" s="162"/>
      <c r="IO563" s="162"/>
      <c r="IP563" s="162"/>
      <c r="IQ563" s="162"/>
      <c r="IR563" s="162"/>
      <c r="IS563" s="162"/>
      <c r="IT563" s="162"/>
      <c r="IU563" s="162"/>
      <c r="IV563" s="162"/>
      <c r="IW563" s="162"/>
      <c r="IX563" s="162"/>
      <c r="IY563" s="162"/>
      <c r="IZ563" s="162"/>
    </row>
    <row r="564" spans="1:260" ht="13" customHeight="1">
      <c r="A564" s="160" t="s">
        <v>438</v>
      </c>
      <c r="B564" s="160">
        <v>9653</v>
      </c>
      <c r="C564" s="160">
        <v>592454</v>
      </c>
      <c r="D564" s="160">
        <v>11384</v>
      </c>
      <c r="E564" s="160" t="s">
        <v>239</v>
      </c>
      <c r="F564" s="160" t="s">
        <v>239</v>
      </c>
      <c r="G564" s="175"/>
      <c r="H564" s="168" t="s">
        <v>828</v>
      </c>
      <c r="I564" s="169" t="s">
        <v>324</v>
      </c>
      <c r="J564" s="170">
        <v>35</v>
      </c>
      <c r="K564" s="161">
        <v>1</v>
      </c>
      <c r="M564" s="184" t="s">
        <v>837</v>
      </c>
      <c r="Z564" s="163"/>
      <c r="AS564" s="278"/>
      <c r="AT564" s="278"/>
      <c r="AU564" s="278"/>
      <c r="AV564" s="278"/>
      <c r="AW564" s="278"/>
      <c r="AX564" s="278"/>
      <c r="AY564" s="456"/>
      <c r="AZ564" s="278"/>
      <c r="BA564" s="278"/>
      <c r="BB564" s="278"/>
      <c r="BC564" s="278"/>
      <c r="BD564" s="164"/>
      <c r="BE564" s="164"/>
      <c r="BF564" s="164"/>
      <c r="BG564" s="164"/>
      <c r="BH564" s="164"/>
      <c r="BI564" s="164"/>
      <c r="BJ564" s="165"/>
      <c r="BK564" s="164"/>
      <c r="BL564" s="165"/>
      <c r="BM564" s="165"/>
      <c r="BN564" s="165"/>
      <c r="BO564" s="165"/>
      <c r="BP564" s="165"/>
      <c r="BQ564" s="165"/>
      <c r="BR564" s="165"/>
      <c r="BS564" s="284"/>
      <c r="BT564" s="289"/>
      <c r="BU564" s="279"/>
      <c r="BV564" s="290"/>
      <c r="BW564" s="289"/>
      <c r="BX564" s="289"/>
      <c r="BY564" s="289"/>
      <c r="BZ564" s="289"/>
      <c r="CA564" s="279"/>
      <c r="CB564" s="290"/>
      <c r="CC564" s="289"/>
      <c r="CD564" s="279"/>
      <c r="CE564" s="328"/>
      <c r="CF564" s="290"/>
      <c r="CG564" s="289"/>
      <c r="CH564" s="279"/>
      <c r="CI564" s="328"/>
      <c r="CJ564" s="290"/>
      <c r="CK564" s="289"/>
      <c r="CL564" s="279"/>
      <c r="CM564" s="328"/>
      <c r="CN564" s="290"/>
      <c r="CO564" s="289"/>
      <c r="CP564" s="279"/>
      <c r="CQ564" s="328"/>
      <c r="CR564" s="290"/>
      <c r="CS564" s="289"/>
      <c r="CT564" s="279"/>
      <c r="CU564" s="328"/>
      <c r="CV564" s="328"/>
      <c r="CW564" s="290"/>
      <c r="CX564" s="289"/>
      <c r="CY564" s="279"/>
      <c r="CZ564" s="328"/>
      <c r="DA564" s="328"/>
      <c r="DB564" s="290"/>
      <c r="DC564" s="289"/>
      <c r="DD564" s="279"/>
      <c r="DE564" s="328"/>
      <c r="DF564" s="328"/>
      <c r="DG564" s="290"/>
      <c r="DH564" s="302"/>
      <c r="DI564" s="301"/>
      <c r="DJ564" s="163">
        <v>37</v>
      </c>
      <c r="DK564" s="163">
        <v>0</v>
      </c>
      <c r="DL564" s="163">
        <v>0</v>
      </c>
      <c r="DM564" s="163">
        <v>0</v>
      </c>
      <c r="DN564" s="163">
        <v>1</v>
      </c>
      <c r="DO564" s="163">
        <v>9</v>
      </c>
      <c r="DP564" s="165">
        <v>37.1</v>
      </c>
      <c r="DQ564" s="165"/>
      <c r="DR564" s="165">
        <v>37.099998474121001</v>
      </c>
      <c r="DS564" s="163">
        <v>146</v>
      </c>
      <c r="DT564" s="163">
        <v>24</v>
      </c>
      <c r="DU564" s="163">
        <v>13</v>
      </c>
      <c r="DV564" s="163">
        <v>12</v>
      </c>
      <c r="DW564" s="163">
        <v>4</v>
      </c>
      <c r="DX564" s="163">
        <v>12</v>
      </c>
      <c r="DY564" s="163">
        <v>0</v>
      </c>
      <c r="DZ564" s="163">
        <v>1</v>
      </c>
      <c r="EA564" s="163">
        <v>1</v>
      </c>
      <c r="EB564" s="163">
        <v>0</v>
      </c>
      <c r="EC564" s="163">
        <v>32</v>
      </c>
      <c r="ED564" s="165">
        <v>7.7142867652738696</v>
      </c>
      <c r="EE564" s="165">
        <v>2.8928575369776999</v>
      </c>
      <c r="EF564" s="165">
        <v>0.96428584565923403</v>
      </c>
      <c r="EG564" s="165">
        <v>5.7857150739553997</v>
      </c>
      <c r="EH564" s="166">
        <v>0.96428584565923403</v>
      </c>
      <c r="EI564" s="165">
        <v>74.798882662652105</v>
      </c>
      <c r="EJ564" s="164">
        <v>0.180451127819548</v>
      </c>
      <c r="EK564" s="164">
        <v>0.20618556701030899</v>
      </c>
      <c r="EL564" s="278">
        <v>0.504950495</v>
      </c>
      <c r="EM564" s="278">
        <v>0.12871287100000001</v>
      </c>
      <c r="EN564" s="278">
        <v>0.36633663300000002</v>
      </c>
      <c r="EO564" s="278">
        <v>7.9207920000000001E-2</v>
      </c>
      <c r="EP564" s="278">
        <v>0.34653465</v>
      </c>
      <c r="EQ564" s="278">
        <v>9.2691620000000002E-2</v>
      </c>
      <c r="ER564" s="165">
        <v>0.22450115452000399</v>
      </c>
      <c r="ES564" s="166">
        <v>2.8928575369776999</v>
      </c>
      <c r="ET564" s="166">
        <v>3.47</v>
      </c>
      <c r="EU564" s="166">
        <v>3.8089622937903198</v>
      </c>
      <c r="EV564" s="166">
        <v>3.8774901199213101</v>
      </c>
      <c r="EW564" s="166">
        <v>3.6167950023098401</v>
      </c>
      <c r="EX564" s="284">
        <v>0.21007098257541601</v>
      </c>
      <c r="EY564" s="459"/>
    </row>
    <row r="565" spans="1:260" ht="13" customHeight="1">
      <c r="A565" s="160" t="s">
        <v>438</v>
      </c>
      <c r="B565" s="160">
        <v>10285</v>
      </c>
      <c r="C565" s="200">
        <v>544150</v>
      </c>
      <c r="D565" s="160">
        <v>6175</v>
      </c>
      <c r="E565" s="200" t="s">
        <v>17</v>
      </c>
      <c r="F565" s="160" t="s">
        <v>17</v>
      </c>
      <c r="G565" s="175"/>
      <c r="H565" s="206" t="s">
        <v>3350</v>
      </c>
      <c r="I565" s="206" t="s">
        <v>299</v>
      </c>
      <c r="J565" s="200">
        <v>35</v>
      </c>
      <c r="K565" s="161">
        <v>1</v>
      </c>
      <c r="L565" s="175"/>
      <c r="M565" s="210" t="s">
        <v>837</v>
      </c>
      <c r="N565" s="211"/>
      <c r="O565" s="175"/>
      <c r="P565" s="175"/>
      <c r="Q565" s="175"/>
      <c r="R565" s="175"/>
      <c r="S565" s="175"/>
      <c r="T565" s="175"/>
      <c r="U565" s="175"/>
      <c r="V565" s="175"/>
      <c r="W565" s="175"/>
      <c r="X565" s="175"/>
      <c r="Y565" s="210"/>
      <c r="Z565" s="163"/>
      <c r="AS565" s="278"/>
      <c r="AT565" s="278"/>
      <c r="AU565" s="278"/>
      <c r="AV565" s="278"/>
      <c r="AW565" s="278"/>
      <c r="AX565" s="278"/>
      <c r="AY565" s="456"/>
      <c r="AZ565" s="278"/>
      <c r="BA565" s="278"/>
      <c r="BB565" s="278"/>
      <c r="BC565" s="278"/>
      <c r="BD565" s="164"/>
      <c r="BE565" s="164"/>
      <c r="BF565" s="164"/>
      <c r="BG565" s="164"/>
      <c r="BH565" s="164"/>
      <c r="BI565" s="164"/>
      <c r="BJ565" s="165"/>
      <c r="BK565" s="164"/>
      <c r="BL565" s="165"/>
      <c r="BM565" s="165"/>
      <c r="BN565" s="165"/>
      <c r="BO565" s="165"/>
      <c r="BP565" s="165"/>
      <c r="BQ565" s="165"/>
      <c r="BR565" s="165"/>
      <c r="BS565" s="284"/>
      <c r="BT565" s="289"/>
      <c r="BU565" s="279"/>
      <c r="BV565" s="290"/>
      <c r="BW565" s="289"/>
      <c r="BX565" s="289"/>
      <c r="BY565" s="289"/>
      <c r="BZ565" s="289"/>
      <c r="CA565" s="279"/>
      <c r="CB565" s="290"/>
      <c r="CC565" s="289"/>
      <c r="CD565" s="279"/>
      <c r="CE565" s="328"/>
      <c r="CF565" s="290"/>
      <c r="CG565" s="289"/>
      <c r="CH565" s="279"/>
      <c r="CI565" s="328"/>
      <c r="CJ565" s="290"/>
      <c r="CK565" s="289"/>
      <c r="CL565" s="279"/>
      <c r="CM565" s="328"/>
      <c r="CN565" s="290"/>
      <c r="CO565" s="289"/>
      <c r="CP565" s="279"/>
      <c r="CQ565" s="328"/>
      <c r="CR565" s="290"/>
      <c r="CS565" s="289"/>
      <c r="CT565" s="279"/>
      <c r="CU565" s="328"/>
      <c r="CV565" s="328"/>
      <c r="CW565" s="290"/>
      <c r="CX565" s="289"/>
      <c r="CY565" s="279"/>
      <c r="CZ565" s="328"/>
      <c r="DA565" s="328"/>
      <c r="DB565" s="290"/>
      <c r="DC565" s="289"/>
      <c r="DD565" s="279"/>
      <c r="DE565" s="328"/>
      <c r="DF565" s="328"/>
      <c r="DG565" s="290"/>
      <c r="DH565" s="325"/>
      <c r="DI565" s="301"/>
      <c r="DJ565" s="163">
        <v>1</v>
      </c>
      <c r="DK565" s="163">
        <v>0</v>
      </c>
      <c r="DL565" s="163">
        <v>0</v>
      </c>
      <c r="DM565" s="163">
        <v>0</v>
      </c>
      <c r="DN565" s="163">
        <v>0</v>
      </c>
      <c r="DO565" s="163">
        <v>0</v>
      </c>
      <c r="DP565" s="165">
        <v>2.2000000000000002</v>
      </c>
      <c r="DQ565" s="165"/>
      <c r="DR565" s="165">
        <v>2.20000004768371</v>
      </c>
      <c r="DS565" s="163">
        <v>11</v>
      </c>
      <c r="DT565" s="163">
        <v>5</v>
      </c>
      <c r="DU565" s="163">
        <v>2</v>
      </c>
      <c r="DV565" s="163">
        <v>1</v>
      </c>
      <c r="DW565" s="163">
        <v>0</v>
      </c>
      <c r="DX565" s="163">
        <v>0</v>
      </c>
      <c r="DY565" s="163">
        <v>0</v>
      </c>
      <c r="DZ565" s="163">
        <v>0</v>
      </c>
      <c r="EA565" s="163">
        <v>2</v>
      </c>
      <c r="EB565" s="163">
        <v>0</v>
      </c>
      <c r="EC565" s="163">
        <v>2</v>
      </c>
      <c r="ED565" s="165">
        <v>6.75000160932579</v>
      </c>
      <c r="EE565" s="165">
        <v>0</v>
      </c>
      <c r="EF565" s="165">
        <v>0</v>
      </c>
      <c r="EG565" s="165">
        <v>16.8750040233144</v>
      </c>
      <c r="EH565" s="166">
        <v>1.87500044703494</v>
      </c>
      <c r="EI565" s="165">
        <v>145.442286705252</v>
      </c>
      <c r="EJ565" s="164">
        <v>0.45454545454545398</v>
      </c>
      <c r="EK565" s="164">
        <v>0.55555555555555503</v>
      </c>
      <c r="EL565" s="278">
        <v>0.55555555499999998</v>
      </c>
      <c r="EM565" s="278">
        <v>0</v>
      </c>
      <c r="EN565" s="278">
        <v>0.44444444399999999</v>
      </c>
      <c r="EO565" s="278">
        <v>0</v>
      </c>
      <c r="EP565" s="278">
        <v>0.55555555999999995</v>
      </c>
      <c r="EQ565" s="278">
        <v>0.12820513</v>
      </c>
      <c r="ER565" s="165">
        <v>-6.6982019415151806E-2</v>
      </c>
      <c r="ES565" s="166">
        <v>3.3750008046628901</v>
      </c>
      <c r="ET565" s="166">
        <v>2.64</v>
      </c>
      <c r="EU565" s="166">
        <v>1.58574755191794</v>
      </c>
      <c r="EV565" s="166">
        <v>3.79757396413709</v>
      </c>
      <c r="EW565" s="166">
        <v>3.2077758130250098</v>
      </c>
      <c r="EX565" s="284">
        <v>0.134723201394081</v>
      </c>
    </row>
    <row r="566" spans="1:260" ht="13" customHeight="1">
      <c r="A566" s="160" t="s">
        <v>438</v>
      </c>
      <c r="B566" s="160">
        <v>11253</v>
      </c>
      <c r="C566" s="200">
        <v>605447</v>
      </c>
      <c r="D566" s="160">
        <v>16122</v>
      </c>
      <c r="E566" s="200" t="s">
        <v>13</v>
      </c>
      <c r="F566" s="200" t="s">
        <v>13</v>
      </c>
      <c r="G566" s="175"/>
      <c r="H566" s="168" t="s">
        <v>923</v>
      </c>
      <c r="I566" s="169" t="s">
        <v>539</v>
      </c>
      <c r="J566" s="170">
        <v>32</v>
      </c>
      <c r="K566" s="161">
        <v>1</v>
      </c>
      <c r="M566" s="184" t="s">
        <v>837</v>
      </c>
      <c r="Z566" s="163"/>
      <c r="AS566" s="278"/>
      <c r="AT566" s="278"/>
      <c r="AU566" s="278"/>
      <c r="AV566" s="278"/>
      <c r="AW566" s="278"/>
      <c r="AX566" s="278"/>
      <c r="AY566" s="456"/>
      <c r="AZ566" s="278"/>
      <c r="BA566" s="278"/>
      <c r="BB566" s="278"/>
      <c r="BC566" s="278"/>
      <c r="BD566" s="164"/>
      <c r="BE566" s="164"/>
      <c r="BF566" s="164"/>
      <c r="BG566" s="164"/>
      <c r="BH566" s="164"/>
      <c r="BI566" s="164"/>
      <c r="BJ566" s="165"/>
      <c r="BK566" s="164"/>
      <c r="BL566" s="165"/>
      <c r="BM566" s="165"/>
      <c r="BN566" s="165"/>
      <c r="BO566" s="165"/>
      <c r="BP566" s="165"/>
      <c r="BQ566" s="165"/>
      <c r="BR566" s="165"/>
      <c r="BS566" s="284"/>
      <c r="BT566" s="289"/>
      <c r="BU566" s="279"/>
      <c r="BV566" s="290"/>
      <c r="BW566" s="289"/>
      <c r="BX566" s="289"/>
      <c r="BY566" s="289"/>
      <c r="BZ566" s="289"/>
      <c r="CA566" s="279"/>
      <c r="CB566" s="290"/>
      <c r="CC566" s="289"/>
      <c r="CD566" s="279"/>
      <c r="CE566" s="328"/>
      <c r="CF566" s="290"/>
      <c r="CG566" s="289"/>
      <c r="CH566" s="279"/>
      <c r="CI566" s="328"/>
      <c r="CJ566" s="290"/>
      <c r="CK566" s="289"/>
      <c r="CL566" s="279"/>
      <c r="CM566" s="328"/>
      <c r="CN566" s="290"/>
      <c r="CO566" s="289"/>
      <c r="CP566" s="279"/>
      <c r="CQ566" s="328"/>
      <c r="CR566" s="290"/>
      <c r="CS566" s="289"/>
      <c r="CT566" s="279"/>
      <c r="CU566" s="328"/>
      <c r="CV566" s="328"/>
      <c r="CW566" s="290"/>
      <c r="CX566" s="289"/>
      <c r="CY566" s="279"/>
      <c r="CZ566" s="328"/>
      <c r="DA566" s="328"/>
      <c r="DB566" s="290"/>
      <c r="DC566" s="289"/>
      <c r="DD566" s="279"/>
      <c r="DE566" s="328"/>
      <c r="DF566" s="328"/>
      <c r="DG566" s="290"/>
      <c r="DH566" s="302"/>
      <c r="DI566" s="301"/>
      <c r="DJ566" s="163">
        <v>35</v>
      </c>
      <c r="DK566" s="163">
        <v>0</v>
      </c>
      <c r="DL566" s="163">
        <v>0</v>
      </c>
      <c r="DM566" s="163">
        <v>1</v>
      </c>
      <c r="DN566" s="163">
        <v>3</v>
      </c>
      <c r="DO566" s="163">
        <v>8</v>
      </c>
      <c r="DP566" s="165">
        <v>31.2</v>
      </c>
      <c r="DQ566" s="165"/>
      <c r="DR566" s="165">
        <v>31.2000007629394</v>
      </c>
      <c r="DS566" s="163">
        <v>139</v>
      </c>
      <c r="DT566" s="163">
        <v>33</v>
      </c>
      <c r="DU566" s="163">
        <v>25</v>
      </c>
      <c r="DV566" s="163">
        <v>24</v>
      </c>
      <c r="DW566" s="163">
        <v>5</v>
      </c>
      <c r="DX566" s="163">
        <v>14</v>
      </c>
      <c r="DY566" s="163">
        <v>1</v>
      </c>
      <c r="DZ566" s="163">
        <v>2</v>
      </c>
      <c r="EA566" s="163">
        <v>0</v>
      </c>
      <c r="EB566" s="163">
        <v>0</v>
      </c>
      <c r="EC566" s="163">
        <v>36</v>
      </c>
      <c r="ED566" s="165">
        <v>10.231580385329799</v>
      </c>
      <c r="EE566" s="165">
        <v>3.97894792762827</v>
      </c>
      <c r="EF566" s="165">
        <v>1.4210528312958099</v>
      </c>
      <c r="EG566" s="165">
        <v>9.3789486865523592</v>
      </c>
      <c r="EH566" s="166">
        <v>1.4842107349089599</v>
      </c>
      <c r="EI566" s="165">
        <v>114.549511839777</v>
      </c>
      <c r="EJ566" s="164">
        <v>0.26829268292682901</v>
      </c>
      <c r="EK566" s="164">
        <v>0.34146341463414598</v>
      </c>
      <c r="EL566" s="278">
        <v>0.406976744</v>
      </c>
      <c r="EM566" s="278">
        <v>0.174418604</v>
      </c>
      <c r="EN566" s="278">
        <v>0.41860465099999999</v>
      </c>
      <c r="EO566" s="278">
        <v>9.1954019999999997E-2</v>
      </c>
      <c r="EP566" s="278">
        <v>0.3908046</v>
      </c>
      <c r="EQ566" s="278">
        <v>0.11742424</v>
      </c>
      <c r="ER566" s="165">
        <v>-0.23971071537639699</v>
      </c>
      <c r="ES566" s="166">
        <v>6.8210535902198997</v>
      </c>
      <c r="ET566" s="166">
        <v>3.88</v>
      </c>
      <c r="EU566" s="166">
        <v>4.3804849336154099</v>
      </c>
      <c r="EV566" s="166">
        <v>4.0041844987428696</v>
      </c>
      <c r="EW566" s="166">
        <v>3.5116825697985599</v>
      </c>
      <c r="EX566" s="284">
        <v>9.3603737652301705E-2</v>
      </c>
    </row>
    <row r="567" spans="1:260" ht="13" customHeight="1">
      <c r="A567" s="160" t="s">
        <v>438</v>
      </c>
      <c r="B567" s="160">
        <v>12960</v>
      </c>
      <c r="C567" s="160">
        <v>681293</v>
      </c>
      <c r="D567" s="160">
        <v>29921</v>
      </c>
      <c r="E567" s="160" t="s">
        <v>614</v>
      </c>
      <c r="F567" s="160" t="s">
        <v>614</v>
      </c>
      <c r="G567" s="175"/>
      <c r="H567" s="162" t="s">
        <v>4042</v>
      </c>
      <c r="I567" s="162" t="s">
        <v>867</v>
      </c>
      <c r="J567" s="160">
        <v>25</v>
      </c>
      <c r="K567" s="161">
        <v>1</v>
      </c>
      <c r="M567" s="184" t="s">
        <v>837</v>
      </c>
      <c r="Z567" s="163"/>
      <c r="AS567" s="278"/>
      <c r="AT567" s="278"/>
      <c r="AU567" s="278"/>
      <c r="AV567" s="278"/>
      <c r="AW567" s="278"/>
      <c r="AX567" s="278"/>
      <c r="AY567" s="456"/>
      <c r="AZ567" s="278"/>
      <c r="BA567" s="278"/>
      <c r="BB567" s="278"/>
      <c r="BC567" s="278"/>
      <c r="BD567" s="164"/>
      <c r="BE567" s="164"/>
      <c r="BF567" s="164"/>
      <c r="BG567" s="164"/>
      <c r="BH567" s="164"/>
      <c r="BI567" s="164"/>
      <c r="BJ567" s="165"/>
      <c r="BK567" s="164"/>
      <c r="BL567" s="165"/>
      <c r="BM567" s="165"/>
      <c r="BN567" s="165"/>
      <c r="BO567" s="165"/>
      <c r="BP567" s="165"/>
      <c r="BQ567" s="165"/>
      <c r="BR567" s="165"/>
      <c r="BS567" s="284"/>
      <c r="BT567" s="289"/>
      <c r="BU567" s="279"/>
      <c r="BV567" s="290"/>
      <c r="BW567" s="289"/>
      <c r="BX567" s="289"/>
      <c r="BY567" s="289"/>
      <c r="BZ567" s="289"/>
      <c r="CA567" s="279"/>
      <c r="CB567" s="290"/>
      <c r="CC567" s="289"/>
      <c r="CD567" s="279"/>
      <c r="CE567" s="328"/>
      <c r="CF567" s="290"/>
      <c r="CG567" s="289"/>
      <c r="CH567" s="279"/>
      <c r="CI567" s="328"/>
      <c r="CJ567" s="290"/>
      <c r="CK567" s="289"/>
      <c r="CL567" s="279"/>
      <c r="CM567" s="328"/>
      <c r="CN567" s="290"/>
      <c r="CO567" s="289"/>
      <c r="CP567" s="279"/>
      <c r="CQ567" s="328"/>
      <c r="CR567" s="290"/>
      <c r="CS567" s="289"/>
      <c r="CT567" s="279"/>
      <c r="CU567" s="328"/>
      <c r="CV567" s="328"/>
      <c r="CW567" s="290"/>
      <c r="CX567" s="289"/>
      <c r="CY567" s="279"/>
      <c r="CZ567" s="328"/>
      <c r="DA567" s="328"/>
      <c r="DB567" s="290"/>
      <c r="DC567" s="289"/>
      <c r="DD567" s="279"/>
      <c r="DE567" s="328"/>
      <c r="DF567" s="328"/>
      <c r="DG567" s="290"/>
      <c r="DH567" s="325"/>
      <c r="DI567" s="301"/>
      <c r="DJ567" s="163">
        <v>2</v>
      </c>
      <c r="DK567" s="163">
        <v>2</v>
      </c>
      <c r="DL567" s="163">
        <v>0</v>
      </c>
      <c r="DM567" s="163">
        <v>1</v>
      </c>
      <c r="DN567" s="163">
        <v>1</v>
      </c>
      <c r="DO567" s="163">
        <v>0</v>
      </c>
      <c r="DP567" s="165">
        <v>9.1999999999999993</v>
      </c>
      <c r="DQ567" s="165">
        <v>9.1999998092651296</v>
      </c>
      <c r="DR567" s="165"/>
      <c r="DS567" s="163">
        <v>39</v>
      </c>
      <c r="DT567" s="163">
        <v>4</v>
      </c>
      <c r="DU567" s="163">
        <v>6</v>
      </c>
      <c r="DV567" s="163">
        <v>6</v>
      </c>
      <c r="DW567" s="163">
        <v>1</v>
      </c>
      <c r="DX567" s="163">
        <v>5</v>
      </c>
      <c r="DY567" s="163">
        <v>0</v>
      </c>
      <c r="DZ567" s="163">
        <v>1</v>
      </c>
      <c r="EA567" s="163">
        <v>0</v>
      </c>
      <c r="EB567" s="163">
        <v>0</v>
      </c>
      <c r="EC567" s="163">
        <v>8</v>
      </c>
      <c r="ED567" s="165">
        <v>7.4482763519468804</v>
      </c>
      <c r="EE567" s="165">
        <v>4.6551727199668003</v>
      </c>
      <c r="EF567" s="165">
        <v>0.93103454399336005</v>
      </c>
      <c r="EG567" s="165">
        <v>3.7241381759734402</v>
      </c>
      <c r="EH567" s="166">
        <v>0.93103454399336005</v>
      </c>
      <c r="EI567" s="165">
        <v>72.219605757487301</v>
      </c>
      <c r="EJ567" s="164">
        <v>0.12121212121212099</v>
      </c>
      <c r="EK567" s="164">
        <v>0.125</v>
      </c>
      <c r="EL567" s="278">
        <v>0.28000000000000003</v>
      </c>
      <c r="EM567" s="278">
        <v>0.16</v>
      </c>
      <c r="EN567" s="278">
        <v>0.56000000000000005</v>
      </c>
      <c r="EO567" s="278">
        <v>0.08</v>
      </c>
      <c r="EP567" s="278">
        <v>0.48</v>
      </c>
      <c r="EQ567" s="278">
        <v>0.13291138999999999</v>
      </c>
      <c r="ER567" s="165">
        <v>-0.22082483933788999</v>
      </c>
      <c r="ES567" s="166">
        <v>5.5862072639601603</v>
      </c>
      <c r="ET567" s="166">
        <v>3.77</v>
      </c>
      <c r="EU567" s="166">
        <v>4.6374721495348297</v>
      </c>
      <c r="EV567" s="166">
        <v>5.4282006421140299</v>
      </c>
      <c r="EW567" s="166">
        <v>5.1367111074274501</v>
      </c>
      <c r="EX567" s="284">
        <v>6.7096203565597506E-2</v>
      </c>
    </row>
    <row r="568" spans="1:260" ht="13" customHeight="1">
      <c r="A568" s="160" t="s">
        <v>438</v>
      </c>
      <c r="B568" s="160">
        <v>12194</v>
      </c>
      <c r="C568" s="160">
        <v>669622</v>
      </c>
      <c r="D568" s="160">
        <v>19742</v>
      </c>
      <c r="E568" s="160" t="s">
        <v>686</v>
      </c>
      <c r="F568" s="160" t="s">
        <v>686</v>
      </c>
      <c r="G568" s="175"/>
      <c r="H568" s="162" t="s">
        <v>2391</v>
      </c>
      <c r="I568" s="162" t="s">
        <v>110</v>
      </c>
      <c r="J568" s="161">
        <v>30</v>
      </c>
      <c r="K568" s="161">
        <v>1</v>
      </c>
      <c r="M568" s="184" t="s">
        <v>837</v>
      </c>
      <c r="Z568" s="163"/>
      <c r="AS568" s="278"/>
      <c r="AT568" s="278"/>
      <c r="AU568" s="278"/>
      <c r="AV568" s="278"/>
      <c r="AW568" s="278"/>
      <c r="AX568" s="278"/>
      <c r="AY568" s="456"/>
      <c r="AZ568" s="278"/>
      <c r="BA568" s="278"/>
      <c r="BB568" s="278"/>
      <c r="BC568" s="278"/>
      <c r="BD568" s="164"/>
      <c r="BE568" s="164"/>
      <c r="BF568" s="164"/>
      <c r="BG568" s="164"/>
      <c r="BH568" s="164"/>
      <c r="BI568" s="164"/>
      <c r="BJ568" s="165"/>
      <c r="BK568" s="164"/>
      <c r="BL568" s="165"/>
      <c r="BM568" s="165"/>
      <c r="BN568" s="165"/>
      <c r="BO568" s="165"/>
      <c r="BP568" s="165"/>
      <c r="BQ568" s="165"/>
      <c r="BR568" s="165"/>
      <c r="BS568" s="284"/>
      <c r="BT568" s="289"/>
      <c r="BU568" s="279"/>
      <c r="BV568" s="290"/>
      <c r="BW568" s="289"/>
      <c r="BX568" s="289"/>
      <c r="BY568" s="289"/>
      <c r="BZ568" s="289"/>
      <c r="CA568" s="279"/>
      <c r="CB568" s="290"/>
      <c r="CC568" s="289"/>
      <c r="CD568" s="279"/>
      <c r="CE568" s="328"/>
      <c r="CF568" s="290"/>
      <c r="CG568" s="289"/>
      <c r="CH568" s="279"/>
      <c r="CI568" s="328"/>
      <c r="CJ568" s="290"/>
      <c r="CK568" s="289"/>
      <c r="CL568" s="279"/>
      <c r="CM568" s="328"/>
      <c r="CN568" s="290"/>
      <c r="CO568" s="289"/>
      <c r="CP568" s="279"/>
      <c r="CQ568" s="328"/>
      <c r="CR568" s="290"/>
      <c r="CS568" s="289"/>
      <c r="CT568" s="279"/>
      <c r="CU568" s="328"/>
      <c r="CV568" s="328"/>
      <c r="CW568" s="290"/>
      <c r="CX568" s="289"/>
      <c r="CY568" s="279"/>
      <c r="CZ568" s="328"/>
      <c r="DA568" s="328"/>
      <c r="DB568" s="290"/>
      <c r="DC568" s="289"/>
      <c r="DD568" s="279"/>
      <c r="DE568" s="328"/>
      <c r="DF568" s="328"/>
      <c r="DG568" s="290"/>
      <c r="DH568" s="302"/>
      <c r="DI568" s="301"/>
      <c r="DJ568" s="163">
        <v>38</v>
      </c>
      <c r="DK568" s="163">
        <v>0</v>
      </c>
      <c r="DL568" s="163">
        <v>0</v>
      </c>
      <c r="DM568" s="163">
        <v>2</v>
      </c>
      <c r="DN568" s="163">
        <v>5</v>
      </c>
      <c r="DO568" s="163">
        <v>1</v>
      </c>
      <c r="DP568" s="165">
        <v>38</v>
      </c>
      <c r="DQ568" s="165"/>
      <c r="DR568" s="165">
        <v>38</v>
      </c>
      <c r="DS568" s="163">
        <v>154</v>
      </c>
      <c r="DT568" s="163">
        <v>24</v>
      </c>
      <c r="DU568" s="163">
        <v>10</v>
      </c>
      <c r="DV568" s="163">
        <v>9</v>
      </c>
      <c r="DW568" s="163">
        <v>3</v>
      </c>
      <c r="DX568" s="163">
        <v>16</v>
      </c>
      <c r="DY568" s="163">
        <v>1</v>
      </c>
      <c r="DZ568" s="163">
        <v>2</v>
      </c>
      <c r="EA568" s="163">
        <v>1</v>
      </c>
      <c r="EB568" s="163">
        <v>0</v>
      </c>
      <c r="EC568" s="163">
        <v>28</v>
      </c>
      <c r="ED568" s="165">
        <v>6.6315802788142699</v>
      </c>
      <c r="EE568" s="165">
        <v>3.7894744450367202</v>
      </c>
      <c r="EF568" s="165">
        <v>0.710526458444386</v>
      </c>
      <c r="EG568" s="165">
        <v>5.6842116675550898</v>
      </c>
      <c r="EH568" s="166">
        <v>1.05263179028797</v>
      </c>
      <c r="EI568" s="165">
        <v>81.240793432150099</v>
      </c>
      <c r="EJ568" s="164">
        <v>0.17647058823529399</v>
      </c>
      <c r="EK568" s="164">
        <v>0.2</v>
      </c>
      <c r="EL568" s="278">
        <v>0.51401869099999997</v>
      </c>
      <c r="EM568" s="278">
        <v>0.121495327</v>
      </c>
      <c r="EN568" s="278">
        <v>0.36448598100000001</v>
      </c>
      <c r="EO568" s="278">
        <v>7.4074070000000006E-2</v>
      </c>
      <c r="EP568" s="278">
        <v>0.41666667000000002</v>
      </c>
      <c r="EQ568" s="278">
        <v>6.3157889999999994E-2</v>
      </c>
      <c r="ER568" s="165">
        <v>-4.1196149373935197E-2</v>
      </c>
      <c r="ES568" s="166">
        <v>2.1315793753331498</v>
      </c>
      <c r="ET568" s="166">
        <v>3.56</v>
      </c>
      <c r="EU568" s="166">
        <v>4.0594323155622796</v>
      </c>
      <c r="EV568" s="166">
        <v>4.5464711766847996</v>
      </c>
      <c r="EW568" s="166">
        <v>4.32177681272944</v>
      </c>
      <c r="EX568" s="284">
        <v>3.4942276775836903E-2</v>
      </c>
    </row>
    <row r="569" spans="1:260" ht="13" customHeight="1">
      <c r="A569" s="160" t="s">
        <v>438</v>
      </c>
      <c r="B569" s="160">
        <v>9616</v>
      </c>
      <c r="C569" s="160">
        <v>607192</v>
      </c>
      <c r="D569" s="160">
        <v>14374</v>
      </c>
      <c r="E569" s="160" t="s">
        <v>15</v>
      </c>
      <c r="F569" s="160" t="s">
        <v>15</v>
      </c>
      <c r="G569" s="175"/>
      <c r="H569" s="168" t="s">
        <v>763</v>
      </c>
      <c r="I569" s="169" t="s">
        <v>571</v>
      </c>
      <c r="J569" s="170">
        <v>31</v>
      </c>
      <c r="K569" s="161">
        <v>1</v>
      </c>
      <c r="M569" s="184" t="s">
        <v>837</v>
      </c>
      <c r="Z569" s="163"/>
      <c r="AS569" s="278"/>
      <c r="AT569" s="278"/>
      <c r="AU569" s="278"/>
      <c r="AV569" s="278"/>
      <c r="AW569" s="278"/>
      <c r="AX569" s="278"/>
      <c r="AY569" s="456"/>
      <c r="AZ569" s="278"/>
      <c r="BA569" s="278"/>
      <c r="BB569" s="278"/>
      <c r="BC569" s="278"/>
      <c r="BD569" s="164"/>
      <c r="BE569" s="164"/>
      <c r="BF569" s="164"/>
      <c r="BG569" s="164"/>
      <c r="BH569" s="164"/>
      <c r="BI569" s="164"/>
      <c r="BJ569" s="165"/>
      <c r="BK569" s="164"/>
      <c r="BL569" s="165"/>
      <c r="BM569" s="165"/>
      <c r="BN569" s="165"/>
      <c r="BO569" s="165"/>
      <c r="BP569" s="165"/>
      <c r="BQ569" s="165"/>
      <c r="BR569" s="165"/>
      <c r="BS569" s="284"/>
      <c r="BT569" s="289"/>
      <c r="BU569" s="279"/>
      <c r="BV569" s="290"/>
      <c r="BW569" s="289"/>
      <c r="BX569" s="289"/>
      <c r="BY569" s="289"/>
      <c r="BZ569" s="289"/>
      <c r="CA569" s="279"/>
      <c r="CB569" s="290"/>
      <c r="CC569" s="289"/>
      <c r="CD569" s="279"/>
      <c r="CE569" s="328"/>
      <c r="CF569" s="290"/>
      <c r="CG569" s="289"/>
      <c r="CH569" s="279"/>
      <c r="CI569" s="328"/>
      <c r="CJ569" s="290"/>
      <c r="CK569" s="289"/>
      <c r="CL569" s="279"/>
      <c r="CM569" s="328"/>
      <c r="CN569" s="290"/>
      <c r="CO569" s="289"/>
      <c r="CP569" s="279"/>
      <c r="CQ569" s="328"/>
      <c r="CR569" s="290"/>
      <c r="CS569" s="289"/>
      <c r="CT569" s="279"/>
      <c r="CU569" s="328"/>
      <c r="CV569" s="328"/>
      <c r="CW569" s="290"/>
      <c r="CX569" s="289"/>
      <c r="CY569" s="279"/>
      <c r="CZ569" s="328"/>
      <c r="DA569" s="328"/>
      <c r="DB569" s="290"/>
      <c r="DC569" s="289"/>
      <c r="DD569" s="279"/>
      <c r="DE569" s="328"/>
      <c r="DF569" s="328"/>
      <c r="DG569" s="290"/>
      <c r="DH569" s="302"/>
      <c r="DI569" s="301"/>
      <c r="DJ569" s="163">
        <v>5</v>
      </c>
      <c r="DK569" s="163">
        <v>5</v>
      </c>
      <c r="DL569" s="163">
        <v>0</v>
      </c>
      <c r="DM569" s="163">
        <v>1</v>
      </c>
      <c r="DN569" s="163">
        <v>0</v>
      </c>
      <c r="DO569" s="163">
        <v>0</v>
      </c>
      <c r="DP569" s="165">
        <v>18</v>
      </c>
      <c r="DQ569" s="165">
        <v>18</v>
      </c>
      <c r="DR569" s="165"/>
      <c r="DS569" s="163">
        <v>77</v>
      </c>
      <c r="DT569" s="163">
        <v>12</v>
      </c>
      <c r="DU569" s="163">
        <v>9</v>
      </c>
      <c r="DV569" s="163">
        <v>9</v>
      </c>
      <c r="DW569" s="163">
        <v>4</v>
      </c>
      <c r="DX569" s="163">
        <v>11</v>
      </c>
      <c r="DY569" s="163">
        <v>0</v>
      </c>
      <c r="DZ569" s="163">
        <v>1</v>
      </c>
      <c r="EA569" s="163">
        <v>3</v>
      </c>
      <c r="EB569" s="163">
        <v>0</v>
      </c>
      <c r="EC569" s="163">
        <v>23</v>
      </c>
      <c r="ED569" s="165">
        <v>11.5</v>
      </c>
      <c r="EE569" s="165">
        <v>5.5</v>
      </c>
      <c r="EF569" s="165">
        <v>2</v>
      </c>
      <c r="EG569" s="165">
        <v>6</v>
      </c>
      <c r="EH569" s="166">
        <v>1.2777777777777699</v>
      </c>
      <c r="EI569" s="165">
        <v>98.617276672060697</v>
      </c>
      <c r="EJ569" s="164">
        <v>0.18461538461538399</v>
      </c>
      <c r="EK569" s="164">
        <v>0.21052631578947301</v>
      </c>
      <c r="EL569" s="278">
        <v>0.33333333300000001</v>
      </c>
      <c r="EM569" s="278">
        <v>0.19047618999999999</v>
      </c>
      <c r="EN569" s="278">
        <v>0.47619047599999997</v>
      </c>
      <c r="EO569" s="278">
        <v>0.19047618999999999</v>
      </c>
      <c r="EP569" s="278">
        <v>0.35714286000000001</v>
      </c>
      <c r="EQ569" s="278">
        <v>9.1205209999999995E-2</v>
      </c>
      <c r="ER569" s="165">
        <v>0.36189442624372098</v>
      </c>
      <c r="ES569" s="166">
        <v>4.5</v>
      </c>
      <c r="ET569" s="166">
        <v>5.44</v>
      </c>
      <c r="EU569" s="166">
        <v>5.4190812428792299</v>
      </c>
      <c r="EV569" s="166">
        <v>4.1685818983448799</v>
      </c>
      <c r="EW569" s="166">
        <v>4.0563386228314302</v>
      </c>
      <c r="EX569" s="284">
        <v>-1.90712721087038E-3</v>
      </c>
    </row>
    <row r="570" spans="1:260" ht="13" customHeight="1">
      <c r="A570" s="160" t="s">
        <v>438</v>
      </c>
      <c r="B570" s="160">
        <v>12606</v>
      </c>
      <c r="C570" s="160">
        <v>663947</v>
      </c>
      <c r="D570" s="160">
        <v>26231</v>
      </c>
      <c r="E570" s="160" t="s">
        <v>239</v>
      </c>
      <c r="F570" s="160" t="s">
        <v>239</v>
      </c>
      <c r="G570" s="175"/>
      <c r="H570" s="162" t="s">
        <v>3085</v>
      </c>
      <c r="I570" s="162" t="s">
        <v>571</v>
      </c>
      <c r="J570" s="160">
        <v>29</v>
      </c>
      <c r="K570" s="161">
        <v>1</v>
      </c>
      <c r="M570" s="184" t="s">
        <v>46</v>
      </c>
      <c r="Z570" s="163"/>
      <c r="AS570" s="278"/>
      <c r="AT570" s="278"/>
      <c r="AU570" s="278"/>
      <c r="AV570" s="278"/>
      <c r="AW570" s="278"/>
      <c r="AX570" s="278"/>
      <c r="AY570" s="456"/>
      <c r="AZ570" s="278"/>
      <c r="BA570" s="278"/>
      <c r="BB570" s="278"/>
      <c r="BC570" s="278"/>
      <c r="BD570" s="164"/>
      <c r="BE570" s="164"/>
      <c r="BF570" s="164"/>
      <c r="BG570" s="164"/>
      <c r="BH570" s="164"/>
      <c r="BI570" s="164"/>
      <c r="BJ570" s="165"/>
      <c r="BK570" s="164"/>
      <c r="BL570" s="165"/>
      <c r="BM570" s="165"/>
      <c r="BN570" s="165"/>
      <c r="BO570" s="165"/>
      <c r="BP570" s="165"/>
      <c r="BQ570" s="165"/>
      <c r="BR570" s="165"/>
      <c r="BS570" s="284"/>
      <c r="BT570" s="289"/>
      <c r="BU570" s="279"/>
      <c r="BV570" s="290"/>
      <c r="BW570" s="289"/>
      <c r="BX570" s="289"/>
      <c r="BY570" s="289"/>
      <c r="BZ570" s="289"/>
      <c r="CA570" s="279"/>
      <c r="CB570" s="290"/>
      <c r="CC570" s="289"/>
      <c r="CD570" s="279"/>
      <c r="CE570" s="328"/>
      <c r="CF570" s="290"/>
      <c r="CG570" s="289"/>
      <c r="CH570" s="279"/>
      <c r="CI570" s="328"/>
      <c r="CJ570" s="290"/>
      <c r="CK570" s="289"/>
      <c r="CL570" s="279"/>
      <c r="CM570" s="328"/>
      <c r="CN570" s="290"/>
      <c r="CO570" s="289"/>
      <c r="CP570" s="279"/>
      <c r="CQ570" s="328"/>
      <c r="CR570" s="290"/>
      <c r="CS570" s="289"/>
      <c r="CT570" s="279"/>
      <c r="CU570" s="328"/>
      <c r="CV570" s="328"/>
      <c r="CW570" s="290"/>
      <c r="CX570" s="289"/>
      <c r="CY570" s="279"/>
      <c r="CZ570" s="328"/>
      <c r="DA570" s="328"/>
      <c r="DB570" s="290"/>
      <c r="DC570" s="289"/>
      <c r="DD570" s="279"/>
      <c r="DE570" s="328"/>
      <c r="DF570" s="328"/>
      <c r="DG570" s="290"/>
      <c r="DH570" s="302"/>
      <c r="DI570" s="301"/>
      <c r="DJ570" s="163">
        <v>36</v>
      </c>
      <c r="DK570" s="163">
        <v>5</v>
      </c>
      <c r="DL570" s="163">
        <v>0</v>
      </c>
      <c r="DM570" s="163">
        <v>4</v>
      </c>
      <c r="DN570" s="163">
        <v>3</v>
      </c>
      <c r="DO570" s="163">
        <v>0</v>
      </c>
      <c r="DP570" s="165">
        <v>42</v>
      </c>
      <c r="DQ570" s="165">
        <v>7.0999999046325604</v>
      </c>
      <c r="DR570" s="165">
        <v>34.200000762939403</v>
      </c>
      <c r="DS570" s="163">
        <v>170</v>
      </c>
      <c r="DT570" s="163">
        <v>41</v>
      </c>
      <c r="DU570" s="163">
        <v>19</v>
      </c>
      <c r="DV570" s="163">
        <v>18</v>
      </c>
      <c r="DW570" s="163">
        <v>8</v>
      </c>
      <c r="DX570" s="163">
        <v>8</v>
      </c>
      <c r="DY570" s="163">
        <v>0</v>
      </c>
      <c r="DZ570" s="163">
        <v>0</v>
      </c>
      <c r="EA570" s="163">
        <v>1</v>
      </c>
      <c r="EB570" s="163">
        <v>0</v>
      </c>
      <c r="EC570" s="163">
        <v>37</v>
      </c>
      <c r="ED570" s="165">
        <v>7.9285728688145296</v>
      </c>
      <c r="EE570" s="165">
        <v>1.71428602568962</v>
      </c>
      <c r="EF570" s="165">
        <v>1.71428602568962</v>
      </c>
      <c r="EG570" s="165">
        <v>8.7857158816593497</v>
      </c>
      <c r="EH570" s="166">
        <v>1.1666668785943299</v>
      </c>
      <c r="EI570" s="165">
        <v>90.497417701616101</v>
      </c>
      <c r="EJ570" s="164">
        <v>0.25308641975308599</v>
      </c>
      <c r="EK570" s="164">
        <v>0.28205128205128199</v>
      </c>
      <c r="EL570" s="278">
        <v>0.46341463399999999</v>
      </c>
      <c r="EM570" s="278">
        <v>0.19512195099999999</v>
      </c>
      <c r="EN570" s="278">
        <v>0.34146341400000002</v>
      </c>
      <c r="EO570" s="278">
        <v>0.08</v>
      </c>
      <c r="EP570" s="278">
        <v>0.38400000000000001</v>
      </c>
      <c r="EQ570" s="278">
        <v>9.3206949999999997E-2</v>
      </c>
      <c r="ER570" s="165">
        <v>0.30835644921981598</v>
      </c>
      <c r="ES570" s="166">
        <v>3.8571435578016602</v>
      </c>
      <c r="ET570" s="166">
        <v>3.67</v>
      </c>
      <c r="EU570" s="166">
        <v>4.3714624288131203</v>
      </c>
      <c r="EV570" s="166">
        <v>3.3698223605915598</v>
      </c>
      <c r="EW570" s="166">
        <v>3.3074856708013098</v>
      </c>
      <c r="EX570" s="284">
        <v>-7.5595676898956299E-3</v>
      </c>
    </row>
    <row r="571" spans="1:260" ht="13" customHeight="1">
      <c r="A571" s="160" t="s">
        <v>438</v>
      </c>
      <c r="B571" s="160">
        <v>10444</v>
      </c>
      <c r="C571" s="160">
        <v>663542</v>
      </c>
      <c r="D571" s="160">
        <v>19924</v>
      </c>
      <c r="E571" s="160" t="s">
        <v>563</v>
      </c>
      <c r="F571" s="160" t="s">
        <v>563</v>
      </c>
      <c r="G571" s="175"/>
      <c r="H571" s="162" t="s">
        <v>303</v>
      </c>
      <c r="I571" s="162" t="s">
        <v>577</v>
      </c>
      <c r="J571" s="160">
        <v>28</v>
      </c>
      <c r="K571" s="161">
        <v>1</v>
      </c>
      <c r="M571" s="184" t="s">
        <v>46</v>
      </c>
      <c r="Z571" s="163"/>
      <c r="AS571" s="278"/>
      <c r="AT571" s="278"/>
      <c r="AU571" s="278"/>
      <c r="AV571" s="278"/>
      <c r="AW571" s="278"/>
      <c r="AX571" s="278"/>
      <c r="AY571" s="456"/>
      <c r="AZ571" s="278"/>
      <c r="BA571" s="278"/>
      <c r="BB571" s="278"/>
      <c r="BC571" s="278"/>
      <c r="BD571" s="164"/>
      <c r="BE571" s="164"/>
      <c r="BF571" s="164"/>
      <c r="BG571" s="164"/>
      <c r="BH571" s="164"/>
      <c r="BI571" s="164"/>
      <c r="BJ571" s="165"/>
      <c r="BK571" s="164"/>
      <c r="BL571" s="165"/>
      <c r="BM571" s="165"/>
      <c r="BN571" s="165"/>
      <c r="BO571" s="165"/>
      <c r="BP571" s="165"/>
      <c r="BQ571" s="165"/>
      <c r="BR571" s="165"/>
      <c r="BS571" s="284"/>
      <c r="BT571" s="289"/>
      <c r="BU571" s="279"/>
      <c r="BV571" s="290"/>
      <c r="BW571" s="289"/>
      <c r="BX571" s="289"/>
      <c r="BY571" s="289"/>
      <c r="BZ571" s="289"/>
      <c r="CA571" s="279"/>
      <c r="CB571" s="290"/>
      <c r="CC571" s="289"/>
      <c r="CD571" s="279"/>
      <c r="CE571" s="328"/>
      <c r="CF571" s="290"/>
      <c r="CG571" s="289"/>
      <c r="CH571" s="279"/>
      <c r="CI571" s="328"/>
      <c r="CJ571" s="290"/>
      <c r="CK571" s="289"/>
      <c r="CL571" s="279"/>
      <c r="CM571" s="328"/>
      <c r="CN571" s="290"/>
      <c r="CO571" s="289"/>
      <c r="CP571" s="279"/>
      <c r="CQ571" s="328"/>
      <c r="CR571" s="290"/>
      <c r="CS571" s="289"/>
      <c r="CT571" s="279"/>
      <c r="CU571" s="328"/>
      <c r="CV571" s="328"/>
      <c r="CW571" s="290"/>
      <c r="CX571" s="289"/>
      <c r="CY571" s="279"/>
      <c r="CZ571" s="328"/>
      <c r="DA571" s="328"/>
      <c r="DB571" s="290"/>
      <c r="DC571" s="289"/>
      <c r="DD571" s="279"/>
      <c r="DE571" s="328"/>
      <c r="DF571" s="328"/>
      <c r="DG571" s="290"/>
      <c r="DH571" s="302"/>
      <c r="DI571" s="301"/>
      <c r="DJ571" s="163">
        <v>12</v>
      </c>
      <c r="DK571" s="163">
        <v>0</v>
      </c>
      <c r="DL571" s="163">
        <v>0</v>
      </c>
      <c r="DM571" s="163">
        <v>0</v>
      </c>
      <c r="DN571" s="163">
        <v>1</v>
      </c>
      <c r="DO571" s="163">
        <v>0</v>
      </c>
      <c r="DP571" s="165">
        <v>10.1</v>
      </c>
      <c r="DQ571" s="165"/>
      <c r="DR571" s="165">
        <v>10.1000003814697</v>
      </c>
      <c r="DS571" s="163">
        <v>54</v>
      </c>
      <c r="DT571" s="163">
        <v>8</v>
      </c>
      <c r="DU571" s="163">
        <v>7</v>
      </c>
      <c r="DV571" s="163">
        <v>5</v>
      </c>
      <c r="DW571" s="163">
        <v>0</v>
      </c>
      <c r="DX571" s="163">
        <v>12</v>
      </c>
      <c r="DY571" s="163">
        <v>2</v>
      </c>
      <c r="DZ571" s="163">
        <v>2</v>
      </c>
      <c r="EA571" s="163">
        <v>0</v>
      </c>
      <c r="EB571" s="163">
        <v>1</v>
      </c>
      <c r="EC571" s="163">
        <v>13</v>
      </c>
      <c r="ED571" s="165">
        <v>11.3225830834321</v>
      </c>
      <c r="EE571" s="165">
        <v>10.451615153937301</v>
      </c>
      <c r="EF571" s="165">
        <v>0</v>
      </c>
      <c r="EG571" s="165">
        <v>6.9677434359582398</v>
      </c>
      <c r="EH571" s="166">
        <v>1.93548428776618</v>
      </c>
      <c r="EI571" s="165">
        <v>149.378235261702</v>
      </c>
      <c r="EJ571" s="164">
        <v>0.2</v>
      </c>
      <c r="EK571" s="164">
        <v>0.296296296296296</v>
      </c>
      <c r="EL571" s="278">
        <v>0.46153846100000001</v>
      </c>
      <c r="EM571" s="278">
        <v>0.192307692</v>
      </c>
      <c r="EN571" s="278">
        <v>0.34615384599999999</v>
      </c>
      <c r="EO571" s="278">
        <v>0</v>
      </c>
      <c r="EP571" s="278">
        <v>0.40740741000000003</v>
      </c>
      <c r="EQ571" s="278">
        <v>8.1196580000000004E-2</v>
      </c>
      <c r="ER571" s="165">
        <v>0.10831700201184701</v>
      </c>
      <c r="ES571" s="166">
        <v>4.3548396474739004</v>
      </c>
      <c r="ET571" s="166">
        <v>3.77</v>
      </c>
      <c r="EU571" s="166">
        <v>4.6341353397588403</v>
      </c>
      <c r="EV571" s="166">
        <v>5.9184216139959798</v>
      </c>
      <c r="EW571" s="166">
        <v>5.6215757556911896</v>
      </c>
      <c r="EX571" s="284">
        <v>-1.8040701746940599E-2</v>
      </c>
    </row>
    <row r="572" spans="1:260" ht="13" customHeight="1">
      <c r="A572" s="160" t="s">
        <v>438</v>
      </c>
      <c r="B572" s="160">
        <v>11193</v>
      </c>
      <c r="C572" s="160">
        <v>606303</v>
      </c>
      <c r="D572" s="160">
        <v>14332</v>
      </c>
      <c r="E572" s="160" t="s">
        <v>563</v>
      </c>
      <c r="F572" s="160" t="s">
        <v>563</v>
      </c>
      <c r="G572" s="175"/>
      <c r="H572" s="162" t="s">
        <v>1854</v>
      </c>
      <c r="I572" s="162" t="s">
        <v>1776</v>
      </c>
      <c r="J572" s="161">
        <v>31</v>
      </c>
      <c r="K572" s="161">
        <v>1</v>
      </c>
      <c r="M572" s="184" t="s">
        <v>837</v>
      </c>
      <c r="Z572" s="163"/>
      <c r="AS572" s="278"/>
      <c r="AT572" s="278"/>
      <c r="AU572" s="278"/>
      <c r="AV572" s="278"/>
      <c r="AW572" s="278"/>
      <c r="AX572" s="278"/>
      <c r="AY572" s="456"/>
      <c r="AZ572" s="278"/>
      <c r="BA572" s="278"/>
      <c r="BB572" s="278"/>
      <c r="BC572" s="278"/>
      <c r="BD572" s="164"/>
      <c r="BE572" s="164"/>
      <c r="BF572" s="164"/>
      <c r="BG572" s="164"/>
      <c r="BH572" s="164"/>
      <c r="BI572" s="164"/>
      <c r="BJ572" s="165"/>
      <c r="BK572" s="164"/>
      <c r="BL572" s="165"/>
      <c r="BM572" s="165"/>
      <c r="BN572" s="165"/>
      <c r="BO572" s="165"/>
      <c r="BP572" s="165"/>
      <c r="BQ572" s="165"/>
      <c r="BR572" s="165"/>
      <c r="BS572" s="284"/>
      <c r="BT572" s="289"/>
      <c r="BU572" s="279"/>
      <c r="BV572" s="290"/>
      <c r="BW572" s="289"/>
      <c r="BX572" s="289"/>
      <c r="BY572" s="289"/>
      <c r="BZ572" s="289"/>
      <c r="CA572" s="279"/>
      <c r="CB572" s="290"/>
      <c r="CC572" s="289"/>
      <c r="CD572" s="279"/>
      <c r="CE572" s="328"/>
      <c r="CF572" s="290"/>
      <c r="CG572" s="289"/>
      <c r="CH572" s="279"/>
      <c r="CI572" s="328"/>
      <c r="CJ572" s="290"/>
      <c r="CK572" s="289"/>
      <c r="CL572" s="279"/>
      <c r="CM572" s="328"/>
      <c r="CN572" s="290"/>
      <c r="CO572" s="289"/>
      <c r="CP572" s="279"/>
      <c r="CQ572" s="328"/>
      <c r="CR572" s="290"/>
      <c r="CS572" s="289"/>
      <c r="CT572" s="279"/>
      <c r="CU572" s="328"/>
      <c r="CV572" s="328"/>
      <c r="CW572" s="290"/>
      <c r="CX572" s="289"/>
      <c r="CY572" s="279"/>
      <c r="CZ572" s="328"/>
      <c r="DA572" s="328"/>
      <c r="DB572" s="290"/>
      <c r="DC572" s="289"/>
      <c r="DD572" s="279"/>
      <c r="DE572" s="328"/>
      <c r="DF572" s="328"/>
      <c r="DG572" s="290"/>
      <c r="DH572" s="302"/>
      <c r="DI572" s="301"/>
      <c r="DJ572" s="163">
        <v>23</v>
      </c>
      <c r="DK572" s="163">
        <v>0</v>
      </c>
      <c r="DL572" s="163">
        <v>0</v>
      </c>
      <c r="DM572" s="163">
        <v>0</v>
      </c>
      <c r="DN572" s="163">
        <v>1</v>
      </c>
      <c r="DO572" s="163">
        <v>1</v>
      </c>
      <c r="DP572" s="165">
        <v>18.100000000000001</v>
      </c>
      <c r="DQ572" s="165"/>
      <c r="DR572" s="165">
        <v>18.100000381469702</v>
      </c>
      <c r="DS572" s="163">
        <v>84</v>
      </c>
      <c r="DT572" s="163">
        <v>25</v>
      </c>
      <c r="DU572" s="163">
        <v>17</v>
      </c>
      <c r="DV572" s="163">
        <v>17</v>
      </c>
      <c r="DW572" s="163">
        <v>3</v>
      </c>
      <c r="DX572" s="163">
        <v>6</v>
      </c>
      <c r="DY572" s="163">
        <v>1</v>
      </c>
      <c r="DZ572" s="163">
        <v>0</v>
      </c>
      <c r="EA572" s="163">
        <v>0</v>
      </c>
      <c r="EB572" s="163">
        <v>0</v>
      </c>
      <c r="EC572" s="163">
        <v>16</v>
      </c>
      <c r="ED572" s="165">
        <v>7.8545476336524596</v>
      </c>
      <c r="EE572" s="165">
        <v>2.9454553626196698</v>
      </c>
      <c r="EF572" s="165">
        <v>1.47272768130983</v>
      </c>
      <c r="EG572" s="165">
        <v>12.272730677581899</v>
      </c>
      <c r="EH572" s="166">
        <v>1.6909095600224</v>
      </c>
      <c r="EI572" s="165">
        <v>130.50226636290901</v>
      </c>
      <c r="EJ572" s="164">
        <v>0.32051282051281998</v>
      </c>
      <c r="EK572" s="164">
        <v>0.37288135593220301</v>
      </c>
      <c r="EL572" s="278">
        <v>0.29032258</v>
      </c>
      <c r="EM572" s="278">
        <v>0.19354838699999999</v>
      </c>
      <c r="EN572" s="278">
        <v>0.51612903200000004</v>
      </c>
      <c r="EO572" s="278">
        <v>0.17741935</v>
      </c>
      <c r="EP572" s="278">
        <v>0.40322581000000002</v>
      </c>
      <c r="EQ572" s="278">
        <v>8.4967319999999999E-2</v>
      </c>
      <c r="ER572" s="165">
        <v>-0.42075678853703802</v>
      </c>
      <c r="ES572" s="166">
        <v>8.3454568607557391</v>
      </c>
      <c r="ET572" s="166">
        <v>7.97</v>
      </c>
      <c r="EU572" s="166">
        <v>4.4493846514994502</v>
      </c>
      <c r="EV572" s="166">
        <v>4.8958730777740902</v>
      </c>
      <c r="EW572" s="166">
        <v>4.2609033382711399</v>
      </c>
      <c r="EX572" s="284">
        <v>-5.1714684814214699E-2</v>
      </c>
    </row>
    <row r="573" spans="1:260" ht="13" customHeight="1">
      <c r="A573" s="160" t="s">
        <v>438</v>
      </c>
      <c r="B573" s="160">
        <v>10393</v>
      </c>
      <c r="C573" s="160">
        <v>573009</v>
      </c>
      <c r="D573" s="160">
        <v>14857</v>
      </c>
      <c r="E573" s="160" t="s">
        <v>45</v>
      </c>
      <c r="F573" s="160" t="s">
        <v>45</v>
      </c>
      <c r="G573" s="175"/>
      <c r="H573" s="162" t="s">
        <v>1792</v>
      </c>
      <c r="I573" s="162" t="s">
        <v>536</v>
      </c>
      <c r="J573" s="161">
        <v>34</v>
      </c>
      <c r="K573" s="161">
        <v>1</v>
      </c>
      <c r="M573" s="184" t="s">
        <v>46</v>
      </c>
      <c r="Z573" s="163"/>
      <c r="AS573" s="278"/>
      <c r="AT573" s="278"/>
      <c r="AU573" s="278"/>
      <c r="AV573" s="278"/>
      <c r="AW573" s="278"/>
      <c r="AX573" s="278"/>
      <c r="AY573" s="456"/>
      <c r="AZ573" s="278"/>
      <c r="BA573" s="278"/>
      <c r="BB573" s="278"/>
      <c r="BC573" s="278"/>
      <c r="BD573" s="164"/>
      <c r="BE573" s="164"/>
      <c r="BF573" s="164"/>
      <c r="BG573" s="164"/>
      <c r="BH573" s="164"/>
      <c r="BI573" s="164"/>
      <c r="BJ573" s="165"/>
      <c r="BK573" s="164"/>
      <c r="BL573" s="165"/>
      <c r="BM573" s="165"/>
      <c r="BN573" s="165"/>
      <c r="BO573" s="165"/>
      <c r="BP573" s="165"/>
      <c r="BQ573" s="165"/>
      <c r="BR573" s="165"/>
      <c r="BS573" s="284"/>
      <c r="BT573" s="289"/>
      <c r="BU573" s="279"/>
      <c r="BV573" s="290"/>
      <c r="BW573" s="289"/>
      <c r="BX573" s="289"/>
      <c r="BY573" s="289"/>
      <c r="BZ573" s="289"/>
      <c r="CA573" s="279"/>
      <c r="CB573" s="290"/>
      <c r="CC573" s="289"/>
      <c r="CD573" s="279"/>
      <c r="CE573" s="328"/>
      <c r="CF573" s="290"/>
      <c r="CG573" s="289"/>
      <c r="CH573" s="279"/>
      <c r="CI573" s="328"/>
      <c r="CJ573" s="290"/>
      <c r="CK573" s="289"/>
      <c r="CL573" s="279"/>
      <c r="CM573" s="328"/>
      <c r="CN573" s="290"/>
      <c r="CO573" s="289"/>
      <c r="CP573" s="279"/>
      <c r="CQ573" s="328"/>
      <c r="CR573" s="290"/>
      <c r="CS573" s="289"/>
      <c r="CT573" s="279"/>
      <c r="CU573" s="328"/>
      <c r="CV573" s="328"/>
      <c r="CW573" s="290"/>
      <c r="CX573" s="289"/>
      <c r="CY573" s="279"/>
      <c r="CZ573" s="328"/>
      <c r="DA573" s="328"/>
      <c r="DB573" s="290"/>
      <c r="DC573" s="289"/>
      <c r="DD573" s="279"/>
      <c r="DE573" s="328"/>
      <c r="DF573" s="328"/>
      <c r="DG573" s="290"/>
      <c r="DH573" s="302"/>
      <c r="DI573" s="301"/>
      <c r="DJ573" s="163">
        <v>10</v>
      </c>
      <c r="DK573" s="163">
        <v>0</v>
      </c>
      <c r="DL573" s="163">
        <v>0</v>
      </c>
      <c r="DM573" s="163">
        <v>0</v>
      </c>
      <c r="DN573" s="163">
        <v>1</v>
      </c>
      <c r="DO573" s="163">
        <v>0</v>
      </c>
      <c r="DP573" s="165">
        <v>9.1999999999999993</v>
      </c>
      <c r="DQ573" s="165"/>
      <c r="DR573" s="165">
        <v>9.1999998092651296</v>
      </c>
      <c r="DS573" s="163">
        <v>58</v>
      </c>
      <c r="DT573" s="163">
        <v>26</v>
      </c>
      <c r="DU573" s="163">
        <v>17</v>
      </c>
      <c r="DV573" s="163">
        <v>17</v>
      </c>
      <c r="DW573" s="163">
        <v>5</v>
      </c>
      <c r="DX573" s="163">
        <v>3</v>
      </c>
      <c r="DY573" s="163">
        <v>1</v>
      </c>
      <c r="DZ573" s="163">
        <v>1</v>
      </c>
      <c r="EA573" s="163">
        <v>0</v>
      </c>
      <c r="EB573" s="163">
        <v>0</v>
      </c>
      <c r="EC573" s="163">
        <v>8</v>
      </c>
      <c r="ED573" s="165">
        <v>7.4482770867638797</v>
      </c>
      <c r="EE573" s="165">
        <v>2.7931039075364499</v>
      </c>
      <c r="EF573" s="165">
        <v>4.6551731792274298</v>
      </c>
      <c r="EG573" s="165">
        <v>24.206900531982601</v>
      </c>
      <c r="EH573" s="166">
        <v>3.0000004932799</v>
      </c>
      <c r="EI573" s="165">
        <v>231.53625286599299</v>
      </c>
      <c r="EJ573" s="164">
        <v>0.48148148148148101</v>
      </c>
      <c r="EK573" s="164">
        <v>0.51219512195121897</v>
      </c>
      <c r="EL573" s="278">
        <v>0.43181818100000002</v>
      </c>
      <c r="EM573" s="278">
        <v>0.181818181</v>
      </c>
      <c r="EN573" s="278">
        <v>0.38636363600000001</v>
      </c>
      <c r="EO573" s="278">
        <v>0.10869565</v>
      </c>
      <c r="EP573" s="278">
        <v>0.34782608999999998</v>
      </c>
      <c r="EQ573" s="278">
        <v>9.8958329999999997E-2</v>
      </c>
      <c r="ER573" s="165">
        <v>-1.2928096531573501</v>
      </c>
      <c r="ES573" s="166">
        <v>15.8275888093732</v>
      </c>
      <c r="ET573" s="166">
        <v>5.65</v>
      </c>
      <c r="EU573" s="166">
        <v>9.3960937747208604</v>
      </c>
      <c r="EV573" s="166">
        <v>5.2651303398210301</v>
      </c>
      <c r="EW573" s="166">
        <v>4.3584989538438403</v>
      </c>
      <c r="EX573" s="284">
        <v>-0.479374408721923</v>
      </c>
    </row>
    <row r="574" spans="1:260" ht="13" customHeight="1">
      <c r="A574" s="160" t="s">
        <v>438</v>
      </c>
      <c r="B574" s="160">
        <v>9786</v>
      </c>
      <c r="C574" s="160">
        <v>571656</v>
      </c>
      <c r="D574" s="160">
        <v>14814</v>
      </c>
      <c r="E574" s="160" t="s">
        <v>188</v>
      </c>
      <c r="F574" s="160" t="s">
        <v>188</v>
      </c>
      <c r="G574" s="175"/>
      <c r="H574" s="168" t="s">
        <v>862</v>
      </c>
      <c r="I574" s="169" t="s">
        <v>437</v>
      </c>
      <c r="J574" s="170">
        <v>33</v>
      </c>
      <c r="K574" s="161">
        <v>1</v>
      </c>
      <c r="M574" s="184" t="s">
        <v>837</v>
      </c>
      <c r="Z574" s="163"/>
      <c r="AS574" s="278"/>
      <c r="AT574" s="278"/>
      <c r="AU574" s="278"/>
      <c r="AV574" s="278"/>
      <c r="AW574" s="278"/>
      <c r="AX574" s="278"/>
      <c r="AY574" s="456"/>
      <c r="AZ574" s="278"/>
      <c r="BA574" s="278"/>
      <c r="BB574" s="278"/>
      <c r="BC574" s="278"/>
      <c r="BD574" s="164"/>
      <c r="BE574" s="164"/>
      <c r="BF574" s="164"/>
      <c r="BG574" s="164"/>
      <c r="BH574" s="164"/>
      <c r="BI574" s="164"/>
      <c r="BJ574" s="165"/>
      <c r="BK574" s="164"/>
      <c r="BL574" s="165"/>
      <c r="BM574" s="165"/>
      <c r="BN574" s="165"/>
      <c r="BO574" s="165"/>
      <c r="BP574" s="165"/>
      <c r="BQ574" s="165"/>
      <c r="BR574" s="165"/>
      <c r="BS574" s="284"/>
      <c r="BT574" s="289"/>
      <c r="BU574" s="279"/>
      <c r="BV574" s="290"/>
      <c r="BW574" s="289"/>
      <c r="BX574" s="289"/>
      <c r="BY574" s="289"/>
      <c r="BZ574" s="289"/>
      <c r="CA574" s="279"/>
      <c r="CB574" s="290"/>
      <c r="CC574" s="289"/>
      <c r="CD574" s="279"/>
      <c r="CE574" s="328"/>
      <c r="CF574" s="290"/>
      <c r="CG574" s="289"/>
      <c r="CH574" s="279"/>
      <c r="CI574" s="328"/>
      <c r="CJ574" s="290"/>
      <c r="CK574" s="289"/>
      <c r="CL574" s="279"/>
      <c r="CM574" s="328"/>
      <c r="CN574" s="290"/>
      <c r="CO574" s="289"/>
      <c r="CP574" s="279"/>
      <c r="CQ574" s="328"/>
      <c r="CR574" s="290"/>
      <c r="CS574" s="289"/>
      <c r="CT574" s="279"/>
      <c r="CU574" s="328"/>
      <c r="CV574" s="328"/>
      <c r="CW574" s="290"/>
      <c r="CX574" s="289"/>
      <c r="CY574" s="279"/>
      <c r="CZ574" s="328"/>
      <c r="DA574" s="328"/>
      <c r="DB574" s="290"/>
      <c r="DC574" s="289"/>
      <c r="DD574" s="279"/>
      <c r="DE574" s="328"/>
      <c r="DF574" s="328"/>
      <c r="DG574" s="290"/>
      <c r="DH574" s="302"/>
      <c r="DI574" s="301"/>
      <c r="DP574" s="165"/>
      <c r="DQ574" s="165"/>
      <c r="DR574" s="165"/>
      <c r="ED574" s="165"/>
      <c r="EE574" s="165"/>
      <c r="EF574" s="165"/>
      <c r="EG574" s="165"/>
      <c r="EH574" s="166"/>
      <c r="EI574" s="165"/>
      <c r="EJ574" s="164"/>
      <c r="EK574" s="164"/>
      <c r="EL574" s="278"/>
      <c r="EM574" s="278"/>
      <c r="EN574" s="278"/>
      <c r="EO574" s="278"/>
      <c r="EP574" s="278"/>
      <c r="EQ574" s="278"/>
      <c r="ER574" s="165"/>
      <c r="ES574" s="166"/>
      <c r="ET574" s="166"/>
      <c r="EU574" s="166"/>
      <c r="EV574" s="166"/>
      <c r="EW574" s="166"/>
      <c r="EX574" s="284"/>
    </row>
    <row r="575" spans="1:260" ht="13" customHeight="1">
      <c r="A575" s="160" t="s">
        <v>438</v>
      </c>
      <c r="B575" s="160">
        <v>12980</v>
      </c>
      <c r="C575" s="160">
        <v>689672</v>
      </c>
      <c r="D575" s="160">
        <v>31967</v>
      </c>
      <c r="E575" s="160" t="s">
        <v>164</v>
      </c>
      <c r="F575" s="160" t="s">
        <v>164</v>
      </c>
      <c r="G575" s="175"/>
      <c r="H575" s="162" t="s">
        <v>784</v>
      </c>
      <c r="I575" s="162" t="s">
        <v>260</v>
      </c>
      <c r="J575" s="160">
        <v>23</v>
      </c>
      <c r="K575" s="161">
        <v>1</v>
      </c>
      <c r="M575" s="184" t="s">
        <v>837</v>
      </c>
      <c r="Z575" s="163"/>
      <c r="AS575" s="278"/>
      <c r="AT575" s="278"/>
      <c r="AU575" s="278"/>
      <c r="AV575" s="278"/>
      <c r="AW575" s="278"/>
      <c r="AX575" s="278"/>
      <c r="AY575" s="456"/>
      <c r="AZ575" s="278"/>
      <c r="BA575" s="278"/>
      <c r="BB575" s="278"/>
      <c r="BC575" s="278"/>
      <c r="BD575" s="164"/>
      <c r="BE575" s="164"/>
      <c r="BF575" s="164"/>
      <c r="BG575" s="164"/>
      <c r="BH575" s="164"/>
      <c r="BI575" s="164"/>
      <c r="BJ575" s="165"/>
      <c r="BK575" s="164"/>
      <c r="BL575" s="165"/>
      <c r="BM575" s="165"/>
      <c r="BN575" s="165"/>
      <c r="BO575" s="165"/>
      <c r="BP575" s="165"/>
      <c r="BQ575" s="165"/>
      <c r="BR575" s="165"/>
      <c r="BS575" s="284"/>
      <c r="BT575" s="289"/>
      <c r="BU575" s="279"/>
      <c r="BV575" s="290"/>
      <c r="BW575" s="289"/>
      <c r="BX575" s="289"/>
      <c r="BY575" s="289"/>
      <c r="BZ575" s="289"/>
      <c r="CA575" s="279"/>
      <c r="CB575" s="290"/>
      <c r="CC575" s="289"/>
      <c r="CD575" s="279"/>
      <c r="CE575" s="328"/>
      <c r="CF575" s="290"/>
      <c r="CG575" s="289"/>
      <c r="CH575" s="279"/>
      <c r="CI575" s="328"/>
      <c r="CJ575" s="290"/>
      <c r="CK575" s="289"/>
      <c r="CL575" s="279"/>
      <c r="CM575" s="328"/>
      <c r="CN575" s="290"/>
      <c r="CO575" s="289"/>
      <c r="CP575" s="279"/>
      <c r="CQ575" s="328"/>
      <c r="CR575" s="290"/>
      <c r="CS575" s="289"/>
      <c r="CT575" s="279"/>
      <c r="CU575" s="328"/>
      <c r="CV575" s="328"/>
      <c r="CW575" s="290"/>
      <c r="CX575" s="289"/>
      <c r="CY575" s="279"/>
      <c r="CZ575" s="328"/>
      <c r="DA575" s="328"/>
      <c r="DB575" s="290"/>
      <c r="DC575" s="289"/>
      <c r="DD575" s="279"/>
      <c r="DE575" s="328"/>
      <c r="DF575" s="328"/>
      <c r="DG575" s="290"/>
      <c r="DH575" s="325"/>
      <c r="DI575" s="301"/>
      <c r="DP575" s="165"/>
      <c r="DQ575" s="165"/>
      <c r="DR575" s="165"/>
      <c r="ED575" s="165"/>
      <c r="EE575" s="165"/>
      <c r="EF575" s="165"/>
      <c r="EG575" s="165"/>
      <c r="EH575" s="166"/>
      <c r="EI575" s="165"/>
      <c r="EJ575" s="164"/>
      <c r="EK575" s="164"/>
      <c r="EL575" s="278"/>
      <c r="EM575" s="278"/>
      <c r="EN575" s="278"/>
      <c r="EO575" s="278"/>
      <c r="EP575" s="278"/>
      <c r="EQ575" s="278"/>
      <c r="ER575" s="165"/>
      <c r="ES575" s="166"/>
      <c r="ET575" s="166"/>
      <c r="EU575" s="166"/>
      <c r="EV575" s="166"/>
      <c r="EW575" s="166"/>
      <c r="EX575" s="284"/>
    </row>
    <row r="576" spans="1:260" ht="13" customHeight="1">
      <c r="A576" s="160" t="s">
        <v>438</v>
      </c>
      <c r="B576" s="160">
        <v>10395</v>
      </c>
      <c r="C576" s="160">
        <v>608348</v>
      </c>
      <c r="D576" s="160">
        <v>13620</v>
      </c>
      <c r="E576" s="160" t="s">
        <v>129</v>
      </c>
      <c r="F576" s="160" t="s">
        <v>129</v>
      </c>
      <c r="G576" s="175"/>
      <c r="H576" s="168" t="s">
        <v>275</v>
      </c>
      <c r="I576" s="169" t="s">
        <v>724</v>
      </c>
      <c r="J576" s="170">
        <v>30</v>
      </c>
      <c r="K576" s="161">
        <v>2</v>
      </c>
      <c r="L576" s="161" t="s">
        <v>837</v>
      </c>
      <c r="Z576" s="163">
        <v>57</v>
      </c>
      <c r="AA576" s="163">
        <v>216</v>
      </c>
      <c r="AB576" s="163">
        <v>183</v>
      </c>
      <c r="AC576" s="163">
        <v>49</v>
      </c>
      <c r="AD576" s="163">
        <v>28</v>
      </c>
      <c r="AE576" s="163">
        <v>9</v>
      </c>
      <c r="AF576" s="163">
        <v>1</v>
      </c>
      <c r="AG576" s="163">
        <v>11</v>
      </c>
      <c r="AH576" s="163">
        <v>33</v>
      </c>
      <c r="AI576" s="163">
        <v>31</v>
      </c>
      <c r="AJ576" s="163">
        <v>0</v>
      </c>
      <c r="AK576" s="163">
        <v>0</v>
      </c>
      <c r="AL576" s="163">
        <v>30</v>
      </c>
      <c r="AM576" s="163">
        <v>0</v>
      </c>
      <c r="AN576" s="163">
        <v>35</v>
      </c>
      <c r="AO576" s="163">
        <v>1</v>
      </c>
      <c r="AP576" s="163">
        <v>2</v>
      </c>
      <c r="AQ576" s="163">
        <v>0</v>
      </c>
      <c r="AR576" s="163">
        <v>5</v>
      </c>
      <c r="AS576" s="278">
        <v>0.13888888799999999</v>
      </c>
      <c r="AT576" s="278">
        <v>0.16203703699999999</v>
      </c>
      <c r="AU576" s="278">
        <v>0.46</v>
      </c>
      <c r="AV576" s="278">
        <v>0.26666666999999999</v>
      </c>
      <c r="AW576" s="278">
        <v>0.10666667000000001</v>
      </c>
      <c r="AX576" s="278">
        <v>0.44666666999999999</v>
      </c>
      <c r="AY576" s="456">
        <v>109.661</v>
      </c>
      <c r="AZ576" s="278">
        <v>8.3612039999999999E-2</v>
      </c>
      <c r="BA576" s="278">
        <v>0.39333333300000001</v>
      </c>
      <c r="BB576" s="278">
        <v>0.2</v>
      </c>
      <c r="BC576" s="278">
        <v>0.40666666600000001</v>
      </c>
      <c r="BD576" s="164">
        <v>0.273381294</v>
      </c>
      <c r="BE576" s="164">
        <v>0.26775956200000001</v>
      </c>
      <c r="BF576" s="164">
        <v>0.37037037</v>
      </c>
      <c r="BG576" s="164">
        <v>0.50819672100000002</v>
      </c>
      <c r="BH576" s="164">
        <v>0.87856709099999997</v>
      </c>
      <c r="BI576" s="164">
        <v>0.24043715900000001</v>
      </c>
      <c r="BJ576" s="165">
        <v>158.03429802693799</v>
      </c>
      <c r="BK576" s="164">
        <v>0.37954171664184899</v>
      </c>
      <c r="BL576" s="165">
        <v>11.4003154459971</v>
      </c>
      <c r="BM576" s="165">
        <v>36.437582177259301</v>
      </c>
      <c r="BN576" s="165">
        <v>146.70874573178901</v>
      </c>
      <c r="BO576" s="165">
        <v>-9.4980047550149202E-2</v>
      </c>
      <c r="BP576" s="332">
        <v>-1.7828605719841999</v>
      </c>
      <c r="BQ576" s="165">
        <v>19.251828430835399</v>
      </c>
      <c r="BR576" s="165">
        <v>10.0035545701723</v>
      </c>
      <c r="BS576" s="284">
        <v>1.9958597067985999</v>
      </c>
      <c r="BT576" s="289"/>
      <c r="BU576" s="279"/>
      <c r="BV576" s="290"/>
      <c r="BW576" s="289"/>
      <c r="BX576" s="289"/>
      <c r="BY576" s="289"/>
      <c r="BZ576" s="289"/>
      <c r="CA576" s="279"/>
      <c r="CB576" s="290"/>
      <c r="CC576" s="289"/>
      <c r="CD576" s="279"/>
      <c r="CE576" s="328"/>
      <c r="CF576" s="290"/>
      <c r="CG576" s="289"/>
      <c r="CH576" s="279"/>
      <c r="CI576" s="328"/>
      <c r="CJ576" s="290"/>
      <c r="CK576" s="289"/>
      <c r="CL576" s="279"/>
      <c r="CM576" s="328"/>
      <c r="CN576" s="290"/>
      <c r="CO576" s="289"/>
      <c r="CP576" s="279"/>
      <c r="CQ576" s="328"/>
      <c r="CR576" s="290"/>
      <c r="CS576" s="289"/>
      <c r="CT576" s="279"/>
      <c r="CU576" s="328"/>
      <c r="CV576" s="328"/>
      <c r="CW576" s="290"/>
      <c r="CX576" s="289"/>
      <c r="CY576" s="279"/>
      <c r="CZ576" s="328"/>
      <c r="DA576" s="328"/>
      <c r="DB576" s="290"/>
      <c r="DC576" s="289"/>
      <c r="DD576" s="279"/>
      <c r="DE576" s="328"/>
      <c r="DF576" s="328"/>
      <c r="DG576" s="290"/>
      <c r="DH576" s="302"/>
      <c r="DI576" s="301">
        <v>2.2073664665222101</v>
      </c>
      <c r="DP576" s="165"/>
      <c r="DQ576" s="165"/>
      <c r="DR576" s="165"/>
      <c r="ED576" s="165"/>
      <c r="EE576" s="165"/>
      <c r="EF576" s="165"/>
      <c r="EG576" s="165"/>
      <c r="EH576" s="166"/>
      <c r="EI576" s="165"/>
      <c r="EJ576" s="164"/>
      <c r="EK576" s="164"/>
      <c r="EL576" s="278"/>
      <c r="EM576" s="278"/>
      <c r="EN576" s="278"/>
      <c r="EO576" s="278"/>
      <c r="EP576" s="278"/>
      <c r="EQ576" s="278"/>
      <c r="ER576" s="165"/>
      <c r="ES576" s="166"/>
      <c r="ET576" s="166"/>
      <c r="EU576" s="166"/>
      <c r="EV576" s="166"/>
      <c r="EW576" s="166"/>
      <c r="EX576" s="284"/>
    </row>
    <row r="577" spans="1:260" ht="13" customHeight="1">
      <c r="A577" s="160" t="s">
        <v>438</v>
      </c>
      <c r="B577" s="160">
        <v>11855</v>
      </c>
      <c r="C577" s="160">
        <v>672515</v>
      </c>
      <c r="D577" s="160">
        <v>22664</v>
      </c>
      <c r="E577" s="160" t="s">
        <v>45</v>
      </c>
      <c r="F577" s="160" t="s">
        <v>45</v>
      </c>
      <c r="G577" s="175"/>
      <c r="H577" s="162" t="s">
        <v>3014</v>
      </c>
      <c r="I577" s="162" t="s">
        <v>86</v>
      </c>
      <c r="J577" s="160">
        <v>25</v>
      </c>
      <c r="K577" s="161">
        <v>2</v>
      </c>
      <c r="L577" s="161" t="s">
        <v>837</v>
      </c>
      <c r="Z577" s="163">
        <v>53</v>
      </c>
      <c r="AA577" s="163">
        <v>188</v>
      </c>
      <c r="AB577" s="163">
        <v>174</v>
      </c>
      <c r="AC577" s="163">
        <v>47</v>
      </c>
      <c r="AD577" s="163">
        <v>33</v>
      </c>
      <c r="AE577" s="163">
        <v>8</v>
      </c>
      <c r="AF577" s="163">
        <v>1</v>
      </c>
      <c r="AG577" s="163">
        <v>5</v>
      </c>
      <c r="AH577" s="163">
        <v>29</v>
      </c>
      <c r="AI577" s="163">
        <v>20</v>
      </c>
      <c r="AJ577" s="163">
        <v>1</v>
      </c>
      <c r="AK577" s="163">
        <v>1</v>
      </c>
      <c r="AL577" s="163">
        <v>13</v>
      </c>
      <c r="AM577" s="163">
        <v>0</v>
      </c>
      <c r="AN577" s="163">
        <v>32</v>
      </c>
      <c r="AO577" s="163">
        <v>1</v>
      </c>
      <c r="AP577" s="163">
        <v>0</v>
      </c>
      <c r="AQ577" s="163">
        <v>0</v>
      </c>
      <c r="AR577" s="163">
        <v>4</v>
      </c>
      <c r="AS577" s="278">
        <v>6.9148935999999994E-2</v>
      </c>
      <c r="AT577" s="278">
        <v>0.17021276499999999</v>
      </c>
      <c r="AU577" s="278">
        <v>0.33098591999999999</v>
      </c>
      <c r="AV577" s="278">
        <v>0.31690140999999999</v>
      </c>
      <c r="AW577" s="278">
        <v>6.3380279999999997E-2</v>
      </c>
      <c r="AX577" s="278">
        <v>0.47183099000000001</v>
      </c>
      <c r="AY577" s="456">
        <v>110.33199999999999</v>
      </c>
      <c r="AZ577" s="278">
        <v>7.3791350000000006E-2</v>
      </c>
      <c r="BA577" s="278">
        <v>0.46478873199999998</v>
      </c>
      <c r="BB577" s="278">
        <v>0.197183098</v>
      </c>
      <c r="BC577" s="278">
        <v>0.33802816899999999</v>
      </c>
      <c r="BD577" s="164">
        <v>0.30656934299999999</v>
      </c>
      <c r="BE577" s="164">
        <v>0.27011494200000002</v>
      </c>
      <c r="BF577" s="164">
        <v>0.32446808500000002</v>
      </c>
      <c r="BG577" s="164">
        <v>0.413793103</v>
      </c>
      <c r="BH577" s="164">
        <v>0.73826118799999996</v>
      </c>
      <c r="BI577" s="164">
        <v>0.143678161</v>
      </c>
      <c r="BJ577" s="165">
        <v>94.436639535557106</v>
      </c>
      <c r="BK577" s="164">
        <v>0.32446128320186601</v>
      </c>
      <c r="BL577" s="165">
        <v>1.6281409607047399</v>
      </c>
      <c r="BM577" s="165">
        <v>23.419836078655099</v>
      </c>
      <c r="BN577" s="165">
        <v>105.912689439464</v>
      </c>
      <c r="BO577" s="165">
        <v>-7.8562594159876195E-2</v>
      </c>
      <c r="BP577" s="165">
        <v>-4.6308145392686101E-2</v>
      </c>
      <c r="BQ577" s="165">
        <v>18.770755591221299</v>
      </c>
      <c r="BR577" s="165">
        <v>1.2522837709414001</v>
      </c>
      <c r="BS577" s="284">
        <v>1.9459863194436999</v>
      </c>
      <c r="BT577" s="289"/>
      <c r="BU577" s="279"/>
      <c r="BV577" s="290"/>
      <c r="BW577" s="289"/>
      <c r="BX577" s="289"/>
      <c r="BY577" s="289"/>
      <c r="BZ577" s="289"/>
      <c r="CA577" s="279"/>
      <c r="CB577" s="290"/>
      <c r="CC577" s="289"/>
      <c r="CD577" s="279"/>
      <c r="CE577" s="328"/>
      <c r="CF577" s="290"/>
      <c r="CG577" s="289"/>
      <c r="CH577" s="279"/>
      <c r="CI577" s="328"/>
      <c r="CJ577" s="290"/>
      <c r="CK577" s="289"/>
      <c r="CL577" s="279"/>
      <c r="CM577" s="328"/>
      <c r="CN577" s="290"/>
      <c r="CO577" s="289"/>
      <c r="CP577" s="279"/>
      <c r="CQ577" s="328"/>
      <c r="CR577" s="290"/>
      <c r="CS577" s="289"/>
      <c r="CT577" s="279"/>
      <c r="CU577" s="328"/>
      <c r="CV577" s="328"/>
      <c r="CW577" s="290"/>
      <c r="CX577" s="289"/>
      <c r="CY577" s="279"/>
      <c r="CZ577" s="328"/>
      <c r="DA577" s="328"/>
      <c r="DB577" s="290"/>
      <c r="DC577" s="289"/>
      <c r="DD577" s="279"/>
      <c r="DE577" s="328"/>
      <c r="DF577" s="328"/>
      <c r="DG577" s="290"/>
      <c r="DH577" s="302"/>
      <c r="DI577" s="301">
        <v>11.390274643898</v>
      </c>
      <c r="DP577" s="165"/>
      <c r="DQ577" s="165"/>
      <c r="DR577" s="165"/>
      <c r="ED577" s="165"/>
      <c r="EE577" s="165"/>
      <c r="EF577" s="165"/>
      <c r="EG577" s="165"/>
      <c r="EH577" s="166"/>
      <c r="EI577" s="165"/>
      <c r="EJ577" s="164"/>
      <c r="EK577" s="164"/>
      <c r="EL577" s="278"/>
      <c r="EM577" s="278"/>
      <c r="EN577" s="278"/>
      <c r="EO577" s="278"/>
      <c r="EP577" s="278"/>
      <c r="EQ577" s="278"/>
      <c r="ER577" s="165"/>
      <c r="ES577" s="166"/>
      <c r="ET577" s="166"/>
      <c r="EU577" s="166"/>
      <c r="EV577" s="166"/>
      <c r="EW577" s="166"/>
      <c r="EX577" s="284"/>
    </row>
    <row r="578" spans="1:260" ht="13" customHeight="1">
      <c r="A578" s="160" t="s">
        <v>438</v>
      </c>
      <c r="B578" s="160">
        <v>10478</v>
      </c>
      <c r="C578" s="160">
        <v>596117</v>
      </c>
      <c r="D578" s="160">
        <v>18067</v>
      </c>
      <c r="E578" s="160" t="s">
        <v>13</v>
      </c>
      <c r="F578" s="160" t="s">
        <v>13</v>
      </c>
      <c r="G578" s="175"/>
      <c r="H578" s="162" t="s">
        <v>1911</v>
      </c>
      <c r="I578" s="162" t="s">
        <v>307</v>
      </c>
      <c r="J578" s="161">
        <v>31</v>
      </c>
      <c r="K578" s="161">
        <v>2</v>
      </c>
      <c r="L578" s="161" t="s">
        <v>46</v>
      </c>
      <c r="Z578" s="163"/>
      <c r="AS578" s="278"/>
      <c r="AT578" s="278"/>
      <c r="AU578" s="278"/>
      <c r="AV578" s="278"/>
      <c r="AW578" s="278"/>
      <c r="AX578" s="278"/>
      <c r="AY578" s="456"/>
      <c r="AZ578" s="278"/>
      <c r="BA578" s="278"/>
      <c r="BB578" s="278"/>
      <c r="BC578" s="278"/>
      <c r="BD578" s="164"/>
      <c r="BE578" s="164"/>
      <c r="BF578" s="164"/>
      <c r="BG578" s="164"/>
      <c r="BH578" s="164"/>
      <c r="BI578" s="164"/>
      <c r="BJ578" s="165"/>
      <c r="BK578" s="164"/>
      <c r="BL578" s="165"/>
      <c r="BM578" s="165"/>
      <c r="BN578" s="165"/>
      <c r="BO578" s="165"/>
      <c r="BP578" s="165"/>
      <c r="BQ578" s="165"/>
      <c r="BR578" s="165"/>
      <c r="BS578" s="284"/>
      <c r="BT578" s="289"/>
      <c r="BU578" s="279"/>
      <c r="BV578" s="290"/>
      <c r="BW578" s="289"/>
      <c r="BX578" s="289"/>
      <c r="BY578" s="289"/>
      <c r="BZ578" s="289"/>
      <c r="CA578" s="279"/>
      <c r="CB578" s="290"/>
      <c r="CC578" s="289"/>
      <c r="CD578" s="279"/>
      <c r="CE578" s="328"/>
      <c r="CF578" s="290"/>
      <c r="CG578" s="289"/>
      <c r="CH578" s="279"/>
      <c r="CI578" s="328"/>
      <c r="CJ578" s="290"/>
      <c r="CK578" s="289"/>
      <c r="CL578" s="279"/>
      <c r="CM578" s="328"/>
      <c r="CN578" s="290"/>
      <c r="CO578" s="289"/>
      <c r="CP578" s="279"/>
      <c r="CQ578" s="328"/>
      <c r="CR578" s="290"/>
      <c r="CS578" s="289"/>
      <c r="CT578" s="279"/>
      <c r="CU578" s="328"/>
      <c r="CV578" s="328"/>
      <c r="CW578" s="290"/>
      <c r="CX578" s="289"/>
      <c r="CY578" s="279"/>
      <c r="CZ578" s="328"/>
      <c r="DA578" s="328"/>
      <c r="DB578" s="290"/>
      <c r="DC578" s="289"/>
      <c r="DD578" s="279"/>
      <c r="DE578" s="328"/>
      <c r="DF578" s="328"/>
      <c r="DG578" s="290"/>
      <c r="DH578" s="302"/>
      <c r="DI578" s="301"/>
      <c r="DP578" s="165"/>
      <c r="DQ578" s="165"/>
      <c r="DR578" s="165"/>
      <c r="ED578" s="165"/>
      <c r="EE578" s="165"/>
      <c r="EF578" s="165"/>
      <c r="EG578" s="165"/>
      <c r="EH578" s="166"/>
      <c r="EI578" s="165"/>
      <c r="EJ578" s="164"/>
      <c r="EK578" s="164"/>
      <c r="EL578" s="278"/>
      <c r="EM578" s="278"/>
      <c r="EN578" s="278"/>
      <c r="EO578" s="278"/>
      <c r="EP578" s="278"/>
      <c r="EQ578" s="278"/>
      <c r="ER578" s="165"/>
      <c r="ES578" s="166"/>
      <c r="ET578" s="166"/>
      <c r="EU578" s="166"/>
      <c r="EV578" s="166"/>
      <c r="EW578" s="166"/>
      <c r="EX578" s="284"/>
      <c r="FA578" s="167"/>
      <c r="FB578" s="167"/>
      <c r="FC578" s="167"/>
      <c r="FD578" s="167"/>
      <c r="FE578" s="167"/>
      <c r="FF578" s="167"/>
      <c r="FG578" s="167"/>
      <c r="FH578" s="167"/>
      <c r="FI578" s="167"/>
      <c r="FJ578" s="167"/>
      <c r="FK578" s="167"/>
      <c r="FL578" s="167"/>
      <c r="FM578" s="167"/>
      <c r="FN578" s="167"/>
      <c r="FO578" s="167"/>
      <c r="FP578" s="167"/>
      <c r="FQ578" s="167"/>
      <c r="FR578" s="167"/>
      <c r="FS578" s="167"/>
      <c r="FT578" s="167"/>
      <c r="FU578" s="167"/>
      <c r="FV578" s="167"/>
      <c r="FW578" s="167"/>
      <c r="FX578" s="167"/>
      <c r="FY578" s="167"/>
      <c r="FZ578" s="167"/>
      <c r="GA578" s="167"/>
      <c r="GB578" s="167"/>
      <c r="GC578" s="167"/>
      <c r="GD578" s="167"/>
      <c r="GE578" s="167"/>
      <c r="GF578" s="167"/>
      <c r="GG578" s="167"/>
      <c r="GH578" s="167"/>
      <c r="GI578" s="167"/>
      <c r="GJ578" s="167"/>
      <c r="GK578" s="167"/>
      <c r="GL578" s="167"/>
      <c r="GM578" s="167"/>
      <c r="GN578" s="167"/>
      <c r="GO578" s="167"/>
      <c r="GP578" s="167"/>
      <c r="GQ578" s="167"/>
      <c r="GR578" s="167"/>
      <c r="GS578" s="167"/>
      <c r="GT578" s="167"/>
      <c r="GU578" s="167"/>
      <c r="GV578" s="167"/>
      <c r="GW578" s="167"/>
      <c r="GX578" s="167"/>
      <c r="GY578" s="167"/>
      <c r="GZ578" s="167"/>
      <c r="HA578" s="167"/>
      <c r="HB578" s="167"/>
      <c r="HC578" s="167"/>
      <c r="HD578" s="167"/>
      <c r="HE578" s="167"/>
      <c r="HF578" s="167"/>
      <c r="HG578" s="167"/>
      <c r="HH578" s="167"/>
      <c r="HI578" s="167"/>
      <c r="HJ578" s="167"/>
      <c r="HK578" s="167"/>
      <c r="HL578" s="167"/>
      <c r="HM578" s="167"/>
      <c r="HN578" s="167"/>
      <c r="HO578" s="167"/>
      <c r="HP578" s="167"/>
      <c r="HQ578" s="167"/>
      <c r="HR578" s="167"/>
      <c r="HS578" s="167"/>
      <c r="HT578" s="167"/>
      <c r="HU578" s="167"/>
      <c r="HV578" s="167"/>
      <c r="HW578" s="167"/>
      <c r="HX578" s="167"/>
      <c r="HY578" s="167"/>
      <c r="HZ578" s="167"/>
      <c r="IA578" s="167"/>
      <c r="IB578" s="167"/>
      <c r="IC578" s="167"/>
      <c r="ID578" s="167"/>
      <c r="IE578" s="167"/>
      <c r="IF578" s="167"/>
      <c r="IG578" s="167"/>
      <c r="IH578" s="167"/>
      <c r="II578" s="167"/>
      <c r="IJ578" s="167"/>
      <c r="IK578" s="167"/>
      <c r="IL578" s="167"/>
      <c r="IM578" s="167"/>
      <c r="IN578" s="167"/>
      <c r="IO578" s="167"/>
      <c r="IP578" s="167"/>
      <c r="IQ578" s="167"/>
      <c r="IR578" s="167"/>
      <c r="IS578" s="167"/>
      <c r="IT578" s="167"/>
      <c r="IU578" s="167"/>
      <c r="IV578" s="167"/>
      <c r="IW578" s="167"/>
      <c r="IX578" s="167"/>
      <c r="IY578" s="167"/>
      <c r="IZ578" s="167"/>
    </row>
    <row r="579" spans="1:260" ht="13" customHeight="1">
      <c r="A579" s="160" t="s">
        <v>438</v>
      </c>
      <c r="B579" s="160">
        <v>10879</v>
      </c>
      <c r="C579" s="160">
        <v>657757</v>
      </c>
      <c r="D579" s="160">
        <v>19901</v>
      </c>
      <c r="E579" s="160" t="s">
        <v>2172</v>
      </c>
      <c r="F579" s="160" t="s">
        <v>2172</v>
      </c>
      <c r="G579" s="175"/>
      <c r="H579" s="162" t="s">
        <v>2400</v>
      </c>
      <c r="I579" s="162" t="s">
        <v>305</v>
      </c>
      <c r="J579" s="161">
        <v>29</v>
      </c>
      <c r="K579" s="161">
        <v>3</v>
      </c>
      <c r="L579" s="161" t="s">
        <v>46</v>
      </c>
      <c r="Z579" s="163">
        <v>86</v>
      </c>
      <c r="AA579" s="163">
        <v>326</v>
      </c>
      <c r="AB579" s="163">
        <v>295</v>
      </c>
      <c r="AC579" s="163">
        <v>78</v>
      </c>
      <c r="AD579" s="163">
        <v>50</v>
      </c>
      <c r="AE579" s="163">
        <v>14</v>
      </c>
      <c r="AF579" s="163">
        <v>1</v>
      </c>
      <c r="AG579" s="163">
        <v>13</v>
      </c>
      <c r="AH579" s="163">
        <v>33</v>
      </c>
      <c r="AI579" s="163">
        <v>49</v>
      </c>
      <c r="AJ579" s="163">
        <v>1</v>
      </c>
      <c r="AK579" s="163">
        <v>1</v>
      </c>
      <c r="AL579" s="163">
        <v>26</v>
      </c>
      <c r="AM579" s="163">
        <v>1</v>
      </c>
      <c r="AN579" s="163">
        <v>65</v>
      </c>
      <c r="AO579" s="163">
        <v>2</v>
      </c>
      <c r="AP579" s="163">
        <v>3</v>
      </c>
      <c r="AQ579" s="163">
        <v>0</v>
      </c>
      <c r="AR579" s="163">
        <v>7</v>
      </c>
      <c r="AS579" s="278">
        <v>7.9754600999999994E-2</v>
      </c>
      <c r="AT579" s="278">
        <v>0.19938650299999999</v>
      </c>
      <c r="AU579" s="278">
        <v>0.40343348000000001</v>
      </c>
      <c r="AV579" s="278">
        <v>0.2360515</v>
      </c>
      <c r="AW579" s="278">
        <v>9.4420599999999993E-2</v>
      </c>
      <c r="AX579" s="278">
        <v>0.51931329999999998</v>
      </c>
      <c r="AY579" s="456">
        <v>110.07599999999999</v>
      </c>
      <c r="AZ579" s="278">
        <v>0.10095099</v>
      </c>
      <c r="BA579" s="278">
        <v>0.36480686600000001</v>
      </c>
      <c r="BB579" s="278">
        <v>0.223175965</v>
      </c>
      <c r="BC579" s="278">
        <v>0.41201716700000002</v>
      </c>
      <c r="BD579" s="164">
        <v>0.29545454500000001</v>
      </c>
      <c r="BE579" s="164">
        <v>0.26440677899999998</v>
      </c>
      <c r="BF579" s="164">
        <v>0.325153374</v>
      </c>
      <c r="BG579" s="164">
        <v>0.45084745700000001</v>
      </c>
      <c r="BH579" s="164">
        <v>0.77600083099999995</v>
      </c>
      <c r="BI579" s="164">
        <v>0.186440678</v>
      </c>
      <c r="BJ579" s="165">
        <v>122.54354440860899</v>
      </c>
      <c r="BK579" s="164">
        <v>0.335933936192439</v>
      </c>
      <c r="BL579" s="165">
        <v>5.8190388411852503</v>
      </c>
      <c r="BM579" s="165">
        <v>43.606765481886498</v>
      </c>
      <c r="BN579" s="165">
        <v>118.649096584612</v>
      </c>
      <c r="BO579" s="165">
        <v>4.4449700474625299E-2</v>
      </c>
      <c r="BP579" s="165">
        <v>-1.8444516821764401</v>
      </c>
      <c r="BQ579" s="165">
        <v>10.0636384456987</v>
      </c>
      <c r="BR579" s="165">
        <v>5.2579491005848196</v>
      </c>
      <c r="BS579" s="284">
        <v>1.0433092394168899</v>
      </c>
      <c r="BT579" s="289"/>
      <c r="BU579" s="279"/>
      <c r="BV579" s="290"/>
      <c r="BW579" s="289"/>
      <c r="BX579" s="289"/>
      <c r="BY579" s="289"/>
      <c r="BZ579" s="289"/>
      <c r="CA579" s="279"/>
      <c r="CB579" s="290"/>
      <c r="CC579" s="289"/>
      <c r="CD579" s="279"/>
      <c r="CE579" s="328"/>
      <c r="CF579" s="290"/>
      <c r="CG579" s="289"/>
      <c r="CH579" s="279"/>
      <c r="CI579" s="328"/>
      <c r="CJ579" s="290"/>
      <c r="CK579" s="289"/>
      <c r="CL579" s="279"/>
      <c r="CM579" s="328"/>
      <c r="CN579" s="290"/>
      <c r="CO579" s="289"/>
      <c r="CP579" s="279"/>
      <c r="CQ579" s="328"/>
      <c r="CR579" s="290"/>
      <c r="CS579" s="289"/>
      <c r="CT579" s="279"/>
      <c r="CU579" s="328"/>
      <c r="CV579" s="328"/>
      <c r="CW579" s="290"/>
      <c r="CX579" s="289"/>
      <c r="CY579" s="279"/>
      <c r="CZ579" s="328"/>
      <c r="DA579" s="328"/>
      <c r="DB579" s="290"/>
      <c r="DC579" s="289"/>
      <c r="DD579" s="279"/>
      <c r="DE579" s="328"/>
      <c r="DF579" s="328"/>
      <c r="DG579" s="290"/>
      <c r="DH579" s="302"/>
      <c r="DI579" s="301">
        <v>-5.82086533308029</v>
      </c>
      <c r="DP579" s="165"/>
      <c r="DQ579" s="165"/>
      <c r="DR579" s="165"/>
      <c r="ED579" s="165"/>
      <c r="EE579" s="165"/>
      <c r="EF579" s="165"/>
      <c r="EG579" s="165"/>
      <c r="EH579" s="166"/>
      <c r="EI579" s="165"/>
      <c r="EJ579" s="164"/>
      <c r="EK579" s="164"/>
      <c r="EL579" s="278"/>
      <c r="EM579" s="278"/>
      <c r="EN579" s="278"/>
      <c r="EO579" s="278"/>
      <c r="EP579" s="278"/>
      <c r="EQ579" s="278"/>
      <c r="ER579" s="165"/>
      <c r="ES579" s="166"/>
      <c r="ET579" s="166"/>
      <c r="EU579" s="166"/>
      <c r="EV579" s="166"/>
      <c r="EW579" s="166"/>
      <c r="EX579" s="284"/>
    </row>
    <row r="580" spans="1:260" ht="13" customHeight="1">
      <c r="A580" s="160" t="s">
        <v>438</v>
      </c>
      <c r="B580" s="160">
        <v>12449</v>
      </c>
      <c r="C580" s="160">
        <v>686469</v>
      </c>
      <c r="D580" s="160">
        <v>27676</v>
      </c>
      <c r="E580" s="160" t="s">
        <v>2170</v>
      </c>
      <c r="F580" s="160" t="s">
        <v>2170</v>
      </c>
      <c r="G580" s="175"/>
      <c r="H580" s="162" t="s">
        <v>3110</v>
      </c>
      <c r="I580" s="162" t="s">
        <v>3111</v>
      </c>
      <c r="J580" s="160">
        <v>27</v>
      </c>
      <c r="K580" s="161">
        <v>3</v>
      </c>
      <c r="L580" s="161" t="s">
        <v>46</v>
      </c>
      <c r="Z580" s="163">
        <v>90</v>
      </c>
      <c r="AA580" s="163">
        <v>380</v>
      </c>
      <c r="AB580" s="163">
        <v>347</v>
      </c>
      <c r="AC580" s="163">
        <v>94</v>
      </c>
      <c r="AD580" s="163">
        <v>67</v>
      </c>
      <c r="AE580" s="163">
        <v>12</v>
      </c>
      <c r="AF580" s="163">
        <v>1</v>
      </c>
      <c r="AG580" s="163">
        <v>14</v>
      </c>
      <c r="AH580" s="163">
        <v>36</v>
      </c>
      <c r="AI580" s="163">
        <v>55</v>
      </c>
      <c r="AJ580" s="163">
        <v>1</v>
      </c>
      <c r="AK580" s="163">
        <v>0</v>
      </c>
      <c r="AL580" s="163">
        <v>27</v>
      </c>
      <c r="AM580" s="163">
        <v>3</v>
      </c>
      <c r="AN580" s="163">
        <v>63</v>
      </c>
      <c r="AO580" s="163">
        <v>5</v>
      </c>
      <c r="AP580" s="163">
        <v>1</v>
      </c>
      <c r="AQ580" s="163">
        <v>0</v>
      </c>
      <c r="AR580" s="163">
        <v>3</v>
      </c>
      <c r="AS580" s="278">
        <v>7.1052631000000005E-2</v>
      </c>
      <c r="AT580" s="278">
        <v>0.16578947299999999</v>
      </c>
      <c r="AU580" s="278">
        <v>0.44210526</v>
      </c>
      <c r="AV580" s="278">
        <v>0.20701754</v>
      </c>
      <c r="AW580" s="278">
        <v>8.0701750000000003E-2</v>
      </c>
      <c r="AX580" s="278">
        <v>0.44912280999999998</v>
      </c>
      <c r="AY580" s="456">
        <v>114.416</v>
      </c>
      <c r="AZ580" s="278">
        <v>8.1720429999999997E-2</v>
      </c>
      <c r="BA580" s="278">
        <v>0.40492957699999998</v>
      </c>
      <c r="BB580" s="278">
        <v>0.17253521099999999</v>
      </c>
      <c r="BC580" s="278">
        <v>0.42253521100000002</v>
      </c>
      <c r="BD580" s="164">
        <v>0.29520295200000002</v>
      </c>
      <c r="BE580" s="164">
        <v>0.27089337099999999</v>
      </c>
      <c r="BF580" s="164">
        <v>0.33157894700000001</v>
      </c>
      <c r="BG580" s="164">
        <v>0.43227665700000001</v>
      </c>
      <c r="BH580" s="164">
        <v>0.76385560399999997</v>
      </c>
      <c r="BI580" s="164">
        <v>0.16138328599999999</v>
      </c>
      <c r="BJ580" s="165">
        <v>104.096451959747</v>
      </c>
      <c r="BK580" s="164">
        <v>0.33228995755749602</v>
      </c>
      <c r="BL580" s="165">
        <v>5.6737873971570103</v>
      </c>
      <c r="BM580" s="165">
        <v>49.720830720673803</v>
      </c>
      <c r="BN580" s="165">
        <v>109.812573299219</v>
      </c>
      <c r="BO580" s="165">
        <v>0.199053396581654</v>
      </c>
      <c r="BP580" s="165">
        <v>-2.5939266681671098</v>
      </c>
      <c r="BQ580" s="165">
        <v>7.2278895199406703</v>
      </c>
      <c r="BR580" s="165">
        <v>1.6970444440949499</v>
      </c>
      <c r="BS580" s="284">
        <v>0.74932381149500105</v>
      </c>
      <c r="BT580" s="289"/>
      <c r="BU580" s="279"/>
      <c r="BV580" s="290"/>
      <c r="BW580" s="289"/>
      <c r="BX580" s="289"/>
      <c r="BY580" s="289"/>
      <c r="BZ580" s="289"/>
      <c r="CA580" s="279"/>
      <c r="CB580" s="290"/>
      <c r="CC580" s="289"/>
      <c r="CD580" s="279"/>
      <c r="CE580" s="328"/>
      <c r="CF580" s="290"/>
      <c r="CG580" s="289"/>
      <c r="CH580" s="279"/>
      <c r="CI580" s="328"/>
      <c r="CJ580" s="290"/>
      <c r="CK580" s="289"/>
      <c r="CL580" s="279"/>
      <c r="CM580" s="328"/>
      <c r="CN580" s="290"/>
      <c r="CO580" s="289"/>
      <c r="CP580" s="279"/>
      <c r="CQ580" s="328"/>
      <c r="CR580" s="290"/>
      <c r="CS580" s="289"/>
      <c r="CT580" s="279"/>
      <c r="CU580" s="328"/>
      <c r="CV580" s="328"/>
      <c r="CW580" s="290"/>
      <c r="CX580" s="289"/>
      <c r="CY580" s="279"/>
      <c r="CZ580" s="328"/>
      <c r="DA580" s="328"/>
      <c r="DB580" s="290"/>
      <c r="DC580" s="289"/>
      <c r="DD580" s="279"/>
      <c r="DE580" s="328"/>
      <c r="DF580" s="328"/>
      <c r="DG580" s="290"/>
      <c r="DH580" s="302"/>
      <c r="DI580" s="301">
        <v>-7.4783334136009199</v>
      </c>
      <c r="DP580" s="165"/>
      <c r="DQ580" s="165"/>
      <c r="DR580" s="165"/>
      <c r="ED580" s="165"/>
      <c r="EE580" s="165"/>
      <c r="EF580" s="165"/>
      <c r="EG580" s="165"/>
      <c r="EH580" s="166"/>
      <c r="EI580" s="165"/>
      <c r="EJ580" s="164"/>
      <c r="EK580" s="164"/>
      <c r="EL580" s="278"/>
      <c r="EM580" s="278"/>
      <c r="EN580" s="278"/>
      <c r="EO580" s="278"/>
      <c r="EP580" s="278"/>
      <c r="EQ580" s="278"/>
      <c r="ER580" s="165"/>
      <c r="ES580" s="166"/>
      <c r="ET580" s="166"/>
      <c r="EU580" s="166"/>
      <c r="EV580" s="166"/>
      <c r="EW580" s="166"/>
      <c r="EX580" s="284"/>
    </row>
    <row r="581" spans="1:260" ht="13" customHeight="1">
      <c r="A581" s="160" t="s">
        <v>438</v>
      </c>
      <c r="B581" s="160">
        <v>11279</v>
      </c>
      <c r="C581" s="160">
        <v>671213</v>
      </c>
      <c r="D581" s="160">
        <v>22514</v>
      </c>
      <c r="E581" s="160" t="s">
        <v>609</v>
      </c>
      <c r="F581" s="160" t="s">
        <v>609</v>
      </c>
      <c r="G581" s="175"/>
      <c r="H581" s="162" t="s">
        <v>3010</v>
      </c>
      <c r="I581" s="162" t="s">
        <v>1804</v>
      </c>
      <c r="J581" s="160">
        <v>25</v>
      </c>
      <c r="K581" s="161">
        <v>3</v>
      </c>
      <c r="L581" s="161" t="s">
        <v>46</v>
      </c>
      <c r="Z581" s="163">
        <v>29</v>
      </c>
      <c r="AA581" s="163">
        <v>112</v>
      </c>
      <c r="AB581" s="163">
        <v>99</v>
      </c>
      <c r="AC581" s="163">
        <v>18</v>
      </c>
      <c r="AD581" s="163">
        <v>12</v>
      </c>
      <c r="AE581" s="163">
        <v>3</v>
      </c>
      <c r="AF581" s="163">
        <v>0</v>
      </c>
      <c r="AG581" s="163">
        <v>3</v>
      </c>
      <c r="AH581" s="163">
        <v>5</v>
      </c>
      <c r="AI581" s="163">
        <v>11</v>
      </c>
      <c r="AJ581" s="163">
        <v>0</v>
      </c>
      <c r="AK581" s="163">
        <v>0</v>
      </c>
      <c r="AL581" s="163">
        <v>11</v>
      </c>
      <c r="AM581" s="163">
        <v>2</v>
      </c>
      <c r="AN581" s="163">
        <v>27</v>
      </c>
      <c r="AO581" s="163">
        <v>2</v>
      </c>
      <c r="AP581" s="163">
        <v>0</v>
      </c>
      <c r="AQ581" s="163">
        <v>0</v>
      </c>
      <c r="AR581" s="163">
        <v>3</v>
      </c>
      <c r="AS581" s="278">
        <v>9.8214284999999998E-2</v>
      </c>
      <c r="AT581" s="278">
        <v>0.241071428</v>
      </c>
      <c r="AU581" s="278">
        <v>0.38888888999999999</v>
      </c>
      <c r="AV581" s="278">
        <v>0.25</v>
      </c>
      <c r="AW581" s="278">
        <v>9.7222219999999998E-2</v>
      </c>
      <c r="AX581" s="278">
        <v>0.44444444</v>
      </c>
      <c r="AY581" s="456">
        <v>110.947</v>
      </c>
      <c r="AZ581" s="278">
        <v>0.14187643</v>
      </c>
      <c r="BA581" s="278">
        <v>0.38888888799999999</v>
      </c>
      <c r="BB581" s="278">
        <v>0.20833333300000001</v>
      </c>
      <c r="BC581" s="278">
        <v>0.402777777</v>
      </c>
      <c r="BD581" s="164">
        <v>0.21739130400000001</v>
      </c>
      <c r="BE581" s="164">
        <v>0.181818181</v>
      </c>
      <c r="BF581" s="164">
        <v>0.27678571400000002</v>
      </c>
      <c r="BG581" s="164">
        <v>0.303030303</v>
      </c>
      <c r="BH581" s="164">
        <v>0.57981601699999996</v>
      </c>
      <c r="BI581" s="164">
        <v>0.12121212200000001</v>
      </c>
      <c r="BJ581" s="165">
        <v>78.184997637933805</v>
      </c>
      <c r="BK581" s="164">
        <v>0.25726285631006401</v>
      </c>
      <c r="BL581" s="165">
        <v>-5.0584788229717397</v>
      </c>
      <c r="BM581" s="165">
        <v>7.92380763027532</v>
      </c>
      <c r="BN581" s="165">
        <v>56.4731096541109</v>
      </c>
      <c r="BO581" s="165">
        <v>-8.3915223543176695E-2</v>
      </c>
      <c r="BP581" s="165">
        <v>-0.40549252601340402</v>
      </c>
      <c r="BQ581" s="165">
        <v>-5.9194354736647101</v>
      </c>
      <c r="BR581" s="165">
        <v>-6.0155168497404601</v>
      </c>
      <c r="BS581" s="284">
        <v>-0.61367484087686597</v>
      </c>
      <c r="BT581" s="289"/>
      <c r="BU581" s="279"/>
      <c r="BV581" s="290"/>
      <c r="BW581" s="289"/>
      <c r="BX581" s="289"/>
      <c r="BY581" s="289"/>
      <c r="BZ581" s="289"/>
      <c r="CA581" s="279"/>
      <c r="CB581" s="290"/>
      <c r="CC581" s="289"/>
      <c r="CD581" s="279"/>
      <c r="CE581" s="328"/>
      <c r="CF581" s="290"/>
      <c r="CG581" s="289"/>
      <c r="CH581" s="279"/>
      <c r="CI581" s="328"/>
      <c r="CJ581" s="290"/>
      <c r="CK581" s="289"/>
      <c r="CL581" s="279"/>
      <c r="CM581" s="328"/>
      <c r="CN581" s="290"/>
      <c r="CO581" s="289"/>
      <c r="CP581" s="279"/>
      <c r="CQ581" s="328"/>
      <c r="CR581" s="290"/>
      <c r="CS581" s="289"/>
      <c r="CT581" s="279"/>
      <c r="CU581" s="328"/>
      <c r="CV581" s="328"/>
      <c r="CW581" s="290"/>
      <c r="CX581" s="289"/>
      <c r="CY581" s="279"/>
      <c r="CZ581" s="328"/>
      <c r="DA581" s="328"/>
      <c r="DB581" s="290"/>
      <c r="DC581" s="289"/>
      <c r="DD581" s="279"/>
      <c r="DE581" s="328"/>
      <c r="DF581" s="328"/>
      <c r="DG581" s="290"/>
      <c r="DH581" s="302"/>
      <c r="DI581" s="301">
        <v>-3.7382028102874698</v>
      </c>
      <c r="DP581" s="165"/>
      <c r="DQ581" s="165"/>
      <c r="DR581" s="165"/>
      <c r="ED581" s="165"/>
      <c r="EE581" s="165"/>
      <c r="EF581" s="165"/>
      <c r="EG581" s="165"/>
      <c r="EH581" s="166"/>
      <c r="EI581" s="165"/>
      <c r="EJ581" s="164"/>
      <c r="EK581" s="164"/>
      <c r="EL581" s="278"/>
      <c r="EM581" s="278"/>
      <c r="EN581" s="278"/>
      <c r="EO581" s="278"/>
      <c r="EP581" s="278"/>
      <c r="EQ581" s="278"/>
      <c r="ER581" s="165"/>
      <c r="ES581" s="166"/>
      <c r="ET581" s="166"/>
      <c r="EU581" s="166"/>
      <c r="EV581" s="166"/>
      <c r="EW581" s="166"/>
      <c r="EX581" s="284"/>
    </row>
    <row r="582" spans="1:260" ht="13" customHeight="1">
      <c r="A582" s="160" t="s">
        <v>438</v>
      </c>
      <c r="B582" s="160">
        <v>11365</v>
      </c>
      <c r="C582" s="160">
        <v>664761</v>
      </c>
      <c r="D582" s="160">
        <v>21618</v>
      </c>
      <c r="E582" s="160" t="s">
        <v>13</v>
      </c>
      <c r="F582" s="160" t="s">
        <v>13</v>
      </c>
      <c r="G582" s="175"/>
      <c r="H582" s="162" t="s">
        <v>1631</v>
      </c>
      <c r="I582" s="162" t="s">
        <v>904</v>
      </c>
      <c r="J582" s="161">
        <v>28</v>
      </c>
      <c r="K582" s="161">
        <v>5</v>
      </c>
      <c r="L582" s="161" t="s">
        <v>837</v>
      </c>
      <c r="Z582" s="163">
        <v>86</v>
      </c>
      <c r="AA582" s="163">
        <v>359</v>
      </c>
      <c r="AB582" s="163">
        <v>333</v>
      </c>
      <c r="AC582" s="163">
        <v>94</v>
      </c>
      <c r="AD582" s="163">
        <v>72</v>
      </c>
      <c r="AE582" s="163">
        <v>12</v>
      </c>
      <c r="AF582" s="163">
        <v>2</v>
      </c>
      <c r="AG582" s="163">
        <v>8</v>
      </c>
      <c r="AH582" s="163">
        <v>35</v>
      </c>
      <c r="AI582" s="163">
        <v>41</v>
      </c>
      <c r="AJ582" s="163">
        <v>2</v>
      </c>
      <c r="AK582" s="163">
        <v>0</v>
      </c>
      <c r="AL582" s="163">
        <v>19</v>
      </c>
      <c r="AM582" s="163">
        <v>0</v>
      </c>
      <c r="AN582" s="163">
        <v>61</v>
      </c>
      <c r="AO582" s="163">
        <v>3</v>
      </c>
      <c r="AP582" s="163">
        <v>4</v>
      </c>
      <c r="AQ582" s="163">
        <v>0</v>
      </c>
      <c r="AR582" s="163">
        <v>13</v>
      </c>
      <c r="AS582" s="278">
        <v>5.2924790999999999E-2</v>
      </c>
      <c r="AT582" s="278">
        <v>0.16991643400000001</v>
      </c>
      <c r="AU582" s="278">
        <v>0.32246376999999998</v>
      </c>
      <c r="AV582" s="278">
        <v>0.27173913</v>
      </c>
      <c r="AW582" s="278">
        <v>6.8840579999999998E-2</v>
      </c>
      <c r="AX582" s="278">
        <v>0.47101449000000001</v>
      </c>
      <c r="AY582" s="456">
        <v>109.34399999999999</v>
      </c>
      <c r="AZ582" s="278">
        <v>6.9153069999999997E-2</v>
      </c>
      <c r="BA582" s="278">
        <v>0.507246376</v>
      </c>
      <c r="BB582" s="278">
        <v>0.21739130400000001</v>
      </c>
      <c r="BC582" s="278">
        <v>0.27536231799999999</v>
      </c>
      <c r="BD582" s="164">
        <v>0.32089552199999999</v>
      </c>
      <c r="BE582" s="164">
        <v>0.282282282</v>
      </c>
      <c r="BF582" s="164">
        <v>0.323119777</v>
      </c>
      <c r="BG582" s="164">
        <v>0.40240240199999999</v>
      </c>
      <c r="BH582" s="164">
        <v>0.72552217900000004</v>
      </c>
      <c r="BI582" s="164">
        <v>0.12012012</v>
      </c>
      <c r="BJ582" s="165">
        <v>78.952433650705302</v>
      </c>
      <c r="BK582" s="164">
        <v>0.31760825818627603</v>
      </c>
      <c r="BL582" s="165">
        <v>1.13843031432595</v>
      </c>
      <c r="BM582" s="165">
        <v>42.751294927858901</v>
      </c>
      <c r="BN582" s="165">
        <v>100.66529590768</v>
      </c>
      <c r="BO582" s="165">
        <v>0.48004966838757301</v>
      </c>
      <c r="BP582" s="165">
        <v>-0.40476219449192202</v>
      </c>
      <c r="BQ582" s="165">
        <v>13.2087764895532</v>
      </c>
      <c r="BR582" s="165">
        <v>-0.12573978938046601</v>
      </c>
      <c r="BS582" s="284">
        <v>1.3693694012659501</v>
      </c>
      <c r="BT582" s="289"/>
      <c r="BU582" s="279"/>
      <c r="BV582" s="290"/>
      <c r="BW582" s="289"/>
      <c r="BX582" s="289"/>
      <c r="BY582" s="289"/>
      <c r="BZ582" s="289"/>
      <c r="CA582" s="279"/>
      <c r="CB582" s="290"/>
      <c r="CC582" s="289"/>
      <c r="CD582" s="279"/>
      <c r="CE582" s="328"/>
      <c r="CF582" s="290"/>
      <c r="CG582" s="289"/>
      <c r="CH582" s="279"/>
      <c r="CI582" s="328"/>
      <c r="CJ582" s="290"/>
      <c r="CK582" s="289"/>
      <c r="CL582" s="279"/>
      <c r="CM582" s="328"/>
      <c r="CN582" s="290"/>
      <c r="CO582" s="289"/>
      <c r="CP582" s="279"/>
      <c r="CQ582" s="328"/>
      <c r="CR582" s="290"/>
      <c r="CS582" s="289"/>
      <c r="CT582" s="279"/>
      <c r="CU582" s="328"/>
      <c r="CV582" s="328"/>
      <c r="CW582" s="290"/>
      <c r="CX582" s="289"/>
      <c r="CY582" s="279"/>
      <c r="CZ582" s="328"/>
      <c r="DA582" s="328"/>
      <c r="DB582" s="290"/>
      <c r="DC582" s="289"/>
      <c r="DD582" s="279"/>
      <c r="DE582" s="328"/>
      <c r="DF582" s="328"/>
      <c r="DG582" s="290"/>
      <c r="DH582" s="302"/>
      <c r="DI582" s="301">
        <v>1.6322674155235199</v>
      </c>
      <c r="DP582" s="165"/>
      <c r="DQ582" s="165"/>
      <c r="DR582" s="165"/>
      <c r="ED582" s="165"/>
      <c r="EE582" s="165"/>
      <c r="EF582" s="165"/>
      <c r="EG582" s="165"/>
      <c r="EH582" s="166"/>
      <c r="EI582" s="165"/>
      <c r="EJ582" s="164"/>
      <c r="EK582" s="164"/>
      <c r="EL582" s="278"/>
      <c r="EM582" s="278"/>
      <c r="EN582" s="278"/>
      <c r="EO582" s="278"/>
      <c r="EP582" s="278"/>
      <c r="EQ582" s="278"/>
      <c r="ER582" s="165"/>
      <c r="ES582" s="166"/>
      <c r="ET582" s="166"/>
      <c r="EU582" s="166"/>
      <c r="EV582" s="166"/>
      <c r="EW582" s="166"/>
      <c r="EX582" s="284"/>
    </row>
    <row r="583" spans="1:260" ht="13" customHeight="1">
      <c r="A583" s="160" t="s">
        <v>438</v>
      </c>
      <c r="B583" s="160">
        <v>11743</v>
      </c>
      <c r="C583" s="160">
        <v>666624</v>
      </c>
      <c r="D583" s="160">
        <v>21897</v>
      </c>
      <c r="E583" s="160" t="s">
        <v>2178</v>
      </c>
      <c r="F583" s="160" t="s">
        <v>2178</v>
      </c>
      <c r="G583" s="175"/>
      <c r="H583" s="162" t="s">
        <v>2989</v>
      </c>
      <c r="I583" s="162" t="s">
        <v>2990</v>
      </c>
      <c r="J583" s="160">
        <v>26</v>
      </c>
      <c r="K583" s="161">
        <v>5</v>
      </c>
      <c r="L583" s="161" t="s">
        <v>837</v>
      </c>
      <c r="Z583" s="163">
        <v>62</v>
      </c>
      <c r="AA583" s="163">
        <v>181</v>
      </c>
      <c r="AB583" s="163">
        <v>165</v>
      </c>
      <c r="AC583" s="163">
        <v>38</v>
      </c>
      <c r="AD583" s="163">
        <v>20</v>
      </c>
      <c r="AE583" s="163">
        <v>11</v>
      </c>
      <c r="AF583" s="163">
        <v>0</v>
      </c>
      <c r="AG583" s="163">
        <v>7</v>
      </c>
      <c r="AH583" s="163">
        <v>28</v>
      </c>
      <c r="AI583" s="163">
        <v>19</v>
      </c>
      <c r="AJ583" s="163">
        <v>4</v>
      </c>
      <c r="AK583" s="163">
        <v>2</v>
      </c>
      <c r="AL583" s="163">
        <v>14</v>
      </c>
      <c r="AM583" s="163">
        <v>0</v>
      </c>
      <c r="AN583" s="163">
        <v>62</v>
      </c>
      <c r="AO583" s="163">
        <v>2</v>
      </c>
      <c r="AP583" s="163">
        <v>0</v>
      </c>
      <c r="AQ583" s="163">
        <v>0</v>
      </c>
      <c r="AR583" s="163">
        <v>2</v>
      </c>
      <c r="AS583" s="278">
        <v>7.7348065999999993E-2</v>
      </c>
      <c r="AT583" s="278">
        <v>0.34254143599999998</v>
      </c>
      <c r="AU583" s="278">
        <v>0.57281552999999996</v>
      </c>
      <c r="AV583" s="278">
        <v>0.13592233000000001</v>
      </c>
      <c r="AW583" s="278">
        <v>0.15533980999999999</v>
      </c>
      <c r="AX583" s="278">
        <v>0.46601942000000002</v>
      </c>
      <c r="AY583" s="456">
        <v>113.456</v>
      </c>
      <c r="AZ583" s="278">
        <v>0.19970414</v>
      </c>
      <c r="BA583" s="278">
        <v>0.37254901899999998</v>
      </c>
      <c r="BB583" s="278">
        <v>0.10784313700000001</v>
      </c>
      <c r="BC583" s="278">
        <v>0.51960784299999996</v>
      </c>
      <c r="BD583" s="164">
        <v>0.32291666600000002</v>
      </c>
      <c r="BE583" s="164">
        <v>0.23030302999999999</v>
      </c>
      <c r="BF583" s="164">
        <v>0.29834254100000002</v>
      </c>
      <c r="BG583" s="164">
        <v>0.42424242400000001</v>
      </c>
      <c r="BH583" s="164">
        <v>0.72258496500000002</v>
      </c>
      <c r="BI583" s="164">
        <v>0.19393939399999999</v>
      </c>
      <c r="BJ583" s="165">
        <v>125.095995446662</v>
      </c>
      <c r="BK583" s="164">
        <v>0.31600324290892001</v>
      </c>
      <c r="BL583" s="165">
        <v>0.34127781696397402</v>
      </c>
      <c r="BM583" s="165">
        <v>21.3215800315864</v>
      </c>
      <c r="BN583" s="165">
        <v>104.070658767002</v>
      </c>
      <c r="BO583" s="165">
        <v>-0.78817230078604394</v>
      </c>
      <c r="BP583" s="165">
        <v>0.46946130879223302</v>
      </c>
      <c r="BQ583" s="165">
        <v>2.8318884406961802</v>
      </c>
      <c r="BR583" s="165">
        <v>1.31733733013052</v>
      </c>
      <c r="BS583" s="284">
        <v>0.29358520689293999</v>
      </c>
      <c r="BT583" s="289"/>
      <c r="BU583" s="279"/>
      <c r="BV583" s="290"/>
      <c r="BW583" s="289"/>
      <c r="BX583" s="289"/>
      <c r="BY583" s="289"/>
      <c r="BZ583" s="289"/>
      <c r="CA583" s="279"/>
      <c r="CB583" s="290"/>
      <c r="CC583" s="289"/>
      <c r="CD583" s="279"/>
      <c r="CE583" s="328"/>
      <c r="CF583" s="290"/>
      <c r="CG583" s="289"/>
      <c r="CH583" s="279"/>
      <c r="CI583" s="328"/>
      <c r="CJ583" s="290"/>
      <c r="CK583" s="289"/>
      <c r="CL583" s="279"/>
      <c r="CM583" s="328"/>
      <c r="CN583" s="290"/>
      <c r="CO583" s="289"/>
      <c r="CP583" s="279"/>
      <c r="CQ583" s="328"/>
      <c r="CR583" s="290"/>
      <c r="CS583" s="289"/>
      <c r="CT583" s="279"/>
      <c r="CU583" s="328"/>
      <c r="CV583" s="328"/>
      <c r="CW583" s="290"/>
      <c r="CX583" s="289"/>
      <c r="CY583" s="279"/>
      <c r="CZ583" s="328"/>
      <c r="DA583" s="328"/>
      <c r="DB583" s="290"/>
      <c r="DC583" s="289"/>
      <c r="DD583" s="279"/>
      <c r="DE583" s="328"/>
      <c r="DF583" s="328"/>
      <c r="DG583" s="290"/>
      <c r="DH583" s="302"/>
      <c r="DI583" s="301">
        <v>-4.6819260120391801</v>
      </c>
      <c r="DP583" s="165"/>
      <c r="DQ583" s="165"/>
      <c r="DR583" s="165"/>
      <c r="ED583" s="165"/>
      <c r="EE583" s="165"/>
      <c r="EF583" s="165"/>
      <c r="EG583" s="165"/>
      <c r="EH583" s="166"/>
      <c r="EI583" s="165"/>
      <c r="EJ583" s="164"/>
      <c r="EK583" s="164"/>
      <c r="EL583" s="278"/>
      <c r="EM583" s="278"/>
      <c r="EN583" s="278"/>
      <c r="EO583" s="278"/>
      <c r="EP583" s="278"/>
      <c r="EQ583" s="278"/>
      <c r="ER583" s="165"/>
      <c r="ES583" s="166"/>
      <c r="ET583" s="166"/>
      <c r="EU583" s="166"/>
      <c r="EV583" s="166"/>
      <c r="EW583" s="166"/>
      <c r="EX583" s="284"/>
    </row>
    <row r="584" spans="1:260" ht="13" customHeight="1">
      <c r="A584" s="160" t="s">
        <v>438</v>
      </c>
      <c r="B584" s="160">
        <v>9754</v>
      </c>
      <c r="C584" s="160">
        <v>571771</v>
      </c>
      <c r="D584" s="160">
        <v>10472</v>
      </c>
      <c r="E584" s="160" t="s">
        <v>15</v>
      </c>
      <c r="F584" s="160" t="s">
        <v>15</v>
      </c>
      <c r="G584" s="175"/>
      <c r="H584" s="168" t="s">
        <v>3339</v>
      </c>
      <c r="I584" s="169" t="s">
        <v>856</v>
      </c>
      <c r="J584" s="170">
        <v>33</v>
      </c>
      <c r="K584" s="161">
        <v>5</v>
      </c>
      <c r="L584" s="161" t="s">
        <v>837</v>
      </c>
      <c r="Z584" s="163">
        <v>72</v>
      </c>
      <c r="AA584" s="163">
        <v>186</v>
      </c>
      <c r="AB584" s="163">
        <v>169</v>
      </c>
      <c r="AC584" s="163">
        <v>33</v>
      </c>
      <c r="AD584" s="163">
        <v>20</v>
      </c>
      <c r="AE584" s="163">
        <v>5</v>
      </c>
      <c r="AF584" s="163">
        <v>0</v>
      </c>
      <c r="AG584" s="163">
        <v>8</v>
      </c>
      <c r="AH584" s="163">
        <v>23</v>
      </c>
      <c r="AI584" s="163">
        <v>22</v>
      </c>
      <c r="AJ584" s="163">
        <v>0</v>
      </c>
      <c r="AK584" s="163">
        <v>0</v>
      </c>
      <c r="AL584" s="163">
        <v>15</v>
      </c>
      <c r="AM584" s="163">
        <v>0</v>
      </c>
      <c r="AN584" s="163">
        <v>48</v>
      </c>
      <c r="AO584" s="163">
        <v>0</v>
      </c>
      <c r="AP584" s="163">
        <v>1</v>
      </c>
      <c r="AQ584" s="163">
        <v>1</v>
      </c>
      <c r="AR584" s="163">
        <v>6</v>
      </c>
      <c r="AS584" s="278">
        <v>8.0645161000000007E-2</v>
      </c>
      <c r="AT584" s="278">
        <v>0.25806451600000002</v>
      </c>
      <c r="AU584" s="278">
        <v>0.46341462999999999</v>
      </c>
      <c r="AV584" s="278">
        <v>0.21951219999999999</v>
      </c>
      <c r="AW584" s="278">
        <v>0.11382114</v>
      </c>
      <c r="AX584" s="278">
        <v>0.39837398000000002</v>
      </c>
      <c r="AY584" s="456">
        <v>109.776</v>
      </c>
      <c r="AZ584" s="278">
        <v>0.13150685000000001</v>
      </c>
      <c r="BA584" s="278">
        <v>0.36065573699999998</v>
      </c>
      <c r="BB584" s="278">
        <v>0.19672131100000001</v>
      </c>
      <c r="BC584" s="278">
        <v>0.44262295000000001</v>
      </c>
      <c r="BD584" s="164">
        <v>0.219298245</v>
      </c>
      <c r="BE584" s="164">
        <v>0.19526627199999999</v>
      </c>
      <c r="BF584" s="164">
        <v>0.259459459</v>
      </c>
      <c r="BG584" s="164">
        <v>0.36686390499999999</v>
      </c>
      <c r="BH584" s="164">
        <v>0.62632336399999999</v>
      </c>
      <c r="BI584" s="164">
        <v>0.171597633</v>
      </c>
      <c r="BJ584" s="165">
        <v>112.787522473758</v>
      </c>
      <c r="BK584" s="164">
        <v>0.27532041652782502</v>
      </c>
      <c r="BL584" s="165">
        <v>-5.7103956768879804</v>
      </c>
      <c r="BM584" s="165">
        <v>15.849472897254399</v>
      </c>
      <c r="BN584" s="165">
        <v>74.005398611567301</v>
      </c>
      <c r="BO584" s="165">
        <v>-0.55930732864500798</v>
      </c>
      <c r="BP584" s="165">
        <v>-0.34276144066825498</v>
      </c>
      <c r="BQ584" s="165">
        <v>-0.82199767917712996</v>
      </c>
      <c r="BR584" s="165">
        <v>-5.9911671545015803</v>
      </c>
      <c r="BS584" s="284">
        <v>-8.5217466634175495E-2</v>
      </c>
      <c r="BT584" s="289"/>
      <c r="BU584" s="279"/>
      <c r="BV584" s="290"/>
      <c r="BW584" s="289"/>
      <c r="BX584" s="289"/>
      <c r="BY584" s="289"/>
      <c r="BZ584" s="289"/>
      <c r="CA584" s="279"/>
      <c r="CB584" s="290"/>
      <c r="CC584" s="289"/>
      <c r="CD584" s="279"/>
      <c r="CE584" s="328"/>
      <c r="CF584" s="290"/>
      <c r="CG584" s="289"/>
      <c r="CH584" s="279"/>
      <c r="CI584" s="328"/>
      <c r="CJ584" s="290"/>
      <c r="CK584" s="289"/>
      <c r="CL584" s="279"/>
      <c r="CM584" s="328"/>
      <c r="CN584" s="290"/>
      <c r="CO584" s="289"/>
      <c r="CP584" s="279"/>
      <c r="CQ584" s="328"/>
      <c r="CR584" s="290"/>
      <c r="CS584" s="289"/>
      <c r="CT584" s="279"/>
      <c r="CU584" s="328"/>
      <c r="CV584" s="328"/>
      <c r="CW584" s="290"/>
      <c r="CX584" s="289"/>
      <c r="CY584" s="279"/>
      <c r="CZ584" s="328"/>
      <c r="DA584" s="328"/>
      <c r="DB584" s="290"/>
      <c r="DC584" s="289"/>
      <c r="DD584" s="279"/>
      <c r="DE584" s="328"/>
      <c r="DF584" s="328"/>
      <c r="DG584" s="290"/>
      <c r="DH584" s="302"/>
      <c r="DI584" s="301">
        <v>-0.89383411407470703</v>
      </c>
      <c r="DP584" s="165"/>
      <c r="DQ584" s="165"/>
      <c r="DR584" s="165"/>
      <c r="ED584" s="165"/>
      <c r="EE584" s="165"/>
      <c r="EF584" s="165"/>
      <c r="EG584" s="165"/>
      <c r="EH584" s="166"/>
      <c r="EI584" s="165"/>
      <c r="EJ584" s="164"/>
      <c r="EK584" s="164"/>
      <c r="EL584" s="278"/>
      <c r="EM584" s="278"/>
      <c r="EN584" s="278"/>
      <c r="EO584" s="278"/>
      <c r="EP584" s="278"/>
      <c r="EQ584" s="278"/>
      <c r="ER584" s="165"/>
      <c r="ES584" s="166"/>
      <c r="ET584" s="166"/>
      <c r="EU584" s="166"/>
      <c r="EV584" s="166"/>
      <c r="EW584" s="166"/>
      <c r="EX584" s="284"/>
    </row>
    <row r="585" spans="1:260" ht="13" customHeight="1">
      <c r="A585" s="160" t="s">
        <v>438</v>
      </c>
      <c r="B585" s="160">
        <v>12372</v>
      </c>
      <c r="C585" s="160">
        <v>691723</v>
      </c>
      <c r="D585" s="160">
        <v>28312</v>
      </c>
      <c r="E585" s="160" t="s">
        <v>17</v>
      </c>
      <c r="F585" s="160" t="s">
        <v>17</v>
      </c>
      <c r="G585" s="175"/>
      <c r="H585" s="162" t="s">
        <v>4113</v>
      </c>
      <c r="I585" s="162" t="s">
        <v>4112</v>
      </c>
      <c r="J585" s="160">
        <v>23</v>
      </c>
      <c r="K585" s="161">
        <v>5</v>
      </c>
      <c r="L585" s="161" t="s">
        <v>837</v>
      </c>
      <c r="Z585" s="163">
        <v>25</v>
      </c>
      <c r="AA585" s="163">
        <v>82</v>
      </c>
      <c r="AB585" s="163">
        <v>76</v>
      </c>
      <c r="AC585" s="163">
        <v>16</v>
      </c>
      <c r="AD585" s="163">
        <v>10</v>
      </c>
      <c r="AE585" s="163">
        <v>5</v>
      </c>
      <c r="AF585" s="163">
        <v>0</v>
      </c>
      <c r="AG585" s="163">
        <v>1</v>
      </c>
      <c r="AH585" s="163">
        <v>8</v>
      </c>
      <c r="AI585" s="163">
        <v>9</v>
      </c>
      <c r="AJ585" s="163">
        <v>1</v>
      </c>
      <c r="AK585" s="163">
        <v>0</v>
      </c>
      <c r="AL585" s="163">
        <v>6</v>
      </c>
      <c r="AM585" s="163">
        <v>0</v>
      </c>
      <c r="AN585" s="163">
        <v>21</v>
      </c>
      <c r="AO585" s="163">
        <v>0</v>
      </c>
      <c r="AP585" s="163">
        <v>0</v>
      </c>
      <c r="AQ585" s="163">
        <v>0</v>
      </c>
      <c r="AR585" s="163">
        <v>1</v>
      </c>
      <c r="AS585" s="278">
        <v>7.3170731000000003E-2</v>
      </c>
      <c r="AT585" s="278">
        <v>0.25609756</v>
      </c>
      <c r="AU585" s="278">
        <v>0.36363635999999999</v>
      </c>
      <c r="AV585" s="278">
        <v>0.23636364000000001</v>
      </c>
      <c r="AW585" s="278">
        <v>9.0909089999999998E-2</v>
      </c>
      <c r="AX585" s="278">
        <v>0.41818181999999998</v>
      </c>
      <c r="AY585" s="456">
        <v>109.815</v>
      </c>
      <c r="AZ585" s="278">
        <v>0.14649682</v>
      </c>
      <c r="BA585" s="278">
        <v>0.38181818099999998</v>
      </c>
      <c r="BB585" s="278">
        <v>0.14545454499999999</v>
      </c>
      <c r="BC585" s="278">
        <v>0.47272727199999998</v>
      </c>
      <c r="BD585" s="164">
        <v>0.277777777</v>
      </c>
      <c r="BE585" s="164">
        <v>0.21052631499999999</v>
      </c>
      <c r="BF585" s="164">
        <v>0.268292682</v>
      </c>
      <c r="BG585" s="164">
        <v>0.31578947299999999</v>
      </c>
      <c r="BH585" s="164">
        <v>0.58408215500000005</v>
      </c>
      <c r="BI585" s="164">
        <v>0.105263158</v>
      </c>
      <c r="BJ585" s="165">
        <v>67.897497575295702</v>
      </c>
      <c r="BK585" s="164">
        <v>0.26092804205126802</v>
      </c>
      <c r="BL585" s="165">
        <v>-3.4627952090326199</v>
      </c>
      <c r="BM585" s="165">
        <v>6.0420930870946901</v>
      </c>
      <c r="BN585" s="165">
        <v>65.121420973338303</v>
      </c>
      <c r="BO585" s="165">
        <v>0.22798735453285299</v>
      </c>
      <c r="BP585" s="165">
        <v>0.50497283786535196</v>
      </c>
      <c r="BQ585" s="165">
        <v>-2.7024047261897</v>
      </c>
      <c r="BR585" s="165">
        <v>-2.7862835562649599</v>
      </c>
      <c r="BS585" s="284">
        <v>-0.28016147784826601</v>
      </c>
      <c r="BT585" s="289"/>
      <c r="BU585" s="279"/>
      <c r="BV585" s="290"/>
      <c r="BW585" s="289"/>
      <c r="BX585" s="289"/>
      <c r="BY585" s="289"/>
      <c r="BZ585" s="289"/>
      <c r="CA585" s="279"/>
      <c r="CB585" s="290"/>
      <c r="CC585" s="289"/>
      <c r="CD585" s="279"/>
      <c r="CE585" s="328"/>
      <c r="CF585" s="290"/>
      <c r="CG585" s="289"/>
      <c r="CH585" s="279"/>
      <c r="CI585" s="328"/>
      <c r="CJ585" s="290"/>
      <c r="CK585" s="289"/>
      <c r="CL585" s="279"/>
      <c r="CM585" s="328"/>
      <c r="CN585" s="290"/>
      <c r="CO585" s="289"/>
      <c r="CP585" s="279"/>
      <c r="CQ585" s="328"/>
      <c r="CR585" s="290"/>
      <c r="CS585" s="289"/>
      <c r="CT585" s="279"/>
      <c r="CU585" s="328"/>
      <c r="CV585" s="328"/>
      <c r="CW585" s="290"/>
      <c r="CX585" s="289"/>
      <c r="CY585" s="279"/>
      <c r="CZ585" s="328"/>
      <c r="DA585" s="328"/>
      <c r="DB585" s="290"/>
      <c r="DC585" s="289"/>
      <c r="DD585" s="279"/>
      <c r="DE585" s="328"/>
      <c r="DF585" s="328"/>
      <c r="DG585" s="290"/>
      <c r="DH585" s="325"/>
      <c r="DI585" s="301">
        <v>-2.7233649492263701</v>
      </c>
      <c r="DP585" s="165"/>
      <c r="DQ585" s="165"/>
      <c r="DR585" s="165"/>
      <c r="ED585" s="165"/>
      <c r="EE585" s="165"/>
      <c r="EF585" s="165"/>
      <c r="EG585" s="165"/>
      <c r="EH585" s="166"/>
      <c r="EI585" s="165"/>
      <c r="EL585" s="278"/>
      <c r="EM585" s="278"/>
      <c r="EN585" s="278"/>
      <c r="EO585" s="278"/>
      <c r="EP585" s="278"/>
      <c r="EQ585" s="278"/>
      <c r="ER585" s="165"/>
    </row>
    <row r="586" spans="1:260" ht="13" customHeight="1">
      <c r="A586" s="160" t="s">
        <v>438</v>
      </c>
      <c r="B586" s="160">
        <v>10234</v>
      </c>
      <c r="C586" s="160">
        <v>621020</v>
      </c>
      <c r="D586" s="160">
        <v>18314</v>
      </c>
      <c r="E586" s="160" t="s">
        <v>129</v>
      </c>
      <c r="F586" s="160" t="s">
        <v>129</v>
      </c>
      <c r="G586" s="175"/>
      <c r="H586" s="168" t="s">
        <v>955</v>
      </c>
      <c r="I586" s="169" t="s">
        <v>956</v>
      </c>
      <c r="J586" s="170">
        <v>31</v>
      </c>
      <c r="K586" s="161">
        <v>6</v>
      </c>
      <c r="L586" s="161" t="s">
        <v>837</v>
      </c>
      <c r="Z586" s="163">
        <v>89</v>
      </c>
      <c r="AA586" s="163">
        <v>376</v>
      </c>
      <c r="AB586" s="163">
        <v>344</v>
      </c>
      <c r="AC586" s="163">
        <v>87</v>
      </c>
      <c r="AD586" s="163">
        <v>58</v>
      </c>
      <c r="AE586" s="163">
        <v>12</v>
      </c>
      <c r="AF586" s="163">
        <v>2</v>
      </c>
      <c r="AG586" s="163">
        <v>15</v>
      </c>
      <c r="AH586" s="163">
        <v>52</v>
      </c>
      <c r="AI586" s="163">
        <v>42</v>
      </c>
      <c r="AJ586" s="163">
        <v>7</v>
      </c>
      <c r="AK586" s="163">
        <v>3</v>
      </c>
      <c r="AL586" s="163">
        <v>27</v>
      </c>
      <c r="AM586" s="163">
        <v>1</v>
      </c>
      <c r="AN586" s="163">
        <v>99</v>
      </c>
      <c r="AO586" s="163">
        <v>0</v>
      </c>
      <c r="AP586" s="163">
        <v>4</v>
      </c>
      <c r="AQ586" s="163">
        <v>1</v>
      </c>
      <c r="AR586" s="163">
        <v>4</v>
      </c>
      <c r="AS586" s="278">
        <v>7.1808510000000006E-2</v>
      </c>
      <c r="AT586" s="278">
        <v>0.26329787199999999</v>
      </c>
      <c r="AU586" s="278">
        <v>0.44800000000000001</v>
      </c>
      <c r="AV586" s="278">
        <v>0.2</v>
      </c>
      <c r="AW586" s="278">
        <v>0.112</v>
      </c>
      <c r="AX586" s="278">
        <v>0.45200000000000001</v>
      </c>
      <c r="AY586" s="456">
        <v>109.283</v>
      </c>
      <c r="AZ586" s="278">
        <v>0.13753388</v>
      </c>
      <c r="BA586" s="278">
        <v>0.42741935399999997</v>
      </c>
      <c r="BB586" s="278">
        <v>0.209677419</v>
      </c>
      <c r="BC586" s="278">
        <v>0.362903225</v>
      </c>
      <c r="BD586" s="164">
        <v>0.307692307</v>
      </c>
      <c r="BE586" s="164">
        <v>0.25290697600000001</v>
      </c>
      <c r="BF586" s="164">
        <v>0.30399999999999999</v>
      </c>
      <c r="BG586" s="164">
        <v>0.43023255799999999</v>
      </c>
      <c r="BH586" s="164">
        <v>0.73423255799999998</v>
      </c>
      <c r="BI586" s="164">
        <v>0.17732558200000001</v>
      </c>
      <c r="BJ586" s="165">
        <v>116.55238312638799</v>
      </c>
      <c r="BK586" s="164">
        <v>0.31742243078303201</v>
      </c>
      <c r="BL586" s="165">
        <v>1.1363731678109501</v>
      </c>
      <c r="BM586" s="165">
        <v>44.719763403711802</v>
      </c>
      <c r="BN586" s="165">
        <v>104.117127536027</v>
      </c>
      <c r="BO586" s="165">
        <v>-1.87354042382915</v>
      </c>
      <c r="BP586" s="165">
        <v>1.18204554356634</v>
      </c>
      <c r="BQ586" s="165">
        <v>18.637331303162401</v>
      </c>
      <c r="BR586" s="165">
        <v>2.9905181824695202</v>
      </c>
      <c r="BS586" s="284">
        <v>1.93215406650203</v>
      </c>
      <c r="BT586" s="289"/>
      <c r="BU586" s="279"/>
      <c r="BV586" s="290"/>
      <c r="BW586" s="289"/>
      <c r="BX586" s="289"/>
      <c r="BY586" s="289"/>
      <c r="BZ586" s="289"/>
      <c r="CA586" s="279"/>
      <c r="CB586" s="290"/>
      <c r="CC586" s="289"/>
      <c r="CD586" s="279"/>
      <c r="CE586" s="328"/>
      <c r="CF586" s="290"/>
      <c r="CG586" s="289"/>
      <c r="CH586" s="279"/>
      <c r="CI586" s="328"/>
      <c r="CJ586" s="290"/>
      <c r="CK586" s="289"/>
      <c r="CL586" s="279"/>
      <c r="CM586" s="328"/>
      <c r="CN586" s="290"/>
      <c r="CO586" s="289"/>
      <c r="CP586" s="279"/>
      <c r="CQ586" s="328"/>
      <c r="CR586" s="290"/>
      <c r="CS586" s="289"/>
      <c r="CT586" s="279"/>
      <c r="CU586" s="328"/>
      <c r="CV586" s="328"/>
      <c r="CW586" s="290"/>
      <c r="CX586" s="289"/>
      <c r="CY586" s="279"/>
      <c r="CZ586" s="328"/>
      <c r="DA586" s="328"/>
      <c r="DB586" s="290"/>
      <c r="DC586" s="289"/>
      <c r="DD586" s="279"/>
      <c r="DE586" s="328"/>
      <c r="DF586" s="328"/>
      <c r="DG586" s="290"/>
      <c r="DH586" s="302"/>
      <c r="DI586" s="301">
        <v>3.39041876792907</v>
      </c>
      <c r="DP586" s="165"/>
      <c r="DQ586" s="165"/>
      <c r="DR586" s="165"/>
      <c r="ED586" s="165"/>
      <c r="EE586" s="165"/>
      <c r="EF586" s="165"/>
      <c r="EG586" s="165"/>
      <c r="EH586" s="166"/>
      <c r="EI586" s="165"/>
      <c r="EJ586" s="164"/>
      <c r="EK586" s="164"/>
      <c r="EL586" s="278"/>
      <c r="EM586" s="278"/>
      <c r="EN586" s="278"/>
      <c r="EO586" s="278"/>
      <c r="EP586" s="278"/>
      <c r="EQ586" s="278"/>
      <c r="ER586" s="165"/>
      <c r="ES586" s="166"/>
      <c r="ET586" s="166"/>
      <c r="EU586" s="166"/>
      <c r="EV586" s="166"/>
      <c r="EW586" s="166"/>
      <c r="EX586" s="284"/>
    </row>
    <row r="587" spans="1:260" ht="13" customHeight="1">
      <c r="A587" s="160" t="s">
        <v>438</v>
      </c>
      <c r="B587" s="160">
        <v>10766</v>
      </c>
      <c r="C587" s="160">
        <v>666182</v>
      </c>
      <c r="D587" s="160">
        <v>19612</v>
      </c>
      <c r="E587" s="160" t="s">
        <v>470</v>
      </c>
      <c r="F587" s="160" t="s">
        <v>470</v>
      </c>
      <c r="G587" s="175"/>
      <c r="H587" s="168" t="s">
        <v>668</v>
      </c>
      <c r="I587" s="169" t="s">
        <v>824</v>
      </c>
      <c r="J587" s="170">
        <v>27</v>
      </c>
      <c r="K587" s="161">
        <v>6</v>
      </c>
      <c r="L587" s="161" t="s">
        <v>837</v>
      </c>
      <c r="Z587" s="163">
        <v>87</v>
      </c>
      <c r="AA587" s="163">
        <v>394</v>
      </c>
      <c r="AB587" s="163">
        <v>370</v>
      </c>
      <c r="AC587" s="163">
        <v>100</v>
      </c>
      <c r="AD587" s="163">
        <v>67</v>
      </c>
      <c r="AE587" s="163">
        <v>20</v>
      </c>
      <c r="AF587" s="163">
        <v>1</v>
      </c>
      <c r="AG587" s="163">
        <v>12</v>
      </c>
      <c r="AH587" s="163">
        <v>41</v>
      </c>
      <c r="AI587" s="163">
        <v>51</v>
      </c>
      <c r="AJ587" s="163">
        <v>4</v>
      </c>
      <c r="AK587" s="163">
        <v>3</v>
      </c>
      <c r="AL587" s="163">
        <v>20</v>
      </c>
      <c r="AM587" s="163">
        <v>1</v>
      </c>
      <c r="AN587" s="163">
        <v>65</v>
      </c>
      <c r="AO587" s="163">
        <v>2</v>
      </c>
      <c r="AP587" s="163">
        <v>2</v>
      </c>
      <c r="AQ587" s="163">
        <v>0</v>
      </c>
      <c r="AR587" s="163">
        <v>7</v>
      </c>
      <c r="AS587" s="278">
        <v>5.0761421000000001E-2</v>
      </c>
      <c r="AT587" s="278">
        <v>0.16497461899999999</v>
      </c>
      <c r="AU587" s="278">
        <v>0.29641694000000002</v>
      </c>
      <c r="AV587" s="278">
        <v>0.29967427000000002</v>
      </c>
      <c r="AW587" s="278">
        <v>9.1205209999999995E-2</v>
      </c>
      <c r="AX587" s="278">
        <v>0.48208468999999998</v>
      </c>
      <c r="AY587" s="456">
        <v>112.292</v>
      </c>
      <c r="AZ587" s="278">
        <v>9.4565979999999994E-2</v>
      </c>
      <c r="BA587" s="278">
        <v>0.46254071600000002</v>
      </c>
      <c r="BB587" s="278">
        <v>0.21172638399999999</v>
      </c>
      <c r="BC587" s="278">
        <v>0.32573289900000002</v>
      </c>
      <c r="BD587" s="164">
        <v>0.298305084</v>
      </c>
      <c r="BE587" s="164">
        <v>0.27027026999999998</v>
      </c>
      <c r="BF587" s="164">
        <v>0.30964467000000001</v>
      </c>
      <c r="BG587" s="164">
        <v>0.427027027</v>
      </c>
      <c r="BH587" s="164">
        <v>0.73667169700000001</v>
      </c>
      <c r="BI587" s="164">
        <v>0.156756757</v>
      </c>
      <c r="BJ587" s="165">
        <v>101.112219417915</v>
      </c>
      <c r="BK587" s="164">
        <v>0.31959563053897899</v>
      </c>
      <c r="BL587" s="165">
        <v>1.87661483582593</v>
      </c>
      <c r="BM587" s="165">
        <v>47.546443965998598</v>
      </c>
      <c r="BN587" s="165">
        <v>104.66744742564001</v>
      </c>
      <c r="BO587" s="165">
        <v>0.78993186314125496</v>
      </c>
      <c r="BP587" s="165">
        <v>-1.6152533181011599</v>
      </c>
      <c r="BQ587" s="165">
        <v>13.815497704562899</v>
      </c>
      <c r="BR587" s="165">
        <v>0.50098579448201097</v>
      </c>
      <c r="BS587" s="284">
        <v>1.4322689035468901</v>
      </c>
      <c r="BT587" s="289"/>
      <c r="BU587" s="279"/>
      <c r="BV587" s="290"/>
      <c r="BW587" s="289"/>
      <c r="BX587" s="289"/>
      <c r="BY587" s="289"/>
      <c r="BZ587" s="289"/>
      <c r="CA587" s="279"/>
      <c r="CB587" s="290"/>
      <c r="CC587" s="289"/>
      <c r="CD587" s="279"/>
      <c r="CE587" s="328"/>
      <c r="CF587" s="290"/>
      <c r="CG587" s="289"/>
      <c r="CH587" s="279"/>
      <c r="CI587" s="328"/>
      <c r="CJ587" s="290"/>
      <c r="CK587" s="289"/>
      <c r="CL587" s="279"/>
      <c r="CM587" s="328"/>
      <c r="CN587" s="290"/>
      <c r="CO587" s="289"/>
      <c r="CP587" s="279"/>
      <c r="CQ587" s="328"/>
      <c r="CR587" s="290"/>
      <c r="CS587" s="289"/>
      <c r="CT587" s="279"/>
      <c r="CU587" s="328"/>
      <c r="CV587" s="328"/>
      <c r="CW587" s="290"/>
      <c r="CX587" s="289"/>
      <c r="CY587" s="279"/>
      <c r="CZ587" s="328"/>
      <c r="DA587" s="328"/>
      <c r="DB587" s="290"/>
      <c r="DC587" s="289"/>
      <c r="DD587" s="279"/>
      <c r="DE587" s="328"/>
      <c r="DF587" s="328"/>
      <c r="DG587" s="290"/>
      <c r="DH587" s="302"/>
      <c r="DI587" s="301">
        <v>-0.17395210266113201</v>
      </c>
      <c r="DP587" s="165"/>
      <c r="DQ587" s="165"/>
      <c r="DR587" s="165"/>
      <c r="ED587" s="165"/>
      <c r="EE587" s="165"/>
      <c r="EF587" s="165"/>
      <c r="EG587" s="165"/>
      <c r="EH587" s="166"/>
      <c r="EI587" s="165"/>
      <c r="EJ587" s="164"/>
      <c r="EK587" s="164"/>
      <c r="EL587" s="278"/>
      <c r="EM587" s="278"/>
      <c r="EN587" s="278"/>
      <c r="EO587" s="278"/>
      <c r="EP587" s="278"/>
      <c r="EQ587" s="278"/>
      <c r="ER587" s="165"/>
      <c r="ES587" s="166"/>
      <c r="ET587" s="166"/>
      <c r="EU587" s="166"/>
      <c r="EV587" s="166"/>
      <c r="EW587" s="166"/>
      <c r="EX587" s="284"/>
    </row>
    <row r="588" spans="1:260" ht="13" customHeight="1">
      <c r="A588" s="160" t="s">
        <v>438</v>
      </c>
      <c r="B588" s="160">
        <v>11785</v>
      </c>
      <c r="C588" s="160">
        <v>683083</v>
      </c>
      <c r="D588" s="160">
        <v>25979</v>
      </c>
      <c r="E588" s="160" t="s">
        <v>2171</v>
      </c>
      <c r="F588" s="160" t="s">
        <v>2171</v>
      </c>
      <c r="G588" s="175"/>
      <c r="H588" s="162" t="s">
        <v>4061</v>
      </c>
      <c r="I588" s="162" t="s">
        <v>4060</v>
      </c>
      <c r="J588" s="160">
        <v>24</v>
      </c>
      <c r="K588" s="161">
        <v>6</v>
      </c>
      <c r="L588" s="161" t="s">
        <v>2545</v>
      </c>
      <c r="Z588" s="163">
        <v>23</v>
      </c>
      <c r="AA588" s="163">
        <v>49</v>
      </c>
      <c r="AB588" s="163">
        <v>43</v>
      </c>
      <c r="AC588" s="163">
        <v>8</v>
      </c>
      <c r="AD588" s="163">
        <v>6</v>
      </c>
      <c r="AE588" s="163">
        <v>2</v>
      </c>
      <c r="AF588" s="163">
        <v>0</v>
      </c>
      <c r="AG588" s="163">
        <v>0</v>
      </c>
      <c r="AH588" s="163">
        <v>6</v>
      </c>
      <c r="AI588" s="163">
        <v>5</v>
      </c>
      <c r="AJ588" s="163">
        <v>7</v>
      </c>
      <c r="AK588" s="163">
        <v>1</v>
      </c>
      <c r="AL588" s="163">
        <v>5</v>
      </c>
      <c r="AM588" s="163">
        <v>0</v>
      </c>
      <c r="AN588" s="163">
        <v>10</v>
      </c>
      <c r="AO588" s="163">
        <v>0</v>
      </c>
      <c r="AP588" s="163">
        <v>0</v>
      </c>
      <c r="AQ588" s="163">
        <v>1</v>
      </c>
      <c r="AR588" s="163">
        <v>1</v>
      </c>
      <c r="AS588" s="278">
        <v>0.10204081600000001</v>
      </c>
      <c r="AT588" s="278">
        <v>0.20408163200000001</v>
      </c>
      <c r="AU588" s="278">
        <v>0.26470588</v>
      </c>
      <c r="AV588" s="278">
        <v>0.26470588</v>
      </c>
      <c r="AW588" s="278">
        <v>2.9411759999999999E-2</v>
      </c>
      <c r="AX588" s="278">
        <v>0.32352941000000002</v>
      </c>
      <c r="AY588" s="456">
        <v>108.628</v>
      </c>
      <c r="AZ588" s="278">
        <v>8.2969429999999997E-2</v>
      </c>
      <c r="BA588" s="278">
        <v>0.59375</v>
      </c>
      <c r="BB588" s="278">
        <v>0.21875</v>
      </c>
      <c r="BC588" s="278">
        <v>0.1875</v>
      </c>
      <c r="BD588" s="164">
        <v>0.24242424200000001</v>
      </c>
      <c r="BE588" s="164">
        <v>0.186046511</v>
      </c>
      <c r="BF588" s="164">
        <v>0.27083333300000001</v>
      </c>
      <c r="BG588" s="164">
        <v>0.232558139</v>
      </c>
      <c r="BH588" s="164">
        <v>0.50339147200000001</v>
      </c>
      <c r="BI588" s="164">
        <v>4.6511627999999999E-2</v>
      </c>
      <c r="BJ588" s="165">
        <v>30.571116842509699</v>
      </c>
      <c r="BK588" s="164">
        <v>0.235625870525836</v>
      </c>
      <c r="BL588" s="165">
        <v>-3.06230466047684</v>
      </c>
      <c r="BM588" s="165">
        <v>2.6174456628187399</v>
      </c>
      <c r="BN588" s="165">
        <v>46.300000094231102</v>
      </c>
      <c r="BO588" s="165">
        <v>0.548904046709208</v>
      </c>
      <c r="BP588" s="165">
        <v>1.3572165644727601</v>
      </c>
      <c r="BQ588" s="165">
        <v>1.8953948116077901</v>
      </c>
      <c r="BR588" s="165">
        <v>-1.7167570984774301</v>
      </c>
      <c r="BS588" s="284">
        <v>0.19649781040558201</v>
      </c>
      <c r="BT588" s="289"/>
      <c r="BU588" s="279"/>
      <c r="BV588" s="290"/>
      <c r="BW588" s="289"/>
      <c r="BX588" s="289"/>
      <c r="BY588" s="289"/>
      <c r="BZ588" s="289"/>
      <c r="CA588" s="279"/>
      <c r="CB588" s="290"/>
      <c r="CC588" s="289"/>
      <c r="CD588" s="279"/>
      <c r="CE588" s="328"/>
      <c r="CF588" s="290"/>
      <c r="CG588" s="289"/>
      <c r="CH588" s="279"/>
      <c r="CI588" s="328"/>
      <c r="CJ588" s="290"/>
      <c r="CK588" s="289"/>
      <c r="CL588" s="279"/>
      <c r="CM588" s="328"/>
      <c r="CN588" s="290"/>
      <c r="CO588" s="289"/>
      <c r="CP588" s="279"/>
      <c r="CQ588" s="328"/>
      <c r="CR588" s="290"/>
      <c r="CS588" s="289"/>
      <c r="CT588" s="279"/>
      <c r="CU588" s="328"/>
      <c r="CV588" s="328"/>
      <c r="CW588" s="290"/>
      <c r="CX588" s="289"/>
      <c r="CY588" s="279"/>
      <c r="CZ588" s="328"/>
      <c r="DA588" s="328"/>
      <c r="DB588" s="290"/>
      <c r="DC588" s="289"/>
      <c r="DD588" s="279"/>
      <c r="DE588" s="328"/>
      <c r="DF588" s="328"/>
      <c r="DG588" s="290"/>
      <c r="DH588" s="325"/>
      <c r="DI588" s="301">
        <v>2.01490902900695</v>
      </c>
      <c r="DP588" s="165"/>
      <c r="DQ588" s="165"/>
      <c r="DR588" s="165"/>
      <c r="ED588" s="165"/>
      <c r="EE588" s="165"/>
      <c r="EF588" s="165"/>
      <c r="EG588" s="165"/>
      <c r="EH588" s="166"/>
      <c r="EI588" s="165"/>
      <c r="EL588" s="278"/>
      <c r="EM588" s="278"/>
      <c r="EN588" s="278"/>
      <c r="EO588" s="278"/>
      <c r="EP588" s="278"/>
      <c r="EQ588" s="278"/>
      <c r="ER588" s="165"/>
    </row>
    <row r="589" spans="1:260" ht="13" customHeight="1">
      <c r="A589" s="160" t="s">
        <v>438</v>
      </c>
      <c r="B589" s="160">
        <v>10564</v>
      </c>
      <c r="C589" s="160">
        <v>621028</v>
      </c>
      <c r="D589" s="160">
        <v>17696</v>
      </c>
      <c r="E589" s="160" t="s">
        <v>18</v>
      </c>
      <c r="F589" s="160" t="s">
        <v>18</v>
      </c>
      <c r="G589" s="175"/>
      <c r="H589" s="168" t="s">
        <v>962</v>
      </c>
      <c r="I589" s="169" t="s">
        <v>105</v>
      </c>
      <c r="J589" s="170">
        <v>31</v>
      </c>
      <c r="K589" s="161">
        <v>6</v>
      </c>
      <c r="L589" s="161" t="s">
        <v>837</v>
      </c>
      <c r="Z589" s="163">
        <v>42</v>
      </c>
      <c r="AA589" s="163">
        <v>91</v>
      </c>
      <c r="AB589" s="163">
        <v>89</v>
      </c>
      <c r="AC589" s="163">
        <v>18</v>
      </c>
      <c r="AD589" s="163">
        <v>15</v>
      </c>
      <c r="AE589" s="163">
        <v>2</v>
      </c>
      <c r="AF589" s="163">
        <v>0</v>
      </c>
      <c r="AG589" s="163">
        <v>1</v>
      </c>
      <c r="AH589" s="163">
        <v>9</v>
      </c>
      <c r="AI589" s="163">
        <v>8</v>
      </c>
      <c r="AJ589" s="163">
        <v>1</v>
      </c>
      <c r="AK589" s="163">
        <v>0</v>
      </c>
      <c r="AL589" s="163">
        <v>1</v>
      </c>
      <c r="AM589" s="163">
        <v>0</v>
      </c>
      <c r="AN589" s="163">
        <v>17</v>
      </c>
      <c r="AO589" s="163">
        <v>0</v>
      </c>
      <c r="AP589" s="163">
        <v>0</v>
      </c>
      <c r="AQ589" s="163">
        <v>1</v>
      </c>
      <c r="AR589" s="163">
        <v>3</v>
      </c>
      <c r="AS589" s="278">
        <v>1.098901E-2</v>
      </c>
      <c r="AT589" s="278">
        <v>0.18681318599999999</v>
      </c>
      <c r="AU589" s="278">
        <v>0.31506848999999998</v>
      </c>
      <c r="AV589" s="278">
        <v>0.24657534</v>
      </c>
      <c r="AW589" s="278">
        <v>1.369863E-2</v>
      </c>
      <c r="AX589" s="278">
        <v>0.30136985999999999</v>
      </c>
      <c r="AY589" s="456">
        <v>105.47499999999999</v>
      </c>
      <c r="AZ589" s="278">
        <v>7.3619630000000005E-2</v>
      </c>
      <c r="BA589" s="278">
        <v>0.5</v>
      </c>
      <c r="BB589" s="278">
        <v>0.152777777</v>
      </c>
      <c r="BC589" s="278">
        <v>0.34722222200000002</v>
      </c>
      <c r="BD589" s="164">
        <v>0.23943661899999999</v>
      </c>
      <c r="BE589" s="164">
        <v>0.20224719099999999</v>
      </c>
      <c r="BF589" s="164">
        <v>0.21111111099999999</v>
      </c>
      <c r="BG589" s="164">
        <v>0.25842696599999998</v>
      </c>
      <c r="BH589" s="164">
        <v>0.469538077</v>
      </c>
      <c r="BI589" s="164">
        <v>5.6179775000000001E-2</v>
      </c>
      <c r="BJ589" s="165">
        <v>36.2374282637726</v>
      </c>
      <c r="BK589" s="164">
        <v>0.206440166632334</v>
      </c>
      <c r="BL589" s="165">
        <v>-7.81448762003048</v>
      </c>
      <c r="BM589" s="165">
        <v>2.7336201232327602</v>
      </c>
      <c r="BN589" s="165">
        <v>25.046699896057699</v>
      </c>
      <c r="BO589" s="165">
        <v>9.7510490586811202E-2</v>
      </c>
      <c r="BP589" s="165">
        <v>0.31047301739454197</v>
      </c>
      <c r="BQ589" s="165">
        <v>-5.46141610178812</v>
      </c>
      <c r="BR589" s="165">
        <v>-7.5386517334328502</v>
      </c>
      <c r="BS589" s="284">
        <v>-0.56619143364903501</v>
      </c>
      <c r="BT589" s="289"/>
      <c r="BU589" s="279"/>
      <c r="BV589" s="290"/>
      <c r="BW589" s="289"/>
      <c r="BX589" s="289"/>
      <c r="BY589" s="289"/>
      <c r="BZ589" s="289"/>
      <c r="CA589" s="279"/>
      <c r="CB589" s="290"/>
      <c r="CC589" s="289"/>
      <c r="CD589" s="279"/>
      <c r="CE589" s="328"/>
      <c r="CF589" s="290"/>
      <c r="CG589" s="289"/>
      <c r="CH589" s="279"/>
      <c r="CI589" s="328"/>
      <c r="CJ589" s="290"/>
      <c r="CK589" s="289"/>
      <c r="CL589" s="279"/>
      <c r="CM589" s="328"/>
      <c r="CN589" s="290"/>
      <c r="CO589" s="289"/>
      <c r="CP589" s="279"/>
      <c r="CQ589" s="328"/>
      <c r="CR589" s="290"/>
      <c r="CS589" s="289"/>
      <c r="CT589" s="279"/>
      <c r="CU589" s="328"/>
      <c r="CV589" s="328"/>
      <c r="CW589" s="290"/>
      <c r="CX589" s="289"/>
      <c r="CY589" s="279"/>
      <c r="CZ589" s="328"/>
      <c r="DA589" s="328"/>
      <c r="DB589" s="290"/>
      <c r="DC589" s="289"/>
      <c r="DD589" s="279"/>
      <c r="DE589" s="328"/>
      <c r="DF589" s="328"/>
      <c r="DG589" s="290"/>
      <c r="DH589" s="302"/>
      <c r="DI589" s="301">
        <v>-1.03812026977539</v>
      </c>
      <c r="DP589" s="165"/>
      <c r="DQ589" s="165"/>
      <c r="DR589" s="165"/>
      <c r="ED589" s="165"/>
      <c r="EE589" s="165"/>
      <c r="EF589" s="165"/>
      <c r="EG589" s="165"/>
      <c r="EH589" s="166"/>
      <c r="EI589" s="165"/>
      <c r="EJ589" s="164"/>
      <c r="EK589" s="164"/>
      <c r="EL589" s="278"/>
      <c r="EM589" s="278"/>
      <c r="EN589" s="278"/>
      <c r="EO589" s="278"/>
      <c r="EP589" s="278"/>
      <c r="EQ589" s="278"/>
      <c r="ER589" s="165"/>
      <c r="ES589" s="166"/>
      <c r="ET589" s="166"/>
      <c r="EU589" s="166"/>
      <c r="EV589" s="166"/>
      <c r="EW589" s="166"/>
      <c r="EX589" s="284"/>
    </row>
    <row r="590" spans="1:260" ht="13" customHeight="1">
      <c r="A590" s="160" t="s">
        <v>438</v>
      </c>
      <c r="B590" s="160">
        <v>11805</v>
      </c>
      <c r="C590" s="160">
        <v>691176</v>
      </c>
      <c r="D590" s="160">
        <v>28080</v>
      </c>
      <c r="E590" s="160" t="s">
        <v>16</v>
      </c>
      <c r="F590" s="160" t="s">
        <v>16</v>
      </c>
      <c r="G590" s="175"/>
      <c r="H590" s="162" t="s">
        <v>3567</v>
      </c>
      <c r="I590" s="162" t="s">
        <v>3568</v>
      </c>
      <c r="J590" s="160">
        <v>22</v>
      </c>
      <c r="K590" s="161">
        <v>7</v>
      </c>
      <c r="L590" s="161" t="s">
        <v>2545</v>
      </c>
      <c r="Z590" s="163">
        <v>75</v>
      </c>
      <c r="AA590" s="163">
        <v>287</v>
      </c>
      <c r="AB590" s="163">
        <v>251</v>
      </c>
      <c r="AC590" s="163">
        <v>67</v>
      </c>
      <c r="AD590" s="163">
        <v>44</v>
      </c>
      <c r="AE590" s="163">
        <v>14</v>
      </c>
      <c r="AF590" s="163">
        <v>1</v>
      </c>
      <c r="AG590" s="163">
        <v>8</v>
      </c>
      <c r="AH590" s="163">
        <v>39</v>
      </c>
      <c r="AI590" s="163">
        <v>33</v>
      </c>
      <c r="AJ590" s="163">
        <v>14</v>
      </c>
      <c r="AK590" s="163">
        <v>1</v>
      </c>
      <c r="AL590" s="163">
        <v>31</v>
      </c>
      <c r="AM590" s="163">
        <v>0</v>
      </c>
      <c r="AN590" s="163">
        <v>81</v>
      </c>
      <c r="AO590" s="163">
        <v>1</v>
      </c>
      <c r="AP590" s="163">
        <v>4</v>
      </c>
      <c r="AQ590" s="163">
        <v>0</v>
      </c>
      <c r="AR590" s="163">
        <v>4</v>
      </c>
      <c r="AS590" s="278">
        <v>0.108013937</v>
      </c>
      <c r="AT590" s="278">
        <v>0.28222996500000003</v>
      </c>
      <c r="AU590" s="278">
        <v>0.40804597999999997</v>
      </c>
      <c r="AV590" s="278">
        <v>0.24137931000000001</v>
      </c>
      <c r="AW590" s="278">
        <v>8.6206900000000003E-2</v>
      </c>
      <c r="AX590" s="278">
        <v>0.50574713000000004</v>
      </c>
      <c r="AY590" s="456">
        <v>112.126</v>
      </c>
      <c r="AZ590" s="278">
        <v>0.13084921999999999</v>
      </c>
      <c r="BA590" s="278">
        <v>0.44827586200000002</v>
      </c>
      <c r="BB590" s="278">
        <v>0.178160919</v>
      </c>
      <c r="BC590" s="278">
        <v>0.37356321799999997</v>
      </c>
      <c r="BD590" s="164">
        <v>0.35542168600000001</v>
      </c>
      <c r="BE590" s="164">
        <v>0.26693227000000003</v>
      </c>
      <c r="BF590" s="164">
        <v>0.34494773499999998</v>
      </c>
      <c r="BG590" s="164">
        <v>0.42629482000000002</v>
      </c>
      <c r="BH590" s="164">
        <v>0.77124255500000005</v>
      </c>
      <c r="BI590" s="164">
        <v>0.15936254999999999</v>
      </c>
      <c r="BJ590" s="165">
        <v>102.793024243277</v>
      </c>
      <c r="BK590" s="164">
        <v>0.337928684330983</v>
      </c>
      <c r="BL590" s="165">
        <v>5.5814574882664898</v>
      </c>
      <c r="BM590" s="165">
        <v>38.848566524712098</v>
      </c>
      <c r="BN590" s="165">
        <v>118.41002654469401</v>
      </c>
      <c r="BO590" s="165">
        <v>-0.49093551962329501</v>
      </c>
      <c r="BP590" s="165">
        <v>2.9225281532853802</v>
      </c>
      <c r="BQ590" s="165">
        <v>10.7400286253818</v>
      </c>
      <c r="BR590" s="165">
        <v>9.0028335284718501</v>
      </c>
      <c r="BS590" s="284">
        <v>1.1134314052440799</v>
      </c>
      <c r="BT590" s="289"/>
      <c r="BU590" s="279"/>
      <c r="BV590" s="290"/>
      <c r="BW590" s="289"/>
      <c r="BX590" s="289"/>
      <c r="BY590" s="289"/>
      <c r="BZ590" s="289"/>
      <c r="CA590" s="279"/>
      <c r="CB590" s="290"/>
      <c r="CC590" s="289"/>
      <c r="CD590" s="279"/>
      <c r="CE590" s="328"/>
      <c r="CF590" s="290"/>
      <c r="CG590" s="289"/>
      <c r="CH590" s="279"/>
      <c r="CI590" s="328"/>
      <c r="CJ590" s="290"/>
      <c r="CK590" s="289"/>
      <c r="CL590" s="279"/>
      <c r="CM590" s="328"/>
      <c r="CN590" s="290"/>
      <c r="CO590" s="289"/>
      <c r="CP590" s="279"/>
      <c r="CQ590" s="328"/>
      <c r="CR590" s="290"/>
      <c r="CS590" s="289"/>
      <c r="CT590" s="279"/>
      <c r="CU590" s="328"/>
      <c r="CV590" s="328"/>
      <c r="CW590" s="290"/>
      <c r="CX590" s="289"/>
      <c r="CY590" s="279"/>
      <c r="CZ590" s="328"/>
      <c r="DA590" s="328"/>
      <c r="DB590" s="290"/>
      <c r="DC590" s="289"/>
      <c r="DD590" s="279"/>
      <c r="DE590" s="328"/>
      <c r="DF590" s="328"/>
      <c r="DG590" s="290"/>
      <c r="DH590" s="302"/>
      <c r="DI590" s="301">
        <v>-8.0881581306457502</v>
      </c>
      <c r="DP590" s="165"/>
      <c r="DQ590" s="165"/>
      <c r="DR590" s="165"/>
      <c r="ED590" s="165"/>
      <c r="EE590" s="165"/>
      <c r="EF590" s="165"/>
      <c r="EG590" s="165"/>
      <c r="EH590" s="166"/>
      <c r="EI590" s="165"/>
      <c r="EJ590" s="164"/>
      <c r="EK590" s="164"/>
      <c r="EL590" s="278"/>
      <c r="EM590" s="278"/>
      <c r="EN590" s="278"/>
      <c r="EO590" s="278"/>
      <c r="EP590" s="278"/>
      <c r="EQ590" s="278"/>
      <c r="ER590" s="165"/>
      <c r="ES590" s="166"/>
      <c r="ET590" s="166"/>
      <c r="EU590" s="166"/>
      <c r="EV590" s="166"/>
      <c r="EW590" s="166"/>
      <c r="EX590" s="284"/>
    </row>
    <row r="591" spans="1:260" ht="13" customHeight="1">
      <c r="A591" s="160" t="s">
        <v>438</v>
      </c>
      <c r="B591" s="160">
        <v>10440</v>
      </c>
      <c r="C591" s="160">
        <v>664023</v>
      </c>
      <c r="D591" s="160">
        <v>17919</v>
      </c>
      <c r="E591" s="160" t="s">
        <v>129</v>
      </c>
      <c r="F591" s="160" t="s">
        <v>129</v>
      </c>
      <c r="G591" s="175"/>
      <c r="H591" s="168" t="s">
        <v>442</v>
      </c>
      <c r="I591" s="169" t="s">
        <v>557</v>
      </c>
      <c r="J591" s="170">
        <v>30</v>
      </c>
      <c r="K591" s="161">
        <v>7</v>
      </c>
      <c r="L591" s="161" t="s">
        <v>2545</v>
      </c>
      <c r="Z591" s="163">
        <v>81</v>
      </c>
      <c r="AA591" s="163">
        <v>381</v>
      </c>
      <c r="AB591" s="163">
        <v>328</v>
      </c>
      <c r="AC591" s="163">
        <v>75</v>
      </c>
      <c r="AD591" s="163">
        <v>48</v>
      </c>
      <c r="AE591" s="163">
        <v>15</v>
      </c>
      <c r="AF591" s="163">
        <v>0</v>
      </c>
      <c r="AG591" s="163">
        <v>12</v>
      </c>
      <c r="AH591" s="163">
        <v>53</v>
      </c>
      <c r="AI591" s="163">
        <v>45</v>
      </c>
      <c r="AJ591" s="163">
        <v>4</v>
      </c>
      <c r="AK591" s="163">
        <v>1</v>
      </c>
      <c r="AL591" s="163">
        <v>49</v>
      </c>
      <c r="AM591" s="163">
        <v>0</v>
      </c>
      <c r="AN591" s="163">
        <v>86</v>
      </c>
      <c r="AO591" s="163">
        <v>1</v>
      </c>
      <c r="AP591" s="163">
        <v>3</v>
      </c>
      <c r="AQ591" s="163">
        <v>0</v>
      </c>
      <c r="AR591" s="163">
        <v>5</v>
      </c>
      <c r="AS591" s="278">
        <v>0.12860892299999999</v>
      </c>
      <c r="AT591" s="278">
        <v>0.22572178400000001</v>
      </c>
      <c r="AU591" s="278">
        <v>0.43265305999999998</v>
      </c>
      <c r="AV591" s="278">
        <v>0.26530611999999998</v>
      </c>
      <c r="AW591" s="278">
        <v>8.5714289999999999E-2</v>
      </c>
      <c r="AX591" s="278">
        <v>0.40408163000000002</v>
      </c>
      <c r="AY591" s="456">
        <v>112.044</v>
      </c>
      <c r="AZ591" s="278">
        <v>9.1997480000000006E-2</v>
      </c>
      <c r="BA591" s="278">
        <v>0.36475409800000003</v>
      </c>
      <c r="BB591" s="278">
        <v>0.24180327800000001</v>
      </c>
      <c r="BC591" s="278">
        <v>0.39344262200000002</v>
      </c>
      <c r="BD591" s="164">
        <v>0.27038626599999999</v>
      </c>
      <c r="BE591" s="164">
        <v>0.228658536</v>
      </c>
      <c r="BF591" s="164">
        <v>0.32808398900000002</v>
      </c>
      <c r="BG591" s="164">
        <v>0.384146341</v>
      </c>
      <c r="BH591" s="164">
        <v>0.71223033000000002</v>
      </c>
      <c r="BI591" s="164">
        <v>0.15548780500000001</v>
      </c>
      <c r="BJ591" s="165">
        <v>102.19887066177</v>
      </c>
      <c r="BK591" s="164">
        <v>0.31737797185191902</v>
      </c>
      <c r="BL591" s="165">
        <v>1.13791664991691</v>
      </c>
      <c r="BM591" s="165">
        <v>45.300873245337698</v>
      </c>
      <c r="BN591" s="165">
        <v>104.08664460639901</v>
      </c>
      <c r="BO591" s="165">
        <v>-8.3458090913654994E-3</v>
      </c>
      <c r="BP591" s="165">
        <v>-2.9789481749758102</v>
      </c>
      <c r="BQ591" s="165">
        <v>9.3891281697356597</v>
      </c>
      <c r="BR591" s="165">
        <v>-1.15999456100002</v>
      </c>
      <c r="BS591" s="284">
        <v>0.973381965420406</v>
      </c>
      <c r="BT591" s="289"/>
      <c r="BU591" s="279"/>
      <c r="BV591" s="290"/>
      <c r="BW591" s="289"/>
      <c r="BX591" s="289"/>
      <c r="BY591" s="289"/>
      <c r="BZ591" s="289"/>
      <c r="CA591" s="279"/>
      <c r="CB591" s="290"/>
      <c r="CC591" s="289"/>
      <c r="CD591" s="279"/>
      <c r="CE591" s="328"/>
      <c r="CF591" s="290"/>
      <c r="CG591" s="289"/>
      <c r="CH591" s="279"/>
      <c r="CI591" s="328"/>
      <c r="CJ591" s="290"/>
      <c r="CK591" s="289"/>
      <c r="CL591" s="279"/>
      <c r="CM591" s="328"/>
      <c r="CN591" s="290"/>
      <c r="CO591" s="289"/>
      <c r="CP591" s="279"/>
      <c r="CQ591" s="328"/>
      <c r="CR591" s="290"/>
      <c r="CS591" s="289"/>
      <c r="CT591" s="279"/>
      <c r="CU591" s="328"/>
      <c r="CV591" s="328"/>
      <c r="CW591" s="290"/>
      <c r="CX591" s="289"/>
      <c r="CY591" s="279"/>
      <c r="CZ591" s="328"/>
      <c r="DA591" s="328"/>
      <c r="DB591" s="290"/>
      <c r="DC591" s="289"/>
      <c r="DD591" s="279"/>
      <c r="DE591" s="328"/>
      <c r="DF591" s="328"/>
      <c r="DG591" s="290"/>
      <c r="DH591" s="302"/>
      <c r="DI591" s="301">
        <v>-1.87025558948516</v>
      </c>
      <c r="DP591" s="165"/>
      <c r="DQ591" s="165"/>
      <c r="DR591" s="165"/>
      <c r="ED591" s="165"/>
      <c r="EE591" s="165"/>
      <c r="EF591" s="165"/>
      <c r="EG591" s="165"/>
      <c r="EH591" s="166"/>
      <c r="EI591" s="165"/>
      <c r="EJ591" s="164"/>
      <c r="EK591" s="164"/>
      <c r="EL591" s="278"/>
      <c r="EM591" s="278"/>
      <c r="EN591" s="278"/>
      <c r="EO591" s="278"/>
      <c r="EP591" s="278"/>
      <c r="EQ591" s="278"/>
      <c r="ER591" s="165"/>
      <c r="ES591" s="166"/>
      <c r="ET591" s="166"/>
      <c r="EU591" s="166"/>
      <c r="EV591" s="166"/>
      <c r="EW591" s="166"/>
      <c r="EX591" s="284"/>
    </row>
    <row r="592" spans="1:260" ht="13" customHeight="1">
      <c r="A592" s="160" t="s">
        <v>438</v>
      </c>
      <c r="B592" s="160">
        <v>11382</v>
      </c>
      <c r="C592" s="160">
        <v>672284</v>
      </c>
      <c r="D592" s="160">
        <v>22558</v>
      </c>
      <c r="E592" s="160" t="s">
        <v>555</v>
      </c>
      <c r="F592" s="160" t="s">
        <v>555</v>
      </c>
      <c r="G592" s="175"/>
      <c r="H592" s="162" t="s">
        <v>2504</v>
      </c>
      <c r="I592" s="162" t="s">
        <v>2505</v>
      </c>
      <c r="J592" s="161">
        <v>25</v>
      </c>
      <c r="K592" s="161">
        <v>7</v>
      </c>
      <c r="L592" s="161" t="s">
        <v>46</v>
      </c>
      <c r="Z592" s="163">
        <v>23</v>
      </c>
      <c r="AA592" s="163">
        <v>65</v>
      </c>
      <c r="AB592" s="163">
        <v>60</v>
      </c>
      <c r="AC592" s="163">
        <v>10</v>
      </c>
      <c r="AD592" s="163">
        <v>6</v>
      </c>
      <c r="AE592" s="163">
        <v>2</v>
      </c>
      <c r="AF592" s="163">
        <v>0</v>
      </c>
      <c r="AG592" s="163">
        <v>2</v>
      </c>
      <c r="AH592" s="163">
        <v>7</v>
      </c>
      <c r="AI592" s="163">
        <v>2</v>
      </c>
      <c r="AJ592" s="163">
        <v>0</v>
      </c>
      <c r="AK592" s="163">
        <v>1</v>
      </c>
      <c r="AL592" s="163">
        <v>5</v>
      </c>
      <c r="AM592" s="163">
        <v>0</v>
      </c>
      <c r="AN592" s="163">
        <v>23</v>
      </c>
      <c r="AO592" s="163">
        <v>0</v>
      </c>
      <c r="AP592" s="163">
        <v>0</v>
      </c>
      <c r="AQ592" s="163">
        <v>0</v>
      </c>
      <c r="AR592" s="163">
        <v>1</v>
      </c>
      <c r="AS592" s="278">
        <v>7.6923076000000007E-2</v>
      </c>
      <c r="AT592" s="278">
        <v>0.353846153</v>
      </c>
      <c r="AU592" s="278">
        <v>0.35135135000000001</v>
      </c>
      <c r="AV592" s="278">
        <v>0.18918919000000001</v>
      </c>
      <c r="AW592" s="278">
        <v>0.13513513999999999</v>
      </c>
      <c r="AX592" s="278">
        <v>0.37837838000000001</v>
      </c>
      <c r="AY592" s="456">
        <v>108.43</v>
      </c>
      <c r="AZ592" s="278">
        <v>0.19379845000000001</v>
      </c>
      <c r="BA592" s="278">
        <v>0.44444444399999999</v>
      </c>
      <c r="BB592" s="278">
        <v>8.3333332999999996E-2</v>
      </c>
      <c r="BC592" s="278">
        <v>0.47222222200000002</v>
      </c>
      <c r="BD592" s="164">
        <v>0.22857142799999999</v>
      </c>
      <c r="BE592" s="164">
        <v>0.16666666599999999</v>
      </c>
      <c r="BF592" s="164">
        <v>0.23076922999999999</v>
      </c>
      <c r="BG592" s="164">
        <v>0.3</v>
      </c>
      <c r="BH592" s="164">
        <v>0.53076922999999998</v>
      </c>
      <c r="BI592" s="164">
        <v>0.133333334</v>
      </c>
      <c r="BJ592" s="165">
        <v>87.637201878106097</v>
      </c>
      <c r="BK592" s="164">
        <v>0.23743094480954599</v>
      </c>
      <c r="BL592" s="165">
        <v>-3.96826077690273</v>
      </c>
      <c r="BM592" s="165">
        <v>3.5661018968567202</v>
      </c>
      <c r="BN592" s="165">
        <v>46.831247657421002</v>
      </c>
      <c r="BO592" s="165">
        <v>-8.5383520427703904E-2</v>
      </c>
      <c r="BP592" s="165">
        <v>-0.375129247549921</v>
      </c>
      <c r="BQ592" s="165">
        <v>-4.2613769198760396</v>
      </c>
      <c r="BR592" s="165">
        <v>-4.4125090233974102</v>
      </c>
      <c r="BS592" s="284">
        <v>-0.441781959589851</v>
      </c>
      <c r="BT592" s="289"/>
      <c r="BU592" s="279"/>
      <c r="BV592" s="290"/>
      <c r="BW592" s="289"/>
      <c r="BX592" s="289"/>
      <c r="BY592" s="289"/>
      <c r="BZ592" s="289"/>
      <c r="CA592" s="279"/>
      <c r="CB592" s="290"/>
      <c r="CC592" s="289"/>
      <c r="CD592" s="279"/>
      <c r="CE592" s="328"/>
      <c r="CF592" s="290"/>
      <c r="CG592" s="289"/>
      <c r="CH592" s="279"/>
      <c r="CI592" s="328"/>
      <c r="CJ592" s="290"/>
      <c r="CK592" s="289"/>
      <c r="CL592" s="279"/>
      <c r="CM592" s="328"/>
      <c r="CN592" s="290"/>
      <c r="CO592" s="289"/>
      <c r="CP592" s="279"/>
      <c r="CQ592" s="328"/>
      <c r="CR592" s="290"/>
      <c r="CS592" s="289"/>
      <c r="CT592" s="279"/>
      <c r="CU592" s="328"/>
      <c r="CV592" s="328"/>
      <c r="CW592" s="290"/>
      <c r="CX592" s="289"/>
      <c r="CY592" s="279"/>
      <c r="CZ592" s="328"/>
      <c r="DA592" s="328"/>
      <c r="DB592" s="290"/>
      <c r="DC592" s="289"/>
      <c r="DD592" s="279"/>
      <c r="DE592" s="328"/>
      <c r="DF592" s="328"/>
      <c r="DG592" s="290"/>
      <c r="DH592" s="302"/>
      <c r="DI592" s="301">
        <v>-1.9676594734191799</v>
      </c>
      <c r="DP592" s="165"/>
      <c r="DQ592" s="165"/>
      <c r="DR592" s="165"/>
      <c r="ED592" s="165"/>
      <c r="EE592" s="165"/>
      <c r="EF592" s="165"/>
      <c r="EG592" s="165"/>
      <c r="EH592" s="166"/>
      <c r="EI592" s="165"/>
      <c r="EJ592" s="164"/>
      <c r="EK592" s="164"/>
      <c r="EL592" s="278"/>
      <c r="EM592" s="278"/>
      <c r="EN592" s="278"/>
      <c r="EO592" s="278"/>
      <c r="EP592" s="278"/>
      <c r="EQ592" s="278"/>
      <c r="ER592" s="165"/>
      <c r="ES592" s="166"/>
      <c r="ET592" s="166"/>
      <c r="EU592" s="166"/>
      <c r="EV592" s="166"/>
      <c r="EW592" s="166"/>
      <c r="EX592" s="284"/>
    </row>
    <row r="593" spans="1:260" ht="13" customHeight="1">
      <c r="A593" s="160" t="s">
        <v>438</v>
      </c>
      <c r="B593" s="160">
        <v>8861</v>
      </c>
      <c r="C593" s="160">
        <v>545361</v>
      </c>
      <c r="D593" s="160">
        <v>10155</v>
      </c>
      <c r="E593" s="160" t="s">
        <v>18</v>
      </c>
      <c r="F593" s="160" t="s">
        <v>18</v>
      </c>
      <c r="G593" s="175"/>
      <c r="H593" s="168" t="s">
        <v>65</v>
      </c>
      <c r="I593" s="169" t="s">
        <v>546</v>
      </c>
      <c r="J593" s="170">
        <v>33</v>
      </c>
      <c r="K593" s="161">
        <v>8</v>
      </c>
      <c r="L593" s="161" t="s">
        <v>837</v>
      </c>
      <c r="Z593" s="163">
        <v>63</v>
      </c>
      <c r="AA593" s="163">
        <v>268</v>
      </c>
      <c r="AB593" s="163">
        <v>221</v>
      </c>
      <c r="AC593" s="163">
        <v>51</v>
      </c>
      <c r="AD593" s="163">
        <v>33</v>
      </c>
      <c r="AE593" s="163">
        <v>3</v>
      </c>
      <c r="AF593" s="163">
        <v>1</v>
      </c>
      <c r="AG593" s="163">
        <v>14</v>
      </c>
      <c r="AH593" s="163">
        <v>32</v>
      </c>
      <c r="AI593" s="163">
        <v>32</v>
      </c>
      <c r="AJ593" s="163">
        <v>2</v>
      </c>
      <c r="AK593" s="163">
        <v>0</v>
      </c>
      <c r="AL593" s="163">
        <v>41</v>
      </c>
      <c r="AM593" s="163">
        <v>7</v>
      </c>
      <c r="AN593" s="163">
        <v>74</v>
      </c>
      <c r="AO593" s="163">
        <v>3</v>
      </c>
      <c r="AP593" s="163">
        <v>3</v>
      </c>
      <c r="AQ593" s="163">
        <v>0</v>
      </c>
      <c r="AR593" s="163">
        <v>3</v>
      </c>
      <c r="AS593" s="278">
        <v>0.152985074</v>
      </c>
      <c r="AT593" s="278">
        <v>0.27611940200000001</v>
      </c>
      <c r="AU593" s="278">
        <v>0.36666666999999997</v>
      </c>
      <c r="AV593" s="278">
        <v>0.28666667000000001</v>
      </c>
      <c r="AW593" s="278">
        <v>0.15333332999999999</v>
      </c>
      <c r="AX593" s="278">
        <v>0.52</v>
      </c>
      <c r="AY593" s="456">
        <v>115.36</v>
      </c>
      <c r="AZ593" s="278">
        <v>0.10143702</v>
      </c>
      <c r="BA593" s="278">
        <v>0.34666666600000001</v>
      </c>
      <c r="BB593" s="278">
        <v>0.24</v>
      </c>
      <c r="BC593" s="278">
        <v>0.41333333300000002</v>
      </c>
      <c r="BD593" s="164">
        <v>0.27205882300000001</v>
      </c>
      <c r="BE593" s="164">
        <v>0.23076922999999999</v>
      </c>
      <c r="BF593" s="164">
        <v>0.35447761100000003</v>
      </c>
      <c r="BG593" s="164">
        <v>0.44343891400000002</v>
      </c>
      <c r="BH593" s="164">
        <v>0.79791652499999999</v>
      </c>
      <c r="BI593" s="164">
        <v>0.212669684</v>
      </c>
      <c r="BJ593" s="165">
        <v>137.17752372324699</v>
      </c>
      <c r="BK593" s="164">
        <v>0.341968028024695</v>
      </c>
      <c r="BL593" s="165">
        <v>6.0790610783147701</v>
      </c>
      <c r="BM593" s="165">
        <v>37.143817948584498</v>
      </c>
      <c r="BN593" s="165">
        <v>119.380421574615</v>
      </c>
      <c r="BO593" s="165">
        <v>-0.55480192841787102</v>
      </c>
      <c r="BP593" s="165">
        <v>-0.70752958673983801</v>
      </c>
      <c r="BQ593" s="165">
        <v>7.5634726932617902</v>
      </c>
      <c r="BR593" s="165">
        <v>5.2695232382389801</v>
      </c>
      <c r="BS593" s="284">
        <v>0.78411411394951802</v>
      </c>
      <c r="BT593" s="289"/>
      <c r="BU593" s="279"/>
      <c r="BV593" s="290"/>
      <c r="BW593" s="289"/>
      <c r="BX593" s="289"/>
      <c r="BY593" s="289"/>
      <c r="BZ593" s="289"/>
      <c r="CA593" s="279"/>
      <c r="CB593" s="290"/>
      <c r="CC593" s="289"/>
      <c r="CD593" s="279"/>
      <c r="CE593" s="328"/>
      <c r="CF593" s="290"/>
      <c r="CG593" s="289"/>
      <c r="CH593" s="279"/>
      <c r="CI593" s="328"/>
      <c r="CJ593" s="290"/>
      <c r="CK593" s="289"/>
      <c r="CL593" s="279"/>
      <c r="CM593" s="328"/>
      <c r="CN593" s="290"/>
      <c r="CO593" s="289"/>
      <c r="CP593" s="279"/>
      <c r="CQ593" s="328"/>
      <c r="CR593" s="290"/>
      <c r="CS593" s="289"/>
      <c r="CT593" s="279"/>
      <c r="CU593" s="328"/>
      <c r="CV593" s="328"/>
      <c r="CW593" s="290"/>
      <c r="CX593" s="289"/>
      <c r="CY593" s="279"/>
      <c r="CZ593" s="328"/>
      <c r="DA593" s="328"/>
      <c r="DB593" s="290"/>
      <c r="DC593" s="289"/>
      <c r="DD593" s="279"/>
      <c r="DE593" s="328"/>
      <c r="DF593" s="328"/>
      <c r="DG593" s="290"/>
      <c r="DH593" s="302"/>
      <c r="DI593" s="301">
        <v>-6.8809448480605999</v>
      </c>
      <c r="DP593" s="165"/>
      <c r="DQ593" s="165"/>
      <c r="DR593" s="165"/>
      <c r="ED593" s="165"/>
      <c r="EE593" s="165"/>
      <c r="EF593" s="165"/>
      <c r="EG593" s="165"/>
      <c r="EH593" s="166"/>
      <c r="EI593" s="165"/>
      <c r="EJ593" s="164"/>
      <c r="EK593" s="164"/>
      <c r="EL593" s="278"/>
      <c r="EM593" s="278"/>
      <c r="EN593" s="278"/>
      <c r="EO593" s="278"/>
      <c r="EP593" s="278"/>
      <c r="EQ593" s="278"/>
      <c r="ER593" s="165"/>
      <c r="ES593" s="166"/>
      <c r="ET593" s="166"/>
      <c r="EU593" s="166"/>
      <c r="EV593" s="166"/>
      <c r="EW593" s="166"/>
      <c r="EX593" s="284"/>
      <c r="FA593" s="167"/>
      <c r="FB593" s="167"/>
      <c r="FC593" s="167"/>
      <c r="FD593" s="167"/>
      <c r="FE593" s="167"/>
      <c r="FF593" s="167"/>
      <c r="FG593" s="167"/>
      <c r="FH593" s="167"/>
      <c r="FI593" s="167"/>
      <c r="FJ593" s="167"/>
      <c r="FK593" s="167"/>
      <c r="FL593" s="167"/>
      <c r="FM593" s="167"/>
      <c r="FN593" s="167"/>
      <c r="FO593" s="167"/>
      <c r="FP593" s="167"/>
      <c r="FQ593" s="167"/>
      <c r="FR593" s="167"/>
      <c r="FS593" s="167"/>
      <c r="FT593" s="167"/>
      <c r="FU593" s="167"/>
      <c r="FV593" s="167"/>
      <c r="FW593" s="167"/>
      <c r="FX593" s="167"/>
      <c r="FY593" s="167"/>
      <c r="FZ593" s="167"/>
      <c r="GA593" s="167"/>
      <c r="GB593" s="167"/>
      <c r="GC593" s="167"/>
      <c r="GD593" s="167"/>
      <c r="GE593" s="167"/>
      <c r="GF593" s="167"/>
      <c r="GG593" s="167"/>
      <c r="GH593" s="167"/>
      <c r="GI593" s="167"/>
      <c r="GJ593" s="167"/>
      <c r="GK593" s="167"/>
      <c r="GL593" s="167"/>
      <c r="GM593" s="167"/>
      <c r="GN593" s="167"/>
      <c r="GO593" s="167"/>
      <c r="GP593" s="167"/>
      <c r="GQ593" s="167"/>
      <c r="GR593" s="167"/>
      <c r="GS593" s="167"/>
      <c r="GT593" s="167"/>
      <c r="GU593" s="167"/>
      <c r="GV593" s="167"/>
      <c r="GW593" s="167"/>
      <c r="GX593" s="167"/>
      <c r="GY593" s="167"/>
      <c r="GZ593" s="167"/>
      <c r="HA593" s="167"/>
      <c r="HB593" s="167"/>
      <c r="HC593" s="167"/>
      <c r="HD593" s="167"/>
      <c r="HE593" s="167"/>
      <c r="HF593" s="167"/>
      <c r="HG593" s="167"/>
      <c r="HH593" s="167"/>
      <c r="HI593" s="167"/>
      <c r="HJ593" s="167"/>
      <c r="HK593" s="167"/>
      <c r="HL593" s="167"/>
      <c r="HM593" s="167"/>
      <c r="HN593" s="167"/>
      <c r="HO593" s="167"/>
      <c r="HP593" s="167"/>
      <c r="HQ593" s="167"/>
      <c r="HR593" s="167"/>
      <c r="HS593" s="167"/>
      <c r="HT593" s="167"/>
      <c r="HU593" s="167"/>
      <c r="HV593" s="167"/>
      <c r="HW593" s="167"/>
      <c r="HX593" s="167"/>
      <c r="HY593" s="167"/>
      <c r="HZ593" s="167"/>
      <c r="IA593" s="167"/>
      <c r="IB593" s="167"/>
      <c r="IC593" s="167"/>
      <c r="ID593" s="167"/>
      <c r="IE593" s="167"/>
      <c r="IF593" s="167"/>
      <c r="IG593" s="167"/>
      <c r="IH593" s="167"/>
      <c r="II593" s="167"/>
      <c r="IJ593" s="167"/>
      <c r="IK593" s="167"/>
      <c r="IL593" s="167"/>
      <c r="IM593" s="167"/>
      <c r="IN593" s="167"/>
      <c r="IO593" s="167"/>
      <c r="IP593" s="167"/>
      <c r="IQ593" s="167"/>
      <c r="IR593" s="167"/>
      <c r="IS593" s="167"/>
      <c r="IT593" s="167"/>
      <c r="IU593" s="167"/>
      <c r="IV593" s="167"/>
      <c r="IW593" s="167"/>
      <c r="IX593" s="167"/>
      <c r="IY593" s="167"/>
      <c r="IZ593" s="167"/>
    </row>
    <row r="594" spans="1:260" ht="13" customHeight="1">
      <c r="A594" s="160" t="s">
        <v>438</v>
      </c>
      <c r="B594" s="160">
        <v>10865</v>
      </c>
      <c r="C594" s="160">
        <v>642350</v>
      </c>
      <c r="D594" s="160">
        <v>17452</v>
      </c>
      <c r="E594" s="160" t="s">
        <v>345</v>
      </c>
      <c r="F594" s="160" t="s">
        <v>345</v>
      </c>
      <c r="G594" s="175"/>
      <c r="H594" s="162" t="s">
        <v>2310</v>
      </c>
      <c r="I594" s="162" t="s">
        <v>565</v>
      </c>
      <c r="J594" s="161">
        <v>29</v>
      </c>
      <c r="K594" s="161">
        <v>8</v>
      </c>
      <c r="L594" s="161" t="s">
        <v>837</v>
      </c>
      <c r="Z594" s="163">
        <v>10</v>
      </c>
      <c r="AA594" s="163">
        <v>24</v>
      </c>
      <c r="AB594" s="163">
        <v>20</v>
      </c>
      <c r="AC594" s="163">
        <v>1</v>
      </c>
      <c r="AD594" s="163">
        <v>0</v>
      </c>
      <c r="AE594" s="163">
        <v>1</v>
      </c>
      <c r="AF594" s="163">
        <v>0</v>
      </c>
      <c r="AG594" s="163">
        <v>0</v>
      </c>
      <c r="AH594" s="163">
        <v>5</v>
      </c>
      <c r="AI594" s="163">
        <v>1</v>
      </c>
      <c r="AJ594" s="163">
        <v>2</v>
      </c>
      <c r="AK594" s="163">
        <v>0</v>
      </c>
      <c r="AL594" s="163">
        <v>4</v>
      </c>
      <c r="AM594" s="163">
        <v>0</v>
      </c>
      <c r="AN594" s="163">
        <v>8</v>
      </c>
      <c r="AO594" s="163">
        <v>0</v>
      </c>
      <c r="AP594" s="163">
        <v>0</v>
      </c>
      <c r="AQ594" s="163">
        <v>0</v>
      </c>
      <c r="AR594" s="163">
        <v>0</v>
      </c>
      <c r="AS594" s="278">
        <v>0.16666666599999999</v>
      </c>
      <c r="AT594" s="278">
        <v>0.33333333300000001</v>
      </c>
      <c r="AU594" s="278">
        <v>8.3333329999999997E-2</v>
      </c>
      <c r="AV594" s="278">
        <v>0.5</v>
      </c>
      <c r="AW594" s="278">
        <v>0.16666666999999999</v>
      </c>
      <c r="AX594" s="278">
        <v>0.16666666999999999</v>
      </c>
      <c r="AY594" s="456">
        <v>104.435</v>
      </c>
      <c r="AZ594" s="278">
        <v>0.16831683</v>
      </c>
      <c r="BA594" s="278">
        <v>0.25</v>
      </c>
      <c r="BB594" s="278">
        <v>0</v>
      </c>
      <c r="BC594" s="278">
        <v>0.75</v>
      </c>
      <c r="BD594" s="164">
        <v>8.3333332999999996E-2</v>
      </c>
      <c r="BE594" s="164">
        <v>0.05</v>
      </c>
      <c r="BF594" s="164">
        <v>0.20833333300000001</v>
      </c>
      <c r="BG594" s="164">
        <v>0.1</v>
      </c>
      <c r="BH594" s="164">
        <v>0.30833333299999999</v>
      </c>
      <c r="BI594" s="164">
        <v>0.05</v>
      </c>
      <c r="BJ594" s="165">
        <v>32.863950539969998</v>
      </c>
      <c r="BK594" s="164">
        <v>0.16810588538646601</v>
      </c>
      <c r="BL594" s="165">
        <v>-2.79789341733259</v>
      </c>
      <c r="BM594" s="165">
        <v>-1.5974891636790001E-2</v>
      </c>
      <c r="BN594" s="165">
        <v>3.9881386697150498</v>
      </c>
      <c r="BO594" s="165">
        <v>0.22431099826710299</v>
      </c>
      <c r="BP594" s="165">
        <v>0.76266926713287797</v>
      </c>
      <c r="BQ594" s="165">
        <v>-1.3192363747249201</v>
      </c>
      <c r="BR594" s="165">
        <v>-1.9292740330885001</v>
      </c>
      <c r="BS594" s="284">
        <v>-0.136766787295863</v>
      </c>
      <c r="BT594" s="289"/>
      <c r="BU594" s="279"/>
      <c r="BV594" s="290"/>
      <c r="BW594" s="289"/>
      <c r="BX594" s="289"/>
      <c r="BY594" s="289"/>
      <c r="BZ594" s="289"/>
      <c r="CA594" s="279"/>
      <c r="CB594" s="290"/>
      <c r="CC594" s="289"/>
      <c r="CD594" s="279"/>
      <c r="CE594" s="328"/>
      <c r="CF594" s="290"/>
      <c r="CG594" s="289"/>
      <c r="CH594" s="279"/>
      <c r="CI594" s="328"/>
      <c r="CJ594" s="290"/>
      <c r="CK594" s="289"/>
      <c r="CL594" s="279"/>
      <c r="CM594" s="328"/>
      <c r="CN594" s="290"/>
      <c r="CO594" s="289"/>
      <c r="CP594" s="279"/>
      <c r="CQ594" s="328"/>
      <c r="CR594" s="290"/>
      <c r="CS594" s="289"/>
      <c r="CT594" s="279"/>
      <c r="CU594" s="328"/>
      <c r="CV594" s="328"/>
      <c r="CW594" s="290"/>
      <c r="CX594" s="289"/>
      <c r="CY594" s="279"/>
      <c r="CZ594" s="328"/>
      <c r="DA594" s="328"/>
      <c r="DB594" s="290"/>
      <c r="DC594" s="289"/>
      <c r="DD594" s="279"/>
      <c r="DE594" s="328"/>
      <c r="DF594" s="328"/>
      <c r="DG594" s="290"/>
      <c r="DH594" s="302"/>
      <c r="DI594" s="301">
        <v>-0.17228538542985899</v>
      </c>
      <c r="DP594" s="165"/>
      <c r="DQ594" s="165"/>
      <c r="DR594" s="165"/>
      <c r="ED594" s="165"/>
      <c r="EE594" s="165"/>
      <c r="EF594" s="165"/>
      <c r="EG594" s="165"/>
      <c r="EH594" s="166"/>
      <c r="EI594" s="165"/>
      <c r="EJ594" s="164"/>
      <c r="EK594" s="164"/>
      <c r="EL594" s="278"/>
      <c r="EM594" s="278"/>
      <c r="EN594" s="278"/>
      <c r="EO594" s="278"/>
      <c r="EP594" s="278"/>
      <c r="EQ594" s="278"/>
      <c r="ER594" s="165"/>
      <c r="ES594" s="166"/>
      <c r="ET594" s="166"/>
      <c r="EU594" s="166"/>
      <c r="EV594" s="166"/>
      <c r="EW594" s="166"/>
      <c r="EX594" s="284"/>
    </row>
    <row r="595" spans="1:260" ht="13" customHeight="1">
      <c r="A595" s="160" t="s">
        <v>438</v>
      </c>
      <c r="B595" s="160">
        <v>7977</v>
      </c>
      <c r="C595" s="160">
        <v>457705</v>
      </c>
      <c r="D595" s="160">
        <v>9847</v>
      </c>
      <c r="E595" s="160" t="s">
        <v>438</v>
      </c>
      <c r="F595" s="160" t="s">
        <v>438</v>
      </c>
      <c r="G595" s="175"/>
      <c r="H595" s="168" t="s">
        <v>302</v>
      </c>
      <c r="I595" s="169" t="s">
        <v>136</v>
      </c>
      <c r="J595" s="170">
        <v>38</v>
      </c>
      <c r="K595" s="161">
        <v>9</v>
      </c>
      <c r="L595" s="161" t="s">
        <v>837</v>
      </c>
      <c r="Z595" s="163">
        <v>80</v>
      </c>
      <c r="AA595" s="163">
        <v>324</v>
      </c>
      <c r="AB595" s="163">
        <v>283</v>
      </c>
      <c r="AC595" s="163">
        <v>74</v>
      </c>
      <c r="AD595" s="163">
        <v>52</v>
      </c>
      <c r="AE595" s="163">
        <v>14</v>
      </c>
      <c r="AF595" s="163">
        <v>0</v>
      </c>
      <c r="AG595" s="163">
        <v>8</v>
      </c>
      <c r="AH595" s="163">
        <v>28</v>
      </c>
      <c r="AI595" s="163">
        <v>31</v>
      </c>
      <c r="AJ595" s="163">
        <v>1</v>
      </c>
      <c r="AK595" s="163">
        <v>0</v>
      </c>
      <c r="AL595" s="163">
        <v>34</v>
      </c>
      <c r="AM595" s="163">
        <v>1</v>
      </c>
      <c r="AN595" s="163">
        <v>70</v>
      </c>
      <c r="AO595" s="163">
        <v>2</v>
      </c>
      <c r="AP595" s="163">
        <v>3</v>
      </c>
      <c r="AQ595" s="163">
        <v>0</v>
      </c>
      <c r="AR595" s="163">
        <v>4</v>
      </c>
      <c r="AS595" s="278">
        <v>0.104938271</v>
      </c>
      <c r="AT595" s="278">
        <v>0.21604938200000001</v>
      </c>
      <c r="AU595" s="278">
        <v>0.49537037</v>
      </c>
      <c r="AV595" s="278">
        <v>0.16666666999999999</v>
      </c>
      <c r="AW595" s="278">
        <v>9.6330280000000004E-2</v>
      </c>
      <c r="AX595" s="278">
        <v>0.44954127999999999</v>
      </c>
      <c r="AY595" s="456">
        <v>110.223</v>
      </c>
      <c r="AZ595" s="278">
        <v>0.12322629</v>
      </c>
      <c r="BA595" s="278">
        <v>0.44444444399999999</v>
      </c>
      <c r="BB595" s="278">
        <v>0.189814814</v>
      </c>
      <c r="BC595" s="278">
        <v>0.36574074000000001</v>
      </c>
      <c r="BD595" s="164">
        <v>0.31730769199999997</v>
      </c>
      <c r="BE595" s="164">
        <v>0.261484098</v>
      </c>
      <c r="BF595" s="164">
        <v>0.341614906</v>
      </c>
      <c r="BG595" s="164">
        <v>0.39575971700000001</v>
      </c>
      <c r="BH595" s="164">
        <v>0.73737462300000001</v>
      </c>
      <c r="BI595" s="164">
        <v>0.13427561900000001</v>
      </c>
      <c r="BJ595" s="165">
        <v>88.256546030797296</v>
      </c>
      <c r="BK595" s="164">
        <v>0.32583391666412298</v>
      </c>
      <c r="BL595" s="165">
        <v>3.1621722423373102</v>
      </c>
      <c r="BM595" s="165">
        <v>40.718072339230602</v>
      </c>
      <c r="BN595" s="165">
        <v>105.510272227326</v>
      </c>
      <c r="BO595" s="165">
        <v>-1.19915534716259</v>
      </c>
      <c r="BP595" s="165">
        <v>-1.9906800356693499</v>
      </c>
      <c r="BQ595" s="165">
        <v>4.1579623564979302</v>
      </c>
      <c r="BR595" s="165">
        <v>9.5000761364990305E-2</v>
      </c>
      <c r="BS595" s="284">
        <v>0.43106085011788398</v>
      </c>
      <c r="BT595" s="289"/>
      <c r="BU595" s="279"/>
      <c r="BV595" s="290"/>
      <c r="BW595" s="289"/>
      <c r="BX595" s="289"/>
      <c r="BY595" s="289"/>
      <c r="BZ595" s="289"/>
      <c r="CA595" s="279"/>
      <c r="CB595" s="290"/>
      <c r="CC595" s="289"/>
      <c r="CD595" s="279"/>
      <c r="CE595" s="328"/>
      <c r="CF595" s="290"/>
      <c r="CG595" s="289"/>
      <c r="CH595" s="279"/>
      <c r="CI595" s="328"/>
      <c r="CJ595" s="290"/>
      <c r="CK595" s="289"/>
      <c r="CL595" s="279"/>
      <c r="CM595" s="328"/>
      <c r="CN595" s="290"/>
      <c r="CO595" s="289"/>
      <c r="CP595" s="279"/>
      <c r="CQ595" s="328"/>
      <c r="CR595" s="290"/>
      <c r="CS595" s="289"/>
      <c r="CT595" s="279"/>
      <c r="CU595" s="328"/>
      <c r="CV595" s="328"/>
      <c r="CW595" s="290"/>
      <c r="CX595" s="289"/>
      <c r="CY595" s="279"/>
      <c r="CZ595" s="328"/>
      <c r="DA595" s="328"/>
      <c r="DB595" s="290"/>
      <c r="DC595" s="289"/>
      <c r="DD595" s="279"/>
      <c r="DE595" s="328"/>
      <c r="DF595" s="328"/>
      <c r="DG595" s="290"/>
      <c r="DH595" s="302"/>
      <c r="DI595" s="301">
        <v>-6.4983994960784903</v>
      </c>
      <c r="DP595" s="165"/>
      <c r="DQ595" s="165"/>
      <c r="DR595" s="165"/>
      <c r="ED595" s="165"/>
      <c r="EE595" s="165"/>
      <c r="EF595" s="165"/>
      <c r="EG595" s="165"/>
      <c r="EH595" s="166"/>
      <c r="EI595" s="165"/>
      <c r="EJ595" s="164"/>
      <c r="EK595" s="164"/>
      <c r="EL595" s="278"/>
      <c r="EM595" s="278"/>
      <c r="EN595" s="278"/>
      <c r="EO595" s="278"/>
      <c r="EP595" s="278"/>
      <c r="EQ595" s="278"/>
      <c r="ER595" s="165"/>
      <c r="ES595" s="166"/>
      <c r="ET595" s="166"/>
      <c r="EU595" s="166"/>
      <c r="EV595" s="166"/>
      <c r="EW595" s="166"/>
      <c r="EX595" s="284"/>
    </row>
    <row r="596" spans="1:260" ht="13" customHeight="1">
      <c r="A596" s="160" t="s">
        <v>438</v>
      </c>
      <c r="B596" s="160">
        <v>9414</v>
      </c>
      <c r="C596" s="160">
        <v>592626</v>
      </c>
      <c r="D596" s="160">
        <v>11899</v>
      </c>
      <c r="E596" s="160" t="s">
        <v>14</v>
      </c>
      <c r="F596" s="160" t="s">
        <v>14</v>
      </c>
      <c r="G596" s="175"/>
      <c r="H596" s="168" t="s">
        <v>488</v>
      </c>
      <c r="I596" s="169" t="s">
        <v>489</v>
      </c>
      <c r="J596" s="170">
        <v>33</v>
      </c>
      <c r="K596" s="161">
        <v>10</v>
      </c>
      <c r="L596" s="161" t="s">
        <v>46</v>
      </c>
      <c r="Z596" s="163">
        <v>46</v>
      </c>
      <c r="AA596" s="163">
        <v>146</v>
      </c>
      <c r="AB596" s="163">
        <v>122</v>
      </c>
      <c r="AC596" s="163">
        <v>16</v>
      </c>
      <c r="AD596" s="163">
        <v>8</v>
      </c>
      <c r="AE596" s="163">
        <v>5</v>
      </c>
      <c r="AF596" s="163">
        <v>1</v>
      </c>
      <c r="AG596" s="163">
        <v>2</v>
      </c>
      <c r="AH596" s="163">
        <v>10</v>
      </c>
      <c r="AI596" s="163">
        <v>6</v>
      </c>
      <c r="AJ596" s="163">
        <v>1</v>
      </c>
      <c r="AK596" s="163">
        <v>0</v>
      </c>
      <c r="AL596" s="163">
        <v>20</v>
      </c>
      <c r="AM596" s="163">
        <v>0</v>
      </c>
      <c r="AN596" s="163">
        <v>28</v>
      </c>
      <c r="AO596" s="163">
        <v>3</v>
      </c>
      <c r="AP596" s="163">
        <v>0</v>
      </c>
      <c r="AQ596" s="163">
        <v>0</v>
      </c>
      <c r="AR596" s="163">
        <v>4</v>
      </c>
      <c r="AS596" s="278">
        <v>0.136986301</v>
      </c>
      <c r="AT596" s="278">
        <v>0.19178082099999999</v>
      </c>
      <c r="AU596" s="278">
        <v>0.41489362000000002</v>
      </c>
      <c r="AV596" s="278">
        <v>0.24468085000000001</v>
      </c>
      <c r="AW596" s="278">
        <v>8.4210530000000006E-2</v>
      </c>
      <c r="AX596" s="278">
        <v>0.43157895000000002</v>
      </c>
      <c r="AY596" s="456">
        <v>111.70099999999999</v>
      </c>
      <c r="AZ596" s="278">
        <v>8.6294419999999997E-2</v>
      </c>
      <c r="BA596" s="278">
        <v>0.45744680799999998</v>
      </c>
      <c r="BB596" s="278">
        <v>8.5106381999999994E-2</v>
      </c>
      <c r="BC596" s="278">
        <v>0.45744680799999998</v>
      </c>
      <c r="BD596" s="164">
        <v>0.15217391299999999</v>
      </c>
      <c r="BE596" s="164">
        <v>0.13114754000000001</v>
      </c>
      <c r="BF596" s="164">
        <v>0.26896551699999999</v>
      </c>
      <c r="BG596" s="164">
        <v>0.23770491799999999</v>
      </c>
      <c r="BH596" s="164">
        <v>0.50667043499999997</v>
      </c>
      <c r="BI596" s="164">
        <v>0.10655737799999999</v>
      </c>
      <c r="BJ596" s="165">
        <v>68.732303417924001</v>
      </c>
      <c r="BK596" s="164">
        <v>0.242497308500881</v>
      </c>
      <c r="BL596" s="165">
        <v>-8.3208401311485094</v>
      </c>
      <c r="BM596" s="165">
        <v>8.6024975668342698</v>
      </c>
      <c r="BN596" s="165">
        <v>51.599520781783703</v>
      </c>
      <c r="BO596" s="165">
        <v>-0.23273866103975199</v>
      </c>
      <c r="BP596" s="165">
        <v>0.275451041292399</v>
      </c>
      <c r="BQ596" s="165">
        <v>-6.8363247999286303</v>
      </c>
      <c r="BR596" s="165">
        <v>-7.8564408758020097</v>
      </c>
      <c r="BS596" s="284">
        <v>-0.70872983622228503</v>
      </c>
      <c r="BT596" s="289"/>
      <c r="BU596" s="279"/>
      <c r="BV596" s="290"/>
      <c r="BW596" s="289"/>
      <c r="BX596" s="289"/>
      <c r="BY596" s="289"/>
      <c r="BZ596" s="289"/>
      <c r="CA596" s="279"/>
      <c r="CB596" s="290"/>
      <c r="CC596" s="289"/>
      <c r="CD596" s="279"/>
      <c r="CE596" s="328"/>
      <c r="CF596" s="290"/>
      <c r="CG596" s="289"/>
      <c r="CH596" s="279"/>
      <c r="CI596" s="328"/>
      <c r="CJ596" s="290"/>
      <c r="CK596" s="289"/>
      <c r="CL596" s="279"/>
      <c r="CM596" s="328"/>
      <c r="CN596" s="290"/>
      <c r="CO596" s="289"/>
      <c r="CP596" s="279"/>
      <c r="CQ596" s="328"/>
      <c r="CR596" s="290"/>
      <c r="CS596" s="289"/>
      <c r="CT596" s="279"/>
      <c r="CU596" s="328"/>
      <c r="CV596" s="328"/>
      <c r="CW596" s="290"/>
      <c r="CX596" s="289"/>
      <c r="CY596" s="279"/>
      <c r="CZ596" s="328"/>
      <c r="DA596" s="328"/>
      <c r="DB596" s="290"/>
      <c r="DC596" s="289"/>
      <c r="DD596" s="279"/>
      <c r="DE596" s="328"/>
      <c r="DF596" s="328"/>
      <c r="DG596" s="290"/>
      <c r="DH596" s="302"/>
      <c r="DI596" s="301">
        <v>-3.9781472384929599</v>
      </c>
      <c r="DP596" s="165"/>
      <c r="DQ596" s="165"/>
      <c r="DR596" s="165"/>
      <c r="ED596" s="165"/>
      <c r="EE596" s="165"/>
      <c r="EF596" s="165"/>
      <c r="EG596" s="165"/>
      <c r="EH596" s="166"/>
      <c r="EI596" s="165"/>
      <c r="EJ596" s="164"/>
      <c r="EK596" s="164"/>
      <c r="EL596" s="278"/>
      <c r="EM596" s="278"/>
      <c r="EN596" s="278"/>
      <c r="EO596" s="278"/>
      <c r="EP596" s="278"/>
      <c r="EQ596" s="278"/>
      <c r="ER596" s="165"/>
      <c r="ES596" s="166"/>
      <c r="ET596" s="166"/>
      <c r="EU596" s="166"/>
      <c r="EV596" s="166"/>
      <c r="EW596" s="166"/>
      <c r="EX596" s="284"/>
    </row>
    <row r="597" spans="1:260" ht="13" customHeight="1">
      <c r="A597" s="160" t="s">
        <v>4242</v>
      </c>
      <c r="B597" s="160">
        <v>10481</v>
      </c>
      <c r="C597" s="160">
        <v>663662</v>
      </c>
      <c r="D597" s="160">
        <v>18353</v>
      </c>
      <c r="E597" s="160" t="s">
        <v>563</v>
      </c>
      <c r="F597" s="160" t="s">
        <v>563</v>
      </c>
      <c r="G597" s="175"/>
      <c r="H597" s="162" t="s">
        <v>282</v>
      </c>
      <c r="I597" s="162" t="s">
        <v>1651</v>
      </c>
      <c r="J597" s="161">
        <v>28</v>
      </c>
      <c r="K597" s="161">
        <v>7</v>
      </c>
      <c r="L597" s="161" t="s">
        <v>837</v>
      </c>
      <c r="Z597" s="163">
        <v>21</v>
      </c>
      <c r="AA597" s="163">
        <v>42</v>
      </c>
      <c r="AB597" s="163">
        <v>41</v>
      </c>
      <c r="AC597" s="163">
        <v>8</v>
      </c>
      <c r="AD597" s="163">
        <v>6</v>
      </c>
      <c r="AE597" s="163">
        <v>1</v>
      </c>
      <c r="AF597" s="163">
        <v>0</v>
      </c>
      <c r="AG597" s="163">
        <v>1</v>
      </c>
      <c r="AH597" s="163">
        <v>7</v>
      </c>
      <c r="AI597" s="163">
        <v>3</v>
      </c>
      <c r="AJ597" s="163">
        <v>1</v>
      </c>
      <c r="AK597" s="163">
        <v>0</v>
      </c>
      <c r="AL597" s="163">
        <v>1</v>
      </c>
      <c r="AM597" s="163">
        <v>0</v>
      </c>
      <c r="AN597" s="163">
        <v>13</v>
      </c>
      <c r="AO597" s="163">
        <v>0</v>
      </c>
      <c r="AP597" s="163">
        <v>0</v>
      </c>
      <c r="AQ597" s="163">
        <v>0</v>
      </c>
      <c r="AR597" s="163">
        <v>1</v>
      </c>
      <c r="AS597" s="278">
        <v>2.3809522999999999E-2</v>
      </c>
      <c r="AT597" s="278">
        <v>0.30952380899999998</v>
      </c>
      <c r="AU597" s="278">
        <v>0.35714286000000001</v>
      </c>
      <c r="AV597" s="278">
        <v>7.1428569999999997E-2</v>
      </c>
      <c r="AW597" s="278">
        <v>7.1428569999999997E-2</v>
      </c>
      <c r="AX597" s="278">
        <v>0.32142857000000002</v>
      </c>
      <c r="AY597" s="456">
        <v>109.483</v>
      </c>
      <c r="AZ597" s="278">
        <v>0.11320755</v>
      </c>
      <c r="BA597" s="278">
        <v>0.28571428500000001</v>
      </c>
      <c r="BB597" s="278">
        <v>0.25</v>
      </c>
      <c r="BC597" s="278">
        <v>0.46428571400000002</v>
      </c>
      <c r="BD597" s="164">
        <v>0.25925925900000002</v>
      </c>
      <c r="BE597" s="164">
        <v>0.19512195099999999</v>
      </c>
      <c r="BF597" s="164">
        <v>0.21428571399999999</v>
      </c>
      <c r="BG597" s="164">
        <v>0.29268292600000001</v>
      </c>
      <c r="BH597" s="164">
        <v>0.50696863999999997</v>
      </c>
      <c r="BI597" s="164">
        <v>9.7560974999999994E-2</v>
      </c>
      <c r="BJ597" s="165">
        <v>64.124781140625103</v>
      </c>
      <c r="BK597" s="164">
        <v>0.22230917499178901</v>
      </c>
      <c r="BL597" s="165">
        <v>-3.07282762541523</v>
      </c>
      <c r="BM597" s="165">
        <v>1.79552979455242</v>
      </c>
      <c r="BN597" s="165">
        <v>38.280985423095601</v>
      </c>
      <c r="BO597" s="165">
        <v>-4.5704198089803499E-2</v>
      </c>
      <c r="BP597" s="165">
        <v>0.33063177345320499</v>
      </c>
      <c r="BQ597" s="165">
        <v>-1.4863107454506099</v>
      </c>
      <c r="BR597" s="165">
        <v>-2.6976623310250498</v>
      </c>
      <c r="BS597" s="284">
        <v>-0.154087583903215</v>
      </c>
      <c r="BT597" s="289"/>
      <c r="BU597" s="279"/>
      <c r="BV597" s="290"/>
      <c r="BW597" s="289"/>
      <c r="BX597" s="289"/>
      <c r="BY597" s="289"/>
      <c r="BZ597" s="289"/>
      <c r="CA597" s="279"/>
      <c r="CB597" s="290"/>
      <c r="CC597" s="289"/>
      <c r="CD597" s="279"/>
      <c r="CE597" s="328"/>
      <c r="CF597" s="290"/>
      <c r="CG597" s="289"/>
      <c r="CH597" s="279"/>
      <c r="CI597" s="328"/>
      <c r="CJ597" s="290"/>
      <c r="CK597" s="289"/>
      <c r="CL597" s="279"/>
      <c r="CM597" s="328"/>
      <c r="CN597" s="290"/>
      <c r="CO597" s="289"/>
      <c r="CP597" s="279"/>
      <c r="CQ597" s="328"/>
      <c r="CR597" s="290"/>
      <c r="CS597" s="289"/>
      <c r="CT597" s="279"/>
      <c r="CU597" s="328"/>
      <c r="CV597" s="328"/>
      <c r="CW597" s="290"/>
      <c r="CX597" s="289"/>
      <c r="CY597" s="279"/>
      <c r="CZ597" s="328"/>
      <c r="DA597" s="328"/>
      <c r="DB597" s="290"/>
      <c r="DC597" s="289"/>
      <c r="DD597" s="279"/>
      <c r="DE597" s="328"/>
      <c r="DF597" s="328"/>
      <c r="DG597" s="290"/>
      <c r="DH597" s="302"/>
      <c r="DI597" s="301">
        <v>-0.15771374106407099</v>
      </c>
      <c r="DP597" s="165"/>
      <c r="DQ597" s="165"/>
      <c r="DR597" s="165"/>
      <c r="ED597" s="165"/>
      <c r="EE597" s="165"/>
      <c r="EF597" s="165"/>
      <c r="EG597" s="165"/>
      <c r="EH597" s="166"/>
      <c r="EI597" s="165"/>
      <c r="EJ597" s="164"/>
      <c r="EK597" s="164"/>
      <c r="EL597" s="278"/>
      <c r="EM597" s="278"/>
      <c r="EN597" s="278"/>
      <c r="EO597" s="278"/>
      <c r="EP597" s="278"/>
      <c r="EQ597" s="278"/>
      <c r="ER597" s="165"/>
      <c r="ES597" s="166"/>
      <c r="ET597" s="166"/>
      <c r="EU597" s="166"/>
      <c r="EV597" s="166"/>
      <c r="EW597" s="166"/>
      <c r="EX597" s="284"/>
    </row>
    <row r="598" spans="1:260" ht="13" customHeight="1">
      <c r="A598" s="171" t="s">
        <v>598</v>
      </c>
      <c r="B598" s="474"/>
      <c r="C598" s="299"/>
      <c r="D598" s="299"/>
      <c r="E598" s="171" cm="1">
        <f t="array" ref="E598">SUMPRODUCT(--($A599:$A$2509=A598),--(K599:$K$2509&gt;0))</f>
        <v>40</v>
      </c>
      <c r="F598" s="171"/>
      <c r="G598" s="190"/>
      <c r="H598" s="471" t="s">
        <v>4219</v>
      </c>
      <c r="I598" s="172"/>
      <c r="J598" s="173"/>
      <c r="K598" s="174">
        <v>0</v>
      </c>
      <c r="L598" s="174"/>
      <c r="M598" s="185"/>
      <c r="N598" s="188"/>
      <c r="O598" s="174"/>
      <c r="P598" s="174"/>
      <c r="Q598" s="174"/>
      <c r="R598" s="174"/>
      <c r="S598" s="174"/>
      <c r="T598" s="174"/>
      <c r="U598" s="174"/>
      <c r="V598" s="174"/>
      <c r="W598" s="174"/>
      <c r="X598" s="174"/>
      <c r="Y598" s="185"/>
      <c r="Z598" s="334" cm="1">
        <f t="array" ref="Z598">SUMPRODUCT(--($A599:$A$2509=$A598),--(Z599:Z$2509))</f>
        <v>721</v>
      </c>
      <c r="AA598" s="334" cm="1">
        <f t="array" ref="AA598">SUMPRODUCT(--($A599:$A$2509=$A598),--(AA599:AA$2509))</f>
        <v>2343</v>
      </c>
      <c r="AB598" s="334" cm="1">
        <f t="array" ref="AB598">SUMPRODUCT(--($A599:$A$2509=$A598),--(AB599:AB$2509))</f>
        <v>2091</v>
      </c>
      <c r="AC598" s="334" cm="1">
        <f t="array" ref="AC598">SUMPRODUCT(--($A599:$A$2509=$A598),--(AC599:AC$2509))</f>
        <v>480</v>
      </c>
      <c r="AD598" s="334" cm="1">
        <f t="array" ref="AD598">SUMPRODUCT(--($A599:$A$2509=$A598),--(AD599:AD$2509))</f>
        <v>319</v>
      </c>
      <c r="AE598" s="334" cm="1">
        <f t="array" ref="AE598">SUMPRODUCT(--($A599:$A$2509=$A598),--(AE599:AE$2509))</f>
        <v>97</v>
      </c>
      <c r="AF598" s="334" cm="1">
        <f t="array" ref="AF598">SUMPRODUCT(--($A599:$A$2509=$A598),--(AF599:AF$2509))</f>
        <v>7</v>
      </c>
      <c r="AG598" s="334" cm="1">
        <f t="array" ref="AG598">SUMPRODUCT(--($A599:$A$2509=$A598),--(AG599:AG$2509))</f>
        <v>57</v>
      </c>
      <c r="AH598" s="334" cm="1">
        <f t="array" ref="AH598">SUMPRODUCT(--($A599:$A$2509=$A598),--(AH599:AH$2509))</f>
        <v>242</v>
      </c>
      <c r="AI598" s="334" cm="1">
        <f t="array" ref="AI598">SUMPRODUCT(--($A599:$A$2509=$A598),--(AI599:AI$2509))</f>
        <v>249</v>
      </c>
      <c r="AJ598" s="334" cm="1">
        <f t="array" ref="AJ598">SUMPRODUCT(--($A599:$A$2509=$A598),--(AJ599:AJ$2509))</f>
        <v>50</v>
      </c>
      <c r="AK598" s="334" cm="1">
        <f t="array" ref="AK598">SUMPRODUCT(--($A599:$A$2509=$A598),--(AK599:AK$2509))</f>
        <v>14</v>
      </c>
      <c r="AL598" s="334" cm="1">
        <f t="array" ref="AL598">SUMPRODUCT(--($A599:$A$2509=$A598),--(AL599:AL$2509))</f>
        <v>201</v>
      </c>
      <c r="AM598" s="334" cm="1">
        <f t="array" ref="AM598">SUMPRODUCT(--($A599:$A$2509=$A598),--(AM599:AM$2509))</f>
        <v>8</v>
      </c>
      <c r="AN598" s="334" cm="1">
        <f t="array" ref="AN598">SUMPRODUCT(--($A599:$A$2509=$A598),--(AN599:AN$2509))</f>
        <v>570</v>
      </c>
      <c r="AO598" s="334" cm="1">
        <f t="array" ref="AO598">SUMPRODUCT(--($A599:$A$2509=$A598),--(AO599:AO$2509))</f>
        <v>27</v>
      </c>
      <c r="AP598" s="334" cm="1">
        <f t="array" ref="AP598">SUMPRODUCT(--($A599:$A$2509=$A598),--(AP599:AP$2509))</f>
        <v>13</v>
      </c>
      <c r="AQ598" s="334" cm="1">
        <f t="array" ref="AQ598">SUMPRODUCT(--($A599:$A$2509=$A598),--(AQ599:AQ$2509))</f>
        <v>11</v>
      </c>
      <c r="AR598" s="334" cm="1">
        <f t="array" ref="AR598">SUMPRODUCT(--($A599:$A$2509=$A598),--(AR599:AR$2509))</f>
        <v>48</v>
      </c>
      <c r="AS598" s="335"/>
      <c r="AT598" s="335"/>
      <c r="AU598" s="335"/>
      <c r="AV598" s="335"/>
      <c r="AW598" s="335"/>
      <c r="AX598" s="335"/>
      <c r="AY598" s="336"/>
      <c r="AZ598" s="335"/>
      <c r="BA598" s="335"/>
      <c r="BB598" s="335"/>
      <c r="BC598" s="335"/>
      <c r="BD598" s="337"/>
      <c r="BE598" s="337">
        <f>AC598/AB598</f>
        <v>0.22955523672883787</v>
      </c>
      <c r="BF598" s="337">
        <f>(AC598+AL598+AM598+AO598)/(AA598-AP598-AQ598)</f>
        <v>0.30875377317809399</v>
      </c>
      <c r="BG598" s="337">
        <f>((AC598-AE598-AF598-AG598)+(AE598*2)+(AF598*3)+(AG598*4))/AB598</f>
        <v>0.36441893830703015</v>
      </c>
      <c r="BH598" s="337">
        <f>BF598+BG598</f>
        <v>0.67317271148512414</v>
      </c>
      <c r="BI598" s="337">
        <f>BG598+BH598</f>
        <v>1.0375916497921542</v>
      </c>
      <c r="BJ598" s="337"/>
      <c r="BK598" s="337"/>
      <c r="BL598" s="336"/>
      <c r="BM598" s="336"/>
      <c r="BN598" s="336"/>
      <c r="BO598" s="338"/>
      <c r="BP598" s="339" cm="1">
        <f t="array" ref="BP598">SUMPRODUCT(--($A599:$A$2509=$A598),--(BP599:BP$2509))</f>
        <v>-0.11491487687452773</v>
      </c>
      <c r="BQ598" s="336"/>
      <c r="BR598" s="339" cm="1">
        <f t="array" ref="BR598">SUMPRODUCT(--($A599:$A$2509=$A598),--(BR599:BR$2509))</f>
        <v>-38.820976798259458</v>
      </c>
      <c r="BS598" s="333" cm="1">
        <f t="array" ref="BS598">SUMPRODUCT(--($A599:$A$2509=$A598),--(BS599:BS$2509))</f>
        <v>1.8203102721437678</v>
      </c>
      <c r="BT598" s="238"/>
      <c r="BU598" s="239"/>
      <c r="BV598" s="295"/>
      <c r="BW598" s="238"/>
      <c r="BX598" s="238"/>
      <c r="BY598" s="238"/>
      <c r="BZ598" s="238"/>
      <c r="CA598" s="239"/>
      <c r="CB598" s="295"/>
      <c r="CC598" s="238"/>
      <c r="CD598" s="239"/>
      <c r="CE598" s="329"/>
      <c r="CF598" s="295"/>
      <c r="CG598" s="238"/>
      <c r="CH598" s="239"/>
      <c r="CI598" s="329"/>
      <c r="CJ598" s="295"/>
      <c r="CK598" s="238"/>
      <c r="CL598" s="239"/>
      <c r="CM598" s="329"/>
      <c r="CN598" s="295"/>
      <c r="CO598" s="238"/>
      <c r="CP598" s="239"/>
      <c r="CQ598" s="329"/>
      <c r="CR598" s="295"/>
      <c r="CS598" s="291"/>
      <c r="CT598" s="292"/>
      <c r="CU598" s="330"/>
      <c r="CV598" s="330"/>
      <c r="CW598" s="293"/>
      <c r="CX598" s="291"/>
      <c r="CY598" s="292"/>
      <c r="CZ598" s="330"/>
      <c r="DA598" s="330"/>
      <c r="DB598" s="293"/>
      <c r="DC598" s="291"/>
      <c r="DD598" s="292"/>
      <c r="DE598" s="330"/>
      <c r="DF598" s="330"/>
      <c r="DG598" s="293"/>
      <c r="DH598" s="303" cm="1">
        <f t="array" ref="DH598">SUMPRODUCT(--($A599:$A$2509=$A598),--(DH599:DH$2509))</f>
        <v>0</v>
      </c>
      <c r="DI598" s="343" cm="1">
        <f t="array" ref="DI598">SUMPRODUCT(--($A599:$A$2509=$A598),--(DI599:DI$2509))</f>
        <v>-22.14699434116481</v>
      </c>
      <c r="DJ598" s="334" cm="1">
        <f t="array" ref="DJ598">SUMPRODUCT(--($A599:$A$2509=$A598),--(DJ599:DJ$2509))</f>
        <v>425</v>
      </c>
      <c r="DK598" s="334" cm="1">
        <f t="array" ref="DK598">SUMPRODUCT(--($A599:$A$2509=$A598),--(DK599:DK$2509))</f>
        <v>85</v>
      </c>
      <c r="DL598" s="334" cm="1">
        <f t="array" ref="DL598">SUMPRODUCT(--($A599:$A$2509=$A598),--(DL599:DL$2509))</f>
        <v>0</v>
      </c>
      <c r="DM598" s="334" cm="1">
        <f t="array" ref="DM598">SUMPRODUCT(--($A599:$A$2509=$A598),--(DM599:DM$2509))</f>
        <v>49</v>
      </c>
      <c r="DN598" s="334" cm="1">
        <f t="array" ref="DN598">SUMPRODUCT(--($A599:$A$2509=$A598),--(DN599:DN$2509))</f>
        <v>40</v>
      </c>
      <c r="DO598" s="334" cm="1">
        <f t="array" ref="DO598">SUMPRODUCT(--($A599:$A$2509=$A598),--(DO599:DO$2509))</f>
        <v>24</v>
      </c>
      <c r="DP598" s="339" cm="1">
        <f t="array" ref="DP598">SUMPRODUCT(--($A599:$A$2509=$A598),--(DP599:DP$2509))</f>
        <v>806.80000000000018</v>
      </c>
      <c r="DQ598" s="339" cm="1">
        <f t="array" ref="DQ598">SUMPRODUCT(--($A599:$A$2509=$A598),--(DQ599:DQ$2509))</f>
        <v>443.89999437332119</v>
      </c>
      <c r="DR598" s="339" cm="1">
        <f t="array" ref="DR598">SUMPRODUCT(--($A599:$A$2509=$A598),--(DR599:DR$2509))</f>
        <v>360.10000514984102</v>
      </c>
      <c r="DS598" s="334" cm="1">
        <f t="array" ref="DS598">SUMPRODUCT(--($A599:$A$2509=$A598),--(DS599:DS$2509))</f>
        <v>3415</v>
      </c>
      <c r="DT598" s="334" cm="1">
        <f t="array" ref="DT598">SUMPRODUCT(--($A599:$A$2509=$A598),--(DT599:DT$2509))</f>
        <v>699</v>
      </c>
      <c r="DU598" s="334" cm="1">
        <f t="array" ref="DU598">SUMPRODUCT(--($A599:$A$2509=$A598),--(DU599:DU$2509))</f>
        <v>346</v>
      </c>
      <c r="DV598" s="334" cm="1">
        <f t="array" ref="DV598">SUMPRODUCT(--($A599:$A$2509=$A598),--(DV599:DV$2509))</f>
        <v>307</v>
      </c>
      <c r="DW598" s="334" cm="1">
        <f t="array" ref="DW598">SUMPRODUCT(--($A599:$A$2509=$A598),--(DW599:DW$2509))</f>
        <v>83</v>
      </c>
      <c r="DX598" s="334" cm="1">
        <f t="array" ref="DX598">SUMPRODUCT(--($A599:$A$2509=$A598),--(DX599:DX$2509))</f>
        <v>311</v>
      </c>
      <c r="DY598" s="334" cm="1">
        <f t="array" ref="DY598">SUMPRODUCT(--($A599:$A$2509=$A598),--(DY599:DY$2509))</f>
        <v>11</v>
      </c>
      <c r="DZ598" s="334" cm="1">
        <f t="array" ref="DZ598">SUMPRODUCT(--($A599:$A$2509=$A598),--(DZ599:DZ$2509))</f>
        <v>29</v>
      </c>
      <c r="EA598" s="334" cm="1">
        <f t="array" ref="EA598">SUMPRODUCT(--($A599:$A$2509=$A598),--(EA599:EA$2509))</f>
        <v>22</v>
      </c>
      <c r="EB598" s="334" cm="1">
        <f t="array" ref="EB598">SUMPRODUCT(--($A599:$A$2509=$A598),--(EB599:EB$2509))</f>
        <v>4</v>
      </c>
      <c r="EC598" s="334" cm="1">
        <f t="array" ref="EC598">SUMPRODUCT(--($A599:$A$2509=$A598),--(EC599:EC$2509))</f>
        <v>753</v>
      </c>
      <c r="ED598" s="338">
        <f>EC598/DP598*10</f>
        <v>9.3331680713931569</v>
      </c>
      <c r="EE598" s="338">
        <f>DX598/DP598*10</f>
        <v>3.8547347545860178</v>
      </c>
      <c r="EF598" s="338">
        <f>DW598/DP598*10</f>
        <v>1.0287555775904806</v>
      </c>
      <c r="EG598" s="338">
        <f>DX598/DQ598*10</f>
        <v>7.0060825398084612</v>
      </c>
      <c r="EH598" s="341">
        <f>(DT598+DX598+DZ598)/DP598</f>
        <v>1.2878036688150716</v>
      </c>
      <c r="EI598" s="341"/>
      <c r="EJ598" s="337">
        <f>DT598/(DS598-DX598-DY598-DZ598)</f>
        <v>0.22813315926892949</v>
      </c>
      <c r="EK598" s="337"/>
      <c r="EL598" s="342"/>
      <c r="EM598" s="342"/>
      <c r="EN598" s="342"/>
      <c r="EO598" s="342"/>
      <c r="EP598" s="342"/>
      <c r="EQ598" s="342"/>
      <c r="ER598" s="237"/>
      <c r="ES598" s="341"/>
      <c r="ET598" s="341"/>
      <c r="EU598" s="341"/>
      <c r="EV598" s="341"/>
      <c r="EW598" s="341"/>
      <c r="EX598" s="333" cm="1">
        <f t="array" ref="EX598">SUMPRODUCT(--($A599:$A$2509=$A598),--(EX599:EX$2509))</f>
        <v>10.701259653316791</v>
      </c>
    </row>
    <row r="599" spans="1:260" ht="13" customHeight="1">
      <c r="A599" s="160" t="s">
        <v>598</v>
      </c>
      <c r="B599" s="160">
        <v>9701</v>
      </c>
      <c r="C599" s="160">
        <v>594798</v>
      </c>
      <c r="D599" s="160">
        <v>10954</v>
      </c>
      <c r="E599" s="160" t="s">
        <v>14</v>
      </c>
      <c r="F599" s="160" t="s">
        <v>14</v>
      </c>
      <c r="G599" s="175"/>
      <c r="H599" s="168" t="s">
        <v>2211</v>
      </c>
      <c r="I599" s="169" t="s">
        <v>576</v>
      </c>
      <c r="J599" s="170">
        <v>37</v>
      </c>
      <c r="K599" s="161">
        <v>1</v>
      </c>
      <c r="M599" s="184" t="s">
        <v>837</v>
      </c>
      <c r="Z599" s="163"/>
      <c r="AS599" s="278"/>
      <c r="AT599" s="278"/>
      <c r="AU599" s="278"/>
      <c r="AV599" s="278"/>
      <c r="AW599" s="278"/>
      <c r="AX599" s="278"/>
      <c r="AY599" s="456"/>
      <c r="AZ599" s="278"/>
      <c r="BA599" s="278"/>
      <c r="BB599" s="278"/>
      <c r="BC599" s="278"/>
      <c r="BD599" s="164"/>
      <c r="BE599" s="164"/>
      <c r="BF599" s="164"/>
      <c r="BG599" s="164"/>
      <c r="BH599" s="164"/>
      <c r="BI599" s="164"/>
      <c r="BJ599" s="165"/>
      <c r="BK599" s="164"/>
      <c r="BL599" s="165"/>
      <c r="BM599" s="165"/>
      <c r="BN599" s="165"/>
      <c r="BO599" s="165"/>
      <c r="BP599" s="165"/>
      <c r="BQ599" s="165"/>
      <c r="BR599" s="165"/>
      <c r="BS599" s="284"/>
      <c r="BT599" s="289"/>
      <c r="BU599" s="279"/>
      <c r="BV599" s="290"/>
      <c r="BW599" s="289"/>
      <c r="BX599" s="289"/>
      <c r="BY599" s="289"/>
      <c r="BZ599" s="289"/>
      <c r="CA599" s="279"/>
      <c r="CB599" s="290"/>
      <c r="CC599" s="289"/>
      <c r="CD599" s="279"/>
      <c r="CE599" s="328"/>
      <c r="CF599" s="290"/>
      <c r="CG599" s="289"/>
      <c r="CH599" s="279"/>
      <c r="CI599" s="328"/>
      <c r="CJ599" s="290"/>
      <c r="CK599" s="289"/>
      <c r="CL599" s="279"/>
      <c r="CM599" s="328"/>
      <c r="CN599" s="290"/>
      <c r="CO599" s="289"/>
      <c r="CP599" s="279"/>
      <c r="CQ599" s="328"/>
      <c r="CR599" s="290"/>
      <c r="CS599" s="289"/>
      <c r="CT599" s="279"/>
      <c r="CU599" s="328"/>
      <c r="CV599" s="328"/>
      <c r="CW599" s="290"/>
      <c r="CX599" s="289"/>
      <c r="CY599" s="279"/>
      <c r="CZ599" s="328"/>
      <c r="DA599" s="328"/>
      <c r="DB599" s="290"/>
      <c r="DC599" s="289"/>
      <c r="DD599" s="279"/>
      <c r="DE599" s="328"/>
      <c r="DF599" s="328"/>
      <c r="DG599" s="290"/>
      <c r="DH599" s="302"/>
      <c r="DI599" s="301"/>
      <c r="DJ599" s="163">
        <v>17</v>
      </c>
      <c r="DK599" s="163">
        <v>17</v>
      </c>
      <c r="DL599" s="163">
        <v>0</v>
      </c>
      <c r="DM599" s="163">
        <v>9</v>
      </c>
      <c r="DN599" s="163">
        <v>2</v>
      </c>
      <c r="DO599" s="163">
        <v>0</v>
      </c>
      <c r="DP599" s="165">
        <v>101.1</v>
      </c>
      <c r="DQ599" s="165">
        <v>101.09999847412099</v>
      </c>
      <c r="DR599" s="165"/>
      <c r="DS599" s="163">
        <v>386</v>
      </c>
      <c r="DT599" s="163">
        <v>69</v>
      </c>
      <c r="DU599" s="163">
        <v>24</v>
      </c>
      <c r="DV599" s="163">
        <v>24</v>
      </c>
      <c r="DW599" s="163">
        <v>10</v>
      </c>
      <c r="DX599" s="163">
        <v>21</v>
      </c>
      <c r="DY599" s="163">
        <v>0</v>
      </c>
      <c r="DZ599" s="163">
        <v>2</v>
      </c>
      <c r="EA599" s="163">
        <v>1</v>
      </c>
      <c r="EB599" s="163">
        <v>0</v>
      </c>
      <c r="EC599" s="163">
        <v>100</v>
      </c>
      <c r="ED599" s="165">
        <v>8.8815793931649498</v>
      </c>
      <c r="EE599" s="165">
        <v>1.8651316725646401</v>
      </c>
      <c r="EF599" s="165">
        <v>0.888157939316495</v>
      </c>
      <c r="EG599" s="165">
        <v>6.1282897812838097</v>
      </c>
      <c r="EH599" s="166">
        <v>0.888157939316495</v>
      </c>
      <c r="EI599" s="165">
        <v>68.893701787585897</v>
      </c>
      <c r="EJ599" s="164">
        <v>0.19008264462809901</v>
      </c>
      <c r="EK599" s="164">
        <v>0.233201581027668</v>
      </c>
      <c r="EL599" s="278">
        <v>0.42145593799999997</v>
      </c>
      <c r="EM599" s="278">
        <v>0.187739463</v>
      </c>
      <c r="EN599" s="278">
        <v>0.39080459699999998</v>
      </c>
      <c r="EO599" s="278">
        <v>6.0836500000000002E-2</v>
      </c>
      <c r="EP599" s="278">
        <v>0.39923954</v>
      </c>
      <c r="EQ599" s="278">
        <v>0.13686382</v>
      </c>
      <c r="ER599" s="165">
        <v>0.382596469909044</v>
      </c>
      <c r="ES599" s="166">
        <v>2.1315790543595798</v>
      </c>
      <c r="ET599" s="166">
        <v>2.89</v>
      </c>
      <c r="EU599" s="166">
        <v>3.0758794879979301</v>
      </c>
      <c r="EV599" s="166">
        <v>3.27723634190485</v>
      </c>
      <c r="EW599" s="166">
        <v>3.3225033342339798</v>
      </c>
      <c r="EX599" s="284">
        <v>2.5594253540039</v>
      </c>
    </row>
    <row r="600" spans="1:260" ht="13" customHeight="1">
      <c r="A600" s="160" t="s">
        <v>598</v>
      </c>
      <c r="B600" s="160">
        <v>9329</v>
      </c>
      <c r="C600" s="160">
        <v>608379</v>
      </c>
      <c r="D600" s="160">
        <v>14078</v>
      </c>
      <c r="E600" s="160" t="s">
        <v>2170</v>
      </c>
      <c r="F600" s="160" t="s">
        <v>2170</v>
      </c>
      <c r="G600" s="175"/>
      <c r="H600" s="168" t="s">
        <v>743</v>
      </c>
      <c r="I600" s="169" t="s">
        <v>596</v>
      </c>
      <c r="J600" s="170">
        <v>33</v>
      </c>
      <c r="K600" s="161">
        <v>1</v>
      </c>
      <c r="M600" s="184" t="s">
        <v>837</v>
      </c>
      <c r="Z600" s="163"/>
      <c r="AS600" s="278"/>
      <c r="AT600" s="278"/>
      <c r="AU600" s="278"/>
      <c r="AV600" s="278"/>
      <c r="AW600" s="278"/>
      <c r="AX600" s="278"/>
      <c r="AY600" s="456"/>
      <c r="AZ600" s="278"/>
      <c r="BA600" s="278"/>
      <c r="BB600" s="278"/>
      <c r="BC600" s="278"/>
      <c r="BD600" s="164"/>
      <c r="BE600" s="164"/>
      <c r="BF600" s="164"/>
      <c r="BG600" s="164"/>
      <c r="BH600" s="164"/>
      <c r="BI600" s="164"/>
      <c r="BJ600" s="165"/>
      <c r="BK600" s="164"/>
      <c r="BL600" s="165"/>
      <c r="BM600" s="165"/>
      <c r="BN600" s="165"/>
      <c r="BO600" s="165"/>
      <c r="BP600" s="165"/>
      <c r="BQ600" s="165"/>
      <c r="BR600" s="165"/>
      <c r="BS600" s="284"/>
      <c r="BT600" s="289"/>
      <c r="BU600" s="279"/>
      <c r="BV600" s="290"/>
      <c r="BW600" s="289"/>
      <c r="BX600" s="289"/>
      <c r="BY600" s="289"/>
      <c r="BZ600" s="289"/>
      <c r="CA600" s="279"/>
      <c r="CB600" s="290"/>
      <c r="CC600" s="289"/>
      <c r="CD600" s="279"/>
      <c r="CE600" s="328"/>
      <c r="CF600" s="290"/>
      <c r="CG600" s="289"/>
      <c r="CH600" s="279"/>
      <c r="CI600" s="328"/>
      <c r="CJ600" s="290"/>
      <c r="CK600" s="289"/>
      <c r="CL600" s="279"/>
      <c r="CM600" s="328"/>
      <c r="CN600" s="290"/>
      <c r="CO600" s="289"/>
      <c r="CP600" s="279"/>
      <c r="CQ600" s="328"/>
      <c r="CR600" s="290"/>
      <c r="CS600" s="289"/>
      <c r="CT600" s="279"/>
      <c r="CU600" s="328"/>
      <c r="CV600" s="328"/>
      <c r="CW600" s="290"/>
      <c r="CX600" s="289"/>
      <c r="CY600" s="279"/>
      <c r="CZ600" s="328"/>
      <c r="DA600" s="328"/>
      <c r="DB600" s="290"/>
      <c r="DC600" s="289"/>
      <c r="DD600" s="279"/>
      <c r="DE600" s="328"/>
      <c r="DF600" s="328"/>
      <c r="DG600" s="290"/>
      <c r="DH600" s="302"/>
      <c r="DI600" s="301"/>
      <c r="DJ600" s="163">
        <v>18</v>
      </c>
      <c r="DK600" s="163">
        <v>18</v>
      </c>
      <c r="DL600" s="163">
        <v>0</v>
      </c>
      <c r="DM600" s="163">
        <v>4</v>
      </c>
      <c r="DN600" s="163">
        <v>9</v>
      </c>
      <c r="DO600" s="163">
        <v>0</v>
      </c>
      <c r="DP600" s="165">
        <v>101</v>
      </c>
      <c r="DQ600" s="165">
        <v>101</v>
      </c>
      <c r="DR600" s="165"/>
      <c r="DS600" s="163">
        <v>430</v>
      </c>
      <c r="DT600" s="163">
        <v>100</v>
      </c>
      <c r="DU600" s="163">
        <v>43</v>
      </c>
      <c r="DV600" s="163">
        <v>43</v>
      </c>
      <c r="DW600" s="163">
        <v>11</v>
      </c>
      <c r="DX600" s="163">
        <v>30</v>
      </c>
      <c r="DY600" s="163">
        <v>0</v>
      </c>
      <c r="DZ600" s="163">
        <v>3</v>
      </c>
      <c r="EA600" s="163">
        <v>1</v>
      </c>
      <c r="EB600" s="163">
        <v>0</v>
      </c>
      <c r="EC600" s="163">
        <v>79</v>
      </c>
      <c r="ED600" s="165">
        <v>7.0396039603960396</v>
      </c>
      <c r="EE600" s="165">
        <v>2.6732673267326699</v>
      </c>
      <c r="EF600" s="165">
        <v>0.98019801980197996</v>
      </c>
      <c r="EG600" s="165">
        <v>8.9108910891089099</v>
      </c>
      <c r="EH600" s="166">
        <v>1.2871287128712801</v>
      </c>
      <c r="EI600" s="165">
        <v>99.841545947374897</v>
      </c>
      <c r="EJ600" s="164">
        <v>0.25188916876574302</v>
      </c>
      <c r="EK600" s="164">
        <v>0.28990228013029301</v>
      </c>
      <c r="EL600" s="278">
        <v>0.38585208999999998</v>
      </c>
      <c r="EM600" s="278">
        <v>0.18649517600000001</v>
      </c>
      <c r="EN600" s="278">
        <v>0.42765273300000001</v>
      </c>
      <c r="EO600" s="278">
        <v>7.2327039999999995E-2</v>
      </c>
      <c r="EP600" s="278">
        <v>0.32389937000000002</v>
      </c>
      <c r="EQ600" s="278">
        <v>0.10763454</v>
      </c>
      <c r="ER600" s="165">
        <v>0.37726303118406701</v>
      </c>
      <c r="ES600" s="166">
        <v>3.8316831683168302</v>
      </c>
      <c r="ET600" s="166">
        <v>4.01</v>
      </c>
      <c r="EU600" s="166">
        <v>3.9174310778627301</v>
      </c>
      <c r="EV600" s="166">
        <v>4.4433244289443001</v>
      </c>
      <c r="EW600" s="166">
        <v>4.4263516876078999</v>
      </c>
      <c r="EX600" s="284">
        <v>1.6508148908615099</v>
      </c>
    </row>
    <row r="601" spans="1:260" ht="13" customHeight="1">
      <c r="A601" s="160" t="s">
        <v>598</v>
      </c>
      <c r="B601" s="160">
        <v>8616</v>
      </c>
      <c r="C601" s="160">
        <v>547973</v>
      </c>
      <c r="D601" s="160">
        <v>10233</v>
      </c>
      <c r="E601" s="160" t="s">
        <v>609</v>
      </c>
      <c r="F601" s="160" t="s">
        <v>609</v>
      </c>
      <c r="G601" s="175"/>
      <c r="H601" s="168" t="s">
        <v>83</v>
      </c>
      <c r="I601" s="169" t="s">
        <v>84</v>
      </c>
      <c r="J601" s="170">
        <v>37</v>
      </c>
      <c r="K601" s="161">
        <v>1</v>
      </c>
      <c r="M601" s="184" t="s">
        <v>46</v>
      </c>
      <c r="Z601" s="163"/>
      <c r="AS601" s="278"/>
      <c r="AT601" s="278"/>
      <c r="AU601" s="278"/>
      <c r="AV601" s="278"/>
      <c r="AW601" s="278"/>
      <c r="AX601" s="278"/>
      <c r="AY601" s="456"/>
      <c r="AZ601" s="278"/>
      <c r="BA601" s="278"/>
      <c r="BB601" s="278"/>
      <c r="BC601" s="278"/>
      <c r="BD601" s="164"/>
      <c r="BE601" s="164"/>
      <c r="BF601" s="164"/>
      <c r="BG601" s="164"/>
      <c r="BH601" s="164"/>
      <c r="BI601" s="164"/>
      <c r="BJ601" s="165"/>
      <c r="BK601" s="164"/>
      <c r="BL601" s="165"/>
      <c r="BM601" s="165"/>
      <c r="BN601" s="165"/>
      <c r="BO601" s="165"/>
      <c r="BP601" s="165"/>
      <c r="BQ601" s="165"/>
      <c r="BR601" s="165"/>
      <c r="BS601" s="284"/>
      <c r="BT601" s="289"/>
      <c r="BU601" s="279"/>
      <c r="BV601" s="290"/>
      <c r="BW601" s="289"/>
      <c r="BX601" s="289"/>
      <c r="BY601" s="289"/>
      <c r="BZ601" s="289"/>
      <c r="CA601" s="279"/>
      <c r="CB601" s="290"/>
      <c r="CC601" s="289"/>
      <c r="CD601" s="279"/>
      <c r="CE601" s="328"/>
      <c r="CF601" s="290"/>
      <c r="CG601" s="289"/>
      <c r="CH601" s="279"/>
      <c r="CI601" s="328"/>
      <c r="CJ601" s="290"/>
      <c r="CK601" s="289"/>
      <c r="CL601" s="279"/>
      <c r="CM601" s="328"/>
      <c r="CN601" s="290"/>
      <c r="CO601" s="289"/>
      <c r="CP601" s="279"/>
      <c r="CQ601" s="328"/>
      <c r="CR601" s="290"/>
      <c r="CS601" s="289"/>
      <c r="CT601" s="279"/>
      <c r="CU601" s="328"/>
      <c r="CV601" s="328"/>
      <c r="CW601" s="290"/>
      <c r="CX601" s="289"/>
      <c r="CY601" s="279"/>
      <c r="CZ601" s="328"/>
      <c r="DA601" s="328"/>
      <c r="DB601" s="290"/>
      <c r="DC601" s="289"/>
      <c r="DD601" s="279"/>
      <c r="DE601" s="328"/>
      <c r="DF601" s="328"/>
      <c r="DG601" s="290"/>
      <c r="DH601" s="302"/>
      <c r="DI601" s="301"/>
      <c r="DJ601" s="163">
        <v>39</v>
      </c>
      <c r="DK601" s="163">
        <v>0</v>
      </c>
      <c r="DL601" s="163">
        <v>0</v>
      </c>
      <c r="DM601" s="163">
        <v>3</v>
      </c>
      <c r="DN601" s="163">
        <v>2</v>
      </c>
      <c r="DO601" s="163">
        <v>15</v>
      </c>
      <c r="DP601" s="165">
        <v>36</v>
      </c>
      <c r="DQ601" s="165"/>
      <c r="DR601" s="165">
        <v>36</v>
      </c>
      <c r="DS601" s="163">
        <v>136</v>
      </c>
      <c r="DT601" s="163">
        <v>18</v>
      </c>
      <c r="DU601" s="163">
        <v>6</v>
      </c>
      <c r="DV601" s="163">
        <v>5</v>
      </c>
      <c r="DW601" s="163">
        <v>2</v>
      </c>
      <c r="DX601" s="163">
        <v>10</v>
      </c>
      <c r="DY601" s="163">
        <v>0</v>
      </c>
      <c r="DZ601" s="163">
        <v>0</v>
      </c>
      <c r="EA601" s="163">
        <v>1</v>
      </c>
      <c r="EB601" s="163">
        <v>0</v>
      </c>
      <c r="EC601" s="163">
        <v>53</v>
      </c>
      <c r="ED601" s="165">
        <v>13.250001404020599</v>
      </c>
      <c r="EE601" s="165">
        <v>2.5000002649095601</v>
      </c>
      <c r="EF601" s="165">
        <v>0.50000005298191197</v>
      </c>
      <c r="EG601" s="165">
        <v>4.5000004768371999</v>
      </c>
      <c r="EH601" s="166">
        <v>0.77777786019408501</v>
      </c>
      <c r="EI601" s="165">
        <v>60.331607234671502</v>
      </c>
      <c r="EJ601" s="164">
        <v>0.14285714285714199</v>
      </c>
      <c r="EK601" s="164">
        <v>0.22535211267605601</v>
      </c>
      <c r="EL601" s="278">
        <v>0.402777777</v>
      </c>
      <c r="EM601" s="278">
        <v>0.19444444399999999</v>
      </c>
      <c r="EN601" s="278">
        <v>0.402777777</v>
      </c>
      <c r="EO601" s="278">
        <v>6.8493150000000003E-2</v>
      </c>
      <c r="EP601" s="278">
        <v>0.43835615999999999</v>
      </c>
      <c r="EQ601" s="278">
        <v>0.20689655000000001</v>
      </c>
      <c r="ER601" s="165">
        <v>-0.20300776257223699</v>
      </c>
      <c r="ES601" s="166">
        <v>1.25000013245478</v>
      </c>
      <c r="ET601" s="166">
        <v>2.02</v>
      </c>
      <c r="EU601" s="166">
        <v>1.6968588734850301</v>
      </c>
      <c r="EV601" s="166">
        <v>2.1624691202576898</v>
      </c>
      <c r="EW601" s="166">
        <v>1.8896665288807599</v>
      </c>
      <c r="EX601" s="284">
        <v>1.5612260103225699</v>
      </c>
    </row>
    <row r="602" spans="1:260" ht="13" customHeight="1">
      <c r="A602" s="160" t="s">
        <v>598</v>
      </c>
      <c r="B602" s="160">
        <v>10736</v>
      </c>
      <c r="C602" s="160">
        <v>571948</v>
      </c>
      <c r="D602" s="160">
        <v>13346</v>
      </c>
      <c r="E602" s="160" t="s">
        <v>14</v>
      </c>
      <c r="F602" s="160" t="s">
        <v>14</v>
      </c>
      <c r="G602" s="175"/>
      <c r="H602" s="162" t="s">
        <v>1819</v>
      </c>
      <c r="I602" s="162" t="s">
        <v>1820</v>
      </c>
      <c r="J602" s="161">
        <v>34</v>
      </c>
      <c r="K602" s="161">
        <v>1</v>
      </c>
      <c r="M602" s="184" t="s">
        <v>46</v>
      </c>
      <c r="Z602" s="163"/>
      <c r="AS602" s="278"/>
      <c r="AT602" s="278"/>
      <c r="AU602" s="278"/>
      <c r="AV602" s="278"/>
      <c r="AW602" s="278"/>
      <c r="AX602" s="278"/>
      <c r="AY602" s="456"/>
      <c r="AZ602" s="278"/>
      <c r="BA602" s="278"/>
      <c r="BB602" s="278"/>
      <c r="BC602" s="278"/>
      <c r="BD602" s="164"/>
      <c r="BE602" s="164"/>
      <c r="BF602" s="164"/>
      <c r="BG602" s="164"/>
      <c r="BH602" s="164"/>
      <c r="BI602" s="164"/>
      <c r="BJ602" s="165"/>
      <c r="BK602" s="164"/>
      <c r="BL602" s="165"/>
      <c r="BM602" s="165"/>
      <c r="BN602" s="165"/>
      <c r="BO602" s="165"/>
      <c r="BP602" s="165"/>
      <c r="BQ602" s="165"/>
      <c r="BR602" s="165"/>
      <c r="BS602" s="284"/>
      <c r="BT602" s="289"/>
      <c r="BU602" s="279"/>
      <c r="BV602" s="290"/>
      <c r="BW602" s="289"/>
      <c r="BX602" s="289"/>
      <c r="BY602" s="289"/>
      <c r="BZ602" s="289"/>
      <c r="CA602" s="279"/>
      <c r="CB602" s="290"/>
      <c r="CC602" s="289"/>
      <c r="CD602" s="279"/>
      <c r="CE602" s="328"/>
      <c r="CF602" s="290"/>
      <c r="CG602" s="289"/>
      <c r="CH602" s="279"/>
      <c r="CI602" s="328"/>
      <c r="CJ602" s="290"/>
      <c r="CK602" s="289"/>
      <c r="CL602" s="279"/>
      <c r="CM602" s="328"/>
      <c r="CN602" s="290"/>
      <c r="CO602" s="289"/>
      <c r="CP602" s="279"/>
      <c r="CQ602" s="328"/>
      <c r="CR602" s="290"/>
      <c r="CS602" s="289"/>
      <c r="CT602" s="279"/>
      <c r="CU602" s="328"/>
      <c r="CV602" s="328"/>
      <c r="CW602" s="290"/>
      <c r="CX602" s="289"/>
      <c r="CY602" s="279"/>
      <c r="CZ602" s="328"/>
      <c r="DA602" s="328"/>
      <c r="DB602" s="290"/>
      <c r="DC602" s="289"/>
      <c r="DD602" s="279"/>
      <c r="DE602" s="328"/>
      <c r="DF602" s="328"/>
      <c r="DG602" s="290"/>
      <c r="DH602" s="302"/>
      <c r="DI602" s="301"/>
      <c r="DJ602" s="163">
        <v>41</v>
      </c>
      <c r="DK602" s="163">
        <v>0</v>
      </c>
      <c r="DL602" s="163">
        <v>0</v>
      </c>
      <c r="DM602" s="163">
        <v>1</v>
      </c>
      <c r="DN602" s="163">
        <v>2</v>
      </c>
      <c r="DO602" s="163">
        <v>0</v>
      </c>
      <c r="DP602" s="165">
        <v>44.2</v>
      </c>
      <c r="DQ602" s="165"/>
      <c r="DR602" s="165">
        <v>44.200000762939403</v>
      </c>
      <c r="DS602" s="163">
        <v>179</v>
      </c>
      <c r="DT602" s="163">
        <v>35</v>
      </c>
      <c r="DU602" s="163">
        <v>16</v>
      </c>
      <c r="DV602" s="163">
        <v>12</v>
      </c>
      <c r="DW602" s="163">
        <v>0</v>
      </c>
      <c r="DX602" s="163">
        <v>12</v>
      </c>
      <c r="DY602" s="163">
        <v>2</v>
      </c>
      <c r="DZ602" s="163">
        <v>0</v>
      </c>
      <c r="EA602" s="163">
        <v>0</v>
      </c>
      <c r="EB602" s="163">
        <v>0</v>
      </c>
      <c r="EC602" s="163">
        <v>40</v>
      </c>
      <c r="ED602" s="165">
        <v>8.0597033280792907</v>
      </c>
      <c r="EE602" s="165">
        <v>2.4179109984237801</v>
      </c>
      <c r="EF602" s="165">
        <v>0</v>
      </c>
      <c r="EG602" s="165">
        <v>7.0522404120693798</v>
      </c>
      <c r="EH602" s="166">
        <v>1.0522390456103501</v>
      </c>
      <c r="EI602" s="165">
        <v>81.621342115482506</v>
      </c>
      <c r="EJ602" s="164">
        <v>0.209580838323353</v>
      </c>
      <c r="EK602" s="164">
        <v>0.27559055118110198</v>
      </c>
      <c r="EL602" s="278">
        <v>0.54838709600000002</v>
      </c>
      <c r="EM602" s="278">
        <v>0.137096774</v>
      </c>
      <c r="EN602" s="278">
        <v>0.31451612899999998</v>
      </c>
      <c r="EO602" s="278">
        <v>8.6614170000000004E-2</v>
      </c>
      <c r="EP602" s="278">
        <v>0.33858268000000002</v>
      </c>
      <c r="EQ602" s="278">
        <v>6.4469910000000005E-2</v>
      </c>
      <c r="ER602" s="165">
        <v>8.6796814095191303E-3</v>
      </c>
      <c r="ES602" s="166">
        <v>2.4179109984237801</v>
      </c>
      <c r="ET602" s="166">
        <v>3</v>
      </c>
      <c r="EU602" s="166">
        <v>2.1006730583361999</v>
      </c>
      <c r="EV602" s="166">
        <v>3.38815409051035</v>
      </c>
      <c r="EW602" s="166">
        <v>3.2476865003580802</v>
      </c>
      <c r="EX602" s="284">
        <v>1.3235598802566499</v>
      </c>
    </row>
    <row r="603" spans="1:260" ht="13" customHeight="1">
      <c r="A603" s="160" t="s">
        <v>598</v>
      </c>
      <c r="B603" s="160">
        <v>12429</v>
      </c>
      <c r="C603" s="160">
        <v>681857</v>
      </c>
      <c r="D603" s="160">
        <v>24968</v>
      </c>
      <c r="E603" s="160" t="s">
        <v>239</v>
      </c>
      <c r="F603" s="160" t="s">
        <v>239</v>
      </c>
      <c r="G603" s="175"/>
      <c r="H603" s="162" t="s">
        <v>306</v>
      </c>
      <c r="I603" s="162" t="s">
        <v>5</v>
      </c>
      <c r="J603" s="160">
        <v>25</v>
      </c>
      <c r="K603" s="161">
        <v>1</v>
      </c>
      <c r="M603" s="184" t="s">
        <v>837</v>
      </c>
      <c r="Z603" s="163"/>
      <c r="AS603" s="278"/>
      <c r="AT603" s="278"/>
      <c r="AU603" s="278"/>
      <c r="AV603" s="278"/>
      <c r="AW603" s="278"/>
      <c r="AX603" s="278"/>
      <c r="AY603" s="456"/>
      <c r="AZ603" s="278"/>
      <c r="BA603" s="278"/>
      <c r="BB603" s="278"/>
      <c r="BC603" s="278"/>
      <c r="BD603" s="164"/>
      <c r="BE603" s="164"/>
      <c r="BF603" s="164"/>
      <c r="BG603" s="164"/>
      <c r="BH603" s="164"/>
      <c r="BI603" s="164"/>
      <c r="BJ603" s="165"/>
      <c r="BK603" s="164"/>
      <c r="BL603" s="165"/>
      <c r="BM603" s="165"/>
      <c r="BN603" s="165"/>
      <c r="BO603" s="165"/>
      <c r="BP603" s="165"/>
      <c r="BQ603" s="165"/>
      <c r="BR603" s="165"/>
      <c r="BS603" s="284"/>
      <c r="BT603" s="289"/>
      <c r="BU603" s="279"/>
      <c r="BV603" s="290"/>
      <c r="BW603" s="289"/>
      <c r="BX603" s="289"/>
      <c r="BY603" s="289"/>
      <c r="BZ603" s="289"/>
      <c r="CA603" s="279"/>
      <c r="CB603" s="290"/>
      <c r="CC603" s="289"/>
      <c r="CD603" s="279"/>
      <c r="CE603" s="328"/>
      <c r="CF603" s="290"/>
      <c r="CG603" s="289"/>
      <c r="CH603" s="279"/>
      <c r="CI603" s="328"/>
      <c r="CJ603" s="290"/>
      <c r="CK603" s="289"/>
      <c r="CL603" s="279"/>
      <c r="CM603" s="328"/>
      <c r="CN603" s="290"/>
      <c r="CO603" s="289"/>
      <c r="CP603" s="279"/>
      <c r="CQ603" s="328"/>
      <c r="CR603" s="290"/>
      <c r="CS603" s="289"/>
      <c r="CT603" s="279"/>
      <c r="CU603" s="328"/>
      <c r="CV603" s="328"/>
      <c r="CW603" s="290"/>
      <c r="CX603" s="289"/>
      <c r="CY603" s="279"/>
      <c r="CZ603" s="328"/>
      <c r="DA603" s="328"/>
      <c r="DB603" s="290"/>
      <c r="DC603" s="289"/>
      <c r="DD603" s="279"/>
      <c r="DE603" s="328"/>
      <c r="DF603" s="328"/>
      <c r="DG603" s="290"/>
      <c r="DH603" s="302"/>
      <c r="DI603" s="301"/>
      <c r="DJ603" s="163">
        <v>10</v>
      </c>
      <c r="DK603" s="163">
        <v>10</v>
      </c>
      <c r="DL603" s="163">
        <v>0</v>
      </c>
      <c r="DM603" s="163">
        <v>4</v>
      </c>
      <c r="DN603" s="163">
        <v>3</v>
      </c>
      <c r="DO603" s="163">
        <v>0</v>
      </c>
      <c r="DP603" s="165">
        <v>53</v>
      </c>
      <c r="DQ603" s="165">
        <v>53</v>
      </c>
      <c r="DR603" s="165"/>
      <c r="DS603" s="163">
        <v>220</v>
      </c>
      <c r="DT603" s="163">
        <v>44</v>
      </c>
      <c r="DU603" s="163">
        <v>17</v>
      </c>
      <c r="DV603" s="163">
        <v>17</v>
      </c>
      <c r="DW603" s="163">
        <v>3</v>
      </c>
      <c r="DX603" s="163">
        <v>20</v>
      </c>
      <c r="DY603" s="163">
        <v>1</v>
      </c>
      <c r="DZ603" s="163">
        <v>4</v>
      </c>
      <c r="EA603" s="163">
        <v>2</v>
      </c>
      <c r="EB603" s="163">
        <v>0</v>
      </c>
      <c r="EC603" s="163">
        <v>54</v>
      </c>
      <c r="ED603" s="165">
        <v>9.1698119807557799</v>
      </c>
      <c r="EE603" s="165">
        <v>3.3962266595391801</v>
      </c>
      <c r="EF603" s="165">
        <v>0.50943399893087704</v>
      </c>
      <c r="EG603" s="165">
        <v>7.4716986509861902</v>
      </c>
      <c r="EH603" s="166">
        <v>1.20754725672504</v>
      </c>
      <c r="EI603" s="165">
        <v>93.668475973153207</v>
      </c>
      <c r="EJ603" s="164">
        <v>0.22448979591836701</v>
      </c>
      <c r="EK603" s="164">
        <v>0.29496402877697803</v>
      </c>
      <c r="EL603" s="278">
        <v>0.46808510599999997</v>
      </c>
      <c r="EM603" s="278">
        <v>0.20567375800000001</v>
      </c>
      <c r="EN603" s="278">
        <v>0.32624113399999999</v>
      </c>
      <c r="EO603" s="278">
        <v>6.3380279999999997E-2</v>
      </c>
      <c r="EP603" s="278">
        <v>0.45774648000000001</v>
      </c>
      <c r="EQ603" s="278">
        <v>0.13595505999999999</v>
      </c>
      <c r="ER603" s="165">
        <v>0.46426164333140602</v>
      </c>
      <c r="ES603" s="166">
        <v>2.8867926606082999</v>
      </c>
      <c r="ET603" s="166">
        <v>3.59</v>
      </c>
      <c r="EU603" s="166">
        <v>3.1423516872048798</v>
      </c>
      <c r="EV603" s="166">
        <v>3.6863012949648999</v>
      </c>
      <c r="EW603" s="166">
        <v>3.80832160775048</v>
      </c>
      <c r="EX603" s="284">
        <v>1.17644822597503</v>
      </c>
    </row>
    <row r="604" spans="1:260" s="167" customFormat="1" ht="13" customHeight="1">
      <c r="A604" s="200" t="s">
        <v>598</v>
      </c>
      <c r="B604" s="160">
        <v>11121</v>
      </c>
      <c r="C604" s="200">
        <v>605488</v>
      </c>
      <c r="D604" s="200">
        <v>17677</v>
      </c>
      <c r="E604" s="200" t="s">
        <v>4356</v>
      </c>
      <c r="F604" s="160" t="s">
        <v>4356</v>
      </c>
      <c r="G604" s="175"/>
      <c r="H604" s="207" t="s">
        <v>1220</v>
      </c>
      <c r="I604" s="208" t="s">
        <v>1221</v>
      </c>
      <c r="J604" s="209">
        <v>32</v>
      </c>
      <c r="K604" s="161">
        <v>1</v>
      </c>
      <c r="L604" s="175"/>
      <c r="M604" s="210" t="s">
        <v>46</v>
      </c>
      <c r="N604" s="211"/>
      <c r="O604" s="175"/>
      <c r="P604" s="175"/>
      <c r="Q604" s="175"/>
      <c r="R604" s="175"/>
      <c r="S604" s="175"/>
      <c r="T604" s="175"/>
      <c r="U604" s="175"/>
      <c r="V604" s="175"/>
      <c r="W604" s="175"/>
      <c r="X604" s="175"/>
      <c r="Y604" s="210"/>
      <c r="Z604" s="163"/>
      <c r="AA604" s="163"/>
      <c r="AB604" s="163"/>
      <c r="AC604" s="163"/>
      <c r="AD604" s="163"/>
      <c r="AE604" s="163"/>
      <c r="AF604" s="163"/>
      <c r="AG604" s="163"/>
      <c r="AH604" s="163"/>
      <c r="AI604" s="163"/>
      <c r="AJ604" s="163"/>
      <c r="AK604" s="163"/>
      <c r="AL604" s="163"/>
      <c r="AM604" s="163"/>
      <c r="AN604" s="163"/>
      <c r="AO604" s="163"/>
      <c r="AP604" s="163"/>
      <c r="AQ604" s="163"/>
      <c r="AR604" s="163"/>
      <c r="AS604" s="278"/>
      <c r="AT604" s="278"/>
      <c r="AU604" s="278"/>
      <c r="AV604" s="278"/>
      <c r="AW604" s="278"/>
      <c r="AX604" s="278"/>
      <c r="AY604" s="456"/>
      <c r="AZ604" s="278"/>
      <c r="BA604" s="278"/>
      <c r="BB604" s="278"/>
      <c r="BC604" s="278"/>
      <c r="BD604" s="164"/>
      <c r="BE604" s="164"/>
      <c r="BF604" s="164"/>
      <c r="BG604" s="164"/>
      <c r="BH604" s="164"/>
      <c r="BI604" s="164"/>
      <c r="BJ604" s="165"/>
      <c r="BK604" s="164"/>
      <c r="BL604" s="165"/>
      <c r="BM604" s="165"/>
      <c r="BN604" s="165"/>
      <c r="BO604" s="165"/>
      <c r="BP604" s="165"/>
      <c r="BQ604" s="165"/>
      <c r="BR604" s="165"/>
      <c r="BS604" s="284"/>
      <c r="BT604" s="289"/>
      <c r="BU604" s="279"/>
      <c r="BV604" s="290"/>
      <c r="BW604" s="289"/>
      <c r="BX604" s="289"/>
      <c r="BY604" s="289"/>
      <c r="BZ604" s="289"/>
      <c r="CA604" s="279"/>
      <c r="CB604" s="290"/>
      <c r="CC604" s="289"/>
      <c r="CD604" s="279"/>
      <c r="CE604" s="328"/>
      <c r="CF604" s="290"/>
      <c r="CG604" s="289"/>
      <c r="CH604" s="279"/>
      <c r="CI604" s="328"/>
      <c r="CJ604" s="290"/>
      <c r="CK604" s="289"/>
      <c r="CL604" s="279"/>
      <c r="CM604" s="328"/>
      <c r="CN604" s="290"/>
      <c r="CO604" s="289"/>
      <c r="CP604" s="279"/>
      <c r="CQ604" s="328"/>
      <c r="CR604" s="290"/>
      <c r="CS604" s="289"/>
      <c r="CT604" s="279"/>
      <c r="CU604" s="328"/>
      <c r="CV604" s="328"/>
      <c r="CW604" s="290"/>
      <c r="CX604" s="289"/>
      <c r="CY604" s="279"/>
      <c r="CZ604" s="328"/>
      <c r="DA604" s="328"/>
      <c r="DB604" s="290"/>
      <c r="DC604" s="289"/>
      <c r="DD604" s="279"/>
      <c r="DE604" s="328"/>
      <c r="DF604" s="328"/>
      <c r="DG604" s="290"/>
      <c r="DH604" s="302"/>
      <c r="DI604" s="301"/>
      <c r="DJ604" s="163">
        <v>18</v>
      </c>
      <c r="DK604" s="163">
        <v>16</v>
      </c>
      <c r="DL604" s="163">
        <v>0</v>
      </c>
      <c r="DM604" s="163">
        <v>6</v>
      </c>
      <c r="DN604" s="163">
        <v>6</v>
      </c>
      <c r="DO604" s="163">
        <v>0</v>
      </c>
      <c r="DP604" s="165">
        <v>97.1</v>
      </c>
      <c r="DQ604" s="165">
        <v>84.199996948242102</v>
      </c>
      <c r="DR604" s="165">
        <v>12.199999809265099</v>
      </c>
      <c r="DS604" s="163">
        <v>412</v>
      </c>
      <c r="DT604" s="163">
        <v>83</v>
      </c>
      <c r="DU604" s="163">
        <v>55</v>
      </c>
      <c r="DV604" s="163">
        <v>44</v>
      </c>
      <c r="DW604" s="163">
        <v>16</v>
      </c>
      <c r="DX604" s="163">
        <v>37</v>
      </c>
      <c r="DY604" s="163">
        <v>0</v>
      </c>
      <c r="DZ604" s="163">
        <v>1</v>
      </c>
      <c r="EA604" s="163">
        <v>0</v>
      </c>
      <c r="EB604" s="163">
        <v>2</v>
      </c>
      <c r="EC604" s="163">
        <v>79</v>
      </c>
      <c r="ED604" s="165">
        <v>7.3047947591231202</v>
      </c>
      <c r="EE604" s="165">
        <v>3.4212329884500599</v>
      </c>
      <c r="EF604" s="165">
        <v>1.4794521031135399</v>
      </c>
      <c r="EG604" s="165">
        <v>7.6746577849015001</v>
      </c>
      <c r="EH604" s="166">
        <v>1.23287675259461</v>
      </c>
      <c r="EI604" s="165">
        <v>95.633264731571003</v>
      </c>
      <c r="EJ604" s="164">
        <v>0.22192513368983899</v>
      </c>
      <c r="EK604" s="164">
        <v>0.24014336917562701</v>
      </c>
      <c r="EL604" s="278">
        <v>0.31399317399999999</v>
      </c>
      <c r="EM604" s="278">
        <v>0.21501706400000001</v>
      </c>
      <c r="EN604" s="278">
        <v>0.47098976100000001</v>
      </c>
      <c r="EO604" s="278">
        <v>8.4745760000000003E-2</v>
      </c>
      <c r="EP604" s="278">
        <v>0.35593219999999998</v>
      </c>
      <c r="EQ604" s="278">
        <v>0.11056510999999999</v>
      </c>
      <c r="ER604" s="165">
        <v>9.5656597507986997E-5</v>
      </c>
      <c r="ES604" s="166">
        <v>4.0684932835622396</v>
      </c>
      <c r="ET604" s="166">
        <v>4.07</v>
      </c>
      <c r="EU604" s="166">
        <v>4.7706794714252103</v>
      </c>
      <c r="EV604" s="166">
        <v>4.7243231145225204</v>
      </c>
      <c r="EW604" s="166">
        <v>4.6423825702977801</v>
      </c>
      <c r="EX604" s="284">
        <v>0.58361391723155898</v>
      </c>
      <c r="EY604" s="458"/>
      <c r="EZ604" s="162"/>
      <c r="FA604" s="162"/>
      <c r="FB604" s="162"/>
      <c r="FC604" s="162"/>
      <c r="FD604" s="162"/>
      <c r="FE604" s="162"/>
      <c r="FF604" s="162"/>
      <c r="FG604" s="162"/>
      <c r="FH604" s="162"/>
      <c r="FI604" s="162"/>
      <c r="FJ604" s="162"/>
      <c r="FK604" s="162"/>
      <c r="FL604" s="162"/>
      <c r="FM604" s="162"/>
      <c r="FN604" s="162"/>
      <c r="FO604" s="162"/>
      <c r="FP604" s="162"/>
      <c r="FQ604" s="162"/>
      <c r="FR604" s="162"/>
      <c r="FS604" s="162"/>
      <c r="FT604" s="162"/>
      <c r="FU604" s="162"/>
      <c r="FV604" s="162"/>
      <c r="FW604" s="162"/>
      <c r="FX604" s="162"/>
      <c r="FY604" s="162"/>
      <c r="FZ604" s="162"/>
      <c r="GA604" s="162"/>
      <c r="GB604" s="162"/>
      <c r="GC604" s="162"/>
      <c r="GD604" s="162"/>
      <c r="GE604" s="162"/>
      <c r="GF604" s="162"/>
      <c r="GG604" s="162"/>
      <c r="GH604" s="162"/>
      <c r="GI604" s="162"/>
      <c r="GJ604" s="162"/>
      <c r="GK604" s="162"/>
      <c r="GL604" s="162"/>
      <c r="GM604" s="162"/>
      <c r="GN604" s="162"/>
      <c r="GO604" s="162"/>
      <c r="GP604" s="162"/>
      <c r="GQ604" s="162"/>
      <c r="GR604" s="162"/>
      <c r="GS604" s="162"/>
      <c r="GT604" s="162"/>
      <c r="GU604" s="162"/>
      <c r="GV604" s="162"/>
      <c r="GW604" s="162"/>
      <c r="GX604" s="162"/>
      <c r="GY604" s="162"/>
      <c r="GZ604" s="162"/>
      <c r="HA604" s="162"/>
      <c r="HB604" s="162"/>
      <c r="HC604" s="162"/>
      <c r="HD604" s="162"/>
      <c r="HE604" s="162"/>
      <c r="HF604" s="162"/>
      <c r="HG604" s="162"/>
      <c r="HH604" s="162"/>
      <c r="HI604" s="162"/>
      <c r="HJ604" s="162"/>
      <c r="HK604" s="162"/>
      <c r="HL604" s="162"/>
      <c r="HM604" s="162"/>
      <c r="HN604" s="162"/>
      <c r="HO604" s="162"/>
      <c r="HP604" s="162"/>
      <c r="HQ604" s="162"/>
      <c r="HR604" s="162"/>
      <c r="HS604" s="162"/>
      <c r="HT604" s="162"/>
      <c r="HU604" s="162"/>
      <c r="HV604" s="162"/>
      <c r="HW604" s="162"/>
      <c r="HX604" s="162"/>
      <c r="HY604" s="162"/>
      <c r="HZ604" s="162"/>
      <c r="IA604" s="162"/>
      <c r="IB604" s="162"/>
      <c r="IC604" s="162"/>
      <c r="ID604" s="162"/>
      <c r="IE604" s="162"/>
      <c r="IF604" s="162"/>
      <c r="IG604" s="162"/>
      <c r="IH604" s="162"/>
      <c r="II604" s="162"/>
      <c r="IJ604" s="162"/>
      <c r="IK604" s="162"/>
      <c r="IL604" s="162"/>
      <c r="IM604" s="162"/>
      <c r="IN604" s="162"/>
      <c r="IO604" s="162"/>
      <c r="IP604" s="162"/>
      <c r="IQ604" s="162"/>
      <c r="IR604" s="162"/>
      <c r="IS604" s="162"/>
      <c r="IT604" s="162"/>
      <c r="IU604" s="162"/>
      <c r="IV604" s="162"/>
      <c r="IW604" s="162"/>
      <c r="IX604" s="162"/>
      <c r="IY604" s="162"/>
      <c r="IZ604" s="162"/>
    </row>
    <row r="605" spans="1:260" ht="13" customHeight="1">
      <c r="A605" s="200" t="s">
        <v>598</v>
      </c>
      <c r="B605" s="160">
        <v>12832</v>
      </c>
      <c r="C605" s="160">
        <v>676395</v>
      </c>
      <c r="D605" s="160">
        <v>23363</v>
      </c>
      <c r="E605" s="160" t="s">
        <v>14</v>
      </c>
      <c r="F605" s="160" t="s">
        <v>14</v>
      </c>
      <c r="G605" s="175"/>
      <c r="H605" s="162" t="s">
        <v>528</v>
      </c>
      <c r="I605" s="162" t="s">
        <v>221</v>
      </c>
      <c r="J605" s="160">
        <v>29</v>
      </c>
      <c r="K605" s="161">
        <v>1</v>
      </c>
      <c r="M605" s="184" t="s">
        <v>46</v>
      </c>
      <c r="Z605" s="163"/>
      <c r="AS605" s="278"/>
      <c r="AT605" s="278"/>
      <c r="AU605" s="278"/>
      <c r="AV605" s="278"/>
      <c r="AW605" s="278"/>
      <c r="AX605" s="278"/>
      <c r="AY605" s="456"/>
      <c r="AZ605" s="278"/>
      <c r="BA605" s="278"/>
      <c r="BB605" s="278"/>
      <c r="BC605" s="278"/>
      <c r="BD605" s="164"/>
      <c r="BE605" s="164"/>
      <c r="BF605" s="164"/>
      <c r="BG605" s="164"/>
      <c r="BH605" s="164"/>
      <c r="BI605" s="164"/>
      <c r="BJ605" s="165"/>
      <c r="BK605" s="164"/>
      <c r="BL605" s="165"/>
      <c r="BM605" s="165"/>
      <c r="BN605" s="165"/>
      <c r="BO605" s="165"/>
      <c r="BP605" s="165"/>
      <c r="BQ605" s="165"/>
      <c r="BR605" s="165"/>
      <c r="BS605" s="284"/>
      <c r="BT605" s="289"/>
      <c r="BU605" s="279"/>
      <c r="BV605" s="290"/>
      <c r="BW605" s="289"/>
      <c r="BX605" s="289"/>
      <c r="BY605" s="289"/>
      <c r="BZ605" s="289"/>
      <c r="CA605" s="279"/>
      <c r="CB605" s="290"/>
      <c r="CC605" s="289"/>
      <c r="CD605" s="279"/>
      <c r="CE605" s="328"/>
      <c r="CF605" s="290"/>
      <c r="CG605" s="289"/>
      <c r="CH605" s="279"/>
      <c r="CI605" s="328"/>
      <c r="CJ605" s="290"/>
      <c r="CK605" s="289"/>
      <c r="CL605" s="279"/>
      <c r="CM605" s="328"/>
      <c r="CN605" s="290"/>
      <c r="CO605" s="289"/>
      <c r="CP605" s="279"/>
      <c r="CQ605" s="328"/>
      <c r="CR605" s="290"/>
      <c r="CS605" s="289"/>
      <c r="CT605" s="279"/>
      <c r="CU605" s="328"/>
      <c r="CV605" s="328"/>
      <c r="CW605" s="290"/>
      <c r="CX605" s="289"/>
      <c r="CY605" s="279"/>
      <c r="CZ605" s="328"/>
      <c r="DA605" s="328"/>
      <c r="DB605" s="290"/>
      <c r="DC605" s="289"/>
      <c r="DD605" s="279"/>
      <c r="DE605" s="328"/>
      <c r="DF605" s="328"/>
      <c r="DG605" s="290"/>
      <c r="DH605" s="302"/>
      <c r="DI605" s="301"/>
      <c r="DJ605" s="163">
        <v>40</v>
      </c>
      <c r="DK605" s="163">
        <v>0</v>
      </c>
      <c r="DL605" s="163">
        <v>0</v>
      </c>
      <c r="DM605" s="163">
        <v>1</v>
      </c>
      <c r="DN605" s="163">
        <v>4</v>
      </c>
      <c r="DO605" s="163">
        <v>6</v>
      </c>
      <c r="DP605" s="165">
        <v>34.200000000000003</v>
      </c>
      <c r="DQ605" s="165"/>
      <c r="DR605" s="165">
        <v>34.200000762939403</v>
      </c>
      <c r="DS605" s="163">
        <v>143</v>
      </c>
      <c r="DT605" s="163">
        <v>31</v>
      </c>
      <c r="DU605" s="163">
        <v>13</v>
      </c>
      <c r="DV605" s="163">
        <v>11</v>
      </c>
      <c r="DW605" s="163">
        <v>3</v>
      </c>
      <c r="DX605" s="163">
        <v>13</v>
      </c>
      <c r="DY605" s="163">
        <v>1</v>
      </c>
      <c r="DZ605" s="163">
        <v>0</v>
      </c>
      <c r="EA605" s="163">
        <v>1</v>
      </c>
      <c r="EB605" s="163">
        <v>1</v>
      </c>
      <c r="EC605" s="163">
        <v>36</v>
      </c>
      <c r="ED605" s="165">
        <v>9.3461565886736899</v>
      </c>
      <c r="EE605" s="165">
        <v>3.3750009903543798</v>
      </c>
      <c r="EF605" s="165">
        <v>0.77884638238947401</v>
      </c>
      <c r="EG605" s="165">
        <v>8.0480792846912301</v>
      </c>
      <c r="EH605" s="166">
        <v>1.2692311416717299</v>
      </c>
      <c r="EI605" s="165">
        <v>98.453245648114105</v>
      </c>
      <c r="EJ605" s="164">
        <v>0.238461538461538</v>
      </c>
      <c r="EK605" s="164">
        <v>0.30769230769230699</v>
      </c>
      <c r="EL605" s="278">
        <v>0.37634408600000002</v>
      </c>
      <c r="EM605" s="278">
        <v>0.24731182700000001</v>
      </c>
      <c r="EN605" s="278">
        <v>0.37634408600000002</v>
      </c>
      <c r="EO605" s="278">
        <v>8.5106379999999995E-2</v>
      </c>
      <c r="EP605" s="278">
        <v>0.34042552999999998</v>
      </c>
      <c r="EQ605" s="278">
        <v>0.13483145999999999</v>
      </c>
      <c r="ER605" s="165">
        <v>-0.40304774295514501</v>
      </c>
      <c r="ES605" s="166">
        <v>2.8557700687613998</v>
      </c>
      <c r="ET605" s="166">
        <v>3.8</v>
      </c>
      <c r="EU605" s="166">
        <v>3.2588248834102198</v>
      </c>
      <c r="EV605" s="166">
        <v>3.6225539511182498</v>
      </c>
      <c r="EW605" s="166">
        <v>3.4669378115200402</v>
      </c>
      <c r="EX605" s="284">
        <v>0.52077639102935702</v>
      </c>
    </row>
    <row r="606" spans="1:260" ht="13" customHeight="1">
      <c r="A606" s="200" t="s">
        <v>598</v>
      </c>
      <c r="B606" s="282">
        <v>12867</v>
      </c>
      <c r="C606" s="282">
        <v>671212</v>
      </c>
      <c r="D606" s="282">
        <v>29608</v>
      </c>
      <c r="E606" s="282" t="s">
        <v>2178</v>
      </c>
      <c r="F606" s="160" t="s">
        <v>2178</v>
      </c>
      <c r="G606" s="175"/>
      <c r="H606" s="162" t="s">
        <v>3660</v>
      </c>
      <c r="I606" s="162" t="s">
        <v>536</v>
      </c>
      <c r="J606" s="160">
        <v>25</v>
      </c>
      <c r="K606" s="161">
        <v>1</v>
      </c>
      <c r="M606" s="184" t="s">
        <v>837</v>
      </c>
      <c r="Z606" s="163"/>
      <c r="AS606" s="278"/>
      <c r="AT606" s="278"/>
      <c r="AU606" s="278"/>
      <c r="AV606" s="278"/>
      <c r="AW606" s="278"/>
      <c r="AX606" s="278"/>
      <c r="AY606" s="456"/>
      <c r="AZ606" s="278"/>
      <c r="BA606" s="278"/>
      <c r="BB606" s="278"/>
      <c r="BC606" s="278"/>
      <c r="BD606" s="164"/>
      <c r="BE606" s="164"/>
      <c r="BF606" s="164"/>
      <c r="BG606" s="164"/>
      <c r="BH606" s="164"/>
      <c r="BI606" s="164"/>
      <c r="BJ606" s="165"/>
      <c r="BK606" s="164"/>
      <c r="BL606" s="165"/>
      <c r="BM606" s="165"/>
      <c r="BN606" s="165"/>
      <c r="BO606" s="165"/>
      <c r="BP606" s="165"/>
      <c r="BQ606" s="165"/>
      <c r="BR606" s="165"/>
      <c r="BS606" s="284"/>
      <c r="BT606" s="289"/>
      <c r="BU606" s="279"/>
      <c r="BV606" s="290"/>
      <c r="BW606" s="289"/>
      <c r="BX606" s="289"/>
      <c r="BY606" s="289"/>
      <c r="BZ606" s="289"/>
      <c r="CA606" s="279"/>
      <c r="CB606" s="290"/>
      <c r="CC606" s="289"/>
      <c r="CD606" s="279"/>
      <c r="CE606" s="328"/>
      <c r="CF606" s="290"/>
      <c r="CG606" s="289"/>
      <c r="CH606" s="279"/>
      <c r="CI606" s="328"/>
      <c r="CJ606" s="290"/>
      <c r="CK606" s="289"/>
      <c r="CL606" s="279"/>
      <c r="CM606" s="328"/>
      <c r="CN606" s="290"/>
      <c r="CO606" s="289"/>
      <c r="CP606" s="279"/>
      <c r="CQ606" s="328"/>
      <c r="CR606" s="290"/>
      <c r="CS606" s="289"/>
      <c r="CT606" s="279"/>
      <c r="CU606" s="328"/>
      <c r="CV606" s="328"/>
      <c r="CW606" s="290"/>
      <c r="CX606" s="289"/>
      <c r="CY606" s="279"/>
      <c r="CZ606" s="328"/>
      <c r="DA606" s="328"/>
      <c r="DB606" s="290"/>
      <c r="DC606" s="289"/>
      <c r="DD606" s="279"/>
      <c r="DE606" s="328"/>
      <c r="DF606" s="328"/>
      <c r="DG606" s="290"/>
      <c r="DH606" s="302"/>
      <c r="DI606" s="301"/>
      <c r="DJ606" s="163">
        <v>2</v>
      </c>
      <c r="DK606" s="163">
        <v>1</v>
      </c>
      <c r="DL606" s="163">
        <v>0</v>
      </c>
      <c r="DM606" s="163">
        <v>1</v>
      </c>
      <c r="DN606" s="163">
        <v>0</v>
      </c>
      <c r="DO606" s="163">
        <v>0</v>
      </c>
      <c r="DP606" s="165">
        <v>10</v>
      </c>
      <c r="DQ606" s="165">
        <v>5</v>
      </c>
      <c r="DR606" s="165">
        <v>5</v>
      </c>
      <c r="DS606" s="163">
        <v>37</v>
      </c>
      <c r="DT606" s="163">
        <v>2</v>
      </c>
      <c r="DU606" s="163">
        <v>3</v>
      </c>
      <c r="DV606" s="163">
        <v>0</v>
      </c>
      <c r="DW606" s="163">
        <v>0</v>
      </c>
      <c r="DX606" s="163">
        <v>3</v>
      </c>
      <c r="DY606" s="163">
        <v>0</v>
      </c>
      <c r="DZ606" s="163">
        <v>1</v>
      </c>
      <c r="EA606" s="163">
        <v>0</v>
      </c>
      <c r="EB606" s="163">
        <v>0</v>
      </c>
      <c r="EC606" s="163">
        <v>14</v>
      </c>
      <c r="ED606" s="165">
        <v>12.6</v>
      </c>
      <c r="EE606" s="165">
        <v>2.7</v>
      </c>
      <c r="EF606" s="165">
        <v>0</v>
      </c>
      <c r="EG606" s="165">
        <v>1.8</v>
      </c>
      <c r="EH606" s="166">
        <v>0.5</v>
      </c>
      <c r="EI606" s="165">
        <v>38.7846005410956</v>
      </c>
      <c r="EJ606" s="164">
        <v>6.0606060606060601E-2</v>
      </c>
      <c r="EK606" s="164">
        <v>0.105263157894736</v>
      </c>
      <c r="EL606" s="278">
        <v>0.36842105200000003</v>
      </c>
      <c r="EM606" s="278">
        <v>0.15789473600000001</v>
      </c>
      <c r="EN606" s="278">
        <v>0.47368420999999999</v>
      </c>
      <c r="EO606" s="278">
        <v>5.2631579999999997E-2</v>
      </c>
      <c r="EP606" s="278">
        <v>0.47368420999999999</v>
      </c>
      <c r="EQ606" s="278">
        <v>0.13017751</v>
      </c>
      <c r="ER606" s="165">
        <v>-6.1416739180132102E-2</v>
      </c>
      <c r="ES606" s="166">
        <v>0</v>
      </c>
      <c r="ET606" s="166">
        <v>2.2200000000000002</v>
      </c>
      <c r="EU606" s="166">
        <v>1.4857479095458901</v>
      </c>
      <c r="EV606" s="166">
        <v>2.81284344047307</v>
      </c>
      <c r="EW606" s="166">
        <v>2.2692479740179499</v>
      </c>
      <c r="EX606" s="284">
        <v>0.41960057616233798</v>
      </c>
    </row>
    <row r="607" spans="1:260" ht="13" customHeight="1">
      <c r="A607" s="200" t="s">
        <v>598</v>
      </c>
      <c r="B607" s="160">
        <v>12265</v>
      </c>
      <c r="C607" s="200">
        <v>663372</v>
      </c>
      <c r="D607" s="160">
        <v>21446</v>
      </c>
      <c r="E607" s="200" t="s">
        <v>246</v>
      </c>
      <c r="F607" s="200" t="s">
        <v>246</v>
      </c>
      <c r="G607" s="175"/>
      <c r="H607" s="206" t="s">
        <v>2468</v>
      </c>
      <c r="I607" s="206" t="s">
        <v>549</v>
      </c>
      <c r="J607" s="175">
        <v>28</v>
      </c>
      <c r="K607" s="161">
        <v>1</v>
      </c>
      <c r="L607" s="175"/>
      <c r="M607" s="210" t="s">
        <v>837</v>
      </c>
      <c r="N607" s="211"/>
      <c r="O607" s="175"/>
      <c r="P607" s="175"/>
      <c r="Q607" s="175"/>
      <c r="R607" s="175"/>
      <c r="S607" s="175"/>
      <c r="T607" s="175"/>
      <c r="U607" s="175"/>
      <c r="V607" s="175"/>
      <c r="W607" s="175"/>
      <c r="X607" s="175"/>
      <c r="Y607" s="210"/>
      <c r="Z607" s="163"/>
      <c r="AS607" s="278"/>
      <c r="AT607" s="278"/>
      <c r="AU607" s="278"/>
      <c r="AV607" s="278"/>
      <c r="AW607" s="278"/>
      <c r="AX607" s="278"/>
      <c r="AY607" s="456"/>
      <c r="AZ607" s="278"/>
      <c r="BA607" s="278"/>
      <c r="BB607" s="278"/>
      <c r="BC607" s="278"/>
      <c r="BD607" s="164"/>
      <c r="BE607" s="164"/>
      <c r="BF607" s="164"/>
      <c r="BG607" s="164"/>
      <c r="BH607" s="164"/>
      <c r="BI607" s="164"/>
      <c r="BJ607" s="165"/>
      <c r="BK607" s="164"/>
      <c r="BL607" s="165"/>
      <c r="BM607" s="165"/>
      <c r="BN607" s="165"/>
      <c r="BO607" s="165"/>
      <c r="BP607" s="165"/>
      <c r="BQ607" s="165"/>
      <c r="BR607" s="165"/>
      <c r="BS607" s="284"/>
      <c r="BT607" s="289"/>
      <c r="BU607" s="279"/>
      <c r="BV607" s="290"/>
      <c r="BW607" s="289"/>
      <c r="BX607" s="289"/>
      <c r="BY607" s="289"/>
      <c r="BZ607" s="289"/>
      <c r="CA607" s="279"/>
      <c r="CB607" s="290"/>
      <c r="CC607" s="289"/>
      <c r="CD607" s="279"/>
      <c r="CE607" s="328"/>
      <c r="CF607" s="290"/>
      <c r="CG607" s="289"/>
      <c r="CH607" s="279"/>
      <c r="CI607" s="328"/>
      <c r="CJ607" s="290"/>
      <c r="CK607" s="289"/>
      <c r="CL607" s="279"/>
      <c r="CM607" s="328"/>
      <c r="CN607" s="290"/>
      <c r="CO607" s="289"/>
      <c r="CP607" s="279"/>
      <c r="CQ607" s="328"/>
      <c r="CR607" s="290"/>
      <c r="CS607" s="289"/>
      <c r="CT607" s="279"/>
      <c r="CU607" s="328"/>
      <c r="CV607" s="328"/>
      <c r="CW607" s="290"/>
      <c r="CX607" s="289"/>
      <c r="CY607" s="279"/>
      <c r="CZ607" s="328"/>
      <c r="DA607" s="328"/>
      <c r="DB607" s="290"/>
      <c r="DC607" s="289"/>
      <c r="DD607" s="279"/>
      <c r="DE607" s="328"/>
      <c r="DF607" s="328"/>
      <c r="DG607" s="290"/>
      <c r="DH607" s="302"/>
      <c r="DI607" s="301"/>
      <c r="DJ607" s="163">
        <v>6</v>
      </c>
      <c r="DK607" s="163">
        <v>6</v>
      </c>
      <c r="DL607" s="163">
        <v>0</v>
      </c>
      <c r="DM607" s="163">
        <v>0</v>
      </c>
      <c r="DN607" s="163">
        <v>2</v>
      </c>
      <c r="DO607" s="163">
        <v>0</v>
      </c>
      <c r="DP607" s="165">
        <v>30.1</v>
      </c>
      <c r="DQ607" s="165">
        <v>30.100000381469702</v>
      </c>
      <c r="DR607" s="165"/>
      <c r="DS607" s="163">
        <v>135</v>
      </c>
      <c r="DT607" s="163">
        <v>33</v>
      </c>
      <c r="DU607" s="163">
        <v>17</v>
      </c>
      <c r="DV607" s="163">
        <v>16</v>
      </c>
      <c r="DW607" s="163">
        <v>4</v>
      </c>
      <c r="DX607" s="163">
        <v>12</v>
      </c>
      <c r="DY607" s="163">
        <v>0</v>
      </c>
      <c r="DZ607" s="163">
        <v>0</v>
      </c>
      <c r="EA607" s="163">
        <v>0</v>
      </c>
      <c r="EB607" s="163">
        <v>0</v>
      </c>
      <c r="EC607" s="163">
        <v>25</v>
      </c>
      <c r="ED607" s="165">
        <v>7.4175827285256304</v>
      </c>
      <c r="EE607" s="165">
        <v>3.5604397096923002</v>
      </c>
      <c r="EF607" s="165">
        <v>1.1868132365641</v>
      </c>
      <c r="EG607" s="165">
        <v>9.7912092016538299</v>
      </c>
      <c r="EH607" s="166">
        <v>1.48351654570512</v>
      </c>
      <c r="EI607" s="165">
        <v>114.495935192907</v>
      </c>
      <c r="EJ607" s="164">
        <v>0.26829268292682901</v>
      </c>
      <c r="EK607" s="164">
        <v>0.30851063829787201</v>
      </c>
      <c r="EL607" s="278">
        <v>0.48453608199999998</v>
      </c>
      <c r="EM607" s="278">
        <v>0.14432989600000001</v>
      </c>
      <c r="EN607" s="278">
        <v>0.37113402000000001</v>
      </c>
      <c r="EO607" s="278">
        <v>4.0816329999999998E-2</v>
      </c>
      <c r="EP607" s="278">
        <v>0.35714286000000001</v>
      </c>
      <c r="EQ607" s="278">
        <v>0.11854685</v>
      </c>
      <c r="ER607" s="165">
        <v>-0.26549594508354601</v>
      </c>
      <c r="ES607" s="166">
        <v>4.7472529462563999</v>
      </c>
      <c r="ET607" s="166">
        <v>3.13</v>
      </c>
      <c r="EU607" s="166">
        <v>4.3384952148079998</v>
      </c>
      <c r="EV607" s="166">
        <v>4.3742255867592297</v>
      </c>
      <c r="EW607" s="166">
        <v>4.4881247706686498</v>
      </c>
      <c r="EX607" s="284">
        <v>0.36598831415176297</v>
      </c>
    </row>
    <row r="608" spans="1:260" ht="13" customHeight="1">
      <c r="A608" s="200" t="s">
        <v>598</v>
      </c>
      <c r="B608" s="160">
        <v>10864</v>
      </c>
      <c r="C608" s="160">
        <v>663574</v>
      </c>
      <c r="D608" s="160">
        <v>19926</v>
      </c>
      <c r="E608" s="160" t="s">
        <v>188</v>
      </c>
      <c r="F608" s="160" t="s">
        <v>188</v>
      </c>
      <c r="G608" s="175"/>
      <c r="H608" s="162" t="s">
        <v>2401</v>
      </c>
      <c r="I608" s="162" t="s">
        <v>198</v>
      </c>
      <c r="J608" s="161">
        <v>28</v>
      </c>
      <c r="K608" s="161">
        <v>1</v>
      </c>
      <c r="M608" s="184" t="s">
        <v>837</v>
      </c>
      <c r="Z608" s="163"/>
      <c r="AS608" s="278"/>
      <c r="AT608" s="278"/>
      <c r="AU608" s="278"/>
      <c r="AV608" s="278"/>
      <c r="AW608" s="278"/>
      <c r="AX608" s="278"/>
      <c r="AY608" s="456"/>
      <c r="AZ608" s="278"/>
      <c r="BA608" s="278"/>
      <c r="BB608" s="278"/>
      <c r="BC608" s="278"/>
      <c r="BD608" s="164"/>
      <c r="BE608" s="164"/>
      <c r="BF608" s="164"/>
      <c r="BG608" s="164"/>
      <c r="BH608" s="164"/>
      <c r="BI608" s="164"/>
      <c r="BJ608" s="165"/>
      <c r="BK608" s="164"/>
      <c r="BL608" s="165"/>
      <c r="BM608" s="165"/>
      <c r="BN608" s="165"/>
      <c r="BO608" s="165"/>
      <c r="BP608" s="165"/>
      <c r="BQ608" s="165"/>
      <c r="BR608" s="165"/>
      <c r="BS608" s="284"/>
      <c r="BT608" s="289"/>
      <c r="BU608" s="279"/>
      <c r="BV608" s="290"/>
      <c r="BW608" s="289"/>
      <c r="BX608" s="289"/>
      <c r="BY608" s="289"/>
      <c r="BZ608" s="289"/>
      <c r="CA608" s="279"/>
      <c r="CB608" s="290"/>
      <c r="CC608" s="289"/>
      <c r="CD608" s="279"/>
      <c r="CE608" s="328"/>
      <c r="CF608" s="290"/>
      <c r="CG608" s="289"/>
      <c r="CH608" s="279"/>
      <c r="CI608" s="328"/>
      <c r="CJ608" s="290"/>
      <c r="CK608" s="289"/>
      <c r="CL608" s="279"/>
      <c r="CM608" s="328"/>
      <c r="CN608" s="290"/>
      <c r="CO608" s="289"/>
      <c r="CP608" s="279"/>
      <c r="CQ608" s="328"/>
      <c r="CR608" s="290"/>
      <c r="CS608" s="289"/>
      <c r="CT608" s="279"/>
      <c r="CU608" s="328"/>
      <c r="CV608" s="328"/>
      <c r="CW608" s="290"/>
      <c r="CX608" s="289"/>
      <c r="CY608" s="279"/>
      <c r="CZ608" s="328"/>
      <c r="DA608" s="328"/>
      <c r="DB608" s="290"/>
      <c r="DC608" s="289"/>
      <c r="DD608" s="279"/>
      <c r="DE608" s="328"/>
      <c r="DF608" s="328"/>
      <c r="DG608" s="290"/>
      <c r="DH608" s="302"/>
      <c r="DI608" s="301"/>
      <c r="DJ608" s="163">
        <v>43</v>
      </c>
      <c r="DK608" s="163">
        <v>0</v>
      </c>
      <c r="DL608" s="163">
        <v>0</v>
      </c>
      <c r="DM608" s="163">
        <v>1</v>
      </c>
      <c r="DN608" s="163">
        <v>2</v>
      </c>
      <c r="DO608" s="163">
        <v>2</v>
      </c>
      <c r="DP608" s="165">
        <v>40.200000000000003</v>
      </c>
      <c r="DQ608" s="165"/>
      <c r="DR608" s="165">
        <v>40.200000762939403</v>
      </c>
      <c r="DS608" s="163">
        <v>168</v>
      </c>
      <c r="DT608" s="163">
        <v>32</v>
      </c>
      <c r="DU608" s="163">
        <v>14</v>
      </c>
      <c r="DV608" s="163">
        <v>14</v>
      </c>
      <c r="DW608" s="163">
        <v>5</v>
      </c>
      <c r="DX608" s="163">
        <v>13</v>
      </c>
      <c r="DY608" s="163">
        <v>0</v>
      </c>
      <c r="DZ608" s="163">
        <v>2</v>
      </c>
      <c r="EA608" s="163">
        <v>1</v>
      </c>
      <c r="EB608" s="163">
        <v>0</v>
      </c>
      <c r="EC608" s="163">
        <v>33</v>
      </c>
      <c r="ED608" s="165">
        <v>7.3032798303197302</v>
      </c>
      <c r="EE608" s="165">
        <v>2.8770496301259501</v>
      </c>
      <c r="EF608" s="165">
        <v>1.1065575500484399</v>
      </c>
      <c r="EG608" s="165">
        <v>7.0819683203100396</v>
      </c>
      <c r="EH608" s="166">
        <v>1.1065575500484399</v>
      </c>
      <c r="EI608" s="165">
        <v>85.402715530449299</v>
      </c>
      <c r="EJ608" s="164">
        <v>0.20915032679738499</v>
      </c>
      <c r="EK608" s="164">
        <v>0.23478260869565201</v>
      </c>
      <c r="EL608" s="278">
        <v>0.28205128200000001</v>
      </c>
      <c r="EM608" s="278">
        <v>0.27350427300000002</v>
      </c>
      <c r="EN608" s="278">
        <v>0.44444444399999999</v>
      </c>
      <c r="EO608" s="278">
        <v>5.8333330000000003E-2</v>
      </c>
      <c r="EP608" s="278">
        <v>0.43333333000000002</v>
      </c>
      <c r="EQ608" s="278">
        <v>0.10802920000000001</v>
      </c>
      <c r="ER608" s="165">
        <v>0.22861417119152</v>
      </c>
      <c r="ES608" s="166">
        <v>3.0983611401356401</v>
      </c>
      <c r="ET608" s="166">
        <v>4.53</v>
      </c>
      <c r="EU608" s="166">
        <v>4.1677152918154796</v>
      </c>
      <c r="EV608" s="166">
        <v>4.4548455992249396</v>
      </c>
      <c r="EW608" s="166">
        <v>4.1236465012089702</v>
      </c>
      <c r="EX608" s="284">
        <v>0.28521686792373602</v>
      </c>
    </row>
    <row r="609" spans="1:156" ht="13" customHeight="1">
      <c r="A609" s="200" t="s">
        <v>598</v>
      </c>
      <c r="B609" s="160">
        <v>12334</v>
      </c>
      <c r="C609" s="160">
        <v>676092</v>
      </c>
      <c r="D609" s="160">
        <v>23307</v>
      </c>
      <c r="E609" s="160" t="s">
        <v>598</v>
      </c>
      <c r="F609" s="160" t="s">
        <v>598</v>
      </c>
      <c r="G609" s="175"/>
      <c r="H609" s="162" t="s">
        <v>3024</v>
      </c>
      <c r="I609" s="162" t="s">
        <v>569</v>
      </c>
      <c r="J609" s="160">
        <v>29</v>
      </c>
      <c r="K609" s="161">
        <v>1</v>
      </c>
      <c r="M609" s="184" t="s">
        <v>837</v>
      </c>
      <c r="Z609" s="163"/>
      <c r="AS609" s="278"/>
      <c r="AT609" s="278"/>
      <c r="AU609" s="278"/>
      <c r="AV609" s="278"/>
      <c r="AW609" s="278"/>
      <c r="AX609" s="278"/>
      <c r="AY609" s="456"/>
      <c r="AZ609" s="278"/>
      <c r="BA609" s="278"/>
      <c r="BB609" s="278"/>
      <c r="BC609" s="278"/>
      <c r="BD609" s="164"/>
      <c r="BE609" s="164"/>
      <c r="BF609" s="164"/>
      <c r="BG609" s="164"/>
      <c r="BH609" s="164"/>
      <c r="BI609" s="164"/>
      <c r="BJ609" s="165"/>
      <c r="BK609" s="164"/>
      <c r="BL609" s="165"/>
      <c r="BM609" s="165"/>
      <c r="BN609" s="165"/>
      <c r="BO609" s="165"/>
      <c r="BP609" s="165"/>
      <c r="BQ609" s="165"/>
      <c r="BR609" s="165"/>
      <c r="BS609" s="284"/>
      <c r="BT609" s="289"/>
      <c r="BU609" s="279"/>
      <c r="BV609" s="290"/>
      <c r="BW609" s="289"/>
      <c r="BX609" s="289"/>
      <c r="BY609" s="289"/>
      <c r="BZ609" s="289"/>
      <c r="CA609" s="279"/>
      <c r="CB609" s="290"/>
      <c r="CC609" s="289"/>
      <c r="CD609" s="279"/>
      <c r="CE609" s="328"/>
      <c r="CF609" s="290"/>
      <c r="CG609" s="289"/>
      <c r="CH609" s="279"/>
      <c r="CI609" s="328"/>
      <c r="CJ609" s="290"/>
      <c r="CK609" s="289"/>
      <c r="CL609" s="279"/>
      <c r="CM609" s="328"/>
      <c r="CN609" s="290"/>
      <c r="CO609" s="289"/>
      <c r="CP609" s="279"/>
      <c r="CQ609" s="328"/>
      <c r="CR609" s="290"/>
      <c r="CS609" s="289"/>
      <c r="CT609" s="279"/>
      <c r="CU609" s="328"/>
      <c r="CV609" s="328"/>
      <c r="CW609" s="290"/>
      <c r="CX609" s="289"/>
      <c r="CY609" s="279"/>
      <c r="CZ609" s="328"/>
      <c r="DA609" s="328"/>
      <c r="DB609" s="290"/>
      <c r="DC609" s="289"/>
      <c r="DD609" s="279"/>
      <c r="DE609" s="328"/>
      <c r="DF609" s="328"/>
      <c r="DG609" s="290"/>
      <c r="DH609" s="302"/>
      <c r="DI609" s="301"/>
      <c r="DJ609" s="163">
        <v>24</v>
      </c>
      <c r="DK609" s="163">
        <v>0</v>
      </c>
      <c r="DL609" s="163">
        <v>0</v>
      </c>
      <c r="DM609" s="163">
        <v>2</v>
      </c>
      <c r="DN609" s="163">
        <v>1</v>
      </c>
      <c r="DO609" s="163">
        <v>0</v>
      </c>
      <c r="DP609" s="165">
        <v>26.1</v>
      </c>
      <c r="DQ609" s="165"/>
      <c r="DR609" s="165">
        <v>26.100000381469702</v>
      </c>
      <c r="DS609" s="163">
        <v>119</v>
      </c>
      <c r="DT609" s="163">
        <v>32</v>
      </c>
      <c r="DU609" s="163">
        <v>20</v>
      </c>
      <c r="DV609" s="163">
        <v>16</v>
      </c>
      <c r="DW609" s="163">
        <v>3</v>
      </c>
      <c r="DX609" s="163">
        <v>6</v>
      </c>
      <c r="DY609" s="163">
        <v>1</v>
      </c>
      <c r="DZ609" s="163">
        <v>2</v>
      </c>
      <c r="EA609" s="163">
        <v>1</v>
      </c>
      <c r="EB609" s="163">
        <v>0</v>
      </c>
      <c r="EC609" s="163">
        <v>24</v>
      </c>
      <c r="ED609" s="165">
        <v>8.2025326357651505</v>
      </c>
      <c r="EE609" s="165">
        <v>2.0506331589412801</v>
      </c>
      <c r="EF609" s="165">
        <v>1.02531657947064</v>
      </c>
      <c r="EG609" s="165">
        <v>10.936710181020199</v>
      </c>
      <c r="EH609" s="166">
        <v>1.44303814888461</v>
      </c>
      <c r="EI609" s="165">
        <v>111.935316340103</v>
      </c>
      <c r="EJ609" s="164">
        <v>0.28828828828828801</v>
      </c>
      <c r="EK609" s="164">
        <v>0.34523809523809501</v>
      </c>
      <c r="EL609" s="278">
        <v>0.4</v>
      </c>
      <c r="EM609" s="278">
        <v>0.22352941100000001</v>
      </c>
      <c r="EN609" s="278">
        <v>0.37647058799999999</v>
      </c>
      <c r="EO609" s="278">
        <v>0.12643678</v>
      </c>
      <c r="EP609" s="278">
        <v>0.47126436999999999</v>
      </c>
      <c r="EQ609" s="278">
        <v>0.11111111</v>
      </c>
      <c r="ER609" s="165">
        <v>0.81656238963809102</v>
      </c>
      <c r="ES609" s="166">
        <v>5.4683550905100997</v>
      </c>
      <c r="ET609" s="166">
        <v>5.41</v>
      </c>
      <c r="EU609" s="166">
        <v>3.6553682314740299</v>
      </c>
      <c r="EV609" s="166">
        <v>3.9662145554828201</v>
      </c>
      <c r="EW609" s="166">
        <v>3.5741333984088199</v>
      </c>
      <c r="EX609" s="284">
        <v>0.21902929246425601</v>
      </c>
    </row>
    <row r="610" spans="1:156" ht="13" customHeight="1">
      <c r="A610" s="200" t="s">
        <v>598</v>
      </c>
      <c r="B610" s="160">
        <v>11052</v>
      </c>
      <c r="C610" s="160">
        <v>623465</v>
      </c>
      <c r="D610" s="160">
        <v>17734</v>
      </c>
      <c r="E610" s="160" t="s">
        <v>15</v>
      </c>
      <c r="F610" s="160" t="s">
        <v>15</v>
      </c>
      <c r="G610" s="175"/>
      <c r="H610" s="168" t="s">
        <v>587</v>
      </c>
      <c r="I610" s="169" t="s">
        <v>236</v>
      </c>
      <c r="J610" s="170">
        <v>30</v>
      </c>
      <c r="K610" s="161">
        <v>1</v>
      </c>
      <c r="M610" s="184" t="s">
        <v>837</v>
      </c>
      <c r="Z610" s="163"/>
      <c r="AS610" s="278"/>
      <c r="AT610" s="278"/>
      <c r="AU610" s="278"/>
      <c r="AV610" s="278"/>
      <c r="AW610" s="278"/>
      <c r="AX610" s="278"/>
      <c r="AY610" s="456"/>
      <c r="AZ610" s="278"/>
      <c r="BA610" s="278"/>
      <c r="BB610" s="278"/>
      <c r="BC610" s="278"/>
      <c r="BD610" s="164"/>
      <c r="BE610" s="164"/>
      <c r="BF610" s="164"/>
      <c r="BG610" s="164"/>
      <c r="BH610" s="164"/>
      <c r="BI610" s="164"/>
      <c r="BJ610" s="165"/>
      <c r="BK610" s="164"/>
      <c r="BL610" s="165"/>
      <c r="BM610" s="165"/>
      <c r="BN610" s="165"/>
      <c r="BO610" s="165"/>
      <c r="BP610" s="165"/>
      <c r="BQ610" s="165"/>
      <c r="BR610" s="165"/>
      <c r="BS610" s="284"/>
      <c r="BT610" s="289"/>
      <c r="BU610" s="279"/>
      <c r="BV610" s="290"/>
      <c r="BW610" s="289"/>
      <c r="BX610" s="289"/>
      <c r="BY610" s="289"/>
      <c r="BZ610" s="289"/>
      <c r="CA610" s="279"/>
      <c r="CB610" s="290"/>
      <c r="CC610" s="289"/>
      <c r="CD610" s="279"/>
      <c r="CE610" s="328"/>
      <c r="CF610" s="290"/>
      <c r="CG610" s="289"/>
      <c r="CH610" s="279"/>
      <c r="CI610" s="328"/>
      <c r="CJ610" s="290"/>
      <c r="CK610" s="289"/>
      <c r="CL610" s="279"/>
      <c r="CM610" s="328"/>
      <c r="CN610" s="290"/>
      <c r="CO610" s="289"/>
      <c r="CP610" s="279"/>
      <c r="CQ610" s="328"/>
      <c r="CR610" s="290"/>
      <c r="CS610" s="289"/>
      <c r="CT610" s="279"/>
      <c r="CU610" s="328"/>
      <c r="CV610" s="328"/>
      <c r="CW610" s="290"/>
      <c r="CX610" s="289"/>
      <c r="CY610" s="279"/>
      <c r="CZ610" s="328"/>
      <c r="DA610" s="328"/>
      <c r="DB610" s="290"/>
      <c r="DC610" s="289"/>
      <c r="DD610" s="279"/>
      <c r="DE610" s="328"/>
      <c r="DF610" s="328"/>
      <c r="DG610" s="290"/>
      <c r="DH610" s="302"/>
      <c r="DI610" s="301"/>
      <c r="DJ610" s="163">
        <v>7</v>
      </c>
      <c r="DK610" s="163">
        <v>0</v>
      </c>
      <c r="DL610" s="163">
        <v>0</v>
      </c>
      <c r="DM610" s="163">
        <v>0</v>
      </c>
      <c r="DN610" s="163">
        <v>0</v>
      </c>
      <c r="DO610" s="163">
        <v>1</v>
      </c>
      <c r="DP610" s="165">
        <v>5.2</v>
      </c>
      <c r="DQ610" s="165"/>
      <c r="DR610" s="165">
        <v>5.1999998092651296</v>
      </c>
      <c r="DS610" s="163">
        <v>22</v>
      </c>
      <c r="DT610" s="163">
        <v>4</v>
      </c>
      <c r="DU610" s="163">
        <v>0</v>
      </c>
      <c r="DV610" s="163">
        <v>0</v>
      </c>
      <c r="DW610" s="163">
        <v>0</v>
      </c>
      <c r="DX610" s="163">
        <v>2</v>
      </c>
      <c r="DY610" s="163">
        <v>0</v>
      </c>
      <c r="DZ610" s="163">
        <v>0</v>
      </c>
      <c r="EA610" s="163">
        <v>0</v>
      </c>
      <c r="EB610" s="163">
        <v>0</v>
      </c>
      <c r="EC610" s="163">
        <v>6</v>
      </c>
      <c r="ED610" s="165">
        <v>9.5294144376346406</v>
      </c>
      <c r="EE610" s="165">
        <v>3.17647147921154</v>
      </c>
      <c r="EF610" s="165">
        <v>0</v>
      </c>
      <c r="EG610" s="165">
        <v>6.3529429584230899</v>
      </c>
      <c r="EH610" s="166">
        <v>1.0588238264038401</v>
      </c>
      <c r="EI610" s="165">
        <v>81.718686966864894</v>
      </c>
      <c r="EJ610" s="164">
        <v>0.2</v>
      </c>
      <c r="EK610" s="164">
        <v>0.28571428571428498</v>
      </c>
      <c r="EL610" s="278">
        <v>0.64285714199999999</v>
      </c>
      <c r="EM610" s="278">
        <v>0.21428571399999999</v>
      </c>
      <c r="EN610" s="278">
        <v>0.14285714199999999</v>
      </c>
      <c r="EO610" s="278">
        <v>0</v>
      </c>
      <c r="EP610" s="278">
        <v>0.28571428999999998</v>
      </c>
      <c r="EQ610" s="278">
        <v>0.11956522</v>
      </c>
      <c r="ER610" s="165">
        <v>0.17874715679557701</v>
      </c>
      <c r="ES610" s="166">
        <v>0</v>
      </c>
      <c r="ET610" s="166">
        <v>2.15</v>
      </c>
      <c r="EU610" s="166">
        <v>2.0269240831420401</v>
      </c>
      <c r="EV610" s="166">
        <v>2.54735384909011</v>
      </c>
      <c r="EW610" s="166">
        <v>2.5838708377396999</v>
      </c>
      <c r="EX610" s="284">
        <v>0.21857430040836301</v>
      </c>
    </row>
    <row r="611" spans="1:156" ht="13" customHeight="1">
      <c r="A611" s="200" t="s">
        <v>598</v>
      </c>
      <c r="B611" s="160">
        <v>12840</v>
      </c>
      <c r="C611" s="160">
        <v>678226</v>
      </c>
      <c r="D611" s="160">
        <v>20271</v>
      </c>
      <c r="E611" s="160" t="s">
        <v>555</v>
      </c>
      <c r="F611" s="160" t="s">
        <v>555</v>
      </c>
      <c r="G611" s="175"/>
      <c r="H611" s="162" t="s">
        <v>3339</v>
      </c>
      <c r="I611" s="162" t="s">
        <v>3399</v>
      </c>
      <c r="J611" s="160">
        <v>28</v>
      </c>
      <c r="K611" s="161">
        <v>1</v>
      </c>
      <c r="M611" s="184" t="s">
        <v>837</v>
      </c>
      <c r="Z611" s="163"/>
      <c r="AS611" s="278"/>
      <c r="AT611" s="278"/>
      <c r="AU611" s="278"/>
      <c r="AV611" s="278"/>
      <c r="AW611" s="278"/>
      <c r="AX611" s="278"/>
      <c r="AY611" s="456"/>
      <c r="AZ611" s="278"/>
      <c r="BA611" s="278"/>
      <c r="BB611" s="278"/>
      <c r="BC611" s="278"/>
      <c r="BD611" s="164"/>
      <c r="BE611" s="164"/>
      <c r="BF611" s="164"/>
      <c r="BG611" s="164"/>
      <c r="BH611" s="164"/>
      <c r="BI611" s="164"/>
      <c r="BJ611" s="165"/>
      <c r="BK611" s="164"/>
      <c r="BL611" s="165"/>
      <c r="BM611" s="165"/>
      <c r="BN611" s="165"/>
      <c r="BO611" s="165"/>
      <c r="BP611" s="165"/>
      <c r="BQ611" s="165"/>
      <c r="BR611" s="165"/>
      <c r="BS611" s="284"/>
      <c r="BT611" s="289"/>
      <c r="BU611" s="279"/>
      <c r="BV611" s="290"/>
      <c r="BW611" s="289"/>
      <c r="BX611" s="289"/>
      <c r="BY611" s="289"/>
      <c r="BZ611" s="289"/>
      <c r="CA611" s="279"/>
      <c r="CB611" s="290"/>
      <c r="CC611" s="289"/>
      <c r="CD611" s="279"/>
      <c r="CE611" s="328"/>
      <c r="CF611" s="290"/>
      <c r="CG611" s="289"/>
      <c r="CH611" s="279"/>
      <c r="CI611" s="328"/>
      <c r="CJ611" s="290"/>
      <c r="CK611" s="289"/>
      <c r="CL611" s="279"/>
      <c r="CM611" s="328"/>
      <c r="CN611" s="290"/>
      <c r="CO611" s="289"/>
      <c r="CP611" s="279"/>
      <c r="CQ611" s="328"/>
      <c r="CR611" s="290"/>
      <c r="CS611" s="289"/>
      <c r="CT611" s="279"/>
      <c r="CU611" s="328"/>
      <c r="CV611" s="328"/>
      <c r="CW611" s="290"/>
      <c r="CX611" s="289"/>
      <c r="CY611" s="279"/>
      <c r="CZ611" s="328"/>
      <c r="DA611" s="328"/>
      <c r="DB611" s="290"/>
      <c r="DC611" s="289"/>
      <c r="DD611" s="279"/>
      <c r="DE611" s="328"/>
      <c r="DF611" s="328"/>
      <c r="DG611" s="290"/>
      <c r="DH611" s="302"/>
      <c r="DI611" s="301"/>
      <c r="DJ611" s="163">
        <v>27</v>
      </c>
      <c r="DK611" s="163">
        <v>0</v>
      </c>
      <c r="DL611" s="163">
        <v>0</v>
      </c>
      <c r="DM611" s="163">
        <v>3</v>
      </c>
      <c r="DN611" s="163">
        <v>1</v>
      </c>
      <c r="DO611" s="163">
        <v>0</v>
      </c>
      <c r="DP611" s="165">
        <v>27</v>
      </c>
      <c r="DQ611" s="165"/>
      <c r="DR611" s="165">
        <v>27</v>
      </c>
      <c r="DS611" s="163">
        <v>113</v>
      </c>
      <c r="DT611" s="163">
        <v>15</v>
      </c>
      <c r="DU611" s="163">
        <v>6</v>
      </c>
      <c r="DV611" s="163">
        <v>6</v>
      </c>
      <c r="DW611" s="163">
        <v>0</v>
      </c>
      <c r="DX611" s="163">
        <v>21</v>
      </c>
      <c r="DY611" s="163">
        <v>1</v>
      </c>
      <c r="DZ611" s="163">
        <v>2</v>
      </c>
      <c r="EA611" s="163">
        <v>1</v>
      </c>
      <c r="EB611" s="163">
        <v>0</v>
      </c>
      <c r="EC611" s="163">
        <v>26</v>
      </c>
      <c r="ED611" s="165">
        <v>8.6666685033731401</v>
      </c>
      <c r="EE611" s="165">
        <v>7.0000014834936897</v>
      </c>
      <c r="EF611" s="165">
        <v>0</v>
      </c>
      <c r="EG611" s="165">
        <v>5.0000010596383504</v>
      </c>
      <c r="EH611" s="166">
        <v>1.33333361590356</v>
      </c>
      <c r="EI611" s="165">
        <v>102.905006161868</v>
      </c>
      <c r="EJ611" s="164">
        <v>0.16666666666666599</v>
      </c>
      <c r="EK611" s="164">
        <v>0.234375</v>
      </c>
      <c r="EL611" s="278">
        <v>0.48387096699999999</v>
      </c>
      <c r="EM611" s="278">
        <v>9.6774192999999994E-2</v>
      </c>
      <c r="EN611" s="278">
        <v>0.41935483800000001</v>
      </c>
      <c r="EO611" s="278">
        <v>4.6875E-2</v>
      </c>
      <c r="EP611" s="278">
        <v>0.34375</v>
      </c>
      <c r="EQ611" s="278">
        <v>0.124</v>
      </c>
      <c r="ER611" s="165">
        <v>-0.15842407583792001</v>
      </c>
      <c r="ES611" s="166">
        <v>2.0000004238553402</v>
      </c>
      <c r="ET611" s="166">
        <v>3.3</v>
      </c>
      <c r="EU611" s="166">
        <v>3.71537767261146</v>
      </c>
      <c r="EV611" s="166">
        <v>5.1353155786428104</v>
      </c>
      <c r="EW611" s="166">
        <v>5.0966960006101303</v>
      </c>
      <c r="EX611" s="284">
        <v>0.211158096790313</v>
      </c>
    </row>
    <row r="612" spans="1:156" ht="13" customHeight="1">
      <c r="A612" s="200" t="s">
        <v>598</v>
      </c>
      <c r="B612" s="160">
        <v>11547</v>
      </c>
      <c r="C612" s="160">
        <v>668964</v>
      </c>
      <c r="D612" s="160">
        <v>22191</v>
      </c>
      <c r="E612" s="160" t="s">
        <v>563</v>
      </c>
      <c r="F612" s="160" t="s">
        <v>563</v>
      </c>
      <c r="G612" s="175"/>
      <c r="H612" s="162" t="s">
        <v>322</v>
      </c>
      <c r="I612" s="162" t="s">
        <v>3967</v>
      </c>
      <c r="J612" s="160">
        <v>26</v>
      </c>
      <c r="K612" s="161">
        <v>1</v>
      </c>
      <c r="M612" s="184" t="s">
        <v>837</v>
      </c>
      <c r="Z612" s="163"/>
      <c r="AS612" s="278"/>
      <c r="AT612" s="278"/>
      <c r="AU612" s="278"/>
      <c r="AV612" s="278"/>
      <c r="AW612" s="278"/>
      <c r="AX612" s="278"/>
      <c r="AY612" s="456"/>
      <c r="AZ612" s="278"/>
      <c r="BA612" s="278"/>
      <c r="BB612" s="278"/>
      <c r="BC612" s="278"/>
      <c r="BD612" s="164"/>
      <c r="BE612" s="164"/>
      <c r="BF612" s="164"/>
      <c r="BG612" s="164"/>
      <c r="BH612" s="164"/>
      <c r="BI612" s="164"/>
      <c r="BJ612" s="165"/>
      <c r="BK612" s="164"/>
      <c r="BL612" s="165"/>
      <c r="BM612" s="165"/>
      <c r="BN612" s="165"/>
      <c r="BO612" s="165"/>
      <c r="BP612" s="165"/>
      <c r="BQ612" s="165"/>
      <c r="BR612" s="165"/>
      <c r="BS612" s="284"/>
      <c r="BT612" s="289"/>
      <c r="BU612" s="279"/>
      <c r="BV612" s="290"/>
      <c r="BW612" s="289"/>
      <c r="BX612" s="289"/>
      <c r="BY612" s="289"/>
      <c r="BZ612" s="289"/>
      <c r="CA612" s="279"/>
      <c r="CB612" s="290"/>
      <c r="CC612" s="289"/>
      <c r="CD612" s="279"/>
      <c r="CE612" s="328"/>
      <c r="CF612" s="290"/>
      <c r="CG612" s="289"/>
      <c r="CH612" s="279"/>
      <c r="CI612" s="328"/>
      <c r="CJ612" s="290"/>
      <c r="CK612" s="289"/>
      <c r="CL612" s="279"/>
      <c r="CM612" s="328"/>
      <c r="CN612" s="290"/>
      <c r="CO612" s="289"/>
      <c r="CP612" s="279"/>
      <c r="CQ612" s="328"/>
      <c r="CR612" s="290"/>
      <c r="CS612" s="289"/>
      <c r="CT612" s="279"/>
      <c r="CU612" s="328"/>
      <c r="CV612" s="328"/>
      <c r="CW612" s="290"/>
      <c r="CX612" s="289"/>
      <c r="CY612" s="279"/>
      <c r="CZ612" s="328"/>
      <c r="DA612" s="328"/>
      <c r="DB612" s="290"/>
      <c r="DC612" s="289"/>
      <c r="DD612" s="279"/>
      <c r="DE612" s="328"/>
      <c r="DF612" s="328"/>
      <c r="DG612" s="290"/>
      <c r="DH612" s="325"/>
      <c r="DI612" s="301"/>
      <c r="DJ612" s="163">
        <v>6</v>
      </c>
      <c r="DK612" s="163">
        <v>5</v>
      </c>
      <c r="DL612" s="163">
        <v>0</v>
      </c>
      <c r="DM612" s="163">
        <v>1</v>
      </c>
      <c r="DN612" s="163">
        <v>1</v>
      </c>
      <c r="DO612" s="163">
        <v>0</v>
      </c>
      <c r="DP612" s="165">
        <v>20</v>
      </c>
      <c r="DQ612" s="165">
        <v>19</v>
      </c>
      <c r="DR612" s="165">
        <v>1</v>
      </c>
      <c r="DS612" s="163">
        <v>96</v>
      </c>
      <c r="DT612" s="163">
        <v>26</v>
      </c>
      <c r="DU612" s="163">
        <v>11</v>
      </c>
      <c r="DV612" s="163">
        <v>11</v>
      </c>
      <c r="DW612" s="163">
        <v>2</v>
      </c>
      <c r="DX612" s="163">
        <v>10</v>
      </c>
      <c r="DY612" s="163">
        <v>0</v>
      </c>
      <c r="DZ612" s="163">
        <v>1</v>
      </c>
      <c r="EA612" s="163">
        <v>0</v>
      </c>
      <c r="EB612" s="163">
        <v>1</v>
      </c>
      <c r="EC612" s="163">
        <v>15</v>
      </c>
      <c r="ED612" s="165">
        <v>6.75</v>
      </c>
      <c r="EE612" s="165">
        <v>4.5</v>
      </c>
      <c r="EF612" s="165">
        <v>0.9</v>
      </c>
      <c r="EG612" s="165">
        <v>11.7</v>
      </c>
      <c r="EH612" s="166">
        <v>1.8</v>
      </c>
      <c r="EI612" s="165">
        <v>138.92172887716299</v>
      </c>
      <c r="EJ612" s="164">
        <v>0.30588235294117599</v>
      </c>
      <c r="EK612" s="164">
        <v>0.35294117647058798</v>
      </c>
      <c r="EL612" s="278">
        <v>0.382352941</v>
      </c>
      <c r="EM612" s="278">
        <v>0.235294117</v>
      </c>
      <c r="EN612" s="278">
        <v>0.382352941</v>
      </c>
      <c r="EO612" s="278">
        <v>4.2857140000000002E-2</v>
      </c>
      <c r="EP612" s="278">
        <v>0.44285713999999998</v>
      </c>
      <c r="EQ612" s="278">
        <v>6.793478E-2</v>
      </c>
      <c r="ER612" s="165">
        <v>-0.107729233183539</v>
      </c>
      <c r="ES612" s="166">
        <v>4.95</v>
      </c>
      <c r="ET612" s="166">
        <v>4.6500000000000004</v>
      </c>
      <c r="EU612" s="166">
        <v>4.5357479095458899</v>
      </c>
      <c r="EV612" s="166">
        <v>5.1526636764407101</v>
      </c>
      <c r="EW612" s="166">
        <v>5.1478623616996897</v>
      </c>
      <c r="EX612" s="284">
        <v>0.12800981104373901</v>
      </c>
    </row>
    <row r="613" spans="1:156" ht="13" customHeight="1">
      <c r="A613" s="200" t="s">
        <v>598</v>
      </c>
      <c r="B613" s="160">
        <v>13041</v>
      </c>
      <c r="C613" s="160">
        <v>806185</v>
      </c>
      <c r="D613" s="160">
        <v>31635</v>
      </c>
      <c r="E613" s="160" t="s">
        <v>2177</v>
      </c>
      <c r="F613" s="160" t="s">
        <v>2177</v>
      </c>
      <c r="G613" s="175"/>
      <c r="H613" s="162" t="s">
        <v>4158</v>
      </c>
      <c r="I613" s="162" t="s">
        <v>3108</v>
      </c>
      <c r="J613" s="160">
        <v>23</v>
      </c>
      <c r="K613" s="161">
        <v>1</v>
      </c>
      <c r="M613" s="184" t="s">
        <v>837</v>
      </c>
      <c r="Z613" s="163"/>
      <c r="AS613" s="278"/>
      <c r="AT613" s="278"/>
      <c r="AU613" s="278"/>
      <c r="AV613" s="278"/>
      <c r="AW613" s="278"/>
      <c r="AX613" s="278"/>
      <c r="AY613" s="456"/>
      <c r="AZ613" s="278"/>
      <c r="BA613" s="278"/>
      <c r="BB613" s="278"/>
      <c r="BC613" s="278"/>
      <c r="BD613" s="164"/>
      <c r="BE613" s="164"/>
      <c r="BF613" s="164"/>
      <c r="BG613" s="164"/>
      <c r="BH613" s="164"/>
      <c r="BI613" s="164"/>
      <c r="BJ613" s="165"/>
      <c r="BK613" s="164"/>
      <c r="BL613" s="165"/>
      <c r="BM613" s="165"/>
      <c r="BN613" s="165"/>
      <c r="BO613" s="165"/>
      <c r="BP613" s="165"/>
      <c r="BQ613" s="165"/>
      <c r="BR613" s="165"/>
      <c r="BS613" s="284"/>
      <c r="BT613" s="289"/>
      <c r="BU613" s="279"/>
      <c r="BV613" s="290"/>
      <c r="BW613" s="289"/>
      <c r="BX613" s="289"/>
      <c r="BY613" s="289"/>
      <c r="BZ613" s="289"/>
      <c r="CA613" s="279"/>
      <c r="CB613" s="290"/>
      <c r="CC613" s="289"/>
      <c r="CD613" s="279"/>
      <c r="CE613" s="328"/>
      <c r="CF613" s="290"/>
      <c r="CG613" s="289"/>
      <c r="CH613" s="279"/>
      <c r="CI613" s="328"/>
      <c r="CJ613" s="290"/>
      <c r="CK613" s="289"/>
      <c r="CL613" s="279"/>
      <c r="CM613" s="328"/>
      <c r="CN613" s="290"/>
      <c r="CO613" s="289"/>
      <c r="CP613" s="279"/>
      <c r="CQ613" s="328"/>
      <c r="CR613" s="290"/>
      <c r="CS613" s="289"/>
      <c r="CT613" s="279"/>
      <c r="CU613" s="328"/>
      <c r="CV613" s="328"/>
      <c r="CW613" s="290"/>
      <c r="CX613" s="289"/>
      <c r="CY613" s="279"/>
      <c r="CZ613" s="328"/>
      <c r="DA613" s="328"/>
      <c r="DB613" s="290"/>
      <c r="DC613" s="289"/>
      <c r="DD613" s="279"/>
      <c r="DE613" s="328"/>
      <c r="DF613" s="328"/>
      <c r="DG613" s="290"/>
      <c r="DH613" s="325"/>
      <c r="DI613" s="301"/>
      <c r="DJ613" s="163">
        <v>20</v>
      </c>
      <c r="DK613" s="163">
        <v>9</v>
      </c>
      <c r="DL613" s="163">
        <v>0</v>
      </c>
      <c r="DM613" s="163">
        <v>4</v>
      </c>
      <c r="DN613" s="163">
        <v>3</v>
      </c>
      <c r="DO613" s="163">
        <v>0</v>
      </c>
      <c r="DP613" s="165">
        <v>65.2</v>
      </c>
      <c r="DQ613" s="165">
        <v>42.099998474121001</v>
      </c>
      <c r="DR613" s="165">
        <v>23.100000381469702</v>
      </c>
      <c r="DS613" s="163">
        <v>292</v>
      </c>
      <c r="DT613" s="163">
        <v>60</v>
      </c>
      <c r="DU613" s="163">
        <v>37</v>
      </c>
      <c r="DV613" s="163">
        <v>30</v>
      </c>
      <c r="DW613" s="163">
        <v>10</v>
      </c>
      <c r="DX613" s="163">
        <v>33</v>
      </c>
      <c r="DY613" s="163">
        <v>0</v>
      </c>
      <c r="DZ613" s="163">
        <v>4</v>
      </c>
      <c r="EA613" s="163">
        <v>5</v>
      </c>
      <c r="EB613" s="163">
        <v>0</v>
      </c>
      <c r="EC613" s="163">
        <v>68</v>
      </c>
      <c r="ED613" s="165">
        <v>9.3197973152508098</v>
      </c>
      <c r="EE613" s="165">
        <v>4.5228428147540702</v>
      </c>
      <c r="EF613" s="165">
        <v>1.3705584287133501</v>
      </c>
      <c r="EG613" s="165">
        <v>8.2233505722801308</v>
      </c>
      <c r="EH613" s="166">
        <v>1.4162437096704601</v>
      </c>
      <c r="EI613" s="165">
        <v>109.303902588238</v>
      </c>
      <c r="EJ613" s="164">
        <v>0.23529411764705799</v>
      </c>
      <c r="EK613" s="164">
        <v>0.28248587570621397</v>
      </c>
      <c r="EL613" s="278">
        <v>0.34408602100000002</v>
      </c>
      <c r="EM613" s="278">
        <v>0.19354838699999999</v>
      </c>
      <c r="EN613" s="278">
        <v>0.46236559100000002</v>
      </c>
      <c r="EO613" s="278">
        <v>9.0909089999999998E-2</v>
      </c>
      <c r="EP613" s="278">
        <v>0.46524063999999998</v>
      </c>
      <c r="EQ613" s="278">
        <v>0.11367521</v>
      </c>
      <c r="ER613" s="165">
        <v>0.27766244109069299</v>
      </c>
      <c r="ES613" s="166">
        <v>4.1116752861400601</v>
      </c>
      <c r="ET613" s="166">
        <v>4.26</v>
      </c>
      <c r="EU613" s="166">
        <v>4.68473274304481</v>
      </c>
      <c r="EV613" s="166">
        <v>4.6361746304999203</v>
      </c>
      <c r="EW613" s="166">
        <v>4.2745664148058804</v>
      </c>
      <c r="EX613" s="284">
        <v>0.10909229516983</v>
      </c>
    </row>
    <row r="614" spans="1:156" ht="13" customHeight="1">
      <c r="A614" s="200" t="s">
        <v>598</v>
      </c>
      <c r="B614" s="160">
        <v>11815</v>
      </c>
      <c r="C614" s="160">
        <v>669062</v>
      </c>
      <c r="D614" s="160">
        <v>26252</v>
      </c>
      <c r="E614" s="160" t="s">
        <v>2177</v>
      </c>
      <c r="F614" s="160" t="s">
        <v>2177</v>
      </c>
      <c r="G614" s="175"/>
      <c r="H614" s="162" t="s">
        <v>195</v>
      </c>
      <c r="I614" s="162" t="s">
        <v>333</v>
      </c>
      <c r="J614" s="160">
        <v>27</v>
      </c>
      <c r="K614" s="161">
        <v>1</v>
      </c>
      <c r="M614" s="184" t="s">
        <v>46</v>
      </c>
      <c r="Z614" s="163"/>
      <c r="AS614" s="278"/>
      <c r="AT614" s="278"/>
      <c r="AU614" s="278"/>
      <c r="AV614" s="278"/>
      <c r="AW614" s="278"/>
      <c r="AX614" s="278"/>
      <c r="AY614" s="456"/>
      <c r="AZ614" s="278"/>
      <c r="BA614" s="278"/>
      <c r="BB614" s="278"/>
      <c r="BC614" s="278"/>
      <c r="BD614" s="164"/>
      <c r="BE614" s="164"/>
      <c r="BF614" s="164"/>
      <c r="BG614" s="164"/>
      <c r="BH614" s="164"/>
      <c r="BI614" s="164"/>
      <c r="BJ614" s="165"/>
      <c r="BK614" s="164"/>
      <c r="BL614" s="165"/>
      <c r="BM614" s="165"/>
      <c r="BN614" s="165"/>
      <c r="BO614" s="165"/>
      <c r="BP614" s="165"/>
      <c r="BQ614" s="165"/>
      <c r="BR614" s="165"/>
      <c r="BS614" s="284"/>
      <c r="BT614" s="289"/>
      <c r="BU614" s="279"/>
      <c r="BV614" s="290"/>
      <c r="BW614" s="289"/>
      <c r="BX614" s="289"/>
      <c r="BY614" s="289"/>
      <c r="BZ614" s="289"/>
      <c r="CA614" s="279"/>
      <c r="CB614" s="290"/>
      <c r="CC614" s="289"/>
      <c r="CD614" s="279"/>
      <c r="CE614" s="328"/>
      <c r="CF614" s="290"/>
      <c r="CG614" s="289"/>
      <c r="CH614" s="279"/>
      <c r="CI614" s="328"/>
      <c r="CJ614" s="290"/>
      <c r="CK614" s="289"/>
      <c r="CL614" s="279"/>
      <c r="CM614" s="328"/>
      <c r="CN614" s="290"/>
      <c r="CO614" s="289"/>
      <c r="CP614" s="279"/>
      <c r="CQ614" s="328"/>
      <c r="CR614" s="290"/>
      <c r="CS614" s="289"/>
      <c r="CT614" s="279"/>
      <c r="CU614" s="328"/>
      <c r="CV614" s="328"/>
      <c r="CW614" s="290"/>
      <c r="CX614" s="289"/>
      <c r="CY614" s="279"/>
      <c r="CZ614" s="328"/>
      <c r="DA614" s="328"/>
      <c r="DB614" s="290"/>
      <c r="DC614" s="289"/>
      <c r="DD614" s="279"/>
      <c r="DE614" s="328"/>
      <c r="DF614" s="328"/>
      <c r="DG614" s="290"/>
      <c r="DH614" s="325"/>
      <c r="DI614" s="301"/>
      <c r="DJ614" s="163">
        <v>36</v>
      </c>
      <c r="DK614" s="163">
        <v>0</v>
      </c>
      <c r="DL614" s="163">
        <v>0</v>
      </c>
      <c r="DM614" s="163">
        <v>4</v>
      </c>
      <c r="DN614" s="163">
        <v>1</v>
      </c>
      <c r="DO614" s="163">
        <v>0</v>
      </c>
      <c r="DP614" s="165">
        <v>30</v>
      </c>
      <c r="DQ614" s="165"/>
      <c r="DR614" s="165">
        <v>30</v>
      </c>
      <c r="DS614" s="163">
        <v>128</v>
      </c>
      <c r="DT614" s="163">
        <v>24</v>
      </c>
      <c r="DU614" s="163">
        <v>5</v>
      </c>
      <c r="DV614" s="163">
        <v>5</v>
      </c>
      <c r="DW614" s="163">
        <v>0</v>
      </c>
      <c r="DX614" s="163">
        <v>20</v>
      </c>
      <c r="DY614" s="163">
        <v>4</v>
      </c>
      <c r="DZ614" s="163">
        <v>3</v>
      </c>
      <c r="EA614" s="163">
        <v>1</v>
      </c>
      <c r="EB614" s="163">
        <v>0</v>
      </c>
      <c r="EC614" s="163">
        <v>22</v>
      </c>
      <c r="ED614" s="165">
        <v>6.6000020980841603</v>
      </c>
      <c r="EE614" s="165">
        <v>6.0000019073492297</v>
      </c>
      <c r="EF614" s="165">
        <v>0</v>
      </c>
      <c r="EG614" s="165">
        <v>7.2000022888190802</v>
      </c>
      <c r="EH614" s="166">
        <v>1.46666713290759</v>
      </c>
      <c r="EI614" s="165">
        <v>113.195518772686</v>
      </c>
      <c r="EJ614" s="164">
        <v>0.22857142857142801</v>
      </c>
      <c r="EK614" s="164">
        <v>0.28915662650602397</v>
      </c>
      <c r="EL614" s="278">
        <v>0.47499999999999998</v>
      </c>
      <c r="EM614" s="278">
        <v>0.23749999999999999</v>
      </c>
      <c r="EN614" s="278">
        <v>0.28749999999999998</v>
      </c>
      <c r="EO614" s="278">
        <v>3.6144580000000003E-2</v>
      </c>
      <c r="EP614" s="278">
        <v>0.32530120000000001</v>
      </c>
      <c r="EQ614" s="278">
        <v>0.13485477000000001</v>
      </c>
      <c r="ER614" s="165">
        <v>-5.4015927223755499E-2</v>
      </c>
      <c r="ES614" s="166">
        <v>1.5000004768373001</v>
      </c>
      <c r="ET614" s="166">
        <v>4.32</v>
      </c>
      <c r="EU614" s="166">
        <v>3.9190815077888401</v>
      </c>
      <c r="EV614" s="166">
        <v>5.0495706527662998</v>
      </c>
      <c r="EW614" s="166">
        <v>5.2043331794738696</v>
      </c>
      <c r="EX614" s="284">
        <v>4.3174415826797402E-2</v>
      </c>
    </row>
    <row r="615" spans="1:156" ht="13" customHeight="1">
      <c r="A615" s="200" t="s">
        <v>598</v>
      </c>
      <c r="B615" s="160">
        <v>9782</v>
      </c>
      <c r="C615" s="160">
        <v>605177</v>
      </c>
      <c r="D615" s="160">
        <v>12988</v>
      </c>
      <c r="E615" s="160" t="s">
        <v>2171</v>
      </c>
      <c r="F615" s="160" t="s">
        <v>2171</v>
      </c>
      <c r="G615" s="175"/>
      <c r="H615" s="168" t="s">
        <v>677</v>
      </c>
      <c r="I615" s="169" t="s">
        <v>136</v>
      </c>
      <c r="J615" s="170">
        <v>35</v>
      </c>
      <c r="K615" s="161">
        <v>1</v>
      </c>
      <c r="M615" s="184" t="s">
        <v>46</v>
      </c>
      <c r="Z615" s="163"/>
      <c r="AS615" s="278"/>
      <c r="AT615" s="278"/>
      <c r="AU615" s="278"/>
      <c r="AV615" s="278"/>
      <c r="AW615" s="278"/>
      <c r="AX615" s="278"/>
      <c r="AY615" s="456"/>
      <c r="AZ615" s="278"/>
      <c r="BA615" s="278"/>
      <c r="BB615" s="278"/>
      <c r="BC615" s="278"/>
      <c r="BD615" s="164"/>
      <c r="BE615" s="164"/>
      <c r="BF615" s="164"/>
      <c r="BG615" s="164"/>
      <c r="BH615" s="164"/>
      <c r="BI615" s="164"/>
      <c r="BJ615" s="165"/>
      <c r="BK615" s="164"/>
      <c r="BL615" s="165"/>
      <c r="BM615" s="165"/>
      <c r="BN615" s="165"/>
      <c r="BO615" s="165"/>
      <c r="BP615" s="165"/>
      <c r="BQ615" s="165"/>
      <c r="BR615" s="165"/>
      <c r="BS615" s="284"/>
      <c r="BT615" s="289"/>
      <c r="BU615" s="279"/>
      <c r="BV615" s="290"/>
      <c r="BW615" s="289"/>
      <c r="BX615" s="289"/>
      <c r="BY615" s="289"/>
      <c r="BZ615" s="289"/>
      <c r="CA615" s="279"/>
      <c r="CB615" s="290"/>
      <c r="CC615" s="289"/>
      <c r="CD615" s="279"/>
      <c r="CE615" s="328"/>
      <c r="CF615" s="290"/>
      <c r="CG615" s="289"/>
      <c r="CH615" s="279"/>
      <c r="CI615" s="328"/>
      <c r="CJ615" s="290"/>
      <c r="CK615" s="289"/>
      <c r="CL615" s="279"/>
      <c r="CM615" s="328"/>
      <c r="CN615" s="290"/>
      <c r="CO615" s="289"/>
      <c r="CP615" s="279"/>
      <c r="CQ615" s="328"/>
      <c r="CR615" s="290"/>
      <c r="CS615" s="289"/>
      <c r="CT615" s="279"/>
      <c r="CU615" s="328"/>
      <c r="CV615" s="328"/>
      <c r="CW615" s="290"/>
      <c r="CX615" s="289"/>
      <c r="CY615" s="279"/>
      <c r="CZ615" s="328"/>
      <c r="DA615" s="328"/>
      <c r="DB615" s="290"/>
      <c r="DC615" s="289"/>
      <c r="DD615" s="279"/>
      <c r="DE615" s="328"/>
      <c r="DF615" s="328"/>
      <c r="DG615" s="290"/>
      <c r="DH615" s="302"/>
      <c r="DI615" s="301"/>
      <c r="DJ615" s="163">
        <v>18</v>
      </c>
      <c r="DK615" s="163">
        <v>0</v>
      </c>
      <c r="DL615" s="163">
        <v>0</v>
      </c>
      <c r="DM615" s="163">
        <v>0</v>
      </c>
      <c r="DN615" s="163">
        <v>0</v>
      </c>
      <c r="DO615" s="163">
        <v>0</v>
      </c>
      <c r="DP615" s="165">
        <v>13.1</v>
      </c>
      <c r="DQ615" s="165"/>
      <c r="DR615" s="165">
        <v>13.1000003814697</v>
      </c>
      <c r="DS615" s="163">
        <v>63</v>
      </c>
      <c r="DT615" s="163">
        <v>15</v>
      </c>
      <c r="DU615" s="163">
        <v>7</v>
      </c>
      <c r="DV615" s="163">
        <v>5</v>
      </c>
      <c r="DW615" s="163">
        <v>1</v>
      </c>
      <c r="DX615" s="163">
        <v>11</v>
      </c>
      <c r="DY615" s="163">
        <v>0</v>
      </c>
      <c r="DZ615" s="163">
        <v>0</v>
      </c>
      <c r="EA615" s="163">
        <v>4</v>
      </c>
      <c r="EB615" s="163">
        <v>0</v>
      </c>
      <c r="EC615" s="163">
        <v>15</v>
      </c>
      <c r="ED615" s="165">
        <v>10.1250024139886</v>
      </c>
      <c r="EE615" s="165">
        <v>7.4250017702583699</v>
      </c>
      <c r="EF615" s="165">
        <v>0.67500016093257897</v>
      </c>
      <c r="EG615" s="165">
        <v>10.1250024139886</v>
      </c>
      <c r="EH615" s="166">
        <v>1.95000046491634</v>
      </c>
      <c r="EI615" s="165">
        <v>150.49857549858399</v>
      </c>
      <c r="EJ615" s="164">
        <v>0.28846153846153799</v>
      </c>
      <c r="EK615" s="164">
        <v>0.38888888888888801</v>
      </c>
      <c r="EL615" s="278">
        <v>0.5</v>
      </c>
      <c r="EM615" s="278">
        <v>0.277777777</v>
      </c>
      <c r="EN615" s="278">
        <v>0.222222222</v>
      </c>
      <c r="EO615" s="278">
        <v>2.702703E-2</v>
      </c>
      <c r="EP615" s="278">
        <v>0.37837838000000001</v>
      </c>
      <c r="EQ615" s="278">
        <v>0.10954063999999999</v>
      </c>
      <c r="ER615" s="165">
        <v>-0.30712092823896597</v>
      </c>
      <c r="ES615" s="166">
        <v>3.3750008046628901</v>
      </c>
      <c r="ET615" s="166">
        <v>4.38</v>
      </c>
      <c r="EU615" s="166">
        <v>4.2857481956482602</v>
      </c>
      <c r="EV615" s="166">
        <v>4.19547852807775</v>
      </c>
      <c r="EW615" s="166">
        <v>4.6596887926809796</v>
      </c>
      <c r="EX615" s="284">
        <v>-1.8998242449015301E-3</v>
      </c>
    </row>
    <row r="616" spans="1:156" ht="13" customHeight="1">
      <c r="A616" s="200" t="s">
        <v>598</v>
      </c>
      <c r="B616" s="160">
        <v>10711</v>
      </c>
      <c r="C616" s="160">
        <v>605154</v>
      </c>
      <c r="D616" s="160">
        <v>12777</v>
      </c>
      <c r="E616" s="160" t="s">
        <v>239</v>
      </c>
      <c r="F616" s="160" t="s">
        <v>239</v>
      </c>
      <c r="G616" s="175"/>
      <c r="H616" s="168" t="s">
        <v>1098</v>
      </c>
      <c r="I616" s="169" t="s">
        <v>553</v>
      </c>
      <c r="J616" s="170">
        <v>35</v>
      </c>
      <c r="K616" s="161">
        <v>1</v>
      </c>
      <c r="M616" s="184" t="s">
        <v>837</v>
      </c>
      <c r="Z616" s="163"/>
      <c r="AS616" s="278"/>
      <c r="AT616" s="278"/>
      <c r="AU616" s="278"/>
      <c r="AV616" s="278"/>
      <c r="AW616" s="278"/>
      <c r="AX616" s="278"/>
      <c r="AY616" s="456"/>
      <c r="AZ616" s="278"/>
      <c r="BA616" s="278"/>
      <c r="BB616" s="278"/>
      <c r="BC616" s="278"/>
      <c r="BD616" s="164"/>
      <c r="BE616" s="164"/>
      <c r="BF616" s="164"/>
      <c r="BG616" s="164"/>
      <c r="BH616" s="164"/>
      <c r="BI616" s="164"/>
      <c r="BJ616" s="165"/>
      <c r="BK616" s="164"/>
      <c r="BL616" s="165"/>
      <c r="BM616" s="165"/>
      <c r="BN616" s="165"/>
      <c r="BO616" s="165"/>
      <c r="BP616" s="165"/>
      <c r="BQ616" s="165"/>
      <c r="BR616" s="165"/>
      <c r="BS616" s="284"/>
      <c r="BT616" s="289"/>
      <c r="BU616" s="279"/>
      <c r="BV616" s="290"/>
      <c r="BW616" s="289"/>
      <c r="BX616" s="289"/>
      <c r="BY616" s="289"/>
      <c r="BZ616" s="289"/>
      <c r="CA616" s="279"/>
      <c r="CB616" s="290"/>
      <c r="CC616" s="289"/>
      <c r="CD616" s="279"/>
      <c r="CE616" s="328"/>
      <c r="CF616" s="290"/>
      <c r="CG616" s="289"/>
      <c r="CH616" s="279"/>
      <c r="CI616" s="328"/>
      <c r="CJ616" s="290"/>
      <c r="CK616" s="289"/>
      <c r="CL616" s="279"/>
      <c r="CM616" s="328"/>
      <c r="CN616" s="290"/>
      <c r="CO616" s="289"/>
      <c r="CP616" s="279"/>
      <c r="CQ616" s="328"/>
      <c r="CR616" s="290"/>
      <c r="CS616" s="289"/>
      <c r="CT616" s="279"/>
      <c r="CU616" s="328"/>
      <c r="CV616" s="328"/>
      <c r="CW616" s="290"/>
      <c r="CX616" s="289"/>
      <c r="CY616" s="279"/>
      <c r="CZ616" s="328"/>
      <c r="DA616" s="328"/>
      <c r="DB616" s="290"/>
      <c r="DC616" s="289"/>
      <c r="DD616" s="279"/>
      <c r="DE616" s="328"/>
      <c r="DF616" s="328"/>
      <c r="DG616" s="290"/>
      <c r="DH616" s="302"/>
      <c r="DI616" s="301"/>
      <c r="DJ616" s="163">
        <v>19</v>
      </c>
      <c r="DK616" s="163">
        <v>0</v>
      </c>
      <c r="DL616" s="163">
        <v>0</v>
      </c>
      <c r="DM616" s="163">
        <v>1</v>
      </c>
      <c r="DN616" s="163">
        <v>0</v>
      </c>
      <c r="DO616" s="163">
        <v>0</v>
      </c>
      <c r="DP616" s="165">
        <v>18.2</v>
      </c>
      <c r="DQ616" s="165"/>
      <c r="DR616" s="165">
        <v>18.2000007629394</v>
      </c>
      <c r="DS616" s="163">
        <v>93</v>
      </c>
      <c r="DT616" s="163">
        <v>22</v>
      </c>
      <c r="DU616" s="163">
        <v>18</v>
      </c>
      <c r="DV616" s="163">
        <v>16</v>
      </c>
      <c r="DW616" s="163">
        <v>3</v>
      </c>
      <c r="DX616" s="163">
        <v>11</v>
      </c>
      <c r="DY616" s="163">
        <v>0</v>
      </c>
      <c r="DZ616" s="163">
        <v>3</v>
      </c>
      <c r="EA616" s="163">
        <v>2</v>
      </c>
      <c r="EB616" s="163">
        <v>0</v>
      </c>
      <c r="EC616" s="163">
        <v>20</v>
      </c>
      <c r="ED616" s="165">
        <v>9.6428584565923501</v>
      </c>
      <c r="EE616" s="165">
        <v>5.3035721511257901</v>
      </c>
      <c r="EF616" s="165">
        <v>1.4464287684888499</v>
      </c>
      <c r="EG616" s="165">
        <v>10.6071443022515</v>
      </c>
      <c r="EH616" s="166">
        <v>1.76785738370859</v>
      </c>
      <c r="EI616" s="165">
        <v>137.13128488152799</v>
      </c>
      <c r="EJ616" s="164">
        <v>0.278481012658227</v>
      </c>
      <c r="EK616" s="164">
        <v>0.33928571428571402</v>
      </c>
      <c r="EL616" s="278">
        <v>0.34482758600000002</v>
      </c>
      <c r="EM616" s="278">
        <v>0.13793103400000001</v>
      </c>
      <c r="EN616" s="278">
        <v>0.517241379</v>
      </c>
      <c r="EO616" s="278">
        <v>0.10169491999999999</v>
      </c>
      <c r="EP616" s="278">
        <v>0.45762712</v>
      </c>
      <c r="EQ616" s="278">
        <v>7.7127660000000001E-2</v>
      </c>
      <c r="ER616" s="165">
        <v>-0.49431946705714402</v>
      </c>
      <c r="ES616" s="166">
        <v>7.7142867652738696</v>
      </c>
      <c r="ET616" s="166">
        <v>4.1500000000000004</v>
      </c>
      <c r="EU616" s="166">
        <v>5.2821767802141499</v>
      </c>
      <c r="EV616" s="166">
        <v>5.5627045522315699</v>
      </c>
      <c r="EW616" s="166">
        <v>4.3777650784480198</v>
      </c>
      <c r="EX616" s="284">
        <v>-8.8548526167869498E-2</v>
      </c>
    </row>
    <row r="617" spans="1:156" ht="13" customHeight="1">
      <c r="A617" s="200" t="s">
        <v>598</v>
      </c>
      <c r="B617" s="160">
        <v>11387</v>
      </c>
      <c r="C617" s="160">
        <v>663546</v>
      </c>
      <c r="D617" s="160">
        <v>21481</v>
      </c>
      <c r="E617" s="160" t="s">
        <v>2177</v>
      </c>
      <c r="F617" s="160" t="s">
        <v>2177</v>
      </c>
      <c r="G617" s="175"/>
      <c r="H617" s="162" t="s">
        <v>2978</v>
      </c>
      <c r="I617" s="162" t="s">
        <v>104</v>
      </c>
      <c r="J617" s="160">
        <v>28</v>
      </c>
      <c r="K617" s="161">
        <v>1</v>
      </c>
      <c r="M617" s="184" t="s">
        <v>837</v>
      </c>
      <c r="Z617" s="163"/>
      <c r="AS617" s="278"/>
      <c r="AT617" s="278"/>
      <c r="AU617" s="278"/>
      <c r="AV617" s="278"/>
      <c r="AW617" s="278"/>
      <c r="AX617" s="278"/>
      <c r="AY617" s="456"/>
      <c r="AZ617" s="278"/>
      <c r="BA617" s="278"/>
      <c r="BB617" s="278"/>
      <c r="BC617" s="278"/>
      <c r="BD617" s="164"/>
      <c r="BE617" s="164"/>
      <c r="BF617" s="164"/>
      <c r="BG617" s="164"/>
      <c r="BH617" s="164"/>
      <c r="BI617" s="164"/>
      <c r="BJ617" s="165"/>
      <c r="BK617" s="164"/>
      <c r="BL617" s="165"/>
      <c r="BM617" s="165"/>
      <c r="BN617" s="165"/>
      <c r="BO617" s="165"/>
      <c r="BP617" s="332"/>
      <c r="BQ617" s="165"/>
      <c r="BR617" s="165"/>
      <c r="BS617" s="284"/>
      <c r="BT617" s="289"/>
      <c r="BU617" s="279"/>
      <c r="BV617" s="290"/>
      <c r="BW617" s="289"/>
      <c r="BX617" s="289"/>
      <c r="BY617" s="289"/>
      <c r="BZ617" s="289"/>
      <c r="CA617" s="279"/>
      <c r="CB617" s="290"/>
      <c r="CC617" s="289"/>
      <c r="CD617" s="279"/>
      <c r="CE617" s="328"/>
      <c r="CF617" s="290"/>
      <c r="CG617" s="289"/>
      <c r="CH617" s="279"/>
      <c r="CI617" s="328"/>
      <c r="CJ617" s="290"/>
      <c r="CK617" s="289"/>
      <c r="CL617" s="279"/>
      <c r="CM617" s="328"/>
      <c r="CN617" s="290"/>
      <c r="CO617" s="289"/>
      <c r="CP617" s="279"/>
      <c r="CQ617" s="328"/>
      <c r="CR617" s="290"/>
      <c r="CS617" s="289"/>
      <c r="CT617" s="279"/>
      <c r="CU617" s="328"/>
      <c r="CV617" s="328"/>
      <c r="CW617" s="290"/>
      <c r="CX617" s="289"/>
      <c r="CY617" s="279"/>
      <c r="CZ617" s="328"/>
      <c r="DA617" s="328"/>
      <c r="DB617" s="290"/>
      <c r="DC617" s="289"/>
      <c r="DD617" s="279"/>
      <c r="DE617" s="328"/>
      <c r="DF617" s="328"/>
      <c r="DG617" s="290"/>
      <c r="DH617" s="302"/>
      <c r="DI617" s="301"/>
      <c r="DJ617" s="163">
        <v>9</v>
      </c>
      <c r="DK617" s="163">
        <v>1</v>
      </c>
      <c r="DL617" s="163">
        <v>0</v>
      </c>
      <c r="DM617" s="163">
        <v>1</v>
      </c>
      <c r="DN617" s="163">
        <v>1</v>
      </c>
      <c r="DO617" s="163">
        <v>0</v>
      </c>
      <c r="DP617" s="165">
        <v>12</v>
      </c>
      <c r="DQ617" s="165">
        <v>3.20000004768371</v>
      </c>
      <c r="DR617" s="165">
        <v>8.1000003814697195</v>
      </c>
      <c r="DS617" s="163">
        <v>56</v>
      </c>
      <c r="DT617" s="163">
        <v>13</v>
      </c>
      <c r="DU617" s="163">
        <v>9</v>
      </c>
      <c r="DV617" s="163">
        <v>9</v>
      </c>
      <c r="DW617" s="163">
        <v>2</v>
      </c>
      <c r="DX617" s="163">
        <v>8</v>
      </c>
      <c r="DY617" s="163">
        <v>1</v>
      </c>
      <c r="DZ617" s="163">
        <v>0</v>
      </c>
      <c r="EA617" s="163">
        <v>0</v>
      </c>
      <c r="EB617" s="163">
        <v>0</v>
      </c>
      <c r="EC617" s="163">
        <v>9</v>
      </c>
      <c r="ED617" s="165">
        <v>6.7500010728837703</v>
      </c>
      <c r="EE617" s="165">
        <v>6.0000009536744603</v>
      </c>
      <c r="EF617" s="165">
        <v>1.50000023841861</v>
      </c>
      <c r="EG617" s="165">
        <v>9.7500015497210093</v>
      </c>
      <c r="EH617" s="166">
        <v>1.7500002781550501</v>
      </c>
      <c r="EI617" s="165">
        <v>135.06281343156499</v>
      </c>
      <c r="EJ617" s="164">
        <v>0.27083333333333298</v>
      </c>
      <c r="EK617" s="164">
        <v>0.29729729729729698</v>
      </c>
      <c r="EL617" s="278">
        <v>0.44736842100000002</v>
      </c>
      <c r="EM617" s="278">
        <v>0.28947368400000001</v>
      </c>
      <c r="EN617" s="278">
        <v>0.263157894</v>
      </c>
      <c r="EO617" s="278">
        <v>5.1282050000000003E-2</v>
      </c>
      <c r="EP617" s="278">
        <v>0.46153845999999998</v>
      </c>
      <c r="EQ617" s="278">
        <v>9.5959600000000006E-2</v>
      </c>
      <c r="ER617" s="165">
        <v>7.6960334751569104E-2</v>
      </c>
      <c r="ES617" s="166">
        <v>6.7500010728837703</v>
      </c>
      <c r="ET617" s="166">
        <v>5.17</v>
      </c>
      <c r="EU617" s="166">
        <v>5.75241500006788</v>
      </c>
      <c r="EV617" s="166">
        <v>4.8145403425959596</v>
      </c>
      <c r="EW617" s="166">
        <v>5.2105162971936396</v>
      </c>
      <c r="EX617" s="284">
        <v>-0.19774275645613601</v>
      </c>
    </row>
    <row r="618" spans="1:156" ht="13" customHeight="1">
      <c r="A618" s="200" t="s">
        <v>598</v>
      </c>
      <c r="B618" s="160">
        <v>10488</v>
      </c>
      <c r="C618" s="160">
        <v>656240</v>
      </c>
      <c r="D618" s="160">
        <v>16427</v>
      </c>
      <c r="E618" s="160" t="s">
        <v>3328</v>
      </c>
      <c r="F618" s="160" t="s">
        <v>3328</v>
      </c>
      <c r="G618" s="175"/>
      <c r="H618" s="162" t="s">
        <v>1630</v>
      </c>
      <c r="I618" s="162" t="s">
        <v>524</v>
      </c>
      <c r="J618" s="161">
        <v>29</v>
      </c>
      <c r="K618" s="161">
        <v>1</v>
      </c>
      <c r="M618" s="184" t="s">
        <v>837</v>
      </c>
      <c r="Z618" s="163"/>
      <c r="AS618" s="278"/>
      <c r="AT618" s="278"/>
      <c r="AU618" s="278"/>
      <c r="AV618" s="278"/>
      <c r="AW618" s="278"/>
      <c r="AX618" s="278"/>
      <c r="AY618" s="456"/>
      <c r="AZ618" s="278"/>
      <c r="BA618" s="278"/>
      <c r="BB618" s="278"/>
      <c r="BC618" s="278"/>
      <c r="BD618" s="164"/>
      <c r="BE618" s="164"/>
      <c r="BF618" s="164"/>
      <c r="BG618" s="164"/>
      <c r="BH618" s="164"/>
      <c r="BI618" s="164"/>
      <c r="BJ618" s="165"/>
      <c r="BK618" s="164"/>
      <c r="BL618" s="165"/>
      <c r="BM618" s="165"/>
      <c r="BN618" s="165"/>
      <c r="BO618" s="165"/>
      <c r="BP618" s="165"/>
      <c r="BQ618" s="165"/>
      <c r="BR618" s="165"/>
      <c r="BS618" s="284"/>
      <c r="BT618" s="289"/>
      <c r="BU618" s="279"/>
      <c r="BV618" s="290"/>
      <c r="BW618" s="289"/>
      <c r="BX618" s="289"/>
      <c r="BY618" s="289"/>
      <c r="BZ618" s="289"/>
      <c r="CA618" s="279"/>
      <c r="CB618" s="290"/>
      <c r="CC618" s="289"/>
      <c r="CD618" s="279"/>
      <c r="CE618" s="328"/>
      <c r="CF618" s="290"/>
      <c r="CG618" s="289"/>
      <c r="CH618" s="279"/>
      <c r="CI618" s="328"/>
      <c r="CJ618" s="290"/>
      <c r="CK618" s="289"/>
      <c r="CL618" s="279"/>
      <c r="CM618" s="328"/>
      <c r="CN618" s="290"/>
      <c r="CO618" s="289"/>
      <c r="CP618" s="279"/>
      <c r="CQ618" s="328"/>
      <c r="CR618" s="290"/>
      <c r="CS618" s="289"/>
      <c r="CT618" s="279"/>
      <c r="CU618" s="328"/>
      <c r="CV618" s="328"/>
      <c r="CW618" s="290"/>
      <c r="CX618" s="289"/>
      <c r="CY618" s="279"/>
      <c r="CZ618" s="328"/>
      <c r="DA618" s="328"/>
      <c r="DB618" s="290"/>
      <c r="DC618" s="289"/>
      <c r="DD618" s="279"/>
      <c r="DE618" s="328"/>
      <c r="DF618" s="328"/>
      <c r="DG618" s="290"/>
      <c r="DH618" s="302"/>
      <c r="DI618" s="301"/>
      <c r="DJ618" s="163">
        <v>25</v>
      </c>
      <c r="DK618" s="163">
        <v>2</v>
      </c>
      <c r="DL618" s="163">
        <v>0</v>
      </c>
      <c r="DM618" s="163">
        <v>3</v>
      </c>
      <c r="DN618" s="163">
        <v>0</v>
      </c>
      <c r="DO618" s="163">
        <v>0</v>
      </c>
      <c r="DP618" s="165">
        <v>43.1</v>
      </c>
      <c r="DQ618" s="165">
        <v>5.2000000476837096</v>
      </c>
      <c r="DR618" s="165">
        <v>36.500000953674302</v>
      </c>
      <c r="DS618" s="163">
        <v>187</v>
      </c>
      <c r="DT618" s="163">
        <v>41</v>
      </c>
      <c r="DU618" s="163">
        <v>25</v>
      </c>
      <c r="DV618" s="163">
        <v>23</v>
      </c>
      <c r="DW618" s="163">
        <v>8</v>
      </c>
      <c r="DX618" s="163">
        <v>18</v>
      </c>
      <c r="DY618" s="163">
        <v>0</v>
      </c>
      <c r="DZ618" s="163">
        <v>1</v>
      </c>
      <c r="EA618" s="163">
        <v>1</v>
      </c>
      <c r="EB618" s="163">
        <v>0</v>
      </c>
      <c r="EC618" s="163">
        <v>35</v>
      </c>
      <c r="ED618" s="165">
        <v>7.2692316224590101</v>
      </c>
      <c r="EE618" s="165">
        <v>3.7384619772646301</v>
      </c>
      <c r="EF618" s="165">
        <v>1.66153865656206</v>
      </c>
      <c r="EG618" s="165">
        <v>8.5153856148805591</v>
      </c>
      <c r="EH618" s="166">
        <v>1.36153862134946</v>
      </c>
      <c r="EI618" s="165">
        <v>105.37918538286701</v>
      </c>
      <c r="EJ618" s="164">
        <v>0.24404761904761901</v>
      </c>
      <c r="EK618" s="164">
        <v>0.26400000000000001</v>
      </c>
      <c r="EL618" s="278">
        <v>0.49230769200000002</v>
      </c>
      <c r="EM618" s="278">
        <v>0.146153846</v>
      </c>
      <c r="EN618" s="278">
        <v>0.36153846099999998</v>
      </c>
      <c r="EO618" s="278">
        <v>0.11278195000000001</v>
      </c>
      <c r="EP618" s="278">
        <v>0.51127820000000002</v>
      </c>
      <c r="EQ618" s="278">
        <v>0.1300578</v>
      </c>
      <c r="ER618" s="165">
        <v>1.68741656036357</v>
      </c>
      <c r="ES618" s="166">
        <v>4.7769236376159201</v>
      </c>
      <c r="ET618" s="166">
        <v>4.5</v>
      </c>
      <c r="EU618" s="166">
        <v>5.1857481560340499</v>
      </c>
      <c r="EV618" s="166">
        <v>4.3850683172739497</v>
      </c>
      <c r="EW618" s="166">
        <v>4.2230341717592896</v>
      </c>
      <c r="EX618" s="284">
        <v>-0.38625787943601603</v>
      </c>
    </row>
    <row r="619" spans="1:156" ht="13" customHeight="1">
      <c r="A619" s="200" t="s">
        <v>598</v>
      </c>
      <c r="B619" s="160">
        <v>11997</v>
      </c>
      <c r="C619" s="160">
        <v>656180</v>
      </c>
      <c r="D619" s="160">
        <v>19864</v>
      </c>
      <c r="E619" s="160" t="s">
        <v>2171</v>
      </c>
      <c r="F619" s="160" t="s">
        <v>2171</v>
      </c>
      <c r="G619" s="175"/>
      <c r="H619" s="162" t="s">
        <v>181</v>
      </c>
      <c r="I619" s="162" t="s">
        <v>805</v>
      </c>
      <c r="J619" s="161">
        <v>29</v>
      </c>
      <c r="K619" s="161">
        <v>2</v>
      </c>
      <c r="L619" s="161" t="s">
        <v>837</v>
      </c>
      <c r="Z619" s="163">
        <v>29</v>
      </c>
      <c r="AA619" s="163">
        <v>92</v>
      </c>
      <c r="AB619" s="163">
        <v>88</v>
      </c>
      <c r="AC619" s="163">
        <v>12</v>
      </c>
      <c r="AD619" s="163">
        <v>6</v>
      </c>
      <c r="AE619" s="163">
        <v>3</v>
      </c>
      <c r="AF619" s="163">
        <v>0</v>
      </c>
      <c r="AG619" s="163">
        <v>3</v>
      </c>
      <c r="AH619" s="163">
        <v>9</v>
      </c>
      <c r="AI619" s="163">
        <v>10</v>
      </c>
      <c r="AJ619" s="163">
        <v>0</v>
      </c>
      <c r="AK619" s="163">
        <v>0</v>
      </c>
      <c r="AL619" s="163">
        <v>3</v>
      </c>
      <c r="AM619" s="163">
        <v>0</v>
      </c>
      <c r="AN619" s="163">
        <v>41</v>
      </c>
      <c r="AO619" s="163">
        <v>1</v>
      </c>
      <c r="AP619" s="163">
        <v>0</v>
      </c>
      <c r="AQ619" s="163">
        <v>0</v>
      </c>
      <c r="AR619" s="163">
        <v>3</v>
      </c>
      <c r="AS619" s="278">
        <v>3.2608695E-2</v>
      </c>
      <c r="AT619" s="278">
        <v>0.44565217299999998</v>
      </c>
      <c r="AU619" s="278">
        <v>0.51063829999999999</v>
      </c>
      <c r="AV619" s="278">
        <v>0.23404254999999999</v>
      </c>
      <c r="AW619" s="278">
        <v>0.10638298</v>
      </c>
      <c r="AX619" s="278">
        <v>0.44680850999999999</v>
      </c>
      <c r="AY619" s="456">
        <v>112.578</v>
      </c>
      <c r="AZ619" s="278">
        <v>0.17464789</v>
      </c>
      <c r="BA619" s="278">
        <v>0.48936170200000001</v>
      </c>
      <c r="BB619" s="278">
        <v>0.191489361</v>
      </c>
      <c r="BC619" s="278">
        <v>0.31914893599999999</v>
      </c>
      <c r="BD619" s="164">
        <v>0.20454545399999999</v>
      </c>
      <c r="BE619" s="164">
        <v>0.13636363600000001</v>
      </c>
      <c r="BF619" s="164">
        <v>0.17391304299999999</v>
      </c>
      <c r="BG619" s="164">
        <v>0.27272727200000002</v>
      </c>
      <c r="BH619" s="164">
        <v>0.44664031500000001</v>
      </c>
      <c r="BI619" s="164">
        <v>0.13636363600000001</v>
      </c>
      <c r="BJ619" s="165">
        <v>89.628955779089594</v>
      </c>
      <c r="BK619" s="164">
        <v>0.196671241003534</v>
      </c>
      <c r="BL619" s="165">
        <v>-8.6202444028530696</v>
      </c>
      <c r="BM619" s="165">
        <v>2.0437766123141601</v>
      </c>
      <c r="BN619" s="165">
        <v>19.591053192585999</v>
      </c>
      <c r="BO619" s="165">
        <v>0.10112207879148399</v>
      </c>
      <c r="BP619" s="165">
        <v>-0.43409518431872102</v>
      </c>
      <c r="BQ619" s="165">
        <v>-8.4297262741674093</v>
      </c>
      <c r="BR619" s="165">
        <v>-9.0762487346727792</v>
      </c>
      <c r="BS619" s="284">
        <v>-0.87391964199122496</v>
      </c>
      <c r="BT619" s="289"/>
      <c r="BU619" s="279"/>
      <c r="BV619" s="290"/>
      <c r="BW619" s="289"/>
      <c r="BX619" s="289"/>
      <c r="BY619" s="289"/>
      <c r="BZ619" s="289"/>
      <c r="CA619" s="279"/>
      <c r="CB619" s="290"/>
      <c r="CC619" s="289"/>
      <c r="CD619" s="279"/>
      <c r="CE619" s="328"/>
      <c r="CF619" s="290"/>
      <c r="CG619" s="289"/>
      <c r="CH619" s="279"/>
      <c r="CI619" s="328"/>
      <c r="CJ619" s="290"/>
      <c r="CK619" s="289"/>
      <c r="CL619" s="279"/>
      <c r="CM619" s="328"/>
      <c r="CN619" s="290"/>
      <c r="CO619" s="289"/>
      <c r="CP619" s="279"/>
      <c r="CQ619" s="328"/>
      <c r="CR619" s="290"/>
      <c r="CS619" s="289"/>
      <c r="CT619" s="279"/>
      <c r="CU619" s="328"/>
      <c r="CV619" s="328"/>
      <c r="CW619" s="290"/>
      <c r="CX619" s="289"/>
      <c r="CY619" s="279"/>
      <c r="CZ619" s="328"/>
      <c r="DA619" s="328"/>
      <c r="DB619" s="290"/>
      <c r="DC619" s="289"/>
      <c r="DD619" s="279"/>
      <c r="DE619" s="328"/>
      <c r="DF619" s="328"/>
      <c r="DG619" s="290"/>
      <c r="DH619" s="302"/>
      <c r="DI619" s="301">
        <v>-2.3523825407028198</v>
      </c>
      <c r="DP619" s="165"/>
      <c r="DQ619" s="165"/>
      <c r="DR619" s="165"/>
      <c r="ED619" s="165"/>
      <c r="EE619" s="165"/>
      <c r="EF619" s="165"/>
      <c r="EG619" s="165"/>
      <c r="EH619" s="166"/>
      <c r="EI619" s="165"/>
      <c r="EJ619" s="164"/>
      <c r="EK619" s="164"/>
      <c r="EL619" s="278"/>
      <c r="EM619" s="278"/>
      <c r="EN619" s="278"/>
      <c r="EO619" s="278"/>
      <c r="EP619" s="278"/>
      <c r="EQ619" s="278"/>
      <c r="ER619" s="165"/>
      <c r="ES619" s="166"/>
      <c r="ET619" s="166"/>
      <c r="EU619" s="166"/>
      <c r="EV619" s="166"/>
      <c r="EW619" s="166"/>
      <c r="EX619" s="284"/>
    </row>
    <row r="620" spans="1:156" ht="13" customHeight="1">
      <c r="A620" s="200" t="s">
        <v>598</v>
      </c>
      <c r="B620" s="160">
        <v>10318</v>
      </c>
      <c r="C620" s="160">
        <v>607732</v>
      </c>
      <c r="D620" s="160">
        <v>13723</v>
      </c>
      <c r="E620" s="160" t="s">
        <v>3328</v>
      </c>
      <c r="F620" s="160" t="s">
        <v>3328</v>
      </c>
      <c r="G620" s="175"/>
      <c r="H620" s="168" t="s">
        <v>1015</v>
      </c>
      <c r="I620" s="169" t="s">
        <v>576</v>
      </c>
      <c r="J620" s="170">
        <v>35</v>
      </c>
      <c r="K620" s="161">
        <v>2</v>
      </c>
      <c r="L620" s="161" t="s">
        <v>837</v>
      </c>
      <c r="Z620" s="163">
        <v>33</v>
      </c>
      <c r="AA620" s="163">
        <v>103</v>
      </c>
      <c r="AB620" s="163">
        <v>93</v>
      </c>
      <c r="AC620" s="163">
        <v>14</v>
      </c>
      <c r="AD620" s="163">
        <v>10</v>
      </c>
      <c r="AE620" s="163">
        <v>4</v>
      </c>
      <c r="AF620" s="163">
        <v>0</v>
      </c>
      <c r="AG620" s="163">
        <v>0</v>
      </c>
      <c r="AH620" s="163">
        <v>4</v>
      </c>
      <c r="AI620" s="163">
        <v>8</v>
      </c>
      <c r="AJ620" s="163">
        <v>0</v>
      </c>
      <c r="AK620" s="163">
        <v>0</v>
      </c>
      <c r="AL620" s="163">
        <v>6</v>
      </c>
      <c r="AM620" s="163">
        <v>0</v>
      </c>
      <c r="AN620" s="163">
        <v>34</v>
      </c>
      <c r="AO620" s="163">
        <v>3</v>
      </c>
      <c r="AP620" s="163">
        <v>0</v>
      </c>
      <c r="AQ620" s="163">
        <v>1</v>
      </c>
      <c r="AR620" s="163">
        <v>2</v>
      </c>
      <c r="AS620" s="278">
        <v>5.8252427000000002E-2</v>
      </c>
      <c r="AT620" s="278">
        <v>0.33009708700000001</v>
      </c>
      <c r="AU620" s="278">
        <v>0.46666667000000001</v>
      </c>
      <c r="AV620" s="278">
        <v>0.3</v>
      </c>
      <c r="AW620" s="278">
        <v>1.6666670000000001E-2</v>
      </c>
      <c r="AX620" s="278">
        <v>0.28333332999999999</v>
      </c>
      <c r="AY620" s="456">
        <v>103.038</v>
      </c>
      <c r="AZ620" s="278">
        <v>0.17875648</v>
      </c>
      <c r="BA620" s="278">
        <v>0.40677966100000001</v>
      </c>
      <c r="BB620" s="278">
        <v>0.186440677</v>
      </c>
      <c r="BC620" s="278">
        <v>0.40677966100000001</v>
      </c>
      <c r="BD620" s="164">
        <v>0.23728813500000001</v>
      </c>
      <c r="BE620" s="164">
        <v>0.150537634</v>
      </c>
      <c r="BF620" s="164">
        <v>0.225490196</v>
      </c>
      <c r="BG620" s="164">
        <v>0.19354838699999999</v>
      </c>
      <c r="BH620" s="164">
        <v>0.41903858300000002</v>
      </c>
      <c r="BI620" s="164">
        <v>4.3010752999999999E-2</v>
      </c>
      <c r="BJ620" s="165">
        <v>28.1383147725608</v>
      </c>
      <c r="BK620" s="164">
        <v>0.198498039853339</v>
      </c>
      <c r="BL620" s="165">
        <v>-9.5076679841746206</v>
      </c>
      <c r="BM620" s="165">
        <v>2.4313990219365098</v>
      </c>
      <c r="BN620" s="165">
        <v>8.7625891078225706</v>
      </c>
      <c r="BO620" s="165">
        <v>0.51152666682460701</v>
      </c>
      <c r="BP620" s="165">
        <v>-0.94176603714004103</v>
      </c>
      <c r="BQ620" s="165">
        <v>-9.1854521383662302</v>
      </c>
      <c r="BR620" s="165">
        <v>-11.916920246383199</v>
      </c>
      <c r="BS620" s="284">
        <v>-0.95226663158542502</v>
      </c>
      <c r="BT620" s="289"/>
      <c r="BU620" s="279"/>
      <c r="BV620" s="290"/>
      <c r="BW620" s="289"/>
      <c r="BX620" s="289"/>
      <c r="BY620" s="289"/>
      <c r="BZ620" s="289"/>
      <c r="CA620" s="279"/>
      <c r="CB620" s="290"/>
      <c r="CC620" s="289"/>
      <c r="CD620" s="279"/>
      <c r="CE620" s="328"/>
      <c r="CF620" s="290"/>
      <c r="CG620" s="289"/>
      <c r="CH620" s="279"/>
      <c r="CI620" s="328"/>
      <c r="CJ620" s="290"/>
      <c r="CK620" s="289"/>
      <c r="CL620" s="279"/>
      <c r="CM620" s="328"/>
      <c r="CN620" s="290"/>
      <c r="CO620" s="289"/>
      <c r="CP620" s="279"/>
      <c r="CQ620" s="328"/>
      <c r="CR620" s="290"/>
      <c r="CS620" s="289"/>
      <c r="CT620" s="279"/>
      <c r="CU620" s="328"/>
      <c r="CV620" s="328"/>
      <c r="CW620" s="290"/>
      <c r="CX620" s="289"/>
      <c r="CY620" s="279"/>
      <c r="CZ620" s="328"/>
      <c r="DA620" s="328"/>
      <c r="DB620" s="290"/>
      <c r="DC620" s="289"/>
      <c r="DD620" s="279"/>
      <c r="DE620" s="328"/>
      <c r="DF620" s="328"/>
      <c r="DG620" s="290"/>
      <c r="DH620" s="302"/>
      <c r="DI620" s="301">
        <v>-0.64238048903643996</v>
      </c>
      <c r="DP620" s="165"/>
      <c r="DQ620" s="165"/>
      <c r="DR620" s="165"/>
      <c r="ED620" s="165"/>
      <c r="EE620" s="165"/>
      <c r="EF620" s="165"/>
      <c r="EG620" s="165"/>
      <c r="EH620" s="166"/>
      <c r="EI620" s="165"/>
      <c r="EJ620" s="164"/>
      <c r="EK620" s="164"/>
      <c r="EL620" s="278"/>
      <c r="EM620" s="278"/>
      <c r="EN620" s="278"/>
      <c r="EO620" s="278"/>
      <c r="EP620" s="278"/>
      <c r="EQ620" s="278"/>
      <c r="ER620" s="165"/>
      <c r="ES620" s="166"/>
      <c r="ET620" s="166"/>
      <c r="EU620" s="166"/>
      <c r="EV620" s="166"/>
      <c r="EW620" s="166"/>
      <c r="EX620" s="284"/>
    </row>
    <row r="621" spans="1:156" ht="13" customHeight="1">
      <c r="A621" s="200" t="s">
        <v>598</v>
      </c>
      <c r="B621" s="160">
        <v>9530</v>
      </c>
      <c r="C621" s="160">
        <v>542194</v>
      </c>
      <c r="D621" s="160">
        <v>10028</v>
      </c>
      <c r="E621" s="160" t="s">
        <v>3328</v>
      </c>
      <c r="F621" s="160" t="s">
        <v>129</v>
      </c>
      <c r="G621" s="175"/>
      <c r="H621" s="162" t="s">
        <v>2831</v>
      </c>
      <c r="I621" s="162" t="s">
        <v>331</v>
      </c>
      <c r="J621" s="160">
        <v>32</v>
      </c>
      <c r="K621" s="161">
        <v>2</v>
      </c>
      <c r="L621" s="161" t="s">
        <v>837</v>
      </c>
      <c r="Z621" s="163"/>
      <c r="AS621" s="278"/>
      <c r="AT621" s="278"/>
      <c r="AU621" s="278"/>
      <c r="AV621" s="278"/>
      <c r="AW621" s="278"/>
      <c r="AX621" s="278"/>
      <c r="AY621" s="456"/>
      <c r="AZ621" s="278"/>
      <c r="BA621" s="278"/>
      <c r="BB621" s="278"/>
      <c r="BC621" s="278"/>
      <c r="BD621" s="164"/>
      <c r="BE621" s="164"/>
      <c r="BF621" s="164"/>
      <c r="BG621" s="164"/>
      <c r="BH621" s="164"/>
      <c r="BI621" s="164"/>
      <c r="BJ621" s="165"/>
      <c r="BK621" s="164"/>
      <c r="BL621" s="165"/>
      <c r="BM621" s="165"/>
      <c r="BN621" s="165"/>
      <c r="BO621" s="165"/>
      <c r="BP621" s="165"/>
      <c r="BQ621" s="165"/>
      <c r="BR621" s="165"/>
      <c r="BS621" s="284"/>
      <c r="BT621" s="289"/>
      <c r="BU621" s="279"/>
      <c r="BV621" s="290"/>
      <c r="BW621" s="289"/>
      <c r="BX621" s="289"/>
      <c r="BY621" s="289"/>
      <c r="BZ621" s="289"/>
      <c r="CA621" s="279"/>
      <c r="CB621" s="290"/>
      <c r="CC621" s="289"/>
      <c r="CD621" s="279"/>
      <c r="CE621" s="328"/>
      <c r="CF621" s="290"/>
      <c r="CG621" s="289"/>
      <c r="CH621" s="279"/>
      <c r="CI621" s="328"/>
      <c r="CJ621" s="290"/>
      <c r="CK621" s="289"/>
      <c r="CL621" s="279"/>
      <c r="CM621" s="328"/>
      <c r="CN621" s="290"/>
      <c r="CO621" s="289"/>
      <c r="CP621" s="279"/>
      <c r="CQ621" s="328"/>
      <c r="CR621" s="290"/>
      <c r="CS621" s="289"/>
      <c r="CT621" s="279"/>
      <c r="CU621" s="328"/>
      <c r="CV621" s="328"/>
      <c r="CW621" s="290"/>
      <c r="CX621" s="289"/>
      <c r="CY621" s="279"/>
      <c r="CZ621" s="328"/>
      <c r="DA621" s="328"/>
      <c r="DB621" s="290"/>
      <c r="DC621" s="289"/>
      <c r="DD621" s="279"/>
      <c r="DE621" s="328"/>
      <c r="DF621" s="328"/>
      <c r="DG621" s="290"/>
      <c r="DH621" s="302"/>
      <c r="DI621" s="301"/>
      <c r="DP621" s="165"/>
      <c r="DQ621" s="165"/>
      <c r="DR621" s="165"/>
      <c r="ED621" s="165"/>
      <c r="EE621" s="165"/>
      <c r="EF621" s="165"/>
      <c r="EG621" s="165"/>
      <c r="EH621" s="166"/>
      <c r="EI621" s="165"/>
      <c r="EJ621" s="164"/>
      <c r="EK621" s="164"/>
      <c r="EL621" s="278"/>
      <c r="EM621" s="278"/>
      <c r="EN621" s="278"/>
      <c r="EO621" s="278"/>
      <c r="EP621" s="278"/>
      <c r="EQ621" s="278"/>
      <c r="ER621" s="165"/>
      <c r="ES621" s="166"/>
      <c r="ET621" s="166"/>
      <c r="EU621" s="166"/>
      <c r="EV621" s="166"/>
      <c r="EW621" s="166"/>
      <c r="EX621" s="284"/>
    </row>
    <row r="622" spans="1:156" ht="13" customHeight="1">
      <c r="A622" s="200" t="s">
        <v>598</v>
      </c>
      <c r="B622" s="160">
        <v>10465</v>
      </c>
      <c r="C622" s="160">
        <v>650490</v>
      </c>
      <c r="D622" s="160">
        <v>16578</v>
      </c>
      <c r="E622" s="160" t="s">
        <v>2178</v>
      </c>
      <c r="F622" s="160" t="s">
        <v>2178</v>
      </c>
      <c r="G622" s="175"/>
      <c r="H622" s="168" t="s">
        <v>3345</v>
      </c>
      <c r="I622" s="169" t="s">
        <v>1088</v>
      </c>
      <c r="J622" s="170">
        <v>33</v>
      </c>
      <c r="K622" s="161">
        <v>3</v>
      </c>
      <c r="L622" s="161" t="s">
        <v>837</v>
      </c>
      <c r="Z622" s="163">
        <v>84</v>
      </c>
      <c r="AA622" s="163">
        <v>374</v>
      </c>
      <c r="AB622" s="163">
        <v>339</v>
      </c>
      <c r="AC622" s="163">
        <v>98</v>
      </c>
      <c r="AD622" s="163">
        <v>65</v>
      </c>
      <c r="AE622" s="163">
        <v>18</v>
      </c>
      <c r="AF622" s="163">
        <v>1</v>
      </c>
      <c r="AG622" s="163">
        <v>14</v>
      </c>
      <c r="AH622" s="163">
        <v>42</v>
      </c>
      <c r="AI622" s="163">
        <v>52</v>
      </c>
      <c r="AJ622" s="163">
        <v>3</v>
      </c>
      <c r="AK622" s="163">
        <v>0</v>
      </c>
      <c r="AL622" s="163">
        <v>28</v>
      </c>
      <c r="AM622" s="163">
        <v>3</v>
      </c>
      <c r="AN622" s="163">
        <v>53</v>
      </c>
      <c r="AO622" s="163">
        <v>3</v>
      </c>
      <c r="AP622" s="163">
        <v>4</v>
      </c>
      <c r="AQ622" s="163">
        <v>0</v>
      </c>
      <c r="AR622" s="163">
        <v>10</v>
      </c>
      <c r="AS622" s="278">
        <v>7.4866310000000005E-2</v>
      </c>
      <c r="AT622" s="278">
        <v>0.14171122899999999</v>
      </c>
      <c r="AU622" s="278">
        <v>0.3</v>
      </c>
      <c r="AV622" s="278">
        <v>0.28275862000000002</v>
      </c>
      <c r="AW622" s="278">
        <v>0.10689655000000001</v>
      </c>
      <c r="AX622" s="278">
        <v>0.54827585999999995</v>
      </c>
      <c r="AY622" s="456">
        <v>113.98</v>
      </c>
      <c r="AZ622" s="278">
        <v>6.7232840000000002E-2</v>
      </c>
      <c r="BA622" s="278">
        <v>0.53793103399999997</v>
      </c>
      <c r="BB622" s="278">
        <v>0.16896551700000001</v>
      </c>
      <c r="BC622" s="278">
        <v>0.29310344799999999</v>
      </c>
      <c r="BD622" s="164">
        <v>0.30434782599999999</v>
      </c>
      <c r="BE622" s="164">
        <v>0.289085545</v>
      </c>
      <c r="BF622" s="164">
        <v>0.34491978600000001</v>
      </c>
      <c r="BG622" s="164">
        <v>0.47197640099999999</v>
      </c>
      <c r="BH622" s="164">
        <v>0.816896187</v>
      </c>
      <c r="BI622" s="164">
        <v>0.18289085599999999</v>
      </c>
      <c r="BJ622" s="165">
        <v>117.969398674166</v>
      </c>
      <c r="BK622" s="164">
        <v>0.35124540875221499</v>
      </c>
      <c r="BL622" s="165">
        <v>11.262695554362301</v>
      </c>
      <c r="BM622" s="165">
        <v>54.614259246455198</v>
      </c>
      <c r="BN622" s="165">
        <v>128.600852262687</v>
      </c>
      <c r="BO622" s="165">
        <v>-0.51478829650497504</v>
      </c>
      <c r="BP622" s="165">
        <v>0.293546936009079</v>
      </c>
      <c r="BQ622" s="165">
        <v>16.846922690232901</v>
      </c>
      <c r="BR622" s="165">
        <v>12.603025520404501</v>
      </c>
      <c r="BS622" s="284">
        <v>1.7465402988493099</v>
      </c>
      <c r="BT622" s="289"/>
      <c r="BU622" s="279"/>
      <c r="BV622" s="290"/>
      <c r="BW622" s="289"/>
      <c r="BX622" s="289"/>
      <c r="BY622" s="289"/>
      <c r="BZ622" s="289"/>
      <c r="CA622" s="279"/>
      <c r="CB622" s="290"/>
      <c r="CC622" s="289"/>
      <c r="CD622" s="279"/>
      <c r="CE622" s="328"/>
      <c r="CF622" s="290"/>
      <c r="CG622" s="289"/>
      <c r="CH622" s="279"/>
      <c r="CI622" s="328"/>
      <c r="CJ622" s="290"/>
      <c r="CK622" s="289"/>
      <c r="CL622" s="279"/>
      <c r="CM622" s="328"/>
      <c r="CN622" s="290"/>
      <c r="CO622" s="289"/>
      <c r="CP622" s="279"/>
      <c r="CQ622" s="328"/>
      <c r="CR622" s="290"/>
      <c r="CS622" s="289"/>
      <c r="CT622" s="279"/>
      <c r="CU622" s="328"/>
      <c r="CV622" s="328"/>
      <c r="CW622" s="290"/>
      <c r="CX622" s="289"/>
      <c r="CY622" s="279"/>
      <c r="CZ622" s="328"/>
      <c r="DA622" s="328"/>
      <c r="DB622" s="290"/>
      <c r="DC622" s="289"/>
      <c r="DD622" s="279"/>
      <c r="DE622" s="328"/>
      <c r="DF622" s="328"/>
      <c r="DG622" s="290"/>
      <c r="DH622" s="302"/>
      <c r="DI622" s="301">
        <v>-8.5598732382059097</v>
      </c>
      <c r="DP622" s="165"/>
      <c r="DQ622" s="165"/>
      <c r="DR622" s="165"/>
      <c r="ED622" s="165"/>
      <c r="EE622" s="165"/>
      <c r="EF622" s="165"/>
      <c r="EG622" s="165"/>
      <c r="EH622" s="166"/>
      <c r="EI622" s="165"/>
      <c r="EJ622" s="164"/>
      <c r="EK622" s="164"/>
      <c r="EL622" s="278"/>
      <c r="EM622" s="278"/>
      <c r="EN622" s="278"/>
      <c r="EO622" s="278"/>
      <c r="EP622" s="278"/>
      <c r="EQ622" s="278"/>
      <c r="ER622" s="165"/>
      <c r="ES622" s="166"/>
      <c r="ET622" s="166"/>
      <c r="EU622" s="166"/>
      <c r="EV622" s="166"/>
      <c r="EW622" s="166"/>
      <c r="EX622" s="284"/>
    </row>
    <row r="623" spans="1:156" ht="13" customHeight="1">
      <c r="A623" s="200" t="s">
        <v>598</v>
      </c>
      <c r="B623" s="160">
        <v>13063</v>
      </c>
      <c r="C623" s="160">
        <v>701305</v>
      </c>
      <c r="D623" s="160">
        <v>31562</v>
      </c>
      <c r="E623" s="160" t="s">
        <v>614</v>
      </c>
      <c r="F623" s="160" t="s">
        <v>614</v>
      </c>
      <c r="G623" s="175"/>
      <c r="H623" s="162" t="s">
        <v>4146</v>
      </c>
      <c r="I623" s="162" t="s">
        <v>174</v>
      </c>
      <c r="J623" s="160">
        <v>25</v>
      </c>
      <c r="K623" s="161">
        <v>3</v>
      </c>
      <c r="L623" s="161" t="s">
        <v>837</v>
      </c>
      <c r="Z623" s="163">
        <v>34</v>
      </c>
      <c r="AA623" s="163">
        <v>109</v>
      </c>
      <c r="AB623" s="163">
        <v>98</v>
      </c>
      <c r="AC623" s="163">
        <v>24</v>
      </c>
      <c r="AD623" s="163">
        <v>16</v>
      </c>
      <c r="AE623" s="163">
        <v>6</v>
      </c>
      <c r="AF623" s="163">
        <v>0</v>
      </c>
      <c r="AG623" s="163">
        <v>2</v>
      </c>
      <c r="AH623" s="163">
        <v>17</v>
      </c>
      <c r="AI623" s="163">
        <v>10</v>
      </c>
      <c r="AJ623" s="163">
        <v>1</v>
      </c>
      <c r="AK623" s="163">
        <v>0</v>
      </c>
      <c r="AL623" s="163">
        <v>11</v>
      </c>
      <c r="AM623" s="163">
        <v>0</v>
      </c>
      <c r="AN623" s="163">
        <v>37</v>
      </c>
      <c r="AO623" s="163">
        <v>0</v>
      </c>
      <c r="AP623" s="163">
        <v>0</v>
      </c>
      <c r="AQ623" s="163">
        <v>0</v>
      </c>
      <c r="AR623" s="163">
        <v>2</v>
      </c>
      <c r="AS623" s="278">
        <v>0.100917431</v>
      </c>
      <c r="AT623" s="278">
        <v>0.33944954100000002</v>
      </c>
      <c r="AU623" s="278">
        <v>0.36065574</v>
      </c>
      <c r="AV623" s="278">
        <v>0.19672131000000001</v>
      </c>
      <c r="AW623" s="278">
        <v>0.16393442999999999</v>
      </c>
      <c r="AX623" s="278">
        <v>0.40983607</v>
      </c>
      <c r="AY623" s="456">
        <v>110.872</v>
      </c>
      <c r="AZ623" s="278">
        <v>0.13541666999999999</v>
      </c>
      <c r="BA623" s="278">
        <v>0.36065573699999998</v>
      </c>
      <c r="BB623" s="278">
        <v>0.24590163900000001</v>
      </c>
      <c r="BC623" s="278">
        <v>0.39344262200000002</v>
      </c>
      <c r="BD623" s="164">
        <v>0.37288135500000003</v>
      </c>
      <c r="BE623" s="164">
        <v>0.244897959</v>
      </c>
      <c r="BF623" s="164">
        <v>0.32110091699999999</v>
      </c>
      <c r="BG623" s="164">
        <v>0.36734693800000001</v>
      </c>
      <c r="BH623" s="164">
        <v>0.68844785500000005</v>
      </c>
      <c r="BI623" s="164">
        <v>0.122448979</v>
      </c>
      <c r="BJ623" s="165">
        <v>78.982802841141606</v>
      </c>
      <c r="BK623" s="164">
        <v>0.307397069187339</v>
      </c>
      <c r="BL623" s="165">
        <v>-0.545866784699514</v>
      </c>
      <c r="BM623" s="165">
        <v>12.088679852835501</v>
      </c>
      <c r="BN623" s="165">
        <v>96.992378504476406</v>
      </c>
      <c r="BO623" s="165">
        <v>-0.13984265446241401</v>
      </c>
      <c r="BP623" s="165">
        <v>0.52774075185879998</v>
      </c>
      <c r="BQ623" s="165">
        <v>1.2620080340986399</v>
      </c>
      <c r="BR623" s="165">
        <v>0.15048249106456299</v>
      </c>
      <c r="BS623" s="284">
        <v>0.13083385788329899</v>
      </c>
      <c r="BT623" s="289"/>
      <c r="BU623" s="279"/>
      <c r="BV623" s="290"/>
      <c r="BW623" s="289"/>
      <c r="BX623" s="289"/>
      <c r="BY623" s="289"/>
      <c r="BZ623" s="289"/>
      <c r="CA623" s="279"/>
      <c r="CB623" s="290"/>
      <c r="CC623" s="289"/>
      <c r="CD623" s="279"/>
      <c r="CE623" s="328"/>
      <c r="CF623" s="290"/>
      <c r="CG623" s="289"/>
      <c r="CH623" s="279"/>
      <c r="CI623" s="328"/>
      <c r="CJ623" s="290"/>
      <c r="CK623" s="289"/>
      <c r="CL623" s="279"/>
      <c r="CM623" s="328"/>
      <c r="CN623" s="290"/>
      <c r="CO623" s="289"/>
      <c r="CP623" s="279"/>
      <c r="CQ623" s="328"/>
      <c r="CR623" s="290"/>
      <c r="CS623" s="289"/>
      <c r="CT623" s="279"/>
      <c r="CU623" s="328"/>
      <c r="CV623" s="328"/>
      <c r="CW623" s="290"/>
      <c r="CX623" s="289"/>
      <c r="CY623" s="279"/>
      <c r="CZ623" s="328"/>
      <c r="DA623" s="328"/>
      <c r="DB623" s="290"/>
      <c r="DC623" s="289"/>
      <c r="DD623" s="279"/>
      <c r="DE623" s="328"/>
      <c r="DF623" s="328"/>
      <c r="DG623" s="290"/>
      <c r="DH623" s="325"/>
      <c r="DI623" s="301">
        <v>-2.6200546026229801</v>
      </c>
      <c r="DP623" s="165"/>
      <c r="DQ623" s="165"/>
      <c r="DR623" s="165"/>
      <c r="ED623" s="165"/>
      <c r="EE623" s="165"/>
      <c r="EF623" s="165"/>
      <c r="EG623" s="165"/>
      <c r="EH623" s="166"/>
      <c r="EI623" s="165"/>
      <c r="EL623" s="278"/>
      <c r="EM623" s="278"/>
      <c r="EN623" s="278"/>
      <c r="EO623" s="278"/>
      <c r="EP623" s="278"/>
      <c r="EQ623" s="278"/>
      <c r="ER623" s="165"/>
    </row>
    <row r="624" spans="1:156" ht="13" customHeight="1">
      <c r="A624" s="160" t="s">
        <v>598</v>
      </c>
      <c r="B624" s="160">
        <v>11174</v>
      </c>
      <c r="C624" s="160">
        <v>664774</v>
      </c>
      <c r="D624" s="160">
        <v>18126</v>
      </c>
      <c r="E624" s="160" t="s">
        <v>3328</v>
      </c>
      <c r="F624" s="160" t="s">
        <v>3328</v>
      </c>
      <c r="G624" s="175"/>
      <c r="H624" s="168" t="s">
        <v>2335</v>
      </c>
      <c r="I624" s="169" t="s">
        <v>2336</v>
      </c>
      <c r="J624" s="170">
        <v>31</v>
      </c>
      <c r="K624" s="161">
        <v>3</v>
      </c>
      <c r="L624" s="161" t="s">
        <v>46</v>
      </c>
      <c r="Z624" s="163">
        <v>65</v>
      </c>
      <c r="AA624" s="163">
        <v>208</v>
      </c>
      <c r="AB624" s="163">
        <v>178</v>
      </c>
      <c r="AC624" s="163">
        <v>29</v>
      </c>
      <c r="AD624" s="163">
        <v>18</v>
      </c>
      <c r="AE624" s="163">
        <v>8</v>
      </c>
      <c r="AF624" s="163">
        <v>2</v>
      </c>
      <c r="AG624" s="163">
        <v>1</v>
      </c>
      <c r="AH624" s="163">
        <v>16</v>
      </c>
      <c r="AI624" s="163">
        <v>15</v>
      </c>
      <c r="AJ624" s="163">
        <v>1</v>
      </c>
      <c r="AK624" s="163">
        <v>0</v>
      </c>
      <c r="AL624" s="163">
        <v>24</v>
      </c>
      <c r="AM624" s="163">
        <v>1</v>
      </c>
      <c r="AN624" s="163">
        <v>48</v>
      </c>
      <c r="AO624" s="163">
        <v>3</v>
      </c>
      <c r="AP624" s="163">
        <v>1</v>
      </c>
      <c r="AQ624" s="163">
        <v>2</v>
      </c>
      <c r="AR624" s="163">
        <v>2</v>
      </c>
      <c r="AS624" s="278">
        <v>0.115384615</v>
      </c>
      <c r="AT624" s="278">
        <v>0.23076922999999999</v>
      </c>
      <c r="AU624" s="278">
        <v>0.36090225999999997</v>
      </c>
      <c r="AV624" s="278">
        <v>0.23308271</v>
      </c>
      <c r="AW624" s="278">
        <v>4.5112779999999998E-2</v>
      </c>
      <c r="AX624" s="278">
        <v>0.29323307999999998</v>
      </c>
      <c r="AY624" s="456">
        <v>107.577</v>
      </c>
      <c r="AZ624" s="278">
        <v>7.7433630000000003E-2</v>
      </c>
      <c r="BA624" s="278">
        <v>0.30534351100000001</v>
      </c>
      <c r="BB624" s="278">
        <v>0.22137404499999999</v>
      </c>
      <c r="BC624" s="278">
        <v>0.47328244200000003</v>
      </c>
      <c r="BD624" s="164">
        <v>0.215384615</v>
      </c>
      <c r="BE624" s="164">
        <v>0.16292134799999999</v>
      </c>
      <c r="BF624" s="164">
        <v>0.27184466000000002</v>
      </c>
      <c r="BG624" s="164">
        <v>0.24719101099999999</v>
      </c>
      <c r="BH624" s="164">
        <v>0.51903567100000003</v>
      </c>
      <c r="BI624" s="164">
        <v>8.4269662999999995E-2</v>
      </c>
      <c r="BJ624" s="165">
        <v>55.388680862586497</v>
      </c>
      <c r="BK624" s="164">
        <v>0.24112721885122901</v>
      </c>
      <c r="BL624" s="165">
        <v>-12.061753328679901</v>
      </c>
      <c r="BM624" s="165">
        <v>12.0482072273503</v>
      </c>
      <c r="BN624" s="165">
        <v>51.8609812250576</v>
      </c>
      <c r="BO624" s="165">
        <v>-0.163882836565167</v>
      </c>
      <c r="BP624" s="165">
        <v>-0.82473619468510095</v>
      </c>
      <c r="BQ624" s="165">
        <v>-12.463076574052501</v>
      </c>
      <c r="BR624" s="165">
        <v>-12.470045557035901</v>
      </c>
      <c r="BS624" s="284">
        <v>-1.2920618135706801</v>
      </c>
      <c r="BT624" s="289"/>
      <c r="BU624" s="279"/>
      <c r="BV624" s="290"/>
      <c r="BW624" s="289"/>
      <c r="BX624" s="289"/>
      <c r="BY624" s="289"/>
      <c r="BZ624" s="289"/>
      <c r="CA624" s="279"/>
      <c r="CB624" s="290"/>
      <c r="CC624" s="289"/>
      <c r="CD624" s="279"/>
      <c r="CE624" s="328"/>
      <c r="CF624" s="290"/>
      <c r="CG624" s="289"/>
      <c r="CH624" s="279"/>
      <c r="CI624" s="328"/>
      <c r="CJ624" s="290"/>
      <c r="CK624" s="289"/>
      <c r="CL624" s="279"/>
      <c r="CM624" s="328"/>
      <c r="CN624" s="290"/>
      <c r="CO624" s="289"/>
      <c r="CP624" s="279"/>
      <c r="CQ624" s="328"/>
      <c r="CR624" s="290"/>
      <c r="CS624" s="289"/>
      <c r="CT624" s="279"/>
      <c r="CU624" s="328"/>
      <c r="CV624" s="328"/>
      <c r="CW624" s="290"/>
      <c r="CX624" s="289"/>
      <c r="CY624" s="279"/>
      <c r="CZ624" s="328"/>
      <c r="DA624" s="328"/>
      <c r="DB624" s="290"/>
      <c r="DC624" s="289"/>
      <c r="DD624" s="279"/>
      <c r="DE624" s="328"/>
      <c r="DF624" s="328"/>
      <c r="DG624" s="290"/>
      <c r="DH624" s="302"/>
      <c r="DI624" s="301">
        <v>-6.8370416462421399</v>
      </c>
      <c r="DP624" s="165"/>
      <c r="DQ624" s="165"/>
      <c r="DR624" s="165"/>
      <c r="ED624" s="165"/>
      <c r="EE624" s="165"/>
      <c r="EF624" s="165"/>
      <c r="EG624" s="165"/>
      <c r="EH624" s="166"/>
      <c r="EI624" s="165"/>
      <c r="EJ624" s="164"/>
      <c r="EK624" s="164"/>
      <c r="EL624" s="278"/>
      <c r="EM624" s="278"/>
      <c r="EN624" s="278"/>
      <c r="EO624" s="278"/>
      <c r="EP624" s="278"/>
      <c r="EQ624" s="278"/>
      <c r="ER624" s="165"/>
      <c r="ES624" s="166"/>
      <c r="ET624" s="166"/>
      <c r="EU624" s="166"/>
      <c r="EV624" s="166"/>
      <c r="EW624" s="166"/>
      <c r="EX624" s="284"/>
      <c r="EZ624" s="167"/>
    </row>
    <row r="625" spans="1:154" ht="13" customHeight="1">
      <c r="A625" s="160" t="s">
        <v>598</v>
      </c>
      <c r="B625" s="160">
        <v>10775</v>
      </c>
      <c r="C625" s="160">
        <v>571657</v>
      </c>
      <c r="D625" s="160">
        <v>14813</v>
      </c>
      <c r="E625" s="160" t="s">
        <v>246</v>
      </c>
      <c r="F625" s="160" t="s">
        <v>246</v>
      </c>
      <c r="G625" s="175"/>
      <c r="H625" s="168" t="s">
        <v>862</v>
      </c>
      <c r="I625" s="169" t="s">
        <v>547</v>
      </c>
      <c r="J625" s="170">
        <v>34</v>
      </c>
      <c r="K625" s="161">
        <v>4</v>
      </c>
      <c r="L625" s="161" t="s">
        <v>837</v>
      </c>
      <c r="Z625" s="163">
        <v>64</v>
      </c>
      <c r="AA625" s="163">
        <v>209</v>
      </c>
      <c r="AB625" s="163">
        <v>196</v>
      </c>
      <c r="AC625" s="163">
        <v>43</v>
      </c>
      <c r="AD625" s="163">
        <v>26</v>
      </c>
      <c r="AE625" s="163">
        <v>14</v>
      </c>
      <c r="AF625" s="163">
        <v>0</v>
      </c>
      <c r="AG625" s="163">
        <v>3</v>
      </c>
      <c r="AH625" s="163">
        <v>10</v>
      </c>
      <c r="AI625" s="163">
        <v>18</v>
      </c>
      <c r="AJ625" s="163">
        <v>0</v>
      </c>
      <c r="AK625" s="163">
        <v>1</v>
      </c>
      <c r="AL625" s="163">
        <v>9</v>
      </c>
      <c r="AM625" s="163">
        <v>0</v>
      </c>
      <c r="AN625" s="163">
        <v>45</v>
      </c>
      <c r="AO625" s="163">
        <v>3</v>
      </c>
      <c r="AP625" s="163">
        <v>1</v>
      </c>
      <c r="AQ625" s="163">
        <v>0</v>
      </c>
      <c r="AR625" s="163">
        <v>7</v>
      </c>
      <c r="AS625" s="278">
        <v>4.3062200000000002E-2</v>
      </c>
      <c r="AT625" s="278">
        <v>0.215311004</v>
      </c>
      <c r="AU625" s="278">
        <v>0.375</v>
      </c>
      <c r="AV625" s="278">
        <v>0.20394736999999999</v>
      </c>
      <c r="AW625" s="278">
        <v>5.2631579999999997E-2</v>
      </c>
      <c r="AX625" s="278">
        <v>0.32894737000000002</v>
      </c>
      <c r="AY625" s="456">
        <v>105.755</v>
      </c>
      <c r="AZ625" s="278">
        <v>9.7165989999999994E-2</v>
      </c>
      <c r="BA625" s="278">
        <v>0.43421052599999999</v>
      </c>
      <c r="BB625" s="278">
        <v>0.21710526299999999</v>
      </c>
      <c r="BC625" s="278">
        <v>0.34868420999999999</v>
      </c>
      <c r="BD625" s="164">
        <v>0.26845637500000002</v>
      </c>
      <c r="BE625" s="164">
        <v>0.21938775499999999</v>
      </c>
      <c r="BF625" s="164">
        <v>0.263157894</v>
      </c>
      <c r="BG625" s="164">
        <v>0.33673469299999997</v>
      </c>
      <c r="BH625" s="164">
        <v>0.59989258700000003</v>
      </c>
      <c r="BI625" s="164">
        <v>0.117346938</v>
      </c>
      <c r="BJ625" s="165">
        <v>77.129679328978597</v>
      </c>
      <c r="BK625" s="164">
        <v>0.26465816246835799</v>
      </c>
      <c r="BL625" s="165">
        <v>-8.2014563978217403</v>
      </c>
      <c r="BM625" s="165">
        <v>16.0244174301125</v>
      </c>
      <c r="BN625" s="165">
        <v>52.709998530828599</v>
      </c>
      <c r="BO625" s="165">
        <v>-0.53332859834041502</v>
      </c>
      <c r="BP625" s="165">
        <v>-1.1694501610472701</v>
      </c>
      <c r="BQ625" s="165">
        <v>-7.1585480277925599</v>
      </c>
      <c r="BR625" s="165">
        <v>-12.71581805223</v>
      </c>
      <c r="BS625" s="284">
        <v>-0.74213509741078199</v>
      </c>
      <c r="BT625" s="289"/>
      <c r="BU625" s="279"/>
      <c r="BV625" s="290"/>
      <c r="BW625" s="289"/>
      <c r="BX625" s="289"/>
      <c r="BY625" s="289"/>
      <c r="BZ625" s="289"/>
      <c r="CA625" s="279"/>
      <c r="CB625" s="290"/>
      <c r="CC625" s="289"/>
      <c r="CD625" s="279"/>
      <c r="CE625" s="328"/>
      <c r="CF625" s="290"/>
      <c r="CG625" s="289"/>
      <c r="CH625" s="279"/>
      <c r="CI625" s="328"/>
      <c r="CJ625" s="290"/>
      <c r="CK625" s="289"/>
      <c r="CL625" s="279"/>
      <c r="CM625" s="328"/>
      <c r="CN625" s="290"/>
      <c r="CO625" s="289"/>
      <c r="CP625" s="279"/>
      <c r="CQ625" s="328"/>
      <c r="CR625" s="290"/>
      <c r="CS625" s="289"/>
      <c r="CT625" s="279"/>
      <c r="CU625" s="328"/>
      <c r="CV625" s="328"/>
      <c r="CW625" s="290"/>
      <c r="CX625" s="289"/>
      <c r="CY625" s="279"/>
      <c r="CZ625" s="328"/>
      <c r="DA625" s="328"/>
      <c r="DB625" s="290"/>
      <c r="DC625" s="289"/>
      <c r="DD625" s="279"/>
      <c r="DE625" s="328"/>
      <c r="DF625" s="328"/>
      <c r="DG625" s="290"/>
      <c r="DH625" s="302"/>
      <c r="DI625" s="301">
        <v>-1.25545981526374</v>
      </c>
      <c r="DP625" s="165"/>
      <c r="DQ625" s="165"/>
      <c r="DR625" s="165"/>
      <c r="ED625" s="165"/>
      <c r="EE625" s="165"/>
      <c r="EF625" s="165"/>
      <c r="EG625" s="165"/>
      <c r="EH625" s="166"/>
      <c r="EI625" s="165"/>
      <c r="EJ625" s="164"/>
      <c r="EK625" s="164"/>
      <c r="EL625" s="278"/>
      <c r="EM625" s="278"/>
      <c r="EN625" s="278"/>
      <c r="EO625" s="278"/>
      <c r="EP625" s="278"/>
      <c r="EQ625" s="278"/>
      <c r="ER625" s="165"/>
      <c r="ES625" s="166"/>
      <c r="ET625" s="166"/>
      <c r="EU625" s="166"/>
      <c r="EV625" s="166"/>
      <c r="EW625" s="166"/>
      <c r="EX625" s="284"/>
    </row>
    <row r="626" spans="1:154" ht="13" customHeight="1">
      <c r="A626" s="160" t="s">
        <v>598</v>
      </c>
      <c r="B626" s="160">
        <v>9900</v>
      </c>
      <c r="C626" s="160">
        <v>660162</v>
      </c>
      <c r="D626" s="160">
        <v>17232</v>
      </c>
      <c r="E626" s="160" t="s">
        <v>18</v>
      </c>
      <c r="F626" s="160" t="s">
        <v>18</v>
      </c>
      <c r="G626" s="175"/>
      <c r="H626" s="168" t="s">
        <v>934</v>
      </c>
      <c r="I626" s="169" t="s">
        <v>3373</v>
      </c>
      <c r="J626" s="170">
        <v>30</v>
      </c>
      <c r="K626" s="161">
        <v>5</v>
      </c>
      <c r="L626" s="161" t="s">
        <v>2545</v>
      </c>
      <c r="Z626" s="163">
        <v>30</v>
      </c>
      <c r="AA626" s="163">
        <v>113</v>
      </c>
      <c r="AB626" s="163">
        <v>97</v>
      </c>
      <c r="AC626" s="163">
        <v>23</v>
      </c>
      <c r="AD626" s="163">
        <v>10</v>
      </c>
      <c r="AE626" s="163">
        <v>6</v>
      </c>
      <c r="AF626" s="163">
        <v>1</v>
      </c>
      <c r="AG626" s="163">
        <v>6</v>
      </c>
      <c r="AH626" s="163">
        <v>16</v>
      </c>
      <c r="AI626" s="163">
        <v>19</v>
      </c>
      <c r="AJ626" s="163">
        <v>0</v>
      </c>
      <c r="AK626" s="163">
        <v>0</v>
      </c>
      <c r="AL626" s="163">
        <v>13</v>
      </c>
      <c r="AM626" s="163">
        <v>0</v>
      </c>
      <c r="AN626" s="163">
        <v>32</v>
      </c>
      <c r="AO626" s="163">
        <v>2</v>
      </c>
      <c r="AP626" s="163">
        <v>1</v>
      </c>
      <c r="AQ626" s="163">
        <v>0</v>
      </c>
      <c r="AR626" s="163">
        <v>1</v>
      </c>
      <c r="AS626" s="278">
        <v>0.115044247</v>
      </c>
      <c r="AT626" s="278">
        <v>0.28318584000000002</v>
      </c>
      <c r="AU626" s="278">
        <v>0.51515151999999997</v>
      </c>
      <c r="AV626" s="278">
        <v>0.21212121</v>
      </c>
      <c r="AW626" s="278">
        <v>0.16666666999999999</v>
      </c>
      <c r="AX626" s="278">
        <v>0.43939393999999998</v>
      </c>
      <c r="AY626" s="456">
        <v>111.937</v>
      </c>
      <c r="AZ626" s="278">
        <v>0.13768116</v>
      </c>
      <c r="BA626" s="278">
        <v>0.34848484800000001</v>
      </c>
      <c r="BB626" s="278">
        <v>0.212121212</v>
      </c>
      <c r="BC626" s="278">
        <v>0.43939393900000001</v>
      </c>
      <c r="BD626" s="164">
        <v>0.28333333300000002</v>
      </c>
      <c r="BE626" s="164">
        <v>0.237113402</v>
      </c>
      <c r="BF626" s="164">
        <v>0.33628318499999998</v>
      </c>
      <c r="BG626" s="164">
        <v>0.50515463900000002</v>
      </c>
      <c r="BH626" s="164">
        <v>0.841437824</v>
      </c>
      <c r="BI626" s="164">
        <v>0.26804123699999999</v>
      </c>
      <c r="BJ626" s="165">
        <v>172.89362760033001</v>
      </c>
      <c r="BK626" s="164">
        <v>0.36164079936204702</v>
      </c>
      <c r="BL626" s="165">
        <v>4.3438070376846003</v>
      </c>
      <c r="BM626" s="165">
        <v>17.4420067628356</v>
      </c>
      <c r="BN626" s="165">
        <v>133.07358928874999</v>
      </c>
      <c r="BO626" s="165">
        <v>0.44973342622453799</v>
      </c>
      <c r="BP626" s="165">
        <v>0.19782364787533799</v>
      </c>
      <c r="BQ626" s="165">
        <v>7.0146865399996701</v>
      </c>
      <c r="BR626" s="165">
        <v>4.4986197429220196</v>
      </c>
      <c r="BS626" s="284">
        <v>0.72722080769136899</v>
      </c>
      <c r="BT626" s="289"/>
      <c r="BU626" s="279"/>
      <c r="BV626" s="290"/>
      <c r="BW626" s="289"/>
      <c r="BX626" s="289"/>
      <c r="BY626" s="289"/>
      <c r="BZ626" s="289"/>
      <c r="CA626" s="279"/>
      <c r="CB626" s="290"/>
      <c r="CC626" s="289"/>
      <c r="CD626" s="279"/>
      <c r="CE626" s="328"/>
      <c r="CF626" s="290"/>
      <c r="CG626" s="289"/>
      <c r="CH626" s="279"/>
      <c r="CI626" s="328"/>
      <c r="CJ626" s="290"/>
      <c r="CK626" s="289"/>
      <c r="CL626" s="279"/>
      <c r="CM626" s="328"/>
      <c r="CN626" s="290"/>
      <c r="CO626" s="289"/>
      <c r="CP626" s="279"/>
      <c r="CQ626" s="328"/>
      <c r="CR626" s="290"/>
      <c r="CS626" s="289"/>
      <c r="CT626" s="279"/>
      <c r="CU626" s="328"/>
      <c r="CV626" s="328"/>
      <c r="CW626" s="290"/>
      <c r="CX626" s="289"/>
      <c r="CY626" s="279"/>
      <c r="CZ626" s="328"/>
      <c r="DA626" s="328"/>
      <c r="DB626" s="290"/>
      <c r="DC626" s="289"/>
      <c r="DD626" s="279"/>
      <c r="DE626" s="328"/>
      <c r="DF626" s="328"/>
      <c r="DG626" s="290"/>
      <c r="DH626" s="302"/>
      <c r="DI626" s="301">
        <v>-1.3524520695209501</v>
      </c>
      <c r="DP626" s="165"/>
      <c r="DQ626" s="165"/>
      <c r="DR626" s="165"/>
      <c r="ED626" s="165"/>
      <c r="EE626" s="165"/>
      <c r="EF626" s="165"/>
      <c r="EG626" s="165"/>
      <c r="EH626" s="166"/>
      <c r="EI626" s="165"/>
      <c r="EJ626" s="164"/>
      <c r="EK626" s="164"/>
      <c r="EL626" s="278"/>
      <c r="EM626" s="278"/>
      <c r="EN626" s="278"/>
      <c r="EO626" s="278"/>
      <c r="EP626" s="278"/>
      <c r="EQ626" s="278"/>
      <c r="ER626" s="165"/>
      <c r="ES626" s="166"/>
      <c r="ET626" s="166"/>
      <c r="EU626" s="166"/>
      <c r="EV626" s="166"/>
      <c r="EW626" s="166"/>
      <c r="EX626" s="284"/>
    </row>
    <row r="627" spans="1:154" ht="13" customHeight="1">
      <c r="A627" s="160" t="s">
        <v>598</v>
      </c>
      <c r="B627" s="160">
        <v>11623</v>
      </c>
      <c r="C627" s="160">
        <v>668942</v>
      </c>
      <c r="D627" s="160">
        <v>19734</v>
      </c>
      <c r="E627" s="160" t="s">
        <v>164</v>
      </c>
      <c r="F627" s="160" t="s">
        <v>164</v>
      </c>
      <c r="G627" s="175"/>
      <c r="H627" s="168" t="s">
        <v>852</v>
      </c>
      <c r="I627" s="169" t="s">
        <v>533</v>
      </c>
      <c r="J627" s="170">
        <v>31</v>
      </c>
      <c r="K627" s="161">
        <v>5</v>
      </c>
      <c r="L627" s="161" t="s">
        <v>46</v>
      </c>
      <c r="Z627" s="163">
        <v>51</v>
      </c>
      <c r="AA627" s="163">
        <v>163</v>
      </c>
      <c r="AB627" s="163">
        <v>146</v>
      </c>
      <c r="AC627" s="163">
        <v>26</v>
      </c>
      <c r="AD627" s="163">
        <v>20</v>
      </c>
      <c r="AE627" s="163">
        <v>6</v>
      </c>
      <c r="AF627" s="163">
        <v>0</v>
      </c>
      <c r="AG627" s="163">
        <v>0</v>
      </c>
      <c r="AH627" s="163">
        <v>9</v>
      </c>
      <c r="AI627" s="163">
        <v>7</v>
      </c>
      <c r="AJ627" s="163">
        <v>4</v>
      </c>
      <c r="AK627" s="163">
        <v>1</v>
      </c>
      <c r="AL627" s="163">
        <v>15</v>
      </c>
      <c r="AM627" s="163">
        <v>0</v>
      </c>
      <c r="AN627" s="163">
        <v>40</v>
      </c>
      <c r="AO627" s="163">
        <v>0</v>
      </c>
      <c r="AP627" s="163">
        <v>1</v>
      </c>
      <c r="AQ627" s="163">
        <v>1</v>
      </c>
      <c r="AR627" s="163">
        <v>3</v>
      </c>
      <c r="AS627" s="278">
        <v>9.2024539000000002E-2</v>
      </c>
      <c r="AT627" s="278">
        <v>0.24539877299999999</v>
      </c>
      <c r="AU627" s="278">
        <v>0.34259258999999997</v>
      </c>
      <c r="AV627" s="278">
        <v>0.25</v>
      </c>
      <c r="AW627" s="278">
        <v>1.851852E-2</v>
      </c>
      <c r="AX627" s="278">
        <v>0.33333332999999998</v>
      </c>
      <c r="AY627" s="456">
        <v>106.627</v>
      </c>
      <c r="AZ627" s="278">
        <v>9.4703049999999997E-2</v>
      </c>
      <c r="BA627" s="278">
        <v>0.42056074700000001</v>
      </c>
      <c r="BB627" s="278">
        <v>0.20560747600000001</v>
      </c>
      <c r="BC627" s="278">
        <v>0.37383177499999998</v>
      </c>
      <c r="BD627" s="164">
        <v>0.242990654</v>
      </c>
      <c r="BE627" s="164">
        <v>0.178082191</v>
      </c>
      <c r="BF627" s="164">
        <v>0.25308641900000001</v>
      </c>
      <c r="BG627" s="164">
        <v>0.219178082</v>
      </c>
      <c r="BH627" s="164">
        <v>0.472264501</v>
      </c>
      <c r="BI627" s="164">
        <v>4.1095891000000002E-2</v>
      </c>
      <c r="BJ627" s="165">
        <v>26.507927488999702</v>
      </c>
      <c r="BK627" s="164">
        <v>0.220393481813831</v>
      </c>
      <c r="BL627" s="165">
        <v>-12.1756134277203</v>
      </c>
      <c r="BM627" s="165">
        <v>6.7182498926303102</v>
      </c>
      <c r="BN627" s="165">
        <v>34.936245212708599</v>
      </c>
      <c r="BO627" s="165">
        <v>-0.24239962112775301</v>
      </c>
      <c r="BP627" s="165">
        <v>-0.96839985856786304</v>
      </c>
      <c r="BQ627" s="165">
        <v>-9.6817083067254295</v>
      </c>
      <c r="BR627" s="165">
        <v>-13.1727822653011</v>
      </c>
      <c r="BS627" s="284">
        <v>-1.00371409249734</v>
      </c>
      <c r="BT627" s="289"/>
      <c r="BU627" s="279"/>
      <c r="BV627" s="290"/>
      <c r="BW627" s="289"/>
      <c r="BX627" s="289"/>
      <c r="BY627" s="289"/>
      <c r="BZ627" s="289"/>
      <c r="CA627" s="279"/>
      <c r="CB627" s="290"/>
      <c r="CC627" s="289"/>
      <c r="CD627" s="279"/>
      <c r="CE627" s="328"/>
      <c r="CF627" s="290"/>
      <c r="CG627" s="289"/>
      <c r="CH627" s="279"/>
      <c r="CI627" s="328"/>
      <c r="CJ627" s="290"/>
      <c r="CK627" s="289"/>
      <c r="CL627" s="279"/>
      <c r="CM627" s="328"/>
      <c r="CN627" s="290"/>
      <c r="CO627" s="289"/>
      <c r="CP627" s="279"/>
      <c r="CQ627" s="328"/>
      <c r="CR627" s="290"/>
      <c r="CS627" s="289"/>
      <c r="CT627" s="279"/>
      <c r="CU627" s="328"/>
      <c r="CV627" s="328"/>
      <c r="CW627" s="290"/>
      <c r="CX627" s="289"/>
      <c r="CY627" s="279"/>
      <c r="CZ627" s="328"/>
      <c r="DA627" s="328"/>
      <c r="DB627" s="290"/>
      <c r="DC627" s="289"/>
      <c r="DD627" s="279"/>
      <c r="DE627" s="328"/>
      <c r="DF627" s="328"/>
      <c r="DG627" s="290"/>
      <c r="DH627" s="302"/>
      <c r="DI627" s="301">
        <v>-2.08917891979217</v>
      </c>
      <c r="DP627" s="165"/>
      <c r="DQ627" s="165"/>
      <c r="DR627" s="165"/>
      <c r="ED627" s="165"/>
      <c r="EE627" s="165"/>
      <c r="EF627" s="165"/>
      <c r="EG627" s="165"/>
      <c r="EH627" s="166"/>
      <c r="EI627" s="165"/>
      <c r="EJ627" s="164"/>
      <c r="EK627" s="164"/>
      <c r="EL627" s="278"/>
      <c r="EM627" s="278"/>
      <c r="EN627" s="278"/>
      <c r="EO627" s="278"/>
      <c r="EP627" s="278"/>
      <c r="EQ627" s="278"/>
      <c r="ER627" s="165"/>
      <c r="ES627" s="166"/>
      <c r="ET627" s="166"/>
      <c r="EU627" s="166"/>
      <c r="EV627" s="166"/>
      <c r="EW627" s="166"/>
      <c r="EX627" s="284"/>
    </row>
    <row r="628" spans="1:154" ht="13" customHeight="1">
      <c r="A628" s="160" t="s">
        <v>598</v>
      </c>
      <c r="B628" s="160">
        <v>12306</v>
      </c>
      <c r="C628" s="160">
        <v>666703</v>
      </c>
      <c r="D628" s="160">
        <v>19964</v>
      </c>
      <c r="E628" s="160" t="s">
        <v>2172</v>
      </c>
      <c r="F628" s="160" t="s">
        <v>2172</v>
      </c>
      <c r="G628" s="175"/>
      <c r="H628" s="162" t="s">
        <v>6</v>
      </c>
      <c r="I628" s="162" t="s">
        <v>2917</v>
      </c>
      <c r="J628" s="160">
        <v>24</v>
      </c>
      <c r="K628" s="161">
        <v>5</v>
      </c>
      <c r="L628" s="161" t="s">
        <v>837</v>
      </c>
      <c r="Z628" s="163"/>
      <c r="AS628" s="278"/>
      <c r="AT628" s="278"/>
      <c r="AU628" s="278"/>
      <c r="AV628" s="278"/>
      <c r="AW628" s="278"/>
      <c r="AX628" s="278"/>
      <c r="AY628" s="456"/>
      <c r="AZ628" s="278"/>
      <c r="BA628" s="278"/>
      <c r="BB628" s="278"/>
      <c r="BC628" s="278"/>
      <c r="BD628" s="164"/>
      <c r="BE628" s="164"/>
      <c r="BF628" s="164"/>
      <c r="BG628" s="164"/>
      <c r="BH628" s="164"/>
      <c r="BI628" s="164"/>
      <c r="BJ628" s="165"/>
      <c r="BK628" s="164"/>
      <c r="BL628" s="165"/>
      <c r="BM628" s="165"/>
      <c r="BN628" s="165"/>
      <c r="BO628" s="165"/>
      <c r="BP628" s="165"/>
      <c r="BQ628" s="165"/>
      <c r="BR628" s="165"/>
      <c r="BS628" s="284"/>
      <c r="BT628" s="289"/>
      <c r="BU628" s="279"/>
      <c r="BV628" s="290"/>
      <c r="BW628" s="289"/>
      <c r="BX628" s="289"/>
      <c r="BY628" s="289"/>
      <c r="BZ628" s="289"/>
      <c r="CA628" s="279"/>
      <c r="CB628" s="290"/>
      <c r="CC628" s="289"/>
      <c r="CD628" s="279"/>
      <c r="CE628" s="328"/>
      <c r="CF628" s="290"/>
      <c r="CG628" s="289"/>
      <c r="CH628" s="279"/>
      <c r="CI628" s="328"/>
      <c r="CJ628" s="290"/>
      <c r="CK628" s="289"/>
      <c r="CL628" s="279"/>
      <c r="CM628" s="328"/>
      <c r="CN628" s="290"/>
      <c r="CO628" s="289"/>
      <c r="CP628" s="279"/>
      <c r="CQ628" s="328"/>
      <c r="CR628" s="290"/>
      <c r="CS628" s="289"/>
      <c r="CT628" s="279"/>
      <c r="CU628" s="328"/>
      <c r="CV628" s="328"/>
      <c r="CW628" s="290"/>
      <c r="CX628" s="289"/>
      <c r="CY628" s="279"/>
      <c r="CZ628" s="328"/>
      <c r="DA628" s="328"/>
      <c r="DB628" s="290"/>
      <c r="DC628" s="289"/>
      <c r="DD628" s="279"/>
      <c r="DE628" s="328"/>
      <c r="DF628" s="328"/>
      <c r="DG628" s="290"/>
      <c r="DH628" s="302"/>
      <c r="DI628" s="301"/>
      <c r="DP628" s="165"/>
      <c r="DQ628" s="165"/>
      <c r="DR628" s="165"/>
      <c r="ED628" s="165"/>
      <c r="EE628" s="165"/>
      <c r="EF628" s="165"/>
      <c r="EG628" s="165"/>
      <c r="EH628" s="166"/>
      <c r="EI628" s="165"/>
      <c r="EJ628" s="164"/>
      <c r="EK628" s="164"/>
      <c r="EL628" s="278"/>
      <c r="EM628" s="278"/>
      <c r="EN628" s="278"/>
      <c r="EO628" s="278"/>
      <c r="EP628" s="278"/>
      <c r="EQ628" s="278"/>
      <c r="ER628" s="165"/>
      <c r="ES628" s="166"/>
      <c r="ET628" s="166"/>
      <c r="EU628" s="166"/>
      <c r="EV628" s="166"/>
      <c r="EW628" s="166"/>
      <c r="EX628" s="284"/>
    </row>
    <row r="629" spans="1:154" ht="13" customHeight="1">
      <c r="A629" s="160" t="s">
        <v>598</v>
      </c>
      <c r="B629" s="160">
        <v>11326</v>
      </c>
      <c r="C629" s="160">
        <v>660844</v>
      </c>
      <c r="D629" s="160">
        <v>21009</v>
      </c>
      <c r="E629" s="160" t="s">
        <v>598</v>
      </c>
      <c r="F629" s="160" t="s">
        <v>598</v>
      </c>
      <c r="G629" s="175"/>
      <c r="H629" s="162" t="s">
        <v>2258</v>
      </c>
      <c r="I629" s="162" t="s">
        <v>3954</v>
      </c>
      <c r="J629" s="160">
        <v>27</v>
      </c>
      <c r="K629" s="161">
        <v>6</v>
      </c>
      <c r="L629" s="161" t="s">
        <v>2545</v>
      </c>
      <c r="Z629" s="163">
        <v>30</v>
      </c>
      <c r="AA629" s="163">
        <v>73</v>
      </c>
      <c r="AB629" s="163">
        <v>60</v>
      </c>
      <c r="AC629" s="163">
        <v>17</v>
      </c>
      <c r="AD629" s="163">
        <v>16</v>
      </c>
      <c r="AE629" s="163">
        <v>1</v>
      </c>
      <c r="AF629" s="163">
        <v>0</v>
      </c>
      <c r="AG629" s="163">
        <v>0</v>
      </c>
      <c r="AH629" s="163">
        <v>14</v>
      </c>
      <c r="AI629" s="163">
        <v>4</v>
      </c>
      <c r="AJ629" s="163">
        <v>4</v>
      </c>
      <c r="AK629" s="163">
        <v>0</v>
      </c>
      <c r="AL629" s="163">
        <v>12</v>
      </c>
      <c r="AM629" s="163">
        <v>0</v>
      </c>
      <c r="AN629" s="163">
        <v>15</v>
      </c>
      <c r="AO629" s="163">
        <v>1</v>
      </c>
      <c r="AP629" s="163">
        <v>0</v>
      </c>
      <c r="AQ629" s="163">
        <v>0</v>
      </c>
      <c r="AR629" s="163">
        <v>1</v>
      </c>
      <c r="AS629" s="278">
        <v>0.16438356100000001</v>
      </c>
      <c r="AT629" s="278">
        <v>0.20547945200000001</v>
      </c>
      <c r="AU629" s="278">
        <v>0.37777778000000001</v>
      </c>
      <c r="AV629" s="278">
        <v>0.31111111000000002</v>
      </c>
      <c r="AW629" s="278">
        <v>0</v>
      </c>
      <c r="AX629" s="278">
        <v>0.17777778</v>
      </c>
      <c r="AY629" s="456">
        <v>103.19199999999999</v>
      </c>
      <c r="AZ629" s="278">
        <v>7.4285710000000005E-2</v>
      </c>
      <c r="BA629" s="278">
        <v>0.47727272700000001</v>
      </c>
      <c r="BB629" s="278">
        <v>0.181818181</v>
      </c>
      <c r="BC629" s="278">
        <v>0.34090909000000003</v>
      </c>
      <c r="BD629" s="164">
        <v>0.37777777699999998</v>
      </c>
      <c r="BE629" s="164">
        <v>0.28333333300000002</v>
      </c>
      <c r="BF629" s="164">
        <v>0.41095890400000001</v>
      </c>
      <c r="BG629" s="164">
        <v>0.3</v>
      </c>
      <c r="BH629" s="164">
        <v>0.71095890399999995</v>
      </c>
      <c r="BI629" s="164">
        <v>1.6666667E-2</v>
      </c>
      <c r="BJ629" s="165">
        <v>10.7504373203468</v>
      </c>
      <c r="BK629" s="164">
        <v>0.33553962511558999</v>
      </c>
      <c r="BL629" s="165">
        <v>1.2799800215625401</v>
      </c>
      <c r="BM629" s="165">
        <v>9.7416488705539308</v>
      </c>
      <c r="BN629" s="165">
        <v>122.477841808226</v>
      </c>
      <c r="BO629" s="165">
        <v>-0.28383471320647902</v>
      </c>
      <c r="BP629" s="165">
        <v>0.69066266575828195</v>
      </c>
      <c r="BQ629" s="165">
        <v>5.2675557970405702</v>
      </c>
      <c r="BR629" s="165">
        <v>2.5789433508516502</v>
      </c>
      <c r="BS629" s="284">
        <v>0.54609370774298005</v>
      </c>
      <c r="BT629" s="289"/>
      <c r="BU629" s="279"/>
      <c r="BV629" s="290"/>
      <c r="BW629" s="289"/>
      <c r="BX629" s="289"/>
      <c r="BY629" s="289"/>
      <c r="BZ629" s="289"/>
      <c r="CA629" s="279"/>
      <c r="CB629" s="290"/>
      <c r="CC629" s="289"/>
      <c r="CD629" s="279"/>
      <c r="CE629" s="328"/>
      <c r="CF629" s="290"/>
      <c r="CG629" s="289"/>
      <c r="CH629" s="279"/>
      <c r="CI629" s="328"/>
      <c r="CJ629" s="290"/>
      <c r="CK629" s="289"/>
      <c r="CL629" s="279"/>
      <c r="CM629" s="328"/>
      <c r="CN629" s="290"/>
      <c r="CO629" s="289"/>
      <c r="CP629" s="279"/>
      <c r="CQ629" s="328"/>
      <c r="CR629" s="290"/>
      <c r="CS629" s="289"/>
      <c r="CT629" s="279"/>
      <c r="CU629" s="328"/>
      <c r="CV629" s="328"/>
      <c r="CW629" s="290"/>
      <c r="CX629" s="289"/>
      <c r="CY629" s="279"/>
      <c r="CZ629" s="328"/>
      <c r="DA629" s="328"/>
      <c r="DB629" s="290"/>
      <c r="DC629" s="289"/>
      <c r="DD629" s="279"/>
      <c r="DE629" s="328"/>
      <c r="DF629" s="328"/>
      <c r="DG629" s="290"/>
      <c r="DH629" s="325"/>
      <c r="DI629" s="301">
        <v>0.18948078900575599</v>
      </c>
      <c r="DP629" s="165"/>
      <c r="DQ629" s="165"/>
      <c r="DR629" s="165"/>
      <c r="ED629" s="165"/>
      <c r="EE629" s="165"/>
      <c r="EF629" s="165"/>
      <c r="EG629" s="165"/>
      <c r="EH629" s="166"/>
      <c r="EI629" s="165"/>
      <c r="EL629" s="278"/>
      <c r="EM629" s="278"/>
      <c r="EN629" s="278"/>
      <c r="EO629" s="278"/>
      <c r="EP629" s="278"/>
      <c r="EQ629" s="278"/>
      <c r="ER629" s="165"/>
    </row>
    <row r="630" spans="1:154" ht="13" customHeight="1">
      <c r="A630" s="160" t="s">
        <v>598</v>
      </c>
      <c r="B630" s="160">
        <v>11415</v>
      </c>
      <c r="C630" s="160">
        <v>677942</v>
      </c>
      <c r="D630" s="160">
        <v>23789</v>
      </c>
      <c r="E630" s="160" t="s">
        <v>45</v>
      </c>
      <c r="F630" s="160" t="s">
        <v>45</v>
      </c>
      <c r="G630" s="175"/>
      <c r="H630" s="162" t="s">
        <v>945</v>
      </c>
      <c r="I630" s="162" t="s">
        <v>4013</v>
      </c>
      <c r="J630" s="160">
        <v>26</v>
      </c>
      <c r="K630" s="161">
        <v>6</v>
      </c>
      <c r="L630" s="161" t="s">
        <v>837</v>
      </c>
      <c r="Z630" s="163">
        <v>6</v>
      </c>
      <c r="AA630" s="163">
        <v>11</v>
      </c>
      <c r="AB630" s="163">
        <v>9</v>
      </c>
      <c r="AC630" s="163">
        <v>1</v>
      </c>
      <c r="AD630" s="163">
        <v>1</v>
      </c>
      <c r="AE630" s="163">
        <v>0</v>
      </c>
      <c r="AF630" s="163">
        <v>0</v>
      </c>
      <c r="AG630" s="163">
        <v>0</v>
      </c>
      <c r="AH630" s="163">
        <v>1</v>
      </c>
      <c r="AI630" s="163">
        <v>0</v>
      </c>
      <c r="AJ630" s="163">
        <v>0</v>
      </c>
      <c r="AK630" s="163">
        <v>0</v>
      </c>
      <c r="AL630" s="163">
        <v>1</v>
      </c>
      <c r="AM630" s="163">
        <v>0</v>
      </c>
      <c r="AN630" s="163">
        <v>2</v>
      </c>
      <c r="AO630" s="163">
        <v>1</v>
      </c>
      <c r="AP630" s="163">
        <v>0</v>
      </c>
      <c r="AQ630" s="163">
        <v>0</v>
      </c>
      <c r="AR630" s="163">
        <v>0</v>
      </c>
      <c r="AS630" s="278">
        <v>9.0909089999999998E-2</v>
      </c>
      <c r="AT630" s="278">
        <v>0.181818181</v>
      </c>
      <c r="AU630" s="278">
        <v>0.28571428999999998</v>
      </c>
      <c r="AV630" s="278">
        <v>0.14285713999999999</v>
      </c>
      <c r="AW630" s="278">
        <v>0.14285713999999999</v>
      </c>
      <c r="AX630" s="278">
        <v>0.57142857000000002</v>
      </c>
      <c r="AY630" s="456">
        <v>103.973</v>
      </c>
      <c r="AZ630" s="278">
        <v>0.15151514999999999</v>
      </c>
      <c r="BA630" s="278">
        <v>0.71428571399999996</v>
      </c>
      <c r="BB630" s="278">
        <v>0</v>
      </c>
      <c r="BC630" s="278">
        <v>0.28571428500000001</v>
      </c>
      <c r="BD630" s="164">
        <v>0.14285714199999999</v>
      </c>
      <c r="BE630" s="164">
        <v>0.111111111</v>
      </c>
      <c r="BF630" s="164">
        <v>0.27272727200000002</v>
      </c>
      <c r="BG630" s="164">
        <v>0.111111111</v>
      </c>
      <c r="BH630" s="164">
        <v>0.38383838300000001</v>
      </c>
      <c r="BI630" s="164">
        <v>0</v>
      </c>
      <c r="BJ630" s="165">
        <v>0</v>
      </c>
      <c r="BK630" s="164">
        <v>0.20951078154823899</v>
      </c>
      <c r="BL630" s="165">
        <v>-0.917553520355748</v>
      </c>
      <c r="BM630" s="165">
        <v>0.35749247058816003</v>
      </c>
      <c r="BN630" s="165">
        <v>27.097747990042901</v>
      </c>
      <c r="BO630" s="165">
        <v>-0.18728947110994901</v>
      </c>
      <c r="BP630" s="165">
        <v>-2.5358455255627601E-2</v>
      </c>
      <c r="BQ630" s="165">
        <v>-0.48652720736749699</v>
      </c>
      <c r="BR630" s="165">
        <v>-0.96219410054795695</v>
      </c>
      <c r="BS630" s="284">
        <v>-5.0438848077968897E-2</v>
      </c>
      <c r="BT630" s="289"/>
      <c r="BU630" s="279"/>
      <c r="BV630" s="290"/>
      <c r="BW630" s="289"/>
      <c r="BX630" s="289"/>
      <c r="BY630" s="289"/>
      <c r="BZ630" s="289"/>
      <c r="CA630" s="279"/>
      <c r="CB630" s="290"/>
      <c r="CC630" s="289"/>
      <c r="CD630" s="279"/>
      <c r="CE630" s="328"/>
      <c r="CF630" s="290"/>
      <c r="CG630" s="289"/>
      <c r="CH630" s="279"/>
      <c r="CI630" s="328"/>
      <c r="CJ630" s="290"/>
      <c r="CK630" s="289"/>
      <c r="CL630" s="279"/>
      <c r="CM630" s="328"/>
      <c r="CN630" s="290"/>
      <c r="CO630" s="289"/>
      <c r="CP630" s="279"/>
      <c r="CQ630" s="328"/>
      <c r="CR630" s="290"/>
      <c r="CS630" s="289"/>
      <c r="CT630" s="279"/>
      <c r="CU630" s="328"/>
      <c r="CV630" s="328"/>
      <c r="CW630" s="290"/>
      <c r="CX630" s="289"/>
      <c r="CY630" s="279"/>
      <c r="CZ630" s="328"/>
      <c r="DA630" s="328"/>
      <c r="DB630" s="290"/>
      <c r="DC630" s="289"/>
      <c r="DD630" s="279"/>
      <c r="DE630" s="328"/>
      <c r="DF630" s="328"/>
      <c r="DG630" s="290"/>
      <c r="DH630" s="325"/>
      <c r="DI630" s="301">
        <v>0.11710216477513299</v>
      </c>
      <c r="DP630" s="165"/>
      <c r="DQ630" s="165"/>
      <c r="DR630" s="165"/>
      <c r="ED630" s="165"/>
      <c r="EE630" s="165"/>
      <c r="EF630" s="165"/>
      <c r="EG630" s="165"/>
      <c r="EH630" s="166"/>
      <c r="EI630" s="165"/>
      <c r="EL630" s="278"/>
      <c r="EM630" s="278"/>
      <c r="EN630" s="278"/>
      <c r="EO630" s="278"/>
      <c r="EP630" s="278"/>
      <c r="EQ630" s="278"/>
      <c r="ER630" s="165"/>
    </row>
    <row r="631" spans="1:154" ht="13" customHeight="1">
      <c r="A631" s="160" t="s">
        <v>598</v>
      </c>
      <c r="B631" s="160">
        <v>9751</v>
      </c>
      <c r="C631" s="160">
        <v>605113</v>
      </c>
      <c r="D631" s="160">
        <v>12147</v>
      </c>
      <c r="E631" s="160" t="s">
        <v>14</v>
      </c>
      <c r="F631" s="160" t="s">
        <v>14</v>
      </c>
      <c r="G631" s="175"/>
      <c r="H631" s="168" t="s">
        <v>685</v>
      </c>
      <c r="I631" s="169" t="s">
        <v>220</v>
      </c>
      <c r="J631" s="170">
        <v>35</v>
      </c>
      <c r="K631" s="161">
        <v>6</v>
      </c>
      <c r="L631" s="161" t="s">
        <v>837</v>
      </c>
      <c r="Z631" s="163">
        <v>5</v>
      </c>
      <c r="AA631" s="163">
        <v>10</v>
      </c>
      <c r="AB631" s="163">
        <v>9</v>
      </c>
      <c r="AC631" s="163">
        <v>0</v>
      </c>
      <c r="AD631" s="163">
        <v>0</v>
      </c>
      <c r="AE631" s="163">
        <v>0</v>
      </c>
      <c r="AF631" s="163">
        <v>0</v>
      </c>
      <c r="AG631" s="163">
        <v>0</v>
      </c>
      <c r="AH631" s="163">
        <v>1</v>
      </c>
      <c r="AI631" s="163">
        <v>0</v>
      </c>
      <c r="AJ631" s="163">
        <v>1</v>
      </c>
      <c r="AK631" s="163">
        <v>0</v>
      </c>
      <c r="AL631" s="163">
        <v>1</v>
      </c>
      <c r="AM631" s="163">
        <v>0</v>
      </c>
      <c r="AN631" s="163">
        <v>3</v>
      </c>
      <c r="AO631" s="163">
        <v>0</v>
      </c>
      <c r="AP631" s="163">
        <v>0</v>
      </c>
      <c r="AQ631" s="163">
        <v>0</v>
      </c>
      <c r="AR631" s="163">
        <v>1</v>
      </c>
      <c r="AS631" s="278">
        <v>0.1</v>
      </c>
      <c r="AT631" s="278">
        <v>0.3</v>
      </c>
      <c r="AU631" s="278">
        <v>0.5</v>
      </c>
      <c r="AV631" s="278">
        <v>0.33333332999999998</v>
      </c>
      <c r="AW631" s="278">
        <v>0</v>
      </c>
      <c r="AX631" s="278">
        <v>0.16666666999999999</v>
      </c>
      <c r="AY631" s="456">
        <v>97.555199999999999</v>
      </c>
      <c r="AZ631" s="278">
        <v>0.29032258</v>
      </c>
      <c r="BA631" s="278">
        <v>0.66666666600000002</v>
      </c>
      <c r="BB631" s="278">
        <v>0</v>
      </c>
      <c r="BC631" s="278">
        <v>0.33333333300000001</v>
      </c>
      <c r="BD631" s="164">
        <v>0</v>
      </c>
      <c r="BE631" s="164">
        <v>0</v>
      </c>
      <c r="BF631" s="164">
        <v>0.1</v>
      </c>
      <c r="BG631" s="164">
        <v>0</v>
      </c>
      <c r="BH631" s="164">
        <v>0.1</v>
      </c>
      <c r="BI631" s="164">
        <v>0</v>
      </c>
      <c r="BJ631" s="165">
        <v>0</v>
      </c>
      <c r="BK631" s="164">
        <v>6.9329893589019698E-2</v>
      </c>
      <c r="BL631" s="165">
        <v>-1.9569754137173101</v>
      </c>
      <c r="BM631" s="165">
        <v>-0.79784269467739999</v>
      </c>
      <c r="BN631" s="165">
        <v>-68.933088190762305</v>
      </c>
      <c r="BO631" s="165">
        <v>1.6091933095480099E-2</v>
      </c>
      <c r="BP631" s="165">
        <v>0.196278969757258</v>
      </c>
      <c r="BQ631" s="165">
        <v>-0.66747607593237102</v>
      </c>
      <c r="BR631" s="165">
        <v>-1.7477547854632001</v>
      </c>
      <c r="BS631" s="284">
        <v>-6.9198030202248698E-2</v>
      </c>
      <c r="BT631" s="289"/>
      <c r="BU631" s="279"/>
      <c r="BV631" s="290"/>
      <c r="BW631" s="289"/>
      <c r="BX631" s="289"/>
      <c r="BY631" s="289"/>
      <c r="BZ631" s="289"/>
      <c r="CA631" s="279"/>
      <c r="CB631" s="290"/>
      <c r="CC631" s="289"/>
      <c r="CD631" s="279"/>
      <c r="CE631" s="328"/>
      <c r="CF631" s="290"/>
      <c r="CG631" s="289"/>
      <c r="CH631" s="279"/>
      <c r="CI631" s="328"/>
      <c r="CJ631" s="290"/>
      <c r="CK631" s="289"/>
      <c r="CL631" s="279"/>
      <c r="CM631" s="328"/>
      <c r="CN631" s="290"/>
      <c r="CO631" s="289"/>
      <c r="CP631" s="279"/>
      <c r="CQ631" s="328"/>
      <c r="CR631" s="290"/>
      <c r="CS631" s="289"/>
      <c r="CT631" s="279"/>
      <c r="CU631" s="328"/>
      <c r="CV631" s="328"/>
      <c r="CW631" s="290"/>
      <c r="CX631" s="289"/>
      <c r="CY631" s="279"/>
      <c r="CZ631" s="328"/>
      <c r="DA631" s="328"/>
      <c r="DB631" s="290"/>
      <c r="DC631" s="289"/>
      <c r="DD631" s="279"/>
      <c r="DE631" s="328"/>
      <c r="DF631" s="328"/>
      <c r="DG631" s="290"/>
      <c r="DH631" s="302"/>
      <c r="DI631" s="301">
        <v>0.73793190717697099</v>
      </c>
      <c r="DP631" s="165"/>
      <c r="DQ631" s="165"/>
      <c r="DR631" s="165"/>
      <c r="ED631" s="165"/>
      <c r="EE631" s="165"/>
      <c r="EF631" s="165"/>
      <c r="EG631" s="165"/>
      <c r="EH631" s="166"/>
      <c r="EI631" s="165"/>
      <c r="EJ631" s="164"/>
      <c r="EK631" s="164"/>
      <c r="EL631" s="278"/>
      <c r="EM631" s="278"/>
      <c r="EN631" s="278"/>
      <c r="EO631" s="278"/>
      <c r="EP631" s="278"/>
      <c r="EQ631" s="278"/>
      <c r="ER631" s="165"/>
      <c r="ES631" s="166"/>
      <c r="ET631" s="166"/>
      <c r="EU631" s="166"/>
      <c r="EV631" s="166"/>
      <c r="EW631" s="166"/>
      <c r="EX631" s="284"/>
    </row>
    <row r="632" spans="1:154" ht="13" customHeight="1">
      <c r="A632" s="160" t="s">
        <v>598</v>
      </c>
      <c r="B632" s="160">
        <v>11348</v>
      </c>
      <c r="C632" s="160">
        <v>670042</v>
      </c>
      <c r="D632" s="160">
        <v>19354</v>
      </c>
      <c r="E632" s="160" t="s">
        <v>598</v>
      </c>
      <c r="F632" s="160" t="s">
        <v>598</v>
      </c>
      <c r="G632" s="175"/>
      <c r="H632" s="162" t="s">
        <v>1863</v>
      </c>
      <c r="I632" s="162" t="s">
        <v>106</v>
      </c>
      <c r="J632" s="161">
        <v>30</v>
      </c>
      <c r="K632" s="161">
        <v>7</v>
      </c>
      <c r="L632" s="161" t="s">
        <v>46</v>
      </c>
      <c r="Z632" s="163">
        <v>37</v>
      </c>
      <c r="AA632" s="163">
        <v>133</v>
      </c>
      <c r="AB632" s="163">
        <v>111</v>
      </c>
      <c r="AC632" s="163">
        <v>26</v>
      </c>
      <c r="AD632" s="163">
        <v>17</v>
      </c>
      <c r="AE632" s="163">
        <v>6</v>
      </c>
      <c r="AF632" s="163">
        <v>0</v>
      </c>
      <c r="AG632" s="163">
        <v>3</v>
      </c>
      <c r="AH632" s="163">
        <v>14</v>
      </c>
      <c r="AI632" s="163">
        <v>14</v>
      </c>
      <c r="AJ632" s="163">
        <v>2</v>
      </c>
      <c r="AK632" s="163">
        <v>1</v>
      </c>
      <c r="AL632" s="163">
        <v>12</v>
      </c>
      <c r="AM632" s="163">
        <v>0</v>
      </c>
      <c r="AN632" s="163">
        <v>32</v>
      </c>
      <c r="AO632" s="163">
        <v>8</v>
      </c>
      <c r="AP632" s="163">
        <v>1</v>
      </c>
      <c r="AQ632" s="163">
        <v>1</v>
      </c>
      <c r="AR632" s="163">
        <v>1</v>
      </c>
      <c r="AS632" s="278">
        <v>9.0225562999999995E-2</v>
      </c>
      <c r="AT632" s="278">
        <v>0.24060150299999999</v>
      </c>
      <c r="AU632" s="278">
        <v>0.46913579999999999</v>
      </c>
      <c r="AV632" s="278">
        <v>0.24691357999999999</v>
      </c>
      <c r="AW632" s="278">
        <v>0.12345679</v>
      </c>
      <c r="AX632" s="278">
        <v>0.45679012000000002</v>
      </c>
      <c r="AY632" s="456">
        <v>114.321</v>
      </c>
      <c r="AZ632" s="278">
        <v>0.18307087</v>
      </c>
      <c r="BA632" s="278">
        <v>0.49350649299999999</v>
      </c>
      <c r="BB632" s="278">
        <v>0.14285714199999999</v>
      </c>
      <c r="BC632" s="278">
        <v>0.36363636300000002</v>
      </c>
      <c r="BD632" s="164">
        <v>0.298701298</v>
      </c>
      <c r="BE632" s="164">
        <v>0.23423423400000001</v>
      </c>
      <c r="BF632" s="164">
        <v>0.34848484800000001</v>
      </c>
      <c r="BG632" s="164">
        <v>0.369369369</v>
      </c>
      <c r="BH632" s="164">
        <v>0.71785421699999996</v>
      </c>
      <c r="BI632" s="164">
        <v>0.13513513499999999</v>
      </c>
      <c r="BJ632" s="165">
        <v>87.165706172331994</v>
      </c>
      <c r="BK632" s="164">
        <v>0.32533300103563201</v>
      </c>
      <c r="BL632" s="165">
        <v>1.2446887620646201</v>
      </c>
      <c r="BM632" s="165">
        <v>16.661153925295501</v>
      </c>
      <c r="BN632" s="165">
        <v>115.37355472404499</v>
      </c>
      <c r="BO632" s="165">
        <v>-0.13865419716504901</v>
      </c>
      <c r="BP632" s="165">
        <v>-0.107926895376294</v>
      </c>
      <c r="BQ632" s="165">
        <v>6.6241876857276702</v>
      </c>
      <c r="BR632" s="165">
        <v>2.2450356783266798</v>
      </c>
      <c r="BS632" s="284">
        <v>0.68673733197411302</v>
      </c>
      <c r="BT632" s="289"/>
      <c r="BU632" s="279"/>
      <c r="BV632" s="290"/>
      <c r="BW632" s="289"/>
      <c r="BX632" s="289"/>
      <c r="BY632" s="289"/>
      <c r="BZ632" s="289"/>
      <c r="CA632" s="279"/>
      <c r="CB632" s="290"/>
      <c r="CC632" s="289"/>
      <c r="CD632" s="279"/>
      <c r="CE632" s="328"/>
      <c r="CF632" s="290"/>
      <c r="CG632" s="289"/>
      <c r="CH632" s="279"/>
      <c r="CI632" s="328"/>
      <c r="CJ632" s="290"/>
      <c r="CK632" s="289"/>
      <c r="CL632" s="279"/>
      <c r="CM632" s="328"/>
      <c r="CN632" s="290"/>
      <c r="CO632" s="289"/>
      <c r="CP632" s="279"/>
      <c r="CQ632" s="328"/>
      <c r="CR632" s="290"/>
      <c r="CS632" s="289"/>
      <c r="CT632" s="279"/>
      <c r="CU632" s="328"/>
      <c r="CV632" s="328"/>
      <c r="CW632" s="290"/>
      <c r="CX632" s="289"/>
      <c r="CY632" s="279"/>
      <c r="CZ632" s="328"/>
      <c r="DA632" s="328"/>
      <c r="DB632" s="290"/>
      <c r="DC632" s="289"/>
      <c r="DD632" s="279"/>
      <c r="DE632" s="328"/>
      <c r="DF632" s="328"/>
      <c r="DG632" s="290"/>
      <c r="DH632" s="302"/>
      <c r="DI632" s="301">
        <v>-0.174060463905334</v>
      </c>
      <c r="DP632" s="165"/>
      <c r="DQ632" s="165"/>
      <c r="DR632" s="165"/>
      <c r="ED632" s="165"/>
      <c r="EE632" s="165"/>
      <c r="EF632" s="165"/>
      <c r="EG632" s="165"/>
      <c r="EH632" s="166"/>
      <c r="EI632" s="165"/>
      <c r="EJ632" s="164"/>
      <c r="EK632" s="164"/>
      <c r="EL632" s="278"/>
      <c r="EM632" s="278"/>
      <c r="EN632" s="278"/>
      <c r="EO632" s="278"/>
      <c r="EP632" s="278"/>
      <c r="EQ632" s="278"/>
      <c r="ER632" s="165"/>
      <c r="ES632" s="166"/>
      <c r="ET632" s="166"/>
      <c r="EU632" s="166"/>
      <c r="EV632" s="166"/>
      <c r="EW632" s="166"/>
      <c r="EX632" s="284"/>
    </row>
    <row r="633" spans="1:154" ht="13" customHeight="1">
      <c r="A633" s="160" t="s">
        <v>598</v>
      </c>
      <c r="B633" s="160">
        <v>11206</v>
      </c>
      <c r="C633" s="160">
        <v>656541</v>
      </c>
      <c r="D633" s="160">
        <v>17954</v>
      </c>
      <c r="E633" s="160" t="s">
        <v>246</v>
      </c>
      <c r="F633" s="160" t="s">
        <v>246</v>
      </c>
      <c r="G633" s="175"/>
      <c r="H633" s="168" t="s">
        <v>1248</v>
      </c>
      <c r="I633" s="169" t="s">
        <v>72</v>
      </c>
      <c r="J633" s="170">
        <v>31</v>
      </c>
      <c r="K633" s="161">
        <v>7</v>
      </c>
      <c r="L633" s="161" t="s">
        <v>46</v>
      </c>
      <c r="Z633" s="163">
        <v>20</v>
      </c>
      <c r="AA633" s="163">
        <v>61</v>
      </c>
      <c r="AB633" s="163">
        <v>51</v>
      </c>
      <c r="AC633" s="163">
        <v>10</v>
      </c>
      <c r="AD633" s="163">
        <v>4</v>
      </c>
      <c r="AE633" s="163">
        <v>3</v>
      </c>
      <c r="AF633" s="163">
        <v>1</v>
      </c>
      <c r="AG633" s="163">
        <v>2</v>
      </c>
      <c r="AH633" s="163">
        <v>8</v>
      </c>
      <c r="AI633" s="163">
        <v>3</v>
      </c>
      <c r="AJ633" s="163">
        <v>2</v>
      </c>
      <c r="AK633" s="163">
        <v>1</v>
      </c>
      <c r="AL633" s="163">
        <v>10</v>
      </c>
      <c r="AM633" s="163">
        <v>0</v>
      </c>
      <c r="AN633" s="163">
        <v>23</v>
      </c>
      <c r="AO633" s="163">
        <v>0</v>
      </c>
      <c r="AP633" s="163">
        <v>0</v>
      </c>
      <c r="AQ633" s="163">
        <v>0</v>
      </c>
      <c r="AR633" s="163">
        <v>1</v>
      </c>
      <c r="AS633" s="278">
        <v>0.16393442599999999</v>
      </c>
      <c r="AT633" s="278">
        <v>0.37704917999999998</v>
      </c>
      <c r="AU633" s="278">
        <v>0.28571428999999998</v>
      </c>
      <c r="AV633" s="278">
        <v>0.25</v>
      </c>
      <c r="AW633" s="278">
        <v>0.17857143</v>
      </c>
      <c r="AX633" s="278">
        <v>0.57142857000000002</v>
      </c>
      <c r="AY633" s="456">
        <v>110.277</v>
      </c>
      <c r="AZ633" s="278">
        <v>0.15942028999999999</v>
      </c>
      <c r="BA633" s="278">
        <v>0.48148148099999999</v>
      </c>
      <c r="BB633" s="278">
        <v>0.14814814800000001</v>
      </c>
      <c r="BC633" s="278">
        <v>0.37037037</v>
      </c>
      <c r="BD633" s="164">
        <v>0.307692307</v>
      </c>
      <c r="BE633" s="164">
        <v>0.196078431</v>
      </c>
      <c r="BF633" s="164">
        <v>0.32786885199999999</v>
      </c>
      <c r="BG633" s="164">
        <v>0.41176470500000001</v>
      </c>
      <c r="BH633" s="164">
        <v>0.739633557</v>
      </c>
      <c r="BI633" s="164">
        <v>0.21568627400000001</v>
      </c>
      <c r="BJ633" s="165">
        <v>141.766060817728</v>
      </c>
      <c r="BK633" s="164">
        <v>0.32763378737402699</v>
      </c>
      <c r="BL633" s="165">
        <v>0.68328970281179002</v>
      </c>
      <c r="BM633" s="165">
        <v>7.7539992889552796</v>
      </c>
      <c r="BN633" s="165">
        <v>95.888759112813602</v>
      </c>
      <c r="BO633" s="165">
        <v>-0.349516337697656</v>
      </c>
      <c r="BP633" s="165">
        <v>0.288299432955682</v>
      </c>
      <c r="BQ633" s="165">
        <v>-0.27718199294288598</v>
      </c>
      <c r="BR633" s="165">
        <v>-4.6768981799949396E-3</v>
      </c>
      <c r="BS633" s="284">
        <v>-2.87357833648028E-2</v>
      </c>
      <c r="BT633" s="289"/>
      <c r="BU633" s="279"/>
      <c r="BV633" s="290"/>
      <c r="BW633" s="289"/>
      <c r="BX633" s="289"/>
      <c r="BY633" s="289"/>
      <c r="BZ633" s="289"/>
      <c r="CA633" s="279"/>
      <c r="CB633" s="290"/>
      <c r="CC633" s="289"/>
      <c r="CD633" s="279"/>
      <c r="CE633" s="328"/>
      <c r="CF633" s="290"/>
      <c r="CG633" s="289"/>
      <c r="CH633" s="279"/>
      <c r="CI633" s="328"/>
      <c r="CJ633" s="290"/>
      <c r="CK633" s="289"/>
      <c r="CL633" s="279"/>
      <c r="CM633" s="328"/>
      <c r="CN633" s="290"/>
      <c r="CO633" s="289"/>
      <c r="CP633" s="279"/>
      <c r="CQ633" s="328"/>
      <c r="CR633" s="290"/>
      <c r="CS633" s="289"/>
      <c r="CT633" s="279"/>
      <c r="CU633" s="328"/>
      <c r="CV633" s="328"/>
      <c r="CW633" s="290"/>
      <c r="CX633" s="289"/>
      <c r="CY633" s="279"/>
      <c r="CZ633" s="328"/>
      <c r="DA633" s="328"/>
      <c r="DB633" s="290"/>
      <c r="DC633" s="289"/>
      <c r="DD633" s="279"/>
      <c r="DE633" s="328"/>
      <c r="DF633" s="328"/>
      <c r="DG633" s="290"/>
      <c r="DH633" s="302"/>
      <c r="DI633" s="301">
        <v>-2.2609094977378801</v>
      </c>
      <c r="DP633" s="165"/>
      <c r="DQ633" s="165"/>
      <c r="DR633" s="165"/>
      <c r="ED633" s="165"/>
      <c r="EE633" s="165"/>
      <c r="EF633" s="165"/>
      <c r="EG633" s="165"/>
      <c r="EH633" s="166"/>
      <c r="EI633" s="165"/>
      <c r="EJ633" s="164"/>
      <c r="EK633" s="164"/>
      <c r="EL633" s="278"/>
      <c r="EM633" s="278"/>
      <c r="EN633" s="278"/>
      <c r="EO633" s="278"/>
      <c r="EP633" s="278"/>
      <c r="EQ633" s="278"/>
      <c r="ER633" s="165"/>
      <c r="ES633" s="166"/>
      <c r="ET633" s="166"/>
      <c r="EU633" s="166"/>
      <c r="EV633" s="166"/>
      <c r="EW633" s="166"/>
      <c r="EX633" s="284"/>
    </row>
    <row r="634" spans="1:154" ht="13" customHeight="1">
      <c r="A634" s="160" t="s">
        <v>598</v>
      </c>
      <c r="B634" s="160">
        <v>12619</v>
      </c>
      <c r="C634" s="160">
        <v>680118</v>
      </c>
      <c r="D634" s="160">
        <v>19779</v>
      </c>
      <c r="E634" s="160" t="s">
        <v>2170</v>
      </c>
      <c r="F634" s="160" t="s">
        <v>2170</v>
      </c>
      <c r="G634" s="175"/>
      <c r="H634" s="162" t="s">
        <v>2888</v>
      </c>
      <c r="I634" s="162" t="s">
        <v>2906</v>
      </c>
      <c r="J634" s="160">
        <v>32</v>
      </c>
      <c r="K634" s="161">
        <v>7</v>
      </c>
      <c r="L634" s="161" t="s">
        <v>837</v>
      </c>
      <c r="Z634" s="163">
        <v>9</v>
      </c>
      <c r="AA634" s="163">
        <v>8</v>
      </c>
      <c r="AB634" s="163">
        <v>6</v>
      </c>
      <c r="AC634" s="163">
        <v>1</v>
      </c>
      <c r="AD634" s="163">
        <v>0</v>
      </c>
      <c r="AE634" s="163">
        <v>1</v>
      </c>
      <c r="AF634" s="163">
        <v>0</v>
      </c>
      <c r="AG634" s="163">
        <v>0</v>
      </c>
      <c r="AH634" s="163">
        <v>2</v>
      </c>
      <c r="AI634" s="163">
        <v>1</v>
      </c>
      <c r="AJ634" s="163">
        <v>3</v>
      </c>
      <c r="AK634" s="163">
        <v>2</v>
      </c>
      <c r="AL634" s="163">
        <v>0</v>
      </c>
      <c r="AM634" s="163">
        <v>0</v>
      </c>
      <c r="AN634" s="163">
        <v>2</v>
      </c>
      <c r="AO634" s="163">
        <v>0</v>
      </c>
      <c r="AP634" s="163">
        <v>0</v>
      </c>
      <c r="AQ634" s="163">
        <v>2</v>
      </c>
      <c r="AR634" s="163">
        <v>0</v>
      </c>
      <c r="AS634" s="278">
        <v>0</v>
      </c>
      <c r="AT634" s="278">
        <v>0.25</v>
      </c>
      <c r="AU634" s="278">
        <v>0.16666666999999999</v>
      </c>
      <c r="AV634" s="278">
        <v>0.66666667000000002</v>
      </c>
      <c r="AW634" s="278">
        <v>0</v>
      </c>
      <c r="AX634" s="278">
        <v>0</v>
      </c>
      <c r="AY634" s="456">
        <v>83.972999999999999</v>
      </c>
      <c r="AZ634" s="278">
        <v>0.125</v>
      </c>
      <c r="BA634" s="278">
        <v>0.25</v>
      </c>
      <c r="BB634" s="278">
        <v>0.25</v>
      </c>
      <c r="BC634" s="278">
        <v>0.5</v>
      </c>
      <c r="BD634" s="164">
        <v>0.25</v>
      </c>
      <c r="BE634" s="164">
        <v>0.16666666599999999</v>
      </c>
      <c r="BF634" s="164">
        <v>0.16666666599999999</v>
      </c>
      <c r="BG634" s="164">
        <v>0.33333333300000001</v>
      </c>
      <c r="BH634" s="164">
        <v>0.49999999899999997</v>
      </c>
      <c r="BI634" s="164">
        <v>0.16666666699999999</v>
      </c>
      <c r="BJ634" s="165">
        <v>107.50437126838899</v>
      </c>
      <c r="BK634" s="164">
        <v>0.21022425095240199</v>
      </c>
      <c r="BL634" s="165">
        <v>-0.66273979241382097</v>
      </c>
      <c r="BM634" s="165">
        <v>0.26456638281811201</v>
      </c>
      <c r="BN634" s="165">
        <v>24.8491401343958</v>
      </c>
      <c r="BO634" s="165">
        <v>-1.2497826314747501E-2</v>
      </c>
      <c r="BP634" s="165">
        <v>-0.114059686660766</v>
      </c>
      <c r="BQ634" s="165">
        <v>-0.511441643856277</v>
      </c>
      <c r="BR634" s="165">
        <v>-0.80591140086184898</v>
      </c>
      <c r="BS634" s="284">
        <v>-5.3021757025251297E-2</v>
      </c>
      <c r="BT634" s="289"/>
      <c r="BU634" s="279"/>
      <c r="BV634" s="290"/>
      <c r="BW634" s="289"/>
      <c r="BX634" s="289"/>
      <c r="BY634" s="289"/>
      <c r="BZ634" s="289"/>
      <c r="CA634" s="279"/>
      <c r="CB634" s="290"/>
      <c r="CC634" s="289"/>
      <c r="CD634" s="279"/>
      <c r="CE634" s="328"/>
      <c r="CF634" s="290"/>
      <c r="CG634" s="289"/>
      <c r="CH634" s="279"/>
      <c r="CI634" s="328"/>
      <c r="CJ634" s="290"/>
      <c r="CK634" s="289"/>
      <c r="CL634" s="279"/>
      <c r="CM634" s="328"/>
      <c r="CN634" s="290"/>
      <c r="CO634" s="289"/>
      <c r="CP634" s="279"/>
      <c r="CQ634" s="328"/>
      <c r="CR634" s="290"/>
      <c r="CS634" s="289"/>
      <c r="CT634" s="279"/>
      <c r="CU634" s="328"/>
      <c r="CV634" s="328"/>
      <c r="CW634" s="290"/>
      <c r="CX634" s="289"/>
      <c r="CY634" s="279"/>
      <c r="CZ634" s="328"/>
      <c r="DA634" s="328"/>
      <c r="DB634" s="290"/>
      <c r="DC634" s="289"/>
      <c r="DD634" s="279"/>
      <c r="DE634" s="328"/>
      <c r="DF634" s="328"/>
      <c r="DG634" s="290"/>
      <c r="DH634" s="302"/>
      <c r="DI634" s="301">
        <v>2.0592315122485098E-2</v>
      </c>
      <c r="DP634" s="165"/>
      <c r="DQ634" s="165"/>
      <c r="DR634" s="165"/>
      <c r="ED634" s="165"/>
      <c r="EE634" s="165"/>
      <c r="EF634" s="165"/>
      <c r="EG634" s="165"/>
      <c r="EH634" s="166"/>
      <c r="EI634" s="165"/>
      <c r="EJ634" s="164"/>
      <c r="EK634" s="164"/>
      <c r="EL634" s="278"/>
      <c r="EM634" s="278"/>
      <c r="EN634" s="278"/>
      <c r="EO634" s="278"/>
      <c r="EP634" s="278"/>
      <c r="EQ634" s="278"/>
      <c r="ER634" s="165"/>
      <c r="ES634" s="166"/>
      <c r="ET634" s="166"/>
      <c r="EU634" s="166"/>
      <c r="EV634" s="166"/>
      <c r="EW634" s="166"/>
      <c r="EX634" s="284"/>
    </row>
    <row r="635" spans="1:154" ht="13" customHeight="1">
      <c r="A635" s="160" t="s">
        <v>598</v>
      </c>
      <c r="B635" s="160">
        <v>12845</v>
      </c>
      <c r="C635" s="160">
        <v>642215</v>
      </c>
      <c r="D635" s="160">
        <v>19358</v>
      </c>
      <c r="E635" s="160" t="s">
        <v>13</v>
      </c>
      <c r="F635" s="160" t="s">
        <v>13</v>
      </c>
      <c r="G635" s="175"/>
      <c r="H635" s="162" t="s">
        <v>143</v>
      </c>
      <c r="I635" s="162" t="s">
        <v>3384</v>
      </c>
      <c r="J635" s="160">
        <v>30</v>
      </c>
      <c r="K635" s="161">
        <v>7</v>
      </c>
      <c r="L635" s="161" t="s">
        <v>837</v>
      </c>
      <c r="Z635" s="163">
        <v>22</v>
      </c>
      <c r="AA635" s="163">
        <v>42</v>
      </c>
      <c r="AB635" s="163">
        <v>36</v>
      </c>
      <c r="AC635" s="163">
        <v>7</v>
      </c>
      <c r="AD635" s="163">
        <v>6</v>
      </c>
      <c r="AE635" s="163">
        <v>0</v>
      </c>
      <c r="AF635" s="163">
        <v>0</v>
      </c>
      <c r="AG635" s="163">
        <v>1</v>
      </c>
      <c r="AH635" s="163">
        <v>3</v>
      </c>
      <c r="AI635" s="163">
        <v>4</v>
      </c>
      <c r="AJ635" s="163">
        <v>0</v>
      </c>
      <c r="AK635" s="163">
        <v>0</v>
      </c>
      <c r="AL635" s="163">
        <v>6</v>
      </c>
      <c r="AM635" s="163">
        <v>0</v>
      </c>
      <c r="AN635" s="163">
        <v>13</v>
      </c>
      <c r="AO635" s="163">
        <v>0</v>
      </c>
      <c r="AP635" s="163">
        <v>0</v>
      </c>
      <c r="AQ635" s="163">
        <v>0</v>
      </c>
      <c r="AR635" s="163">
        <v>1</v>
      </c>
      <c r="AS635" s="278">
        <v>0.14285714199999999</v>
      </c>
      <c r="AT635" s="278">
        <v>0.30952380899999998</v>
      </c>
      <c r="AU635" s="278">
        <v>0.39130435000000002</v>
      </c>
      <c r="AV635" s="278">
        <v>0.21739130000000001</v>
      </c>
      <c r="AW635" s="278">
        <v>8.6956519999999995E-2</v>
      </c>
      <c r="AX635" s="278">
        <v>0.34782608999999998</v>
      </c>
      <c r="AY635" s="456">
        <v>107.277</v>
      </c>
      <c r="AZ635" s="278">
        <v>0.14364641</v>
      </c>
      <c r="BA635" s="278">
        <v>0.30434782599999999</v>
      </c>
      <c r="BB635" s="278">
        <v>0.34782608599999998</v>
      </c>
      <c r="BC635" s="278">
        <v>0.34782608599999998</v>
      </c>
      <c r="BD635" s="164">
        <v>0.27272727200000002</v>
      </c>
      <c r="BE635" s="164">
        <v>0.19444444399999999</v>
      </c>
      <c r="BF635" s="164">
        <v>0.30952380899999998</v>
      </c>
      <c r="BG635" s="164">
        <v>0.277777777</v>
      </c>
      <c r="BH635" s="164">
        <v>0.58730158600000004</v>
      </c>
      <c r="BI635" s="164">
        <v>8.3333332999999996E-2</v>
      </c>
      <c r="BJ635" s="165">
        <v>54.773250680857103</v>
      </c>
      <c r="BK635" s="164">
        <v>0.27481272674742102</v>
      </c>
      <c r="BL635" s="165">
        <v>-1.3065236859973599</v>
      </c>
      <c r="BM635" s="165">
        <v>3.5618337339702801</v>
      </c>
      <c r="BN635" s="165">
        <v>71.322863677035102</v>
      </c>
      <c r="BO635" s="165">
        <v>-0.11188677361980499</v>
      </c>
      <c r="BP635" s="165">
        <v>9.9756782874464905E-2</v>
      </c>
      <c r="BQ635" s="165">
        <v>-1.00774079812877</v>
      </c>
      <c r="BR635" s="165">
        <v>-1.3073104468193</v>
      </c>
      <c r="BS635" s="284">
        <v>-0.104473674337383</v>
      </c>
      <c r="BT635" s="289"/>
      <c r="BU635" s="279"/>
      <c r="BV635" s="290"/>
      <c r="BW635" s="289"/>
      <c r="BX635" s="289"/>
      <c r="BY635" s="289"/>
      <c r="BZ635" s="289"/>
      <c r="CA635" s="279"/>
      <c r="CB635" s="290"/>
      <c r="CC635" s="289"/>
      <c r="CD635" s="279"/>
      <c r="CE635" s="328"/>
      <c r="CF635" s="290"/>
      <c r="CG635" s="289"/>
      <c r="CH635" s="279"/>
      <c r="CI635" s="328"/>
      <c r="CJ635" s="290"/>
      <c r="CK635" s="289"/>
      <c r="CL635" s="279"/>
      <c r="CM635" s="328"/>
      <c r="CN635" s="290"/>
      <c r="CO635" s="289"/>
      <c r="CP635" s="279"/>
      <c r="CQ635" s="328"/>
      <c r="CR635" s="290"/>
      <c r="CS635" s="289"/>
      <c r="CT635" s="279"/>
      <c r="CU635" s="328"/>
      <c r="CV635" s="328"/>
      <c r="CW635" s="290"/>
      <c r="CX635" s="289"/>
      <c r="CY635" s="279"/>
      <c r="CZ635" s="328"/>
      <c r="DA635" s="328"/>
      <c r="DB635" s="290"/>
      <c r="DC635" s="289"/>
      <c r="DD635" s="279"/>
      <c r="DE635" s="328"/>
      <c r="DF635" s="328"/>
      <c r="DG635" s="290"/>
      <c r="DH635" s="302"/>
      <c r="DI635" s="301">
        <v>-1.0694956779479901</v>
      </c>
      <c r="DP635" s="165"/>
      <c r="DQ635" s="165"/>
      <c r="DR635" s="165"/>
      <c r="ED635" s="165"/>
      <c r="EE635" s="165"/>
      <c r="EF635" s="165"/>
      <c r="EG635" s="165"/>
      <c r="EH635" s="166"/>
      <c r="EI635" s="165"/>
      <c r="EJ635" s="164"/>
      <c r="EK635" s="164"/>
      <c r="EL635" s="278"/>
      <c r="EM635" s="278"/>
      <c r="EN635" s="278"/>
      <c r="EO635" s="278"/>
      <c r="EP635" s="278"/>
      <c r="EQ635" s="278"/>
      <c r="ER635" s="165"/>
      <c r="ES635" s="166"/>
      <c r="ET635" s="166"/>
      <c r="EU635" s="166"/>
      <c r="EV635" s="166"/>
      <c r="EW635" s="166"/>
      <c r="EX635" s="284"/>
    </row>
    <row r="636" spans="1:154" ht="13" customHeight="1">
      <c r="A636" s="160" t="s">
        <v>598</v>
      </c>
      <c r="B636" s="160">
        <v>12508</v>
      </c>
      <c r="C636" s="160">
        <v>679032</v>
      </c>
      <c r="D636" s="160">
        <v>24336</v>
      </c>
      <c r="E636" s="160" t="s">
        <v>13</v>
      </c>
      <c r="F636" s="160" t="s">
        <v>13</v>
      </c>
      <c r="G636" s="175"/>
      <c r="H636" s="162" t="s">
        <v>852</v>
      </c>
      <c r="I636" s="162" t="s">
        <v>1054</v>
      </c>
      <c r="J636" s="160">
        <v>24</v>
      </c>
      <c r="K636" s="161">
        <v>8</v>
      </c>
      <c r="L636" s="161" t="s">
        <v>837</v>
      </c>
      <c r="Z636" s="163">
        <v>63</v>
      </c>
      <c r="AA636" s="163">
        <v>153</v>
      </c>
      <c r="AB636" s="163">
        <v>137</v>
      </c>
      <c r="AC636" s="163">
        <v>31</v>
      </c>
      <c r="AD636" s="163">
        <v>25</v>
      </c>
      <c r="AE636" s="163">
        <v>3</v>
      </c>
      <c r="AF636" s="163">
        <v>2</v>
      </c>
      <c r="AG636" s="163">
        <v>1</v>
      </c>
      <c r="AH636" s="163">
        <v>19</v>
      </c>
      <c r="AI636" s="163">
        <v>15</v>
      </c>
      <c r="AJ636" s="163">
        <v>11</v>
      </c>
      <c r="AK636" s="163">
        <v>2</v>
      </c>
      <c r="AL636" s="163">
        <v>10</v>
      </c>
      <c r="AM636" s="163">
        <v>0</v>
      </c>
      <c r="AN636" s="163">
        <v>37</v>
      </c>
      <c r="AO636" s="163">
        <v>0</v>
      </c>
      <c r="AP636" s="163">
        <v>2</v>
      </c>
      <c r="AQ636" s="163">
        <v>4</v>
      </c>
      <c r="AR636" s="163">
        <v>2</v>
      </c>
      <c r="AS636" s="278">
        <v>6.5359476999999999E-2</v>
      </c>
      <c r="AT636" s="278">
        <v>0.24183006500000001</v>
      </c>
      <c r="AU636" s="278">
        <v>0.29245283</v>
      </c>
      <c r="AV636" s="278">
        <v>0.28301886999999998</v>
      </c>
      <c r="AW636" s="278">
        <v>3.7735850000000001E-2</v>
      </c>
      <c r="AX636" s="278">
        <v>0.30188679000000002</v>
      </c>
      <c r="AY636" s="456">
        <v>112.407</v>
      </c>
      <c r="AZ636" s="278">
        <v>0.11233886</v>
      </c>
      <c r="BA636" s="278">
        <v>0.5</v>
      </c>
      <c r="BB636" s="278">
        <v>0.14583333300000001</v>
      </c>
      <c r="BC636" s="278">
        <v>0.35416666600000002</v>
      </c>
      <c r="BD636" s="164">
        <v>0.29702970200000001</v>
      </c>
      <c r="BE636" s="164">
        <v>0.226277372</v>
      </c>
      <c r="BF636" s="164">
        <v>0.275167785</v>
      </c>
      <c r="BG636" s="164">
        <v>0.299270072</v>
      </c>
      <c r="BH636" s="164">
        <v>0.57443785700000005</v>
      </c>
      <c r="BI636" s="164">
        <v>7.2992699999999994E-2</v>
      </c>
      <c r="BJ636" s="165">
        <v>47.9765696515774</v>
      </c>
      <c r="BK636" s="164">
        <v>0.25601074279554697</v>
      </c>
      <c r="BL636" s="165">
        <v>-7.0636918744580397</v>
      </c>
      <c r="BM636" s="165">
        <v>10.671038726852601</v>
      </c>
      <c r="BN636" s="165">
        <v>58.431425684313702</v>
      </c>
      <c r="BO636" s="165">
        <v>-0.124494350792428</v>
      </c>
      <c r="BP636" s="165">
        <v>2.0049187331460399</v>
      </c>
      <c r="BQ636" s="165">
        <v>1.3670305950058901</v>
      </c>
      <c r="BR636" s="165">
        <v>-5.4250389076346099</v>
      </c>
      <c r="BS636" s="284">
        <v>0.14172167035122399</v>
      </c>
      <c r="BT636" s="289"/>
      <c r="BU636" s="279"/>
      <c r="BV636" s="290"/>
      <c r="BW636" s="289"/>
      <c r="BX636" s="289"/>
      <c r="BY636" s="289"/>
      <c r="BZ636" s="289"/>
      <c r="CA636" s="279"/>
      <c r="CB636" s="290"/>
      <c r="CC636" s="289"/>
      <c r="CD636" s="279"/>
      <c r="CE636" s="328"/>
      <c r="CF636" s="290"/>
      <c r="CG636" s="289"/>
      <c r="CH636" s="279"/>
      <c r="CI636" s="328"/>
      <c r="CJ636" s="290"/>
      <c r="CK636" s="289"/>
      <c r="CL636" s="279"/>
      <c r="CM636" s="328"/>
      <c r="CN636" s="290"/>
      <c r="CO636" s="289"/>
      <c r="CP636" s="279"/>
      <c r="CQ636" s="328"/>
      <c r="CR636" s="290"/>
      <c r="CS636" s="289"/>
      <c r="CT636" s="279"/>
      <c r="CU636" s="328"/>
      <c r="CV636" s="328"/>
      <c r="CW636" s="290"/>
      <c r="CX636" s="289"/>
      <c r="CY636" s="279"/>
      <c r="CZ636" s="328"/>
      <c r="DA636" s="328"/>
      <c r="DB636" s="290"/>
      <c r="DC636" s="289"/>
      <c r="DD636" s="279"/>
      <c r="DE636" s="328"/>
      <c r="DF636" s="328"/>
      <c r="DG636" s="290"/>
      <c r="DH636" s="302"/>
      <c r="DI636" s="301">
        <v>1.80476009845733</v>
      </c>
      <c r="DP636" s="165"/>
      <c r="DQ636" s="165"/>
      <c r="DR636" s="165"/>
      <c r="ED636" s="165"/>
      <c r="EE636" s="165"/>
      <c r="EF636" s="165"/>
      <c r="EG636" s="165"/>
      <c r="EH636" s="166"/>
      <c r="EI636" s="165"/>
      <c r="EJ636" s="164"/>
      <c r="EK636" s="164"/>
      <c r="EL636" s="278"/>
      <c r="EM636" s="278"/>
      <c r="EN636" s="278"/>
      <c r="EO636" s="278"/>
      <c r="EP636" s="278"/>
      <c r="EQ636" s="278"/>
      <c r="ER636" s="165"/>
      <c r="ES636" s="166"/>
      <c r="ET636" s="166"/>
      <c r="EU636" s="166"/>
      <c r="EV636" s="166"/>
      <c r="EW636" s="166"/>
      <c r="EX636" s="284"/>
    </row>
    <row r="637" spans="1:154" ht="13" customHeight="1">
      <c r="A637" s="160" t="s">
        <v>598</v>
      </c>
      <c r="B637" s="160">
        <v>12731</v>
      </c>
      <c r="C637" s="160">
        <v>677800</v>
      </c>
      <c r="D637" s="160">
        <v>23772</v>
      </c>
      <c r="E637" s="160" t="s">
        <v>609</v>
      </c>
      <c r="F637" s="160" t="s">
        <v>609</v>
      </c>
      <c r="G637" s="175"/>
      <c r="H637" s="162" t="s">
        <v>205</v>
      </c>
      <c r="I637" s="162" t="s">
        <v>3453</v>
      </c>
      <c r="J637" s="160">
        <v>26</v>
      </c>
      <c r="K637" s="161">
        <v>9</v>
      </c>
      <c r="L637" s="161" t="s">
        <v>46</v>
      </c>
      <c r="Z637" s="163">
        <v>78</v>
      </c>
      <c r="AA637" s="163">
        <v>282</v>
      </c>
      <c r="AB637" s="163">
        <v>253</v>
      </c>
      <c r="AC637" s="163">
        <v>65</v>
      </c>
      <c r="AD637" s="163">
        <v>38</v>
      </c>
      <c r="AE637" s="163">
        <v>10</v>
      </c>
      <c r="AF637" s="163">
        <v>0</v>
      </c>
      <c r="AG637" s="163">
        <v>17</v>
      </c>
      <c r="AH637" s="163">
        <v>37</v>
      </c>
      <c r="AI637" s="163">
        <v>49</v>
      </c>
      <c r="AJ637" s="163">
        <v>5</v>
      </c>
      <c r="AK637" s="163">
        <v>2</v>
      </c>
      <c r="AL637" s="163">
        <v>27</v>
      </c>
      <c r="AM637" s="163">
        <v>4</v>
      </c>
      <c r="AN637" s="163">
        <v>67</v>
      </c>
      <c r="AO637" s="163">
        <v>0</v>
      </c>
      <c r="AP637" s="163">
        <v>2</v>
      </c>
      <c r="AQ637" s="163">
        <v>0</v>
      </c>
      <c r="AR637" s="163">
        <v>4</v>
      </c>
      <c r="AS637" s="278">
        <v>9.5744679999999999E-2</v>
      </c>
      <c r="AT637" s="278">
        <v>0.23758865200000001</v>
      </c>
      <c r="AU637" s="278">
        <v>0.45744680999999998</v>
      </c>
      <c r="AV637" s="278">
        <v>0.25531914999999999</v>
      </c>
      <c r="AW637" s="278">
        <v>0.12765957</v>
      </c>
      <c r="AX637" s="278">
        <v>0.45744680999999998</v>
      </c>
      <c r="AY637" s="456">
        <v>111.41500000000001</v>
      </c>
      <c r="AZ637" s="278">
        <v>0.10873606</v>
      </c>
      <c r="BA637" s="278">
        <v>0.31382978700000003</v>
      </c>
      <c r="BB637" s="278">
        <v>0.16489361699999999</v>
      </c>
      <c r="BC637" s="278">
        <v>0.52127659500000001</v>
      </c>
      <c r="BD637" s="164">
        <v>0.28070175400000003</v>
      </c>
      <c r="BE637" s="164">
        <v>0.25691699600000001</v>
      </c>
      <c r="BF637" s="164">
        <v>0.32624113399999999</v>
      </c>
      <c r="BG637" s="164">
        <v>0.49802371499999998</v>
      </c>
      <c r="BH637" s="164">
        <v>0.82426484899999997</v>
      </c>
      <c r="BI637" s="164">
        <v>0.241106719</v>
      </c>
      <c r="BJ637" s="165">
        <v>155.520157097035</v>
      </c>
      <c r="BK637" s="164">
        <v>0.35001197007062601</v>
      </c>
      <c r="BL637" s="165">
        <v>8.2135845496125004</v>
      </c>
      <c r="BM637" s="165">
        <v>40.901127226538101</v>
      </c>
      <c r="BN637" s="165">
        <v>121.03082489829799</v>
      </c>
      <c r="BO637" s="165">
        <v>-0.47825880040585</v>
      </c>
      <c r="BP637" s="165">
        <v>-0.43125776341184902</v>
      </c>
      <c r="BQ637" s="165">
        <v>18.015269963423801</v>
      </c>
      <c r="BR637" s="165">
        <v>6.39361400751317</v>
      </c>
      <c r="BS637" s="284">
        <v>1.86766423543991</v>
      </c>
      <c r="BT637" s="289"/>
      <c r="BU637" s="279"/>
      <c r="BV637" s="290"/>
      <c r="BW637" s="289"/>
      <c r="BX637" s="289"/>
      <c r="BY637" s="289"/>
      <c r="BZ637" s="289"/>
      <c r="CA637" s="279"/>
      <c r="CB637" s="290"/>
      <c r="CC637" s="289"/>
      <c r="CD637" s="279"/>
      <c r="CE637" s="328"/>
      <c r="CF637" s="290"/>
      <c r="CG637" s="289"/>
      <c r="CH637" s="279"/>
      <c r="CI637" s="328"/>
      <c r="CJ637" s="290"/>
      <c r="CK637" s="289"/>
      <c r="CL637" s="279"/>
      <c r="CM637" s="328"/>
      <c r="CN637" s="290"/>
      <c r="CO637" s="289"/>
      <c r="CP637" s="279"/>
      <c r="CQ637" s="328"/>
      <c r="CR637" s="290"/>
      <c r="CS637" s="289"/>
      <c r="CT637" s="279"/>
      <c r="CU637" s="328"/>
      <c r="CV637" s="328"/>
      <c r="CW637" s="290"/>
      <c r="CX637" s="289"/>
      <c r="CY637" s="279"/>
      <c r="CZ637" s="328"/>
      <c r="DA637" s="328"/>
      <c r="DB637" s="290"/>
      <c r="DC637" s="289"/>
      <c r="DD637" s="279"/>
      <c r="DE637" s="328"/>
      <c r="DF637" s="328"/>
      <c r="DG637" s="290"/>
      <c r="DH637" s="302"/>
      <c r="DI637" s="301">
        <v>1.9674761295318599</v>
      </c>
      <c r="DP637" s="165"/>
      <c r="DQ637" s="165"/>
      <c r="DR637" s="165"/>
      <c r="ED637" s="165"/>
      <c r="EE637" s="165"/>
      <c r="EF637" s="165"/>
      <c r="EG637" s="165"/>
      <c r="EH637" s="166"/>
      <c r="EI637" s="165"/>
      <c r="EJ637" s="164"/>
      <c r="EK637" s="164"/>
      <c r="EL637" s="278"/>
      <c r="EM637" s="278"/>
      <c r="EN637" s="278"/>
      <c r="EO637" s="278"/>
      <c r="EP637" s="278"/>
      <c r="EQ637" s="278"/>
      <c r="ER637" s="165"/>
      <c r="ES637" s="166"/>
      <c r="ET637" s="166"/>
      <c r="EU637" s="166"/>
      <c r="EV637" s="166"/>
      <c r="EW637" s="166"/>
      <c r="EX637" s="284"/>
    </row>
    <row r="638" spans="1:154" ht="13" customHeight="1">
      <c r="A638" s="160" t="s">
        <v>598</v>
      </c>
      <c r="B638" s="160">
        <v>12829</v>
      </c>
      <c r="C638" s="160">
        <v>667472</v>
      </c>
      <c r="D638" s="160">
        <v>22054</v>
      </c>
      <c r="E638" s="160" t="s">
        <v>686</v>
      </c>
      <c r="F638" s="160" t="s">
        <v>686</v>
      </c>
      <c r="G638" s="175"/>
      <c r="H638" s="162" t="s">
        <v>322</v>
      </c>
      <c r="I638" s="162" t="s">
        <v>1689</v>
      </c>
      <c r="J638" s="160">
        <v>29</v>
      </c>
      <c r="K638" s="161">
        <v>9</v>
      </c>
      <c r="L638" s="161" t="s">
        <v>837</v>
      </c>
      <c r="Z638" s="163">
        <v>61</v>
      </c>
      <c r="AA638" s="163">
        <v>199</v>
      </c>
      <c r="AB638" s="163">
        <v>184</v>
      </c>
      <c r="AC638" s="163">
        <v>53</v>
      </c>
      <c r="AD638" s="163">
        <v>41</v>
      </c>
      <c r="AE638" s="163">
        <v>8</v>
      </c>
      <c r="AF638" s="163">
        <v>0</v>
      </c>
      <c r="AG638" s="163">
        <v>4</v>
      </c>
      <c r="AH638" s="163">
        <v>20</v>
      </c>
      <c r="AI638" s="163">
        <v>20</v>
      </c>
      <c r="AJ638" s="163">
        <v>13</v>
      </c>
      <c r="AK638" s="163">
        <v>4</v>
      </c>
      <c r="AL638" s="163">
        <v>13</v>
      </c>
      <c r="AM638" s="163">
        <v>0</v>
      </c>
      <c r="AN638" s="163">
        <v>46</v>
      </c>
      <c r="AO638" s="163">
        <v>2</v>
      </c>
      <c r="AP638" s="163">
        <v>0</v>
      </c>
      <c r="AQ638" s="163">
        <v>0</v>
      </c>
      <c r="AR638" s="163">
        <v>7</v>
      </c>
      <c r="AS638" s="278">
        <v>6.5326632999999995E-2</v>
      </c>
      <c r="AT638" s="278">
        <v>0.23115577800000001</v>
      </c>
      <c r="AU638" s="278">
        <v>0.36231883999999998</v>
      </c>
      <c r="AV638" s="278">
        <v>0.21739130000000001</v>
      </c>
      <c r="AW638" s="278">
        <v>7.2463769999999997E-2</v>
      </c>
      <c r="AX638" s="278">
        <v>0.41304348000000002</v>
      </c>
      <c r="AY638" s="456">
        <v>107.48099999999999</v>
      </c>
      <c r="AZ638" s="278">
        <v>0.10575635999999999</v>
      </c>
      <c r="BA638" s="278">
        <v>0.43065693399999999</v>
      </c>
      <c r="BB638" s="278">
        <v>0.25547445200000002</v>
      </c>
      <c r="BC638" s="278">
        <v>0.31386861300000002</v>
      </c>
      <c r="BD638" s="164">
        <v>0.36567164099999999</v>
      </c>
      <c r="BE638" s="164">
        <v>0.28804347800000002</v>
      </c>
      <c r="BF638" s="164">
        <v>0.341708542</v>
      </c>
      <c r="BG638" s="164">
        <v>0.39673913</v>
      </c>
      <c r="BH638" s="164">
        <v>0.73844767200000005</v>
      </c>
      <c r="BI638" s="164">
        <v>0.108695652</v>
      </c>
      <c r="BJ638" s="165">
        <v>71.4433706247559</v>
      </c>
      <c r="BK638" s="164">
        <v>0.32742609750086299</v>
      </c>
      <c r="BL638" s="165">
        <v>2.1959874640866901</v>
      </c>
      <c r="BM638" s="165">
        <v>25.262728572981</v>
      </c>
      <c r="BN638" s="165">
        <v>107.359373595549</v>
      </c>
      <c r="BO638" s="165">
        <v>-0.24824947649787299</v>
      </c>
      <c r="BP638" s="165">
        <v>0.60310743935406197</v>
      </c>
      <c r="BQ638" s="165">
        <v>11.0297169263191</v>
      </c>
      <c r="BR638" s="165">
        <v>2.31400380578784</v>
      </c>
      <c r="BS638" s="284">
        <v>1.1434637322746699</v>
      </c>
      <c r="BT638" s="289"/>
      <c r="BU638" s="279"/>
      <c r="BV638" s="290"/>
      <c r="BW638" s="289"/>
      <c r="BX638" s="289"/>
      <c r="BY638" s="289"/>
      <c r="BZ638" s="289"/>
      <c r="CA638" s="279"/>
      <c r="CB638" s="290"/>
      <c r="CC638" s="289"/>
      <c r="CD638" s="279"/>
      <c r="CE638" s="328"/>
      <c r="CF638" s="290"/>
      <c r="CG638" s="289"/>
      <c r="CH638" s="279"/>
      <c r="CI638" s="328"/>
      <c r="CJ638" s="290"/>
      <c r="CK638" s="289"/>
      <c r="CL638" s="279"/>
      <c r="CM638" s="328"/>
      <c r="CN638" s="290"/>
      <c r="CO638" s="289"/>
      <c r="CP638" s="279"/>
      <c r="CQ638" s="328"/>
      <c r="CR638" s="290"/>
      <c r="CS638" s="289"/>
      <c r="CT638" s="279"/>
      <c r="CU638" s="328"/>
      <c r="CV638" s="328"/>
      <c r="CW638" s="290"/>
      <c r="CX638" s="289"/>
      <c r="CY638" s="279"/>
      <c r="CZ638" s="328"/>
      <c r="DA638" s="328"/>
      <c r="DB638" s="290"/>
      <c r="DC638" s="289"/>
      <c r="DD638" s="279"/>
      <c r="DE638" s="328"/>
      <c r="DF638" s="328"/>
      <c r="DG638" s="290"/>
      <c r="DH638" s="302"/>
      <c r="DI638" s="301">
        <v>2.2289512157440101</v>
      </c>
      <c r="DP638" s="165"/>
      <c r="DQ638" s="165"/>
      <c r="DR638" s="165"/>
      <c r="ED638" s="165"/>
      <c r="EE638" s="165"/>
      <c r="EF638" s="165"/>
      <c r="EG638" s="165"/>
      <c r="EH638" s="166"/>
      <c r="EI638" s="165"/>
      <c r="EJ638" s="164"/>
      <c r="EK638" s="164"/>
      <c r="EL638" s="278"/>
      <c r="EM638" s="278"/>
      <c r="EN638" s="278"/>
      <c r="EO638" s="278"/>
      <c r="EP638" s="278"/>
      <c r="EQ638" s="278"/>
      <c r="ER638" s="165"/>
      <c r="ES638" s="166"/>
      <c r="ET638" s="166"/>
      <c r="EU638" s="166"/>
      <c r="EV638" s="166"/>
      <c r="EW638" s="166"/>
      <c r="EX638" s="284"/>
    </row>
    <row r="639" spans="1:154" ht="13" customHeight="1">
      <c r="A639" s="160" t="s">
        <v>598</v>
      </c>
      <c r="G639" s="175"/>
      <c r="H639" s="162" t="s">
        <v>4335</v>
      </c>
      <c r="Z639" s="163"/>
      <c r="BT639" s="480"/>
      <c r="BU639" s="481"/>
      <c r="BV639" s="482"/>
      <c r="BW639" s="480"/>
      <c r="BX639" s="480"/>
      <c r="BY639" s="480"/>
      <c r="BZ639" s="480"/>
      <c r="CA639" s="481"/>
      <c r="CB639" s="482"/>
      <c r="CC639" s="480"/>
      <c r="CD639" s="481"/>
      <c r="CE639" s="483"/>
      <c r="CF639" s="482"/>
      <c r="CG639" s="480"/>
      <c r="CH639" s="481"/>
      <c r="CI639" s="483"/>
      <c r="CJ639" s="482"/>
      <c r="CK639" s="480"/>
      <c r="CL639" s="481"/>
      <c r="CM639" s="483"/>
      <c r="CN639" s="482"/>
      <c r="CO639" s="480"/>
      <c r="CP639" s="481"/>
      <c r="CQ639" s="483"/>
      <c r="CR639" s="482"/>
      <c r="DH639" s="325"/>
      <c r="DI639" s="300"/>
    </row>
    <row r="640" spans="1:154" ht="13" customHeight="1">
      <c r="A640" s="160" t="s">
        <v>598</v>
      </c>
      <c r="G640" s="175"/>
      <c r="H640" s="162" t="s">
        <v>4345</v>
      </c>
      <c r="Z640" s="163"/>
      <c r="BT640" s="480"/>
      <c r="BU640" s="481"/>
      <c r="BV640" s="482"/>
      <c r="BW640" s="480"/>
      <c r="BX640" s="480"/>
      <c r="BY640" s="480"/>
      <c r="BZ640" s="480"/>
      <c r="CA640" s="481"/>
      <c r="CB640" s="482"/>
      <c r="CC640" s="480"/>
      <c r="CD640" s="481"/>
      <c r="CE640" s="483"/>
      <c r="CF640" s="482"/>
      <c r="CG640" s="480"/>
      <c r="CH640" s="481"/>
      <c r="CI640" s="483"/>
      <c r="CJ640" s="482"/>
      <c r="CK640" s="480"/>
      <c r="CL640" s="481"/>
      <c r="CM640" s="483"/>
      <c r="CN640" s="482"/>
      <c r="CO640" s="480"/>
      <c r="CP640" s="481"/>
      <c r="CQ640" s="483"/>
      <c r="CR640" s="482"/>
      <c r="DH640" s="325"/>
      <c r="DI640" s="300"/>
    </row>
    <row r="641" spans="1:260" ht="13" customHeight="1">
      <c r="A641" s="171" t="s">
        <v>2177</v>
      </c>
      <c r="B641" s="474"/>
      <c r="C641" s="299"/>
      <c r="D641" s="299"/>
      <c r="E641" s="171" cm="1">
        <f t="array" ref="E641">SUMPRODUCT(--($A642:$A$2509=A641),--(K642:$K$2509&gt;0))</f>
        <v>39</v>
      </c>
      <c r="F641" s="171"/>
      <c r="G641" s="190"/>
      <c r="H641" s="471" t="s">
        <v>4219</v>
      </c>
      <c r="I641" s="172"/>
      <c r="J641" s="173"/>
      <c r="K641" s="174">
        <v>0</v>
      </c>
      <c r="L641" s="174"/>
      <c r="M641" s="185"/>
      <c r="N641" s="188"/>
      <c r="O641" s="174"/>
      <c r="P641" s="174"/>
      <c r="Q641" s="174"/>
      <c r="R641" s="174"/>
      <c r="S641" s="174"/>
      <c r="T641" s="174"/>
      <c r="U641" s="174"/>
      <c r="V641" s="174"/>
      <c r="W641" s="174"/>
      <c r="X641" s="174"/>
      <c r="Y641" s="185"/>
      <c r="Z641" s="334" cm="1">
        <f t="array" ref="Z641">SUMPRODUCT(--($A642:$A$2509=$A641),--(Z642:Z$2509))</f>
        <v>1386</v>
      </c>
      <c r="AA641" s="334" cm="1">
        <f t="array" ref="AA641">SUMPRODUCT(--($A642:$A$2509=$A641),--(AA642:AA$2509))</f>
        <v>5190</v>
      </c>
      <c r="AB641" s="334" cm="1">
        <f t="array" ref="AB641">SUMPRODUCT(--($A642:$A$2509=$A641),--(AB642:AB$2509))</f>
        <v>4600</v>
      </c>
      <c r="AC641" s="334" cm="1">
        <f t="array" ref="AC641">SUMPRODUCT(--($A642:$A$2509=$A641),--(AC642:AC$2509))</f>
        <v>1201</v>
      </c>
      <c r="AD641" s="334" cm="1">
        <f t="array" ref="AD641">SUMPRODUCT(--($A642:$A$2509=$A641),--(AD642:AD$2509))</f>
        <v>823</v>
      </c>
      <c r="AE641" s="334" cm="1">
        <f t="array" ref="AE641">SUMPRODUCT(--($A642:$A$2509=$A641),--(AE642:AE$2509))</f>
        <v>214</v>
      </c>
      <c r="AF641" s="334" cm="1">
        <f t="array" ref="AF641">SUMPRODUCT(--($A642:$A$2509=$A641),--(AF642:AF$2509))</f>
        <v>29</v>
      </c>
      <c r="AG641" s="334" cm="1">
        <f t="array" ref="AG641">SUMPRODUCT(--($A642:$A$2509=$A641),--(AG642:AG$2509))</f>
        <v>135</v>
      </c>
      <c r="AH641" s="334" cm="1">
        <f t="array" ref="AH641">SUMPRODUCT(--($A642:$A$2509=$A641),--(AH642:AH$2509))</f>
        <v>601</v>
      </c>
      <c r="AI641" s="334" cm="1">
        <f t="array" ref="AI641">SUMPRODUCT(--($A642:$A$2509=$A641),--(AI642:AI$2509))</f>
        <v>549</v>
      </c>
      <c r="AJ641" s="334" cm="1">
        <f t="array" ref="AJ641">SUMPRODUCT(--($A642:$A$2509=$A641),--(AJ642:AJ$2509))</f>
        <v>116</v>
      </c>
      <c r="AK641" s="334" cm="1">
        <f t="array" ref="AK641">SUMPRODUCT(--($A642:$A$2509=$A641),--(AK642:AK$2509))</f>
        <v>41</v>
      </c>
      <c r="AL641" s="334" cm="1">
        <f t="array" ref="AL641">SUMPRODUCT(--($A642:$A$2509=$A641),--(AL642:AL$2509))</f>
        <v>463</v>
      </c>
      <c r="AM641" s="334" cm="1">
        <f t="array" ref="AM641">SUMPRODUCT(--($A642:$A$2509=$A641),--(AM642:AM$2509))</f>
        <v>15</v>
      </c>
      <c r="AN641" s="334" cm="1">
        <f t="array" ref="AN641">SUMPRODUCT(--($A642:$A$2509=$A641),--(AN642:AN$2509))</f>
        <v>934</v>
      </c>
      <c r="AO641" s="334" cm="1">
        <f t="array" ref="AO641">SUMPRODUCT(--($A642:$A$2509=$A641),--(AO642:AO$2509))</f>
        <v>51</v>
      </c>
      <c r="AP641" s="334" cm="1">
        <f t="array" ref="AP641">SUMPRODUCT(--($A642:$A$2509=$A641),--(AP642:AP$2509))</f>
        <v>42</v>
      </c>
      <c r="AQ641" s="334" cm="1">
        <f t="array" ref="AQ641">SUMPRODUCT(--($A642:$A$2509=$A641),--(AQ642:AQ$2509))</f>
        <v>28</v>
      </c>
      <c r="AR641" s="334" cm="1">
        <f t="array" ref="AR641">SUMPRODUCT(--($A642:$A$2509=$A641),--(AR642:AR$2509))</f>
        <v>88</v>
      </c>
      <c r="AS641" s="335"/>
      <c r="AT641" s="335"/>
      <c r="AU641" s="335"/>
      <c r="AV641" s="335"/>
      <c r="AW641" s="335"/>
      <c r="AX641" s="335"/>
      <c r="AY641" s="336"/>
      <c r="AZ641" s="335"/>
      <c r="BA641" s="335"/>
      <c r="BB641" s="335"/>
      <c r="BC641" s="335"/>
      <c r="BD641" s="337"/>
      <c r="BE641" s="337">
        <f>AC641/AB641</f>
        <v>0.26108695652173913</v>
      </c>
      <c r="BF641" s="337">
        <f>(AC641+AL641+AM641+AO641)/(AA641-AP641-AQ641)</f>
        <v>0.337890625</v>
      </c>
      <c r="BG641" s="337">
        <f>((AC641-AE641-AF641-AG641)+(AE641*2)+(AF641*3)+(AG641*4))/AB641</f>
        <v>0.4082608695652174</v>
      </c>
      <c r="BH641" s="337">
        <f>BF641+BG641</f>
        <v>0.74615149456521745</v>
      </c>
      <c r="BI641" s="337">
        <f>BG641+BH641</f>
        <v>1.1544123641304349</v>
      </c>
      <c r="BJ641" s="337"/>
      <c r="BK641" s="337"/>
      <c r="BL641" s="336"/>
      <c r="BM641" s="336"/>
      <c r="BN641" s="336"/>
      <c r="BO641" s="338"/>
      <c r="BP641" s="339" cm="1">
        <f t="array" ref="BP641">SUMPRODUCT(--($A642:$A$2509=$A641),--(BP642:BP$2509))</f>
        <v>-3.8132796389981838</v>
      </c>
      <c r="BQ641" s="336"/>
      <c r="BR641" s="339" cm="1">
        <f t="array" ref="BR641">SUMPRODUCT(--($A642:$A$2509=$A641),--(BR642:BR$2509))</f>
        <v>36.482711154774528</v>
      </c>
      <c r="BS641" s="333" cm="1">
        <f t="array" ref="BS641">SUMPRODUCT(--($A642:$A$2509=$A641),--(BS642:BS$2509))</f>
        <v>20.476658399324439</v>
      </c>
      <c r="BT641" s="238"/>
      <c r="BU641" s="239"/>
      <c r="BV641" s="295"/>
      <c r="BW641" s="238"/>
      <c r="BX641" s="238"/>
      <c r="BY641" s="238"/>
      <c r="BZ641" s="238"/>
      <c r="CA641" s="239"/>
      <c r="CB641" s="295"/>
      <c r="CC641" s="238"/>
      <c r="CD641" s="239"/>
      <c r="CE641" s="329"/>
      <c r="CF641" s="295"/>
      <c r="CG641" s="238"/>
      <c r="CH641" s="239"/>
      <c r="CI641" s="329"/>
      <c r="CJ641" s="295"/>
      <c r="CK641" s="238"/>
      <c r="CL641" s="239"/>
      <c r="CM641" s="329"/>
      <c r="CN641" s="295"/>
      <c r="CO641" s="238"/>
      <c r="CP641" s="239"/>
      <c r="CQ641" s="329"/>
      <c r="CR641" s="295"/>
      <c r="CS641" s="291"/>
      <c r="CT641" s="292"/>
      <c r="CU641" s="330"/>
      <c r="CV641" s="330"/>
      <c r="CW641" s="293"/>
      <c r="CX641" s="291"/>
      <c r="CY641" s="292"/>
      <c r="CZ641" s="330"/>
      <c r="DA641" s="330"/>
      <c r="DB641" s="293"/>
      <c r="DC641" s="291"/>
      <c r="DD641" s="292"/>
      <c r="DE641" s="330"/>
      <c r="DF641" s="330"/>
      <c r="DG641" s="293"/>
      <c r="DH641" s="303" cm="1">
        <f t="array" ref="DH641">SUMPRODUCT(--($A642:$A$2509=$A641),--(DH642:DH$2509))</f>
        <v>0</v>
      </c>
      <c r="DI641" s="343" cm="1">
        <f t="array" ref="DI641">SUMPRODUCT(--($A642:$A$2509=$A641),--(DI642:DI$2509))</f>
        <v>-11.481001579202619</v>
      </c>
      <c r="DJ641" s="334" cm="1">
        <f t="array" ref="DJ641">SUMPRODUCT(--($A642:$A$2509=$A641),--(DJ642:DJ$2509))</f>
        <v>319</v>
      </c>
      <c r="DK641" s="334" cm="1">
        <f t="array" ref="DK641">SUMPRODUCT(--($A642:$A$2509=$A641),--(DK642:DK$2509))</f>
        <v>140</v>
      </c>
      <c r="DL641" s="334" cm="1">
        <f t="array" ref="DL641">SUMPRODUCT(--($A642:$A$2509=$A641),--(DL642:DL$2509))</f>
        <v>1</v>
      </c>
      <c r="DM641" s="334" cm="1">
        <f t="array" ref="DM641">SUMPRODUCT(--($A642:$A$2509=$A641),--(DM642:DM$2509))</f>
        <v>55</v>
      </c>
      <c r="DN641" s="334" cm="1">
        <f t="array" ref="DN641">SUMPRODUCT(--($A642:$A$2509=$A641),--(DN642:DN$2509))</f>
        <v>55</v>
      </c>
      <c r="DO641" s="334" cm="1">
        <f t="array" ref="DO641">SUMPRODUCT(--($A642:$A$2509=$A641),--(DO642:DO$2509))</f>
        <v>14</v>
      </c>
      <c r="DP641" s="339" cm="1">
        <f t="array" ref="DP641">SUMPRODUCT(--($A642:$A$2509=$A641),--(DP642:DP$2509))</f>
        <v>955.90000000000032</v>
      </c>
      <c r="DQ641" s="339" cm="1">
        <f t="array" ref="DQ641">SUMPRODUCT(--($A642:$A$2509=$A641),--(DQ642:DQ$2509))</f>
        <v>780.29998683929375</v>
      </c>
      <c r="DR641" s="339" cm="1">
        <f t="array" ref="DR641">SUMPRODUCT(--($A642:$A$2509=$A641),--(DR642:DR$2509))</f>
        <v>175.6000013351439</v>
      </c>
      <c r="DS641" s="334" cm="1">
        <f t="array" ref="DS641">SUMPRODUCT(--($A642:$A$2509=$A641),--(DS642:DS$2509))</f>
        <v>3952</v>
      </c>
      <c r="DT641" s="334" cm="1">
        <f t="array" ref="DT641">SUMPRODUCT(--($A642:$A$2509=$A641),--(DT642:DT$2509))</f>
        <v>799</v>
      </c>
      <c r="DU641" s="334" cm="1">
        <f t="array" ref="DU641">SUMPRODUCT(--($A642:$A$2509=$A641),--(DU642:DU$2509))</f>
        <v>412</v>
      </c>
      <c r="DV641" s="334" cm="1">
        <f t="array" ref="DV641">SUMPRODUCT(--($A642:$A$2509=$A641),--(DV642:DV$2509))</f>
        <v>368</v>
      </c>
      <c r="DW641" s="334" cm="1">
        <f t="array" ref="DW641">SUMPRODUCT(--($A642:$A$2509=$A641),--(DW642:DW$2509))</f>
        <v>119</v>
      </c>
      <c r="DX641" s="334" cm="1">
        <f t="array" ref="DX641">SUMPRODUCT(--($A642:$A$2509=$A641),--(DX642:DX$2509))</f>
        <v>307</v>
      </c>
      <c r="DY641" s="334" cm="1">
        <f t="array" ref="DY641">SUMPRODUCT(--($A642:$A$2509=$A641),--(DY642:DY$2509))</f>
        <v>9</v>
      </c>
      <c r="DZ641" s="334" cm="1">
        <f t="array" ref="DZ641">SUMPRODUCT(--($A642:$A$2509=$A641),--(DZ642:DZ$2509))</f>
        <v>41</v>
      </c>
      <c r="EA641" s="334" cm="1">
        <f t="array" ref="EA641">SUMPRODUCT(--($A642:$A$2509=$A641),--(EA642:EA$2509))</f>
        <v>29</v>
      </c>
      <c r="EB641" s="334" cm="1">
        <f t="array" ref="EB641">SUMPRODUCT(--($A642:$A$2509=$A641),--(EB642:EB$2509))</f>
        <v>8</v>
      </c>
      <c r="EC641" s="334" cm="1">
        <f t="array" ref="EC641">SUMPRODUCT(--($A642:$A$2509=$A641),--(EC642:EC$2509))</f>
        <v>982</v>
      </c>
      <c r="ED641" s="338">
        <f>EC641/DP641*10</f>
        <v>10.273041113087141</v>
      </c>
      <c r="EE641" s="338">
        <f>DX641/DP641*10</f>
        <v>3.211633016005857</v>
      </c>
      <c r="EF641" s="338">
        <f>DW641/DP641*10</f>
        <v>1.2449000941521076</v>
      </c>
      <c r="EG641" s="338">
        <f>DX641/DQ641*10</f>
        <v>3.9343842775589848</v>
      </c>
      <c r="EH641" s="341">
        <f>(DT641+DX641+DZ641)/DP641</f>
        <v>1.1999163092373675</v>
      </c>
      <c r="EI641" s="341"/>
      <c r="EJ641" s="337">
        <f>DT641/(DS641-DX641-DY641-DZ641)</f>
        <v>0.22225312934631433</v>
      </c>
      <c r="EK641" s="337"/>
      <c r="EL641" s="342"/>
      <c r="EM641" s="342"/>
      <c r="EN641" s="342"/>
      <c r="EO641" s="342"/>
      <c r="EP641" s="342"/>
      <c r="EQ641" s="342"/>
      <c r="ER641" s="237"/>
      <c r="ES641" s="341"/>
      <c r="ET641" s="341"/>
      <c r="EU641" s="341"/>
      <c r="EV641" s="341"/>
      <c r="EW641" s="341"/>
      <c r="EX641" s="333" cm="1">
        <f t="array" ref="EX641">SUMPRODUCT(--($A642:$A$2509=$A641),--(EX642:EX$2509))</f>
        <v>13.256647337228033</v>
      </c>
    </row>
    <row r="642" spans="1:260" ht="13" customHeight="1">
      <c r="A642" s="160" t="s">
        <v>2177</v>
      </c>
      <c r="B642" s="160">
        <v>10011</v>
      </c>
      <c r="C642" s="160">
        <v>571510</v>
      </c>
      <c r="D642" s="160">
        <v>15440</v>
      </c>
      <c r="E642" s="160" t="s">
        <v>129</v>
      </c>
      <c r="F642" s="160" t="s">
        <v>129</v>
      </c>
      <c r="G642" s="175"/>
      <c r="H642" s="162" t="s">
        <v>938</v>
      </c>
      <c r="I642" s="162" t="s">
        <v>1635</v>
      </c>
      <c r="J642" s="161">
        <v>34</v>
      </c>
      <c r="K642" s="161">
        <v>1</v>
      </c>
      <c r="M642" s="184" t="s">
        <v>46</v>
      </c>
      <c r="Z642" s="163"/>
      <c r="AS642" s="278"/>
      <c r="AT642" s="278"/>
      <c r="AU642" s="278"/>
      <c r="AV642" s="278"/>
      <c r="AW642" s="278"/>
      <c r="AX642" s="278"/>
      <c r="AY642" s="456"/>
      <c r="AZ642" s="278"/>
      <c r="BA642" s="278"/>
      <c r="BB642" s="278"/>
      <c r="BC642" s="278"/>
      <c r="BD642" s="164"/>
      <c r="BE642" s="164"/>
      <c r="BF642" s="164"/>
      <c r="BG642" s="164"/>
      <c r="BH642" s="164"/>
      <c r="BI642" s="164"/>
      <c r="BJ642" s="165"/>
      <c r="BK642" s="164"/>
      <c r="BL642" s="165"/>
      <c r="BM642" s="165"/>
      <c r="BN642" s="165"/>
      <c r="BO642" s="165"/>
      <c r="BP642" s="165"/>
      <c r="BQ642" s="165"/>
      <c r="BR642" s="165"/>
      <c r="BS642" s="284"/>
      <c r="BT642" s="289"/>
      <c r="BU642" s="279"/>
      <c r="BV642" s="290"/>
      <c r="BW642" s="289"/>
      <c r="BX642" s="289"/>
      <c r="BY642" s="289"/>
      <c r="BZ642" s="289"/>
      <c r="CA642" s="279"/>
      <c r="CB642" s="290"/>
      <c r="CC642" s="289"/>
      <c r="CD642" s="279"/>
      <c r="CE642" s="328"/>
      <c r="CF642" s="290"/>
      <c r="CG642" s="289"/>
      <c r="CH642" s="279"/>
      <c r="CI642" s="328"/>
      <c r="CJ642" s="290"/>
      <c r="CK642" s="289"/>
      <c r="CL642" s="279"/>
      <c r="CM642" s="328"/>
      <c r="CN642" s="290"/>
      <c r="CO642" s="289"/>
      <c r="CP642" s="279"/>
      <c r="CQ642" s="328"/>
      <c r="CR642" s="290"/>
      <c r="CS642" s="289"/>
      <c r="CT642" s="279"/>
      <c r="CU642" s="328"/>
      <c r="CV642" s="328"/>
      <c r="CW642" s="290"/>
      <c r="CX642" s="289"/>
      <c r="CY642" s="279"/>
      <c r="CZ642" s="328"/>
      <c r="DA642" s="328"/>
      <c r="DB642" s="290"/>
      <c r="DC642" s="289"/>
      <c r="DD642" s="279"/>
      <c r="DE642" s="328"/>
      <c r="DF642" s="328"/>
      <c r="DG642" s="290"/>
      <c r="DH642" s="302"/>
      <c r="DI642" s="301"/>
      <c r="DJ642" s="163">
        <v>18</v>
      </c>
      <c r="DK642" s="163">
        <v>18</v>
      </c>
      <c r="DL642" s="163">
        <v>0</v>
      </c>
      <c r="DM642" s="163">
        <v>9</v>
      </c>
      <c r="DN642" s="163">
        <v>3</v>
      </c>
      <c r="DO642" s="163">
        <v>0</v>
      </c>
      <c r="DP642" s="165">
        <v>103.2</v>
      </c>
      <c r="DQ642" s="165">
        <v>103.199996948242</v>
      </c>
      <c r="DR642" s="165"/>
      <c r="DS642" s="163">
        <v>413</v>
      </c>
      <c r="DT642" s="163">
        <v>88</v>
      </c>
      <c r="DU642" s="163">
        <v>34</v>
      </c>
      <c r="DV642" s="163">
        <v>29</v>
      </c>
      <c r="DW642" s="163">
        <v>10</v>
      </c>
      <c r="DX642" s="163">
        <v>23</v>
      </c>
      <c r="DY642" s="163">
        <v>0</v>
      </c>
      <c r="DZ642" s="163">
        <v>5</v>
      </c>
      <c r="EA642" s="163">
        <v>1</v>
      </c>
      <c r="EB642" s="163">
        <v>0</v>
      </c>
      <c r="EC642" s="163">
        <v>96</v>
      </c>
      <c r="ED642" s="165">
        <v>8.33440534915262</v>
      </c>
      <c r="EE642" s="165">
        <v>1.9967846149011499</v>
      </c>
      <c r="EF642" s="165">
        <v>0.86816722387006495</v>
      </c>
      <c r="EG642" s="165">
        <v>7.6398715700565702</v>
      </c>
      <c r="EH642" s="166">
        <v>1.07073957610641</v>
      </c>
      <c r="EI642" s="165">
        <v>82.6383294943914</v>
      </c>
      <c r="EJ642" s="164">
        <v>0.22857142857142801</v>
      </c>
      <c r="EK642" s="164">
        <v>0.27956989247311798</v>
      </c>
      <c r="EL642" s="278">
        <v>0.36585365800000003</v>
      </c>
      <c r="EM642" s="278">
        <v>0.19163763</v>
      </c>
      <c r="EN642" s="278">
        <v>0.44250871000000003</v>
      </c>
      <c r="EO642" s="278">
        <v>7.6124570000000003E-2</v>
      </c>
      <c r="EP642" s="278">
        <v>0.37370241999999998</v>
      </c>
      <c r="EQ642" s="278">
        <v>0.10342679</v>
      </c>
      <c r="ER642" s="165">
        <v>-0.34632841899495798</v>
      </c>
      <c r="ES642" s="166">
        <v>2.5176849492231801</v>
      </c>
      <c r="ET642" s="166">
        <v>3.23</v>
      </c>
      <c r="EU642" s="166">
        <v>3.2979665642696898</v>
      </c>
      <c r="EV642" s="166">
        <v>3.85039029087365</v>
      </c>
      <c r="EW642" s="166">
        <v>3.7104691456665901</v>
      </c>
      <c r="EX642" s="284">
        <v>2.3664565086364702</v>
      </c>
    </row>
    <row r="643" spans="1:260" ht="13" customHeight="1">
      <c r="A643" s="160" t="s">
        <v>2177</v>
      </c>
      <c r="B643" s="160">
        <v>12363</v>
      </c>
      <c r="C643" s="160">
        <v>680885</v>
      </c>
      <c r="D643" s="160">
        <v>31846</v>
      </c>
      <c r="E643" s="160" t="s">
        <v>555</v>
      </c>
      <c r="F643" s="160" t="s">
        <v>555</v>
      </c>
      <c r="G643" s="175"/>
      <c r="H643" s="162" t="s">
        <v>4038</v>
      </c>
      <c r="I643" s="162" t="s">
        <v>867</v>
      </c>
      <c r="J643" s="160">
        <v>25</v>
      </c>
      <c r="K643" s="161">
        <v>1</v>
      </c>
      <c r="M643" s="184" t="s">
        <v>837</v>
      </c>
      <c r="Z643" s="163"/>
      <c r="AS643" s="278"/>
      <c r="AT643" s="278"/>
      <c r="AU643" s="278"/>
      <c r="AV643" s="278"/>
      <c r="AW643" s="278"/>
      <c r="AX643" s="278"/>
      <c r="AY643" s="456"/>
      <c r="AZ643" s="278"/>
      <c r="BA643" s="278"/>
      <c r="BB643" s="278"/>
      <c r="BC643" s="278"/>
      <c r="BD643" s="164"/>
      <c r="BE643" s="164"/>
      <c r="BF643" s="164"/>
      <c r="BG643" s="164"/>
      <c r="BH643" s="164"/>
      <c r="BI643" s="164"/>
      <c r="BJ643" s="165"/>
      <c r="BK643" s="164"/>
      <c r="BL643" s="165"/>
      <c r="BM643" s="165"/>
      <c r="BN643" s="165"/>
      <c r="BO643" s="165"/>
      <c r="BP643" s="165"/>
      <c r="BQ643" s="165"/>
      <c r="BR643" s="165"/>
      <c r="BS643" s="284"/>
      <c r="BT643" s="289"/>
      <c r="BU643" s="279"/>
      <c r="BV643" s="290"/>
      <c r="BW643" s="289"/>
      <c r="BX643" s="289"/>
      <c r="BY643" s="289"/>
      <c r="BZ643" s="289"/>
      <c r="CA643" s="279"/>
      <c r="CB643" s="290"/>
      <c r="CC643" s="289"/>
      <c r="CD643" s="279"/>
      <c r="CE643" s="328"/>
      <c r="CF643" s="290"/>
      <c r="CG643" s="289"/>
      <c r="CH643" s="279"/>
      <c r="CI643" s="328"/>
      <c r="CJ643" s="290"/>
      <c r="CK643" s="289"/>
      <c r="CL643" s="279"/>
      <c r="CM643" s="328"/>
      <c r="CN643" s="290"/>
      <c r="CO643" s="289"/>
      <c r="CP643" s="279"/>
      <c r="CQ643" s="328"/>
      <c r="CR643" s="290"/>
      <c r="CS643" s="289"/>
      <c r="CT643" s="279"/>
      <c r="CU643" s="328"/>
      <c r="CV643" s="328"/>
      <c r="CW643" s="290"/>
      <c r="CX643" s="289"/>
      <c r="CY643" s="279"/>
      <c r="CZ643" s="328"/>
      <c r="DA643" s="328"/>
      <c r="DB643" s="290"/>
      <c r="DC643" s="289"/>
      <c r="DD643" s="279"/>
      <c r="DE643" s="328"/>
      <c r="DF643" s="328"/>
      <c r="DG643" s="290"/>
      <c r="DH643" s="325"/>
      <c r="DI643" s="301"/>
      <c r="DJ643" s="163">
        <v>17</v>
      </c>
      <c r="DK643" s="163">
        <v>17</v>
      </c>
      <c r="DL643" s="163">
        <v>1</v>
      </c>
      <c r="DM643" s="163">
        <v>7</v>
      </c>
      <c r="DN643" s="163">
        <v>4</v>
      </c>
      <c r="DO643" s="163">
        <v>0</v>
      </c>
      <c r="DP643" s="165">
        <v>110.2</v>
      </c>
      <c r="DQ643" s="165">
        <v>110.199996948242</v>
      </c>
      <c r="DR643" s="165"/>
      <c r="DS643" s="163">
        <v>434</v>
      </c>
      <c r="DT643" s="163">
        <v>89</v>
      </c>
      <c r="DU643" s="163">
        <v>44</v>
      </c>
      <c r="DV643" s="163">
        <v>38</v>
      </c>
      <c r="DW643" s="163">
        <v>13</v>
      </c>
      <c r="DX643" s="163">
        <v>18</v>
      </c>
      <c r="DY643" s="163">
        <v>1</v>
      </c>
      <c r="DZ643" s="163">
        <v>2</v>
      </c>
      <c r="EA643" s="163">
        <v>2</v>
      </c>
      <c r="EB643" s="163">
        <v>0</v>
      </c>
      <c r="EC643" s="163">
        <v>108</v>
      </c>
      <c r="ED643" s="165">
        <v>8.7831327319577799</v>
      </c>
      <c r="EE643" s="165">
        <v>1.4638554553262899</v>
      </c>
      <c r="EF643" s="165">
        <v>1.05722893995788</v>
      </c>
      <c r="EG643" s="165">
        <v>7.2379519735578004</v>
      </c>
      <c r="EH643" s="166">
        <v>0.96686749209823297</v>
      </c>
      <c r="EI643" s="165">
        <v>74.621613109674499</v>
      </c>
      <c r="EJ643" s="164">
        <v>0.214975845410628</v>
      </c>
      <c r="EK643" s="164">
        <v>0.25938566552900999</v>
      </c>
      <c r="EL643" s="278">
        <v>0.468852459</v>
      </c>
      <c r="EM643" s="278">
        <v>0.229508196</v>
      </c>
      <c r="EN643" s="278">
        <v>0.30163934399999998</v>
      </c>
      <c r="EO643" s="278">
        <v>7.5163400000000005E-2</v>
      </c>
      <c r="EP643" s="278">
        <v>0.41503267999999999</v>
      </c>
      <c r="EQ643" s="278">
        <v>0.13413859</v>
      </c>
      <c r="ER643" s="165">
        <v>-0.21489336163867601</v>
      </c>
      <c r="ES643" s="166">
        <v>3.0903615167999599</v>
      </c>
      <c r="ET643" s="166">
        <v>3.42</v>
      </c>
      <c r="EU643" s="166">
        <v>3.2032177917634401</v>
      </c>
      <c r="EV643" s="166">
        <v>2.9019405644113498</v>
      </c>
      <c r="EW643" s="166">
        <v>3.1568547556266</v>
      </c>
      <c r="EX643" s="284">
        <v>2.2725183963775599</v>
      </c>
    </row>
    <row r="644" spans="1:260" ht="13" customHeight="1">
      <c r="A644" s="200" t="s">
        <v>2177</v>
      </c>
      <c r="B644" s="160">
        <v>9823</v>
      </c>
      <c r="C644" s="200">
        <v>607074</v>
      </c>
      <c r="D644" s="200">
        <v>16137</v>
      </c>
      <c r="E644" s="200" t="s">
        <v>16</v>
      </c>
      <c r="F644" s="160" t="s">
        <v>16</v>
      </c>
      <c r="G644" s="175"/>
      <c r="H644" s="207" t="s">
        <v>4366</v>
      </c>
      <c r="I644" s="208" t="s">
        <v>597</v>
      </c>
      <c r="J644" s="209">
        <v>32</v>
      </c>
      <c r="K644" s="161">
        <v>1</v>
      </c>
      <c r="L644" s="175"/>
      <c r="M644" s="210" t="s">
        <v>46</v>
      </c>
      <c r="N644" s="211"/>
      <c r="O644" s="175"/>
      <c r="P644" s="175"/>
      <c r="Q644" s="175"/>
      <c r="R644" s="175"/>
      <c r="S644" s="175"/>
      <c r="T644" s="175"/>
      <c r="U644" s="175"/>
      <c r="V644" s="175"/>
      <c r="W644" s="175"/>
      <c r="X644" s="175"/>
      <c r="Y644" s="210"/>
      <c r="Z644" s="163"/>
      <c r="AS644" s="278"/>
      <c r="AT644" s="278"/>
      <c r="AU644" s="278"/>
      <c r="AV644" s="278"/>
      <c r="AW644" s="278"/>
      <c r="AX644" s="278"/>
      <c r="AY644" s="456"/>
      <c r="AZ644" s="278"/>
      <c r="BA644" s="278"/>
      <c r="BB644" s="278"/>
      <c r="BC644" s="278"/>
      <c r="BD644" s="164"/>
      <c r="BE644" s="164"/>
      <c r="BF644" s="164"/>
      <c r="BG644" s="164"/>
      <c r="BH644" s="164"/>
      <c r="BI644" s="164"/>
      <c r="BJ644" s="165"/>
      <c r="BK644" s="164"/>
      <c r="BL644" s="165"/>
      <c r="BM644" s="165"/>
      <c r="BN644" s="165"/>
      <c r="BO644" s="165"/>
      <c r="BP644" s="165"/>
      <c r="BQ644" s="165"/>
      <c r="BR644" s="165"/>
      <c r="BS644" s="284"/>
      <c r="BT644" s="289"/>
      <c r="BU644" s="279"/>
      <c r="BV644" s="290"/>
      <c r="BW644" s="289"/>
      <c r="BX644" s="289"/>
      <c r="BY644" s="289"/>
      <c r="BZ644" s="289"/>
      <c r="CA644" s="279"/>
      <c r="CB644" s="290"/>
      <c r="CC644" s="289"/>
      <c r="CD644" s="279"/>
      <c r="CE644" s="328"/>
      <c r="CF644" s="290"/>
      <c r="CG644" s="289"/>
      <c r="CH644" s="279"/>
      <c r="CI644" s="328"/>
      <c r="CJ644" s="290"/>
      <c r="CK644" s="289"/>
      <c r="CL644" s="279"/>
      <c r="CM644" s="328"/>
      <c r="CN644" s="290"/>
      <c r="CO644" s="289"/>
      <c r="CP644" s="279"/>
      <c r="CQ644" s="328"/>
      <c r="CR644" s="290"/>
      <c r="CS644" s="289"/>
      <c r="CT644" s="279"/>
      <c r="CU644" s="328"/>
      <c r="CV644" s="328"/>
      <c r="CW644" s="290"/>
      <c r="CX644" s="289"/>
      <c r="CY644" s="279"/>
      <c r="CZ644" s="328"/>
      <c r="DA644" s="328"/>
      <c r="DB644" s="290"/>
      <c r="DC644" s="289"/>
      <c r="DD644" s="279"/>
      <c r="DE644" s="328"/>
      <c r="DF644" s="328"/>
      <c r="DG644" s="290"/>
      <c r="DH644" s="302"/>
      <c r="DI644" s="301"/>
      <c r="DJ644" s="163">
        <v>19</v>
      </c>
      <c r="DK644" s="163">
        <v>19</v>
      </c>
      <c r="DL644" s="163">
        <v>0</v>
      </c>
      <c r="DM644" s="163">
        <v>9</v>
      </c>
      <c r="DN644" s="163">
        <v>6</v>
      </c>
      <c r="DO644" s="163">
        <v>0</v>
      </c>
      <c r="DP644" s="165">
        <v>111.2</v>
      </c>
      <c r="DQ644" s="165">
        <v>111.199996948242</v>
      </c>
      <c r="DR644" s="165"/>
      <c r="DS644" s="163">
        <v>449</v>
      </c>
      <c r="DT644" s="163">
        <v>75</v>
      </c>
      <c r="DU644" s="163">
        <v>45</v>
      </c>
      <c r="DV644" s="163">
        <v>41</v>
      </c>
      <c r="DW644" s="163">
        <v>15</v>
      </c>
      <c r="DX644" s="163">
        <v>40</v>
      </c>
      <c r="DY644" s="163">
        <v>0</v>
      </c>
      <c r="DZ644" s="163">
        <v>4</v>
      </c>
      <c r="EA644" s="163">
        <v>4</v>
      </c>
      <c r="EB644" s="163">
        <v>0</v>
      </c>
      <c r="EC644" s="163">
        <v>127</v>
      </c>
      <c r="ED644" s="165">
        <v>10.2358211286361</v>
      </c>
      <c r="EE644" s="165">
        <v>3.2238806704365799</v>
      </c>
      <c r="EF644" s="165">
        <v>1.2089552514137201</v>
      </c>
      <c r="EG644" s="165">
        <v>6.0447762570685999</v>
      </c>
      <c r="EH644" s="166">
        <v>1.0298507697227901</v>
      </c>
      <c r="EI644" s="165">
        <v>79.884701441277301</v>
      </c>
      <c r="EJ644" s="164">
        <v>0.18518518518518501</v>
      </c>
      <c r="EK644" s="164">
        <v>0.22813688212927699</v>
      </c>
      <c r="EL644" s="278">
        <v>0.41025641000000002</v>
      </c>
      <c r="EM644" s="278">
        <v>0.15384615300000001</v>
      </c>
      <c r="EN644" s="278">
        <v>0.435897435</v>
      </c>
      <c r="EO644" s="278">
        <v>8.9928060000000004E-2</v>
      </c>
      <c r="EP644" s="278">
        <v>0.41366905999999998</v>
      </c>
      <c r="EQ644" s="278">
        <v>0.12876712000000001</v>
      </c>
      <c r="ER644" s="165">
        <v>-0.42648730462132001</v>
      </c>
      <c r="ES644" s="166">
        <v>3.3044776871975001</v>
      </c>
      <c r="ET644" s="166">
        <v>3.11</v>
      </c>
      <c r="EU644" s="166">
        <v>3.7394792677177602</v>
      </c>
      <c r="EV644" s="166">
        <v>3.5645973550815602</v>
      </c>
      <c r="EW644" s="166">
        <v>3.4764260330244099</v>
      </c>
      <c r="EX644" s="284">
        <v>1.77632296085357</v>
      </c>
    </row>
    <row r="645" spans="1:260" s="167" customFormat="1" ht="13" customHeight="1">
      <c r="A645" s="160" t="s">
        <v>2177</v>
      </c>
      <c r="B645" s="160">
        <v>10326</v>
      </c>
      <c r="C645" s="160">
        <v>607625</v>
      </c>
      <c r="D645" s="160">
        <v>12447</v>
      </c>
      <c r="E645" s="160" t="s">
        <v>2170</v>
      </c>
      <c r="F645" s="160" t="s">
        <v>2170</v>
      </c>
      <c r="G645" s="175"/>
      <c r="H645" s="168" t="s">
        <v>829</v>
      </c>
      <c r="I645" s="169" t="s">
        <v>602</v>
      </c>
      <c r="J645" s="170">
        <v>35</v>
      </c>
      <c r="K645" s="161">
        <v>1</v>
      </c>
      <c r="L645" s="161"/>
      <c r="M645" s="184" t="s">
        <v>837</v>
      </c>
      <c r="N645" s="187"/>
      <c r="O645" s="161"/>
      <c r="P645" s="161"/>
      <c r="Q645" s="161"/>
      <c r="R645" s="161"/>
      <c r="S645" s="161"/>
      <c r="T645" s="161"/>
      <c r="U645" s="161"/>
      <c r="V645" s="161"/>
      <c r="W645" s="161"/>
      <c r="X645" s="161"/>
      <c r="Y645" s="184"/>
      <c r="Z645" s="163"/>
      <c r="AA645" s="163"/>
      <c r="AB645" s="163"/>
      <c r="AC645" s="163"/>
      <c r="AD645" s="163"/>
      <c r="AE645" s="163"/>
      <c r="AF645" s="163"/>
      <c r="AG645" s="163"/>
      <c r="AH645" s="163"/>
      <c r="AI645" s="163"/>
      <c r="AJ645" s="163"/>
      <c r="AK645" s="163"/>
      <c r="AL645" s="163"/>
      <c r="AM645" s="163"/>
      <c r="AN645" s="163"/>
      <c r="AO645" s="163"/>
      <c r="AP645" s="163"/>
      <c r="AQ645" s="163"/>
      <c r="AR645" s="163"/>
      <c r="AS645" s="278"/>
      <c r="AT645" s="278"/>
      <c r="AU645" s="278"/>
      <c r="AV645" s="278"/>
      <c r="AW645" s="278"/>
      <c r="AX645" s="278"/>
      <c r="AY645" s="456"/>
      <c r="AZ645" s="278"/>
      <c r="BA645" s="278"/>
      <c r="BB645" s="278"/>
      <c r="BC645" s="278"/>
      <c r="BD645" s="164"/>
      <c r="BE645" s="164"/>
      <c r="BF645" s="164"/>
      <c r="BG645" s="164"/>
      <c r="BH645" s="164"/>
      <c r="BI645" s="164"/>
      <c r="BJ645" s="165"/>
      <c r="BK645" s="164"/>
      <c r="BL645" s="165"/>
      <c r="BM645" s="165"/>
      <c r="BN645" s="165"/>
      <c r="BO645" s="165"/>
      <c r="BP645" s="165"/>
      <c r="BQ645" s="165"/>
      <c r="BR645" s="165"/>
      <c r="BS645" s="284"/>
      <c r="BT645" s="289"/>
      <c r="BU645" s="279"/>
      <c r="BV645" s="290"/>
      <c r="BW645" s="289"/>
      <c r="BX645" s="289"/>
      <c r="BY645" s="289"/>
      <c r="BZ645" s="289"/>
      <c r="CA645" s="279"/>
      <c r="CB645" s="290"/>
      <c r="CC645" s="289"/>
      <c r="CD645" s="279"/>
      <c r="CE645" s="328"/>
      <c r="CF645" s="290"/>
      <c r="CG645" s="289"/>
      <c r="CH645" s="279"/>
      <c r="CI645" s="328"/>
      <c r="CJ645" s="290"/>
      <c r="CK645" s="289"/>
      <c r="CL645" s="279"/>
      <c r="CM645" s="328"/>
      <c r="CN645" s="290"/>
      <c r="CO645" s="289"/>
      <c r="CP645" s="279"/>
      <c r="CQ645" s="328"/>
      <c r="CR645" s="290"/>
      <c r="CS645" s="289"/>
      <c r="CT645" s="279"/>
      <c r="CU645" s="328"/>
      <c r="CV645" s="328"/>
      <c r="CW645" s="290"/>
      <c r="CX645" s="289"/>
      <c r="CY645" s="279"/>
      <c r="CZ645" s="328"/>
      <c r="DA645" s="328"/>
      <c r="DB645" s="290"/>
      <c r="DC645" s="289"/>
      <c r="DD645" s="279"/>
      <c r="DE645" s="328"/>
      <c r="DF645" s="328"/>
      <c r="DG645" s="290"/>
      <c r="DH645" s="302"/>
      <c r="DI645" s="301"/>
      <c r="DJ645" s="163">
        <v>16</v>
      </c>
      <c r="DK645" s="163">
        <v>16</v>
      </c>
      <c r="DL645" s="163">
        <v>0</v>
      </c>
      <c r="DM645" s="163">
        <v>6</v>
      </c>
      <c r="DN645" s="163">
        <v>5</v>
      </c>
      <c r="DO645" s="163">
        <v>0</v>
      </c>
      <c r="DP645" s="165">
        <v>95</v>
      </c>
      <c r="DQ645" s="165">
        <v>95</v>
      </c>
      <c r="DR645" s="165"/>
      <c r="DS645" s="163">
        <v>379</v>
      </c>
      <c r="DT645" s="163">
        <v>74</v>
      </c>
      <c r="DU645" s="163">
        <v>30</v>
      </c>
      <c r="DV645" s="163">
        <v>28</v>
      </c>
      <c r="DW645" s="163">
        <v>13</v>
      </c>
      <c r="DX645" s="163">
        <v>30</v>
      </c>
      <c r="DY645" s="163">
        <v>1</v>
      </c>
      <c r="DZ645" s="163">
        <v>3</v>
      </c>
      <c r="EA645" s="163">
        <v>3</v>
      </c>
      <c r="EB645" s="163">
        <v>0</v>
      </c>
      <c r="EC645" s="163">
        <v>83</v>
      </c>
      <c r="ED645" s="165">
        <v>7.8631585262225103</v>
      </c>
      <c r="EE645" s="165">
        <v>2.8421054914057202</v>
      </c>
      <c r="EF645" s="165">
        <v>1.2315790462758101</v>
      </c>
      <c r="EG645" s="165">
        <v>7.01052687880079</v>
      </c>
      <c r="EH645" s="166">
        <v>1.0947369300229399</v>
      </c>
      <c r="EI645" s="165">
        <v>84.917869057050694</v>
      </c>
      <c r="EJ645" s="164">
        <v>0.21387283236994201</v>
      </c>
      <c r="EK645" s="164">
        <v>0.24399999999999999</v>
      </c>
      <c r="EL645" s="278">
        <v>0.39615384599999998</v>
      </c>
      <c r="EM645" s="278">
        <v>0.19615384599999999</v>
      </c>
      <c r="EN645" s="278">
        <v>0.40769230699999998</v>
      </c>
      <c r="EO645" s="278">
        <v>8.7452470000000004E-2</v>
      </c>
      <c r="EP645" s="278">
        <v>0.46387833000000001</v>
      </c>
      <c r="EQ645" s="278">
        <v>8.4168339999999994E-2</v>
      </c>
      <c r="ER645" s="165">
        <v>0.59565994374439102</v>
      </c>
      <c r="ES645" s="166">
        <v>2.6526317919786702</v>
      </c>
      <c r="ET645" s="166">
        <v>4.41</v>
      </c>
      <c r="EU645" s="166">
        <v>4.1594322062991704</v>
      </c>
      <c r="EV645" s="166">
        <v>4.0257728537905804</v>
      </c>
      <c r="EW645" s="166">
        <v>4.0781197715596802</v>
      </c>
      <c r="EX645" s="284">
        <v>1.0941065549850399</v>
      </c>
      <c r="EY645" s="458"/>
      <c r="EZ645" s="162"/>
      <c r="FA645" s="162"/>
      <c r="FB645" s="162"/>
      <c r="FC645" s="162"/>
      <c r="FD645" s="162"/>
      <c r="FE645" s="162"/>
      <c r="FF645" s="162"/>
      <c r="FG645" s="162"/>
      <c r="FH645" s="162"/>
      <c r="FI645" s="162"/>
      <c r="FJ645" s="162"/>
      <c r="FK645" s="162"/>
      <c r="FL645" s="162"/>
      <c r="FM645" s="162"/>
      <c r="FN645" s="162"/>
      <c r="FO645" s="162"/>
      <c r="FP645" s="162"/>
      <c r="FQ645" s="162"/>
      <c r="FR645" s="162"/>
      <c r="FS645" s="162"/>
      <c r="FT645" s="162"/>
      <c r="FU645" s="162"/>
      <c r="FV645" s="162"/>
      <c r="FW645" s="162"/>
      <c r="FX645" s="162"/>
      <c r="FY645" s="162"/>
      <c r="FZ645" s="162"/>
      <c r="GA645" s="162"/>
      <c r="GB645" s="162"/>
      <c r="GC645" s="162"/>
      <c r="GD645" s="162"/>
      <c r="GE645" s="162"/>
      <c r="GF645" s="162"/>
      <c r="GG645" s="162"/>
      <c r="GH645" s="162"/>
      <c r="GI645" s="162"/>
      <c r="GJ645" s="162"/>
      <c r="GK645" s="162"/>
      <c r="GL645" s="162"/>
      <c r="GM645" s="162"/>
      <c r="GN645" s="162"/>
      <c r="GO645" s="162"/>
      <c r="GP645" s="162"/>
      <c r="GQ645" s="162"/>
      <c r="GR645" s="162"/>
      <c r="GS645" s="162"/>
      <c r="GT645" s="162"/>
      <c r="GU645" s="162"/>
      <c r="GV645" s="162"/>
      <c r="GW645" s="162"/>
      <c r="GX645" s="162"/>
      <c r="GY645" s="162"/>
      <c r="GZ645" s="162"/>
      <c r="HA645" s="162"/>
      <c r="HB645" s="162"/>
      <c r="HC645" s="162"/>
      <c r="HD645" s="162"/>
      <c r="HE645" s="162"/>
      <c r="HF645" s="162"/>
      <c r="HG645" s="162"/>
      <c r="HH645" s="162"/>
      <c r="HI645" s="162"/>
      <c r="HJ645" s="162"/>
      <c r="HK645" s="162"/>
      <c r="HL645" s="162"/>
      <c r="HM645" s="162"/>
      <c r="HN645" s="162"/>
      <c r="HO645" s="162"/>
      <c r="HP645" s="162"/>
      <c r="HQ645" s="162"/>
      <c r="HR645" s="162"/>
      <c r="HS645" s="162"/>
      <c r="HT645" s="162"/>
      <c r="HU645" s="162"/>
      <c r="HV645" s="162"/>
      <c r="HW645" s="162"/>
      <c r="HX645" s="162"/>
      <c r="HY645" s="162"/>
      <c r="HZ645" s="162"/>
      <c r="IA645" s="162"/>
      <c r="IB645" s="162"/>
      <c r="IC645" s="162"/>
      <c r="ID645" s="162"/>
      <c r="IE645" s="162"/>
      <c r="IF645" s="162"/>
      <c r="IG645" s="162"/>
      <c r="IH645" s="162"/>
      <c r="II645" s="162"/>
      <c r="IJ645" s="162"/>
      <c r="IK645" s="162"/>
      <c r="IL645" s="162"/>
      <c r="IM645" s="162"/>
      <c r="IN645" s="162"/>
      <c r="IO645" s="162"/>
      <c r="IP645" s="162"/>
      <c r="IQ645" s="162"/>
      <c r="IR645" s="162"/>
      <c r="IS645" s="162"/>
      <c r="IT645" s="162"/>
      <c r="IU645" s="162"/>
      <c r="IV645" s="162"/>
      <c r="IW645" s="162"/>
      <c r="IX645" s="162"/>
      <c r="IY645" s="162"/>
      <c r="IZ645" s="162"/>
    </row>
    <row r="646" spans="1:260" ht="13" customHeight="1">
      <c r="A646" s="160" t="s">
        <v>2177</v>
      </c>
      <c r="B646" s="160">
        <v>11653</v>
      </c>
      <c r="C646" s="160">
        <v>642100</v>
      </c>
      <c r="D646" s="160">
        <v>17170</v>
      </c>
      <c r="E646" s="160" t="s">
        <v>598</v>
      </c>
      <c r="F646" s="160" t="s">
        <v>598</v>
      </c>
      <c r="G646" s="175"/>
      <c r="H646" s="162" t="s">
        <v>1906</v>
      </c>
      <c r="I646" s="162" t="s">
        <v>1907</v>
      </c>
      <c r="J646" s="161">
        <v>30</v>
      </c>
      <c r="K646" s="161">
        <v>1</v>
      </c>
      <c r="M646" s="184" t="s">
        <v>46</v>
      </c>
      <c r="Z646" s="163"/>
      <c r="AS646" s="278"/>
      <c r="AT646" s="278"/>
      <c r="AU646" s="278"/>
      <c r="AV646" s="278"/>
      <c r="AW646" s="278"/>
      <c r="AX646" s="278"/>
      <c r="AY646" s="456"/>
      <c r="AZ646" s="278"/>
      <c r="BA646" s="278"/>
      <c r="BB646" s="278"/>
      <c r="BC646" s="278"/>
      <c r="BD646" s="164"/>
      <c r="BE646" s="164"/>
      <c r="BF646" s="164"/>
      <c r="BG646" s="164"/>
      <c r="BH646" s="164"/>
      <c r="BI646" s="164"/>
      <c r="BJ646" s="165"/>
      <c r="BK646" s="164"/>
      <c r="BL646" s="165"/>
      <c r="BM646" s="165"/>
      <c r="BN646" s="165"/>
      <c r="BO646" s="165"/>
      <c r="BP646" s="165"/>
      <c r="BQ646" s="165"/>
      <c r="BR646" s="165"/>
      <c r="BS646" s="284"/>
      <c r="BT646" s="289"/>
      <c r="BU646" s="279"/>
      <c r="BV646" s="290"/>
      <c r="BW646" s="289"/>
      <c r="BX646" s="289"/>
      <c r="BY646" s="289"/>
      <c r="BZ646" s="289"/>
      <c r="CA646" s="279"/>
      <c r="CB646" s="290"/>
      <c r="CC646" s="289"/>
      <c r="CD646" s="279"/>
      <c r="CE646" s="328"/>
      <c r="CF646" s="290"/>
      <c r="CG646" s="289"/>
      <c r="CH646" s="279"/>
      <c r="CI646" s="328"/>
      <c r="CJ646" s="290"/>
      <c r="CK646" s="289"/>
      <c r="CL646" s="279"/>
      <c r="CM646" s="328"/>
      <c r="CN646" s="290"/>
      <c r="CO646" s="289"/>
      <c r="CP646" s="279"/>
      <c r="CQ646" s="328"/>
      <c r="CR646" s="290"/>
      <c r="CS646" s="289"/>
      <c r="CT646" s="279"/>
      <c r="CU646" s="328"/>
      <c r="CV646" s="328"/>
      <c r="CW646" s="290"/>
      <c r="CX646" s="289"/>
      <c r="CY646" s="279"/>
      <c r="CZ646" s="328"/>
      <c r="DA646" s="328"/>
      <c r="DB646" s="290"/>
      <c r="DC646" s="289"/>
      <c r="DD646" s="279"/>
      <c r="DE646" s="328"/>
      <c r="DF646" s="328"/>
      <c r="DG646" s="290"/>
      <c r="DH646" s="302"/>
      <c r="DI646" s="301"/>
      <c r="DJ646" s="163">
        <v>39</v>
      </c>
      <c r="DK646" s="163">
        <v>0</v>
      </c>
      <c r="DL646" s="163">
        <v>0</v>
      </c>
      <c r="DM646" s="163">
        <v>2</v>
      </c>
      <c r="DN646" s="163">
        <v>0</v>
      </c>
      <c r="DO646" s="163">
        <v>0</v>
      </c>
      <c r="DP646" s="165">
        <v>34</v>
      </c>
      <c r="DQ646" s="165"/>
      <c r="DR646" s="165">
        <v>34</v>
      </c>
      <c r="DS646" s="163">
        <v>135</v>
      </c>
      <c r="DT646" s="163">
        <v>25</v>
      </c>
      <c r="DU646" s="163">
        <v>10</v>
      </c>
      <c r="DV646" s="163">
        <v>10</v>
      </c>
      <c r="DW646" s="163">
        <v>3</v>
      </c>
      <c r="DX646" s="163">
        <v>7</v>
      </c>
      <c r="DY646" s="163">
        <v>0</v>
      </c>
      <c r="DZ646" s="163">
        <v>2</v>
      </c>
      <c r="EA646" s="163">
        <v>1</v>
      </c>
      <c r="EB646" s="163">
        <v>0</v>
      </c>
      <c r="EC646" s="163">
        <v>51</v>
      </c>
      <c r="ED646" s="165">
        <v>13.500003029319</v>
      </c>
      <c r="EE646" s="165">
        <v>1.8529415922594801</v>
      </c>
      <c r="EF646" s="165">
        <v>0.79411782525406405</v>
      </c>
      <c r="EG646" s="165">
        <v>6.6176485437838704</v>
      </c>
      <c r="EH646" s="166">
        <v>0.94117668178259495</v>
      </c>
      <c r="EI646" s="165">
        <v>73.006323283063693</v>
      </c>
      <c r="EJ646" s="164">
        <v>0.19841269841269801</v>
      </c>
      <c r="EK646" s="164">
        <v>0.30555555555555503</v>
      </c>
      <c r="EL646" s="278">
        <v>0.46666666600000001</v>
      </c>
      <c r="EM646" s="278">
        <v>0.133333333</v>
      </c>
      <c r="EN646" s="278">
        <v>0.4</v>
      </c>
      <c r="EO646" s="278">
        <v>0.10666667000000001</v>
      </c>
      <c r="EP646" s="278">
        <v>0.38666666999999999</v>
      </c>
      <c r="EQ646" s="278">
        <v>0.15459882999999999</v>
      </c>
      <c r="ER646" s="165">
        <v>-1.88923205417738E-2</v>
      </c>
      <c r="ES646" s="166">
        <v>2.6470594175135398</v>
      </c>
      <c r="ET646" s="166">
        <v>2.16</v>
      </c>
      <c r="EU646" s="166">
        <v>2.0269241425404698</v>
      </c>
      <c r="EV646" s="166">
        <v>2.18093940349977</v>
      </c>
      <c r="EW646" s="166">
        <v>1.76047249818854</v>
      </c>
      <c r="EX646" s="284">
        <v>1.0192062854766799</v>
      </c>
    </row>
    <row r="647" spans="1:260" ht="13" customHeight="1">
      <c r="A647" s="160" t="s">
        <v>2177</v>
      </c>
      <c r="B647" s="200">
        <v>9546</v>
      </c>
      <c r="C647" s="200">
        <v>593958</v>
      </c>
      <c r="D647" s="160">
        <v>13164</v>
      </c>
      <c r="E647" s="200" t="s">
        <v>45</v>
      </c>
      <c r="F647" s="200" t="s">
        <v>45</v>
      </c>
      <c r="G647" s="175"/>
      <c r="H647" s="207" t="s">
        <v>165</v>
      </c>
      <c r="I647" s="208" t="s">
        <v>296</v>
      </c>
      <c r="J647" s="209">
        <v>32</v>
      </c>
      <c r="K647" s="161">
        <v>1</v>
      </c>
      <c r="L647" s="175"/>
      <c r="M647" s="210" t="s">
        <v>46</v>
      </c>
      <c r="N647" s="211"/>
      <c r="O647" s="175"/>
      <c r="P647" s="175"/>
      <c r="Q647" s="175"/>
      <c r="R647" s="175"/>
      <c r="S647" s="175"/>
      <c r="T647" s="175"/>
      <c r="U647" s="175"/>
      <c r="V647" s="175"/>
      <c r="W647" s="175"/>
      <c r="X647" s="175"/>
      <c r="Y647" s="210"/>
      <c r="Z647" s="163"/>
      <c r="AS647" s="278"/>
      <c r="AT647" s="278"/>
      <c r="AU647" s="278"/>
      <c r="AV647" s="278"/>
      <c r="AW647" s="278"/>
      <c r="AX647" s="278"/>
      <c r="AY647" s="456"/>
      <c r="AZ647" s="278"/>
      <c r="BA647" s="278"/>
      <c r="BB647" s="278"/>
      <c r="BC647" s="278"/>
      <c r="BD647" s="164"/>
      <c r="BE647" s="164"/>
      <c r="BF647" s="164"/>
      <c r="BG647" s="164"/>
      <c r="BH647" s="164"/>
      <c r="BI647" s="164"/>
      <c r="BJ647" s="165"/>
      <c r="BK647" s="164"/>
      <c r="BL647" s="165"/>
      <c r="BM647" s="165"/>
      <c r="BN647" s="165"/>
      <c r="BO647" s="165"/>
      <c r="BP647" s="165"/>
      <c r="BQ647" s="165"/>
      <c r="BR647" s="165"/>
      <c r="BS647" s="284"/>
      <c r="BT647" s="289"/>
      <c r="BU647" s="279"/>
      <c r="BV647" s="290"/>
      <c r="BW647" s="289"/>
      <c r="BX647" s="289"/>
      <c r="BY647" s="289"/>
      <c r="BZ647" s="289"/>
      <c r="CA647" s="279"/>
      <c r="CB647" s="290"/>
      <c r="CC647" s="289"/>
      <c r="CD647" s="279"/>
      <c r="CE647" s="328"/>
      <c r="CF647" s="290"/>
      <c r="CG647" s="289"/>
      <c r="CH647" s="279"/>
      <c r="CI647" s="328"/>
      <c r="CJ647" s="290"/>
      <c r="CK647" s="289"/>
      <c r="CL647" s="279"/>
      <c r="CM647" s="328"/>
      <c r="CN647" s="290"/>
      <c r="CO647" s="289"/>
      <c r="CP647" s="279"/>
      <c r="CQ647" s="328"/>
      <c r="CR647" s="290"/>
      <c r="CS647" s="289"/>
      <c r="CT647" s="279"/>
      <c r="CU647" s="328"/>
      <c r="CV647" s="328"/>
      <c r="CW647" s="290"/>
      <c r="CX647" s="289"/>
      <c r="CY647" s="279"/>
      <c r="CZ647" s="328"/>
      <c r="DA647" s="328"/>
      <c r="DB647" s="290"/>
      <c r="DC647" s="289"/>
      <c r="DD647" s="279"/>
      <c r="DE647" s="328"/>
      <c r="DF647" s="328"/>
      <c r="DG647" s="290"/>
      <c r="DH647" s="302"/>
      <c r="DI647" s="301"/>
      <c r="DJ647" s="163">
        <v>15</v>
      </c>
      <c r="DK647" s="163">
        <v>15</v>
      </c>
      <c r="DL647" s="163">
        <v>0</v>
      </c>
      <c r="DM647" s="163">
        <v>3</v>
      </c>
      <c r="DN647" s="163">
        <v>5</v>
      </c>
      <c r="DO647" s="163">
        <v>0</v>
      </c>
      <c r="DP647" s="165">
        <v>76.099999999999994</v>
      </c>
      <c r="DQ647" s="165">
        <v>76.099998474121094</v>
      </c>
      <c r="DR647" s="165"/>
      <c r="DS647" s="163">
        <v>354</v>
      </c>
      <c r="DT647" s="163">
        <v>97</v>
      </c>
      <c r="DU647" s="163">
        <v>57</v>
      </c>
      <c r="DV647" s="163">
        <v>49</v>
      </c>
      <c r="DW647" s="163">
        <v>14</v>
      </c>
      <c r="DX647" s="163">
        <v>27</v>
      </c>
      <c r="DY647" s="163">
        <v>1</v>
      </c>
      <c r="DZ647" s="163">
        <v>1</v>
      </c>
      <c r="EA647" s="163">
        <v>3</v>
      </c>
      <c r="EB647" s="163">
        <v>1</v>
      </c>
      <c r="EC647" s="163">
        <v>87</v>
      </c>
      <c r="ED647" s="165">
        <v>10.2576426048873</v>
      </c>
      <c r="EE647" s="165">
        <v>3.1834063256546901</v>
      </c>
      <c r="EF647" s="165">
        <v>1.6506551318209499</v>
      </c>
      <c r="EG647" s="165">
        <v>11.436681984759399</v>
      </c>
      <c r="EH647" s="166">
        <v>1.6244542567126801</v>
      </c>
      <c r="EI647" s="165">
        <v>125.373329902441</v>
      </c>
      <c r="EJ647" s="164">
        <v>0.29754601226993799</v>
      </c>
      <c r="EK647" s="164">
        <v>0.36888888888888799</v>
      </c>
      <c r="EL647" s="278">
        <v>0.34913793100000001</v>
      </c>
      <c r="EM647" s="278">
        <v>0.22413793100000001</v>
      </c>
      <c r="EN647" s="278">
        <v>0.426724137</v>
      </c>
      <c r="EO647" s="278">
        <v>8.3682010000000001E-2</v>
      </c>
      <c r="EP647" s="278">
        <v>0.34728033000000003</v>
      </c>
      <c r="EQ647" s="278">
        <v>0.10399397000000001</v>
      </c>
      <c r="ER647" s="165">
        <v>0.425074255357895</v>
      </c>
      <c r="ES647" s="166">
        <v>5.7772929613733304</v>
      </c>
      <c r="ET647" s="166">
        <v>4.09</v>
      </c>
      <c r="EU647" s="166">
        <v>4.2909881645262704</v>
      </c>
      <c r="EV647" s="166">
        <v>3.8191170641148702</v>
      </c>
      <c r="EW647" s="166">
        <v>3.7742646781048301</v>
      </c>
      <c r="EX647" s="284">
        <v>0.83538633584976196</v>
      </c>
    </row>
    <row r="648" spans="1:260" ht="13" customHeight="1">
      <c r="A648" s="160" t="s">
        <v>2177</v>
      </c>
      <c r="B648" s="160">
        <v>12999</v>
      </c>
      <c r="C648" s="160">
        <v>694738</v>
      </c>
      <c r="D648" s="160">
        <v>30076</v>
      </c>
      <c r="E648" s="160" t="s">
        <v>2177</v>
      </c>
      <c r="F648" s="160" t="s">
        <v>2177</v>
      </c>
      <c r="G648" s="175"/>
      <c r="H648" s="162" t="s">
        <v>4131</v>
      </c>
      <c r="I648" s="162" t="s">
        <v>4130</v>
      </c>
      <c r="J648" s="160">
        <v>26</v>
      </c>
      <c r="K648" s="161">
        <v>1</v>
      </c>
      <c r="M648" s="184" t="s">
        <v>837</v>
      </c>
      <c r="Z648" s="163"/>
      <c r="AS648" s="278"/>
      <c r="AT648" s="278"/>
      <c r="AU648" s="278"/>
      <c r="AV648" s="278"/>
      <c r="AW648" s="278"/>
      <c r="AX648" s="278"/>
      <c r="AY648" s="456"/>
      <c r="AZ648" s="278"/>
      <c r="BA648" s="278"/>
      <c r="BB648" s="278"/>
      <c r="BC648" s="278"/>
      <c r="BD648" s="164"/>
      <c r="BE648" s="164"/>
      <c r="BF648" s="164"/>
      <c r="BG648" s="164"/>
      <c r="BH648" s="164"/>
      <c r="BI648" s="164"/>
      <c r="BJ648" s="165"/>
      <c r="BK648" s="164"/>
      <c r="BL648" s="165"/>
      <c r="BM648" s="165"/>
      <c r="BN648" s="165"/>
      <c r="BO648" s="165"/>
      <c r="BP648" s="165"/>
      <c r="BQ648" s="165"/>
      <c r="BR648" s="165"/>
      <c r="BS648" s="284"/>
      <c r="BT648" s="289"/>
      <c r="BU648" s="279"/>
      <c r="BV648" s="290"/>
      <c r="BW648" s="289"/>
      <c r="BX648" s="289"/>
      <c r="BY648" s="289"/>
      <c r="BZ648" s="289"/>
      <c r="CA648" s="279"/>
      <c r="CB648" s="290"/>
      <c r="CC648" s="289"/>
      <c r="CD648" s="279"/>
      <c r="CE648" s="328"/>
      <c r="CF648" s="290"/>
      <c r="CG648" s="289"/>
      <c r="CH648" s="279"/>
      <c r="CI648" s="328"/>
      <c r="CJ648" s="290"/>
      <c r="CK648" s="289"/>
      <c r="CL648" s="279"/>
      <c r="CM648" s="328"/>
      <c r="CN648" s="290"/>
      <c r="CO648" s="289"/>
      <c r="CP648" s="279"/>
      <c r="CQ648" s="328"/>
      <c r="CR648" s="290"/>
      <c r="CS648" s="289"/>
      <c r="CT648" s="279"/>
      <c r="CU648" s="328"/>
      <c r="CV648" s="328"/>
      <c r="CW648" s="290"/>
      <c r="CX648" s="289"/>
      <c r="CY648" s="279"/>
      <c r="CZ648" s="328"/>
      <c r="DA648" s="328"/>
      <c r="DB648" s="290"/>
      <c r="DC648" s="289"/>
      <c r="DD648" s="279"/>
      <c r="DE648" s="328"/>
      <c r="DF648" s="328"/>
      <c r="DG648" s="290"/>
      <c r="DH648" s="325"/>
      <c r="DI648" s="301"/>
      <c r="DJ648" s="163">
        <v>17</v>
      </c>
      <c r="DK648" s="163">
        <v>17</v>
      </c>
      <c r="DL648" s="163">
        <v>0</v>
      </c>
      <c r="DM648" s="163">
        <v>6</v>
      </c>
      <c r="DN648" s="163">
        <v>5</v>
      </c>
      <c r="DO648" s="163">
        <v>0</v>
      </c>
      <c r="DP648" s="165">
        <v>85.1</v>
      </c>
      <c r="DQ648" s="165">
        <v>85.099998474121094</v>
      </c>
      <c r="DR648" s="165"/>
      <c r="DS648" s="163">
        <v>379</v>
      </c>
      <c r="DT648" s="163">
        <v>88</v>
      </c>
      <c r="DU648" s="163">
        <v>42</v>
      </c>
      <c r="DV648" s="163">
        <v>33</v>
      </c>
      <c r="DW648" s="163">
        <v>8</v>
      </c>
      <c r="DX648" s="163">
        <v>38</v>
      </c>
      <c r="DY648" s="163">
        <v>1</v>
      </c>
      <c r="DZ648" s="163">
        <v>2</v>
      </c>
      <c r="EA648" s="163">
        <v>5</v>
      </c>
      <c r="EB648" s="163">
        <v>1</v>
      </c>
      <c r="EC648" s="163">
        <v>78</v>
      </c>
      <c r="ED648" s="165">
        <v>8.2265629903413604</v>
      </c>
      <c r="EE648" s="165">
        <v>4.0078127388842502</v>
      </c>
      <c r="EF648" s="165">
        <v>0.84375005029142203</v>
      </c>
      <c r="EG648" s="165">
        <v>9.2812505532056395</v>
      </c>
      <c r="EH648" s="166">
        <v>1.47656258800998</v>
      </c>
      <c r="EI648" s="165">
        <v>113.95923751204801</v>
      </c>
      <c r="EJ648" s="164">
        <v>0.25958702064896699</v>
      </c>
      <c r="EK648" s="164">
        <v>0.31620553359683701</v>
      </c>
      <c r="EL648" s="278">
        <v>0.44921875</v>
      </c>
      <c r="EM648" s="278">
        <v>0.21484375</v>
      </c>
      <c r="EN648" s="278">
        <v>0.3359375</v>
      </c>
      <c r="EO648" s="278">
        <v>8.045977E-2</v>
      </c>
      <c r="EP648" s="278">
        <v>0.35249042000000003</v>
      </c>
      <c r="EQ648" s="278">
        <v>9.797061E-2</v>
      </c>
      <c r="ER648" s="165">
        <v>0.300497827973915</v>
      </c>
      <c r="ES648" s="166">
        <v>3.4804689574521102</v>
      </c>
      <c r="ET648" s="166">
        <v>4.1500000000000004</v>
      </c>
      <c r="EU648" s="166">
        <v>3.8826229570433499</v>
      </c>
      <c r="EV648" s="166">
        <v>4.14994348937973</v>
      </c>
      <c r="EW648" s="166">
        <v>4.4002176807835101</v>
      </c>
      <c r="EX648" s="284">
        <v>0.82504701614379805</v>
      </c>
    </row>
    <row r="649" spans="1:260" ht="13" customHeight="1">
      <c r="A649" s="160" t="s">
        <v>2177</v>
      </c>
      <c r="B649" s="160">
        <v>10549</v>
      </c>
      <c r="C649" s="160">
        <v>656550</v>
      </c>
      <c r="D649" s="160">
        <v>16944</v>
      </c>
      <c r="E649" s="160" t="s">
        <v>555</v>
      </c>
      <c r="F649" s="160" t="s">
        <v>555</v>
      </c>
      <c r="G649" s="175"/>
      <c r="H649" s="162" t="s">
        <v>697</v>
      </c>
      <c r="I649" s="162" t="s">
        <v>493</v>
      </c>
      <c r="J649" s="160">
        <v>29</v>
      </c>
      <c r="K649" s="161">
        <v>1</v>
      </c>
      <c r="M649" s="184" t="s">
        <v>837</v>
      </c>
      <c r="Z649" s="163"/>
      <c r="AS649" s="278"/>
      <c r="AT649" s="278"/>
      <c r="AU649" s="278"/>
      <c r="AV649" s="278"/>
      <c r="AW649" s="278"/>
      <c r="AX649" s="278"/>
      <c r="AY649" s="456"/>
      <c r="AZ649" s="278"/>
      <c r="BA649" s="278"/>
      <c r="BB649" s="278"/>
      <c r="BC649" s="278"/>
      <c r="BD649" s="164"/>
      <c r="BE649" s="164"/>
      <c r="BF649" s="164"/>
      <c r="BG649" s="164"/>
      <c r="BH649" s="164"/>
      <c r="BI649" s="164"/>
      <c r="BJ649" s="165"/>
      <c r="BK649" s="164"/>
      <c r="BL649" s="165"/>
      <c r="BM649" s="165"/>
      <c r="BN649" s="165"/>
      <c r="BO649" s="165"/>
      <c r="BP649" s="165"/>
      <c r="BQ649" s="165"/>
      <c r="BR649" s="165"/>
      <c r="BS649" s="284"/>
      <c r="BT649" s="289"/>
      <c r="BU649" s="279"/>
      <c r="BV649" s="290"/>
      <c r="BW649" s="289"/>
      <c r="BX649" s="289"/>
      <c r="BY649" s="289"/>
      <c r="BZ649" s="289"/>
      <c r="CA649" s="279"/>
      <c r="CB649" s="290"/>
      <c r="CC649" s="289"/>
      <c r="CD649" s="279"/>
      <c r="CE649" s="328"/>
      <c r="CF649" s="290"/>
      <c r="CG649" s="289"/>
      <c r="CH649" s="279"/>
      <c r="CI649" s="328"/>
      <c r="CJ649" s="290"/>
      <c r="CK649" s="289"/>
      <c r="CL649" s="279"/>
      <c r="CM649" s="328"/>
      <c r="CN649" s="290"/>
      <c r="CO649" s="289"/>
      <c r="CP649" s="279"/>
      <c r="CQ649" s="328"/>
      <c r="CR649" s="290"/>
      <c r="CS649" s="289"/>
      <c r="CT649" s="279"/>
      <c r="CU649" s="328"/>
      <c r="CV649" s="328"/>
      <c r="CW649" s="290"/>
      <c r="CX649" s="289"/>
      <c r="CY649" s="279"/>
      <c r="CZ649" s="328"/>
      <c r="DA649" s="328"/>
      <c r="DB649" s="290"/>
      <c r="DC649" s="289"/>
      <c r="DD649" s="279"/>
      <c r="DE649" s="328"/>
      <c r="DF649" s="328"/>
      <c r="DG649" s="290"/>
      <c r="DH649" s="325"/>
      <c r="DI649" s="301"/>
      <c r="DJ649" s="163">
        <v>19</v>
      </c>
      <c r="DK649" s="163">
        <v>18</v>
      </c>
      <c r="DL649" s="163">
        <v>0</v>
      </c>
      <c r="DM649" s="163">
        <v>4</v>
      </c>
      <c r="DN649" s="163">
        <v>8</v>
      </c>
      <c r="DO649" s="163">
        <v>0</v>
      </c>
      <c r="DP649" s="165">
        <v>102</v>
      </c>
      <c r="DQ649" s="165">
        <v>101</v>
      </c>
      <c r="DR649" s="165">
        <v>1</v>
      </c>
      <c r="DS649" s="163">
        <v>424</v>
      </c>
      <c r="DT649" s="163">
        <v>78</v>
      </c>
      <c r="DU649" s="163">
        <v>40</v>
      </c>
      <c r="DV649" s="163">
        <v>39</v>
      </c>
      <c r="DW649" s="163">
        <v>15</v>
      </c>
      <c r="DX649" s="163">
        <v>48</v>
      </c>
      <c r="DY649" s="163">
        <v>0</v>
      </c>
      <c r="DZ649" s="163">
        <v>5</v>
      </c>
      <c r="EA649" s="163">
        <v>4</v>
      </c>
      <c r="EB649" s="163">
        <v>0</v>
      </c>
      <c r="EC649" s="163">
        <v>118</v>
      </c>
      <c r="ED649" s="165">
        <v>10.4117654846614</v>
      </c>
      <c r="EE649" s="165">
        <v>4.2352944344385497</v>
      </c>
      <c r="EF649" s="165">
        <v>1.32352951076204</v>
      </c>
      <c r="EG649" s="165">
        <v>6.8823534559626403</v>
      </c>
      <c r="EH649" s="166">
        <v>1.2352942100445701</v>
      </c>
      <c r="EI649" s="165">
        <v>95.3384485174128</v>
      </c>
      <c r="EJ649" s="164">
        <v>0.210242587601078</v>
      </c>
      <c r="EK649" s="164">
        <v>0.26470588235294101</v>
      </c>
      <c r="EL649" s="278">
        <v>0.46031746000000001</v>
      </c>
      <c r="EM649" s="278">
        <v>0.16269841199999999</v>
      </c>
      <c r="EN649" s="278">
        <v>0.37698412599999997</v>
      </c>
      <c r="EO649" s="278">
        <v>0.10671936999999999</v>
      </c>
      <c r="EP649" s="278">
        <v>0.42687746999999998</v>
      </c>
      <c r="EQ649" s="278">
        <v>0.13537374999999999</v>
      </c>
      <c r="ER649" s="165">
        <v>0.71191604493228899</v>
      </c>
      <c r="ES649" s="166">
        <v>3.4411767279813201</v>
      </c>
      <c r="ET649" s="166">
        <v>3.93</v>
      </c>
      <c r="EU649" s="166">
        <v>4.2426107411749401</v>
      </c>
      <c r="EV649" s="166">
        <v>3.70420193661201</v>
      </c>
      <c r="EW649" s="166">
        <v>3.7907413078608698</v>
      </c>
      <c r="EX649" s="284">
        <v>0.75741204619407598</v>
      </c>
    </row>
    <row r="650" spans="1:260" ht="13" customHeight="1">
      <c r="A650" s="160" t="s">
        <v>2177</v>
      </c>
      <c r="B650" s="160">
        <v>10423</v>
      </c>
      <c r="C650" s="160">
        <v>647336</v>
      </c>
      <c r="D650" s="160">
        <v>18383</v>
      </c>
      <c r="E650" s="160" t="s">
        <v>2171</v>
      </c>
      <c r="F650" s="160" t="s">
        <v>2171</v>
      </c>
      <c r="G650" s="175"/>
      <c r="H650" s="168" t="s">
        <v>971</v>
      </c>
      <c r="I650" s="169" t="s">
        <v>596</v>
      </c>
      <c r="J650" s="170">
        <v>27</v>
      </c>
      <c r="K650" s="161">
        <v>1</v>
      </c>
      <c r="M650" s="184" t="s">
        <v>837</v>
      </c>
      <c r="Z650" s="163"/>
      <c r="AS650" s="278"/>
      <c r="AT650" s="278"/>
      <c r="AU650" s="278"/>
      <c r="AV650" s="278"/>
      <c r="AW650" s="278"/>
      <c r="AX650" s="278"/>
      <c r="AY650" s="456"/>
      <c r="AZ650" s="278"/>
      <c r="BA650" s="278"/>
      <c r="BB650" s="278"/>
      <c r="BC650" s="278"/>
      <c r="BD650" s="164"/>
      <c r="BE650" s="164"/>
      <c r="BF650" s="164"/>
      <c r="BG650" s="164"/>
      <c r="BH650" s="164"/>
      <c r="BI650" s="164"/>
      <c r="BJ650" s="165"/>
      <c r="BK650" s="164"/>
      <c r="BL650" s="165"/>
      <c r="BM650" s="165"/>
      <c r="BN650" s="165"/>
      <c r="BO650" s="165"/>
      <c r="BP650" s="165"/>
      <c r="BQ650" s="165"/>
      <c r="BR650" s="165"/>
      <c r="BS650" s="284"/>
      <c r="BT650" s="289"/>
      <c r="BU650" s="279"/>
      <c r="BV650" s="290"/>
      <c r="BW650" s="289"/>
      <c r="BX650" s="289"/>
      <c r="BY650" s="289"/>
      <c r="BZ650" s="289"/>
      <c r="CA650" s="279"/>
      <c r="CB650" s="290"/>
      <c r="CC650" s="289"/>
      <c r="CD650" s="279"/>
      <c r="CE650" s="328"/>
      <c r="CF650" s="290"/>
      <c r="CG650" s="289"/>
      <c r="CH650" s="279"/>
      <c r="CI650" s="328"/>
      <c r="CJ650" s="290"/>
      <c r="CK650" s="289"/>
      <c r="CL650" s="279"/>
      <c r="CM650" s="328"/>
      <c r="CN650" s="290"/>
      <c r="CO650" s="289"/>
      <c r="CP650" s="279"/>
      <c r="CQ650" s="328"/>
      <c r="CR650" s="290"/>
      <c r="CS650" s="289"/>
      <c r="CT650" s="279"/>
      <c r="CU650" s="328"/>
      <c r="CV650" s="328"/>
      <c r="CW650" s="290"/>
      <c r="CX650" s="289"/>
      <c r="CY650" s="279"/>
      <c r="CZ650" s="328"/>
      <c r="DA650" s="328"/>
      <c r="DB650" s="290"/>
      <c r="DC650" s="289"/>
      <c r="DD650" s="279"/>
      <c r="DE650" s="328"/>
      <c r="DF650" s="328"/>
      <c r="DG650" s="290"/>
      <c r="DH650" s="302"/>
      <c r="DI650" s="301"/>
      <c r="DJ650" s="163">
        <v>12</v>
      </c>
      <c r="DK650" s="163">
        <v>12</v>
      </c>
      <c r="DL650" s="163">
        <v>0</v>
      </c>
      <c r="DM650" s="163">
        <v>3</v>
      </c>
      <c r="DN650" s="163">
        <v>6</v>
      </c>
      <c r="DO650" s="163">
        <v>0</v>
      </c>
      <c r="DP650" s="165">
        <v>63.1</v>
      </c>
      <c r="DQ650" s="165">
        <v>63.099998474121001</v>
      </c>
      <c r="DR650" s="165"/>
      <c r="DS650" s="163">
        <v>267</v>
      </c>
      <c r="DT650" s="163">
        <v>55</v>
      </c>
      <c r="DU650" s="163">
        <v>38</v>
      </c>
      <c r="DV650" s="163">
        <v>38</v>
      </c>
      <c r="DW650" s="163">
        <v>10</v>
      </c>
      <c r="DX650" s="163">
        <v>17</v>
      </c>
      <c r="DY650" s="163">
        <v>0</v>
      </c>
      <c r="DZ650" s="163">
        <v>10</v>
      </c>
      <c r="EA650" s="163">
        <v>0</v>
      </c>
      <c r="EB650" s="163">
        <v>1</v>
      </c>
      <c r="EC650" s="163">
        <v>70</v>
      </c>
      <c r="ED650" s="165">
        <v>9.9473686207694705</v>
      </c>
      <c r="EE650" s="165">
        <v>2.4157895221868699</v>
      </c>
      <c r="EF650" s="165">
        <v>1.42105266010992</v>
      </c>
      <c r="EG650" s="165">
        <v>7.8157896306045798</v>
      </c>
      <c r="EH650" s="166">
        <v>1.1368421280879299</v>
      </c>
      <c r="EI650" s="165">
        <v>87.740041052428197</v>
      </c>
      <c r="EJ650" s="164">
        <v>0.22916666666666599</v>
      </c>
      <c r="EK650" s="164">
        <v>0.28125</v>
      </c>
      <c r="EL650" s="278">
        <v>0.45833333300000001</v>
      </c>
      <c r="EM650" s="278">
        <v>0.13690476100000001</v>
      </c>
      <c r="EN650" s="278">
        <v>0.40476190400000001</v>
      </c>
      <c r="EO650" s="278">
        <v>6.4705879999999993E-2</v>
      </c>
      <c r="EP650" s="278">
        <v>0.41764706000000001</v>
      </c>
      <c r="EQ650" s="278">
        <v>9.8765430000000001E-2</v>
      </c>
      <c r="ER650" s="165">
        <v>-0.51599747254667205</v>
      </c>
      <c r="ES650" s="166">
        <v>5.4000001084177098</v>
      </c>
      <c r="ET650" s="166">
        <v>3.18</v>
      </c>
      <c r="EU650" s="166">
        <v>4.2068005636326102</v>
      </c>
      <c r="EV650" s="166">
        <v>3.7373706612787299</v>
      </c>
      <c r="EW650" s="166">
        <v>3.3751120779582999</v>
      </c>
      <c r="EX650" s="284">
        <v>0.73139363527297896</v>
      </c>
    </row>
    <row r="651" spans="1:260" ht="13" customHeight="1">
      <c r="A651" s="160" t="s">
        <v>2177</v>
      </c>
      <c r="B651" s="160">
        <v>12275</v>
      </c>
      <c r="C651" s="160">
        <v>669276</v>
      </c>
      <c r="D651" s="160">
        <v>19996</v>
      </c>
      <c r="E651" s="160" t="s">
        <v>555</v>
      </c>
      <c r="F651" s="160" t="s">
        <v>555</v>
      </c>
      <c r="G651" s="175"/>
      <c r="H651" s="162" t="s">
        <v>2404</v>
      </c>
      <c r="I651" s="162" t="s">
        <v>409</v>
      </c>
      <c r="J651" s="161">
        <v>30</v>
      </c>
      <c r="K651" s="161">
        <v>1</v>
      </c>
      <c r="M651" s="184" t="s">
        <v>46</v>
      </c>
      <c r="Z651" s="163"/>
      <c r="AS651" s="278"/>
      <c r="AT651" s="278"/>
      <c r="AU651" s="278"/>
      <c r="AV651" s="278"/>
      <c r="AW651" s="278"/>
      <c r="AX651" s="278"/>
      <c r="AY651" s="456"/>
      <c r="AZ651" s="278"/>
      <c r="BA651" s="278"/>
      <c r="BB651" s="278"/>
      <c r="BC651" s="278"/>
      <c r="BD651" s="164"/>
      <c r="BE651" s="164"/>
      <c r="BF651" s="164"/>
      <c r="BG651" s="164"/>
      <c r="BH651" s="164"/>
      <c r="BI651" s="164"/>
      <c r="BJ651" s="165"/>
      <c r="BK651" s="164"/>
      <c r="BL651" s="165"/>
      <c r="BM651" s="165"/>
      <c r="BN651" s="165"/>
      <c r="BO651" s="165"/>
      <c r="BP651" s="165"/>
      <c r="BQ651" s="165"/>
      <c r="BR651" s="165"/>
      <c r="BS651" s="284"/>
      <c r="BT651" s="289"/>
      <c r="BU651" s="279"/>
      <c r="BV651" s="290"/>
      <c r="BW651" s="289"/>
      <c r="BX651" s="289"/>
      <c r="BY651" s="289"/>
      <c r="BZ651" s="289"/>
      <c r="CA651" s="279"/>
      <c r="CB651" s="290"/>
      <c r="CC651" s="289"/>
      <c r="CD651" s="279"/>
      <c r="CE651" s="328"/>
      <c r="CF651" s="290"/>
      <c r="CG651" s="289"/>
      <c r="CH651" s="279"/>
      <c r="CI651" s="328"/>
      <c r="CJ651" s="290"/>
      <c r="CK651" s="289"/>
      <c r="CL651" s="279"/>
      <c r="CM651" s="328"/>
      <c r="CN651" s="290"/>
      <c r="CO651" s="289"/>
      <c r="CP651" s="279"/>
      <c r="CQ651" s="328"/>
      <c r="CR651" s="290"/>
      <c r="CS651" s="289"/>
      <c r="CT651" s="279"/>
      <c r="CU651" s="328"/>
      <c r="CV651" s="328"/>
      <c r="CW651" s="290"/>
      <c r="CX651" s="289"/>
      <c r="CY651" s="279"/>
      <c r="CZ651" s="328"/>
      <c r="DA651" s="328"/>
      <c r="DB651" s="290"/>
      <c r="DC651" s="289"/>
      <c r="DD651" s="279"/>
      <c r="DE651" s="328"/>
      <c r="DF651" s="328"/>
      <c r="DG651" s="290"/>
      <c r="DH651" s="302"/>
      <c r="DI651" s="301"/>
      <c r="DJ651" s="163">
        <v>41</v>
      </c>
      <c r="DK651" s="163">
        <v>0</v>
      </c>
      <c r="DL651" s="163">
        <v>0</v>
      </c>
      <c r="DM651" s="163">
        <v>1</v>
      </c>
      <c r="DN651" s="163">
        <v>3</v>
      </c>
      <c r="DO651" s="163">
        <v>2</v>
      </c>
      <c r="DP651" s="165">
        <v>40.200000000000003</v>
      </c>
      <c r="DQ651" s="165"/>
      <c r="DR651" s="165">
        <v>40.200000762939403</v>
      </c>
      <c r="DS651" s="163">
        <v>153</v>
      </c>
      <c r="DT651" s="163">
        <v>25</v>
      </c>
      <c r="DU651" s="163">
        <v>12</v>
      </c>
      <c r="DV651" s="163">
        <v>10</v>
      </c>
      <c r="DW651" s="163">
        <v>5</v>
      </c>
      <c r="DX651" s="163">
        <v>10</v>
      </c>
      <c r="DY651" s="163">
        <v>1</v>
      </c>
      <c r="DZ651" s="163">
        <v>0</v>
      </c>
      <c r="EA651" s="163">
        <v>1</v>
      </c>
      <c r="EB651" s="163">
        <v>3</v>
      </c>
      <c r="EC651" s="163">
        <v>42</v>
      </c>
      <c r="ED651" s="165">
        <v>9.2950834204069395</v>
      </c>
      <c r="EE651" s="165">
        <v>2.2131151000968901</v>
      </c>
      <c r="EF651" s="165">
        <v>1.1065575500484399</v>
      </c>
      <c r="EG651" s="165">
        <v>5.5327877502422202</v>
      </c>
      <c r="EH651" s="166">
        <v>0.86065587225990103</v>
      </c>
      <c r="EI651" s="165">
        <v>66.424334301460505</v>
      </c>
      <c r="EJ651" s="164">
        <v>0.17482517482517401</v>
      </c>
      <c r="EK651" s="164">
        <v>0.20833333333333301</v>
      </c>
      <c r="EL651" s="278">
        <v>0.39795918299999999</v>
      </c>
      <c r="EM651" s="278">
        <v>0.163265306</v>
      </c>
      <c r="EN651" s="278">
        <v>0.43877550999999998</v>
      </c>
      <c r="EO651" s="278">
        <v>9.9009899999999998E-2</v>
      </c>
      <c r="EP651" s="278">
        <v>0.32673267</v>
      </c>
      <c r="EQ651" s="278">
        <v>0.16013072</v>
      </c>
      <c r="ER651" s="165">
        <v>-1.4730796388951301E-2</v>
      </c>
      <c r="ES651" s="166">
        <v>2.2131151000968901</v>
      </c>
      <c r="ET651" s="166">
        <v>2.58</v>
      </c>
      <c r="EU651" s="166">
        <v>3.3562397551132901</v>
      </c>
      <c r="EV651" s="166">
        <v>3.31703504488208</v>
      </c>
      <c r="EW651" s="166">
        <v>2.9400576830207399</v>
      </c>
      <c r="EX651" s="284">
        <v>0.50069212913513095</v>
      </c>
    </row>
    <row r="652" spans="1:260" ht="13" customHeight="1">
      <c r="A652" s="160" t="s">
        <v>2177</v>
      </c>
      <c r="B652" s="160">
        <v>9559</v>
      </c>
      <c r="C652" s="160">
        <v>572955</v>
      </c>
      <c r="D652" s="160">
        <v>13435</v>
      </c>
      <c r="E652" s="160" t="s">
        <v>555</v>
      </c>
      <c r="F652" s="160" t="s">
        <v>555</v>
      </c>
      <c r="G652" s="175"/>
      <c r="H652" s="162" t="s">
        <v>186</v>
      </c>
      <c r="I652" s="162" t="s">
        <v>1755</v>
      </c>
      <c r="J652" s="161">
        <v>34</v>
      </c>
      <c r="K652" s="161">
        <v>1</v>
      </c>
      <c r="M652" s="184" t="s">
        <v>837</v>
      </c>
      <c r="Z652" s="163"/>
      <c r="AS652" s="278"/>
      <c r="AT652" s="278"/>
      <c r="AU652" s="278"/>
      <c r="AV652" s="278"/>
      <c r="AW652" s="278"/>
      <c r="AX652" s="278"/>
      <c r="AY652" s="456"/>
      <c r="AZ652" s="278"/>
      <c r="BA652" s="278"/>
      <c r="BB652" s="278"/>
      <c r="BC652" s="278"/>
      <c r="BD652" s="164"/>
      <c r="BE652" s="164"/>
      <c r="BF652" s="164"/>
      <c r="BG652" s="164"/>
      <c r="BH652" s="164"/>
      <c r="BI652" s="164"/>
      <c r="BJ652" s="165"/>
      <c r="BK652" s="164"/>
      <c r="BL652" s="165"/>
      <c r="BM652" s="165"/>
      <c r="BN652" s="165"/>
      <c r="BO652" s="165"/>
      <c r="BP652" s="165"/>
      <c r="BQ652" s="165"/>
      <c r="BR652" s="165"/>
      <c r="BS652" s="284"/>
      <c r="BT652" s="289"/>
      <c r="BU652" s="279"/>
      <c r="BV652" s="290"/>
      <c r="BW652" s="289"/>
      <c r="BX652" s="289"/>
      <c r="BY652" s="289"/>
      <c r="BZ652" s="289"/>
      <c r="CA652" s="279"/>
      <c r="CB652" s="290"/>
      <c r="CC652" s="289"/>
      <c r="CD652" s="279"/>
      <c r="CE652" s="328"/>
      <c r="CF652" s="290"/>
      <c r="CG652" s="289"/>
      <c r="CH652" s="279"/>
      <c r="CI652" s="328"/>
      <c r="CJ652" s="290"/>
      <c r="CK652" s="289"/>
      <c r="CL652" s="279"/>
      <c r="CM652" s="328"/>
      <c r="CN652" s="290"/>
      <c r="CO652" s="289"/>
      <c r="CP652" s="279"/>
      <c r="CQ652" s="328"/>
      <c r="CR652" s="290"/>
      <c r="CS652" s="289"/>
      <c r="CT652" s="279"/>
      <c r="CU652" s="328"/>
      <c r="CV652" s="328"/>
      <c r="CW652" s="290"/>
      <c r="CX652" s="289"/>
      <c r="CY652" s="279"/>
      <c r="CZ652" s="328"/>
      <c r="DA652" s="328"/>
      <c r="DB652" s="290"/>
      <c r="DC652" s="289"/>
      <c r="DD652" s="279"/>
      <c r="DE652" s="328"/>
      <c r="DF652" s="328"/>
      <c r="DG652" s="290"/>
      <c r="DH652" s="302"/>
      <c r="DI652" s="301"/>
      <c r="DJ652" s="163">
        <v>34</v>
      </c>
      <c r="DK652" s="163">
        <v>0</v>
      </c>
      <c r="DL652" s="163">
        <v>0</v>
      </c>
      <c r="DM652" s="163">
        <v>1</v>
      </c>
      <c r="DN652" s="163">
        <v>3</v>
      </c>
      <c r="DO652" s="163">
        <v>1</v>
      </c>
      <c r="DP652" s="165">
        <v>31.2</v>
      </c>
      <c r="DQ652" s="165"/>
      <c r="DR652" s="165">
        <v>31.2000007629394</v>
      </c>
      <c r="DS652" s="163">
        <v>127</v>
      </c>
      <c r="DT652" s="163">
        <v>28</v>
      </c>
      <c r="DU652" s="163">
        <v>11</v>
      </c>
      <c r="DV652" s="163">
        <v>10</v>
      </c>
      <c r="DW652" s="163">
        <v>3</v>
      </c>
      <c r="DX652" s="163">
        <v>9</v>
      </c>
      <c r="DY652" s="163">
        <v>1</v>
      </c>
      <c r="DZ652" s="163">
        <v>1</v>
      </c>
      <c r="EA652" s="163">
        <v>2</v>
      </c>
      <c r="EB652" s="163">
        <v>0</v>
      </c>
      <c r="EC652" s="163">
        <v>35</v>
      </c>
      <c r="ED652" s="165">
        <v>9.9473710173721894</v>
      </c>
      <c r="EE652" s="165">
        <v>2.5578954044671298</v>
      </c>
      <c r="EF652" s="165">
        <v>0.85263180148904505</v>
      </c>
      <c r="EG652" s="165">
        <v>7.9578968138977499</v>
      </c>
      <c r="EH652" s="166">
        <v>1.16842135759609</v>
      </c>
      <c r="EI652" s="165">
        <v>90.177286141251599</v>
      </c>
      <c r="EJ652" s="164">
        <v>0.23931623931623899</v>
      </c>
      <c r="EK652" s="164">
        <v>0.316455696202531</v>
      </c>
      <c r="EL652" s="278">
        <v>0.395061728</v>
      </c>
      <c r="EM652" s="278">
        <v>0.16049382700000001</v>
      </c>
      <c r="EN652" s="278">
        <v>0.44444444399999999</v>
      </c>
      <c r="EO652" s="278">
        <v>8.5365849999999993E-2</v>
      </c>
      <c r="EP652" s="278">
        <v>0.39024389999999998</v>
      </c>
      <c r="EQ652" s="278">
        <v>0.10428305</v>
      </c>
      <c r="ER652" s="165">
        <v>-0.91176810140410902</v>
      </c>
      <c r="ES652" s="166">
        <v>2.8421060049634801</v>
      </c>
      <c r="ET652" s="166">
        <v>2.89</v>
      </c>
      <c r="EU652" s="166">
        <v>3.0541689539351902</v>
      </c>
      <c r="EV652" s="166">
        <v>3.4989213196102802</v>
      </c>
      <c r="EW652" s="166">
        <v>2.9925825995183399</v>
      </c>
      <c r="EX652" s="284">
        <v>0.45148235559463501</v>
      </c>
    </row>
    <row r="653" spans="1:260" ht="13" customHeight="1">
      <c r="A653" s="160" t="s">
        <v>2177</v>
      </c>
      <c r="B653" s="160">
        <v>12806</v>
      </c>
      <c r="C653" s="160">
        <v>676254</v>
      </c>
      <c r="D653" s="160">
        <v>20423</v>
      </c>
      <c r="E653" s="160" t="s">
        <v>2177</v>
      </c>
      <c r="F653" s="160" t="s">
        <v>2177</v>
      </c>
      <c r="G653" s="175"/>
      <c r="H653" s="162" t="s">
        <v>206</v>
      </c>
      <c r="I653" s="162" t="s">
        <v>549</v>
      </c>
      <c r="J653" s="160">
        <v>29</v>
      </c>
      <c r="K653" s="161">
        <v>1</v>
      </c>
      <c r="M653" s="184" t="s">
        <v>837</v>
      </c>
      <c r="Z653" s="163"/>
      <c r="AS653" s="278"/>
      <c r="AT653" s="278"/>
      <c r="AU653" s="278"/>
      <c r="AV653" s="278"/>
      <c r="AW653" s="278"/>
      <c r="AX653" s="278"/>
      <c r="AY653" s="456"/>
      <c r="AZ653" s="278"/>
      <c r="BA653" s="278"/>
      <c r="BB653" s="278"/>
      <c r="BC653" s="278"/>
      <c r="BD653" s="164"/>
      <c r="BE653" s="164"/>
      <c r="BF653" s="164"/>
      <c r="BG653" s="164"/>
      <c r="BH653" s="164"/>
      <c r="BI653" s="164"/>
      <c r="BJ653" s="165"/>
      <c r="BK653" s="164"/>
      <c r="BL653" s="165"/>
      <c r="BM653" s="165"/>
      <c r="BN653" s="165"/>
      <c r="BO653" s="165"/>
      <c r="BP653" s="165"/>
      <c r="BQ653" s="165"/>
      <c r="BR653" s="165"/>
      <c r="BS653" s="284"/>
      <c r="BT653" s="289"/>
      <c r="BU653" s="279"/>
      <c r="BV653" s="290"/>
      <c r="BW653" s="289"/>
      <c r="BX653" s="289"/>
      <c r="BY653" s="289"/>
      <c r="BZ653" s="289"/>
      <c r="CA653" s="279"/>
      <c r="CB653" s="290"/>
      <c r="CC653" s="289"/>
      <c r="CD653" s="279"/>
      <c r="CE653" s="328"/>
      <c r="CF653" s="290"/>
      <c r="CG653" s="289"/>
      <c r="CH653" s="279"/>
      <c r="CI653" s="328"/>
      <c r="CJ653" s="290"/>
      <c r="CK653" s="289"/>
      <c r="CL653" s="279"/>
      <c r="CM653" s="328"/>
      <c r="CN653" s="290"/>
      <c r="CO653" s="289"/>
      <c r="CP653" s="279"/>
      <c r="CQ653" s="328"/>
      <c r="CR653" s="290"/>
      <c r="CS653" s="289"/>
      <c r="CT653" s="279"/>
      <c r="CU653" s="328"/>
      <c r="CV653" s="328"/>
      <c r="CW653" s="290"/>
      <c r="CX653" s="289"/>
      <c r="CY653" s="279"/>
      <c r="CZ653" s="328"/>
      <c r="DA653" s="328"/>
      <c r="DB653" s="290"/>
      <c r="DC653" s="289"/>
      <c r="DD653" s="279"/>
      <c r="DE653" s="328"/>
      <c r="DF653" s="328"/>
      <c r="DG653" s="290"/>
      <c r="DH653" s="302"/>
      <c r="DI653" s="301"/>
      <c r="DJ653" s="163">
        <v>37</v>
      </c>
      <c r="DK653" s="163">
        <v>0</v>
      </c>
      <c r="DL653" s="163">
        <v>0</v>
      </c>
      <c r="DM653" s="163">
        <v>1</v>
      </c>
      <c r="DN653" s="163">
        <v>3</v>
      </c>
      <c r="DO653" s="163">
        <v>10</v>
      </c>
      <c r="DP653" s="165">
        <v>34</v>
      </c>
      <c r="DQ653" s="165"/>
      <c r="DR653" s="165">
        <v>34</v>
      </c>
      <c r="DS653" s="163">
        <v>143</v>
      </c>
      <c r="DT653" s="163">
        <v>29</v>
      </c>
      <c r="DU653" s="163">
        <v>19</v>
      </c>
      <c r="DV653" s="163">
        <v>17</v>
      </c>
      <c r="DW653" s="163">
        <v>2</v>
      </c>
      <c r="DX653" s="163">
        <v>9</v>
      </c>
      <c r="DY653" s="163">
        <v>1</v>
      </c>
      <c r="DZ653" s="163">
        <v>5</v>
      </c>
      <c r="EA653" s="163">
        <v>1</v>
      </c>
      <c r="EB653" s="163">
        <v>2</v>
      </c>
      <c r="EC653" s="163">
        <v>32</v>
      </c>
      <c r="ED653" s="165">
        <v>8.4705901360433504</v>
      </c>
      <c r="EE653" s="165">
        <v>2.3823534757621898</v>
      </c>
      <c r="EF653" s="165">
        <v>0.52941188350270896</v>
      </c>
      <c r="EG653" s="165">
        <v>7.6764723107892898</v>
      </c>
      <c r="EH653" s="166">
        <v>1.11764730961683</v>
      </c>
      <c r="EI653" s="165">
        <v>86.258609181600605</v>
      </c>
      <c r="EJ653" s="164">
        <v>0.224806201550387</v>
      </c>
      <c r="EK653" s="164">
        <v>0.28421052631578902</v>
      </c>
      <c r="EL653" s="278">
        <v>0.46315789400000001</v>
      </c>
      <c r="EM653" s="278">
        <v>0.23157894700000001</v>
      </c>
      <c r="EN653" s="278">
        <v>0.30526315700000001</v>
      </c>
      <c r="EO653" s="278">
        <v>5.1546389999999997E-2</v>
      </c>
      <c r="EP653" s="278">
        <v>0.28865979000000003</v>
      </c>
      <c r="EQ653" s="278">
        <v>7.6642340000000003E-2</v>
      </c>
      <c r="ER653" s="165">
        <v>-0.70536811089420803</v>
      </c>
      <c r="ES653" s="166">
        <v>4.5000010097730296</v>
      </c>
      <c r="ET653" s="166">
        <v>3.16</v>
      </c>
      <c r="EU653" s="166">
        <v>3.2033949947687201</v>
      </c>
      <c r="EV653" s="166">
        <v>3.6963941379727898</v>
      </c>
      <c r="EW653" s="166">
        <v>3.3200539564464102</v>
      </c>
      <c r="EX653" s="284">
        <v>0.32501113414764399</v>
      </c>
    </row>
    <row r="654" spans="1:260" ht="13" customHeight="1">
      <c r="A654" s="160" t="s">
        <v>2177</v>
      </c>
      <c r="B654" s="160">
        <v>10848</v>
      </c>
      <c r="C654" s="160">
        <v>669084</v>
      </c>
      <c r="D654" s="160">
        <v>22207</v>
      </c>
      <c r="E654" s="160" t="s">
        <v>563</v>
      </c>
      <c r="F654" s="160" t="s">
        <v>563</v>
      </c>
      <c r="G654" s="175"/>
      <c r="H654" s="162" t="s">
        <v>1128</v>
      </c>
      <c r="I654" s="162" t="s">
        <v>2999</v>
      </c>
      <c r="J654" s="160">
        <v>26</v>
      </c>
      <c r="K654" s="161">
        <v>1</v>
      </c>
      <c r="M654" s="184" t="s">
        <v>46</v>
      </c>
      <c r="Z654" s="163"/>
      <c r="AS654" s="278"/>
      <c r="AT654" s="278"/>
      <c r="AU654" s="278"/>
      <c r="AV654" s="278"/>
      <c r="AW654" s="278"/>
      <c r="AX654" s="278"/>
      <c r="AY654" s="456"/>
      <c r="AZ654" s="278"/>
      <c r="BA654" s="278"/>
      <c r="BB654" s="278"/>
      <c r="BC654" s="278"/>
      <c r="BD654" s="164"/>
      <c r="BE654" s="164"/>
      <c r="BF654" s="164"/>
      <c r="BG654" s="164"/>
      <c r="BH654" s="164"/>
      <c r="BI654" s="164"/>
      <c r="BJ654" s="165"/>
      <c r="BK654" s="164"/>
      <c r="BL654" s="165"/>
      <c r="BM654" s="165"/>
      <c r="BN654" s="165"/>
      <c r="BO654" s="165"/>
      <c r="BP654" s="165"/>
      <c r="BQ654" s="165"/>
      <c r="BR654" s="165"/>
      <c r="BS654" s="284"/>
      <c r="BT654" s="289"/>
      <c r="BU654" s="279"/>
      <c r="BV654" s="290"/>
      <c r="BW654" s="289"/>
      <c r="BX654" s="289"/>
      <c r="BY654" s="289"/>
      <c r="BZ654" s="289"/>
      <c r="CA654" s="279"/>
      <c r="CB654" s="290"/>
      <c r="CC654" s="289"/>
      <c r="CD654" s="279"/>
      <c r="CE654" s="328"/>
      <c r="CF654" s="290"/>
      <c r="CG654" s="289"/>
      <c r="CH654" s="279"/>
      <c r="CI654" s="328"/>
      <c r="CJ654" s="290"/>
      <c r="CK654" s="289"/>
      <c r="CL654" s="279"/>
      <c r="CM654" s="328"/>
      <c r="CN654" s="290"/>
      <c r="CO654" s="289"/>
      <c r="CP654" s="279"/>
      <c r="CQ654" s="328"/>
      <c r="CR654" s="290"/>
      <c r="CS654" s="289"/>
      <c r="CT654" s="279"/>
      <c r="CU654" s="328"/>
      <c r="CV654" s="328"/>
      <c r="CW654" s="290"/>
      <c r="CX654" s="289"/>
      <c r="CY654" s="279"/>
      <c r="CZ654" s="328"/>
      <c r="DA654" s="328"/>
      <c r="DB654" s="290"/>
      <c r="DC654" s="289"/>
      <c r="DD654" s="279"/>
      <c r="DE654" s="328"/>
      <c r="DF654" s="328"/>
      <c r="DG654" s="290"/>
      <c r="DH654" s="302"/>
      <c r="DI654" s="301"/>
      <c r="DJ654" s="163">
        <v>10</v>
      </c>
      <c r="DK654" s="163">
        <v>2</v>
      </c>
      <c r="DL654" s="163">
        <v>0</v>
      </c>
      <c r="DM654" s="163">
        <v>1</v>
      </c>
      <c r="DN654" s="163">
        <v>0</v>
      </c>
      <c r="DO654" s="163">
        <v>0</v>
      </c>
      <c r="DP654" s="165">
        <v>19.2</v>
      </c>
      <c r="DQ654" s="165">
        <v>6</v>
      </c>
      <c r="DR654" s="165">
        <v>13.199999809265099</v>
      </c>
      <c r="DS654" s="163">
        <v>75</v>
      </c>
      <c r="DT654" s="163">
        <v>8</v>
      </c>
      <c r="DU654" s="163">
        <v>5</v>
      </c>
      <c r="DV654" s="163">
        <v>5</v>
      </c>
      <c r="DW654" s="163">
        <v>1</v>
      </c>
      <c r="DX654" s="163">
        <v>9</v>
      </c>
      <c r="DY654" s="163">
        <v>0</v>
      </c>
      <c r="DZ654" s="163">
        <v>0</v>
      </c>
      <c r="EA654" s="163">
        <v>0</v>
      </c>
      <c r="EB654" s="163">
        <v>0</v>
      </c>
      <c r="EC654" s="163">
        <v>13</v>
      </c>
      <c r="ED654" s="165">
        <v>5.9491527346967503</v>
      </c>
      <c r="EE654" s="165">
        <v>4.1186442009439004</v>
      </c>
      <c r="EF654" s="165">
        <v>0.45762713343821099</v>
      </c>
      <c r="EG654" s="165">
        <v>3.6610170675056901</v>
      </c>
      <c r="EH654" s="166">
        <v>0.86440680760551003</v>
      </c>
      <c r="EI654" s="165">
        <v>66.713826758748596</v>
      </c>
      <c r="EJ654" s="164">
        <v>0.12121212121212099</v>
      </c>
      <c r="EK654" s="164">
        <v>0.134615384615384</v>
      </c>
      <c r="EL654" s="278">
        <v>0.43396226399999999</v>
      </c>
      <c r="EM654" s="278">
        <v>0.207547169</v>
      </c>
      <c r="EN654" s="278">
        <v>0.35849056600000001</v>
      </c>
      <c r="EO654" s="278">
        <v>3.7735850000000001E-2</v>
      </c>
      <c r="EP654" s="278">
        <v>0.32075471999999999</v>
      </c>
      <c r="EQ654" s="278">
        <v>8.1272079999999997E-2</v>
      </c>
      <c r="ER654" s="165">
        <v>-0.22711598231316901</v>
      </c>
      <c r="ES654" s="166">
        <v>2.28813566719105</v>
      </c>
      <c r="ET654" s="166">
        <v>3.06</v>
      </c>
      <c r="EU654" s="166">
        <v>3.79761233933867</v>
      </c>
      <c r="EV654" s="166">
        <v>4.56116123902921</v>
      </c>
      <c r="EW654" s="166">
        <v>4.8461356523909904</v>
      </c>
      <c r="EX654" s="284">
        <v>0.17534288577735399</v>
      </c>
    </row>
    <row r="655" spans="1:260" ht="13" customHeight="1">
      <c r="A655" s="160" t="s">
        <v>2177</v>
      </c>
      <c r="B655" s="160">
        <v>11379</v>
      </c>
      <c r="C655" s="160">
        <v>677960</v>
      </c>
      <c r="D655" s="160">
        <v>23796</v>
      </c>
      <c r="E655" s="160" t="s">
        <v>686</v>
      </c>
      <c r="F655" s="160" t="s">
        <v>686</v>
      </c>
      <c r="G655" s="175"/>
      <c r="H655" s="162" t="s">
        <v>2519</v>
      </c>
      <c r="I655" s="162" t="s">
        <v>549</v>
      </c>
      <c r="J655" s="161">
        <v>25</v>
      </c>
      <c r="K655" s="161">
        <v>1</v>
      </c>
      <c r="M655" s="184" t="s">
        <v>46</v>
      </c>
      <c r="Z655" s="163"/>
      <c r="AS655" s="278"/>
      <c r="AT655" s="278"/>
      <c r="AU655" s="278"/>
      <c r="AV655" s="278"/>
      <c r="AW655" s="278"/>
      <c r="AX655" s="278"/>
      <c r="AY655" s="456"/>
      <c r="AZ655" s="278"/>
      <c r="BA655" s="278"/>
      <c r="BB655" s="278"/>
      <c r="BC655" s="278"/>
      <c r="BD655" s="164"/>
      <c r="BE655" s="164"/>
      <c r="BF655" s="164"/>
      <c r="BG655" s="164"/>
      <c r="BH655" s="164"/>
      <c r="BI655" s="164"/>
      <c r="BJ655" s="165"/>
      <c r="BK655" s="164"/>
      <c r="BL655" s="165"/>
      <c r="BM655" s="165"/>
      <c r="BN655" s="165"/>
      <c r="BO655" s="165"/>
      <c r="BP655" s="165"/>
      <c r="BQ655" s="165"/>
      <c r="BR655" s="165"/>
      <c r="BS655" s="284"/>
      <c r="BT655" s="289"/>
      <c r="BU655" s="279"/>
      <c r="BV655" s="290"/>
      <c r="BW655" s="289"/>
      <c r="BX655" s="289"/>
      <c r="BY655" s="289"/>
      <c r="BZ655" s="289"/>
      <c r="CA655" s="279"/>
      <c r="CB655" s="290"/>
      <c r="CC655" s="289"/>
      <c r="CD655" s="279"/>
      <c r="CE655" s="328"/>
      <c r="CF655" s="290"/>
      <c r="CG655" s="289"/>
      <c r="CH655" s="279"/>
      <c r="CI655" s="328"/>
      <c r="CJ655" s="290"/>
      <c r="CK655" s="289"/>
      <c r="CL655" s="279"/>
      <c r="CM655" s="328"/>
      <c r="CN655" s="290"/>
      <c r="CO655" s="289"/>
      <c r="CP655" s="279"/>
      <c r="CQ655" s="328"/>
      <c r="CR655" s="290"/>
      <c r="CS655" s="289"/>
      <c r="CT655" s="279"/>
      <c r="CU655" s="328"/>
      <c r="CV655" s="328"/>
      <c r="CW655" s="290"/>
      <c r="CX655" s="289"/>
      <c r="CY655" s="279"/>
      <c r="CZ655" s="328"/>
      <c r="DA655" s="328"/>
      <c r="DB655" s="290"/>
      <c r="DC655" s="289"/>
      <c r="DD655" s="279"/>
      <c r="DE655" s="328"/>
      <c r="DF655" s="328"/>
      <c r="DG655" s="290"/>
      <c r="DH655" s="302"/>
      <c r="DI655" s="301"/>
      <c r="DJ655" s="163">
        <v>5</v>
      </c>
      <c r="DK655" s="163">
        <v>5</v>
      </c>
      <c r="DL655" s="163">
        <v>0</v>
      </c>
      <c r="DM655" s="163">
        <v>1</v>
      </c>
      <c r="DN655" s="163">
        <v>1</v>
      </c>
      <c r="DO655" s="163">
        <v>0</v>
      </c>
      <c r="DP655" s="165">
        <v>24.2</v>
      </c>
      <c r="DQ655" s="165">
        <v>24.2000007629394</v>
      </c>
      <c r="DR655" s="165"/>
      <c r="DS655" s="163">
        <v>102</v>
      </c>
      <c r="DT655" s="163">
        <v>18</v>
      </c>
      <c r="DU655" s="163">
        <v>12</v>
      </c>
      <c r="DV655" s="163">
        <v>9</v>
      </c>
      <c r="DW655" s="163">
        <v>4</v>
      </c>
      <c r="DX655" s="163">
        <v>8</v>
      </c>
      <c r="DY655" s="163">
        <v>0</v>
      </c>
      <c r="DZ655" s="163">
        <v>1</v>
      </c>
      <c r="EA655" s="163">
        <v>0</v>
      </c>
      <c r="EB655" s="163">
        <v>0</v>
      </c>
      <c r="EC655" s="163">
        <v>23</v>
      </c>
      <c r="ED655" s="165">
        <v>8.3918921081927493</v>
      </c>
      <c r="EE655" s="165">
        <v>2.9189189941540001</v>
      </c>
      <c r="EF655" s="165">
        <v>1.4594594970770001</v>
      </c>
      <c r="EG655" s="165">
        <v>6.5675677368464997</v>
      </c>
      <c r="EH655" s="166">
        <v>1.0540540812222701</v>
      </c>
      <c r="EI655" s="165">
        <v>81.350564051905195</v>
      </c>
      <c r="EJ655" s="164">
        <v>0.19354838709677399</v>
      </c>
      <c r="EK655" s="164">
        <v>0.21212121212121199</v>
      </c>
      <c r="EL655" s="278">
        <v>0.40579710099999999</v>
      </c>
      <c r="EM655" s="278">
        <v>0.15942028899999999</v>
      </c>
      <c r="EN655" s="278">
        <v>0.43478260800000001</v>
      </c>
      <c r="EO655" s="278">
        <v>8.5714289999999999E-2</v>
      </c>
      <c r="EP655" s="278">
        <v>0.34285714</v>
      </c>
      <c r="EQ655" s="278">
        <v>0.12068966</v>
      </c>
      <c r="ER655" s="165">
        <v>-0.152726107115808</v>
      </c>
      <c r="ES655" s="166">
        <v>3.2837838684232499</v>
      </c>
      <c r="ET655" s="166">
        <v>3.13</v>
      </c>
      <c r="EU655" s="166">
        <v>4.4235857818664801</v>
      </c>
      <c r="EV655" s="166">
        <v>4.1088500047368504</v>
      </c>
      <c r="EW655" s="166">
        <v>3.99670580058668</v>
      </c>
      <c r="EX655" s="284">
        <v>0.142965778708457</v>
      </c>
    </row>
    <row r="656" spans="1:260" ht="13" customHeight="1">
      <c r="A656" s="160" t="s">
        <v>2177</v>
      </c>
      <c r="B656" s="160">
        <v>9809</v>
      </c>
      <c r="C656" s="160">
        <v>519326</v>
      </c>
      <c r="D656" s="160">
        <v>7836</v>
      </c>
      <c r="E656" s="160" t="s">
        <v>18</v>
      </c>
      <c r="F656" s="160" t="s">
        <v>18</v>
      </c>
      <c r="G656" s="175"/>
      <c r="H656" s="168" t="s">
        <v>777</v>
      </c>
      <c r="I656" s="169" t="s">
        <v>163</v>
      </c>
      <c r="J656" s="170">
        <v>36</v>
      </c>
      <c r="K656" s="161">
        <v>1</v>
      </c>
      <c r="M656" s="184" t="s">
        <v>837</v>
      </c>
      <c r="Z656" s="163"/>
      <c r="AS656" s="278"/>
      <c r="AT656" s="278"/>
      <c r="AU656" s="278"/>
      <c r="AV656" s="278"/>
      <c r="AW656" s="278"/>
      <c r="AX656" s="278"/>
      <c r="AY656" s="456"/>
      <c r="AZ656" s="278"/>
      <c r="BA656" s="278"/>
      <c r="BB656" s="278"/>
      <c r="BC656" s="278"/>
      <c r="BD656" s="164"/>
      <c r="BE656" s="164"/>
      <c r="BF656" s="164"/>
      <c r="BG656" s="164"/>
      <c r="BH656" s="164"/>
      <c r="BI656" s="164"/>
      <c r="BJ656" s="165"/>
      <c r="BK656" s="164"/>
      <c r="BL656" s="165"/>
      <c r="BM656" s="165"/>
      <c r="BN656" s="165"/>
      <c r="BO656" s="165"/>
      <c r="BP656" s="165"/>
      <c r="BQ656" s="165"/>
      <c r="BR656" s="165"/>
      <c r="BS656" s="284"/>
      <c r="BT656" s="289"/>
      <c r="BU656" s="279"/>
      <c r="BV656" s="290"/>
      <c r="BW656" s="289"/>
      <c r="BX656" s="289"/>
      <c r="BY656" s="289"/>
      <c r="BZ656" s="289"/>
      <c r="CA656" s="279"/>
      <c r="CB656" s="290"/>
      <c r="CC656" s="289"/>
      <c r="CD656" s="279"/>
      <c r="CE656" s="328"/>
      <c r="CF656" s="290"/>
      <c r="CG656" s="289"/>
      <c r="CH656" s="279"/>
      <c r="CI656" s="328"/>
      <c r="CJ656" s="290"/>
      <c r="CK656" s="289"/>
      <c r="CL656" s="279"/>
      <c r="CM656" s="328"/>
      <c r="CN656" s="290"/>
      <c r="CO656" s="289"/>
      <c r="CP656" s="279"/>
      <c r="CQ656" s="328"/>
      <c r="CR656" s="290"/>
      <c r="CS656" s="289"/>
      <c r="CT656" s="279"/>
      <c r="CU656" s="328"/>
      <c r="CV656" s="328"/>
      <c r="CW656" s="290"/>
      <c r="CX656" s="289"/>
      <c r="CY656" s="279"/>
      <c r="CZ656" s="328"/>
      <c r="DA656" s="328"/>
      <c r="DB656" s="290"/>
      <c r="DC656" s="289"/>
      <c r="DD656" s="279"/>
      <c r="DE656" s="328"/>
      <c r="DF656" s="328"/>
      <c r="DG656" s="290"/>
      <c r="DH656" s="302"/>
      <c r="DI656" s="301"/>
      <c r="DJ656" s="163">
        <v>19</v>
      </c>
      <c r="DK656" s="163">
        <v>0</v>
      </c>
      <c r="DL656" s="163">
        <v>0</v>
      </c>
      <c r="DM656" s="163">
        <v>1</v>
      </c>
      <c r="DN656" s="163">
        <v>2</v>
      </c>
      <c r="DO656" s="163">
        <v>1</v>
      </c>
      <c r="DP656" s="165">
        <v>22</v>
      </c>
      <c r="DQ656" s="165"/>
      <c r="DR656" s="165">
        <v>22</v>
      </c>
      <c r="DS656" s="163">
        <v>91</v>
      </c>
      <c r="DT656" s="163">
        <v>17</v>
      </c>
      <c r="DU656" s="163">
        <v>9</v>
      </c>
      <c r="DV656" s="163">
        <v>8</v>
      </c>
      <c r="DW656" s="163">
        <v>2</v>
      </c>
      <c r="DX656" s="163">
        <v>10</v>
      </c>
      <c r="DY656" s="163">
        <v>2</v>
      </c>
      <c r="DZ656" s="163">
        <v>0</v>
      </c>
      <c r="EA656" s="163">
        <v>1</v>
      </c>
      <c r="EB656" s="163">
        <v>0</v>
      </c>
      <c r="EC656" s="163">
        <v>14</v>
      </c>
      <c r="ED656" s="165">
        <v>5.7272737203552397</v>
      </c>
      <c r="EE656" s="165">
        <v>4.0909098002537396</v>
      </c>
      <c r="EF656" s="165">
        <v>0.81818196005074895</v>
      </c>
      <c r="EG656" s="165">
        <v>6.9545466604313697</v>
      </c>
      <c r="EH656" s="166">
        <v>1.22727294007612</v>
      </c>
      <c r="EI656" s="165">
        <v>95.198581471496993</v>
      </c>
      <c r="EJ656" s="164">
        <v>0.209876543209876</v>
      </c>
      <c r="EK656" s="164">
        <v>0.23076923076923</v>
      </c>
      <c r="EL656" s="278">
        <v>0.32307692300000002</v>
      </c>
      <c r="EM656" s="278">
        <v>0.215384615</v>
      </c>
      <c r="EN656" s="278">
        <v>0.46153846100000001</v>
      </c>
      <c r="EO656" s="278">
        <v>5.9701490000000003E-2</v>
      </c>
      <c r="EP656" s="278">
        <v>0.38805970000000001</v>
      </c>
      <c r="EQ656" s="278">
        <v>0.1021021</v>
      </c>
      <c r="ER656" s="165">
        <v>0.13056876173055201</v>
      </c>
      <c r="ES656" s="166">
        <v>3.27272784020299</v>
      </c>
      <c r="ET656" s="166">
        <v>3.96</v>
      </c>
      <c r="EU656" s="166">
        <v>4.3584754029581703</v>
      </c>
      <c r="EV656" s="166">
        <v>5.1874081693081804</v>
      </c>
      <c r="EW656" s="166">
        <v>5.0551686224285399</v>
      </c>
      <c r="EX656" s="284">
        <v>2.21888218075037E-2</v>
      </c>
    </row>
    <row r="657" spans="1:156" ht="13" customHeight="1">
      <c r="A657" s="160" t="s">
        <v>2177</v>
      </c>
      <c r="B657" s="160">
        <v>13019</v>
      </c>
      <c r="C657" s="160">
        <v>800049</v>
      </c>
      <c r="D657" s="160">
        <v>31900</v>
      </c>
      <c r="E657" s="160" t="s">
        <v>686</v>
      </c>
      <c r="F657" s="160" t="s">
        <v>686</v>
      </c>
      <c r="G657" s="175"/>
      <c r="H657" s="162" t="s">
        <v>4154</v>
      </c>
      <c r="I657" s="162" t="s">
        <v>613</v>
      </c>
      <c r="J657" s="160">
        <v>24</v>
      </c>
      <c r="K657" s="161">
        <v>1</v>
      </c>
      <c r="M657" s="184" t="s">
        <v>837</v>
      </c>
      <c r="Z657" s="163"/>
      <c r="AS657" s="278"/>
      <c r="AT657" s="278"/>
      <c r="AU657" s="278"/>
      <c r="AV657" s="278"/>
      <c r="AW657" s="278"/>
      <c r="AX657" s="278"/>
      <c r="AY657" s="456"/>
      <c r="AZ657" s="278"/>
      <c r="BA657" s="278"/>
      <c r="BB657" s="278"/>
      <c r="BC657" s="278"/>
      <c r="BD657" s="164"/>
      <c r="BE657" s="164"/>
      <c r="BF657" s="164"/>
      <c r="BG657" s="164"/>
      <c r="BH657" s="164"/>
      <c r="BI657" s="164"/>
      <c r="BJ657" s="165"/>
      <c r="BK657" s="164"/>
      <c r="BL657" s="165"/>
      <c r="BM657" s="165"/>
      <c r="BN657" s="165"/>
      <c r="BO657" s="165"/>
      <c r="BP657" s="165"/>
      <c r="BQ657" s="165"/>
      <c r="BR657" s="165"/>
      <c r="BS657" s="284"/>
      <c r="BT657" s="289"/>
      <c r="BU657" s="279"/>
      <c r="BV657" s="290"/>
      <c r="BW657" s="289"/>
      <c r="BX657" s="289"/>
      <c r="BY657" s="289"/>
      <c r="BZ657" s="289"/>
      <c r="CA657" s="279"/>
      <c r="CB657" s="290"/>
      <c r="CC657" s="289"/>
      <c r="CD657" s="279"/>
      <c r="CE657" s="328"/>
      <c r="CF657" s="290"/>
      <c r="CG657" s="289"/>
      <c r="CH657" s="279"/>
      <c r="CI657" s="328"/>
      <c r="CJ657" s="290"/>
      <c r="CK657" s="289"/>
      <c r="CL657" s="279"/>
      <c r="CM657" s="328"/>
      <c r="CN657" s="290"/>
      <c r="CO657" s="289"/>
      <c r="CP657" s="279"/>
      <c r="CQ657" s="328"/>
      <c r="CR657" s="290"/>
      <c r="CS657" s="289"/>
      <c r="CT657" s="279"/>
      <c r="CU657" s="328"/>
      <c r="CV657" s="328"/>
      <c r="CW657" s="290"/>
      <c r="CX657" s="289"/>
      <c r="CY657" s="279"/>
      <c r="CZ657" s="328"/>
      <c r="DA657" s="328"/>
      <c r="DB657" s="290"/>
      <c r="DC657" s="289"/>
      <c r="DD657" s="279"/>
      <c r="DE657" s="328"/>
      <c r="DF657" s="328"/>
      <c r="DG657" s="290"/>
      <c r="DH657" s="325"/>
      <c r="DI657" s="301"/>
      <c r="DJ657" s="163">
        <v>1</v>
      </c>
      <c r="DK657" s="163">
        <v>1</v>
      </c>
      <c r="DL657" s="163">
        <v>0</v>
      </c>
      <c r="DM657" s="163">
        <v>0</v>
      </c>
      <c r="DN657" s="163">
        <v>1</v>
      </c>
      <c r="DO657" s="163">
        <v>0</v>
      </c>
      <c r="DP657" s="165">
        <v>5.2</v>
      </c>
      <c r="DQ657" s="165">
        <v>5.1999998092651296</v>
      </c>
      <c r="DR657" s="165"/>
      <c r="DS657" s="163">
        <v>27</v>
      </c>
      <c r="DT657" s="163">
        <v>5</v>
      </c>
      <c r="DU657" s="163">
        <v>4</v>
      </c>
      <c r="DV657" s="163">
        <v>4</v>
      </c>
      <c r="DW657" s="163">
        <v>1</v>
      </c>
      <c r="DX657" s="163">
        <v>4</v>
      </c>
      <c r="DY657" s="163">
        <v>0</v>
      </c>
      <c r="DZ657" s="163">
        <v>0</v>
      </c>
      <c r="EA657" s="163">
        <v>1</v>
      </c>
      <c r="EB657" s="163">
        <v>0</v>
      </c>
      <c r="EC657" s="163">
        <v>5</v>
      </c>
      <c r="ED657" s="165">
        <v>7.94117736156434</v>
      </c>
      <c r="EE657" s="165">
        <v>6.3529418892514702</v>
      </c>
      <c r="EF657" s="165">
        <v>1.58823547231286</v>
      </c>
      <c r="EG657" s="165">
        <v>7.94117736156434</v>
      </c>
      <c r="EH657" s="166">
        <v>1.58823547231286</v>
      </c>
      <c r="EI657" s="165">
        <v>122.57800982096801</v>
      </c>
      <c r="EJ657" s="164">
        <v>0.217391304347826</v>
      </c>
      <c r="EK657" s="164">
        <v>0.23529411764705799</v>
      </c>
      <c r="EL657" s="278">
        <v>0.44444444399999999</v>
      </c>
      <c r="EM657" s="278">
        <v>0.111111111</v>
      </c>
      <c r="EN657" s="278">
        <v>0.44444444399999999</v>
      </c>
      <c r="EO657" s="278">
        <v>0.16666666999999999</v>
      </c>
      <c r="EP657" s="278">
        <v>0.44444444</v>
      </c>
      <c r="EQ657" s="278">
        <v>9.278351E-2</v>
      </c>
      <c r="ER657" s="165">
        <v>-0.19129528756606401</v>
      </c>
      <c r="ES657" s="166">
        <v>6.3529418892514702</v>
      </c>
      <c r="ET657" s="166">
        <v>6.22</v>
      </c>
      <c r="EU657" s="166">
        <v>5.7328070300673399</v>
      </c>
      <c r="EV657" s="166">
        <v>5.5204078390637399</v>
      </c>
      <c r="EW657" s="166">
        <v>5.3930933307086697</v>
      </c>
      <c r="EX657" s="284">
        <v>-3.88855077326297E-2</v>
      </c>
    </row>
    <row r="658" spans="1:156" ht="13" customHeight="1">
      <c r="A658" s="160" t="s">
        <v>2177</v>
      </c>
      <c r="B658" s="160">
        <v>9582</v>
      </c>
      <c r="C658" s="160">
        <v>640455</v>
      </c>
      <c r="D658" s="160">
        <v>15873</v>
      </c>
      <c r="E658" s="160" t="s">
        <v>345</v>
      </c>
      <c r="F658" s="160" t="s">
        <v>345</v>
      </c>
      <c r="G658" s="175"/>
      <c r="H658" s="168" t="s">
        <v>792</v>
      </c>
      <c r="I658" s="169" t="s">
        <v>104</v>
      </c>
      <c r="J658" s="170">
        <v>32</v>
      </c>
      <c r="K658" s="161">
        <v>1</v>
      </c>
      <c r="M658" s="184" t="s">
        <v>46</v>
      </c>
      <c r="Z658" s="163"/>
      <c r="AS658" s="278"/>
      <c r="AT658" s="278"/>
      <c r="AU658" s="278"/>
      <c r="AV658" s="278"/>
      <c r="AW658" s="278"/>
      <c r="AX658" s="278"/>
      <c r="AY658" s="456"/>
      <c r="AZ658" s="278"/>
      <c r="BA658" s="278"/>
      <c r="BB658" s="278"/>
      <c r="BC658" s="278"/>
      <c r="BD658" s="164"/>
      <c r="BE658" s="164"/>
      <c r="BF658" s="164"/>
      <c r="BG658" s="164"/>
      <c r="BH658" s="164"/>
      <c r="BI658" s="164"/>
      <c r="BJ658" s="165"/>
      <c r="BK658" s="164"/>
      <c r="BL658" s="165"/>
      <c r="BM658" s="165"/>
      <c r="BN658" s="165"/>
      <c r="BO658" s="165"/>
      <c r="BP658" s="332"/>
      <c r="BQ658" s="165"/>
      <c r="BR658" s="165"/>
      <c r="BS658" s="284"/>
      <c r="BT658" s="289"/>
      <c r="BU658" s="279"/>
      <c r="BV658" s="290"/>
      <c r="BW658" s="289"/>
      <c r="BX658" s="289"/>
      <c r="BY658" s="289"/>
      <c r="BZ658" s="289"/>
      <c r="CA658" s="279"/>
      <c r="CB658" s="290"/>
      <c r="CC658" s="289"/>
      <c r="CD658" s="279"/>
      <c r="CE658" s="328"/>
      <c r="CF658" s="290"/>
      <c r="CG658" s="289"/>
      <c r="CH658" s="279"/>
      <c r="CI658" s="328"/>
      <c r="CJ658" s="290"/>
      <c r="CK658" s="289"/>
      <c r="CL658" s="279"/>
      <c r="CM658" s="328"/>
      <c r="CN658" s="290"/>
      <c r="CO658" s="289"/>
      <c r="CP658" s="279"/>
      <c r="CQ658" s="328"/>
      <c r="CR658" s="290"/>
      <c r="CS658" s="289"/>
      <c r="CT658" s="279"/>
      <c r="CU658" s="328"/>
      <c r="CV658" s="328"/>
      <c r="CW658" s="290"/>
      <c r="CX658" s="289"/>
      <c r="CY658" s="279"/>
      <c r="CZ658" s="328"/>
      <c r="DA658" s="328"/>
      <c r="DB658" s="290"/>
      <c r="DC658" s="289"/>
      <c r="DD658" s="279"/>
      <c r="DE658" s="328"/>
      <c r="DF658" s="328"/>
      <c r="DG658" s="290"/>
      <c r="DH658" s="302"/>
      <c r="DI658" s="301"/>
      <c r="DP658" s="165"/>
      <c r="DQ658" s="165"/>
      <c r="DR658" s="165"/>
      <c r="ED658" s="165"/>
      <c r="EE658" s="165"/>
      <c r="EF658" s="165"/>
      <c r="EG658" s="165"/>
      <c r="EH658" s="166"/>
      <c r="EI658" s="165"/>
      <c r="EJ658" s="164"/>
      <c r="EK658" s="164"/>
      <c r="EL658" s="278"/>
      <c r="EM658" s="278"/>
      <c r="EN658" s="278"/>
      <c r="EO658" s="278"/>
      <c r="EP658" s="278"/>
      <c r="EQ658" s="278"/>
      <c r="ER658" s="165"/>
      <c r="ES658" s="166"/>
      <c r="ET658" s="166"/>
      <c r="EU658" s="166"/>
      <c r="EV658" s="166"/>
      <c r="EW658" s="166"/>
      <c r="EX658" s="284"/>
    </row>
    <row r="659" spans="1:156" ht="13" customHeight="1">
      <c r="A659" s="160" t="s">
        <v>2177</v>
      </c>
      <c r="B659" s="160">
        <v>12409</v>
      </c>
      <c r="C659" s="160">
        <v>696100</v>
      </c>
      <c r="D659" s="160">
        <v>29715</v>
      </c>
      <c r="E659" s="160" t="s">
        <v>246</v>
      </c>
      <c r="F659" s="160" t="s">
        <v>246</v>
      </c>
      <c r="G659" s="175"/>
      <c r="H659" s="162" t="s">
        <v>3572</v>
      </c>
      <c r="I659" s="162" t="s">
        <v>163</v>
      </c>
      <c r="J659" s="160">
        <v>25</v>
      </c>
      <c r="K659" s="161">
        <v>2</v>
      </c>
      <c r="L659" s="161" t="s">
        <v>837</v>
      </c>
      <c r="Z659" s="163">
        <v>80</v>
      </c>
      <c r="AA659" s="163">
        <v>328</v>
      </c>
      <c r="AB659" s="163">
        <v>306</v>
      </c>
      <c r="AC659" s="163">
        <v>86</v>
      </c>
      <c r="AD659" s="163">
        <v>49</v>
      </c>
      <c r="AE659" s="163">
        <v>18</v>
      </c>
      <c r="AF659" s="163">
        <v>3</v>
      </c>
      <c r="AG659" s="163">
        <v>16</v>
      </c>
      <c r="AH659" s="163">
        <v>44</v>
      </c>
      <c r="AI659" s="163">
        <v>50</v>
      </c>
      <c r="AJ659" s="163">
        <v>1</v>
      </c>
      <c r="AK659" s="163">
        <v>2</v>
      </c>
      <c r="AL659" s="163">
        <v>18</v>
      </c>
      <c r="AM659" s="163">
        <v>0</v>
      </c>
      <c r="AN659" s="163">
        <v>87</v>
      </c>
      <c r="AO659" s="163">
        <v>3</v>
      </c>
      <c r="AP659" s="163">
        <v>1</v>
      </c>
      <c r="AQ659" s="163">
        <v>0</v>
      </c>
      <c r="AR659" s="163">
        <v>10</v>
      </c>
      <c r="AS659" s="278">
        <v>5.4878047999999999E-2</v>
      </c>
      <c r="AT659" s="278">
        <v>0.26524390199999998</v>
      </c>
      <c r="AU659" s="278">
        <v>0.45909091000000002</v>
      </c>
      <c r="AV659" s="278">
        <v>0.16818182000000001</v>
      </c>
      <c r="AW659" s="278">
        <v>0.12727273</v>
      </c>
      <c r="AX659" s="278">
        <v>0.50909090999999995</v>
      </c>
      <c r="AY659" s="456">
        <v>116.21899999999999</v>
      </c>
      <c r="AZ659" s="278">
        <v>0.16184971000000001</v>
      </c>
      <c r="BA659" s="278">
        <v>0.36363636300000002</v>
      </c>
      <c r="BB659" s="278">
        <v>0.19545454500000001</v>
      </c>
      <c r="BC659" s="278">
        <v>0.44090909</v>
      </c>
      <c r="BD659" s="164">
        <v>0.343137254</v>
      </c>
      <c r="BE659" s="164">
        <v>0.28104575100000001</v>
      </c>
      <c r="BF659" s="164">
        <v>0.32621951199999999</v>
      </c>
      <c r="BG659" s="164">
        <v>0.51633986899999995</v>
      </c>
      <c r="BH659" s="164">
        <v>0.84255938100000005</v>
      </c>
      <c r="BI659" s="164">
        <v>0.235294118</v>
      </c>
      <c r="BJ659" s="165">
        <v>154.653885125957</v>
      </c>
      <c r="BK659" s="164">
        <v>0.36155436097121801</v>
      </c>
      <c r="BL659" s="165">
        <v>12.58586311901</v>
      </c>
      <c r="BM659" s="165">
        <v>50.605416303519199</v>
      </c>
      <c r="BN659" s="165">
        <v>119.146143669943</v>
      </c>
      <c r="BO659" s="165">
        <v>0.51841158706951496</v>
      </c>
      <c r="BP659" s="165">
        <v>-0.20835971552878599</v>
      </c>
      <c r="BQ659" s="165">
        <v>17.665792200733101</v>
      </c>
      <c r="BR659" s="165">
        <v>7.1280729258620497</v>
      </c>
      <c r="BS659" s="284">
        <v>1.8314334645558601</v>
      </c>
      <c r="BT659" s="289"/>
      <c r="BU659" s="279"/>
      <c r="BV659" s="290"/>
      <c r="BW659" s="289"/>
      <c r="BX659" s="289"/>
      <c r="BY659" s="289"/>
      <c r="BZ659" s="289"/>
      <c r="CA659" s="279"/>
      <c r="CB659" s="290"/>
      <c r="CC659" s="289"/>
      <c r="CD659" s="279"/>
      <c r="CE659" s="328"/>
      <c r="CF659" s="290"/>
      <c r="CG659" s="289"/>
      <c r="CH659" s="279"/>
      <c r="CI659" s="328"/>
      <c r="CJ659" s="290"/>
      <c r="CK659" s="289"/>
      <c r="CL659" s="279"/>
      <c r="CM659" s="328"/>
      <c r="CN659" s="290"/>
      <c r="CO659" s="289"/>
      <c r="CP659" s="279"/>
      <c r="CQ659" s="328"/>
      <c r="CR659" s="290"/>
      <c r="CS659" s="289"/>
      <c r="CT659" s="279"/>
      <c r="CU659" s="328"/>
      <c r="CV659" s="328"/>
      <c r="CW659" s="290"/>
      <c r="CX659" s="289"/>
      <c r="CY659" s="279"/>
      <c r="CZ659" s="328"/>
      <c r="DA659" s="328"/>
      <c r="DB659" s="290"/>
      <c r="DC659" s="289"/>
      <c r="DD659" s="279"/>
      <c r="DE659" s="328"/>
      <c r="DF659" s="328"/>
      <c r="DG659" s="290"/>
      <c r="DH659" s="302"/>
      <c r="DI659" s="301">
        <v>-0.15402899030596001</v>
      </c>
      <c r="DP659" s="165"/>
      <c r="DQ659" s="165"/>
      <c r="DR659" s="165"/>
      <c r="ED659" s="165"/>
      <c r="EE659" s="165"/>
      <c r="EF659" s="165"/>
      <c r="EG659" s="165"/>
      <c r="EH659" s="166"/>
      <c r="EI659" s="165"/>
      <c r="EJ659" s="164"/>
      <c r="EK659" s="164"/>
      <c r="EL659" s="278"/>
      <c r="EM659" s="278"/>
      <c r="EN659" s="278"/>
      <c r="EO659" s="278"/>
      <c r="EP659" s="278"/>
      <c r="EQ659" s="278"/>
      <c r="ER659" s="165"/>
      <c r="ES659" s="166"/>
      <c r="ET659" s="166"/>
      <c r="EU659" s="166"/>
      <c r="EV659" s="166"/>
      <c r="EW659" s="166"/>
      <c r="EX659" s="284"/>
    </row>
    <row r="660" spans="1:156" ht="13" customHeight="1">
      <c r="A660" s="160" t="s">
        <v>2177</v>
      </c>
      <c r="B660" s="160">
        <v>10669</v>
      </c>
      <c r="C660" s="160">
        <v>620443</v>
      </c>
      <c r="D660" s="160">
        <v>15905</v>
      </c>
      <c r="E660" s="160" t="s">
        <v>345</v>
      </c>
      <c r="F660" s="160" t="s">
        <v>345</v>
      </c>
      <c r="G660" s="175"/>
      <c r="H660" s="162" t="s">
        <v>1923</v>
      </c>
      <c r="I660" s="162" t="s">
        <v>589</v>
      </c>
      <c r="J660" s="161">
        <v>29</v>
      </c>
      <c r="K660" s="161">
        <v>2</v>
      </c>
      <c r="L660" s="161" t="s">
        <v>837</v>
      </c>
      <c r="Z660" s="163">
        <v>57</v>
      </c>
      <c r="AA660" s="163">
        <v>174</v>
      </c>
      <c r="AB660" s="163">
        <v>158</v>
      </c>
      <c r="AC660" s="163">
        <v>34</v>
      </c>
      <c r="AD660" s="163">
        <v>22</v>
      </c>
      <c r="AE660" s="163">
        <v>9</v>
      </c>
      <c r="AF660" s="163">
        <v>1</v>
      </c>
      <c r="AG660" s="163">
        <v>2</v>
      </c>
      <c r="AH660" s="163">
        <v>8</v>
      </c>
      <c r="AI660" s="163">
        <v>14</v>
      </c>
      <c r="AJ660" s="163">
        <v>0</v>
      </c>
      <c r="AK660" s="163">
        <v>0</v>
      </c>
      <c r="AL660" s="163">
        <v>15</v>
      </c>
      <c r="AM660" s="163">
        <v>0</v>
      </c>
      <c r="AN660" s="163">
        <v>39</v>
      </c>
      <c r="AO660" s="163">
        <v>1</v>
      </c>
      <c r="AP660" s="163">
        <v>0</v>
      </c>
      <c r="AQ660" s="163">
        <v>0</v>
      </c>
      <c r="AR660" s="163">
        <v>4</v>
      </c>
      <c r="AS660" s="278">
        <v>8.6206896000000005E-2</v>
      </c>
      <c r="AT660" s="278">
        <v>0.22413793100000001</v>
      </c>
      <c r="AU660" s="278">
        <v>0.30252100999999998</v>
      </c>
      <c r="AV660" s="278">
        <v>0.24369747999999999</v>
      </c>
      <c r="AW660" s="278">
        <v>0.15126049999999999</v>
      </c>
      <c r="AX660" s="278">
        <v>0.55462184999999997</v>
      </c>
      <c r="AY660" s="456">
        <v>108.846</v>
      </c>
      <c r="AZ660" s="278">
        <v>9.704641E-2</v>
      </c>
      <c r="BA660" s="278">
        <v>0.49579831899999999</v>
      </c>
      <c r="BB660" s="278">
        <v>0.218487394</v>
      </c>
      <c r="BC660" s="278">
        <v>0.28571428500000001</v>
      </c>
      <c r="BD660" s="164">
        <v>0.27350427300000002</v>
      </c>
      <c r="BE660" s="164">
        <v>0.215189873</v>
      </c>
      <c r="BF660" s="164">
        <v>0.28735632100000003</v>
      </c>
      <c r="BG660" s="164">
        <v>0.32278480999999998</v>
      </c>
      <c r="BH660" s="164">
        <v>0.610141131</v>
      </c>
      <c r="BI660" s="164">
        <v>0.107594937</v>
      </c>
      <c r="BJ660" s="165">
        <v>70.719893758383904</v>
      </c>
      <c r="BK660" s="164">
        <v>0.27417992723399098</v>
      </c>
      <c r="BL660" s="165">
        <v>-5.5009357581947302</v>
      </c>
      <c r="BM660" s="165">
        <v>14.667973553099801</v>
      </c>
      <c r="BN660" s="165">
        <v>76.717002635071495</v>
      </c>
      <c r="BO660" s="165">
        <v>8.5136387062991203E-2</v>
      </c>
      <c r="BP660" s="165">
        <v>-0.91814294178038802</v>
      </c>
      <c r="BQ660" s="165">
        <v>8.0054934390719499</v>
      </c>
      <c r="BR660" s="165">
        <v>-5.65094035091888</v>
      </c>
      <c r="BS660" s="284">
        <v>0.82993892478766895</v>
      </c>
      <c r="BT660" s="289"/>
      <c r="BU660" s="279"/>
      <c r="BV660" s="290"/>
      <c r="BW660" s="289"/>
      <c r="BX660" s="289"/>
      <c r="BY660" s="289"/>
      <c r="BZ660" s="289"/>
      <c r="CA660" s="279"/>
      <c r="CB660" s="290"/>
      <c r="CC660" s="289"/>
      <c r="CD660" s="279"/>
      <c r="CE660" s="328"/>
      <c r="CF660" s="290"/>
      <c r="CG660" s="289"/>
      <c r="CH660" s="279"/>
      <c r="CI660" s="328"/>
      <c r="CJ660" s="290"/>
      <c r="CK660" s="289"/>
      <c r="CL660" s="279"/>
      <c r="CM660" s="328"/>
      <c r="CN660" s="290"/>
      <c r="CO660" s="289"/>
      <c r="CP660" s="279"/>
      <c r="CQ660" s="328"/>
      <c r="CR660" s="290"/>
      <c r="CS660" s="289"/>
      <c r="CT660" s="279"/>
      <c r="CU660" s="328"/>
      <c r="CV660" s="328"/>
      <c r="CW660" s="290"/>
      <c r="CX660" s="289"/>
      <c r="CY660" s="279"/>
      <c r="CZ660" s="328"/>
      <c r="DA660" s="328"/>
      <c r="DB660" s="290"/>
      <c r="DC660" s="289"/>
      <c r="DD660" s="279"/>
      <c r="DE660" s="328"/>
      <c r="DF660" s="328"/>
      <c r="DG660" s="290"/>
      <c r="DH660" s="302"/>
      <c r="DI660" s="301">
        <v>7.9845917224883998</v>
      </c>
      <c r="DP660" s="165"/>
      <c r="DQ660" s="165"/>
      <c r="DR660" s="165"/>
      <c r="ED660" s="165"/>
      <c r="EE660" s="165"/>
      <c r="EF660" s="165"/>
      <c r="EG660" s="165"/>
      <c r="EH660" s="166"/>
      <c r="EI660" s="165"/>
      <c r="EJ660" s="164"/>
      <c r="EK660" s="164"/>
      <c r="EL660" s="278"/>
      <c r="EM660" s="278"/>
      <c r="EN660" s="278"/>
      <c r="EO660" s="278"/>
      <c r="EP660" s="278"/>
      <c r="EQ660" s="278"/>
      <c r="ER660" s="165"/>
      <c r="ES660" s="166"/>
      <c r="ET660" s="166"/>
      <c r="EU660" s="166"/>
      <c r="EV660" s="166"/>
      <c r="EW660" s="166"/>
      <c r="EX660" s="284"/>
    </row>
    <row r="661" spans="1:156" ht="13" customHeight="1">
      <c r="A661" s="160" t="s">
        <v>2177</v>
      </c>
      <c r="B661" s="160">
        <v>10076</v>
      </c>
      <c r="C661" s="160">
        <v>553869</v>
      </c>
      <c r="D661" s="160">
        <v>11680</v>
      </c>
      <c r="E661" s="160" t="s">
        <v>2172</v>
      </c>
      <c r="F661" s="160" t="s">
        <v>2172</v>
      </c>
      <c r="G661" s="175"/>
      <c r="H661" s="168" t="s">
        <v>3345</v>
      </c>
      <c r="I661" s="169" t="s">
        <v>846</v>
      </c>
      <c r="J661" s="170">
        <v>34</v>
      </c>
      <c r="K661" s="161">
        <v>2</v>
      </c>
      <c r="L661" s="161" t="s">
        <v>837</v>
      </c>
      <c r="Z661" s="163">
        <v>70</v>
      </c>
      <c r="AA661" s="163">
        <v>193</v>
      </c>
      <c r="AB661" s="163">
        <v>174</v>
      </c>
      <c r="AC661" s="163">
        <v>36</v>
      </c>
      <c r="AD661" s="163">
        <v>26</v>
      </c>
      <c r="AE661" s="163">
        <v>6</v>
      </c>
      <c r="AF661" s="163">
        <v>0</v>
      </c>
      <c r="AG661" s="163">
        <v>4</v>
      </c>
      <c r="AH661" s="163">
        <v>22</v>
      </c>
      <c r="AI661" s="163">
        <v>11</v>
      </c>
      <c r="AJ661" s="163">
        <v>0</v>
      </c>
      <c r="AK661" s="163">
        <v>0</v>
      </c>
      <c r="AL661" s="163">
        <v>17</v>
      </c>
      <c r="AM661" s="163">
        <v>0</v>
      </c>
      <c r="AN661" s="163">
        <v>49</v>
      </c>
      <c r="AO661" s="163">
        <v>1</v>
      </c>
      <c r="AP661" s="163">
        <v>0</v>
      </c>
      <c r="AQ661" s="163">
        <v>1</v>
      </c>
      <c r="AR661" s="163">
        <v>7</v>
      </c>
      <c r="AS661" s="278">
        <v>8.8082901000000005E-2</v>
      </c>
      <c r="AT661" s="278">
        <v>0.25388601</v>
      </c>
      <c r="AU661" s="278">
        <v>0.38888888999999999</v>
      </c>
      <c r="AV661" s="278">
        <v>0.3015873</v>
      </c>
      <c r="AW661" s="278">
        <v>6.3492060000000003E-2</v>
      </c>
      <c r="AX661" s="278">
        <v>0.38888888999999999</v>
      </c>
      <c r="AY661" s="456">
        <v>111.414</v>
      </c>
      <c r="AZ661" s="278">
        <v>0.16231087</v>
      </c>
      <c r="BA661" s="278">
        <v>0.42399999999999999</v>
      </c>
      <c r="BB661" s="278">
        <v>0.12</v>
      </c>
      <c r="BC661" s="278">
        <v>0.45600000000000002</v>
      </c>
      <c r="BD661" s="164">
        <v>0.26446280900000002</v>
      </c>
      <c r="BE661" s="164">
        <v>0.20689655100000001</v>
      </c>
      <c r="BF661" s="164">
        <v>0.28125</v>
      </c>
      <c r="BG661" s="164">
        <v>0.31034482699999999</v>
      </c>
      <c r="BH661" s="164">
        <v>0.59159482699999999</v>
      </c>
      <c r="BI661" s="164">
        <v>0.10344827600000001</v>
      </c>
      <c r="BJ661" s="165">
        <v>67.994380518183405</v>
      </c>
      <c r="BK661" s="164">
        <v>0.26761274784803302</v>
      </c>
      <c r="BL661" s="165">
        <v>-7.1168408032299997</v>
      </c>
      <c r="BM661" s="165">
        <v>15.254420674240301</v>
      </c>
      <c r="BN661" s="165">
        <v>71.805190889057897</v>
      </c>
      <c r="BO661" s="165">
        <v>-1.07080268251821</v>
      </c>
      <c r="BP661" s="165">
        <v>-2.7542312834411802</v>
      </c>
      <c r="BQ661" s="165">
        <v>-4.9990704914382102E-2</v>
      </c>
      <c r="BR661" s="165">
        <v>-9.1112903237136198</v>
      </c>
      <c r="BS661" s="284">
        <v>-5.18259520188052E-3</v>
      </c>
      <c r="BT661" s="289"/>
      <c r="BU661" s="279"/>
      <c r="BV661" s="290"/>
      <c r="BW661" s="289"/>
      <c r="BX661" s="289"/>
      <c r="BY661" s="289"/>
      <c r="BZ661" s="289"/>
      <c r="CA661" s="279"/>
      <c r="CB661" s="290"/>
      <c r="CC661" s="289"/>
      <c r="CD661" s="279"/>
      <c r="CE661" s="328"/>
      <c r="CF661" s="290"/>
      <c r="CG661" s="289"/>
      <c r="CH661" s="279"/>
      <c r="CI661" s="328"/>
      <c r="CJ661" s="290"/>
      <c r="CK661" s="289"/>
      <c r="CL661" s="279"/>
      <c r="CM661" s="328"/>
      <c r="CN661" s="290"/>
      <c r="CO661" s="289"/>
      <c r="CP661" s="279"/>
      <c r="CQ661" s="328"/>
      <c r="CR661" s="290"/>
      <c r="CS661" s="289"/>
      <c r="CT661" s="279"/>
      <c r="CU661" s="328"/>
      <c r="CV661" s="328"/>
      <c r="CW661" s="290"/>
      <c r="CX661" s="289"/>
      <c r="CY661" s="279"/>
      <c r="CZ661" s="328"/>
      <c r="DA661" s="328"/>
      <c r="DB661" s="290"/>
      <c r="DC661" s="289"/>
      <c r="DD661" s="279"/>
      <c r="DE661" s="328"/>
      <c r="DF661" s="328"/>
      <c r="DG661" s="290"/>
      <c r="DH661" s="302"/>
      <c r="DI661" s="301">
        <v>2.77011847496032</v>
      </c>
      <c r="DP661" s="165"/>
      <c r="DQ661" s="165"/>
      <c r="DR661" s="165"/>
      <c r="ED661" s="165"/>
      <c r="EE661" s="165"/>
      <c r="EF661" s="165"/>
      <c r="EG661" s="165"/>
      <c r="EH661" s="166"/>
      <c r="EI661" s="165"/>
      <c r="EJ661" s="164"/>
      <c r="EK661" s="164"/>
      <c r="EL661" s="278"/>
      <c r="EM661" s="278"/>
      <c r="EN661" s="278"/>
      <c r="EO661" s="278"/>
      <c r="EP661" s="278"/>
      <c r="EQ661" s="278"/>
      <c r="ER661" s="165"/>
      <c r="ES661" s="166"/>
      <c r="ET661" s="166"/>
      <c r="EU661" s="166"/>
      <c r="EV661" s="166"/>
      <c r="EW661" s="166"/>
      <c r="EX661" s="284"/>
      <c r="EZ661" s="167"/>
    </row>
    <row r="662" spans="1:156" ht="13" customHeight="1">
      <c r="A662" s="160" t="s">
        <v>2177</v>
      </c>
      <c r="B662" s="160">
        <v>12134</v>
      </c>
      <c r="C662" s="160">
        <v>691011</v>
      </c>
      <c r="D662" s="160">
        <v>27763</v>
      </c>
      <c r="E662" s="160" t="s">
        <v>246</v>
      </c>
      <c r="F662" s="160" t="s">
        <v>246</v>
      </c>
      <c r="G662" s="175"/>
      <c r="H662" s="162" t="s">
        <v>498</v>
      </c>
      <c r="I662" s="162" t="s">
        <v>260</v>
      </c>
      <c r="J662" s="160">
        <v>22</v>
      </c>
      <c r="K662" s="161">
        <v>2</v>
      </c>
      <c r="L662" s="161" t="s">
        <v>2545</v>
      </c>
      <c r="Z662" s="163"/>
      <c r="AS662" s="278"/>
      <c r="AT662" s="278"/>
      <c r="AU662" s="278"/>
      <c r="AV662" s="278"/>
      <c r="AW662" s="278"/>
      <c r="AX662" s="278"/>
      <c r="AY662" s="456"/>
      <c r="AZ662" s="278"/>
      <c r="BA662" s="278"/>
      <c r="BB662" s="278"/>
      <c r="BC662" s="278"/>
      <c r="BD662" s="164"/>
      <c r="BE662" s="164"/>
      <c r="BF662" s="164"/>
      <c r="BG662" s="164"/>
      <c r="BH662" s="164"/>
      <c r="BI662" s="164"/>
      <c r="BJ662" s="165"/>
      <c r="BK662" s="164"/>
      <c r="BL662" s="165"/>
      <c r="BM662" s="165"/>
      <c r="BN662" s="165"/>
      <c r="BO662" s="165"/>
      <c r="BP662" s="165"/>
      <c r="BQ662" s="165"/>
      <c r="BR662" s="165"/>
      <c r="BS662" s="284"/>
      <c r="BT662" s="289"/>
      <c r="BU662" s="279"/>
      <c r="BV662" s="290"/>
      <c r="BW662" s="289"/>
      <c r="BX662" s="289"/>
      <c r="BY662" s="289"/>
      <c r="BZ662" s="289"/>
      <c r="CA662" s="279"/>
      <c r="CB662" s="290"/>
      <c r="CC662" s="289"/>
      <c r="CD662" s="279"/>
      <c r="CE662" s="328"/>
      <c r="CF662" s="290"/>
      <c r="CG662" s="289"/>
      <c r="CH662" s="279"/>
      <c r="CI662" s="328"/>
      <c r="CJ662" s="290"/>
      <c r="CK662" s="289"/>
      <c r="CL662" s="279"/>
      <c r="CM662" s="328"/>
      <c r="CN662" s="290"/>
      <c r="CO662" s="289"/>
      <c r="CP662" s="279"/>
      <c r="CQ662" s="328"/>
      <c r="CR662" s="290"/>
      <c r="CS662" s="289"/>
      <c r="CT662" s="279"/>
      <c r="CU662" s="328"/>
      <c r="CV662" s="328"/>
      <c r="CW662" s="290"/>
      <c r="CX662" s="289"/>
      <c r="CY662" s="279"/>
      <c r="CZ662" s="328"/>
      <c r="DA662" s="328"/>
      <c r="DB662" s="290"/>
      <c r="DC662" s="289"/>
      <c r="DD662" s="279"/>
      <c r="DE662" s="328"/>
      <c r="DF662" s="328"/>
      <c r="DG662" s="290"/>
      <c r="DH662" s="325"/>
      <c r="DI662" s="301"/>
      <c r="DP662" s="165"/>
      <c r="DQ662" s="165"/>
      <c r="DR662" s="165"/>
      <c r="ED662" s="165"/>
      <c r="EE662" s="165"/>
      <c r="EF662" s="165"/>
      <c r="EG662" s="165"/>
      <c r="EH662" s="166"/>
      <c r="EI662" s="165"/>
      <c r="EL662" s="278"/>
      <c r="EM662" s="278"/>
      <c r="EN662" s="278"/>
      <c r="EO662" s="278"/>
      <c r="EP662" s="278"/>
      <c r="EQ662" s="278"/>
      <c r="ER662" s="165"/>
    </row>
    <row r="663" spans="1:156" ht="13" customHeight="1">
      <c r="A663" s="160" t="s">
        <v>2177</v>
      </c>
      <c r="B663" s="160">
        <v>8619</v>
      </c>
      <c r="C663" s="160">
        <v>467793</v>
      </c>
      <c r="D663" s="160">
        <v>2396</v>
      </c>
      <c r="E663" s="160" t="s">
        <v>213</v>
      </c>
      <c r="F663" s="160" t="s">
        <v>213</v>
      </c>
      <c r="G663" s="175"/>
      <c r="H663" s="168" t="s">
        <v>191</v>
      </c>
      <c r="I663" s="169" t="s">
        <v>597</v>
      </c>
      <c r="J663" s="170">
        <v>39</v>
      </c>
      <c r="K663" s="161">
        <v>3</v>
      </c>
      <c r="L663" s="161" t="s">
        <v>2545</v>
      </c>
      <c r="Z663" s="163">
        <v>82</v>
      </c>
      <c r="AA663" s="163">
        <v>334</v>
      </c>
      <c r="AB663" s="163">
        <v>289</v>
      </c>
      <c r="AC663" s="163">
        <v>68</v>
      </c>
      <c r="AD663" s="163">
        <v>51</v>
      </c>
      <c r="AE663" s="163">
        <v>7</v>
      </c>
      <c r="AF663" s="163">
        <v>0</v>
      </c>
      <c r="AG663" s="163">
        <v>10</v>
      </c>
      <c r="AH663" s="163">
        <v>39</v>
      </c>
      <c r="AI663" s="163">
        <v>38</v>
      </c>
      <c r="AJ663" s="163">
        <v>4</v>
      </c>
      <c r="AK663" s="163">
        <v>0</v>
      </c>
      <c r="AL663" s="163">
        <v>39</v>
      </c>
      <c r="AM663" s="163">
        <v>1</v>
      </c>
      <c r="AN663" s="163">
        <v>63</v>
      </c>
      <c r="AO663" s="163">
        <v>3</v>
      </c>
      <c r="AP663" s="163">
        <v>3</v>
      </c>
      <c r="AQ663" s="163">
        <v>0</v>
      </c>
      <c r="AR663" s="163">
        <v>6</v>
      </c>
      <c r="AS663" s="278">
        <v>0.116766467</v>
      </c>
      <c r="AT663" s="278">
        <v>0.188622754</v>
      </c>
      <c r="AU663" s="278">
        <v>0.49781659</v>
      </c>
      <c r="AV663" s="278">
        <v>0.15283843</v>
      </c>
      <c r="AW663" s="278">
        <v>6.1135370000000001E-2</v>
      </c>
      <c r="AX663" s="278">
        <v>0.42358078999999998</v>
      </c>
      <c r="AY663" s="456">
        <v>112.863</v>
      </c>
      <c r="AZ663" s="278">
        <v>9.7004279999999998E-2</v>
      </c>
      <c r="BA663" s="278">
        <v>0.41921397300000002</v>
      </c>
      <c r="BB663" s="278">
        <v>0.16157205199999999</v>
      </c>
      <c r="BC663" s="278">
        <v>0.41921397300000002</v>
      </c>
      <c r="BD663" s="164">
        <v>0.26484018199999998</v>
      </c>
      <c r="BE663" s="164">
        <v>0.235294117</v>
      </c>
      <c r="BF663" s="164">
        <v>0.32934131700000002</v>
      </c>
      <c r="BG663" s="164">
        <v>0.363321799</v>
      </c>
      <c r="BH663" s="164">
        <v>0.69266311599999997</v>
      </c>
      <c r="BI663" s="164">
        <v>0.128027682</v>
      </c>
      <c r="BJ663" s="165">
        <v>82.581212584993295</v>
      </c>
      <c r="BK663" s="164">
        <v>0.309881183120223</v>
      </c>
      <c r="BL663" s="165">
        <v>-1.0080788137783101</v>
      </c>
      <c r="BM663" s="165">
        <v>37.706954002154902</v>
      </c>
      <c r="BN663" s="165">
        <v>99.433255261381703</v>
      </c>
      <c r="BO663" s="165">
        <v>-0.65029094171092405</v>
      </c>
      <c r="BP663" s="165">
        <v>-1.4081890452653101</v>
      </c>
      <c r="BQ663" s="165">
        <v>8.2239074090103692</v>
      </c>
      <c r="BR663" s="165">
        <v>-1.62602173000768</v>
      </c>
      <c r="BS663" s="284">
        <v>0.85258215805603699</v>
      </c>
      <c r="BT663" s="289"/>
      <c r="BU663" s="279"/>
      <c r="BV663" s="290"/>
      <c r="BW663" s="289"/>
      <c r="BX663" s="289"/>
      <c r="BY663" s="289"/>
      <c r="BZ663" s="289"/>
      <c r="CA663" s="279"/>
      <c r="CB663" s="290"/>
      <c r="CC663" s="289"/>
      <c r="CD663" s="279"/>
      <c r="CE663" s="328"/>
      <c r="CF663" s="290"/>
      <c r="CG663" s="289"/>
      <c r="CH663" s="279"/>
      <c r="CI663" s="328"/>
      <c r="CJ663" s="290"/>
      <c r="CK663" s="289"/>
      <c r="CL663" s="279"/>
      <c r="CM663" s="328"/>
      <c r="CN663" s="290"/>
      <c r="CO663" s="289"/>
      <c r="CP663" s="279"/>
      <c r="CQ663" s="328"/>
      <c r="CR663" s="290"/>
      <c r="CS663" s="289"/>
      <c r="CT663" s="279"/>
      <c r="CU663" s="328"/>
      <c r="CV663" s="328"/>
      <c r="CW663" s="290"/>
      <c r="CX663" s="289"/>
      <c r="CY663" s="279"/>
      <c r="CZ663" s="328"/>
      <c r="DA663" s="328"/>
      <c r="DB663" s="290"/>
      <c r="DC663" s="289"/>
      <c r="DD663" s="279"/>
      <c r="DE663" s="328"/>
      <c r="DF663" s="328"/>
      <c r="DG663" s="290"/>
      <c r="DH663" s="302"/>
      <c r="DI663" s="301">
        <v>-1.5844540596008301</v>
      </c>
      <c r="DP663" s="165"/>
      <c r="DQ663" s="165"/>
      <c r="DR663" s="165"/>
      <c r="ED663" s="165"/>
      <c r="EE663" s="165"/>
      <c r="EF663" s="165"/>
      <c r="EG663" s="165"/>
      <c r="EH663" s="166"/>
      <c r="EI663" s="165"/>
      <c r="EJ663" s="164"/>
      <c r="EK663" s="164"/>
      <c r="EL663" s="278"/>
      <c r="EM663" s="278"/>
      <c r="EN663" s="278"/>
      <c r="EO663" s="278"/>
      <c r="EP663" s="278"/>
      <c r="EQ663" s="278"/>
      <c r="ER663" s="165"/>
      <c r="ES663" s="166"/>
      <c r="ET663" s="166"/>
      <c r="EU663" s="166"/>
      <c r="EV663" s="166"/>
      <c r="EW663" s="166"/>
      <c r="EX663" s="284"/>
    </row>
    <row r="664" spans="1:156" ht="13" customHeight="1">
      <c r="A664" s="160" t="s">
        <v>2177</v>
      </c>
      <c r="B664" s="160">
        <v>11221</v>
      </c>
      <c r="C664" s="160">
        <v>650333</v>
      </c>
      <c r="D664" s="160">
        <v>18568</v>
      </c>
      <c r="E664" s="160" t="s">
        <v>2172</v>
      </c>
      <c r="F664" s="160" t="s">
        <v>2172</v>
      </c>
      <c r="G664" s="175"/>
      <c r="H664" s="168" t="s">
        <v>1244</v>
      </c>
      <c r="I664" s="169" t="s">
        <v>589</v>
      </c>
      <c r="J664" s="170">
        <v>28</v>
      </c>
      <c r="K664" s="161">
        <v>3</v>
      </c>
      <c r="L664" s="161" t="s">
        <v>46</v>
      </c>
      <c r="Z664" s="163">
        <v>83</v>
      </c>
      <c r="AA664" s="163">
        <v>364</v>
      </c>
      <c r="AB664" s="163">
        <v>339</v>
      </c>
      <c r="AC664" s="163">
        <v>99</v>
      </c>
      <c r="AD664" s="163">
        <v>74</v>
      </c>
      <c r="AE664" s="163">
        <v>17</v>
      </c>
      <c r="AF664" s="163">
        <v>4</v>
      </c>
      <c r="AG664" s="163">
        <v>4</v>
      </c>
      <c r="AH664" s="163">
        <v>38</v>
      </c>
      <c r="AI664" s="163">
        <v>34</v>
      </c>
      <c r="AJ664" s="163">
        <v>4</v>
      </c>
      <c r="AK664" s="163">
        <v>1</v>
      </c>
      <c r="AL664" s="163">
        <v>17</v>
      </c>
      <c r="AM664" s="163">
        <v>0</v>
      </c>
      <c r="AN664" s="163">
        <v>9</v>
      </c>
      <c r="AO664" s="163">
        <v>1</v>
      </c>
      <c r="AP664" s="163">
        <v>3</v>
      </c>
      <c r="AQ664" s="163">
        <v>4</v>
      </c>
      <c r="AR664" s="163">
        <v>4</v>
      </c>
      <c r="AS664" s="278">
        <v>4.6703295999999998E-2</v>
      </c>
      <c r="AT664" s="278">
        <v>2.4725273999999998E-2</v>
      </c>
      <c r="AU664" s="278">
        <v>0.29970326000000003</v>
      </c>
      <c r="AV664" s="278">
        <v>0.38575668000000002</v>
      </c>
      <c r="AW664" s="278">
        <v>5.9347200000000001E-3</v>
      </c>
      <c r="AX664" s="278">
        <v>0.15430267</v>
      </c>
      <c r="AY664" s="456">
        <v>107.801</v>
      </c>
      <c r="AZ664" s="278">
        <v>1.7027859999999999E-2</v>
      </c>
      <c r="BA664" s="278">
        <v>0.42424242400000001</v>
      </c>
      <c r="BB664" s="278">
        <v>0.26060605999999997</v>
      </c>
      <c r="BC664" s="278">
        <v>0.31515151499999999</v>
      </c>
      <c r="BD664" s="164">
        <v>0.28875379899999998</v>
      </c>
      <c r="BE664" s="164">
        <v>0.292035398</v>
      </c>
      <c r="BF664" s="164">
        <v>0.32500000000000001</v>
      </c>
      <c r="BG664" s="164">
        <v>0.40117994099999998</v>
      </c>
      <c r="BH664" s="164">
        <v>0.72617994100000005</v>
      </c>
      <c r="BI664" s="164">
        <v>0.109144543</v>
      </c>
      <c r="BJ664" s="165">
        <v>71.738417257192694</v>
      </c>
      <c r="BK664" s="164">
        <v>0.31726947062545302</v>
      </c>
      <c r="BL664" s="165">
        <v>1.0555087824991201</v>
      </c>
      <c r="BM664" s="165">
        <v>43.247939755552103</v>
      </c>
      <c r="BN664" s="165">
        <v>105.851947031674</v>
      </c>
      <c r="BO664" s="165">
        <v>0.90054850141016995</v>
      </c>
      <c r="BP664" s="165">
        <v>-0.89325387962162495</v>
      </c>
      <c r="BQ664" s="165">
        <v>1.81861690559296</v>
      </c>
      <c r="BR664" s="165">
        <v>1.5952111812016201</v>
      </c>
      <c r="BS664" s="284">
        <v>0.18853815454546999</v>
      </c>
      <c r="BT664" s="289"/>
      <c r="BU664" s="279"/>
      <c r="BV664" s="290"/>
      <c r="BW664" s="289"/>
      <c r="BX664" s="289"/>
      <c r="BY664" s="289"/>
      <c r="BZ664" s="289"/>
      <c r="CA664" s="279"/>
      <c r="CB664" s="290"/>
      <c r="CC664" s="289"/>
      <c r="CD664" s="279"/>
      <c r="CE664" s="328"/>
      <c r="CF664" s="290"/>
      <c r="CG664" s="289"/>
      <c r="CH664" s="279"/>
      <c r="CI664" s="328"/>
      <c r="CJ664" s="290"/>
      <c r="CK664" s="289"/>
      <c r="CL664" s="279"/>
      <c r="CM664" s="328"/>
      <c r="CN664" s="290"/>
      <c r="CO664" s="289"/>
      <c r="CP664" s="279"/>
      <c r="CQ664" s="328"/>
      <c r="CR664" s="290"/>
      <c r="CS664" s="289"/>
      <c r="CT664" s="279"/>
      <c r="CU664" s="328"/>
      <c r="CV664" s="328"/>
      <c r="CW664" s="290"/>
      <c r="CX664" s="289"/>
      <c r="CY664" s="279"/>
      <c r="CZ664" s="328"/>
      <c r="DA664" s="328"/>
      <c r="DB664" s="290"/>
      <c r="DC664" s="289"/>
      <c r="DD664" s="279"/>
      <c r="DE664" s="328"/>
      <c r="DF664" s="328"/>
      <c r="DG664" s="290"/>
      <c r="DH664" s="302"/>
      <c r="DI664" s="301">
        <v>-11.6418271064758</v>
      </c>
      <c r="DP664" s="165"/>
      <c r="DQ664" s="165"/>
      <c r="DR664" s="165"/>
      <c r="ED664" s="165"/>
      <c r="EE664" s="165"/>
      <c r="EF664" s="165"/>
      <c r="EG664" s="165"/>
      <c r="EH664" s="166"/>
      <c r="EI664" s="165"/>
      <c r="EJ664" s="164"/>
      <c r="EK664" s="164"/>
      <c r="EL664" s="278"/>
      <c r="EM664" s="278"/>
      <c r="EN664" s="278"/>
      <c r="EO664" s="278"/>
      <c r="EP664" s="278"/>
      <c r="EQ664" s="278"/>
      <c r="ER664" s="165"/>
      <c r="ES664" s="166"/>
      <c r="ET664" s="166"/>
      <c r="EU664" s="166"/>
      <c r="EV664" s="166"/>
      <c r="EW664" s="166"/>
      <c r="EX664" s="284"/>
    </row>
    <row r="665" spans="1:156" ht="13" customHeight="1">
      <c r="A665" s="160" t="s">
        <v>2177</v>
      </c>
      <c r="B665" s="160">
        <v>11776</v>
      </c>
      <c r="C665" s="160">
        <v>677347</v>
      </c>
      <c r="D665" s="160">
        <v>26420</v>
      </c>
      <c r="E665" s="160" t="s">
        <v>18</v>
      </c>
      <c r="F665" s="160" t="s">
        <v>18</v>
      </c>
      <c r="G665" s="175"/>
      <c r="H665" s="162" t="s">
        <v>3526</v>
      </c>
      <c r="I665" s="162" t="s">
        <v>3527</v>
      </c>
      <c r="J665" s="160">
        <v>23</v>
      </c>
      <c r="K665" s="161">
        <v>4</v>
      </c>
      <c r="L665" s="161" t="s">
        <v>837</v>
      </c>
      <c r="Z665" s="163">
        <v>44</v>
      </c>
      <c r="AA665" s="163">
        <v>140</v>
      </c>
      <c r="AB665" s="163">
        <v>126</v>
      </c>
      <c r="AC665" s="163">
        <v>24</v>
      </c>
      <c r="AD665" s="163">
        <v>13</v>
      </c>
      <c r="AE665" s="163">
        <v>4</v>
      </c>
      <c r="AF665" s="163">
        <v>1</v>
      </c>
      <c r="AG665" s="163">
        <v>6</v>
      </c>
      <c r="AH665" s="163">
        <v>20</v>
      </c>
      <c r="AI665" s="163">
        <v>11</v>
      </c>
      <c r="AJ665" s="163">
        <v>7</v>
      </c>
      <c r="AK665" s="163">
        <v>1</v>
      </c>
      <c r="AL665" s="163">
        <v>10</v>
      </c>
      <c r="AM665" s="163">
        <v>0</v>
      </c>
      <c r="AN665" s="163">
        <v>59</v>
      </c>
      <c r="AO665" s="163">
        <v>3</v>
      </c>
      <c r="AP665" s="163">
        <v>0</v>
      </c>
      <c r="AQ665" s="163">
        <v>0</v>
      </c>
      <c r="AR665" s="163">
        <v>1</v>
      </c>
      <c r="AS665" s="278">
        <v>7.1428570999999996E-2</v>
      </c>
      <c r="AT665" s="278">
        <v>0.42142857099999997</v>
      </c>
      <c r="AU665" s="278">
        <v>0.46268657000000002</v>
      </c>
      <c r="AV665" s="278">
        <v>0.25373134000000003</v>
      </c>
      <c r="AW665" s="278">
        <v>0.16176471000000001</v>
      </c>
      <c r="AX665" s="278">
        <v>0.47058823999999999</v>
      </c>
      <c r="AY665" s="456">
        <v>108.73099999999999</v>
      </c>
      <c r="AZ665" s="278">
        <v>0.21715328</v>
      </c>
      <c r="BA665" s="278">
        <v>0.358208955</v>
      </c>
      <c r="BB665" s="278">
        <v>0.17910447700000001</v>
      </c>
      <c r="BC665" s="278">
        <v>0.46268656699999999</v>
      </c>
      <c r="BD665" s="164">
        <v>0.295081967</v>
      </c>
      <c r="BE665" s="164">
        <v>0.19047618999999999</v>
      </c>
      <c r="BF665" s="164">
        <v>0.26618704999999998</v>
      </c>
      <c r="BG665" s="164">
        <v>0.38095237999999998</v>
      </c>
      <c r="BH665" s="164">
        <v>0.64713942999999996</v>
      </c>
      <c r="BI665" s="164">
        <v>0.19047618999999999</v>
      </c>
      <c r="BJ665" s="165">
        <v>122.862138039565</v>
      </c>
      <c r="BK665" s="164">
        <v>0.28523568969836299</v>
      </c>
      <c r="BL665" s="165">
        <v>-3.1862614857406002</v>
      </c>
      <c r="BM665" s="165">
        <v>13.041596580818201</v>
      </c>
      <c r="BN665" s="165">
        <v>79.892064281377401</v>
      </c>
      <c r="BO665" s="165">
        <v>0.72933041459590198</v>
      </c>
      <c r="BP665" s="165">
        <v>1.3473538877442399</v>
      </c>
      <c r="BQ665" s="165">
        <v>4.0776805296167096</v>
      </c>
      <c r="BR665" s="165">
        <v>-1.8921954915300501</v>
      </c>
      <c r="BS665" s="284">
        <v>0.42273793865853498</v>
      </c>
      <c r="BT665" s="289"/>
      <c r="BU665" s="279"/>
      <c r="BV665" s="290"/>
      <c r="BW665" s="289"/>
      <c r="BX665" s="289"/>
      <c r="BY665" s="289"/>
      <c r="BZ665" s="289"/>
      <c r="CA665" s="279"/>
      <c r="CB665" s="290"/>
      <c r="CC665" s="289"/>
      <c r="CD665" s="279"/>
      <c r="CE665" s="328"/>
      <c r="CF665" s="290"/>
      <c r="CG665" s="289"/>
      <c r="CH665" s="279"/>
      <c r="CI665" s="328"/>
      <c r="CJ665" s="290"/>
      <c r="CK665" s="289"/>
      <c r="CL665" s="279"/>
      <c r="CM665" s="328"/>
      <c r="CN665" s="290"/>
      <c r="CO665" s="289"/>
      <c r="CP665" s="279"/>
      <c r="CQ665" s="328"/>
      <c r="CR665" s="290"/>
      <c r="CS665" s="289"/>
      <c r="CT665" s="279"/>
      <c r="CU665" s="328"/>
      <c r="CV665" s="328"/>
      <c r="CW665" s="290"/>
      <c r="CX665" s="289"/>
      <c r="CY665" s="279"/>
      <c r="CZ665" s="328"/>
      <c r="DA665" s="328"/>
      <c r="DB665" s="290"/>
      <c r="DC665" s="289"/>
      <c r="DD665" s="279"/>
      <c r="DE665" s="328"/>
      <c r="DF665" s="328"/>
      <c r="DG665" s="290"/>
      <c r="DH665" s="302"/>
      <c r="DI665" s="301">
        <v>1.1770207881927399</v>
      </c>
      <c r="DP665" s="165"/>
      <c r="DQ665" s="165"/>
      <c r="DR665" s="165"/>
      <c r="ED665" s="165"/>
      <c r="EE665" s="165"/>
      <c r="EF665" s="165"/>
      <c r="EG665" s="165"/>
      <c r="EH665" s="166"/>
      <c r="EI665" s="165"/>
      <c r="EJ665" s="164"/>
      <c r="EK665" s="164"/>
      <c r="EL665" s="278"/>
      <c r="EM665" s="278"/>
      <c r="EN665" s="278"/>
      <c r="EO665" s="278"/>
      <c r="EP665" s="278"/>
      <c r="EQ665" s="278"/>
      <c r="ER665" s="165"/>
      <c r="ES665" s="166"/>
      <c r="ET665" s="166"/>
      <c r="EU665" s="166"/>
      <c r="EV665" s="166"/>
      <c r="EW665" s="166"/>
      <c r="EX665" s="284"/>
    </row>
    <row r="666" spans="1:156" ht="13" customHeight="1">
      <c r="A666" s="160" t="s">
        <v>2177</v>
      </c>
      <c r="B666" s="160">
        <v>12411</v>
      </c>
      <c r="C666" s="160">
        <v>691182</v>
      </c>
      <c r="D666" s="160">
        <v>27962</v>
      </c>
      <c r="E666" s="160" t="s">
        <v>246</v>
      </c>
      <c r="F666" s="160" t="s">
        <v>246</v>
      </c>
      <c r="G666" s="175"/>
      <c r="H666" s="162" t="s">
        <v>4109</v>
      </c>
      <c r="I666" s="162" t="s">
        <v>4108</v>
      </c>
      <c r="J666" s="160">
        <v>22</v>
      </c>
      <c r="K666" s="161">
        <v>4</v>
      </c>
      <c r="L666" s="161" t="s">
        <v>2545</v>
      </c>
      <c r="Z666" s="163">
        <v>33</v>
      </c>
      <c r="AA666" s="163">
        <v>102</v>
      </c>
      <c r="AB666" s="163">
        <v>89</v>
      </c>
      <c r="AC666" s="163">
        <v>13</v>
      </c>
      <c r="AD666" s="163">
        <v>8</v>
      </c>
      <c r="AE666" s="163">
        <v>4</v>
      </c>
      <c r="AF666" s="163">
        <v>0</v>
      </c>
      <c r="AG666" s="163">
        <v>1</v>
      </c>
      <c r="AH666" s="163">
        <v>3</v>
      </c>
      <c r="AI666" s="163">
        <v>5</v>
      </c>
      <c r="AJ666" s="163">
        <v>1</v>
      </c>
      <c r="AK666" s="163">
        <v>1</v>
      </c>
      <c r="AL666" s="163">
        <v>10</v>
      </c>
      <c r="AM666" s="163">
        <v>0</v>
      </c>
      <c r="AN666" s="163">
        <v>25</v>
      </c>
      <c r="AO666" s="163">
        <v>1</v>
      </c>
      <c r="AP666" s="163">
        <v>0</v>
      </c>
      <c r="AQ666" s="163">
        <v>2</v>
      </c>
      <c r="AR666" s="163">
        <v>1</v>
      </c>
      <c r="AS666" s="278">
        <v>9.8039214999999999E-2</v>
      </c>
      <c r="AT666" s="278">
        <v>0.24509803899999999</v>
      </c>
      <c r="AU666" s="278">
        <v>0.46969696999999999</v>
      </c>
      <c r="AV666" s="278">
        <v>0.27272727000000002</v>
      </c>
      <c r="AW666" s="278">
        <v>4.5454550000000003E-2</v>
      </c>
      <c r="AX666" s="278">
        <v>0.22727273000000001</v>
      </c>
      <c r="AY666" s="456">
        <v>103.497</v>
      </c>
      <c r="AZ666" s="278">
        <v>9.3833780000000006E-2</v>
      </c>
      <c r="BA666" s="278">
        <v>0.32786885199999999</v>
      </c>
      <c r="BB666" s="278">
        <v>0.21311475399999999</v>
      </c>
      <c r="BC666" s="278">
        <v>0.45901639300000002</v>
      </c>
      <c r="BD666" s="164">
        <v>0.19047618999999999</v>
      </c>
      <c r="BE666" s="164">
        <v>0.14606741500000001</v>
      </c>
      <c r="BF666" s="164">
        <v>0.24</v>
      </c>
      <c r="BG666" s="164">
        <v>0.224719101</v>
      </c>
      <c r="BH666" s="164">
        <v>0.46471910100000002</v>
      </c>
      <c r="BI666" s="164">
        <v>7.8651685999999998E-2</v>
      </c>
      <c r="BJ666" s="165">
        <v>51.696102371785102</v>
      </c>
      <c r="BK666" s="164">
        <v>0.21858841300010601</v>
      </c>
      <c r="BL666" s="165">
        <v>-7.7665715357061904</v>
      </c>
      <c r="BM666" s="165">
        <v>4.0565821985009496</v>
      </c>
      <c r="BN666" s="165">
        <v>21.122623489432598</v>
      </c>
      <c r="BO666" s="165">
        <v>-0.21927484768258601</v>
      </c>
      <c r="BP666" s="165">
        <v>-1.4773747608996901</v>
      </c>
      <c r="BQ666" s="165">
        <v>-8.0350505732704391</v>
      </c>
      <c r="BR666" s="165">
        <v>-10.8763911402557</v>
      </c>
      <c r="BS666" s="284">
        <v>-0.833003147669518</v>
      </c>
      <c r="BT666" s="289"/>
      <c r="BU666" s="279"/>
      <c r="BV666" s="290"/>
      <c r="BW666" s="289"/>
      <c r="BX666" s="289"/>
      <c r="BY666" s="289"/>
      <c r="BZ666" s="289"/>
      <c r="CA666" s="279"/>
      <c r="CB666" s="290"/>
      <c r="CC666" s="289"/>
      <c r="CD666" s="279"/>
      <c r="CE666" s="328"/>
      <c r="CF666" s="290"/>
      <c r="CG666" s="289"/>
      <c r="CH666" s="279"/>
      <c r="CI666" s="328"/>
      <c r="CJ666" s="290"/>
      <c r="CK666" s="289"/>
      <c r="CL666" s="279"/>
      <c r="CM666" s="328"/>
      <c r="CN666" s="290"/>
      <c r="CO666" s="289"/>
      <c r="CP666" s="279"/>
      <c r="CQ666" s="328"/>
      <c r="CR666" s="290"/>
      <c r="CS666" s="289"/>
      <c r="CT666" s="279"/>
      <c r="CU666" s="328"/>
      <c r="CV666" s="328"/>
      <c r="CW666" s="290"/>
      <c r="CX666" s="289"/>
      <c r="CY666" s="279"/>
      <c r="CZ666" s="328"/>
      <c r="DA666" s="328"/>
      <c r="DB666" s="290"/>
      <c r="DC666" s="289"/>
      <c r="DD666" s="279"/>
      <c r="DE666" s="328"/>
      <c r="DF666" s="328"/>
      <c r="DG666" s="290"/>
      <c r="DH666" s="325"/>
      <c r="DI666" s="301">
        <v>-0.48353236913681003</v>
      </c>
      <c r="DP666" s="165"/>
      <c r="DQ666" s="165"/>
      <c r="DR666" s="165"/>
      <c r="ED666" s="165"/>
      <c r="EE666" s="165"/>
      <c r="EF666" s="165"/>
      <c r="EG666" s="165"/>
      <c r="EH666" s="166"/>
      <c r="EI666" s="165"/>
      <c r="EL666" s="278"/>
      <c r="EM666" s="278"/>
      <c r="EN666" s="278"/>
      <c r="EO666" s="278"/>
      <c r="EP666" s="278"/>
      <c r="EQ666" s="278"/>
      <c r="ER666" s="165"/>
    </row>
    <row r="667" spans="1:156" ht="13" customHeight="1">
      <c r="A667" s="160" t="s">
        <v>2177</v>
      </c>
      <c r="B667" s="160">
        <v>9507</v>
      </c>
      <c r="C667" s="160">
        <v>608070</v>
      </c>
      <c r="D667" s="160">
        <v>13510</v>
      </c>
      <c r="E667" s="160" t="s">
        <v>213</v>
      </c>
      <c r="F667" s="160" t="s">
        <v>213</v>
      </c>
      <c r="G667" s="175"/>
      <c r="H667" s="168" t="s">
        <v>3355</v>
      </c>
      <c r="I667" s="169" t="s">
        <v>3356</v>
      </c>
      <c r="J667" s="170">
        <v>32</v>
      </c>
      <c r="K667" s="161">
        <v>5</v>
      </c>
      <c r="L667" s="161" t="s">
        <v>2545</v>
      </c>
      <c r="Z667" s="163">
        <v>85</v>
      </c>
      <c r="AA667" s="163">
        <v>358</v>
      </c>
      <c r="AB667" s="163">
        <v>320</v>
      </c>
      <c r="AC667" s="163">
        <v>95</v>
      </c>
      <c r="AD667" s="163">
        <v>64</v>
      </c>
      <c r="AE667" s="163">
        <v>16</v>
      </c>
      <c r="AF667" s="163">
        <v>1</v>
      </c>
      <c r="AG667" s="163">
        <v>14</v>
      </c>
      <c r="AH667" s="163">
        <v>44</v>
      </c>
      <c r="AI667" s="163">
        <v>39</v>
      </c>
      <c r="AJ667" s="163">
        <v>22</v>
      </c>
      <c r="AK667" s="163">
        <v>5</v>
      </c>
      <c r="AL667" s="163">
        <v>30</v>
      </c>
      <c r="AM667" s="163">
        <v>9</v>
      </c>
      <c r="AN667" s="163">
        <v>41</v>
      </c>
      <c r="AO667" s="163">
        <v>4</v>
      </c>
      <c r="AP667" s="163">
        <v>4</v>
      </c>
      <c r="AQ667" s="163">
        <v>0</v>
      </c>
      <c r="AR667" s="163">
        <v>2</v>
      </c>
      <c r="AS667" s="278">
        <v>8.3798882000000005E-2</v>
      </c>
      <c r="AT667" s="278">
        <v>0.114525139</v>
      </c>
      <c r="AU667" s="278">
        <v>0.51236749000000004</v>
      </c>
      <c r="AV667" s="278">
        <v>0.17667844999999999</v>
      </c>
      <c r="AW667" s="278">
        <v>7.4204950000000006E-2</v>
      </c>
      <c r="AX667" s="278">
        <v>0.39929329000000002</v>
      </c>
      <c r="AY667" s="456">
        <v>111.646</v>
      </c>
      <c r="AZ667" s="278">
        <v>7.03125E-2</v>
      </c>
      <c r="BA667" s="278">
        <v>0.310954063</v>
      </c>
      <c r="BB667" s="278">
        <v>0.21554770300000001</v>
      </c>
      <c r="BC667" s="278">
        <v>0.47349823299999999</v>
      </c>
      <c r="BD667" s="164">
        <v>0.30111524099999998</v>
      </c>
      <c r="BE667" s="164">
        <v>0.296875</v>
      </c>
      <c r="BF667" s="164">
        <v>0.360335195</v>
      </c>
      <c r="BG667" s="164">
        <v>0.484375</v>
      </c>
      <c r="BH667" s="164">
        <v>0.844710195</v>
      </c>
      <c r="BI667" s="164">
        <v>0.1875</v>
      </c>
      <c r="BJ667" s="165">
        <v>120.942417435053</v>
      </c>
      <c r="BK667" s="164">
        <v>0.35774745230688398</v>
      </c>
      <c r="BL667" s="165">
        <v>12.645360321199</v>
      </c>
      <c r="BM667" s="165">
        <v>54.142311662828</v>
      </c>
      <c r="BN667" s="165">
        <v>132.75041432266801</v>
      </c>
      <c r="BO667" s="165">
        <v>-0.41023755986954202</v>
      </c>
      <c r="BP667" s="165">
        <v>2.11580741824582</v>
      </c>
      <c r="BQ667" s="165">
        <v>29.746651937180602</v>
      </c>
      <c r="BR667" s="165">
        <v>15.6081980214654</v>
      </c>
      <c r="BS667" s="284">
        <v>3.0838704088225</v>
      </c>
      <c r="BT667" s="289"/>
      <c r="BU667" s="279"/>
      <c r="BV667" s="290"/>
      <c r="BW667" s="289"/>
      <c r="BX667" s="289"/>
      <c r="BY667" s="289"/>
      <c r="BZ667" s="289"/>
      <c r="CA667" s="279"/>
      <c r="CB667" s="290"/>
      <c r="CC667" s="289"/>
      <c r="CD667" s="279"/>
      <c r="CE667" s="328"/>
      <c r="CF667" s="290"/>
      <c r="CG667" s="289"/>
      <c r="CH667" s="279"/>
      <c r="CI667" s="328"/>
      <c r="CJ667" s="290"/>
      <c r="CK667" s="289"/>
      <c r="CL667" s="279"/>
      <c r="CM667" s="328"/>
      <c r="CN667" s="290"/>
      <c r="CO667" s="289"/>
      <c r="CP667" s="279"/>
      <c r="CQ667" s="328"/>
      <c r="CR667" s="290"/>
      <c r="CS667" s="289"/>
      <c r="CT667" s="279"/>
      <c r="CU667" s="328"/>
      <c r="CV667" s="328"/>
      <c r="CW667" s="290"/>
      <c r="CX667" s="289"/>
      <c r="CY667" s="279"/>
      <c r="CZ667" s="328"/>
      <c r="DA667" s="328"/>
      <c r="DB667" s="290"/>
      <c r="DC667" s="289"/>
      <c r="DD667" s="279"/>
      <c r="DE667" s="328"/>
      <c r="DF667" s="328"/>
      <c r="DG667" s="290"/>
      <c r="DH667" s="302"/>
      <c r="DI667" s="301">
        <v>1.8824383914470599</v>
      </c>
      <c r="DP667" s="165"/>
      <c r="DQ667" s="165"/>
      <c r="DR667" s="165"/>
      <c r="ED667" s="165"/>
      <c r="EE667" s="165"/>
      <c r="EF667" s="165"/>
      <c r="EG667" s="165"/>
      <c r="EH667" s="166"/>
      <c r="EI667" s="165"/>
      <c r="EJ667" s="164"/>
      <c r="EK667" s="164"/>
      <c r="EL667" s="278"/>
      <c r="EM667" s="278"/>
      <c r="EN667" s="278"/>
      <c r="EO667" s="278"/>
      <c r="EP667" s="278"/>
      <c r="EQ667" s="278"/>
      <c r="ER667" s="165"/>
      <c r="ES667" s="166"/>
      <c r="ET667" s="166"/>
      <c r="EU667" s="166"/>
      <c r="EV667" s="166"/>
      <c r="EW667" s="166"/>
      <c r="EX667" s="284"/>
    </row>
    <row r="668" spans="1:156" ht="13" customHeight="1">
      <c r="A668" s="160" t="s">
        <v>2177</v>
      </c>
      <c r="B668" s="160">
        <v>12336</v>
      </c>
      <c r="C668" s="160">
        <v>672580</v>
      </c>
      <c r="D668" s="160">
        <v>22715</v>
      </c>
      <c r="E668" s="160" t="s">
        <v>2170</v>
      </c>
      <c r="F668" s="160" t="s">
        <v>2170</v>
      </c>
      <c r="G668" s="175"/>
      <c r="H668" s="162" t="s">
        <v>528</v>
      </c>
      <c r="I668" s="162" t="s">
        <v>653</v>
      </c>
      <c r="J668" s="160">
        <v>25</v>
      </c>
      <c r="K668" s="161">
        <v>5</v>
      </c>
      <c r="L668" s="161" t="s">
        <v>837</v>
      </c>
      <c r="Z668" s="163">
        <v>89</v>
      </c>
      <c r="AA668" s="163">
        <v>362</v>
      </c>
      <c r="AB668" s="163">
        <v>327</v>
      </c>
      <c r="AC668" s="163">
        <v>99</v>
      </c>
      <c r="AD668" s="163">
        <v>65</v>
      </c>
      <c r="AE668" s="163">
        <v>23</v>
      </c>
      <c r="AF668" s="163">
        <v>3</v>
      </c>
      <c r="AG668" s="163">
        <v>8</v>
      </c>
      <c r="AH668" s="163">
        <v>36</v>
      </c>
      <c r="AI668" s="163">
        <v>39</v>
      </c>
      <c r="AJ668" s="163">
        <v>18</v>
      </c>
      <c r="AK668" s="163">
        <v>9</v>
      </c>
      <c r="AL668" s="163">
        <v>30</v>
      </c>
      <c r="AM668" s="163">
        <v>0</v>
      </c>
      <c r="AN668" s="163">
        <v>50</v>
      </c>
      <c r="AO668" s="163">
        <v>1</v>
      </c>
      <c r="AP668" s="163">
        <v>2</v>
      </c>
      <c r="AQ668" s="163">
        <v>2</v>
      </c>
      <c r="AR668" s="163">
        <v>7</v>
      </c>
      <c r="AS668" s="278">
        <v>8.2872927999999998E-2</v>
      </c>
      <c r="AT668" s="278">
        <v>0.13812154600000001</v>
      </c>
      <c r="AU668" s="278">
        <v>0.37366547999999999</v>
      </c>
      <c r="AV668" s="278">
        <v>0.24199287999999999</v>
      </c>
      <c r="AW668" s="278">
        <v>6.4056940000000007E-2</v>
      </c>
      <c r="AX668" s="278">
        <v>0.44839857999999999</v>
      </c>
      <c r="AY668" s="456">
        <v>110.32899999999999</v>
      </c>
      <c r="AZ668" s="278">
        <v>5.865103E-2</v>
      </c>
      <c r="BA668" s="278">
        <v>0.43840579699999999</v>
      </c>
      <c r="BB668" s="278">
        <v>0.19927536200000001</v>
      </c>
      <c r="BC668" s="278">
        <v>0.36231883999999998</v>
      </c>
      <c r="BD668" s="164">
        <v>0.33579335700000001</v>
      </c>
      <c r="BE668" s="164">
        <v>0.30275229300000001</v>
      </c>
      <c r="BF668" s="164">
        <v>0.36111111099999998</v>
      </c>
      <c r="BG668" s="164">
        <v>0.46483180400000002</v>
      </c>
      <c r="BH668" s="164">
        <v>0.82594291500000006</v>
      </c>
      <c r="BI668" s="164">
        <v>0.16207951100000001</v>
      </c>
      <c r="BJ668" s="165">
        <v>104.545535344166</v>
      </c>
      <c r="BK668" s="164">
        <v>0.35962276558081302</v>
      </c>
      <c r="BL668" s="165">
        <v>13.3304125248624</v>
      </c>
      <c r="BM668" s="165">
        <v>55.291016954107398</v>
      </c>
      <c r="BN668" s="165">
        <v>128.83748432692599</v>
      </c>
      <c r="BO668" s="165">
        <v>-0.24206111837107</v>
      </c>
      <c r="BP668" s="165">
        <v>-1.2455013543367299</v>
      </c>
      <c r="BQ668" s="165">
        <v>23.568235281033601</v>
      </c>
      <c r="BR668" s="165">
        <v>10.767596709652</v>
      </c>
      <c r="BS668" s="284">
        <v>2.4433466840179401</v>
      </c>
      <c r="BT668" s="289"/>
      <c r="BU668" s="279"/>
      <c r="BV668" s="290"/>
      <c r="BW668" s="289"/>
      <c r="BX668" s="289"/>
      <c r="BY668" s="289"/>
      <c r="BZ668" s="289"/>
      <c r="CA668" s="279"/>
      <c r="CB668" s="290"/>
      <c r="CC668" s="289"/>
      <c r="CD668" s="279"/>
      <c r="CE668" s="328"/>
      <c r="CF668" s="290"/>
      <c r="CG668" s="289"/>
      <c r="CH668" s="279"/>
      <c r="CI668" s="328"/>
      <c r="CJ668" s="290"/>
      <c r="CK668" s="289"/>
      <c r="CL668" s="279"/>
      <c r="CM668" s="328"/>
      <c r="CN668" s="290"/>
      <c r="CO668" s="289"/>
      <c r="CP668" s="279"/>
      <c r="CQ668" s="328"/>
      <c r="CR668" s="290"/>
      <c r="CS668" s="289"/>
      <c r="CT668" s="279"/>
      <c r="CU668" s="328"/>
      <c r="CV668" s="328"/>
      <c r="CW668" s="290"/>
      <c r="CX668" s="289"/>
      <c r="CY668" s="279"/>
      <c r="CZ668" s="328"/>
      <c r="DA668" s="328"/>
      <c r="DB668" s="290"/>
      <c r="DC668" s="289"/>
      <c r="DD668" s="279"/>
      <c r="DE668" s="328"/>
      <c r="DF668" s="328"/>
      <c r="DG668" s="290"/>
      <c r="DH668" s="302"/>
      <c r="DI668" s="301">
        <v>0.407684326171875</v>
      </c>
      <c r="DP668" s="165"/>
      <c r="DQ668" s="165"/>
      <c r="DR668" s="165"/>
      <c r="ED668" s="165"/>
      <c r="EE668" s="165"/>
      <c r="EF668" s="165"/>
      <c r="EG668" s="165"/>
      <c r="EH668" s="166"/>
      <c r="EI668" s="165"/>
      <c r="EJ668" s="164"/>
      <c r="EK668" s="164"/>
      <c r="EL668" s="278"/>
      <c r="EM668" s="278"/>
      <c r="EN668" s="278"/>
      <c r="EO668" s="278"/>
      <c r="EP668" s="278"/>
      <c r="EQ668" s="278"/>
      <c r="ER668" s="165"/>
      <c r="ES668" s="166"/>
      <c r="ET668" s="166"/>
      <c r="EU668" s="166"/>
      <c r="EV668" s="166"/>
      <c r="EW668" s="166"/>
      <c r="EX668" s="284"/>
    </row>
    <row r="669" spans="1:156" ht="13" customHeight="1">
      <c r="A669" s="160" t="s">
        <v>2177</v>
      </c>
      <c r="B669" s="160">
        <v>12331</v>
      </c>
      <c r="C669" s="160">
        <v>665828</v>
      </c>
      <c r="D669" s="160">
        <v>21707</v>
      </c>
      <c r="E669" s="160" t="s">
        <v>16</v>
      </c>
      <c r="F669" s="160" t="s">
        <v>16</v>
      </c>
      <c r="G669" s="175"/>
      <c r="H669" s="162" t="s">
        <v>182</v>
      </c>
      <c r="I669" s="162" t="s">
        <v>2981</v>
      </c>
      <c r="J669" s="160">
        <v>26</v>
      </c>
      <c r="K669" s="161">
        <v>5</v>
      </c>
      <c r="L669" s="161" t="s">
        <v>2545</v>
      </c>
      <c r="Z669" s="163">
        <v>34</v>
      </c>
      <c r="AA669" s="163">
        <v>122</v>
      </c>
      <c r="AB669" s="163">
        <v>107</v>
      </c>
      <c r="AC669" s="163">
        <v>26</v>
      </c>
      <c r="AD669" s="163">
        <v>21</v>
      </c>
      <c r="AE669" s="163">
        <v>4</v>
      </c>
      <c r="AF669" s="163">
        <v>0</v>
      </c>
      <c r="AG669" s="163">
        <v>1</v>
      </c>
      <c r="AH669" s="163">
        <v>17</v>
      </c>
      <c r="AI669" s="163">
        <v>11</v>
      </c>
      <c r="AJ669" s="163">
        <v>0</v>
      </c>
      <c r="AK669" s="163">
        <v>1</v>
      </c>
      <c r="AL669" s="163">
        <v>11</v>
      </c>
      <c r="AM669" s="163">
        <v>0</v>
      </c>
      <c r="AN669" s="163">
        <v>25</v>
      </c>
      <c r="AO669" s="163">
        <v>2</v>
      </c>
      <c r="AP669" s="163">
        <v>1</v>
      </c>
      <c r="AQ669" s="163">
        <v>1</v>
      </c>
      <c r="AR669" s="163">
        <v>1</v>
      </c>
      <c r="AS669" s="278">
        <v>9.0163934000000001E-2</v>
      </c>
      <c r="AT669" s="278">
        <v>0.204918032</v>
      </c>
      <c r="AU669" s="278">
        <v>0.42857142999999998</v>
      </c>
      <c r="AV669" s="278">
        <v>0.22619048</v>
      </c>
      <c r="AW669" s="278">
        <v>0</v>
      </c>
      <c r="AX669" s="278">
        <v>0.33333332999999998</v>
      </c>
      <c r="AY669" s="456">
        <v>107.533</v>
      </c>
      <c r="AZ669" s="278">
        <v>0.11111111</v>
      </c>
      <c r="BA669" s="278">
        <v>0.51851851800000004</v>
      </c>
      <c r="BB669" s="278">
        <v>0.185185185</v>
      </c>
      <c r="BC669" s="278">
        <v>0.29629629600000001</v>
      </c>
      <c r="BD669" s="164">
        <v>0.30487804800000001</v>
      </c>
      <c r="BE669" s="164">
        <v>0.242990654</v>
      </c>
      <c r="BF669" s="164">
        <v>0.32231404899999999</v>
      </c>
      <c r="BG669" s="164">
        <v>0.30841121399999999</v>
      </c>
      <c r="BH669" s="164">
        <v>0.63072526299999998</v>
      </c>
      <c r="BI669" s="164">
        <v>6.5420560000000003E-2</v>
      </c>
      <c r="BJ669" s="165">
        <v>42.197976940559698</v>
      </c>
      <c r="BK669" s="164">
        <v>0.28764605029555301</v>
      </c>
      <c r="BL669" s="165">
        <v>-2.5410567766818102</v>
      </c>
      <c r="BM669" s="165">
        <v>11.600362395605099</v>
      </c>
      <c r="BN669" s="165">
        <v>83.4109646866265</v>
      </c>
      <c r="BO669" s="165">
        <v>-2.3890243990886999E-2</v>
      </c>
      <c r="BP669" s="165">
        <v>-0.31227868702262601</v>
      </c>
      <c r="BQ669" s="165">
        <v>1.2487922522407999</v>
      </c>
      <c r="BR669" s="165">
        <v>-2.6412816581147598</v>
      </c>
      <c r="BS669" s="284">
        <v>0.12946376222726</v>
      </c>
      <c r="BT669" s="289"/>
      <c r="BU669" s="279"/>
      <c r="BV669" s="290"/>
      <c r="BW669" s="289"/>
      <c r="BX669" s="289"/>
      <c r="BY669" s="289"/>
      <c r="BZ669" s="289"/>
      <c r="CA669" s="279"/>
      <c r="CB669" s="290"/>
      <c r="CC669" s="289"/>
      <c r="CD669" s="279"/>
      <c r="CE669" s="328"/>
      <c r="CF669" s="290"/>
      <c r="CG669" s="289"/>
      <c r="CH669" s="279"/>
      <c r="CI669" s="328"/>
      <c r="CJ669" s="290"/>
      <c r="CK669" s="289"/>
      <c r="CL669" s="279"/>
      <c r="CM669" s="328"/>
      <c r="CN669" s="290"/>
      <c r="CO669" s="289"/>
      <c r="CP669" s="279"/>
      <c r="CQ669" s="328"/>
      <c r="CR669" s="290"/>
      <c r="CS669" s="289"/>
      <c r="CT669" s="279"/>
      <c r="CU669" s="328"/>
      <c r="CV669" s="328"/>
      <c r="CW669" s="290"/>
      <c r="CX669" s="289"/>
      <c r="CY669" s="279"/>
      <c r="CZ669" s="328"/>
      <c r="DA669" s="328"/>
      <c r="DB669" s="290"/>
      <c r="DC669" s="289"/>
      <c r="DD669" s="279"/>
      <c r="DE669" s="328"/>
      <c r="DF669" s="328"/>
      <c r="DG669" s="290"/>
      <c r="DH669" s="302"/>
      <c r="DI669" s="301">
        <v>-0.28655707836151101</v>
      </c>
      <c r="DP669" s="165"/>
      <c r="DQ669" s="165"/>
      <c r="DR669" s="165"/>
      <c r="ED669" s="165"/>
      <c r="EE669" s="165"/>
      <c r="EF669" s="165"/>
      <c r="EG669" s="165"/>
      <c r="EH669" s="166"/>
      <c r="EI669" s="165"/>
      <c r="EJ669" s="164"/>
      <c r="EK669" s="164"/>
      <c r="EL669" s="278"/>
      <c r="EM669" s="278"/>
      <c r="EN669" s="278"/>
      <c r="EO669" s="278"/>
      <c r="EP669" s="278"/>
      <c r="EQ669" s="278"/>
      <c r="ER669" s="165"/>
      <c r="ES669" s="166"/>
      <c r="ET669" s="166"/>
      <c r="EU669" s="166"/>
      <c r="EV669" s="166"/>
      <c r="EW669" s="166"/>
      <c r="EX669" s="284"/>
    </row>
    <row r="670" spans="1:156" ht="13" customHeight="1">
      <c r="A670" s="160" t="s">
        <v>2177</v>
      </c>
      <c r="B670" s="160">
        <v>12758</v>
      </c>
      <c r="C670" s="160">
        <v>669707</v>
      </c>
      <c r="D670" s="160">
        <v>25807</v>
      </c>
      <c r="E670" s="160" t="s">
        <v>438</v>
      </c>
      <c r="F670" s="160" t="s">
        <v>438</v>
      </c>
      <c r="G670" s="175"/>
      <c r="H670" s="162" t="s">
        <v>3503</v>
      </c>
      <c r="I670" s="162" t="s">
        <v>269</v>
      </c>
      <c r="J670" s="160">
        <v>27</v>
      </c>
      <c r="K670" s="161">
        <v>5</v>
      </c>
      <c r="L670" s="161" t="s">
        <v>837</v>
      </c>
      <c r="Z670" s="163">
        <v>52</v>
      </c>
      <c r="AA670" s="163">
        <v>155</v>
      </c>
      <c r="AB670" s="163">
        <v>135</v>
      </c>
      <c r="AC670" s="163">
        <v>22</v>
      </c>
      <c r="AD670" s="163">
        <v>13</v>
      </c>
      <c r="AE670" s="163">
        <v>6</v>
      </c>
      <c r="AF670" s="163">
        <v>0</v>
      </c>
      <c r="AG670" s="163">
        <v>3</v>
      </c>
      <c r="AH670" s="163">
        <v>12</v>
      </c>
      <c r="AI670" s="163">
        <v>10</v>
      </c>
      <c r="AJ670" s="163">
        <v>5</v>
      </c>
      <c r="AK670" s="163">
        <v>1</v>
      </c>
      <c r="AL670" s="163">
        <v>16</v>
      </c>
      <c r="AM670" s="163">
        <v>1</v>
      </c>
      <c r="AN670" s="163">
        <v>29</v>
      </c>
      <c r="AO670" s="163">
        <v>1</v>
      </c>
      <c r="AP670" s="163">
        <v>1</v>
      </c>
      <c r="AQ670" s="163">
        <v>2</v>
      </c>
      <c r="AR670" s="163">
        <v>3</v>
      </c>
      <c r="AS670" s="278">
        <v>0.103225806</v>
      </c>
      <c r="AT670" s="278">
        <v>0.18709677399999999</v>
      </c>
      <c r="AU670" s="278">
        <v>0.35779817000000003</v>
      </c>
      <c r="AV670" s="278">
        <v>0.27522935999999998</v>
      </c>
      <c r="AW670" s="278">
        <v>6.4220180000000002E-2</v>
      </c>
      <c r="AX670" s="278">
        <v>0.38532110000000003</v>
      </c>
      <c r="AY670" s="456">
        <v>106.3</v>
      </c>
      <c r="AZ670" s="278">
        <v>0.10714286000000001</v>
      </c>
      <c r="BA670" s="278">
        <v>0.36190476100000002</v>
      </c>
      <c r="BB670" s="278">
        <v>0.14285714199999999</v>
      </c>
      <c r="BC670" s="278">
        <v>0.49523809499999999</v>
      </c>
      <c r="BD670" s="164">
        <v>0.182692307</v>
      </c>
      <c r="BE670" s="164">
        <v>0.16296296199999999</v>
      </c>
      <c r="BF670" s="164">
        <v>0.25490195999999998</v>
      </c>
      <c r="BG670" s="164">
        <v>0.274074074</v>
      </c>
      <c r="BH670" s="164">
        <v>0.52897603400000004</v>
      </c>
      <c r="BI670" s="164">
        <v>0.111111112</v>
      </c>
      <c r="BJ670" s="165">
        <v>73.031001784181498</v>
      </c>
      <c r="BK670" s="164">
        <v>0.23950686423402001</v>
      </c>
      <c r="BL670" s="165">
        <v>-9.2050429210221694</v>
      </c>
      <c r="BM670" s="165">
        <v>8.7615142240965405</v>
      </c>
      <c r="BN670" s="165">
        <v>46.320782099816903</v>
      </c>
      <c r="BO670" s="165">
        <v>0.19456929231942599</v>
      </c>
      <c r="BP670" s="165">
        <v>0.283738917205482</v>
      </c>
      <c r="BQ670" s="165">
        <v>-2.2759220376765601</v>
      </c>
      <c r="BR670" s="165">
        <v>-9.4362921952424905</v>
      </c>
      <c r="BS670" s="284">
        <v>-0.23594751569352601</v>
      </c>
      <c r="BT670" s="289"/>
      <c r="BU670" s="279"/>
      <c r="BV670" s="290"/>
      <c r="BW670" s="289"/>
      <c r="BX670" s="289"/>
      <c r="BY670" s="289"/>
      <c r="BZ670" s="289"/>
      <c r="CA670" s="279"/>
      <c r="CB670" s="290"/>
      <c r="CC670" s="289"/>
      <c r="CD670" s="279"/>
      <c r="CE670" s="328"/>
      <c r="CF670" s="290"/>
      <c r="CG670" s="289"/>
      <c r="CH670" s="279"/>
      <c r="CI670" s="328"/>
      <c r="CJ670" s="290"/>
      <c r="CK670" s="289"/>
      <c r="CL670" s="279"/>
      <c r="CM670" s="328"/>
      <c r="CN670" s="290"/>
      <c r="CO670" s="289"/>
      <c r="CP670" s="279"/>
      <c r="CQ670" s="328"/>
      <c r="CR670" s="290"/>
      <c r="CS670" s="289"/>
      <c r="CT670" s="279"/>
      <c r="CU670" s="328"/>
      <c r="CV670" s="328"/>
      <c r="CW670" s="290"/>
      <c r="CX670" s="289"/>
      <c r="CY670" s="279"/>
      <c r="CZ670" s="328"/>
      <c r="DA670" s="328"/>
      <c r="DB670" s="290"/>
      <c r="DC670" s="289"/>
      <c r="DD670" s="279"/>
      <c r="DE670" s="328"/>
      <c r="DF670" s="328"/>
      <c r="DG670" s="290"/>
      <c r="DH670" s="302"/>
      <c r="DI670" s="301">
        <v>2.10786716639995</v>
      </c>
      <c r="DP670" s="165"/>
      <c r="DQ670" s="165"/>
      <c r="DR670" s="165"/>
      <c r="ED670" s="165"/>
      <c r="EE670" s="165"/>
      <c r="EF670" s="165"/>
      <c r="EG670" s="165"/>
      <c r="EH670" s="166"/>
      <c r="EI670" s="165"/>
      <c r="EJ670" s="164"/>
      <c r="EK670" s="164"/>
      <c r="EL670" s="278"/>
      <c r="EM670" s="278"/>
      <c r="EN670" s="278"/>
      <c r="EO670" s="278"/>
      <c r="EP670" s="278"/>
      <c r="EQ670" s="278"/>
      <c r="ER670" s="165"/>
      <c r="ES670" s="166"/>
      <c r="ET670" s="166"/>
      <c r="EU670" s="166"/>
      <c r="EV670" s="166"/>
      <c r="EW670" s="166"/>
      <c r="EX670" s="284"/>
    </row>
    <row r="671" spans="1:156" ht="13" customHeight="1">
      <c r="A671" s="160" t="s">
        <v>2177</v>
      </c>
      <c r="B671" s="160">
        <v>11417</v>
      </c>
      <c r="C671" s="160">
        <v>672695</v>
      </c>
      <c r="D671" s="160">
        <v>22799</v>
      </c>
      <c r="E671" s="160" t="s">
        <v>45</v>
      </c>
      <c r="F671" s="160" t="s">
        <v>45</v>
      </c>
      <c r="G671" s="175"/>
      <c r="H671" s="162" t="s">
        <v>988</v>
      </c>
      <c r="I671" s="162" t="s">
        <v>2506</v>
      </c>
      <c r="J671" s="161">
        <v>25</v>
      </c>
      <c r="K671" s="161">
        <v>6</v>
      </c>
      <c r="L671" s="161" t="s">
        <v>2545</v>
      </c>
      <c r="Z671" s="163">
        <v>89</v>
      </c>
      <c r="AA671" s="163">
        <v>394</v>
      </c>
      <c r="AB671" s="163">
        <v>325</v>
      </c>
      <c r="AC671" s="163">
        <v>88</v>
      </c>
      <c r="AD671" s="163">
        <v>60</v>
      </c>
      <c r="AE671" s="163">
        <v>18</v>
      </c>
      <c r="AF671" s="163">
        <v>1</v>
      </c>
      <c r="AG671" s="163">
        <v>9</v>
      </c>
      <c r="AH671" s="163">
        <v>50</v>
      </c>
      <c r="AI671" s="163">
        <v>59</v>
      </c>
      <c r="AJ671" s="163">
        <v>13</v>
      </c>
      <c r="AK671" s="163">
        <v>2</v>
      </c>
      <c r="AL671" s="163">
        <v>53</v>
      </c>
      <c r="AM671" s="163">
        <v>0</v>
      </c>
      <c r="AN671" s="163">
        <v>47</v>
      </c>
      <c r="AO671" s="163">
        <v>5</v>
      </c>
      <c r="AP671" s="163">
        <v>9</v>
      </c>
      <c r="AQ671" s="163">
        <v>2</v>
      </c>
      <c r="AR671" s="163">
        <v>6</v>
      </c>
      <c r="AS671" s="278">
        <v>0.13451776600000001</v>
      </c>
      <c r="AT671" s="278">
        <v>0.11928933999999999</v>
      </c>
      <c r="AU671" s="278">
        <v>0.41522491</v>
      </c>
      <c r="AV671" s="278">
        <v>0.26989618999999998</v>
      </c>
      <c r="AW671" s="278">
        <v>5.5363320000000001E-2</v>
      </c>
      <c r="AX671" s="278">
        <v>0.32525952000000002</v>
      </c>
      <c r="AY671" s="456">
        <v>108.184</v>
      </c>
      <c r="AZ671" s="278">
        <v>4.2194089999999997E-2</v>
      </c>
      <c r="BA671" s="278">
        <v>0.38571428499999999</v>
      </c>
      <c r="BB671" s="278">
        <v>0.22500000000000001</v>
      </c>
      <c r="BC671" s="278">
        <v>0.389285714</v>
      </c>
      <c r="BD671" s="164">
        <v>0.28417266099999999</v>
      </c>
      <c r="BE671" s="164">
        <v>0.27076923000000003</v>
      </c>
      <c r="BF671" s="164">
        <v>0.37244897900000001</v>
      </c>
      <c r="BG671" s="164">
        <v>0.41538461500000001</v>
      </c>
      <c r="BH671" s="164">
        <v>0.78783359399999997</v>
      </c>
      <c r="BI671" s="164">
        <v>0.14461538500000001</v>
      </c>
      <c r="BJ671" s="165">
        <v>95.052657199174504</v>
      </c>
      <c r="BK671" s="164">
        <v>0.34804073128164997</v>
      </c>
      <c r="BL671" s="165">
        <v>10.853613523416</v>
      </c>
      <c r="BM671" s="165">
        <v>56.523442653588802</v>
      </c>
      <c r="BN671" s="165">
        <v>122.079759552978</v>
      </c>
      <c r="BO671" s="165">
        <v>0.46047825829272998</v>
      </c>
      <c r="BP671" s="165">
        <v>2.9485294474288799</v>
      </c>
      <c r="BQ671" s="165">
        <v>29.371053104869802</v>
      </c>
      <c r="BR671" s="165">
        <v>13.1114923140256</v>
      </c>
      <c r="BS671" s="284">
        <v>3.0449316359146299</v>
      </c>
      <c r="BT671" s="289"/>
      <c r="BU671" s="279"/>
      <c r="BV671" s="290"/>
      <c r="BW671" s="289"/>
      <c r="BX671" s="289"/>
      <c r="BY671" s="289"/>
      <c r="BZ671" s="289"/>
      <c r="CA671" s="279"/>
      <c r="CB671" s="290"/>
      <c r="CC671" s="289"/>
      <c r="CD671" s="279"/>
      <c r="CE671" s="328"/>
      <c r="CF671" s="290"/>
      <c r="CG671" s="289"/>
      <c r="CH671" s="279"/>
      <c r="CI671" s="328"/>
      <c r="CJ671" s="290"/>
      <c r="CK671" s="289"/>
      <c r="CL671" s="279"/>
      <c r="CM671" s="328"/>
      <c r="CN671" s="290"/>
      <c r="CO671" s="289"/>
      <c r="CP671" s="279"/>
      <c r="CQ671" s="328"/>
      <c r="CR671" s="290"/>
      <c r="CS671" s="289"/>
      <c r="CT671" s="279"/>
      <c r="CU671" s="328"/>
      <c r="CV671" s="328"/>
      <c r="CW671" s="290"/>
      <c r="CX671" s="289"/>
      <c r="CY671" s="279"/>
      <c r="CZ671" s="328"/>
      <c r="DA671" s="328"/>
      <c r="DB671" s="290"/>
      <c r="DC671" s="289"/>
      <c r="DD671" s="279"/>
      <c r="DE671" s="328"/>
      <c r="DF671" s="328"/>
      <c r="DG671" s="290"/>
      <c r="DH671" s="302"/>
      <c r="DI671" s="301">
        <v>3.4164241552352901</v>
      </c>
      <c r="DP671" s="165"/>
      <c r="DQ671" s="165"/>
      <c r="DR671" s="165"/>
      <c r="ED671" s="165"/>
      <c r="EE671" s="165"/>
      <c r="EF671" s="165"/>
      <c r="EG671" s="165"/>
      <c r="EH671" s="166"/>
      <c r="EI671" s="165"/>
      <c r="EJ671" s="164"/>
      <c r="EK671" s="164"/>
      <c r="EL671" s="278"/>
      <c r="EM671" s="278"/>
      <c r="EN671" s="278"/>
      <c r="EO671" s="278"/>
      <c r="EP671" s="278"/>
      <c r="EQ671" s="278"/>
      <c r="ER671" s="165"/>
      <c r="ES671" s="166"/>
      <c r="ET671" s="166"/>
      <c r="EU671" s="166"/>
      <c r="EV671" s="166"/>
      <c r="EW671" s="166"/>
      <c r="EX671" s="284"/>
    </row>
    <row r="672" spans="1:156" ht="13" customHeight="1">
      <c r="A672" s="160" t="s">
        <v>2177</v>
      </c>
      <c r="B672" s="160">
        <v>11347</v>
      </c>
      <c r="C672" s="160">
        <v>663616</v>
      </c>
      <c r="D672" s="160">
        <v>21501</v>
      </c>
      <c r="E672" s="160" t="s">
        <v>567</v>
      </c>
      <c r="F672" s="160" t="s">
        <v>567</v>
      </c>
      <c r="G672" s="175"/>
      <c r="H672" s="162" t="s">
        <v>2472</v>
      </c>
      <c r="I672" s="162" t="s">
        <v>551</v>
      </c>
      <c r="J672" s="161">
        <v>28</v>
      </c>
      <c r="K672" s="161">
        <v>7</v>
      </c>
      <c r="L672" s="161" t="s">
        <v>46</v>
      </c>
      <c r="Z672" s="163">
        <v>85</v>
      </c>
      <c r="AA672" s="163">
        <v>346</v>
      </c>
      <c r="AB672" s="163">
        <v>313</v>
      </c>
      <c r="AC672" s="163">
        <v>80</v>
      </c>
      <c r="AD672" s="163">
        <v>52</v>
      </c>
      <c r="AE672" s="163">
        <v>15</v>
      </c>
      <c r="AF672" s="163">
        <v>1</v>
      </c>
      <c r="AG672" s="163">
        <v>12</v>
      </c>
      <c r="AH672" s="163">
        <v>44</v>
      </c>
      <c r="AI672" s="163">
        <v>39</v>
      </c>
      <c r="AJ672" s="163">
        <v>2</v>
      </c>
      <c r="AK672" s="163">
        <v>3</v>
      </c>
      <c r="AL672" s="163">
        <v>27</v>
      </c>
      <c r="AM672" s="163">
        <v>1</v>
      </c>
      <c r="AN672" s="163">
        <v>77</v>
      </c>
      <c r="AO672" s="163">
        <v>3</v>
      </c>
      <c r="AP672" s="163">
        <v>2</v>
      </c>
      <c r="AQ672" s="163">
        <v>0</v>
      </c>
      <c r="AR672" s="163">
        <v>9</v>
      </c>
      <c r="AS672" s="278">
        <v>7.8034681999999994E-2</v>
      </c>
      <c r="AT672" s="278">
        <v>0.222543352</v>
      </c>
      <c r="AU672" s="278">
        <v>0.41176470999999998</v>
      </c>
      <c r="AV672" s="278">
        <v>0.25210083999999999</v>
      </c>
      <c r="AW672" s="278">
        <v>7.9497910000000005E-2</v>
      </c>
      <c r="AX672" s="278">
        <v>0.44769873999999998</v>
      </c>
      <c r="AY672" s="456">
        <v>111.764</v>
      </c>
      <c r="AZ672" s="278">
        <v>0.12305410999999999</v>
      </c>
      <c r="BA672" s="278">
        <v>0.445378151</v>
      </c>
      <c r="BB672" s="278">
        <v>0.18907562999999999</v>
      </c>
      <c r="BC672" s="278">
        <v>0.36554621799999998</v>
      </c>
      <c r="BD672" s="164">
        <v>0.30088495500000001</v>
      </c>
      <c r="BE672" s="164">
        <v>0.25559105399999998</v>
      </c>
      <c r="BF672" s="164">
        <v>0.31884057900000001</v>
      </c>
      <c r="BG672" s="164">
        <v>0.42492012699999998</v>
      </c>
      <c r="BH672" s="164">
        <v>0.74376070599999999</v>
      </c>
      <c r="BI672" s="164">
        <v>0.169329073</v>
      </c>
      <c r="BJ672" s="165">
        <v>109.221692963501</v>
      </c>
      <c r="BK672" s="164">
        <v>0.32433086599028299</v>
      </c>
      <c r="BL672" s="165">
        <v>2.9603280056086301</v>
      </c>
      <c r="BM672" s="165">
        <v>43.066320084389702</v>
      </c>
      <c r="BN672" s="165">
        <v>107.559317287318</v>
      </c>
      <c r="BO672" s="165">
        <v>-0.91807106660747395</v>
      </c>
      <c r="BP672" s="165">
        <v>-0.84711047960445196</v>
      </c>
      <c r="BQ672" s="165">
        <v>3.6791196846221501</v>
      </c>
      <c r="BR672" s="165">
        <v>2.1627596252416201</v>
      </c>
      <c r="BS672" s="284">
        <v>0.38141866687663301</v>
      </c>
      <c r="BT672" s="289"/>
      <c r="BU672" s="279"/>
      <c r="BV672" s="290"/>
      <c r="BW672" s="289"/>
      <c r="BX672" s="289"/>
      <c r="BY672" s="289"/>
      <c r="BZ672" s="289"/>
      <c r="CA672" s="279"/>
      <c r="CB672" s="290"/>
      <c r="CC672" s="289"/>
      <c r="CD672" s="279"/>
      <c r="CE672" s="328"/>
      <c r="CF672" s="290"/>
      <c r="CG672" s="289"/>
      <c r="CH672" s="279"/>
      <c r="CI672" s="328"/>
      <c r="CJ672" s="290"/>
      <c r="CK672" s="289"/>
      <c r="CL672" s="279"/>
      <c r="CM672" s="328"/>
      <c r="CN672" s="290"/>
      <c r="CO672" s="289"/>
      <c r="CP672" s="279"/>
      <c r="CQ672" s="328"/>
      <c r="CR672" s="290"/>
      <c r="CS672" s="289"/>
      <c r="CT672" s="279"/>
      <c r="CU672" s="328"/>
      <c r="CV672" s="328"/>
      <c r="CW672" s="290"/>
      <c r="CX672" s="289"/>
      <c r="CY672" s="279"/>
      <c r="CZ672" s="328"/>
      <c r="DA672" s="328"/>
      <c r="DB672" s="290"/>
      <c r="DC672" s="289"/>
      <c r="DD672" s="279"/>
      <c r="DE672" s="328"/>
      <c r="DF672" s="328"/>
      <c r="DG672" s="290"/>
      <c r="DH672" s="302"/>
      <c r="DI672" s="301">
        <v>-10.328839302062899</v>
      </c>
      <c r="DP672" s="165"/>
      <c r="DQ672" s="165"/>
      <c r="DR672" s="165"/>
      <c r="ED672" s="165"/>
      <c r="EE672" s="165"/>
      <c r="EF672" s="165"/>
      <c r="EG672" s="165"/>
      <c r="EH672" s="166"/>
      <c r="EI672" s="165"/>
      <c r="EJ672" s="164"/>
      <c r="EK672" s="164"/>
      <c r="EL672" s="278"/>
      <c r="EM672" s="278"/>
      <c r="EN672" s="278"/>
      <c r="EO672" s="278"/>
      <c r="EP672" s="278"/>
      <c r="EQ672" s="278"/>
      <c r="ER672" s="165"/>
      <c r="ES672" s="166"/>
      <c r="ET672" s="166"/>
      <c r="EU672" s="166"/>
      <c r="EV672" s="166"/>
      <c r="EW672" s="166"/>
      <c r="EX672" s="284"/>
    </row>
    <row r="673" spans="1:260" ht="13" customHeight="1">
      <c r="A673" s="160" t="s">
        <v>2177</v>
      </c>
      <c r="B673" s="160">
        <v>11912</v>
      </c>
      <c r="C673" s="160">
        <v>676801</v>
      </c>
      <c r="D673" s="160">
        <v>19599</v>
      </c>
      <c r="E673" s="160" t="s">
        <v>614</v>
      </c>
      <c r="F673" s="160" t="s">
        <v>614</v>
      </c>
      <c r="G673" s="175"/>
      <c r="H673" s="162" t="s">
        <v>2381</v>
      </c>
      <c r="I673" s="162" t="s">
        <v>2382</v>
      </c>
      <c r="J673" s="161">
        <v>30</v>
      </c>
      <c r="K673" s="161">
        <v>7</v>
      </c>
      <c r="L673" s="161" t="s">
        <v>837</v>
      </c>
      <c r="Z673" s="163">
        <v>36</v>
      </c>
      <c r="AA673" s="163">
        <v>53</v>
      </c>
      <c r="AB673" s="163">
        <v>43</v>
      </c>
      <c r="AC673" s="163">
        <v>11</v>
      </c>
      <c r="AD673" s="163">
        <v>9</v>
      </c>
      <c r="AE673" s="163">
        <v>2</v>
      </c>
      <c r="AF673" s="163">
        <v>0</v>
      </c>
      <c r="AG673" s="163">
        <v>0</v>
      </c>
      <c r="AH673" s="163">
        <v>6</v>
      </c>
      <c r="AI673" s="163">
        <v>2</v>
      </c>
      <c r="AJ673" s="163">
        <v>1</v>
      </c>
      <c r="AK673" s="163">
        <v>3</v>
      </c>
      <c r="AL673" s="163">
        <v>5</v>
      </c>
      <c r="AM673" s="163">
        <v>0</v>
      </c>
      <c r="AN673" s="163">
        <v>14</v>
      </c>
      <c r="AO673" s="163">
        <v>1</v>
      </c>
      <c r="AP673" s="163">
        <v>0</v>
      </c>
      <c r="AQ673" s="163">
        <v>4</v>
      </c>
      <c r="AR673" s="163">
        <v>1</v>
      </c>
      <c r="AS673" s="278">
        <v>9.4339621999999998E-2</v>
      </c>
      <c r="AT673" s="278">
        <v>0.26415094300000003</v>
      </c>
      <c r="AU673" s="278">
        <v>0.33333332999999998</v>
      </c>
      <c r="AV673" s="278">
        <v>0.30303029999999997</v>
      </c>
      <c r="AW673" s="278">
        <v>0</v>
      </c>
      <c r="AX673" s="278">
        <v>0.27272727000000002</v>
      </c>
      <c r="AY673" s="456">
        <v>106.363</v>
      </c>
      <c r="AZ673" s="278">
        <v>0.15025906999999999</v>
      </c>
      <c r="BA673" s="278">
        <v>0.21428571399999999</v>
      </c>
      <c r="BB673" s="278">
        <v>0.321428571</v>
      </c>
      <c r="BC673" s="278">
        <v>0.46428571400000002</v>
      </c>
      <c r="BD673" s="164">
        <v>0.37931034400000002</v>
      </c>
      <c r="BE673" s="164">
        <v>0.25581395299999998</v>
      </c>
      <c r="BF673" s="164">
        <v>0.34693877499999998</v>
      </c>
      <c r="BG673" s="164">
        <v>0.30232558100000001</v>
      </c>
      <c r="BH673" s="164">
        <v>0.64926435599999999</v>
      </c>
      <c r="BI673" s="164">
        <v>4.6511627999999999E-2</v>
      </c>
      <c r="BJ673" s="165">
        <v>30.001219888852798</v>
      </c>
      <c r="BK673" s="164">
        <v>0.29989755396940199</v>
      </c>
      <c r="BL673" s="165">
        <v>-0.58379467979140798</v>
      </c>
      <c r="BM673" s="165">
        <v>5.5596087311201501</v>
      </c>
      <c r="BN673" s="165">
        <v>91.772365630187707</v>
      </c>
      <c r="BO673" s="165">
        <v>-6.0898278936324102E-2</v>
      </c>
      <c r="BP673" s="165">
        <v>-1.14214532123878</v>
      </c>
      <c r="BQ673" s="165">
        <v>0.64883771834827697</v>
      </c>
      <c r="BR673" s="165">
        <v>-1.64395603986524</v>
      </c>
      <c r="BS673" s="284">
        <v>6.7265769739994805E-2</v>
      </c>
      <c r="BT673" s="289"/>
      <c r="BU673" s="279"/>
      <c r="BV673" s="290"/>
      <c r="BW673" s="289"/>
      <c r="BX673" s="289"/>
      <c r="BY673" s="289"/>
      <c r="BZ673" s="289"/>
      <c r="CA673" s="279"/>
      <c r="CB673" s="290"/>
      <c r="CC673" s="289"/>
      <c r="CD673" s="279"/>
      <c r="CE673" s="328"/>
      <c r="CF673" s="290"/>
      <c r="CG673" s="289"/>
      <c r="CH673" s="279"/>
      <c r="CI673" s="328"/>
      <c r="CJ673" s="290"/>
      <c r="CK673" s="289"/>
      <c r="CL673" s="279"/>
      <c r="CM673" s="328"/>
      <c r="CN673" s="290"/>
      <c r="CO673" s="289"/>
      <c r="CP673" s="279"/>
      <c r="CQ673" s="328"/>
      <c r="CR673" s="290"/>
      <c r="CS673" s="289"/>
      <c r="CT673" s="279"/>
      <c r="CU673" s="328"/>
      <c r="CV673" s="328"/>
      <c r="CW673" s="290"/>
      <c r="CX673" s="289"/>
      <c r="CY673" s="279"/>
      <c r="CZ673" s="328"/>
      <c r="DA673" s="328"/>
      <c r="DB673" s="290"/>
      <c r="DC673" s="289"/>
      <c r="DD673" s="279"/>
      <c r="DE673" s="328"/>
      <c r="DF673" s="328"/>
      <c r="DG673" s="290"/>
      <c r="DH673" s="302"/>
      <c r="DI673" s="301">
        <v>0.47835570573806702</v>
      </c>
      <c r="DP673" s="165"/>
      <c r="DQ673" s="165"/>
      <c r="DR673" s="165"/>
      <c r="ED673" s="165"/>
      <c r="EE673" s="165"/>
      <c r="EF673" s="165"/>
      <c r="EG673" s="165"/>
      <c r="EH673" s="166"/>
      <c r="EI673" s="165"/>
      <c r="EJ673" s="164"/>
      <c r="EK673" s="164"/>
      <c r="EL673" s="278"/>
      <c r="EM673" s="278"/>
      <c r="EN673" s="278"/>
      <c r="EO673" s="278"/>
      <c r="EP673" s="278"/>
      <c r="EQ673" s="278"/>
      <c r="ER673" s="165"/>
      <c r="ES673" s="166"/>
      <c r="ET673" s="166"/>
      <c r="EU673" s="166"/>
      <c r="EV673" s="166"/>
      <c r="EW673" s="166"/>
      <c r="EX673" s="284"/>
    </row>
    <row r="674" spans="1:260" ht="13" customHeight="1">
      <c r="A674" s="160" t="s">
        <v>2177</v>
      </c>
      <c r="B674" s="160">
        <v>11913</v>
      </c>
      <c r="C674" s="160">
        <v>676694</v>
      </c>
      <c r="D674" s="160">
        <v>20308</v>
      </c>
      <c r="E674" s="160" t="s">
        <v>614</v>
      </c>
      <c r="F674" s="160" t="s">
        <v>614</v>
      </c>
      <c r="G674" s="175"/>
      <c r="H674" s="162" t="s">
        <v>2436</v>
      </c>
      <c r="I674" s="162" t="s">
        <v>247</v>
      </c>
      <c r="J674" s="161">
        <v>29</v>
      </c>
      <c r="K674" s="161">
        <v>8</v>
      </c>
      <c r="L674" s="161" t="s">
        <v>837</v>
      </c>
      <c r="Z674" s="163">
        <v>88</v>
      </c>
      <c r="AA674" s="163">
        <v>322</v>
      </c>
      <c r="AB674" s="163">
        <v>289</v>
      </c>
      <c r="AC674" s="163">
        <v>89</v>
      </c>
      <c r="AD674" s="163">
        <v>69</v>
      </c>
      <c r="AE674" s="163">
        <v>15</v>
      </c>
      <c r="AF674" s="163">
        <v>2</v>
      </c>
      <c r="AG674" s="163">
        <v>3</v>
      </c>
      <c r="AH674" s="163">
        <v>47</v>
      </c>
      <c r="AI674" s="163">
        <v>21</v>
      </c>
      <c r="AJ674" s="163">
        <v>14</v>
      </c>
      <c r="AK674" s="163">
        <v>5</v>
      </c>
      <c r="AL674" s="163">
        <v>27</v>
      </c>
      <c r="AM674" s="163">
        <v>0</v>
      </c>
      <c r="AN674" s="163">
        <v>58</v>
      </c>
      <c r="AO674" s="163">
        <v>2</v>
      </c>
      <c r="AP674" s="163">
        <v>2</v>
      </c>
      <c r="AQ674" s="163">
        <v>2</v>
      </c>
      <c r="AR674" s="163">
        <v>8</v>
      </c>
      <c r="AS674" s="278">
        <v>8.3850931000000004E-2</v>
      </c>
      <c r="AT674" s="278">
        <v>0.180124223</v>
      </c>
      <c r="AU674" s="278">
        <v>0.34468084999999998</v>
      </c>
      <c r="AV674" s="278">
        <v>0.22127659999999999</v>
      </c>
      <c r="AW674" s="278">
        <v>5.1063829999999998E-2</v>
      </c>
      <c r="AX674" s="278">
        <v>0.38723404</v>
      </c>
      <c r="AY674" s="456">
        <v>110.372</v>
      </c>
      <c r="AZ674" s="278">
        <v>8.5217390000000004E-2</v>
      </c>
      <c r="BA674" s="278">
        <v>0.467811158</v>
      </c>
      <c r="BB674" s="278">
        <v>0.25321888399999998</v>
      </c>
      <c r="BC674" s="278">
        <v>0.27896995699999999</v>
      </c>
      <c r="BD674" s="164">
        <v>0.373913043</v>
      </c>
      <c r="BE674" s="164">
        <v>0.30795847700000001</v>
      </c>
      <c r="BF674" s="164">
        <v>0.36875000000000002</v>
      </c>
      <c r="BG674" s="164">
        <v>0.40484429</v>
      </c>
      <c r="BH674" s="164">
        <v>0.77359429000000002</v>
      </c>
      <c r="BI674" s="164">
        <v>9.6885813000000001E-2</v>
      </c>
      <c r="BJ674" s="165">
        <v>62.493890343362601</v>
      </c>
      <c r="BK674" s="164">
        <v>0.34268571957945798</v>
      </c>
      <c r="BL674" s="165">
        <v>7.4890528071743301</v>
      </c>
      <c r="BM674" s="165">
        <v>44.813126360259602</v>
      </c>
      <c r="BN674" s="165">
        <v>121.554927417313</v>
      </c>
      <c r="BO674" s="165">
        <v>0.74592109882334201</v>
      </c>
      <c r="BP674" s="165">
        <v>0.28861580882221399</v>
      </c>
      <c r="BQ674" s="165">
        <v>24.8378463892337</v>
      </c>
      <c r="BR674" s="165">
        <v>8.2757598517534205</v>
      </c>
      <c r="BS674" s="284">
        <v>2.5749687615397798</v>
      </c>
      <c r="BT674" s="289"/>
      <c r="BU674" s="279"/>
      <c r="BV674" s="290"/>
      <c r="BW674" s="289"/>
      <c r="BX674" s="289"/>
      <c r="BY674" s="289"/>
      <c r="BZ674" s="289"/>
      <c r="CA674" s="279"/>
      <c r="CB674" s="290"/>
      <c r="CC674" s="289"/>
      <c r="CD674" s="279"/>
      <c r="CE674" s="328"/>
      <c r="CF674" s="290"/>
      <c r="CG674" s="289"/>
      <c r="CH674" s="279"/>
      <c r="CI674" s="328"/>
      <c r="CJ674" s="290"/>
      <c r="CK674" s="289"/>
      <c r="CL674" s="279"/>
      <c r="CM674" s="328"/>
      <c r="CN674" s="290"/>
      <c r="CO674" s="289"/>
      <c r="CP674" s="279"/>
      <c r="CQ674" s="328"/>
      <c r="CR674" s="290"/>
      <c r="CS674" s="289"/>
      <c r="CT674" s="279"/>
      <c r="CU674" s="328"/>
      <c r="CV674" s="328"/>
      <c r="CW674" s="290"/>
      <c r="CX674" s="289"/>
      <c r="CY674" s="279"/>
      <c r="CZ674" s="328"/>
      <c r="DA674" s="328"/>
      <c r="DB674" s="290"/>
      <c r="DC674" s="289"/>
      <c r="DD674" s="279"/>
      <c r="DE674" s="328"/>
      <c r="DF674" s="328"/>
      <c r="DG674" s="290"/>
      <c r="DH674" s="302"/>
      <c r="DI674" s="301">
        <v>5.53851950168609</v>
      </c>
      <c r="DP674" s="165"/>
      <c r="DQ674" s="165"/>
      <c r="DR674" s="165"/>
      <c r="ED674" s="165"/>
      <c r="EE674" s="165"/>
      <c r="EF674" s="165"/>
      <c r="EG674" s="165"/>
      <c r="EH674" s="166"/>
      <c r="EI674" s="165"/>
      <c r="EJ674" s="164"/>
      <c r="EK674" s="164"/>
      <c r="EL674" s="278"/>
      <c r="EM674" s="278"/>
      <c r="EN674" s="278"/>
      <c r="EO674" s="278"/>
      <c r="EP674" s="278"/>
      <c r="EQ674" s="278"/>
      <c r="ER674" s="165"/>
      <c r="ES674" s="166"/>
      <c r="ET674" s="166"/>
      <c r="EU674" s="166"/>
      <c r="EV674" s="166"/>
      <c r="EW674" s="166"/>
      <c r="EX674" s="284"/>
    </row>
    <row r="675" spans="1:260" ht="13" customHeight="1">
      <c r="A675" s="160" t="s">
        <v>2177</v>
      </c>
      <c r="B675" s="160">
        <v>11596</v>
      </c>
      <c r="C675" s="160">
        <v>669242</v>
      </c>
      <c r="D675" s="160">
        <v>19470</v>
      </c>
      <c r="E675" s="160" t="s">
        <v>15</v>
      </c>
      <c r="F675" s="160" t="s">
        <v>15</v>
      </c>
      <c r="G675" s="175"/>
      <c r="H675" s="168" t="s">
        <v>1277</v>
      </c>
      <c r="I675" s="169" t="s">
        <v>324</v>
      </c>
      <c r="J675" s="170">
        <v>30</v>
      </c>
      <c r="K675" s="161">
        <v>8</v>
      </c>
      <c r="L675" s="161" t="s">
        <v>2545</v>
      </c>
      <c r="Z675" s="163">
        <v>71</v>
      </c>
      <c r="AA675" s="163">
        <v>273</v>
      </c>
      <c r="AB675" s="163">
        <v>247</v>
      </c>
      <c r="AC675" s="163">
        <v>59</v>
      </c>
      <c r="AD675" s="163">
        <v>35</v>
      </c>
      <c r="AE675" s="163">
        <v>13</v>
      </c>
      <c r="AF675" s="163">
        <v>1</v>
      </c>
      <c r="AG675" s="163">
        <v>10</v>
      </c>
      <c r="AH675" s="163">
        <v>39</v>
      </c>
      <c r="AI675" s="163">
        <v>38</v>
      </c>
      <c r="AJ675" s="163">
        <v>3</v>
      </c>
      <c r="AK675" s="163">
        <v>1</v>
      </c>
      <c r="AL675" s="163">
        <v>17</v>
      </c>
      <c r="AM675" s="163">
        <v>0</v>
      </c>
      <c r="AN675" s="163">
        <v>45</v>
      </c>
      <c r="AO675" s="163">
        <v>5</v>
      </c>
      <c r="AP675" s="163">
        <v>4</v>
      </c>
      <c r="AQ675" s="163">
        <v>0</v>
      </c>
      <c r="AR675" s="163">
        <v>4</v>
      </c>
      <c r="AS675" s="278">
        <v>6.2271062000000002E-2</v>
      </c>
      <c r="AT675" s="278">
        <v>0.16483516400000001</v>
      </c>
      <c r="AU675" s="278">
        <v>0.41747572999999999</v>
      </c>
      <c r="AV675" s="278">
        <v>0.21844659999999999</v>
      </c>
      <c r="AW675" s="278">
        <v>4.854369E-2</v>
      </c>
      <c r="AX675" s="278">
        <v>0.38834951000000001</v>
      </c>
      <c r="AY675" s="456">
        <v>108.62</v>
      </c>
      <c r="AZ675" s="278">
        <v>7.3245169999999998E-2</v>
      </c>
      <c r="BA675" s="278">
        <v>0.44390243899999998</v>
      </c>
      <c r="BB675" s="278">
        <v>0.214634146</v>
      </c>
      <c r="BC675" s="278">
        <v>0.34146341400000002</v>
      </c>
      <c r="BD675" s="164">
        <v>0.25</v>
      </c>
      <c r="BE675" s="164">
        <v>0.23886639600000001</v>
      </c>
      <c r="BF675" s="164">
        <v>0.29670329600000001</v>
      </c>
      <c r="BG675" s="164">
        <v>0.42105263100000001</v>
      </c>
      <c r="BH675" s="164">
        <v>0.71775592700000002</v>
      </c>
      <c r="BI675" s="164">
        <v>0.182186235</v>
      </c>
      <c r="BJ675" s="165">
        <v>119.747188322067</v>
      </c>
      <c r="BK675" s="164">
        <v>0.31156677116841103</v>
      </c>
      <c r="BL675" s="165">
        <v>-0.45538030406603303</v>
      </c>
      <c r="BM675" s="165">
        <v>31.188942925723701</v>
      </c>
      <c r="BN675" s="165">
        <v>98.857437338295597</v>
      </c>
      <c r="BO675" s="165">
        <v>-0.114099267535548</v>
      </c>
      <c r="BP675" s="165">
        <v>0.288686071056872</v>
      </c>
      <c r="BQ675" s="165">
        <v>14.2029752085902</v>
      </c>
      <c r="BR675" s="165">
        <v>-7.5708964654745303E-2</v>
      </c>
      <c r="BS675" s="284">
        <v>1.4724391523291001</v>
      </c>
      <c r="BT675" s="289"/>
      <c r="BU675" s="279"/>
      <c r="BV675" s="290"/>
      <c r="BW675" s="289"/>
      <c r="BX675" s="289"/>
      <c r="BY675" s="289"/>
      <c r="BZ675" s="289"/>
      <c r="CA675" s="279"/>
      <c r="CB675" s="290"/>
      <c r="CC675" s="289"/>
      <c r="CD675" s="279"/>
      <c r="CE675" s="328"/>
      <c r="CF675" s="290"/>
      <c r="CG675" s="289"/>
      <c r="CH675" s="279"/>
      <c r="CI675" s="328"/>
      <c r="CJ675" s="290"/>
      <c r="CK675" s="289"/>
      <c r="CL675" s="279"/>
      <c r="CM675" s="328"/>
      <c r="CN675" s="290"/>
      <c r="CO675" s="289"/>
      <c r="CP675" s="279"/>
      <c r="CQ675" s="328"/>
      <c r="CR675" s="290"/>
      <c r="CS675" s="289"/>
      <c r="CT675" s="279"/>
      <c r="CU675" s="328"/>
      <c r="CV675" s="328"/>
      <c r="CW675" s="290"/>
      <c r="CX675" s="289"/>
      <c r="CY675" s="279"/>
      <c r="CZ675" s="328"/>
      <c r="DA675" s="328"/>
      <c r="DB675" s="290"/>
      <c r="DC675" s="289"/>
      <c r="DD675" s="279"/>
      <c r="DE675" s="328"/>
      <c r="DF675" s="328"/>
      <c r="DG675" s="290"/>
      <c r="DH675" s="302"/>
      <c r="DI675" s="301">
        <v>5.3797595500946001</v>
      </c>
      <c r="DP675" s="165"/>
      <c r="DQ675" s="165"/>
      <c r="DR675" s="165"/>
      <c r="ED675" s="165"/>
      <c r="EE675" s="165"/>
      <c r="EF675" s="165"/>
      <c r="EG675" s="165"/>
      <c r="EH675" s="166"/>
      <c r="EI675" s="165"/>
      <c r="EJ675" s="164"/>
      <c r="EK675" s="164"/>
      <c r="EL675" s="278"/>
      <c r="EM675" s="278"/>
      <c r="EN675" s="278"/>
      <c r="EO675" s="278"/>
      <c r="EP675" s="278"/>
      <c r="EQ675" s="278"/>
      <c r="ER675" s="165"/>
      <c r="ES675" s="166"/>
      <c r="ET675" s="166"/>
      <c r="EU675" s="166"/>
      <c r="EV675" s="166"/>
      <c r="EW675" s="166"/>
      <c r="EX675" s="284"/>
    </row>
    <row r="676" spans="1:260" ht="13" customHeight="1">
      <c r="A676" s="160" t="s">
        <v>2177</v>
      </c>
      <c r="B676" s="160">
        <v>10557</v>
      </c>
      <c r="C676" s="160">
        <v>666160</v>
      </c>
      <c r="D676" s="160">
        <v>19956</v>
      </c>
      <c r="E676" s="160" t="s">
        <v>246</v>
      </c>
      <c r="F676" s="160" t="s">
        <v>246</v>
      </c>
      <c r="G676" s="175"/>
      <c r="H676" s="162" t="s">
        <v>1823</v>
      </c>
      <c r="I676" s="162" t="s">
        <v>1824</v>
      </c>
      <c r="J676" s="161">
        <v>27</v>
      </c>
      <c r="K676" s="161">
        <v>8</v>
      </c>
      <c r="L676" s="161" t="s">
        <v>46</v>
      </c>
      <c r="Z676" s="163">
        <v>75</v>
      </c>
      <c r="AA676" s="163">
        <v>234</v>
      </c>
      <c r="AB676" s="163">
        <v>218</v>
      </c>
      <c r="AC676" s="163">
        <v>56</v>
      </c>
      <c r="AD676" s="163">
        <v>28</v>
      </c>
      <c r="AE676" s="163">
        <v>9</v>
      </c>
      <c r="AF676" s="163">
        <v>6</v>
      </c>
      <c r="AG676" s="163">
        <v>13</v>
      </c>
      <c r="AH676" s="163">
        <v>30</v>
      </c>
      <c r="AI676" s="163">
        <v>32</v>
      </c>
      <c r="AJ676" s="163">
        <v>5</v>
      </c>
      <c r="AK676" s="163">
        <v>2</v>
      </c>
      <c r="AL676" s="163">
        <v>14</v>
      </c>
      <c r="AM676" s="163">
        <v>1</v>
      </c>
      <c r="AN676" s="163">
        <v>57</v>
      </c>
      <c r="AO676" s="163">
        <v>1</v>
      </c>
      <c r="AP676" s="163">
        <v>1</v>
      </c>
      <c r="AQ676" s="163">
        <v>0</v>
      </c>
      <c r="AR676" s="163">
        <v>1</v>
      </c>
      <c r="AS676" s="278">
        <v>5.9829058999999997E-2</v>
      </c>
      <c r="AT676" s="278">
        <v>0.243589743</v>
      </c>
      <c r="AU676" s="278">
        <v>0.46913579999999999</v>
      </c>
      <c r="AV676" s="278">
        <v>0.2345679</v>
      </c>
      <c r="AW676" s="278">
        <v>0.11728395</v>
      </c>
      <c r="AX676" s="278">
        <v>0.46913579999999999</v>
      </c>
      <c r="AY676" s="456">
        <v>111.79600000000001</v>
      </c>
      <c r="AZ676" s="278">
        <v>0.13941698</v>
      </c>
      <c r="BA676" s="278">
        <v>0.37267080699999999</v>
      </c>
      <c r="BB676" s="278">
        <v>0.19254658299999999</v>
      </c>
      <c r="BC676" s="278">
        <v>0.43478260800000001</v>
      </c>
      <c r="BD676" s="164">
        <v>0.28859060399999997</v>
      </c>
      <c r="BE676" s="164">
        <v>0.25688073300000003</v>
      </c>
      <c r="BF676" s="164">
        <v>0.30341880300000001</v>
      </c>
      <c r="BG676" s="164">
        <v>0.53211009099999995</v>
      </c>
      <c r="BH676" s="164">
        <v>0.83552889399999997</v>
      </c>
      <c r="BI676" s="164">
        <v>0.27522935799999998</v>
      </c>
      <c r="BJ676" s="165">
        <v>180.90248016919401</v>
      </c>
      <c r="BK676" s="164">
        <v>0.35326197065508902</v>
      </c>
      <c r="BL676" s="165">
        <v>7.4246811278037503</v>
      </c>
      <c r="BM676" s="165">
        <v>34.548386753337802</v>
      </c>
      <c r="BN676" s="165">
        <v>113.460529011115</v>
      </c>
      <c r="BO676" s="165">
        <v>-0.309839005946068</v>
      </c>
      <c r="BP676" s="165">
        <v>0.40203126240521603</v>
      </c>
      <c r="BQ676" s="165">
        <v>6.1063935931645101</v>
      </c>
      <c r="BR676" s="165">
        <v>4.0816918665416404</v>
      </c>
      <c r="BS676" s="284">
        <v>0.63305700911657703</v>
      </c>
      <c r="BT676" s="289"/>
      <c r="BU676" s="279"/>
      <c r="BV676" s="290"/>
      <c r="BW676" s="289"/>
      <c r="BX676" s="289"/>
      <c r="BY676" s="289"/>
      <c r="BZ676" s="289"/>
      <c r="CA676" s="279"/>
      <c r="CB676" s="290"/>
      <c r="CC676" s="289"/>
      <c r="CD676" s="279"/>
      <c r="CE676" s="328"/>
      <c r="CF676" s="290"/>
      <c r="CG676" s="289"/>
      <c r="CH676" s="279"/>
      <c r="CI676" s="328"/>
      <c r="CJ676" s="290"/>
      <c r="CK676" s="289"/>
      <c r="CL676" s="279"/>
      <c r="CM676" s="328"/>
      <c r="CN676" s="290"/>
      <c r="CO676" s="289"/>
      <c r="CP676" s="279"/>
      <c r="CQ676" s="328"/>
      <c r="CR676" s="290"/>
      <c r="CS676" s="289"/>
      <c r="CT676" s="279"/>
      <c r="CU676" s="328"/>
      <c r="CV676" s="328"/>
      <c r="CW676" s="290"/>
      <c r="CX676" s="289"/>
      <c r="CY676" s="279"/>
      <c r="CZ676" s="328"/>
      <c r="DA676" s="328"/>
      <c r="DB676" s="290"/>
      <c r="DC676" s="289"/>
      <c r="DD676" s="279"/>
      <c r="DE676" s="328"/>
      <c r="DF676" s="328"/>
      <c r="DG676" s="290"/>
      <c r="DH676" s="302"/>
      <c r="DI676" s="301">
        <v>-5.6029479503631503</v>
      </c>
      <c r="DP676" s="165"/>
      <c r="DQ676" s="165"/>
      <c r="DR676" s="165"/>
      <c r="ED676" s="165"/>
      <c r="EE676" s="165"/>
      <c r="EF676" s="165"/>
      <c r="EG676" s="165"/>
      <c r="EH676" s="166"/>
      <c r="EI676" s="165"/>
      <c r="EJ676" s="164"/>
      <c r="EK676" s="164"/>
      <c r="EL676" s="278"/>
      <c r="EM676" s="278"/>
      <c r="EN676" s="278"/>
      <c r="EO676" s="278"/>
      <c r="EP676" s="278"/>
      <c r="EQ676" s="278"/>
      <c r="ER676" s="165"/>
      <c r="ES676" s="166"/>
      <c r="ET676" s="166"/>
      <c r="EU676" s="166"/>
      <c r="EV676" s="166"/>
      <c r="EW676" s="166"/>
      <c r="EX676" s="284"/>
    </row>
    <row r="677" spans="1:260" ht="13" customHeight="1">
      <c r="A677" s="160" t="s">
        <v>2177</v>
      </c>
      <c r="B677" s="160">
        <v>12476</v>
      </c>
      <c r="C677" s="160">
        <v>686217</v>
      </c>
      <c r="D677" s="160">
        <v>29622</v>
      </c>
      <c r="E677" s="160" t="s">
        <v>563</v>
      </c>
      <c r="F677" s="160" t="s">
        <v>563</v>
      </c>
      <c r="G677" s="175"/>
      <c r="H677" s="162" t="s">
        <v>3570</v>
      </c>
      <c r="I677" s="162" t="s">
        <v>924</v>
      </c>
      <c r="J677" s="160">
        <v>25</v>
      </c>
      <c r="K677" s="161">
        <v>9</v>
      </c>
      <c r="L677" s="161" t="s">
        <v>46</v>
      </c>
      <c r="Z677" s="163">
        <v>87</v>
      </c>
      <c r="AA677" s="163">
        <v>360</v>
      </c>
      <c r="AB677" s="163">
        <v>323</v>
      </c>
      <c r="AC677" s="163">
        <v>95</v>
      </c>
      <c r="AD677" s="163">
        <v>76</v>
      </c>
      <c r="AE677" s="163">
        <v>10</v>
      </c>
      <c r="AF677" s="163">
        <v>3</v>
      </c>
      <c r="AG677" s="163">
        <v>6</v>
      </c>
      <c r="AH677" s="163">
        <v>40</v>
      </c>
      <c r="AI677" s="163">
        <v>36</v>
      </c>
      <c r="AJ677" s="163">
        <v>15</v>
      </c>
      <c r="AK677" s="163">
        <v>4</v>
      </c>
      <c r="AL677" s="163">
        <v>24</v>
      </c>
      <c r="AM677" s="163">
        <v>0</v>
      </c>
      <c r="AN677" s="163">
        <v>46</v>
      </c>
      <c r="AO677" s="163">
        <v>5</v>
      </c>
      <c r="AP677" s="163">
        <v>2</v>
      </c>
      <c r="AQ677" s="163">
        <v>3</v>
      </c>
      <c r="AR677" s="163">
        <v>1</v>
      </c>
      <c r="AS677" s="278">
        <v>6.6666665999999999E-2</v>
      </c>
      <c r="AT677" s="278">
        <v>0.12777777700000001</v>
      </c>
      <c r="AU677" s="278">
        <v>0.44680850999999999</v>
      </c>
      <c r="AV677" s="278">
        <v>0.21276596</v>
      </c>
      <c r="AW677" s="278">
        <v>3.1578950000000001E-2</v>
      </c>
      <c r="AX677" s="278">
        <v>0.27368420999999998</v>
      </c>
      <c r="AY677" s="456">
        <v>109.089</v>
      </c>
      <c r="AZ677" s="278">
        <v>4.1696619999999997E-2</v>
      </c>
      <c r="BA677" s="278">
        <v>0.46376811499999998</v>
      </c>
      <c r="BB677" s="278">
        <v>0.20652173900000001</v>
      </c>
      <c r="BC677" s="278">
        <v>0.32971014399999998</v>
      </c>
      <c r="BD677" s="164">
        <v>0.32600732599999999</v>
      </c>
      <c r="BE677" s="164">
        <v>0.29411764699999998</v>
      </c>
      <c r="BF677" s="164">
        <v>0.35028248499999998</v>
      </c>
      <c r="BG677" s="164">
        <v>0.39938080399999998</v>
      </c>
      <c r="BH677" s="164">
        <v>0.74966328900000001</v>
      </c>
      <c r="BI677" s="164">
        <v>0.105263157</v>
      </c>
      <c r="BJ677" s="165">
        <v>69.187263706582002</v>
      </c>
      <c r="BK677" s="164">
        <v>0.33174261265555299</v>
      </c>
      <c r="BL677" s="165">
        <v>5.2173364680704104</v>
      </c>
      <c r="BM677" s="165">
        <v>46.946114353507397</v>
      </c>
      <c r="BN677" s="165">
        <v>113.313193704078</v>
      </c>
      <c r="BO677" s="165">
        <v>-0.65792514264550495</v>
      </c>
      <c r="BP677" s="165">
        <v>2.5551016596145901</v>
      </c>
      <c r="BQ677" s="165">
        <v>20.631980635363199</v>
      </c>
      <c r="BR677" s="165">
        <v>8.1541540214304291</v>
      </c>
      <c r="BS677" s="284">
        <v>2.13894170984898</v>
      </c>
      <c r="BT677" s="289"/>
      <c r="BU677" s="279"/>
      <c r="BV677" s="290"/>
      <c r="BW677" s="289"/>
      <c r="BX677" s="289"/>
      <c r="BY677" s="289"/>
      <c r="BZ677" s="289"/>
      <c r="CA677" s="279"/>
      <c r="CB677" s="290"/>
      <c r="CC677" s="289"/>
      <c r="CD677" s="279"/>
      <c r="CE677" s="328"/>
      <c r="CF677" s="290"/>
      <c r="CG677" s="289"/>
      <c r="CH677" s="279"/>
      <c r="CI677" s="328"/>
      <c r="CJ677" s="290"/>
      <c r="CK677" s="289"/>
      <c r="CL677" s="279"/>
      <c r="CM677" s="328"/>
      <c r="CN677" s="290"/>
      <c r="CO677" s="289"/>
      <c r="CP677" s="279"/>
      <c r="CQ677" s="328"/>
      <c r="CR677" s="290"/>
      <c r="CS677" s="289"/>
      <c r="CT677" s="279"/>
      <c r="CU677" s="328"/>
      <c r="CV677" s="328"/>
      <c r="CW677" s="290"/>
      <c r="CX677" s="289"/>
      <c r="CY677" s="279"/>
      <c r="CZ677" s="328"/>
      <c r="DA677" s="328"/>
      <c r="DB677" s="290"/>
      <c r="DC677" s="289"/>
      <c r="DD677" s="279"/>
      <c r="DE677" s="328"/>
      <c r="DF677" s="328"/>
      <c r="DG677" s="290"/>
      <c r="DH677" s="302"/>
      <c r="DI677" s="301">
        <v>0.74298095703125</v>
      </c>
      <c r="DP677" s="165"/>
      <c r="DQ677" s="165"/>
      <c r="DR677" s="165"/>
      <c r="ED677" s="165"/>
      <c r="EE677" s="165"/>
      <c r="EF677" s="165"/>
      <c r="EG677" s="165"/>
      <c r="EH677" s="166"/>
      <c r="EI677" s="165"/>
      <c r="EJ677" s="164"/>
      <c r="EK677" s="164"/>
      <c r="EL677" s="278"/>
      <c r="EM677" s="278"/>
      <c r="EN677" s="278"/>
      <c r="EO677" s="278"/>
      <c r="EP677" s="278"/>
      <c r="EQ677" s="278"/>
      <c r="ER677" s="165"/>
      <c r="ES677" s="166"/>
      <c r="ET677" s="166"/>
      <c r="EU677" s="166"/>
      <c r="EV677" s="166"/>
      <c r="EW677" s="166"/>
      <c r="EX677" s="284"/>
    </row>
    <row r="678" spans="1:260" ht="13" customHeight="1">
      <c r="A678" s="160" t="s">
        <v>2177</v>
      </c>
      <c r="B678" s="160">
        <v>12653</v>
      </c>
      <c r="C678" s="160">
        <v>669743</v>
      </c>
      <c r="D678" s="160">
        <v>19296</v>
      </c>
      <c r="E678" s="160" t="s">
        <v>2171</v>
      </c>
      <c r="F678" s="160" t="s">
        <v>2171</v>
      </c>
      <c r="G678" s="175"/>
      <c r="H678" s="162" t="s">
        <v>2885</v>
      </c>
      <c r="I678" s="162" t="s">
        <v>277</v>
      </c>
      <c r="J678" s="160">
        <v>30</v>
      </c>
      <c r="K678" s="161">
        <v>9</v>
      </c>
      <c r="L678" s="161" t="s">
        <v>837</v>
      </c>
      <c r="Z678" s="163">
        <v>61</v>
      </c>
      <c r="AA678" s="163">
        <v>204</v>
      </c>
      <c r="AB678" s="163">
        <v>169</v>
      </c>
      <c r="AC678" s="163">
        <v>49</v>
      </c>
      <c r="AD678" s="163">
        <v>37</v>
      </c>
      <c r="AE678" s="163">
        <v>8</v>
      </c>
      <c r="AF678" s="163">
        <v>2</v>
      </c>
      <c r="AG678" s="163">
        <v>2</v>
      </c>
      <c r="AH678" s="163">
        <v>27</v>
      </c>
      <c r="AI678" s="163">
        <v>20</v>
      </c>
      <c r="AJ678" s="163">
        <v>1</v>
      </c>
      <c r="AK678" s="163">
        <v>0</v>
      </c>
      <c r="AL678" s="163">
        <v>21</v>
      </c>
      <c r="AM678" s="163">
        <v>0</v>
      </c>
      <c r="AN678" s="163">
        <v>28</v>
      </c>
      <c r="AO678" s="163">
        <v>6</v>
      </c>
      <c r="AP678" s="163">
        <v>3</v>
      </c>
      <c r="AQ678" s="163">
        <v>5</v>
      </c>
      <c r="AR678" s="163">
        <v>4</v>
      </c>
      <c r="AS678" s="278">
        <v>0.102941176</v>
      </c>
      <c r="AT678" s="278">
        <v>0.13725490100000001</v>
      </c>
      <c r="AU678" s="278">
        <v>0.32885905999999998</v>
      </c>
      <c r="AV678" s="278">
        <v>0.32214765000000001</v>
      </c>
      <c r="AW678" s="278">
        <v>4.697987E-2</v>
      </c>
      <c r="AX678" s="278">
        <v>0.30201341999999998</v>
      </c>
      <c r="AY678" s="456">
        <v>109.876</v>
      </c>
      <c r="AZ678" s="278">
        <v>4.6954309999999999E-2</v>
      </c>
      <c r="BA678" s="278">
        <v>0.4375</v>
      </c>
      <c r="BB678" s="278">
        <v>0.215277777</v>
      </c>
      <c r="BC678" s="278">
        <v>0.34722222200000002</v>
      </c>
      <c r="BD678" s="164">
        <v>0.33098591500000002</v>
      </c>
      <c r="BE678" s="164">
        <v>0.28994082799999998</v>
      </c>
      <c r="BF678" s="164">
        <v>0.38190954700000002</v>
      </c>
      <c r="BG678" s="164">
        <v>0.39644970400000001</v>
      </c>
      <c r="BH678" s="164">
        <v>0.77835925100000003</v>
      </c>
      <c r="BI678" s="164">
        <v>0.106508876</v>
      </c>
      <c r="BJ678" s="165">
        <v>70.006048658636104</v>
      </c>
      <c r="BK678" s="164">
        <v>0.347381283290422</v>
      </c>
      <c r="BL678" s="165">
        <v>5.5118822728632102</v>
      </c>
      <c r="BM678" s="165">
        <v>29.1581897412775</v>
      </c>
      <c r="BN678" s="165">
        <v>122.924253029092</v>
      </c>
      <c r="BO678" s="165">
        <v>-0.96164800112803595</v>
      </c>
      <c r="BP678" s="165">
        <v>-1.0582533031701999</v>
      </c>
      <c r="BQ678" s="165">
        <v>6.9523166151134399</v>
      </c>
      <c r="BR678" s="165">
        <v>4.40504781653864</v>
      </c>
      <c r="BS678" s="284">
        <v>0.72075484418854097</v>
      </c>
      <c r="BT678" s="289"/>
      <c r="BU678" s="279"/>
      <c r="BV678" s="290"/>
      <c r="BW678" s="289"/>
      <c r="BX678" s="289"/>
      <c r="BY678" s="289"/>
      <c r="BZ678" s="289"/>
      <c r="CA678" s="279"/>
      <c r="CB678" s="290"/>
      <c r="CC678" s="289"/>
      <c r="CD678" s="279"/>
      <c r="CE678" s="328"/>
      <c r="CF678" s="290"/>
      <c r="CG678" s="289"/>
      <c r="CH678" s="279"/>
      <c r="CI678" s="328"/>
      <c r="CJ678" s="290"/>
      <c r="CK678" s="289"/>
      <c r="CL678" s="279"/>
      <c r="CM678" s="328"/>
      <c r="CN678" s="290"/>
      <c r="CO678" s="289"/>
      <c r="CP678" s="279"/>
      <c r="CQ678" s="328"/>
      <c r="CR678" s="290"/>
      <c r="CS678" s="289"/>
      <c r="CT678" s="279"/>
      <c r="CU678" s="328"/>
      <c r="CV678" s="328"/>
      <c r="CW678" s="290"/>
      <c r="CX678" s="289"/>
      <c r="CY678" s="279"/>
      <c r="CZ678" s="328"/>
      <c r="DA678" s="328"/>
      <c r="DB678" s="290"/>
      <c r="DC678" s="289"/>
      <c r="DD678" s="279"/>
      <c r="DE678" s="328"/>
      <c r="DF678" s="328"/>
      <c r="DG678" s="290"/>
      <c r="DH678" s="302"/>
      <c r="DI678" s="301">
        <v>-4.10247707366943</v>
      </c>
      <c r="DP678" s="165"/>
      <c r="DQ678" s="165"/>
      <c r="DR678" s="165"/>
      <c r="ED678" s="165"/>
      <c r="EE678" s="165"/>
      <c r="EF678" s="165"/>
      <c r="EG678" s="165"/>
      <c r="EH678" s="166"/>
      <c r="EI678" s="165"/>
      <c r="EJ678" s="164"/>
      <c r="EK678" s="164"/>
      <c r="EL678" s="278"/>
      <c r="EM678" s="278"/>
      <c r="EN678" s="278"/>
      <c r="EO678" s="278"/>
      <c r="EP678" s="278"/>
      <c r="EQ678" s="278"/>
      <c r="ER678" s="165"/>
      <c r="ES678" s="166"/>
      <c r="ET678" s="166"/>
      <c r="EU678" s="166"/>
      <c r="EV678" s="166"/>
      <c r="EW678" s="166"/>
      <c r="EX678" s="284"/>
    </row>
    <row r="679" spans="1:260" ht="13" customHeight="1">
      <c r="A679" s="160" t="s">
        <v>2177</v>
      </c>
      <c r="B679" s="160">
        <v>11017</v>
      </c>
      <c r="C679" s="160">
        <v>595909</v>
      </c>
      <c r="D679" s="160">
        <v>14477</v>
      </c>
      <c r="E679" s="160" t="s">
        <v>246</v>
      </c>
      <c r="F679" s="160" t="s">
        <v>246</v>
      </c>
      <c r="G679" s="175"/>
      <c r="H679" s="168" t="s">
        <v>843</v>
      </c>
      <c r="I679" s="169" t="s">
        <v>247</v>
      </c>
      <c r="J679" s="170">
        <v>31</v>
      </c>
      <c r="K679" s="161">
        <v>9</v>
      </c>
      <c r="L679" s="161" t="s">
        <v>46</v>
      </c>
      <c r="Z679" s="163"/>
      <c r="AS679" s="278"/>
      <c r="AT679" s="278"/>
      <c r="AU679" s="278"/>
      <c r="AV679" s="278"/>
      <c r="AW679" s="278"/>
      <c r="AX679" s="278"/>
      <c r="AY679" s="456"/>
      <c r="AZ679" s="278"/>
      <c r="BA679" s="278"/>
      <c r="BB679" s="278"/>
      <c r="BC679" s="278"/>
      <c r="BD679" s="164"/>
      <c r="BE679" s="164"/>
      <c r="BF679" s="164"/>
      <c r="BG679" s="164"/>
      <c r="BH679" s="164"/>
      <c r="BI679" s="164"/>
      <c r="BJ679" s="165"/>
      <c r="BK679" s="164"/>
      <c r="BL679" s="165"/>
      <c r="BM679" s="165"/>
      <c r="BN679" s="165"/>
      <c r="BO679" s="165"/>
      <c r="BP679" s="165"/>
      <c r="BQ679" s="165"/>
      <c r="BR679" s="165"/>
      <c r="BS679" s="284"/>
      <c r="BT679" s="289"/>
      <c r="BU679" s="279"/>
      <c r="BV679" s="290"/>
      <c r="BW679" s="289"/>
      <c r="BX679" s="289"/>
      <c r="BY679" s="289"/>
      <c r="BZ679" s="289"/>
      <c r="CA679" s="279"/>
      <c r="CB679" s="290"/>
      <c r="CC679" s="289"/>
      <c r="CD679" s="279"/>
      <c r="CE679" s="328"/>
      <c r="CF679" s="290"/>
      <c r="CG679" s="289"/>
      <c r="CH679" s="279"/>
      <c r="CI679" s="328"/>
      <c r="CJ679" s="290"/>
      <c r="CK679" s="289"/>
      <c r="CL679" s="279"/>
      <c r="CM679" s="328"/>
      <c r="CN679" s="290"/>
      <c r="CO679" s="289"/>
      <c r="CP679" s="279"/>
      <c r="CQ679" s="328"/>
      <c r="CR679" s="290"/>
      <c r="CS679" s="289"/>
      <c r="CT679" s="279"/>
      <c r="CU679" s="328"/>
      <c r="CV679" s="328"/>
      <c r="CW679" s="290"/>
      <c r="CX679" s="289"/>
      <c r="CY679" s="279"/>
      <c r="CZ679" s="328"/>
      <c r="DA679" s="328"/>
      <c r="DB679" s="290"/>
      <c r="DC679" s="289"/>
      <c r="DD679" s="279"/>
      <c r="DE679" s="328"/>
      <c r="DF679" s="328"/>
      <c r="DG679" s="290"/>
      <c r="DH679" s="302"/>
      <c r="DI679" s="301"/>
      <c r="DP679" s="165"/>
      <c r="DQ679" s="165"/>
      <c r="DR679" s="165"/>
      <c r="ED679" s="165"/>
      <c r="EE679" s="165"/>
      <c r="EF679" s="165"/>
      <c r="EG679" s="165"/>
      <c r="EH679" s="166"/>
      <c r="EI679" s="165"/>
      <c r="EJ679" s="164"/>
      <c r="EK679" s="164"/>
      <c r="EL679" s="278"/>
      <c r="EM679" s="278"/>
      <c r="EN679" s="278"/>
      <c r="EO679" s="278"/>
      <c r="EP679" s="278"/>
      <c r="EQ679" s="278"/>
      <c r="ER679" s="165"/>
      <c r="ES679" s="166"/>
      <c r="ET679" s="166"/>
      <c r="EU679" s="166"/>
      <c r="EV679" s="166"/>
      <c r="EW679" s="166"/>
      <c r="EX679" s="284"/>
    </row>
    <row r="680" spans="1:260" ht="13" customHeight="1">
      <c r="A680" s="160" t="s">
        <v>2177</v>
      </c>
      <c r="B680" s="160">
        <v>9385</v>
      </c>
      <c r="C680" s="160">
        <v>542303</v>
      </c>
      <c r="D680" s="160">
        <v>10324</v>
      </c>
      <c r="E680" s="160" t="s">
        <v>555</v>
      </c>
      <c r="F680" s="160" t="s">
        <v>555</v>
      </c>
      <c r="G680" s="175"/>
      <c r="H680" s="168" t="s">
        <v>1</v>
      </c>
      <c r="I680" s="169" t="s">
        <v>53</v>
      </c>
      <c r="J680" s="170">
        <v>34</v>
      </c>
      <c r="K680" s="161">
        <v>10</v>
      </c>
      <c r="L680" s="161" t="s">
        <v>837</v>
      </c>
      <c r="Z680" s="163">
        <v>85</v>
      </c>
      <c r="AA680" s="163">
        <v>372</v>
      </c>
      <c r="AB680" s="163">
        <v>303</v>
      </c>
      <c r="AC680" s="163">
        <v>72</v>
      </c>
      <c r="AD680" s="163">
        <v>51</v>
      </c>
      <c r="AE680" s="163">
        <v>10</v>
      </c>
      <c r="AF680" s="163">
        <v>0</v>
      </c>
      <c r="AG680" s="163">
        <v>11</v>
      </c>
      <c r="AH680" s="163">
        <v>35</v>
      </c>
      <c r="AI680" s="163">
        <v>40</v>
      </c>
      <c r="AJ680" s="163">
        <v>0</v>
      </c>
      <c r="AK680" s="163">
        <v>0</v>
      </c>
      <c r="AL680" s="163">
        <v>62</v>
      </c>
      <c r="AM680" s="163">
        <v>2</v>
      </c>
      <c r="AN680" s="163">
        <v>86</v>
      </c>
      <c r="AO680" s="163">
        <v>2</v>
      </c>
      <c r="AP680" s="163">
        <v>4</v>
      </c>
      <c r="AQ680" s="163">
        <v>0</v>
      </c>
      <c r="AR680" s="163">
        <v>8</v>
      </c>
      <c r="AS680" s="278">
        <v>0.16666666599999999</v>
      </c>
      <c r="AT680" s="278">
        <v>0.231182795</v>
      </c>
      <c r="AU680" s="278">
        <v>0.42272726999999999</v>
      </c>
      <c r="AV680" s="278">
        <v>0.24545454999999999</v>
      </c>
      <c r="AW680" s="278">
        <v>0.10810810999999999</v>
      </c>
      <c r="AX680" s="278">
        <v>0.48198197999999998</v>
      </c>
      <c r="AY680" s="456">
        <v>112.072</v>
      </c>
      <c r="AZ680" s="278">
        <v>9.2317220000000005E-2</v>
      </c>
      <c r="BA680" s="278">
        <v>0.43181818100000002</v>
      </c>
      <c r="BB680" s="278">
        <v>0.19090909</v>
      </c>
      <c r="BC680" s="278">
        <v>0.37727272699999997</v>
      </c>
      <c r="BD680" s="164">
        <v>0.29047619000000002</v>
      </c>
      <c r="BE680" s="164">
        <v>0.23762376199999999</v>
      </c>
      <c r="BF680" s="164">
        <v>0.366576819</v>
      </c>
      <c r="BG680" s="164">
        <v>0.37953795299999998</v>
      </c>
      <c r="BH680" s="164">
        <v>0.74611477199999998</v>
      </c>
      <c r="BI680" s="164">
        <v>0.141914191</v>
      </c>
      <c r="BJ680" s="165">
        <v>93.277219078877295</v>
      </c>
      <c r="BK680" s="164">
        <v>0.33486184712024802</v>
      </c>
      <c r="BL680" s="165">
        <v>6.32068140278394</v>
      </c>
      <c r="BM680" s="165">
        <v>49.440418551068802</v>
      </c>
      <c r="BN680" s="165">
        <v>113.634008415446</v>
      </c>
      <c r="BO680" s="165">
        <v>-0.72163668532677905</v>
      </c>
      <c r="BP680" s="165">
        <v>-1.77830333961173</v>
      </c>
      <c r="BQ680" s="165">
        <v>7.0907135054917196</v>
      </c>
      <c r="BR680" s="165">
        <v>4.1468047153652696</v>
      </c>
      <c r="BS680" s="284">
        <v>0.73510261266386201</v>
      </c>
      <c r="BT680" s="289"/>
      <c r="BU680" s="279"/>
      <c r="BV680" s="290"/>
      <c r="BW680" s="289"/>
      <c r="BX680" s="289"/>
      <c r="BY680" s="289"/>
      <c r="BZ680" s="289"/>
      <c r="CA680" s="279"/>
      <c r="CB680" s="290"/>
      <c r="CC680" s="289"/>
      <c r="CD680" s="279"/>
      <c r="CE680" s="328"/>
      <c r="CF680" s="290"/>
      <c r="CG680" s="289"/>
      <c r="CH680" s="279"/>
      <c r="CI680" s="328"/>
      <c r="CJ680" s="290"/>
      <c r="CK680" s="289"/>
      <c r="CL680" s="279"/>
      <c r="CM680" s="328"/>
      <c r="CN680" s="290"/>
      <c r="CO680" s="289"/>
      <c r="CP680" s="279"/>
      <c r="CQ680" s="328"/>
      <c r="CR680" s="290"/>
      <c r="CS680" s="289"/>
      <c r="CT680" s="279"/>
      <c r="CU680" s="328"/>
      <c r="CV680" s="328"/>
      <c r="CW680" s="290"/>
      <c r="CX680" s="289"/>
      <c r="CY680" s="279"/>
      <c r="CZ680" s="328"/>
      <c r="DA680" s="328"/>
      <c r="DB680" s="290"/>
      <c r="DC680" s="289"/>
      <c r="DD680" s="279"/>
      <c r="DE680" s="328"/>
      <c r="DF680" s="328"/>
      <c r="DG680" s="290"/>
      <c r="DH680" s="302"/>
      <c r="DI680" s="301">
        <v>-9.1820983886718697</v>
      </c>
      <c r="DP680" s="165"/>
      <c r="DQ680" s="165"/>
      <c r="DR680" s="165"/>
      <c r="ED680" s="165"/>
      <c r="EE680" s="165"/>
      <c r="EF680" s="165"/>
      <c r="EG680" s="165"/>
      <c r="EH680" s="166"/>
      <c r="EI680" s="165"/>
      <c r="EJ680" s="164"/>
      <c r="EK680" s="164"/>
      <c r="EL680" s="278"/>
      <c r="EM680" s="278"/>
      <c r="EN680" s="278"/>
      <c r="EO680" s="278"/>
      <c r="EP680" s="278"/>
      <c r="EQ680" s="278"/>
      <c r="ER680" s="165"/>
      <c r="ES680" s="166"/>
      <c r="ET680" s="166"/>
      <c r="EU680" s="166"/>
      <c r="EV680" s="166"/>
      <c r="EW680" s="166"/>
      <c r="EX680" s="284"/>
    </row>
    <row r="681" spans="1:260" ht="13" customHeight="1">
      <c r="A681" s="160" t="s">
        <v>2177</v>
      </c>
      <c r="G681" s="175"/>
      <c r="H681" s="162" t="s">
        <v>4301</v>
      </c>
      <c r="Z681" s="163"/>
      <c r="BT681" s="480"/>
      <c r="BU681" s="481"/>
      <c r="BV681" s="482"/>
      <c r="BW681" s="480"/>
      <c r="BX681" s="480"/>
      <c r="BY681" s="480"/>
      <c r="BZ681" s="480"/>
      <c r="CA681" s="481"/>
      <c r="CB681" s="482"/>
      <c r="CC681" s="480"/>
      <c r="CD681" s="481"/>
      <c r="CE681" s="483"/>
      <c r="CF681" s="482"/>
      <c r="CG681" s="480"/>
      <c r="CH681" s="481"/>
      <c r="CI681" s="483"/>
      <c r="CJ681" s="482"/>
      <c r="CK681" s="480"/>
      <c r="CL681" s="481"/>
      <c r="CM681" s="483"/>
      <c r="CN681" s="482"/>
      <c r="CO681" s="480"/>
      <c r="CP681" s="481"/>
      <c r="CQ681" s="483"/>
      <c r="CR681" s="482"/>
      <c r="DH681" s="325"/>
      <c r="DI681" s="300"/>
    </row>
    <row r="682" spans="1:260" ht="13" customHeight="1">
      <c r="A682" s="160" t="s">
        <v>2177</v>
      </c>
      <c r="G682" s="175"/>
      <c r="H682" s="162" t="s">
        <v>4304</v>
      </c>
      <c r="Z682" s="163"/>
      <c r="BT682" s="480"/>
      <c r="BU682" s="481"/>
      <c r="BV682" s="482"/>
      <c r="BW682" s="480"/>
      <c r="BX682" s="480"/>
      <c r="BY682" s="480"/>
      <c r="BZ682" s="480"/>
      <c r="CA682" s="481"/>
      <c r="CB682" s="482"/>
      <c r="CC682" s="480"/>
      <c r="CD682" s="481"/>
      <c r="CE682" s="483"/>
      <c r="CF682" s="482"/>
      <c r="CG682" s="480"/>
      <c r="CH682" s="481"/>
      <c r="CI682" s="483"/>
      <c r="CJ682" s="482"/>
      <c r="CK682" s="480"/>
      <c r="CL682" s="481"/>
      <c r="CM682" s="483"/>
      <c r="CN682" s="482"/>
      <c r="CO682" s="480"/>
      <c r="CP682" s="481"/>
      <c r="CQ682" s="483"/>
      <c r="CR682" s="482"/>
      <c r="DH682" s="325"/>
      <c r="DI682" s="300"/>
    </row>
    <row r="683" spans="1:260" ht="13" customHeight="1">
      <c r="A683" s="160" t="s">
        <v>2177</v>
      </c>
      <c r="G683" s="175"/>
      <c r="H683" s="162" t="s">
        <v>4342</v>
      </c>
      <c r="Z683" s="163"/>
      <c r="BT683" s="480"/>
      <c r="BU683" s="481"/>
      <c r="BV683" s="482"/>
      <c r="BW683" s="480"/>
      <c r="BX683" s="480"/>
      <c r="BY683" s="480"/>
      <c r="BZ683" s="480"/>
      <c r="CA683" s="481"/>
      <c r="CB683" s="482"/>
      <c r="CC683" s="480"/>
      <c r="CD683" s="481"/>
      <c r="CE683" s="483"/>
      <c r="CF683" s="482"/>
      <c r="CG683" s="480"/>
      <c r="CH683" s="481"/>
      <c r="CI683" s="483"/>
      <c r="CJ683" s="482"/>
      <c r="CK683" s="480"/>
      <c r="CL683" s="481"/>
      <c r="CM683" s="483"/>
      <c r="CN683" s="482"/>
      <c r="CO683" s="480"/>
      <c r="CP683" s="481"/>
      <c r="CQ683" s="483"/>
      <c r="CR683" s="482"/>
      <c r="DH683" s="325"/>
      <c r="DI683" s="300"/>
    </row>
    <row r="684" spans="1:260" ht="13" customHeight="1">
      <c r="A684" s="160" t="s">
        <v>4258</v>
      </c>
      <c r="B684" s="160">
        <v>12256</v>
      </c>
      <c r="C684" s="160">
        <v>681867</v>
      </c>
      <c r="D684" s="160">
        <v>24975</v>
      </c>
      <c r="E684" s="160" t="s">
        <v>609</v>
      </c>
      <c r="F684" s="160" t="s">
        <v>609</v>
      </c>
      <c r="G684" s="175"/>
      <c r="H684" s="162" t="s">
        <v>2525</v>
      </c>
      <c r="I684" s="162" t="s">
        <v>1107</v>
      </c>
      <c r="J684" s="161">
        <v>28</v>
      </c>
      <c r="K684" s="161">
        <v>1</v>
      </c>
      <c r="M684" s="184" t="s">
        <v>837</v>
      </c>
      <c r="Z684" s="163"/>
      <c r="AS684" s="278"/>
      <c r="AT684" s="278"/>
      <c r="AU684" s="278"/>
      <c r="AV684" s="278"/>
      <c r="AW684" s="278"/>
      <c r="AX684" s="278"/>
      <c r="AY684" s="456"/>
      <c r="AZ684" s="278"/>
      <c r="BA684" s="278"/>
      <c r="BB684" s="278"/>
      <c r="BC684" s="278"/>
      <c r="BD684" s="164"/>
      <c r="BE684" s="164"/>
      <c r="BF684" s="164"/>
      <c r="BG684" s="164"/>
      <c r="BH684" s="164"/>
      <c r="BI684" s="164"/>
      <c r="BJ684" s="165"/>
      <c r="BK684" s="164"/>
      <c r="BL684" s="165"/>
      <c r="BM684" s="165"/>
      <c r="BN684" s="165"/>
      <c r="BO684" s="165"/>
      <c r="BP684" s="165"/>
      <c r="BQ684" s="165"/>
      <c r="BR684" s="165"/>
      <c r="BS684" s="284"/>
      <c r="BT684" s="289"/>
      <c r="BU684" s="279"/>
      <c r="BV684" s="290"/>
      <c r="BW684" s="289"/>
      <c r="BX684" s="289"/>
      <c r="BY684" s="289"/>
      <c r="BZ684" s="289"/>
      <c r="CA684" s="279"/>
      <c r="CB684" s="290"/>
      <c r="CC684" s="289"/>
      <c r="CD684" s="279"/>
      <c r="CE684" s="328"/>
      <c r="CF684" s="290"/>
      <c r="CG684" s="289"/>
      <c r="CH684" s="279"/>
      <c r="CI684" s="328"/>
      <c r="CJ684" s="290"/>
      <c r="CK684" s="289"/>
      <c r="CL684" s="279"/>
      <c r="CM684" s="328"/>
      <c r="CN684" s="290"/>
      <c r="CO684" s="289"/>
      <c r="CP684" s="279"/>
      <c r="CQ684" s="328"/>
      <c r="CR684" s="290"/>
      <c r="CS684" s="289"/>
      <c r="CT684" s="279"/>
      <c r="CU684" s="328"/>
      <c r="CV684" s="328"/>
      <c r="CW684" s="290"/>
      <c r="CX684" s="289"/>
      <c r="CY684" s="279"/>
      <c r="CZ684" s="328"/>
      <c r="DA684" s="328"/>
      <c r="DB684" s="290"/>
      <c r="DC684" s="289"/>
      <c r="DD684" s="279"/>
      <c r="DE684" s="328"/>
      <c r="DF684" s="328"/>
      <c r="DG684" s="290"/>
      <c r="DH684" s="302"/>
      <c r="DI684" s="301"/>
      <c r="DJ684" s="163">
        <v>6</v>
      </c>
      <c r="DK684" s="163">
        <v>0</v>
      </c>
      <c r="DL684" s="163">
        <v>0</v>
      </c>
      <c r="DM684" s="163">
        <v>1</v>
      </c>
      <c r="DN684" s="163">
        <v>0</v>
      </c>
      <c r="DO684" s="163">
        <v>1</v>
      </c>
      <c r="DP684" s="165">
        <v>10.199999999999999</v>
      </c>
      <c r="DQ684" s="165"/>
      <c r="DR684" s="165">
        <v>10.199999809265099</v>
      </c>
      <c r="DS684" s="163">
        <v>53</v>
      </c>
      <c r="DT684" s="163">
        <v>16</v>
      </c>
      <c r="DU684" s="163">
        <v>9</v>
      </c>
      <c r="DV684" s="163">
        <v>6</v>
      </c>
      <c r="DW684" s="163">
        <v>2</v>
      </c>
      <c r="DX684" s="163">
        <v>3</v>
      </c>
      <c r="DY684" s="163">
        <v>0</v>
      </c>
      <c r="DZ684" s="163">
        <v>0</v>
      </c>
      <c r="EA684" s="163">
        <v>0</v>
      </c>
      <c r="EB684" s="163">
        <v>0</v>
      </c>
      <c r="EC684" s="163">
        <v>5</v>
      </c>
      <c r="ED684" s="165">
        <v>4.2187506286428302</v>
      </c>
      <c r="EE684" s="165">
        <v>2.5312503771856898</v>
      </c>
      <c r="EF684" s="165">
        <v>1.68750025145713</v>
      </c>
      <c r="EG684" s="165">
        <v>13.500002011656999</v>
      </c>
      <c r="EH684" s="166">
        <v>1.78125026542697</v>
      </c>
      <c r="EI684" s="165">
        <v>138.17016001661099</v>
      </c>
      <c r="EJ684" s="164">
        <v>0.32</v>
      </c>
      <c r="EK684" s="164">
        <v>0.32558139534883701</v>
      </c>
      <c r="EL684" s="278">
        <v>0.53333333299999997</v>
      </c>
      <c r="EM684" s="278">
        <v>0.15555555500000001</v>
      </c>
      <c r="EN684" s="278">
        <v>0.311111111</v>
      </c>
      <c r="EO684" s="278">
        <v>2.2222220000000001E-2</v>
      </c>
      <c r="EP684" s="278">
        <v>0.33333332999999998</v>
      </c>
      <c r="EQ684" s="278">
        <v>5.7291670000000003E-2</v>
      </c>
      <c r="ER684" s="165">
        <v>0.56653296096337302</v>
      </c>
      <c r="ES684" s="166">
        <v>5.0625007543713902</v>
      </c>
      <c r="ET684" s="166">
        <v>3.27</v>
      </c>
      <c r="EU684" s="166">
        <v>5.4294982587919103</v>
      </c>
      <c r="EV684" s="166">
        <v>4.9273458332341802</v>
      </c>
      <c r="EW684" s="166">
        <v>4.58918564633308</v>
      </c>
      <c r="EX684" s="284">
        <v>-0.111027799546718</v>
      </c>
    </row>
    <row r="685" spans="1:260" ht="13" customHeight="1">
      <c r="A685" s="200" t="s">
        <v>4258</v>
      </c>
      <c r="B685" s="200">
        <v>10218</v>
      </c>
      <c r="C685" s="200">
        <v>641703</v>
      </c>
      <c r="D685" s="200">
        <v>16466</v>
      </c>
      <c r="E685" s="200" t="s">
        <v>3328</v>
      </c>
      <c r="F685" s="160" t="s">
        <v>15</v>
      </c>
      <c r="G685" s="175"/>
      <c r="H685" s="206" t="s">
        <v>2290</v>
      </c>
      <c r="I685" s="206" t="s">
        <v>243</v>
      </c>
      <c r="J685" s="175">
        <v>29</v>
      </c>
      <c r="K685" s="161">
        <v>1</v>
      </c>
      <c r="L685" s="175"/>
      <c r="M685" s="210" t="s">
        <v>837</v>
      </c>
      <c r="N685" s="211"/>
      <c r="O685" s="175"/>
      <c r="P685" s="175"/>
      <c r="Q685" s="175"/>
      <c r="R685" s="175"/>
      <c r="S685" s="175"/>
      <c r="T685" s="175"/>
      <c r="U685" s="175"/>
      <c r="V685" s="175"/>
      <c r="W685" s="175"/>
      <c r="X685" s="175"/>
      <c r="Y685" s="210"/>
      <c r="Z685" s="163"/>
      <c r="AS685" s="278"/>
      <c r="AT685" s="278"/>
      <c r="AU685" s="278"/>
      <c r="AV685" s="278"/>
      <c r="AW685" s="278"/>
      <c r="AX685" s="278"/>
      <c r="AY685" s="456"/>
      <c r="AZ685" s="278"/>
      <c r="BA685" s="278"/>
      <c r="BB685" s="278"/>
      <c r="BC685" s="278"/>
      <c r="BD685" s="164"/>
      <c r="BE685" s="164"/>
      <c r="BF685" s="164"/>
      <c r="BG685" s="164"/>
      <c r="BH685" s="164"/>
      <c r="BI685" s="164"/>
      <c r="BJ685" s="165"/>
      <c r="BK685" s="164"/>
      <c r="BL685" s="165"/>
      <c r="BM685" s="165"/>
      <c r="BN685" s="165"/>
      <c r="BO685" s="165"/>
      <c r="BP685" s="165"/>
      <c r="BQ685" s="165"/>
      <c r="BR685" s="165"/>
      <c r="BS685" s="284"/>
      <c r="BT685" s="289"/>
      <c r="BU685" s="279"/>
      <c r="BV685" s="290"/>
      <c r="BW685" s="289"/>
      <c r="BX685" s="289"/>
      <c r="BY685" s="289"/>
      <c r="BZ685" s="289"/>
      <c r="CA685" s="279"/>
      <c r="CB685" s="290"/>
      <c r="CC685" s="289"/>
      <c r="CD685" s="279"/>
      <c r="CE685" s="328"/>
      <c r="CF685" s="290"/>
      <c r="CG685" s="289"/>
      <c r="CH685" s="279"/>
      <c r="CI685" s="328"/>
      <c r="CJ685" s="290"/>
      <c r="CK685" s="289"/>
      <c r="CL685" s="279"/>
      <c r="CM685" s="328"/>
      <c r="CN685" s="290"/>
      <c r="CO685" s="289"/>
      <c r="CP685" s="279"/>
      <c r="CQ685" s="328"/>
      <c r="CR685" s="290"/>
      <c r="CS685" s="289"/>
      <c r="CT685" s="279"/>
      <c r="CU685" s="328"/>
      <c r="CV685" s="328"/>
      <c r="CW685" s="290"/>
      <c r="CX685" s="289"/>
      <c r="CY685" s="279"/>
      <c r="CZ685" s="328"/>
      <c r="DA685" s="328"/>
      <c r="DB685" s="290"/>
      <c r="DC685" s="289"/>
      <c r="DD685" s="279"/>
      <c r="DE685" s="328"/>
      <c r="DF685" s="328"/>
      <c r="DG685" s="290"/>
      <c r="DH685" s="302"/>
      <c r="DI685" s="301"/>
      <c r="DP685" s="165"/>
      <c r="DQ685" s="165"/>
      <c r="DR685" s="165"/>
      <c r="ED685" s="165"/>
      <c r="EE685" s="165"/>
      <c r="EF685" s="165"/>
      <c r="EG685" s="165"/>
      <c r="EH685" s="166"/>
      <c r="EI685" s="165"/>
      <c r="EJ685" s="164"/>
      <c r="EK685" s="164"/>
      <c r="EL685" s="278"/>
      <c r="EM685" s="278"/>
      <c r="EN685" s="278"/>
      <c r="EO685" s="278"/>
      <c r="EP685" s="278"/>
      <c r="EQ685" s="278"/>
      <c r="ER685" s="165"/>
      <c r="ES685" s="166"/>
      <c r="ET685" s="166"/>
      <c r="EU685" s="166"/>
      <c r="EV685" s="166"/>
      <c r="EW685" s="166"/>
      <c r="EX685" s="284"/>
    </row>
    <row r="686" spans="1:260" s="167" customFormat="1" ht="13" customHeight="1">
      <c r="A686" s="171" t="s">
        <v>276</v>
      </c>
      <c r="B686" s="474"/>
      <c r="C686" s="299"/>
      <c r="D686" s="299"/>
      <c r="E686" s="171" cm="1">
        <f t="array" ref="E686">SUMPRODUCT(--($A687:$A$2509=A686),--(K687:$K$2509&gt;0))</f>
        <v>40</v>
      </c>
      <c r="F686" s="171"/>
      <c r="G686" s="190"/>
      <c r="H686" s="471" t="s">
        <v>4219</v>
      </c>
      <c r="I686" s="172"/>
      <c r="J686" s="173"/>
      <c r="K686" s="174">
        <v>0</v>
      </c>
      <c r="L686" s="174"/>
      <c r="M686" s="185"/>
      <c r="N686" s="188"/>
      <c r="O686" s="174"/>
      <c r="P686" s="174"/>
      <c r="Q686" s="174"/>
      <c r="R686" s="174"/>
      <c r="S686" s="174"/>
      <c r="T686" s="174"/>
      <c r="U686" s="174"/>
      <c r="V686" s="174"/>
      <c r="W686" s="174"/>
      <c r="X686" s="174"/>
      <c r="Y686" s="185"/>
      <c r="Z686" s="334" cm="1">
        <f t="array" ref="Z686">SUMPRODUCT(--($A687:$A$2509=$A686),--(Z687:Z$2509))</f>
        <v>1217</v>
      </c>
      <c r="AA686" s="334" cm="1">
        <f t="array" ref="AA686">SUMPRODUCT(--($A687:$A$2509=$A686),--(AA687:AA$2509))</f>
        <v>4577</v>
      </c>
      <c r="AB686" s="334" cm="1">
        <f t="array" ref="AB686">SUMPRODUCT(--($A687:$A$2509=$A686),--(AB687:AB$2509))</f>
        <v>4138</v>
      </c>
      <c r="AC686" s="334" cm="1">
        <f t="array" ref="AC686">SUMPRODUCT(--($A687:$A$2509=$A686),--(AC687:AC$2509))</f>
        <v>1013</v>
      </c>
      <c r="AD686" s="334" cm="1">
        <f t="array" ref="AD686">SUMPRODUCT(--($A687:$A$2509=$A686),--(AD687:AD$2509))</f>
        <v>643</v>
      </c>
      <c r="AE686" s="334" cm="1">
        <f t="array" ref="AE686">SUMPRODUCT(--($A687:$A$2509=$A686),--(AE687:AE$2509))</f>
        <v>186</v>
      </c>
      <c r="AF686" s="334" cm="1">
        <f t="array" ref="AF686">SUMPRODUCT(--($A687:$A$2509=$A686),--(AF687:AF$2509))</f>
        <v>22</v>
      </c>
      <c r="AG686" s="334" cm="1">
        <f t="array" ref="AG686">SUMPRODUCT(--($A687:$A$2509=$A686),--(AG687:AG$2509))</f>
        <v>162</v>
      </c>
      <c r="AH686" s="334" cm="1">
        <f t="array" ref="AH686">SUMPRODUCT(--($A687:$A$2509=$A686),--(AH687:AH$2509))</f>
        <v>547</v>
      </c>
      <c r="AI686" s="334" cm="1">
        <f t="array" ref="AI686">SUMPRODUCT(--($A687:$A$2509=$A686),--(AI687:AI$2509))</f>
        <v>540</v>
      </c>
      <c r="AJ686" s="334" cm="1">
        <f t="array" ref="AJ686">SUMPRODUCT(--($A687:$A$2509=$A686),--(AJ687:AJ$2509))</f>
        <v>81</v>
      </c>
      <c r="AK686" s="334" cm="1">
        <f t="array" ref="AK686">SUMPRODUCT(--($A687:$A$2509=$A686),--(AK687:AK$2509))</f>
        <v>29</v>
      </c>
      <c r="AL686" s="334" cm="1">
        <f t="array" ref="AL686">SUMPRODUCT(--($A687:$A$2509=$A686),--(AL687:AL$2509))</f>
        <v>350</v>
      </c>
      <c r="AM686" s="334" cm="1">
        <f t="array" ref="AM686">SUMPRODUCT(--($A687:$A$2509=$A686),--(AM687:AM$2509))</f>
        <v>15</v>
      </c>
      <c r="AN686" s="334" cm="1">
        <f t="array" ref="AN686">SUMPRODUCT(--($A687:$A$2509=$A686),--(AN687:AN$2509))</f>
        <v>1053</v>
      </c>
      <c r="AO686" s="334" cm="1">
        <f t="array" ref="AO686">SUMPRODUCT(--($A687:$A$2509=$A686),--(AO687:AO$2509))</f>
        <v>61</v>
      </c>
      <c r="AP686" s="334" cm="1">
        <f t="array" ref="AP686">SUMPRODUCT(--($A687:$A$2509=$A686),--(AP687:AP$2509))</f>
        <v>22</v>
      </c>
      <c r="AQ686" s="334" cm="1">
        <f t="array" ref="AQ686">SUMPRODUCT(--($A687:$A$2509=$A686),--(AQ687:AQ$2509))</f>
        <v>5</v>
      </c>
      <c r="AR686" s="334" cm="1">
        <f t="array" ref="AR686">SUMPRODUCT(--($A687:$A$2509=$A686),--(AR687:AR$2509))</f>
        <v>97</v>
      </c>
      <c r="AS686" s="335"/>
      <c r="AT686" s="335"/>
      <c r="AU686" s="335"/>
      <c r="AV686" s="335"/>
      <c r="AW686" s="335"/>
      <c r="AX686" s="335"/>
      <c r="AY686" s="336"/>
      <c r="AZ686" s="335"/>
      <c r="BA686" s="335"/>
      <c r="BB686" s="335"/>
      <c r="BC686" s="335"/>
      <c r="BD686" s="337"/>
      <c r="BE686" s="337">
        <f>AC686/AB686</f>
        <v>0.24480425326244562</v>
      </c>
      <c r="BF686" s="337">
        <f>(AC686+AL686+AM686+AO686)/(AA686-AP686-AQ686)</f>
        <v>0.31626373626373627</v>
      </c>
      <c r="BG686" s="337">
        <f>((AC686-AE686-AF686-AG686)+(AE686*2)+(AF686*3)+(AG686*4))/AB686</f>
        <v>0.4178347027549541</v>
      </c>
      <c r="BH686" s="337">
        <f>BF686+BG686</f>
        <v>0.73409843901869043</v>
      </c>
      <c r="BI686" s="337">
        <f>BG686+BH686</f>
        <v>1.1519331417736445</v>
      </c>
      <c r="BJ686" s="337"/>
      <c r="BK686" s="337"/>
      <c r="BL686" s="336"/>
      <c r="BM686" s="336"/>
      <c r="BN686" s="336"/>
      <c r="BO686" s="338"/>
      <c r="BP686" s="339" cm="1">
        <f t="array" ref="BP686">SUMPRODUCT(--($A687:$A$2509=$A686),--(BP687:BP$2509))</f>
        <v>4.2619990515522677</v>
      </c>
      <c r="BQ686" s="336"/>
      <c r="BR686" s="339" cm="1">
        <f t="array" ref="BR686">SUMPRODUCT(--($A687:$A$2509=$A686),--(BR687:BR$2509))</f>
        <v>27.577974660827884</v>
      </c>
      <c r="BS686" s="333" cm="1">
        <f t="array" ref="BS686">SUMPRODUCT(--($A687:$A$2509=$A686),--(BS687:BS$2509))</f>
        <v>17.292714290337486</v>
      </c>
      <c r="BT686" s="238"/>
      <c r="BU686" s="239"/>
      <c r="BV686" s="295"/>
      <c r="BW686" s="238"/>
      <c r="BX686" s="238"/>
      <c r="BY686" s="238"/>
      <c r="BZ686" s="238"/>
      <c r="CA686" s="239"/>
      <c r="CB686" s="295"/>
      <c r="CC686" s="238"/>
      <c r="CD686" s="239"/>
      <c r="CE686" s="329"/>
      <c r="CF686" s="295"/>
      <c r="CG686" s="238"/>
      <c r="CH686" s="239"/>
      <c r="CI686" s="329"/>
      <c r="CJ686" s="295"/>
      <c r="CK686" s="238"/>
      <c r="CL686" s="239"/>
      <c r="CM686" s="329"/>
      <c r="CN686" s="295"/>
      <c r="CO686" s="238"/>
      <c r="CP686" s="239"/>
      <c r="CQ686" s="329"/>
      <c r="CR686" s="295"/>
      <c r="CS686" s="291"/>
      <c r="CT686" s="292"/>
      <c r="CU686" s="330"/>
      <c r="CV686" s="330"/>
      <c r="CW686" s="293"/>
      <c r="CX686" s="291"/>
      <c r="CY686" s="292"/>
      <c r="CZ686" s="330"/>
      <c r="DA686" s="330"/>
      <c r="DB686" s="293"/>
      <c r="DC686" s="291"/>
      <c r="DD686" s="292"/>
      <c r="DE686" s="330"/>
      <c r="DF686" s="330"/>
      <c r="DG686" s="293"/>
      <c r="DH686" s="303" cm="1">
        <f t="array" ref="DH686">SUMPRODUCT(--($A687:$A$2509=$A686),--(DH687:DH$2509))</f>
        <v>0</v>
      </c>
      <c r="DI686" s="343" cm="1">
        <f t="array" ref="DI686">SUMPRODUCT(--($A687:$A$2509=$A686),--(DI687:DI$2509))</f>
        <v>-14.063085451722225</v>
      </c>
      <c r="DJ686" s="334" cm="1">
        <f t="array" ref="DJ686">SUMPRODUCT(--($A687:$A$2509=$A686),--(DJ687:DJ$2509))</f>
        <v>211</v>
      </c>
      <c r="DK686" s="334" cm="1">
        <f t="array" ref="DK686">SUMPRODUCT(--($A687:$A$2509=$A686),--(DK687:DK$2509))</f>
        <v>117</v>
      </c>
      <c r="DL686" s="334" cm="1">
        <f t="array" ref="DL686">SUMPRODUCT(--($A687:$A$2509=$A686),--(DL687:DL$2509))</f>
        <v>0</v>
      </c>
      <c r="DM686" s="334" cm="1">
        <f t="array" ref="DM686">SUMPRODUCT(--($A687:$A$2509=$A686),--(DM687:DM$2509))</f>
        <v>43</v>
      </c>
      <c r="DN686" s="334" cm="1">
        <f t="array" ref="DN686">SUMPRODUCT(--($A687:$A$2509=$A686),--(DN687:DN$2509))</f>
        <v>42</v>
      </c>
      <c r="DO686" s="334" cm="1">
        <f t="array" ref="DO686">SUMPRODUCT(--($A687:$A$2509=$A686),--(DO687:DO$2509))</f>
        <v>24</v>
      </c>
      <c r="DP686" s="339" cm="1">
        <f t="array" ref="DP686">SUMPRODUCT(--($A687:$A$2509=$A686),--(DP687:DP$2509))</f>
        <v>743.4000000000002</v>
      </c>
      <c r="DQ686" s="339" cm="1">
        <f t="array" ref="DQ686">SUMPRODUCT(--($A687:$A$2509=$A686),--(DQ687:DQ$2509))</f>
        <v>633.19998836517289</v>
      </c>
      <c r="DR686" s="339" cm="1">
        <f t="array" ref="DR686">SUMPRODUCT(--($A687:$A$2509=$A686),--(DR687:DR$2509))</f>
        <v>110.19999980926509</v>
      </c>
      <c r="DS686" s="334" cm="1">
        <f t="array" ref="DS686">SUMPRODUCT(--($A687:$A$2509=$A686),--(DS687:DS$2509))</f>
        <v>3154</v>
      </c>
      <c r="DT686" s="334" cm="1">
        <f t="array" ref="DT686">SUMPRODUCT(--($A687:$A$2509=$A686),--(DT687:DT$2509))</f>
        <v>672</v>
      </c>
      <c r="DU686" s="334" cm="1">
        <f t="array" ref="DU686">SUMPRODUCT(--($A687:$A$2509=$A686),--(DU687:DU$2509))</f>
        <v>379</v>
      </c>
      <c r="DV686" s="334" cm="1">
        <f t="array" ref="DV686">SUMPRODUCT(--($A687:$A$2509=$A686),--(DV687:DV$2509))</f>
        <v>355</v>
      </c>
      <c r="DW686" s="334" cm="1">
        <f t="array" ref="DW686">SUMPRODUCT(--($A687:$A$2509=$A686),--(DW687:DW$2509))</f>
        <v>89</v>
      </c>
      <c r="DX686" s="334" cm="1">
        <f t="array" ref="DX686">SUMPRODUCT(--($A687:$A$2509=$A686),--(DX687:DX$2509))</f>
        <v>281</v>
      </c>
      <c r="DY686" s="334" cm="1">
        <f t="array" ref="DY686">SUMPRODUCT(--($A687:$A$2509=$A686),--(DY687:DY$2509))</f>
        <v>5</v>
      </c>
      <c r="DZ686" s="334" cm="1">
        <f t="array" ref="DZ686">SUMPRODUCT(--($A687:$A$2509=$A686),--(DZ687:DZ$2509))</f>
        <v>25</v>
      </c>
      <c r="EA686" s="334" cm="1">
        <f t="array" ref="EA686">SUMPRODUCT(--($A687:$A$2509=$A686),--(EA687:EA$2509))</f>
        <v>20</v>
      </c>
      <c r="EB686" s="334" cm="1">
        <f t="array" ref="EB686">SUMPRODUCT(--($A687:$A$2509=$A686),--(EB687:EB$2509))</f>
        <v>3</v>
      </c>
      <c r="EC686" s="334" cm="1">
        <f t="array" ref="EC686">SUMPRODUCT(--($A687:$A$2509=$A686),--(EC687:EC$2509))</f>
        <v>795</v>
      </c>
      <c r="ED686" s="338">
        <f>EC686/DP686*10</f>
        <v>10.694108151735266</v>
      </c>
      <c r="EE686" s="338">
        <f>DX686/DP686*10</f>
        <v>3.7799300511164908</v>
      </c>
      <c r="EF686" s="338">
        <f>DW686/DP686*10</f>
        <v>1.1972020446596714</v>
      </c>
      <c r="EG686" s="338">
        <f>DX686/DQ686*10</f>
        <v>4.4377764555160484</v>
      </c>
      <c r="EH686" s="341">
        <f>(DT686+DX686+DZ686)/DP686</f>
        <v>1.3155770782889424</v>
      </c>
      <c r="EI686" s="341"/>
      <c r="EJ686" s="337">
        <f>DT686/(DS686-DX686-DY686-DZ686)</f>
        <v>0.23637003165670067</v>
      </c>
      <c r="EK686" s="337"/>
      <c r="EL686" s="342"/>
      <c r="EM686" s="342"/>
      <c r="EN686" s="342"/>
      <c r="EO686" s="342"/>
      <c r="EP686" s="342"/>
      <c r="EQ686" s="342"/>
      <c r="ER686" s="237"/>
      <c r="ES686" s="341"/>
      <c r="ET686" s="341"/>
      <c r="EU686" s="341"/>
      <c r="EV686" s="341"/>
      <c r="EW686" s="341"/>
      <c r="EX686" s="333" cm="1">
        <f t="array" ref="EX686">SUMPRODUCT(--($A687:$A$2509=$A686),--(EX687:EX$2509))</f>
        <v>11.375902563333486</v>
      </c>
      <c r="EY686" s="458"/>
      <c r="EZ686" s="162"/>
      <c r="FA686" s="162"/>
      <c r="FB686" s="162"/>
      <c r="FC686" s="162"/>
      <c r="FD686" s="162"/>
      <c r="FE686" s="162"/>
      <c r="FF686" s="162"/>
      <c r="FG686" s="162"/>
      <c r="FH686" s="162"/>
      <c r="FI686" s="162"/>
      <c r="FJ686" s="162"/>
      <c r="FK686" s="162"/>
      <c r="FL686" s="162"/>
      <c r="FM686" s="162"/>
      <c r="FN686" s="162"/>
      <c r="FO686" s="162"/>
      <c r="FP686" s="162"/>
      <c r="FQ686" s="162"/>
      <c r="FR686" s="162"/>
      <c r="FS686" s="162"/>
      <c r="FT686" s="162"/>
      <c r="FU686" s="162"/>
      <c r="FV686" s="162"/>
      <c r="FW686" s="162"/>
      <c r="FX686" s="162"/>
      <c r="FY686" s="162"/>
      <c r="FZ686" s="162"/>
      <c r="GA686" s="162"/>
      <c r="GB686" s="162"/>
      <c r="GC686" s="162"/>
      <c r="GD686" s="162"/>
      <c r="GE686" s="162"/>
      <c r="GF686" s="162"/>
      <c r="GG686" s="162"/>
      <c r="GH686" s="162"/>
      <c r="GI686" s="162"/>
      <c r="GJ686" s="162"/>
      <c r="GK686" s="162"/>
      <c r="GL686" s="162"/>
      <c r="GM686" s="162"/>
      <c r="GN686" s="162"/>
      <c r="GO686" s="162"/>
      <c r="GP686" s="162"/>
      <c r="GQ686" s="162"/>
      <c r="GR686" s="162"/>
      <c r="GS686" s="162"/>
      <c r="GT686" s="162"/>
      <c r="GU686" s="162"/>
      <c r="GV686" s="162"/>
      <c r="GW686" s="162"/>
      <c r="GX686" s="162"/>
      <c r="GY686" s="162"/>
      <c r="GZ686" s="162"/>
      <c r="HA686" s="162"/>
      <c r="HB686" s="162"/>
      <c r="HC686" s="162"/>
      <c r="HD686" s="162"/>
      <c r="HE686" s="162"/>
      <c r="HF686" s="162"/>
      <c r="HG686" s="162"/>
      <c r="HH686" s="162"/>
      <c r="HI686" s="162"/>
      <c r="HJ686" s="162"/>
      <c r="HK686" s="162"/>
      <c r="HL686" s="162"/>
      <c r="HM686" s="162"/>
      <c r="HN686" s="162"/>
      <c r="HO686" s="162"/>
      <c r="HP686" s="162"/>
      <c r="HQ686" s="162"/>
      <c r="HR686" s="162"/>
      <c r="HS686" s="162"/>
      <c r="HT686" s="162"/>
      <c r="HU686" s="162"/>
      <c r="HV686" s="162"/>
      <c r="HW686" s="162"/>
      <c r="HX686" s="162"/>
      <c r="HY686" s="162"/>
      <c r="HZ686" s="162"/>
      <c r="IA686" s="162"/>
      <c r="IB686" s="162"/>
      <c r="IC686" s="162"/>
      <c r="ID686" s="162"/>
      <c r="IE686" s="162"/>
      <c r="IF686" s="162"/>
      <c r="IG686" s="162"/>
      <c r="IH686" s="162"/>
      <c r="II686" s="162"/>
      <c r="IJ686" s="162"/>
      <c r="IK686" s="162"/>
      <c r="IL686" s="162"/>
      <c r="IM686" s="162"/>
      <c r="IN686" s="162"/>
      <c r="IO686" s="162"/>
      <c r="IP686" s="162"/>
      <c r="IQ686" s="162"/>
      <c r="IR686" s="162"/>
      <c r="IS686" s="162"/>
      <c r="IT686" s="162"/>
      <c r="IU686" s="162"/>
      <c r="IV686" s="162"/>
      <c r="IW686" s="162"/>
      <c r="IX686" s="162"/>
      <c r="IY686" s="162"/>
      <c r="IZ686" s="162"/>
    </row>
    <row r="687" spans="1:260" ht="13" customHeight="1">
      <c r="A687" s="160" t="s">
        <v>276</v>
      </c>
      <c r="B687" s="160">
        <v>10627</v>
      </c>
      <c r="C687" s="160">
        <v>666200</v>
      </c>
      <c r="D687" s="160">
        <v>19959</v>
      </c>
      <c r="E687" s="160" t="s">
        <v>13</v>
      </c>
      <c r="F687" s="160" t="s">
        <v>13</v>
      </c>
      <c r="G687" s="175"/>
      <c r="H687" s="168" t="s">
        <v>1188</v>
      </c>
      <c r="I687" s="169" t="s">
        <v>3342</v>
      </c>
      <c r="J687" s="170">
        <v>27</v>
      </c>
      <c r="K687" s="161">
        <v>1</v>
      </c>
      <c r="M687" s="184" t="s">
        <v>46</v>
      </c>
      <c r="Z687" s="163"/>
      <c r="AS687" s="278"/>
      <c r="AT687" s="278"/>
      <c r="AU687" s="278"/>
      <c r="AV687" s="278"/>
      <c r="AW687" s="278"/>
      <c r="AX687" s="278"/>
      <c r="AY687" s="456"/>
      <c r="AZ687" s="278"/>
      <c r="BA687" s="278"/>
      <c r="BB687" s="278"/>
      <c r="BC687" s="278"/>
      <c r="BD687" s="164"/>
      <c r="BE687" s="164"/>
      <c r="BF687" s="164"/>
      <c r="BG687" s="164"/>
      <c r="BH687" s="164"/>
      <c r="BI687" s="164"/>
      <c r="BJ687" s="165"/>
      <c r="BK687" s="164"/>
      <c r="BL687" s="165"/>
      <c r="BM687" s="165"/>
      <c r="BN687" s="165"/>
      <c r="BO687" s="165"/>
      <c r="BP687" s="165"/>
      <c r="BQ687" s="165"/>
      <c r="BR687" s="165"/>
      <c r="BS687" s="284"/>
      <c r="BT687" s="289"/>
      <c r="BU687" s="279"/>
      <c r="BV687" s="290"/>
      <c r="BW687" s="289"/>
      <c r="BX687" s="289"/>
      <c r="BY687" s="289"/>
      <c r="BZ687" s="289"/>
      <c r="CA687" s="279"/>
      <c r="CB687" s="290"/>
      <c r="CC687" s="289"/>
      <c r="CD687" s="279"/>
      <c r="CE687" s="328"/>
      <c r="CF687" s="290"/>
      <c r="CG687" s="289"/>
      <c r="CH687" s="279"/>
      <c r="CI687" s="328"/>
      <c r="CJ687" s="290"/>
      <c r="CK687" s="289"/>
      <c r="CL687" s="279"/>
      <c r="CM687" s="328"/>
      <c r="CN687" s="290"/>
      <c r="CO687" s="289"/>
      <c r="CP687" s="279"/>
      <c r="CQ687" s="328"/>
      <c r="CR687" s="290"/>
      <c r="CS687" s="289"/>
      <c r="CT687" s="279"/>
      <c r="CU687" s="328"/>
      <c r="CV687" s="328"/>
      <c r="CW687" s="290"/>
      <c r="CX687" s="289"/>
      <c r="CY687" s="279"/>
      <c r="CZ687" s="328"/>
      <c r="DA687" s="328"/>
      <c r="DB687" s="290"/>
      <c r="DC687" s="289"/>
      <c r="DD687" s="279"/>
      <c r="DE687" s="328"/>
      <c r="DF687" s="328"/>
      <c r="DG687" s="290"/>
      <c r="DH687" s="302"/>
      <c r="DI687" s="301"/>
      <c r="DJ687" s="163">
        <v>18</v>
      </c>
      <c r="DK687" s="163">
        <v>18</v>
      </c>
      <c r="DL687" s="163">
        <v>0</v>
      </c>
      <c r="DM687" s="163">
        <v>7</v>
      </c>
      <c r="DN687" s="163">
        <v>5</v>
      </c>
      <c r="DO687" s="163">
        <v>0</v>
      </c>
      <c r="DP687" s="165">
        <v>97.1</v>
      </c>
      <c r="DQ687" s="165">
        <v>97.099998474121094</v>
      </c>
      <c r="DR687" s="165"/>
      <c r="DS687" s="163">
        <v>423</v>
      </c>
      <c r="DT687" s="163">
        <v>108</v>
      </c>
      <c r="DU687" s="163">
        <v>52</v>
      </c>
      <c r="DV687" s="163">
        <v>48</v>
      </c>
      <c r="DW687" s="163">
        <v>7</v>
      </c>
      <c r="DX687" s="163">
        <v>35</v>
      </c>
      <c r="DY687" s="163">
        <v>0</v>
      </c>
      <c r="DZ687" s="163">
        <v>1</v>
      </c>
      <c r="EA687" s="163">
        <v>2</v>
      </c>
      <c r="EB687" s="163">
        <v>1</v>
      </c>
      <c r="EC687" s="163">
        <v>115</v>
      </c>
      <c r="ED687" s="165">
        <v>10.633562199504301</v>
      </c>
      <c r="EE687" s="165">
        <v>3.2363015389795899</v>
      </c>
      <c r="EF687" s="165">
        <v>0.64726030779591903</v>
      </c>
      <c r="EG687" s="165">
        <v>9.9863018917084698</v>
      </c>
      <c r="EH687" s="166">
        <v>1.4691781589653401</v>
      </c>
      <c r="EI687" s="165">
        <v>113.389316595574</v>
      </c>
      <c r="EJ687" s="164">
        <v>0.27906976744186002</v>
      </c>
      <c r="EK687" s="164">
        <v>0.38113207547169797</v>
      </c>
      <c r="EL687" s="278">
        <v>0.42164179099999999</v>
      </c>
      <c r="EM687" s="278">
        <v>0.22388059699999999</v>
      </c>
      <c r="EN687" s="278">
        <v>0.35447761100000003</v>
      </c>
      <c r="EO687" s="278">
        <v>6.25E-2</v>
      </c>
      <c r="EP687" s="278">
        <v>0.41176470999999998</v>
      </c>
      <c r="EQ687" s="278">
        <v>0.13368984</v>
      </c>
      <c r="ER687" s="165">
        <v>0.32559249315650601</v>
      </c>
      <c r="ES687" s="166">
        <v>4.4383563963148696</v>
      </c>
      <c r="ET687" s="166">
        <v>3.64</v>
      </c>
      <c r="EU687" s="166">
        <v>2.76725474221774</v>
      </c>
      <c r="EV687" s="166">
        <v>3.2715250361269699</v>
      </c>
      <c r="EW687" s="166">
        <v>3.48125733581423</v>
      </c>
      <c r="EX687" s="284">
        <v>2.76401686668396</v>
      </c>
    </row>
    <row r="688" spans="1:260" ht="13" customHeight="1">
      <c r="A688" s="160" t="s">
        <v>276</v>
      </c>
      <c r="B688" s="200">
        <v>10438</v>
      </c>
      <c r="C688" s="200">
        <v>656302</v>
      </c>
      <c r="D688" s="160">
        <v>18525</v>
      </c>
      <c r="E688" s="200" t="s">
        <v>2172</v>
      </c>
      <c r="F688" s="200" t="s">
        <v>2172</v>
      </c>
      <c r="G688" s="175"/>
      <c r="H688" s="207" t="s">
        <v>974</v>
      </c>
      <c r="I688" s="208" t="s">
        <v>409</v>
      </c>
      <c r="J688" s="209">
        <v>29</v>
      </c>
      <c r="K688" s="161">
        <v>1</v>
      </c>
      <c r="L688" s="175"/>
      <c r="M688" s="210" t="s">
        <v>837</v>
      </c>
      <c r="N688" s="211"/>
      <c r="O688" s="175"/>
      <c r="P688" s="175"/>
      <c r="Q688" s="175"/>
      <c r="R688" s="175"/>
      <c r="S688" s="175"/>
      <c r="T688" s="175"/>
      <c r="U688" s="175"/>
      <c r="V688" s="175"/>
      <c r="W688" s="175"/>
      <c r="X688" s="175"/>
      <c r="Y688" s="210"/>
      <c r="Z688" s="163"/>
      <c r="AS688" s="278"/>
      <c r="AT688" s="278"/>
      <c r="AU688" s="278"/>
      <c r="AV688" s="278"/>
      <c r="AW688" s="278"/>
      <c r="AX688" s="278"/>
      <c r="AY688" s="456"/>
      <c r="AZ688" s="278"/>
      <c r="BA688" s="278"/>
      <c r="BB688" s="278"/>
      <c r="BC688" s="278"/>
      <c r="BD688" s="164"/>
      <c r="BE688" s="164"/>
      <c r="BF688" s="164"/>
      <c r="BG688" s="164"/>
      <c r="BH688" s="164"/>
      <c r="BI688" s="164"/>
      <c r="BJ688" s="165"/>
      <c r="BK688" s="164"/>
      <c r="BL688" s="165"/>
      <c r="BM688" s="165"/>
      <c r="BN688" s="165"/>
      <c r="BO688" s="165"/>
      <c r="BP688" s="165"/>
      <c r="BQ688" s="165"/>
      <c r="BR688" s="165"/>
      <c r="BS688" s="284"/>
      <c r="BT688" s="289"/>
      <c r="BU688" s="279"/>
      <c r="BV688" s="290"/>
      <c r="BW688" s="289"/>
      <c r="BX688" s="289"/>
      <c r="BY688" s="289"/>
      <c r="BZ688" s="289"/>
      <c r="CA688" s="279"/>
      <c r="CB688" s="290"/>
      <c r="CC688" s="289"/>
      <c r="CD688" s="279"/>
      <c r="CE688" s="328"/>
      <c r="CF688" s="290"/>
      <c r="CG688" s="289"/>
      <c r="CH688" s="279"/>
      <c r="CI688" s="328"/>
      <c r="CJ688" s="290"/>
      <c r="CK688" s="289"/>
      <c r="CL688" s="279"/>
      <c r="CM688" s="328"/>
      <c r="CN688" s="290"/>
      <c r="CO688" s="289"/>
      <c r="CP688" s="279"/>
      <c r="CQ688" s="328"/>
      <c r="CR688" s="290"/>
      <c r="CS688" s="289"/>
      <c r="CT688" s="279"/>
      <c r="CU688" s="328"/>
      <c r="CV688" s="328"/>
      <c r="CW688" s="290"/>
      <c r="CX688" s="289"/>
      <c r="CY688" s="279"/>
      <c r="CZ688" s="328"/>
      <c r="DA688" s="328"/>
      <c r="DB688" s="290"/>
      <c r="DC688" s="289"/>
      <c r="DD688" s="279"/>
      <c r="DE688" s="328"/>
      <c r="DF688" s="328"/>
      <c r="DG688" s="290"/>
      <c r="DH688" s="302"/>
      <c r="DI688" s="301"/>
      <c r="DJ688" s="163">
        <v>18</v>
      </c>
      <c r="DK688" s="163">
        <v>18</v>
      </c>
      <c r="DL688" s="163">
        <v>0</v>
      </c>
      <c r="DM688" s="163">
        <v>3</v>
      </c>
      <c r="DN688" s="163">
        <v>8</v>
      </c>
      <c r="DO688" s="163">
        <v>0</v>
      </c>
      <c r="DP688" s="165">
        <v>97.1</v>
      </c>
      <c r="DQ688" s="165">
        <v>97.099998474121094</v>
      </c>
      <c r="DR688" s="165"/>
      <c r="DS688" s="163">
        <v>419</v>
      </c>
      <c r="DT688" s="163">
        <v>93</v>
      </c>
      <c r="DU688" s="163">
        <v>53</v>
      </c>
      <c r="DV688" s="163">
        <v>50</v>
      </c>
      <c r="DW688" s="163">
        <v>12</v>
      </c>
      <c r="DX688" s="163">
        <v>36</v>
      </c>
      <c r="DY688" s="163">
        <v>1</v>
      </c>
      <c r="DZ688" s="163">
        <v>3</v>
      </c>
      <c r="EA688" s="163">
        <v>2</v>
      </c>
      <c r="EB688" s="163">
        <v>0</v>
      </c>
      <c r="EC688" s="163">
        <v>121</v>
      </c>
      <c r="ED688" s="165">
        <v>11.188356749043701</v>
      </c>
      <c r="EE688" s="165">
        <v>3.3287672972361499</v>
      </c>
      <c r="EF688" s="165">
        <v>1.1095890990787101</v>
      </c>
      <c r="EG688" s="165">
        <v>8.5993155178600702</v>
      </c>
      <c r="EH688" s="166">
        <v>1.32534253501069</v>
      </c>
      <c r="EI688" s="165">
        <v>102.28826462118199</v>
      </c>
      <c r="EJ688" s="164">
        <v>0.244736842105263</v>
      </c>
      <c r="EK688" s="164">
        <v>0.32793522267206399</v>
      </c>
      <c r="EL688" s="278">
        <v>0.36186770400000001</v>
      </c>
      <c r="EM688" s="278">
        <v>0.23346303500000001</v>
      </c>
      <c r="EN688" s="278">
        <v>0.40466925999999998</v>
      </c>
      <c r="EO688" s="278">
        <v>9.6525100000000003E-2</v>
      </c>
      <c r="EP688" s="278">
        <v>0.40540541000000002</v>
      </c>
      <c r="EQ688" s="278">
        <v>0.16179906999999999</v>
      </c>
      <c r="ER688" s="165">
        <v>-0.97493134538650505</v>
      </c>
      <c r="ES688" s="166">
        <v>4.6232879128279896</v>
      </c>
      <c r="ET688" s="166">
        <v>3.51</v>
      </c>
      <c r="EU688" s="166">
        <v>3.4042410768740399</v>
      </c>
      <c r="EV688" s="166">
        <v>3.3770485550926401</v>
      </c>
      <c r="EW688" s="166">
        <v>3.3825994215204398</v>
      </c>
      <c r="EX688" s="284">
        <v>2.0227293968200599</v>
      </c>
    </row>
    <row r="689" spans="1:154" ht="13" customHeight="1">
      <c r="A689" s="160" t="s">
        <v>276</v>
      </c>
      <c r="B689" s="160">
        <v>11251</v>
      </c>
      <c r="C689" s="160">
        <v>518876</v>
      </c>
      <c r="D689" s="160">
        <v>11156</v>
      </c>
      <c r="E689" s="160" t="s">
        <v>45</v>
      </c>
      <c r="F689" s="160" t="s">
        <v>45</v>
      </c>
      <c r="G689" s="175"/>
      <c r="H689" s="168" t="s">
        <v>275</v>
      </c>
      <c r="I689" s="169" t="s">
        <v>1255</v>
      </c>
      <c r="J689" s="170">
        <v>36</v>
      </c>
      <c r="K689" s="161">
        <v>1</v>
      </c>
      <c r="M689" s="184" t="s">
        <v>837</v>
      </c>
      <c r="Z689" s="163"/>
      <c r="AS689" s="278"/>
      <c r="AT689" s="278"/>
      <c r="AU689" s="278"/>
      <c r="AV689" s="278"/>
      <c r="AW689" s="278"/>
      <c r="AX689" s="278"/>
      <c r="AY689" s="456"/>
      <c r="AZ689" s="278"/>
      <c r="BA689" s="278"/>
      <c r="BB689" s="278"/>
      <c r="BC689" s="278"/>
      <c r="BD689" s="164"/>
      <c r="BE689" s="164"/>
      <c r="BF689" s="164"/>
      <c r="BG689" s="164"/>
      <c r="BH689" s="164"/>
      <c r="BI689" s="164"/>
      <c r="BJ689" s="165"/>
      <c r="BK689" s="164"/>
      <c r="BL689" s="165"/>
      <c r="BM689" s="165"/>
      <c r="BN689" s="165"/>
      <c r="BO689" s="165"/>
      <c r="BP689" s="165"/>
      <c r="BQ689" s="165"/>
      <c r="BR689" s="165"/>
      <c r="BS689" s="284"/>
      <c r="BT689" s="289"/>
      <c r="BU689" s="279"/>
      <c r="BV689" s="290"/>
      <c r="BW689" s="289"/>
      <c r="BX689" s="289"/>
      <c r="BY689" s="289"/>
      <c r="BZ689" s="289"/>
      <c r="CA689" s="279"/>
      <c r="CB689" s="290"/>
      <c r="CC689" s="289"/>
      <c r="CD689" s="279"/>
      <c r="CE689" s="328"/>
      <c r="CF689" s="290"/>
      <c r="CG689" s="289"/>
      <c r="CH689" s="279"/>
      <c r="CI689" s="328"/>
      <c r="CJ689" s="290"/>
      <c r="CK689" s="289"/>
      <c r="CL689" s="279"/>
      <c r="CM689" s="328"/>
      <c r="CN689" s="290"/>
      <c r="CO689" s="289"/>
      <c r="CP689" s="279"/>
      <c r="CQ689" s="328"/>
      <c r="CR689" s="290"/>
      <c r="CS689" s="289"/>
      <c r="CT689" s="279"/>
      <c r="CU689" s="328"/>
      <c r="CV689" s="328"/>
      <c r="CW689" s="290"/>
      <c r="CX689" s="289"/>
      <c r="CY689" s="279"/>
      <c r="CZ689" s="328"/>
      <c r="DA689" s="328"/>
      <c r="DB689" s="290"/>
      <c r="DC689" s="289"/>
      <c r="DD689" s="279"/>
      <c r="DE689" s="328"/>
      <c r="DF689" s="328"/>
      <c r="DG689" s="290"/>
      <c r="DH689" s="302"/>
      <c r="DI689" s="301"/>
      <c r="DJ689" s="163">
        <v>18</v>
      </c>
      <c r="DK689" s="163">
        <v>18</v>
      </c>
      <c r="DL689" s="163">
        <v>0</v>
      </c>
      <c r="DM689" s="163">
        <v>7</v>
      </c>
      <c r="DN689" s="163">
        <v>4</v>
      </c>
      <c r="DO689" s="163">
        <v>0</v>
      </c>
      <c r="DP689" s="165">
        <v>104</v>
      </c>
      <c r="DQ689" s="165">
        <v>104</v>
      </c>
      <c r="DR689" s="165"/>
      <c r="DS689" s="163">
        <v>421</v>
      </c>
      <c r="DT689" s="163">
        <v>84</v>
      </c>
      <c r="DU689" s="163">
        <v>47</v>
      </c>
      <c r="DV689" s="163">
        <v>41</v>
      </c>
      <c r="DW689" s="163">
        <v>12</v>
      </c>
      <c r="DX689" s="163">
        <v>29</v>
      </c>
      <c r="DY689" s="163">
        <v>0</v>
      </c>
      <c r="DZ689" s="163">
        <v>1</v>
      </c>
      <c r="EA689" s="163">
        <v>0</v>
      </c>
      <c r="EB689" s="163">
        <v>1</v>
      </c>
      <c r="EC689" s="163">
        <v>103</v>
      </c>
      <c r="ED689" s="165">
        <v>8.9134615384615294</v>
      </c>
      <c r="EE689" s="165">
        <v>2.5096153846153801</v>
      </c>
      <c r="EF689" s="165">
        <v>1.0384615384615301</v>
      </c>
      <c r="EG689" s="165">
        <v>7.2692307692307603</v>
      </c>
      <c r="EH689" s="166">
        <v>1.0865384615384599</v>
      </c>
      <c r="EI689" s="165">
        <v>83.857667538031606</v>
      </c>
      <c r="EJ689" s="164">
        <v>0.21483375959079201</v>
      </c>
      <c r="EK689" s="164">
        <v>0.26086956521739102</v>
      </c>
      <c r="EL689" s="278">
        <v>0.43859649099999998</v>
      </c>
      <c r="EM689" s="278">
        <v>0.18596491200000001</v>
      </c>
      <c r="EN689" s="278">
        <v>0.37543859600000001</v>
      </c>
      <c r="EO689" s="278">
        <v>9.7222219999999998E-2</v>
      </c>
      <c r="EP689" s="278">
        <v>0.46527777999999997</v>
      </c>
      <c r="EQ689" s="278">
        <v>0.11294261</v>
      </c>
      <c r="ER689" s="165">
        <v>-0.39090483174109703</v>
      </c>
      <c r="ES689" s="166">
        <v>3.5480769230769198</v>
      </c>
      <c r="ET689" s="166">
        <v>3.96</v>
      </c>
      <c r="EU689" s="166">
        <v>3.4703632941612801</v>
      </c>
      <c r="EV689" s="166">
        <v>3.4874489972511098</v>
      </c>
      <c r="EW689" s="166">
        <v>3.61679591939623</v>
      </c>
      <c r="EX689" s="284">
        <v>1.8444144725799501</v>
      </c>
    </row>
    <row r="690" spans="1:154" ht="13" customHeight="1">
      <c r="A690" s="160" t="s">
        <v>276</v>
      </c>
      <c r="B690" s="160">
        <v>11526</v>
      </c>
      <c r="C690" s="160">
        <v>662253</v>
      </c>
      <c r="D690" s="160">
        <v>20373</v>
      </c>
      <c r="E690" s="160" t="s">
        <v>598</v>
      </c>
      <c r="F690" s="160" t="s">
        <v>598</v>
      </c>
      <c r="G690" s="175"/>
      <c r="H690" s="162" t="s">
        <v>4051</v>
      </c>
      <c r="I690" s="162" t="s">
        <v>3396</v>
      </c>
      <c r="J690" s="161">
        <v>26</v>
      </c>
      <c r="K690" s="161">
        <v>1</v>
      </c>
      <c r="M690" s="184" t="s">
        <v>837</v>
      </c>
      <c r="Z690" s="163"/>
      <c r="AS690" s="278"/>
      <c r="AT690" s="278"/>
      <c r="AU690" s="278"/>
      <c r="AV690" s="278"/>
      <c r="AW690" s="278"/>
      <c r="AX690" s="278"/>
      <c r="AY690" s="456"/>
      <c r="AZ690" s="278"/>
      <c r="BA690" s="278"/>
      <c r="BB690" s="278"/>
      <c r="BC690" s="278"/>
      <c r="BD690" s="164"/>
      <c r="BE690" s="164"/>
      <c r="BF690" s="164"/>
      <c r="BG690" s="164"/>
      <c r="BH690" s="164"/>
      <c r="BI690" s="164"/>
      <c r="BJ690" s="165"/>
      <c r="BK690" s="164"/>
      <c r="BL690" s="165"/>
      <c r="BM690" s="165"/>
      <c r="BN690" s="165"/>
      <c r="BO690" s="165"/>
      <c r="BP690" s="165"/>
      <c r="BQ690" s="165"/>
      <c r="BR690" s="165"/>
      <c r="BS690" s="284"/>
      <c r="BT690" s="289"/>
      <c r="BU690" s="279"/>
      <c r="BV690" s="290"/>
      <c r="BW690" s="289"/>
      <c r="BX690" s="289"/>
      <c r="BY690" s="289"/>
      <c r="BZ690" s="289"/>
      <c r="CA690" s="279"/>
      <c r="CB690" s="290"/>
      <c r="CC690" s="289"/>
      <c r="CD690" s="279"/>
      <c r="CE690" s="328"/>
      <c r="CF690" s="290"/>
      <c r="CG690" s="289"/>
      <c r="CH690" s="279"/>
      <c r="CI690" s="328"/>
      <c r="CJ690" s="290"/>
      <c r="CK690" s="289"/>
      <c r="CL690" s="279"/>
      <c r="CM690" s="328"/>
      <c r="CN690" s="290"/>
      <c r="CO690" s="289"/>
      <c r="CP690" s="279"/>
      <c r="CQ690" s="328"/>
      <c r="CR690" s="290"/>
      <c r="CS690" s="289"/>
      <c r="CT690" s="279"/>
      <c r="CU690" s="328"/>
      <c r="CV690" s="328"/>
      <c r="CW690" s="290"/>
      <c r="CX690" s="289"/>
      <c r="CY690" s="279"/>
      <c r="CZ690" s="328"/>
      <c r="DA690" s="328"/>
      <c r="DB690" s="290"/>
      <c r="DC690" s="289"/>
      <c r="DD690" s="279"/>
      <c r="DE690" s="328"/>
      <c r="DF690" s="328"/>
      <c r="DG690" s="290"/>
      <c r="DH690" s="302"/>
      <c r="DI690" s="301"/>
      <c r="DJ690" s="163">
        <v>35</v>
      </c>
      <c r="DK690" s="163">
        <v>0</v>
      </c>
      <c r="DL690" s="163">
        <v>0</v>
      </c>
      <c r="DM690" s="163">
        <v>3</v>
      </c>
      <c r="DN690" s="163">
        <v>1</v>
      </c>
      <c r="DO690" s="163">
        <v>21</v>
      </c>
      <c r="DP690" s="165">
        <v>34</v>
      </c>
      <c r="DQ690" s="165"/>
      <c r="DR690" s="165">
        <v>34</v>
      </c>
      <c r="DS690" s="163">
        <v>132</v>
      </c>
      <c r="DT690" s="163">
        <v>15</v>
      </c>
      <c r="DU690" s="163">
        <v>8</v>
      </c>
      <c r="DV690" s="163">
        <v>4</v>
      </c>
      <c r="DW690" s="163">
        <v>1</v>
      </c>
      <c r="DX690" s="163">
        <v>13</v>
      </c>
      <c r="DY690" s="163">
        <v>3</v>
      </c>
      <c r="DZ690" s="163">
        <v>2</v>
      </c>
      <c r="EA690" s="163">
        <v>4</v>
      </c>
      <c r="EB690" s="163">
        <v>0</v>
      </c>
      <c r="EC690" s="163">
        <v>45</v>
      </c>
      <c r="ED690" s="165">
        <v>11.9117647058823</v>
      </c>
      <c r="EE690" s="165">
        <v>3.4411764705882302</v>
      </c>
      <c r="EF690" s="165">
        <v>0.26470588235294101</v>
      </c>
      <c r="EG690" s="165">
        <v>3.9705882352941102</v>
      </c>
      <c r="EH690" s="166">
        <v>0.82352941176470495</v>
      </c>
      <c r="EI690" s="165">
        <v>63.880518538275197</v>
      </c>
      <c r="EJ690" s="164">
        <v>0.128205128205128</v>
      </c>
      <c r="EK690" s="164">
        <v>0.19718309859154901</v>
      </c>
      <c r="EL690" s="278">
        <v>0.55714285699999999</v>
      </c>
      <c r="EM690" s="278">
        <v>0.14285714199999999</v>
      </c>
      <c r="EN690" s="278">
        <v>0.3</v>
      </c>
      <c r="EO690" s="278">
        <v>6.9444439999999996E-2</v>
      </c>
      <c r="EP690" s="278">
        <v>0.40277777999999997</v>
      </c>
      <c r="EQ690" s="278">
        <v>0.17064219999999999</v>
      </c>
      <c r="ER690" s="165">
        <v>-0.206843473947453</v>
      </c>
      <c r="ES690" s="166">
        <v>1.0588235294117601</v>
      </c>
      <c r="ET690" s="166">
        <v>2.4</v>
      </c>
      <c r="EU690" s="166">
        <v>2.14457143895766</v>
      </c>
      <c r="EV690" s="166">
        <v>2.67297033273121</v>
      </c>
      <c r="EW690" s="166">
        <v>2.5211132693898799</v>
      </c>
      <c r="EX690" s="284">
        <v>1.26099717617034</v>
      </c>
    </row>
    <row r="691" spans="1:154" ht="13" customHeight="1">
      <c r="A691" s="160" t="s">
        <v>276</v>
      </c>
      <c r="B691" s="160">
        <v>12356</v>
      </c>
      <c r="C691" s="160">
        <v>669194</v>
      </c>
      <c r="D691" s="160">
        <v>26253</v>
      </c>
      <c r="E691" s="160" t="s">
        <v>45</v>
      </c>
      <c r="F691" s="160" t="s">
        <v>45</v>
      </c>
      <c r="G691" s="175"/>
      <c r="H691" s="162" t="s">
        <v>211</v>
      </c>
      <c r="I691" s="162" t="s">
        <v>804</v>
      </c>
      <c r="J691" s="160">
        <v>27</v>
      </c>
      <c r="K691" s="161">
        <v>1</v>
      </c>
      <c r="M691" s="184" t="s">
        <v>837</v>
      </c>
      <c r="Z691" s="163"/>
      <c r="AS691" s="278"/>
      <c r="AT691" s="278"/>
      <c r="AU691" s="278"/>
      <c r="AV691" s="278"/>
      <c r="AW691" s="278"/>
      <c r="AX691" s="278"/>
      <c r="AY691" s="456"/>
      <c r="AZ691" s="278"/>
      <c r="BA691" s="278"/>
      <c r="BB691" s="278"/>
      <c r="BC691" s="278"/>
      <c r="BD691" s="164"/>
      <c r="BE691" s="164"/>
      <c r="BF691" s="164"/>
      <c r="BG691" s="164"/>
      <c r="BH691" s="164"/>
      <c r="BI691" s="164"/>
      <c r="BJ691" s="165"/>
      <c r="BK691" s="164"/>
      <c r="BL691" s="165"/>
      <c r="BM691" s="165"/>
      <c r="BN691" s="165"/>
      <c r="BO691" s="165"/>
      <c r="BP691" s="165"/>
      <c r="BQ691" s="165"/>
      <c r="BR691" s="165"/>
      <c r="BS691" s="284"/>
      <c r="BT691" s="289"/>
      <c r="BU691" s="279"/>
      <c r="BV691" s="290"/>
      <c r="BW691" s="289"/>
      <c r="BX691" s="289"/>
      <c r="BY691" s="289"/>
      <c r="BZ691" s="289"/>
      <c r="CA691" s="279"/>
      <c r="CB691" s="290"/>
      <c r="CC691" s="289"/>
      <c r="CD691" s="279"/>
      <c r="CE691" s="328"/>
      <c r="CF691" s="290"/>
      <c r="CG691" s="289"/>
      <c r="CH691" s="279"/>
      <c r="CI691" s="328"/>
      <c r="CJ691" s="290"/>
      <c r="CK691" s="289"/>
      <c r="CL691" s="279"/>
      <c r="CM691" s="328"/>
      <c r="CN691" s="290"/>
      <c r="CO691" s="289"/>
      <c r="CP691" s="279"/>
      <c r="CQ691" s="328"/>
      <c r="CR691" s="290"/>
      <c r="CS691" s="289"/>
      <c r="CT691" s="279"/>
      <c r="CU691" s="328"/>
      <c r="CV691" s="328"/>
      <c r="CW691" s="290"/>
      <c r="CX691" s="289"/>
      <c r="CY691" s="279"/>
      <c r="CZ691" s="328"/>
      <c r="DA691" s="328"/>
      <c r="DB691" s="290"/>
      <c r="DC691" s="289"/>
      <c r="DD691" s="279"/>
      <c r="DE691" s="328"/>
      <c r="DF691" s="328"/>
      <c r="DG691" s="290"/>
      <c r="DH691" s="302"/>
      <c r="DI691" s="301"/>
      <c r="DJ691" s="163">
        <v>19</v>
      </c>
      <c r="DK691" s="163">
        <v>9</v>
      </c>
      <c r="DL691" s="163">
        <v>0</v>
      </c>
      <c r="DM691" s="163">
        <v>5</v>
      </c>
      <c r="DN691" s="163">
        <v>2</v>
      </c>
      <c r="DO691" s="163">
        <v>1</v>
      </c>
      <c r="DP691" s="165">
        <v>74.099999999999994</v>
      </c>
      <c r="DQ691" s="165">
        <v>48.099998474121001</v>
      </c>
      <c r="DR691" s="165">
        <v>26</v>
      </c>
      <c r="DS691" s="163">
        <v>294</v>
      </c>
      <c r="DT691" s="163">
        <v>52</v>
      </c>
      <c r="DU691" s="163">
        <v>29</v>
      </c>
      <c r="DV691" s="163">
        <v>28</v>
      </c>
      <c r="DW691" s="163">
        <v>6</v>
      </c>
      <c r="DX691" s="163">
        <v>21</v>
      </c>
      <c r="DY691" s="163">
        <v>0</v>
      </c>
      <c r="DZ691" s="163">
        <v>3</v>
      </c>
      <c r="EA691" s="163">
        <v>0</v>
      </c>
      <c r="EB691" s="163">
        <v>0</v>
      </c>
      <c r="EC691" s="163">
        <v>64</v>
      </c>
      <c r="ED691" s="165">
        <v>7.7488792551527803</v>
      </c>
      <c r="EE691" s="165">
        <v>2.5426010055970001</v>
      </c>
      <c r="EF691" s="165">
        <v>0.72645743017057296</v>
      </c>
      <c r="EG691" s="165">
        <v>6.2959643948116302</v>
      </c>
      <c r="EH691" s="166">
        <v>0.98206282226762698</v>
      </c>
      <c r="EI691" s="165">
        <v>75.7943695196698</v>
      </c>
      <c r="EJ691" s="164">
        <v>0.19259259259259201</v>
      </c>
      <c r="EK691" s="164">
        <v>0.23</v>
      </c>
      <c r="EL691" s="278">
        <v>0.424390243</v>
      </c>
      <c r="EM691" s="278">
        <v>0.22439024299999999</v>
      </c>
      <c r="EN691" s="278">
        <v>0.35121951200000001</v>
      </c>
      <c r="EO691" s="278">
        <v>8.2524269999999997E-2</v>
      </c>
      <c r="EP691" s="278">
        <v>0.41262135999999999</v>
      </c>
      <c r="EQ691" s="278">
        <v>8.5616440000000002E-2</v>
      </c>
      <c r="ER691" s="165">
        <v>-0.87215768863615395</v>
      </c>
      <c r="ES691" s="166">
        <v>3.3901346741293401</v>
      </c>
      <c r="ET691" s="166">
        <v>3.85</v>
      </c>
      <c r="EU691" s="166">
        <v>3.3817120477635298</v>
      </c>
      <c r="EV691" s="166">
        <v>3.7606489582404299</v>
      </c>
      <c r="EW691" s="166">
        <v>3.8117325898324399</v>
      </c>
      <c r="EX691" s="284">
        <v>0.96754217147827104</v>
      </c>
    </row>
    <row r="692" spans="1:154" ht="13" customHeight="1">
      <c r="A692" s="160" t="s">
        <v>276</v>
      </c>
      <c r="B692" s="160">
        <v>12699</v>
      </c>
      <c r="C692" s="160">
        <v>682847</v>
      </c>
      <c r="D692" s="160">
        <v>27646</v>
      </c>
      <c r="E692" s="160" t="s">
        <v>213</v>
      </c>
      <c r="F692" s="160" t="s">
        <v>213</v>
      </c>
      <c r="G692" s="175"/>
      <c r="H692" s="162" t="s">
        <v>2858</v>
      </c>
      <c r="I692" s="162" t="s">
        <v>4435</v>
      </c>
      <c r="J692" s="160">
        <v>26</v>
      </c>
      <c r="K692" s="161">
        <v>1</v>
      </c>
      <c r="M692" s="184" t="s">
        <v>837</v>
      </c>
      <c r="Z692" s="163"/>
      <c r="AS692" s="278"/>
      <c r="AT692" s="278"/>
      <c r="AU692" s="278"/>
      <c r="AV692" s="278"/>
      <c r="AW692" s="278"/>
      <c r="AX692" s="278"/>
      <c r="AY692" s="456"/>
      <c r="AZ692" s="278"/>
      <c r="BA692" s="278"/>
      <c r="BB692" s="278"/>
      <c r="BC692" s="278"/>
      <c r="BD692" s="164"/>
      <c r="BE692" s="164"/>
      <c r="BF692" s="164"/>
      <c r="BG692" s="164"/>
      <c r="BH692" s="164"/>
      <c r="BI692" s="164"/>
      <c r="BJ692" s="165"/>
      <c r="BK692" s="164"/>
      <c r="BL692" s="165"/>
      <c r="BM692" s="165"/>
      <c r="BN692" s="165"/>
      <c r="BO692" s="165"/>
      <c r="BP692" s="165"/>
      <c r="BQ692" s="165"/>
      <c r="BR692" s="165"/>
      <c r="BS692" s="284"/>
      <c r="BT692" s="289"/>
      <c r="BU692" s="279"/>
      <c r="BV692" s="290"/>
      <c r="BW692" s="289"/>
      <c r="BX692" s="289"/>
      <c r="BY692" s="289"/>
      <c r="BZ692" s="289"/>
      <c r="CA692" s="279"/>
      <c r="CB692" s="290"/>
      <c r="CC692" s="289"/>
      <c r="CD692" s="279"/>
      <c r="CE692" s="328"/>
      <c r="CF692" s="290"/>
      <c r="CG692" s="289"/>
      <c r="CH692" s="279"/>
      <c r="CI692" s="328"/>
      <c r="CJ692" s="290"/>
      <c r="CK692" s="289"/>
      <c r="CL692" s="279"/>
      <c r="CM692" s="328"/>
      <c r="CN692" s="290"/>
      <c r="CO692" s="289"/>
      <c r="CP692" s="279"/>
      <c r="CQ692" s="328"/>
      <c r="CR692" s="290"/>
      <c r="CS692" s="289"/>
      <c r="CT692" s="279"/>
      <c r="CU692" s="328"/>
      <c r="CV692" s="328"/>
      <c r="CW692" s="290"/>
      <c r="CX692" s="289"/>
      <c r="CY692" s="279"/>
      <c r="CZ692" s="328"/>
      <c r="DA692" s="328"/>
      <c r="DB692" s="290"/>
      <c r="DC692" s="289"/>
      <c r="DD692" s="279"/>
      <c r="DE692" s="328"/>
      <c r="DF692" s="328"/>
      <c r="DG692" s="290"/>
      <c r="DH692" s="302"/>
      <c r="DI692" s="301"/>
      <c r="DJ692" s="163">
        <v>16</v>
      </c>
      <c r="DK692" s="163">
        <v>16</v>
      </c>
      <c r="DL692" s="163">
        <v>0</v>
      </c>
      <c r="DM692" s="163">
        <v>4</v>
      </c>
      <c r="DN692" s="163">
        <v>9</v>
      </c>
      <c r="DO692" s="163">
        <v>0</v>
      </c>
      <c r="DP692" s="165">
        <v>88.2</v>
      </c>
      <c r="DQ692" s="165">
        <v>88.199996948242102</v>
      </c>
      <c r="DR692" s="165"/>
      <c r="DS692" s="163">
        <v>382</v>
      </c>
      <c r="DT692" s="163">
        <v>80</v>
      </c>
      <c r="DU692" s="163">
        <v>44</v>
      </c>
      <c r="DV692" s="163">
        <v>43</v>
      </c>
      <c r="DW692" s="163">
        <v>12</v>
      </c>
      <c r="DX692" s="163">
        <v>42</v>
      </c>
      <c r="DY692" s="163">
        <v>0</v>
      </c>
      <c r="DZ692" s="163">
        <v>1</v>
      </c>
      <c r="EA692" s="163">
        <v>0</v>
      </c>
      <c r="EB692" s="163">
        <v>0</v>
      </c>
      <c r="EC692" s="163">
        <v>96</v>
      </c>
      <c r="ED692" s="165">
        <v>9.7443611817427591</v>
      </c>
      <c r="EE692" s="165">
        <v>4.2631580170124597</v>
      </c>
      <c r="EF692" s="165">
        <v>1.21804514771784</v>
      </c>
      <c r="EG692" s="165">
        <v>8.1203009847856293</v>
      </c>
      <c r="EH692" s="166">
        <v>1.37593988908867</v>
      </c>
      <c r="EI692" s="165">
        <v>106.730557933727</v>
      </c>
      <c r="EJ692" s="164">
        <v>0.23598820058997</v>
      </c>
      <c r="EK692" s="164">
        <v>0.29437229437229401</v>
      </c>
      <c r="EL692" s="278">
        <v>0.46502057600000002</v>
      </c>
      <c r="EM692" s="278">
        <v>0.20164609</v>
      </c>
      <c r="EN692" s="278">
        <v>0.33333333300000001</v>
      </c>
      <c r="EO692" s="278">
        <v>9.8765430000000001E-2</v>
      </c>
      <c r="EP692" s="278">
        <v>0.46913579999999999</v>
      </c>
      <c r="EQ692" s="278">
        <v>0.11917443</v>
      </c>
      <c r="ER692" s="165">
        <v>-0.579010224656204</v>
      </c>
      <c r="ES692" s="166">
        <v>4.3646617793222804</v>
      </c>
      <c r="ET692" s="166">
        <v>4.62</v>
      </c>
      <c r="EU692" s="166">
        <v>4.1346201200807098</v>
      </c>
      <c r="EV692" s="166">
        <v>3.7222734667137298</v>
      </c>
      <c r="EW692" s="166">
        <v>4.0023047069150799</v>
      </c>
      <c r="EX692" s="284">
        <v>0.85090392827987604</v>
      </c>
    </row>
    <row r="693" spans="1:154" ht="13" customHeight="1">
      <c r="A693" s="160" t="s">
        <v>276</v>
      </c>
      <c r="B693" s="160">
        <v>12690</v>
      </c>
      <c r="C693" s="160">
        <v>518585</v>
      </c>
      <c r="D693" s="160">
        <v>7048</v>
      </c>
      <c r="E693" s="160" t="s">
        <v>16</v>
      </c>
      <c r="F693" s="160" t="s">
        <v>16</v>
      </c>
      <c r="G693" s="175"/>
      <c r="H693" s="162" t="s">
        <v>566</v>
      </c>
      <c r="I693" s="162" t="s">
        <v>245</v>
      </c>
      <c r="J693" s="160">
        <v>35</v>
      </c>
      <c r="K693" s="161">
        <v>1</v>
      </c>
      <c r="M693" s="184" t="s">
        <v>837</v>
      </c>
      <c r="Z693" s="163"/>
      <c r="AS693" s="278"/>
      <c r="AT693" s="278"/>
      <c r="AU693" s="278"/>
      <c r="AV693" s="278"/>
      <c r="AW693" s="278"/>
      <c r="AX693" s="278"/>
      <c r="AY693" s="456"/>
      <c r="AZ693" s="278"/>
      <c r="BA693" s="278"/>
      <c r="BB693" s="278"/>
      <c r="BC693" s="278"/>
      <c r="BD693" s="164"/>
      <c r="BE693" s="164"/>
      <c r="BF693" s="164"/>
      <c r="BG693" s="164"/>
      <c r="BH693" s="164"/>
      <c r="BI693" s="164"/>
      <c r="BJ693" s="165"/>
      <c r="BK693" s="164"/>
      <c r="BL693" s="165"/>
      <c r="BM693" s="165"/>
      <c r="BN693" s="165"/>
      <c r="BO693" s="165"/>
      <c r="BP693" s="165"/>
      <c r="BQ693" s="165"/>
      <c r="BR693" s="165"/>
      <c r="BS693" s="284"/>
      <c r="BT693" s="289"/>
      <c r="BU693" s="279"/>
      <c r="BV693" s="290"/>
      <c r="BW693" s="289"/>
      <c r="BX693" s="289"/>
      <c r="BY693" s="289"/>
      <c r="BZ693" s="289"/>
      <c r="CA693" s="279"/>
      <c r="CB693" s="290"/>
      <c r="CC693" s="289"/>
      <c r="CD693" s="279"/>
      <c r="CE693" s="328"/>
      <c r="CF693" s="290"/>
      <c r="CG693" s="289"/>
      <c r="CH693" s="279"/>
      <c r="CI693" s="328"/>
      <c r="CJ693" s="290"/>
      <c r="CK693" s="289"/>
      <c r="CL693" s="279"/>
      <c r="CM693" s="328"/>
      <c r="CN693" s="290"/>
      <c r="CO693" s="289"/>
      <c r="CP693" s="279"/>
      <c r="CQ693" s="328"/>
      <c r="CR693" s="290"/>
      <c r="CS693" s="289"/>
      <c r="CT693" s="279"/>
      <c r="CU693" s="328"/>
      <c r="CV693" s="328"/>
      <c r="CW693" s="290"/>
      <c r="CX693" s="289"/>
      <c r="CY693" s="279"/>
      <c r="CZ693" s="328"/>
      <c r="DA693" s="328"/>
      <c r="DB693" s="290"/>
      <c r="DC693" s="289"/>
      <c r="DD693" s="279"/>
      <c r="DE693" s="328"/>
      <c r="DF693" s="328"/>
      <c r="DG693" s="290"/>
      <c r="DH693" s="302"/>
      <c r="DI693" s="301"/>
      <c r="DJ693" s="163">
        <v>32</v>
      </c>
      <c r="DK693" s="163">
        <v>0</v>
      </c>
      <c r="DL693" s="163">
        <v>0</v>
      </c>
      <c r="DM693" s="163">
        <v>2</v>
      </c>
      <c r="DN693" s="163">
        <v>3</v>
      </c>
      <c r="DO693" s="163">
        <v>2</v>
      </c>
      <c r="DP693" s="165">
        <v>33</v>
      </c>
      <c r="DQ693" s="165"/>
      <c r="DR693" s="165">
        <v>33</v>
      </c>
      <c r="DS693" s="163">
        <v>131</v>
      </c>
      <c r="DT693" s="163">
        <v>19</v>
      </c>
      <c r="DU693" s="163">
        <v>13</v>
      </c>
      <c r="DV693" s="163">
        <v>11</v>
      </c>
      <c r="DW693" s="163">
        <v>3</v>
      </c>
      <c r="DX693" s="163">
        <v>14</v>
      </c>
      <c r="DY693" s="163">
        <v>0</v>
      </c>
      <c r="DZ693" s="163">
        <v>2</v>
      </c>
      <c r="EA693" s="163">
        <v>3</v>
      </c>
      <c r="EB693" s="163">
        <v>0</v>
      </c>
      <c r="EC693" s="163">
        <v>54</v>
      </c>
      <c r="ED693" s="165">
        <v>14.7272761321272</v>
      </c>
      <c r="EE693" s="165">
        <v>3.8181827009218798</v>
      </c>
      <c r="EF693" s="165">
        <v>0.81818200734040403</v>
      </c>
      <c r="EG693" s="165">
        <v>5.1818193798225503</v>
      </c>
      <c r="EH693" s="166">
        <v>1.0000002311938201</v>
      </c>
      <c r="EI693" s="165">
        <v>77.569219015711695</v>
      </c>
      <c r="EJ693" s="164">
        <v>0.16521739130434701</v>
      </c>
      <c r="EK693" s="164">
        <v>0.27586206896551702</v>
      </c>
      <c r="EL693" s="278">
        <v>0.344262295</v>
      </c>
      <c r="EM693" s="278">
        <v>0.21311475399999999</v>
      </c>
      <c r="EN693" s="278">
        <v>0.44262295000000001</v>
      </c>
      <c r="EO693" s="278">
        <v>8.1967209999999999E-2</v>
      </c>
      <c r="EP693" s="278">
        <v>0.40983607</v>
      </c>
      <c r="EQ693" s="278">
        <v>0.20522388</v>
      </c>
      <c r="ER693" s="165">
        <v>2.5598148502965101E-2</v>
      </c>
      <c r="ES693" s="166">
        <v>3.0000006935814798</v>
      </c>
      <c r="ET693" s="166">
        <v>2.64</v>
      </c>
      <c r="EU693" s="166">
        <v>2.4493841260589102</v>
      </c>
      <c r="EV693" s="166">
        <v>2.4740164325966401</v>
      </c>
      <c r="EW693" s="166">
        <v>2.0796505856084102</v>
      </c>
      <c r="EX693" s="284">
        <v>0.84321761131286599</v>
      </c>
    </row>
    <row r="694" spans="1:154" ht="13" customHeight="1">
      <c r="A694" s="160" t="s">
        <v>276</v>
      </c>
      <c r="B694" s="160">
        <v>10934</v>
      </c>
      <c r="C694" s="160">
        <v>669358</v>
      </c>
      <c r="D694" s="160">
        <v>22264</v>
      </c>
      <c r="E694" s="160" t="s">
        <v>2178</v>
      </c>
      <c r="F694" s="160" t="s">
        <v>2178</v>
      </c>
      <c r="G694" s="175"/>
      <c r="H694" s="162" t="s">
        <v>2597</v>
      </c>
      <c r="I694" s="162" t="s">
        <v>242</v>
      </c>
      <c r="J694" s="161">
        <v>26</v>
      </c>
      <c r="K694" s="161">
        <v>1</v>
      </c>
      <c r="M694" s="184" t="s">
        <v>837</v>
      </c>
      <c r="Z694" s="163"/>
      <c r="AS694" s="278"/>
      <c r="AT694" s="278"/>
      <c r="AU694" s="278"/>
      <c r="AV694" s="278"/>
      <c r="AW694" s="278"/>
      <c r="AX694" s="278"/>
      <c r="AY694" s="456"/>
      <c r="AZ694" s="278"/>
      <c r="BA694" s="278"/>
      <c r="BB694" s="278"/>
      <c r="BC694" s="278"/>
      <c r="BD694" s="164"/>
      <c r="BE694" s="164"/>
      <c r="BF694" s="164"/>
      <c r="BG694" s="164"/>
      <c r="BH694" s="164"/>
      <c r="BI694" s="164"/>
      <c r="BJ694" s="165"/>
      <c r="BK694" s="164"/>
      <c r="BL694" s="165"/>
      <c r="BM694" s="165"/>
      <c r="BN694" s="165"/>
      <c r="BO694" s="165"/>
      <c r="BP694" s="165"/>
      <c r="BQ694" s="165"/>
      <c r="BR694" s="165"/>
      <c r="BS694" s="284"/>
      <c r="BT694" s="289"/>
      <c r="BU694" s="279"/>
      <c r="BV694" s="290"/>
      <c r="BW694" s="289"/>
      <c r="BX694" s="289"/>
      <c r="BY694" s="289"/>
      <c r="BZ694" s="289"/>
      <c r="CA694" s="279"/>
      <c r="CB694" s="290"/>
      <c r="CC694" s="289"/>
      <c r="CD694" s="279"/>
      <c r="CE694" s="328"/>
      <c r="CF694" s="290"/>
      <c r="CG694" s="289"/>
      <c r="CH694" s="279"/>
      <c r="CI694" s="328"/>
      <c r="CJ694" s="290"/>
      <c r="CK694" s="289"/>
      <c r="CL694" s="279"/>
      <c r="CM694" s="328"/>
      <c r="CN694" s="290"/>
      <c r="CO694" s="289"/>
      <c r="CP694" s="279"/>
      <c r="CQ694" s="328"/>
      <c r="CR694" s="290"/>
      <c r="CS694" s="289"/>
      <c r="CT694" s="279"/>
      <c r="CU694" s="328"/>
      <c r="CV694" s="328"/>
      <c r="CW694" s="290"/>
      <c r="CX694" s="289"/>
      <c r="CY694" s="279"/>
      <c r="CZ694" s="328"/>
      <c r="DA694" s="328"/>
      <c r="DB694" s="290"/>
      <c r="DC694" s="289"/>
      <c r="DD694" s="279"/>
      <c r="DE694" s="328"/>
      <c r="DF694" s="328"/>
      <c r="DG694" s="290"/>
      <c r="DH694" s="302"/>
      <c r="DI694" s="301"/>
      <c r="DJ694" s="163">
        <v>17</v>
      </c>
      <c r="DK694" s="163">
        <v>17</v>
      </c>
      <c r="DL694" s="163">
        <v>0</v>
      </c>
      <c r="DM694" s="163">
        <v>8</v>
      </c>
      <c r="DN694" s="163">
        <v>3</v>
      </c>
      <c r="DO694" s="163">
        <v>0</v>
      </c>
      <c r="DP694" s="165">
        <v>97.2</v>
      </c>
      <c r="DQ694" s="165">
        <v>97.199996948242102</v>
      </c>
      <c r="DR694" s="165"/>
      <c r="DS694" s="163">
        <v>407</v>
      </c>
      <c r="DT694" s="163">
        <v>86</v>
      </c>
      <c r="DU694" s="163">
        <v>47</v>
      </c>
      <c r="DV694" s="163">
        <v>47</v>
      </c>
      <c r="DW694" s="163">
        <v>16</v>
      </c>
      <c r="DX694" s="163">
        <v>36</v>
      </c>
      <c r="DY694" s="163">
        <v>0</v>
      </c>
      <c r="DZ694" s="163">
        <v>5</v>
      </c>
      <c r="EA694" s="163">
        <v>2</v>
      </c>
      <c r="EB694" s="163">
        <v>0</v>
      </c>
      <c r="EC694" s="163">
        <v>97</v>
      </c>
      <c r="ED694" s="165">
        <v>8.9385667856513695</v>
      </c>
      <c r="EE694" s="165">
        <v>3.3174062297262799</v>
      </c>
      <c r="EF694" s="165">
        <v>1.4744027687672301</v>
      </c>
      <c r="EG694" s="165">
        <v>7.9249148821238897</v>
      </c>
      <c r="EH694" s="166">
        <v>1.24914679020557</v>
      </c>
      <c r="EI694" s="165">
        <v>96.895318550630094</v>
      </c>
      <c r="EJ694" s="164">
        <v>0.23497267759562801</v>
      </c>
      <c r="EK694" s="164">
        <v>0.27667984189723299</v>
      </c>
      <c r="EL694" s="278">
        <v>0.507462686</v>
      </c>
      <c r="EM694" s="278">
        <v>0.13805970100000001</v>
      </c>
      <c r="EN694" s="278">
        <v>0.35447761100000003</v>
      </c>
      <c r="EO694" s="278">
        <v>0.10408922</v>
      </c>
      <c r="EP694" s="278">
        <v>0.41635687999999998</v>
      </c>
      <c r="EQ694" s="278">
        <v>0.11175337</v>
      </c>
      <c r="ER694" s="165">
        <v>0.57781899109312196</v>
      </c>
      <c r="ES694" s="166">
        <v>4.3310581332537499</v>
      </c>
      <c r="ET694" s="166">
        <v>3.8</v>
      </c>
      <c r="EU694" s="166">
        <v>4.4884783214980599</v>
      </c>
      <c r="EV694" s="166">
        <v>3.7930752935848702</v>
      </c>
      <c r="EW694" s="166">
        <v>3.8380239535639902</v>
      </c>
      <c r="EX694" s="284">
        <v>0.82681524753570501</v>
      </c>
    </row>
    <row r="695" spans="1:154" ht="13" customHeight="1">
      <c r="A695" s="160" t="s">
        <v>276</v>
      </c>
      <c r="B695" s="160">
        <v>12366</v>
      </c>
      <c r="C695" s="160">
        <v>700363</v>
      </c>
      <c r="D695" s="160">
        <v>29960</v>
      </c>
      <c r="E695" s="160" t="s">
        <v>555</v>
      </c>
      <c r="F695" s="160" t="s">
        <v>555</v>
      </c>
      <c r="G695" s="175"/>
      <c r="H695" s="162" t="s">
        <v>3580</v>
      </c>
      <c r="I695" s="162" t="s">
        <v>271</v>
      </c>
      <c r="J695" s="160">
        <v>22</v>
      </c>
      <c r="K695" s="161">
        <v>1</v>
      </c>
      <c r="Z695" s="163"/>
      <c r="AS695" s="278"/>
      <c r="AT695" s="278"/>
      <c r="AU695" s="278"/>
      <c r="AV695" s="278"/>
      <c r="AW695" s="278"/>
      <c r="AX695" s="278"/>
      <c r="AY695" s="456"/>
      <c r="AZ695" s="278"/>
      <c r="BA695" s="278"/>
      <c r="BB695" s="278"/>
      <c r="BC695" s="278"/>
      <c r="BD695" s="164"/>
      <c r="BE695" s="164"/>
      <c r="BF695" s="164"/>
      <c r="BG695" s="164"/>
      <c r="BH695" s="164"/>
      <c r="BI695" s="164"/>
      <c r="BJ695" s="165"/>
      <c r="BK695" s="164"/>
      <c r="BL695" s="165"/>
      <c r="BM695" s="165"/>
      <c r="BN695" s="165"/>
      <c r="BO695" s="165"/>
      <c r="BP695" s="165"/>
      <c r="BQ695" s="165"/>
      <c r="BR695" s="165"/>
      <c r="BS695" s="284"/>
      <c r="BT695" s="289"/>
      <c r="BU695" s="279"/>
      <c r="BV695" s="290"/>
      <c r="BW695" s="289"/>
      <c r="BX695" s="289"/>
      <c r="BY695" s="289"/>
      <c r="BZ695" s="289"/>
      <c r="CA695" s="279"/>
      <c r="CB695" s="290"/>
      <c r="CC695" s="289"/>
      <c r="CD695" s="279"/>
      <c r="CE695" s="328"/>
      <c r="CF695" s="290"/>
      <c r="CG695" s="289"/>
      <c r="CH695" s="279"/>
      <c r="CI695" s="328"/>
      <c r="CJ695" s="290"/>
      <c r="CK695" s="289"/>
      <c r="CL695" s="279"/>
      <c r="CM695" s="328"/>
      <c r="CN695" s="290"/>
      <c r="CO695" s="289"/>
      <c r="CP695" s="279"/>
      <c r="CQ695" s="328"/>
      <c r="CR695" s="290"/>
      <c r="CS695" s="289"/>
      <c r="CT695" s="279"/>
      <c r="CU695" s="328"/>
      <c r="CV695" s="328"/>
      <c r="CW695" s="290"/>
      <c r="CX695" s="289"/>
      <c r="CY695" s="279"/>
      <c r="CZ695" s="328"/>
      <c r="DA695" s="328"/>
      <c r="DB695" s="290"/>
      <c r="DC695" s="289"/>
      <c r="DD695" s="279"/>
      <c r="DE695" s="328"/>
      <c r="DF695" s="328"/>
      <c r="DG695" s="290"/>
      <c r="DH695" s="302"/>
      <c r="DI695" s="301"/>
      <c r="DJ695" s="163">
        <v>9</v>
      </c>
      <c r="DK695" s="163">
        <v>9</v>
      </c>
      <c r="DL695" s="163">
        <v>0</v>
      </c>
      <c r="DM695" s="163">
        <v>3</v>
      </c>
      <c r="DN695" s="163">
        <v>2</v>
      </c>
      <c r="DO695" s="163">
        <v>0</v>
      </c>
      <c r="DP695" s="165">
        <v>44.1</v>
      </c>
      <c r="DQ695" s="165">
        <v>44.099998474121001</v>
      </c>
      <c r="DR695" s="165"/>
      <c r="DS695" s="163">
        <v>192</v>
      </c>
      <c r="DT695" s="163">
        <v>42</v>
      </c>
      <c r="DU695" s="163">
        <v>20</v>
      </c>
      <c r="DV695" s="163">
        <v>19</v>
      </c>
      <c r="DW695" s="163">
        <v>4</v>
      </c>
      <c r="DX695" s="163">
        <v>21</v>
      </c>
      <c r="DY695" s="163">
        <v>0</v>
      </c>
      <c r="DZ695" s="163">
        <v>1</v>
      </c>
      <c r="EA695" s="163">
        <v>3</v>
      </c>
      <c r="EB695" s="163">
        <v>0</v>
      </c>
      <c r="EC695" s="163">
        <v>42</v>
      </c>
      <c r="ED695" s="165">
        <v>8.5263160340249193</v>
      </c>
      <c r="EE695" s="165">
        <v>4.2631580170124597</v>
      </c>
      <c r="EF695" s="165">
        <v>0.812030098478563</v>
      </c>
      <c r="EG695" s="165">
        <v>8.5263160340249193</v>
      </c>
      <c r="EH695" s="166">
        <v>1.4210526723374799</v>
      </c>
      <c r="EI695" s="165">
        <v>109.675052259243</v>
      </c>
      <c r="EJ695" s="164">
        <v>0.247058823529411</v>
      </c>
      <c r="EK695" s="164">
        <v>0.30645161290322498</v>
      </c>
      <c r="EL695" s="278">
        <v>0.35433070799999999</v>
      </c>
      <c r="EM695" s="278">
        <v>0.27559055100000002</v>
      </c>
      <c r="EN695" s="278">
        <v>0.37007874000000002</v>
      </c>
      <c r="EO695" s="278">
        <v>0.125</v>
      </c>
      <c r="EP695" s="278">
        <v>0.5078125</v>
      </c>
      <c r="EQ695" s="278">
        <v>0.11251758000000001</v>
      </c>
      <c r="ER695" s="165">
        <v>7.6346956872112501E-2</v>
      </c>
      <c r="ES695" s="166">
        <v>3.8571429677731701</v>
      </c>
      <c r="ET695" s="166">
        <v>6.18</v>
      </c>
      <c r="EU695" s="166">
        <v>3.8526652247756501</v>
      </c>
      <c r="EV695" s="166">
        <v>4.2429782673885601</v>
      </c>
      <c r="EW695" s="166">
        <v>4.4585854764294899</v>
      </c>
      <c r="EX695" s="284">
        <v>0.51459401845931996</v>
      </c>
    </row>
    <row r="696" spans="1:154" ht="13" customHeight="1">
      <c r="A696" s="160" t="s">
        <v>276</v>
      </c>
      <c r="B696" s="160">
        <v>10412</v>
      </c>
      <c r="C696" s="160">
        <v>656629</v>
      </c>
      <c r="D696" s="160">
        <v>17282</v>
      </c>
      <c r="E696" s="160" t="s">
        <v>15</v>
      </c>
      <c r="F696" s="160" t="s">
        <v>15</v>
      </c>
      <c r="G696" s="175"/>
      <c r="H696" s="162" t="s">
        <v>2307</v>
      </c>
      <c r="I696" s="162" t="s">
        <v>596</v>
      </c>
      <c r="J696" s="161">
        <v>29</v>
      </c>
      <c r="K696" s="161">
        <v>1</v>
      </c>
      <c r="M696" s="184" t="s">
        <v>837</v>
      </c>
      <c r="Z696" s="163"/>
      <c r="AS696" s="278"/>
      <c r="AT696" s="278"/>
      <c r="AU696" s="278"/>
      <c r="AV696" s="278"/>
      <c r="AW696" s="278"/>
      <c r="AX696" s="278"/>
      <c r="AY696" s="456"/>
      <c r="AZ696" s="278"/>
      <c r="BA696" s="278"/>
      <c r="BB696" s="278"/>
      <c r="BC696" s="278"/>
      <c r="BD696" s="164"/>
      <c r="BE696" s="164"/>
      <c r="BF696" s="164"/>
      <c r="BG696" s="164"/>
      <c r="BH696" s="164"/>
      <c r="BI696" s="164"/>
      <c r="BJ696" s="165"/>
      <c r="BK696" s="164"/>
      <c r="BL696" s="165"/>
      <c r="BM696" s="165"/>
      <c r="BN696" s="165"/>
      <c r="BO696" s="165"/>
      <c r="BP696" s="165"/>
      <c r="BQ696" s="165"/>
      <c r="BR696" s="165"/>
      <c r="BS696" s="284"/>
      <c r="BT696" s="289"/>
      <c r="BU696" s="279"/>
      <c r="BV696" s="290"/>
      <c r="BW696" s="289"/>
      <c r="BX696" s="289"/>
      <c r="BY696" s="289"/>
      <c r="BZ696" s="289"/>
      <c r="CA696" s="279"/>
      <c r="CB696" s="290"/>
      <c r="CC696" s="289"/>
      <c r="CD696" s="279"/>
      <c r="CE696" s="328"/>
      <c r="CF696" s="290"/>
      <c r="CG696" s="289"/>
      <c r="CH696" s="279"/>
      <c r="CI696" s="328"/>
      <c r="CJ696" s="290"/>
      <c r="CK696" s="289"/>
      <c r="CL696" s="279"/>
      <c r="CM696" s="328"/>
      <c r="CN696" s="290"/>
      <c r="CO696" s="289"/>
      <c r="CP696" s="279"/>
      <c r="CQ696" s="328"/>
      <c r="CR696" s="290"/>
      <c r="CS696" s="289"/>
      <c r="CT696" s="279"/>
      <c r="CU696" s="328"/>
      <c r="CV696" s="328"/>
      <c r="CW696" s="290"/>
      <c r="CX696" s="289"/>
      <c r="CY696" s="279"/>
      <c r="CZ696" s="328"/>
      <c r="DA696" s="328"/>
      <c r="DB696" s="290"/>
      <c r="DC696" s="289"/>
      <c r="DD696" s="279"/>
      <c r="DE696" s="328"/>
      <c r="DF696" s="328"/>
      <c r="DG696" s="290"/>
      <c r="DH696" s="302"/>
      <c r="DI696" s="301"/>
      <c r="DJ696" s="163">
        <v>8</v>
      </c>
      <c r="DK696" s="163">
        <v>0</v>
      </c>
      <c r="DL696" s="163">
        <v>0</v>
      </c>
      <c r="DM696" s="163">
        <v>0</v>
      </c>
      <c r="DN696" s="163">
        <v>0</v>
      </c>
      <c r="DO696" s="163">
        <v>0</v>
      </c>
      <c r="DP696" s="165">
        <v>7</v>
      </c>
      <c r="DQ696" s="165"/>
      <c r="DR696" s="165">
        <v>7</v>
      </c>
      <c r="DS696" s="163">
        <v>29</v>
      </c>
      <c r="DT696" s="163">
        <v>3</v>
      </c>
      <c r="DU696" s="163">
        <v>0</v>
      </c>
      <c r="DV696" s="163">
        <v>0</v>
      </c>
      <c r="DW696" s="163">
        <v>0</v>
      </c>
      <c r="DX696" s="163">
        <v>4</v>
      </c>
      <c r="DY696" s="163">
        <v>0</v>
      </c>
      <c r="DZ696" s="163">
        <v>0</v>
      </c>
      <c r="EA696" s="163">
        <v>1</v>
      </c>
      <c r="EB696" s="163">
        <v>1</v>
      </c>
      <c r="EC696" s="163">
        <v>8</v>
      </c>
      <c r="ED696" s="165">
        <v>10.2857156870318</v>
      </c>
      <c r="EE696" s="165">
        <v>5.1428578435159196</v>
      </c>
      <c r="EF696" s="165">
        <v>0</v>
      </c>
      <c r="EG696" s="165">
        <v>3.8571433826369299</v>
      </c>
      <c r="EH696" s="166">
        <v>1.0000001362391999</v>
      </c>
      <c r="EI696" s="165">
        <v>77.178748779861095</v>
      </c>
      <c r="EJ696" s="164">
        <v>0.12</v>
      </c>
      <c r="EK696" s="164">
        <v>0.17647058823529399</v>
      </c>
      <c r="EL696" s="278">
        <v>0.29411764699999998</v>
      </c>
      <c r="EM696" s="278">
        <v>0.35294117600000002</v>
      </c>
      <c r="EN696" s="278">
        <v>0.35294117600000002</v>
      </c>
      <c r="EO696" s="278">
        <v>0</v>
      </c>
      <c r="EP696" s="278">
        <v>0.35294118000000002</v>
      </c>
      <c r="EQ696" s="278">
        <v>0.14035088000000001</v>
      </c>
      <c r="ER696" s="165">
        <v>-8.3100420940076705E-2</v>
      </c>
      <c r="ES696" s="166">
        <v>0</v>
      </c>
      <c r="ET696" s="166">
        <v>2.7</v>
      </c>
      <c r="EU696" s="166">
        <v>2.5143192602663502</v>
      </c>
      <c r="EV696" s="166">
        <v>3.7782199381040802</v>
      </c>
      <c r="EW696" s="166">
        <v>3.84091869855326</v>
      </c>
      <c r="EX696" s="284">
        <v>0.19328778982162401</v>
      </c>
    </row>
    <row r="697" spans="1:154" ht="13" customHeight="1">
      <c r="A697" s="160" t="s">
        <v>276</v>
      </c>
      <c r="B697" s="160">
        <v>10027</v>
      </c>
      <c r="C697" s="160">
        <v>593423</v>
      </c>
      <c r="D697" s="160">
        <v>14309</v>
      </c>
      <c r="E697" s="160" t="s">
        <v>345</v>
      </c>
      <c r="F697" s="160" t="s">
        <v>345</v>
      </c>
      <c r="G697" s="175"/>
      <c r="H697" s="168" t="s">
        <v>821</v>
      </c>
      <c r="I697" s="169" t="s">
        <v>952</v>
      </c>
      <c r="J697" s="170">
        <v>32</v>
      </c>
      <c r="K697" s="161">
        <v>1</v>
      </c>
      <c r="M697" s="184" t="s">
        <v>837</v>
      </c>
      <c r="Z697" s="163"/>
      <c r="AS697" s="278"/>
      <c r="AT697" s="278"/>
      <c r="AU697" s="278"/>
      <c r="AV697" s="278"/>
      <c r="AW697" s="278"/>
      <c r="AX697" s="278"/>
      <c r="AY697" s="456"/>
      <c r="AZ697" s="278"/>
      <c r="BA697" s="278"/>
      <c r="BB697" s="278"/>
      <c r="BC697" s="278"/>
      <c r="BD697" s="164"/>
      <c r="BE697" s="164"/>
      <c r="BF697" s="164"/>
      <c r="BG697" s="164"/>
      <c r="BH697" s="164"/>
      <c r="BI697" s="164"/>
      <c r="BJ697" s="165"/>
      <c r="BK697" s="164"/>
      <c r="BL697" s="165"/>
      <c r="BM697" s="165"/>
      <c r="BN697" s="165"/>
      <c r="BO697" s="165"/>
      <c r="BP697" s="165"/>
      <c r="BQ697" s="165"/>
      <c r="BR697" s="165"/>
      <c r="BS697" s="284"/>
      <c r="BT697" s="289"/>
      <c r="BU697" s="279"/>
      <c r="BV697" s="290"/>
      <c r="BW697" s="289"/>
      <c r="BX697" s="289"/>
      <c r="BY697" s="289"/>
      <c r="BZ697" s="289"/>
      <c r="CA697" s="279"/>
      <c r="CB697" s="290"/>
      <c r="CC697" s="289"/>
      <c r="CD697" s="279"/>
      <c r="CE697" s="328"/>
      <c r="CF697" s="290"/>
      <c r="CG697" s="289"/>
      <c r="CH697" s="279"/>
      <c r="CI697" s="328"/>
      <c r="CJ697" s="290"/>
      <c r="CK697" s="289"/>
      <c r="CL697" s="279"/>
      <c r="CM697" s="328"/>
      <c r="CN697" s="290"/>
      <c r="CO697" s="289"/>
      <c r="CP697" s="279"/>
      <c r="CQ697" s="328"/>
      <c r="CR697" s="290"/>
      <c r="CS697" s="289"/>
      <c r="CT697" s="279"/>
      <c r="CU697" s="328"/>
      <c r="CV697" s="328"/>
      <c r="CW697" s="290"/>
      <c r="CX697" s="289"/>
      <c r="CY697" s="279"/>
      <c r="CZ697" s="328"/>
      <c r="DA697" s="328"/>
      <c r="DB697" s="290"/>
      <c r="DC697" s="289"/>
      <c r="DD697" s="279"/>
      <c r="DE697" s="328"/>
      <c r="DF697" s="328"/>
      <c r="DG697" s="290"/>
      <c r="DH697" s="302"/>
      <c r="DI697" s="301"/>
      <c r="DJ697" s="163">
        <v>3</v>
      </c>
      <c r="DK697" s="163">
        <v>3</v>
      </c>
      <c r="DL697" s="163">
        <v>0</v>
      </c>
      <c r="DM697" s="163">
        <v>1</v>
      </c>
      <c r="DN697" s="163">
        <v>1</v>
      </c>
      <c r="DO697" s="163">
        <v>0</v>
      </c>
      <c r="DP697" s="165">
        <v>14.2</v>
      </c>
      <c r="DQ697" s="165">
        <v>14.199999809265099</v>
      </c>
      <c r="DR697" s="165"/>
      <c r="DS697" s="163">
        <v>62</v>
      </c>
      <c r="DT697" s="163">
        <v>15</v>
      </c>
      <c r="DU697" s="163">
        <v>10</v>
      </c>
      <c r="DV697" s="163">
        <v>10</v>
      </c>
      <c r="DW697" s="163">
        <v>4</v>
      </c>
      <c r="DX697" s="163">
        <v>4</v>
      </c>
      <c r="DY697" s="163">
        <v>0</v>
      </c>
      <c r="DZ697" s="163">
        <v>0</v>
      </c>
      <c r="EA697" s="163">
        <v>0</v>
      </c>
      <c r="EB697" s="163">
        <v>0</v>
      </c>
      <c r="EC697" s="163">
        <v>12</v>
      </c>
      <c r="ED697" s="165">
        <v>7.3636366828414097</v>
      </c>
      <c r="EE697" s="165">
        <v>2.4545455609471301</v>
      </c>
      <c r="EF697" s="165">
        <v>2.4545455609471301</v>
      </c>
      <c r="EG697" s="165">
        <v>9.2045458535517692</v>
      </c>
      <c r="EH697" s="166">
        <v>1.29545460161099</v>
      </c>
      <c r="EI697" s="165">
        <v>99.981551632042297</v>
      </c>
      <c r="EJ697" s="164">
        <v>0.25862068965517199</v>
      </c>
      <c r="EK697" s="164">
        <v>0.26190476190476097</v>
      </c>
      <c r="EL697" s="278">
        <v>0.391304347</v>
      </c>
      <c r="EM697" s="278">
        <v>0.130434782</v>
      </c>
      <c r="EN697" s="278">
        <v>0.47826086899999998</v>
      </c>
      <c r="EO697" s="278">
        <v>0.13043478</v>
      </c>
      <c r="EP697" s="278">
        <v>0.43478261000000001</v>
      </c>
      <c r="EQ697" s="278">
        <v>0.13991770000000001</v>
      </c>
      <c r="ER697" s="165">
        <v>0.33047532835068399</v>
      </c>
      <c r="ES697" s="166">
        <v>6.1363639023678402</v>
      </c>
      <c r="ET697" s="166">
        <v>4.8099999999999996</v>
      </c>
      <c r="EU697" s="166">
        <v>5.8130207550427198</v>
      </c>
      <c r="EV697" s="166">
        <v>4.4793920366555602</v>
      </c>
      <c r="EW697" s="166">
        <v>4.2838765863840997</v>
      </c>
      <c r="EX697" s="284">
        <v>-9.4209611415862995E-2</v>
      </c>
    </row>
    <row r="698" spans="1:154" ht="13" customHeight="1">
      <c r="A698" s="160" t="s">
        <v>276</v>
      </c>
      <c r="B698" s="160">
        <v>10960</v>
      </c>
      <c r="C698" s="160">
        <v>663878</v>
      </c>
      <c r="D698" s="160">
        <v>20160</v>
      </c>
      <c r="E698" s="160" t="s">
        <v>129</v>
      </c>
      <c r="F698" s="160" t="s">
        <v>129</v>
      </c>
      <c r="G698" s="175"/>
      <c r="H698" s="162" t="s">
        <v>1856</v>
      </c>
      <c r="I698" s="162" t="s">
        <v>552</v>
      </c>
      <c r="J698" s="161">
        <v>28</v>
      </c>
      <c r="K698" s="161">
        <v>1</v>
      </c>
      <c r="M698" s="184" t="s">
        <v>837</v>
      </c>
      <c r="Z698" s="163"/>
      <c r="AS698" s="278"/>
      <c r="AT698" s="278"/>
      <c r="AU698" s="278"/>
      <c r="AV698" s="278"/>
      <c r="AW698" s="278"/>
      <c r="AX698" s="278"/>
      <c r="AY698" s="456"/>
      <c r="AZ698" s="278"/>
      <c r="BA698" s="278"/>
      <c r="BB698" s="278"/>
      <c r="BC698" s="278"/>
      <c r="BD698" s="164"/>
      <c r="BE698" s="164"/>
      <c r="BF698" s="164"/>
      <c r="BG698" s="164"/>
      <c r="BH698" s="164"/>
      <c r="BI698" s="164"/>
      <c r="BJ698" s="165"/>
      <c r="BK698" s="164"/>
      <c r="BL698" s="165"/>
      <c r="BM698" s="165"/>
      <c r="BN698" s="165"/>
      <c r="BO698" s="165"/>
      <c r="BP698" s="165"/>
      <c r="BQ698" s="165"/>
      <c r="BR698" s="165"/>
      <c r="BS698" s="284"/>
      <c r="BT698" s="289"/>
      <c r="BU698" s="279"/>
      <c r="BV698" s="290"/>
      <c r="BW698" s="289"/>
      <c r="BX698" s="289"/>
      <c r="BY698" s="289"/>
      <c r="BZ698" s="289"/>
      <c r="CA698" s="279"/>
      <c r="CB698" s="290"/>
      <c r="CC698" s="289"/>
      <c r="CD698" s="279"/>
      <c r="CE698" s="328"/>
      <c r="CF698" s="290"/>
      <c r="CG698" s="289"/>
      <c r="CH698" s="279"/>
      <c r="CI698" s="328"/>
      <c r="CJ698" s="290"/>
      <c r="CK698" s="289"/>
      <c r="CL698" s="279"/>
      <c r="CM698" s="328"/>
      <c r="CN698" s="290"/>
      <c r="CO698" s="289"/>
      <c r="CP698" s="279"/>
      <c r="CQ698" s="328"/>
      <c r="CR698" s="290"/>
      <c r="CS698" s="289"/>
      <c r="CT698" s="279"/>
      <c r="CU698" s="328"/>
      <c r="CV698" s="328"/>
      <c r="CW698" s="290"/>
      <c r="CX698" s="289"/>
      <c r="CY698" s="279"/>
      <c r="CZ698" s="328"/>
      <c r="DA698" s="328"/>
      <c r="DB698" s="290"/>
      <c r="DC698" s="289"/>
      <c r="DD698" s="279"/>
      <c r="DE698" s="328"/>
      <c r="DF698" s="328"/>
      <c r="DG698" s="290"/>
      <c r="DH698" s="302"/>
      <c r="DI698" s="301"/>
      <c r="DJ698" s="163">
        <v>9</v>
      </c>
      <c r="DK698" s="163">
        <v>0</v>
      </c>
      <c r="DL698" s="163">
        <v>0</v>
      </c>
      <c r="DM698" s="163">
        <v>0</v>
      </c>
      <c r="DN698" s="163">
        <v>1</v>
      </c>
      <c r="DO698" s="163">
        <v>0</v>
      </c>
      <c r="DP698" s="165">
        <v>10.199999999999999</v>
      </c>
      <c r="DQ698" s="165"/>
      <c r="DR698" s="165">
        <v>10.199999809265099</v>
      </c>
      <c r="DS698" s="163">
        <v>59</v>
      </c>
      <c r="DT698" s="163">
        <v>18</v>
      </c>
      <c r="DU698" s="163">
        <v>15</v>
      </c>
      <c r="DV698" s="163">
        <v>15</v>
      </c>
      <c r="DW698" s="163">
        <v>2</v>
      </c>
      <c r="DX698" s="163">
        <v>9</v>
      </c>
      <c r="DY698" s="163">
        <v>1</v>
      </c>
      <c r="DZ698" s="163">
        <v>1</v>
      </c>
      <c r="EA698" s="163">
        <v>1</v>
      </c>
      <c r="EB698" s="163">
        <v>0</v>
      </c>
      <c r="EC698" s="163">
        <v>6</v>
      </c>
      <c r="ED698" s="165">
        <v>5.0625003017485302</v>
      </c>
      <c r="EE698" s="165">
        <v>7.5937504526227899</v>
      </c>
      <c r="EF698" s="165">
        <v>1.6875001005828401</v>
      </c>
      <c r="EG698" s="165">
        <v>15.1875009052455</v>
      </c>
      <c r="EH698" s="166">
        <v>2.5312501508742602</v>
      </c>
      <c r="EI698" s="165">
        <v>195.35869287779701</v>
      </c>
      <c r="EJ698" s="164">
        <v>0.36734693877551</v>
      </c>
      <c r="EK698" s="164">
        <v>0.39024390243902402</v>
      </c>
      <c r="EL698" s="278">
        <v>0.30232558100000001</v>
      </c>
      <c r="EM698" s="278">
        <v>0.16279069700000001</v>
      </c>
      <c r="EN698" s="278">
        <v>0.53488371999999995</v>
      </c>
      <c r="EO698" s="278">
        <v>4.6511629999999998E-2</v>
      </c>
      <c r="EP698" s="278">
        <v>0.39534883999999998</v>
      </c>
      <c r="EQ698" s="278">
        <v>6.6350709999999993E-2</v>
      </c>
      <c r="ER698" s="165">
        <v>-0.36870397497970298</v>
      </c>
      <c r="ES698" s="166">
        <v>12.6562507543713</v>
      </c>
      <c r="ET698" s="166">
        <v>5.65</v>
      </c>
      <c r="EU698" s="166">
        <v>7.2107481554150699</v>
      </c>
      <c r="EV698" s="166">
        <v>7.9527479091547404</v>
      </c>
      <c r="EW698" s="166">
        <v>6.5768084852970699</v>
      </c>
      <c r="EX698" s="284">
        <v>-0.23101863265037501</v>
      </c>
    </row>
    <row r="699" spans="1:154" ht="13" customHeight="1">
      <c r="A699" s="160" t="s">
        <v>276</v>
      </c>
      <c r="B699" s="160">
        <v>10852</v>
      </c>
      <c r="C699" s="160">
        <v>656557</v>
      </c>
      <c r="D699" s="160">
        <v>19879</v>
      </c>
      <c r="E699" s="160" t="s">
        <v>609</v>
      </c>
      <c r="F699" s="160" t="s">
        <v>609</v>
      </c>
      <c r="G699" s="175"/>
      <c r="H699" s="162" t="s">
        <v>1745</v>
      </c>
      <c r="I699" s="162" t="s">
        <v>502</v>
      </c>
      <c r="J699" s="161">
        <v>29</v>
      </c>
      <c r="K699" s="161">
        <v>1</v>
      </c>
      <c r="M699" s="184" t="s">
        <v>837</v>
      </c>
      <c r="Z699" s="163"/>
      <c r="AS699" s="278"/>
      <c r="AT699" s="278"/>
      <c r="AU699" s="278"/>
      <c r="AV699" s="278"/>
      <c r="AW699" s="278"/>
      <c r="AX699" s="278"/>
      <c r="AY699" s="456"/>
      <c r="AZ699" s="278"/>
      <c r="BA699" s="278"/>
      <c r="BB699" s="278"/>
      <c r="BC699" s="278"/>
      <c r="BD699" s="164"/>
      <c r="BE699" s="164"/>
      <c r="BF699" s="164"/>
      <c r="BG699" s="164"/>
      <c r="BH699" s="164"/>
      <c r="BI699" s="164"/>
      <c r="BJ699" s="165"/>
      <c r="BK699" s="164"/>
      <c r="BL699" s="165"/>
      <c r="BM699" s="165"/>
      <c r="BN699" s="165"/>
      <c r="BO699" s="165"/>
      <c r="BP699" s="332"/>
      <c r="BQ699" s="165"/>
      <c r="BR699" s="165"/>
      <c r="BS699" s="284"/>
      <c r="BT699" s="289"/>
      <c r="BU699" s="279"/>
      <c r="BV699" s="290"/>
      <c r="BW699" s="289"/>
      <c r="BX699" s="289"/>
      <c r="BY699" s="289"/>
      <c r="BZ699" s="289"/>
      <c r="CA699" s="279"/>
      <c r="CB699" s="290"/>
      <c r="CC699" s="289"/>
      <c r="CD699" s="279"/>
      <c r="CE699" s="328"/>
      <c r="CF699" s="290"/>
      <c r="CG699" s="289"/>
      <c r="CH699" s="279"/>
      <c r="CI699" s="328"/>
      <c r="CJ699" s="290"/>
      <c r="CK699" s="289"/>
      <c r="CL699" s="279"/>
      <c r="CM699" s="328"/>
      <c r="CN699" s="290"/>
      <c r="CO699" s="289"/>
      <c r="CP699" s="279"/>
      <c r="CQ699" s="328"/>
      <c r="CR699" s="290"/>
      <c r="CS699" s="289"/>
      <c r="CT699" s="279"/>
      <c r="CU699" s="328"/>
      <c r="CV699" s="328"/>
      <c r="CW699" s="290"/>
      <c r="CX699" s="289"/>
      <c r="CY699" s="279"/>
      <c r="CZ699" s="328"/>
      <c r="DA699" s="328"/>
      <c r="DB699" s="290"/>
      <c r="DC699" s="289"/>
      <c r="DD699" s="279"/>
      <c r="DE699" s="328"/>
      <c r="DF699" s="328"/>
      <c r="DG699" s="290"/>
      <c r="DH699" s="302"/>
      <c r="DI699" s="301"/>
      <c r="DJ699" s="163">
        <v>9</v>
      </c>
      <c r="DK699" s="163">
        <v>9</v>
      </c>
      <c r="DL699" s="163">
        <v>0</v>
      </c>
      <c r="DM699" s="163">
        <v>0</v>
      </c>
      <c r="DN699" s="163">
        <v>3</v>
      </c>
      <c r="DO699" s="163">
        <v>0</v>
      </c>
      <c r="DP699" s="165">
        <v>43.2</v>
      </c>
      <c r="DQ699" s="165">
        <v>43.200000762939403</v>
      </c>
      <c r="DR699" s="165"/>
      <c r="DS699" s="163">
        <v>203</v>
      </c>
      <c r="DT699" s="163">
        <v>57</v>
      </c>
      <c r="DU699" s="163">
        <v>41</v>
      </c>
      <c r="DV699" s="163">
        <v>39</v>
      </c>
      <c r="DW699" s="163">
        <v>10</v>
      </c>
      <c r="DX699" s="163">
        <v>17</v>
      </c>
      <c r="DY699" s="163">
        <v>0</v>
      </c>
      <c r="DZ699" s="163">
        <v>5</v>
      </c>
      <c r="EA699" s="163">
        <v>2</v>
      </c>
      <c r="EB699" s="163">
        <v>0</v>
      </c>
      <c r="EC699" s="163">
        <v>32</v>
      </c>
      <c r="ED699" s="165">
        <v>6.5954202314432298</v>
      </c>
      <c r="EE699" s="165">
        <v>3.50381699795421</v>
      </c>
      <c r="EF699" s="165">
        <v>2.0610688223259999</v>
      </c>
      <c r="EG699" s="165">
        <v>11.748092287258199</v>
      </c>
      <c r="EH699" s="166">
        <v>1.6946565872458199</v>
      </c>
      <c r="EI699" s="165">
        <v>131.453157581331</v>
      </c>
      <c r="EJ699" s="164">
        <v>0.31491712707182301</v>
      </c>
      <c r="EK699" s="164">
        <v>0.33812949640287698</v>
      </c>
      <c r="EL699" s="278">
        <v>0.48322147599999998</v>
      </c>
      <c r="EM699" s="278">
        <v>0.22147650999999999</v>
      </c>
      <c r="EN699" s="278">
        <v>0.29530201299999997</v>
      </c>
      <c r="EO699" s="278">
        <v>8.0536910000000003E-2</v>
      </c>
      <c r="EP699" s="278">
        <v>0.46308725000000001</v>
      </c>
      <c r="EQ699" s="278">
        <v>8.9452599999999993E-2</v>
      </c>
      <c r="ER699" s="165">
        <v>0.72110307298940002</v>
      </c>
      <c r="ES699" s="166">
        <v>8.0381684070714297</v>
      </c>
      <c r="ET699" s="166">
        <v>5.84</v>
      </c>
      <c r="EU699" s="166">
        <v>6.1086488489573698</v>
      </c>
      <c r="EV699" s="166">
        <v>4.6173562267563097</v>
      </c>
      <c r="EW699" s="166">
        <v>4.63760299035608</v>
      </c>
      <c r="EX699" s="284">
        <v>-0.38738787174224798</v>
      </c>
    </row>
    <row r="700" spans="1:154" ht="13" customHeight="1">
      <c r="A700" s="160" t="s">
        <v>276</v>
      </c>
      <c r="B700" s="160">
        <v>10338</v>
      </c>
      <c r="C700" s="160">
        <v>571670</v>
      </c>
      <c r="D700" s="160">
        <v>13394</v>
      </c>
      <c r="E700" s="160" t="s">
        <v>3328</v>
      </c>
      <c r="F700" s="160" t="s">
        <v>1121</v>
      </c>
      <c r="G700" s="175"/>
      <c r="H700" s="168" t="s">
        <v>1019</v>
      </c>
      <c r="I700" s="169" t="s">
        <v>409</v>
      </c>
      <c r="J700" s="170">
        <v>33</v>
      </c>
      <c r="K700" s="161">
        <v>1</v>
      </c>
      <c r="M700" s="184" t="s">
        <v>837</v>
      </c>
      <c r="Z700" s="163"/>
      <c r="AS700" s="278"/>
      <c r="AT700" s="278"/>
      <c r="AU700" s="278"/>
      <c r="AV700" s="278"/>
      <c r="AW700" s="278"/>
      <c r="AX700" s="278"/>
      <c r="AY700" s="456"/>
      <c r="AZ700" s="278"/>
      <c r="BA700" s="278"/>
      <c r="BB700" s="278"/>
      <c r="BC700" s="278"/>
      <c r="BD700" s="164"/>
      <c r="BE700" s="164"/>
      <c r="BF700" s="164"/>
      <c r="BG700" s="164"/>
      <c r="BH700" s="164"/>
      <c r="BI700" s="164"/>
      <c r="BJ700" s="165"/>
      <c r="BK700" s="164"/>
      <c r="BL700" s="165"/>
      <c r="BM700" s="165"/>
      <c r="BN700" s="165"/>
      <c r="BO700" s="165"/>
      <c r="BP700" s="165"/>
      <c r="BQ700" s="165"/>
      <c r="BR700" s="165"/>
      <c r="BS700" s="284"/>
      <c r="BT700" s="289"/>
      <c r="BU700" s="279"/>
      <c r="BV700" s="290"/>
      <c r="BW700" s="289"/>
      <c r="BX700" s="289"/>
      <c r="BY700" s="289"/>
      <c r="BZ700" s="289"/>
      <c r="CA700" s="279"/>
      <c r="CB700" s="290"/>
      <c r="CC700" s="289"/>
      <c r="CD700" s="279"/>
      <c r="CE700" s="328"/>
      <c r="CF700" s="290"/>
      <c r="CG700" s="289"/>
      <c r="CH700" s="279"/>
      <c r="CI700" s="328"/>
      <c r="CJ700" s="290"/>
      <c r="CK700" s="289"/>
      <c r="CL700" s="279"/>
      <c r="CM700" s="328"/>
      <c r="CN700" s="290"/>
      <c r="CO700" s="289"/>
      <c r="CP700" s="279"/>
      <c r="CQ700" s="328"/>
      <c r="CR700" s="290"/>
      <c r="CS700" s="289"/>
      <c r="CT700" s="279"/>
      <c r="CU700" s="328"/>
      <c r="CV700" s="328"/>
      <c r="CW700" s="290"/>
      <c r="CX700" s="289"/>
      <c r="CY700" s="279"/>
      <c r="CZ700" s="328"/>
      <c r="DA700" s="328"/>
      <c r="DB700" s="290"/>
      <c r="DC700" s="289"/>
      <c r="DD700" s="279"/>
      <c r="DE700" s="328"/>
      <c r="DF700" s="328"/>
      <c r="DG700" s="290"/>
      <c r="DH700" s="302"/>
      <c r="DI700" s="301"/>
      <c r="DP700" s="165"/>
      <c r="DQ700" s="165"/>
      <c r="DR700" s="165"/>
      <c r="ED700" s="165"/>
      <c r="EE700" s="165"/>
      <c r="EF700" s="165"/>
      <c r="EG700" s="165"/>
      <c r="EH700" s="166"/>
      <c r="EI700" s="165"/>
      <c r="EJ700" s="164"/>
      <c r="EK700" s="164"/>
      <c r="EL700" s="278"/>
      <c r="EM700" s="278"/>
      <c r="EN700" s="278"/>
      <c r="EO700" s="278"/>
      <c r="EP700" s="278"/>
      <c r="EQ700" s="278"/>
      <c r="ER700" s="165"/>
      <c r="ES700" s="166"/>
      <c r="ET700" s="166"/>
      <c r="EU700" s="166"/>
      <c r="EV700" s="166"/>
      <c r="EW700" s="166"/>
      <c r="EX700" s="284"/>
    </row>
    <row r="701" spans="1:154" ht="13" customHeight="1">
      <c r="A701" s="160" t="s">
        <v>276</v>
      </c>
      <c r="B701" s="160">
        <v>11804</v>
      </c>
      <c r="C701" s="160">
        <v>672710</v>
      </c>
      <c r="D701" s="160">
        <v>22810</v>
      </c>
      <c r="E701" s="160" t="s">
        <v>3328</v>
      </c>
      <c r="F701" s="160" t="s">
        <v>18</v>
      </c>
      <c r="G701" s="175"/>
      <c r="H701" s="162" t="s">
        <v>626</v>
      </c>
      <c r="I701" s="162" t="s">
        <v>2600</v>
      </c>
      <c r="J701" s="161">
        <v>24</v>
      </c>
      <c r="K701" s="161">
        <v>1</v>
      </c>
      <c r="M701" s="184" t="s">
        <v>837</v>
      </c>
      <c r="Z701" s="163"/>
      <c r="AS701" s="278"/>
      <c r="AT701" s="278"/>
      <c r="AU701" s="278"/>
      <c r="AV701" s="278"/>
      <c r="AW701" s="278"/>
      <c r="AX701" s="278"/>
      <c r="AY701" s="456"/>
      <c r="AZ701" s="278"/>
      <c r="BA701" s="278"/>
      <c r="BB701" s="278"/>
      <c r="BC701" s="278"/>
      <c r="BD701" s="164"/>
      <c r="BE701" s="164"/>
      <c r="BF701" s="164"/>
      <c r="BG701" s="164"/>
      <c r="BH701" s="164"/>
      <c r="BI701" s="164"/>
      <c r="BJ701" s="165"/>
      <c r="BK701" s="164"/>
      <c r="BL701" s="165"/>
      <c r="BM701" s="165"/>
      <c r="BN701" s="165"/>
      <c r="BO701" s="165"/>
      <c r="BP701" s="165"/>
      <c r="BQ701" s="165"/>
      <c r="BR701" s="165"/>
      <c r="BS701" s="284"/>
      <c r="BT701" s="289"/>
      <c r="BU701" s="279"/>
      <c r="BV701" s="290"/>
      <c r="BW701" s="289"/>
      <c r="BX701" s="289"/>
      <c r="BY701" s="289"/>
      <c r="BZ701" s="289"/>
      <c r="CA701" s="279"/>
      <c r="CB701" s="290"/>
      <c r="CC701" s="289"/>
      <c r="CD701" s="279"/>
      <c r="CE701" s="328"/>
      <c r="CF701" s="290"/>
      <c r="CG701" s="289"/>
      <c r="CH701" s="279"/>
      <c r="CI701" s="328"/>
      <c r="CJ701" s="290"/>
      <c r="CK701" s="289"/>
      <c r="CL701" s="279"/>
      <c r="CM701" s="328"/>
      <c r="CN701" s="290"/>
      <c r="CO701" s="289"/>
      <c r="CP701" s="279"/>
      <c r="CQ701" s="328"/>
      <c r="CR701" s="290"/>
      <c r="CS701" s="289"/>
      <c r="CT701" s="279"/>
      <c r="CU701" s="328"/>
      <c r="CV701" s="328"/>
      <c r="CW701" s="290"/>
      <c r="CX701" s="289"/>
      <c r="CY701" s="279"/>
      <c r="CZ701" s="328"/>
      <c r="DA701" s="328"/>
      <c r="DB701" s="290"/>
      <c r="DC701" s="289"/>
      <c r="DD701" s="279"/>
      <c r="DE701" s="328"/>
      <c r="DF701" s="328"/>
      <c r="DG701" s="290"/>
      <c r="DH701" s="302"/>
      <c r="DI701" s="301"/>
      <c r="DP701" s="165"/>
      <c r="DQ701" s="165"/>
      <c r="DR701" s="165"/>
      <c r="ED701" s="165"/>
      <c r="EE701" s="165"/>
      <c r="EF701" s="165"/>
      <c r="EG701" s="165"/>
      <c r="EH701" s="166"/>
      <c r="EI701" s="165"/>
      <c r="EJ701" s="164"/>
      <c r="EK701" s="164"/>
      <c r="EL701" s="278"/>
      <c r="EM701" s="278"/>
      <c r="EN701" s="278"/>
      <c r="EO701" s="278"/>
      <c r="EP701" s="278"/>
      <c r="EQ701" s="278"/>
      <c r="ER701" s="165"/>
      <c r="ES701" s="166"/>
      <c r="ET701" s="166"/>
      <c r="EU701" s="166"/>
      <c r="EV701" s="166"/>
      <c r="EW701" s="166"/>
      <c r="EX701" s="284"/>
    </row>
    <row r="702" spans="1:154" ht="13" customHeight="1">
      <c r="A702" s="160" t="s">
        <v>276</v>
      </c>
      <c r="B702" s="160">
        <v>12798</v>
      </c>
      <c r="C702" s="160">
        <v>694813</v>
      </c>
      <c r="D702" s="160">
        <v>27792</v>
      </c>
      <c r="E702" s="160" t="s">
        <v>15</v>
      </c>
      <c r="F702" s="160" t="s">
        <v>15</v>
      </c>
      <c r="G702" s="175"/>
      <c r="H702" s="162" t="s">
        <v>2883</v>
      </c>
      <c r="I702" s="162" t="s">
        <v>305</v>
      </c>
      <c r="J702" s="160">
        <v>25</v>
      </c>
      <c r="K702" s="161">
        <v>1</v>
      </c>
      <c r="M702" s="184" t="s">
        <v>837</v>
      </c>
      <c r="Z702" s="163"/>
      <c r="AS702" s="278"/>
      <c r="AT702" s="278"/>
      <c r="AU702" s="278"/>
      <c r="AV702" s="278"/>
      <c r="AW702" s="278"/>
      <c r="AX702" s="278"/>
      <c r="AY702" s="456"/>
      <c r="AZ702" s="278"/>
      <c r="BA702" s="278"/>
      <c r="BB702" s="278"/>
      <c r="BC702" s="278"/>
      <c r="BD702" s="164"/>
      <c r="BE702" s="164"/>
      <c r="BF702" s="164"/>
      <c r="BG702" s="164"/>
      <c r="BH702" s="164"/>
      <c r="BI702" s="164"/>
      <c r="BJ702" s="165"/>
      <c r="BK702" s="164"/>
      <c r="BL702" s="165"/>
      <c r="BM702" s="165"/>
      <c r="BN702" s="165"/>
      <c r="BO702" s="165"/>
      <c r="BP702" s="165"/>
      <c r="BQ702" s="165"/>
      <c r="BR702" s="165"/>
      <c r="BS702" s="284"/>
      <c r="BT702" s="289"/>
      <c r="BU702" s="279"/>
      <c r="BV702" s="290"/>
      <c r="BW702" s="289"/>
      <c r="BX702" s="289"/>
      <c r="BY702" s="289"/>
      <c r="BZ702" s="289"/>
      <c r="CA702" s="279"/>
      <c r="CB702" s="290"/>
      <c r="CC702" s="289"/>
      <c r="CD702" s="279"/>
      <c r="CE702" s="328"/>
      <c r="CF702" s="290"/>
      <c r="CG702" s="289"/>
      <c r="CH702" s="279"/>
      <c r="CI702" s="328"/>
      <c r="CJ702" s="290"/>
      <c r="CK702" s="289"/>
      <c r="CL702" s="279"/>
      <c r="CM702" s="328"/>
      <c r="CN702" s="290"/>
      <c r="CO702" s="289"/>
      <c r="CP702" s="279"/>
      <c r="CQ702" s="328"/>
      <c r="CR702" s="290"/>
      <c r="CS702" s="289"/>
      <c r="CT702" s="279"/>
      <c r="CU702" s="328"/>
      <c r="CV702" s="328"/>
      <c r="CW702" s="290"/>
      <c r="CX702" s="289"/>
      <c r="CY702" s="279"/>
      <c r="CZ702" s="328"/>
      <c r="DA702" s="328"/>
      <c r="DB702" s="290"/>
      <c r="DC702" s="289"/>
      <c r="DD702" s="279"/>
      <c r="DE702" s="328"/>
      <c r="DF702" s="328"/>
      <c r="DG702" s="290"/>
      <c r="DH702" s="302"/>
      <c r="DI702" s="301"/>
      <c r="DP702" s="165"/>
      <c r="DQ702" s="165"/>
      <c r="DR702" s="165"/>
      <c r="ED702" s="165"/>
      <c r="EE702" s="165"/>
      <c r="EF702" s="165"/>
      <c r="EG702" s="165"/>
      <c r="EH702" s="166"/>
      <c r="EI702" s="165"/>
      <c r="EJ702" s="164"/>
      <c r="EK702" s="164"/>
      <c r="EL702" s="278"/>
      <c r="EM702" s="278"/>
      <c r="EN702" s="278"/>
      <c r="EO702" s="278"/>
      <c r="EP702" s="278"/>
      <c r="EQ702" s="278"/>
      <c r="ER702" s="165"/>
      <c r="ES702" s="166"/>
      <c r="ET702" s="166"/>
      <c r="EU702" s="166"/>
      <c r="EV702" s="166"/>
      <c r="EW702" s="166"/>
      <c r="EX702" s="284"/>
    </row>
    <row r="703" spans="1:154" ht="13" customHeight="1">
      <c r="A703" s="160" t="s">
        <v>276</v>
      </c>
      <c r="B703" s="160">
        <v>10929</v>
      </c>
      <c r="C703" s="160">
        <v>669221</v>
      </c>
      <c r="D703" s="160">
        <v>19352</v>
      </c>
      <c r="E703" s="160" t="s">
        <v>555</v>
      </c>
      <c r="F703" s="160" t="s">
        <v>555</v>
      </c>
      <c r="G703" s="175"/>
      <c r="H703" s="168" t="s">
        <v>159</v>
      </c>
      <c r="I703" s="169" t="s">
        <v>104</v>
      </c>
      <c r="J703" s="170">
        <v>30</v>
      </c>
      <c r="K703" s="161">
        <v>2</v>
      </c>
      <c r="L703" s="161" t="s">
        <v>837</v>
      </c>
      <c r="Z703" s="163">
        <v>55</v>
      </c>
      <c r="AA703" s="163">
        <v>203</v>
      </c>
      <c r="AB703" s="163">
        <v>178</v>
      </c>
      <c r="AC703" s="163">
        <v>41</v>
      </c>
      <c r="AD703" s="163">
        <v>21</v>
      </c>
      <c r="AE703" s="163">
        <v>7</v>
      </c>
      <c r="AF703" s="163">
        <v>0</v>
      </c>
      <c r="AG703" s="163">
        <v>13</v>
      </c>
      <c r="AH703" s="163">
        <v>19</v>
      </c>
      <c r="AI703" s="163">
        <v>31</v>
      </c>
      <c r="AJ703" s="163">
        <v>0</v>
      </c>
      <c r="AK703" s="163">
        <v>0</v>
      </c>
      <c r="AL703" s="163">
        <v>18</v>
      </c>
      <c r="AM703" s="163">
        <v>1</v>
      </c>
      <c r="AN703" s="163">
        <v>65</v>
      </c>
      <c r="AO703" s="163">
        <v>5</v>
      </c>
      <c r="AP703" s="163">
        <v>2</v>
      </c>
      <c r="AQ703" s="163">
        <v>0</v>
      </c>
      <c r="AR703" s="163">
        <v>3</v>
      </c>
      <c r="AS703" s="278">
        <v>8.8669949999999997E-2</v>
      </c>
      <c r="AT703" s="278">
        <v>0.32019704399999999</v>
      </c>
      <c r="AU703" s="278">
        <v>0.48695652</v>
      </c>
      <c r="AV703" s="278">
        <v>0.21739130000000001</v>
      </c>
      <c r="AW703" s="278">
        <v>0.14782608999999999</v>
      </c>
      <c r="AX703" s="278">
        <v>0.45217391000000001</v>
      </c>
      <c r="AY703" s="456">
        <v>114.378</v>
      </c>
      <c r="AZ703" s="278">
        <v>0.12638036999999999</v>
      </c>
      <c r="BA703" s="278">
        <v>0.42608695600000002</v>
      </c>
      <c r="BB703" s="278">
        <v>0.2</v>
      </c>
      <c r="BC703" s="278">
        <v>0.373913043</v>
      </c>
      <c r="BD703" s="164">
        <v>0.274509803</v>
      </c>
      <c r="BE703" s="164">
        <v>0.230337078</v>
      </c>
      <c r="BF703" s="164">
        <v>0.31527093499999997</v>
      </c>
      <c r="BG703" s="164">
        <v>0.48876404400000001</v>
      </c>
      <c r="BH703" s="164">
        <v>0.80403497899999998</v>
      </c>
      <c r="BI703" s="164">
        <v>0.25842696599999998</v>
      </c>
      <c r="BJ703" s="165">
        <v>169.85862057636999</v>
      </c>
      <c r="BK703" s="164">
        <v>0.34485322237014698</v>
      </c>
      <c r="BL703" s="165">
        <v>5.0737977345294096</v>
      </c>
      <c r="BM703" s="165">
        <v>28.604191931039701</v>
      </c>
      <c r="BN703" s="165">
        <v>120.484519235249</v>
      </c>
      <c r="BO703" s="165">
        <v>0.60540492345980101</v>
      </c>
      <c r="BP703" s="165">
        <v>-0.315201418939977</v>
      </c>
      <c r="BQ703" s="165">
        <v>17.274869890027301</v>
      </c>
      <c r="BR703" s="165">
        <v>4.5427323650388702</v>
      </c>
      <c r="BS703" s="284">
        <v>1.79090608861185</v>
      </c>
      <c r="BT703" s="289"/>
      <c r="BU703" s="279"/>
      <c r="BV703" s="290"/>
      <c r="BW703" s="289"/>
      <c r="BX703" s="289"/>
      <c r="BY703" s="289"/>
      <c r="BZ703" s="289"/>
      <c r="CA703" s="279"/>
      <c r="CB703" s="290"/>
      <c r="CC703" s="289"/>
      <c r="CD703" s="279"/>
      <c r="CE703" s="328"/>
      <c r="CF703" s="290"/>
      <c r="CG703" s="289"/>
      <c r="CH703" s="279"/>
      <c r="CI703" s="328"/>
      <c r="CJ703" s="290"/>
      <c r="CK703" s="289"/>
      <c r="CL703" s="279"/>
      <c r="CM703" s="328"/>
      <c r="CN703" s="290"/>
      <c r="CO703" s="289"/>
      <c r="CP703" s="279"/>
      <c r="CQ703" s="328"/>
      <c r="CR703" s="290"/>
      <c r="CS703" s="289"/>
      <c r="CT703" s="279"/>
      <c r="CU703" s="328"/>
      <c r="CV703" s="328"/>
      <c r="CW703" s="290"/>
      <c r="CX703" s="289"/>
      <c r="CY703" s="279"/>
      <c r="CZ703" s="328"/>
      <c r="DA703" s="328"/>
      <c r="DB703" s="290"/>
      <c r="DC703" s="289"/>
      <c r="DD703" s="279"/>
      <c r="DE703" s="328"/>
      <c r="DF703" s="328"/>
      <c r="DG703" s="290"/>
      <c r="DH703" s="302"/>
      <c r="DI703" s="301">
        <v>6.1149884462356496</v>
      </c>
      <c r="DP703" s="165"/>
      <c r="DQ703" s="165"/>
      <c r="DR703" s="165"/>
      <c r="ED703" s="165"/>
      <c r="EE703" s="165"/>
      <c r="EF703" s="165"/>
      <c r="EG703" s="165"/>
      <c r="EH703" s="166"/>
      <c r="EI703" s="165"/>
      <c r="EJ703" s="164"/>
      <c r="EK703" s="164"/>
      <c r="EL703" s="278"/>
      <c r="EM703" s="278"/>
      <c r="EN703" s="278"/>
      <c r="EO703" s="278"/>
      <c r="EP703" s="278"/>
      <c r="EQ703" s="278"/>
      <c r="ER703" s="165"/>
      <c r="ES703" s="166"/>
      <c r="ET703" s="166"/>
      <c r="EU703" s="166"/>
      <c r="EV703" s="166"/>
      <c r="EW703" s="166"/>
      <c r="EX703" s="284"/>
    </row>
    <row r="704" spans="1:154" ht="13" customHeight="1">
      <c r="A704" s="160" t="s">
        <v>276</v>
      </c>
      <c r="B704" s="160">
        <v>9718</v>
      </c>
      <c r="C704" s="160">
        <v>592663</v>
      </c>
      <c r="D704" s="160">
        <v>11739</v>
      </c>
      <c r="E704" s="160" t="s">
        <v>13</v>
      </c>
      <c r="F704" s="160" t="s">
        <v>13</v>
      </c>
      <c r="G704" s="175"/>
      <c r="H704" s="162" t="s">
        <v>694</v>
      </c>
      <c r="I704" s="162" t="s">
        <v>1871</v>
      </c>
      <c r="J704" s="161">
        <v>34</v>
      </c>
      <c r="K704" s="161">
        <v>2</v>
      </c>
      <c r="L704" s="161" t="s">
        <v>837</v>
      </c>
      <c r="Z704" s="163">
        <v>74</v>
      </c>
      <c r="AA704" s="163">
        <v>303</v>
      </c>
      <c r="AB704" s="163">
        <v>278</v>
      </c>
      <c r="AC704" s="163">
        <v>70</v>
      </c>
      <c r="AD704" s="163">
        <v>50</v>
      </c>
      <c r="AE704" s="163">
        <v>14</v>
      </c>
      <c r="AF704" s="163">
        <v>1</v>
      </c>
      <c r="AG704" s="163">
        <v>5</v>
      </c>
      <c r="AH704" s="163">
        <v>33</v>
      </c>
      <c r="AI704" s="163">
        <v>28</v>
      </c>
      <c r="AJ704" s="163">
        <v>5</v>
      </c>
      <c r="AK704" s="163">
        <v>2</v>
      </c>
      <c r="AL704" s="163">
        <v>23</v>
      </c>
      <c r="AM704" s="163">
        <v>1</v>
      </c>
      <c r="AN704" s="163">
        <v>73</v>
      </c>
      <c r="AO704" s="163">
        <v>2</v>
      </c>
      <c r="AP704" s="163">
        <v>0</v>
      </c>
      <c r="AQ704" s="163">
        <v>0</v>
      </c>
      <c r="AR704" s="163">
        <v>11</v>
      </c>
      <c r="AS704" s="278">
        <v>7.5907589999999997E-2</v>
      </c>
      <c r="AT704" s="278">
        <v>0.24092409200000001</v>
      </c>
      <c r="AU704" s="278">
        <v>0.41463414999999998</v>
      </c>
      <c r="AV704" s="278">
        <v>0.23902439</v>
      </c>
      <c r="AW704" s="278">
        <v>7.8048779999999998E-2</v>
      </c>
      <c r="AX704" s="278">
        <v>0.44878048999999998</v>
      </c>
      <c r="AY704" s="456">
        <v>110.006</v>
      </c>
      <c r="AZ704" s="278">
        <v>0.10851419</v>
      </c>
      <c r="BA704" s="278">
        <v>0.482926829</v>
      </c>
      <c r="BB704" s="278">
        <v>0.22926829200000001</v>
      </c>
      <c r="BC704" s="278">
        <v>0.28780487799999999</v>
      </c>
      <c r="BD704" s="164">
        <v>0.32500000000000001</v>
      </c>
      <c r="BE704" s="164">
        <v>0.25179856099999998</v>
      </c>
      <c r="BF704" s="164">
        <v>0.31353135300000001</v>
      </c>
      <c r="BG704" s="164">
        <v>0.36330935199999997</v>
      </c>
      <c r="BH704" s="164">
        <v>0.67684070500000004</v>
      </c>
      <c r="BI704" s="164">
        <v>0.111510791</v>
      </c>
      <c r="BJ704" s="165">
        <v>73.293702401938702</v>
      </c>
      <c r="BK704" s="164">
        <v>0.30002236405745197</v>
      </c>
      <c r="BL704" s="165">
        <v>-3.3072517389766198</v>
      </c>
      <c r="BM704" s="165">
        <v>31.8144696479328</v>
      </c>
      <c r="BN704" s="165">
        <v>88.607660698088395</v>
      </c>
      <c r="BO704" s="165">
        <v>-0.46950438919472098</v>
      </c>
      <c r="BP704" s="165">
        <v>-0.541712279431521</v>
      </c>
      <c r="BQ704" s="165">
        <v>8.0542892868295901</v>
      </c>
      <c r="BR704" s="165">
        <v>-4.5743138693607701</v>
      </c>
      <c r="BS704" s="284">
        <v>0.83499764774213703</v>
      </c>
      <c r="BT704" s="289"/>
      <c r="BU704" s="279"/>
      <c r="BV704" s="290"/>
      <c r="BW704" s="289"/>
      <c r="BX704" s="289"/>
      <c r="BY704" s="289"/>
      <c r="BZ704" s="289"/>
      <c r="CA704" s="279"/>
      <c r="CB704" s="290"/>
      <c r="CC704" s="289"/>
      <c r="CD704" s="279"/>
      <c r="CE704" s="328"/>
      <c r="CF704" s="290"/>
      <c r="CG704" s="289"/>
      <c r="CH704" s="279"/>
      <c r="CI704" s="328"/>
      <c r="CJ704" s="290"/>
      <c r="CK704" s="289"/>
      <c r="CL704" s="279"/>
      <c r="CM704" s="328"/>
      <c r="CN704" s="290"/>
      <c r="CO704" s="289"/>
      <c r="CP704" s="279"/>
      <c r="CQ704" s="328"/>
      <c r="CR704" s="290"/>
      <c r="CS704" s="289"/>
      <c r="CT704" s="279"/>
      <c r="CU704" s="328"/>
      <c r="CV704" s="328"/>
      <c r="CW704" s="290"/>
      <c r="CX704" s="289"/>
      <c r="CY704" s="279"/>
      <c r="CZ704" s="328"/>
      <c r="DA704" s="328"/>
      <c r="DB704" s="290"/>
      <c r="DC704" s="289"/>
      <c r="DD704" s="279"/>
      <c r="DE704" s="328"/>
      <c r="DF704" s="328"/>
      <c r="DG704" s="290"/>
      <c r="DH704" s="302"/>
      <c r="DI704" s="301">
        <v>2.7517747282981802</v>
      </c>
      <c r="DP704" s="165"/>
      <c r="DQ704" s="165"/>
      <c r="DR704" s="165"/>
      <c r="ED704" s="165"/>
      <c r="EE704" s="165"/>
      <c r="EF704" s="165"/>
      <c r="EG704" s="165"/>
      <c r="EH704" s="166"/>
      <c r="EI704" s="165"/>
      <c r="EJ704" s="164"/>
      <c r="EK704" s="164"/>
      <c r="EL704" s="278"/>
      <c r="EM704" s="278"/>
      <c r="EN704" s="278"/>
      <c r="EO704" s="278"/>
      <c r="EP704" s="278"/>
      <c r="EQ704" s="278"/>
      <c r="ER704" s="165"/>
      <c r="ES704" s="166"/>
      <c r="ET704" s="166"/>
      <c r="EU704" s="166"/>
      <c r="EV704" s="166"/>
      <c r="EW704" s="166"/>
      <c r="EX704" s="284"/>
    </row>
    <row r="705" spans="1:154" ht="13" customHeight="1">
      <c r="A705" s="160" t="s">
        <v>276</v>
      </c>
      <c r="B705" s="160">
        <v>12909</v>
      </c>
      <c r="C705" s="160">
        <v>686780</v>
      </c>
      <c r="D705" s="160">
        <v>25782</v>
      </c>
      <c r="E705" s="160" t="s">
        <v>276</v>
      </c>
      <c r="F705" s="160" t="s">
        <v>276</v>
      </c>
      <c r="G705" s="175"/>
      <c r="H705" s="162" t="s">
        <v>4079</v>
      </c>
      <c r="I705" s="162" t="s">
        <v>591</v>
      </c>
      <c r="J705" s="160">
        <v>26</v>
      </c>
      <c r="K705" s="161">
        <v>2</v>
      </c>
      <c r="L705" s="161" t="s">
        <v>837</v>
      </c>
      <c r="Z705" s="163">
        <v>70</v>
      </c>
      <c r="AA705" s="163">
        <v>232</v>
      </c>
      <c r="AB705" s="163">
        <v>213</v>
      </c>
      <c r="AC705" s="163">
        <v>45</v>
      </c>
      <c r="AD705" s="163">
        <v>29</v>
      </c>
      <c r="AE705" s="163">
        <v>10</v>
      </c>
      <c r="AF705" s="163">
        <v>0</v>
      </c>
      <c r="AG705" s="163">
        <v>6</v>
      </c>
      <c r="AH705" s="163">
        <v>25</v>
      </c>
      <c r="AI705" s="163">
        <v>25</v>
      </c>
      <c r="AJ705" s="163">
        <v>0</v>
      </c>
      <c r="AK705" s="163">
        <v>0</v>
      </c>
      <c r="AL705" s="163">
        <v>14</v>
      </c>
      <c r="AM705" s="163">
        <v>0</v>
      </c>
      <c r="AN705" s="163">
        <v>59</v>
      </c>
      <c r="AO705" s="163">
        <v>1</v>
      </c>
      <c r="AP705" s="163">
        <v>2</v>
      </c>
      <c r="AQ705" s="163">
        <v>2</v>
      </c>
      <c r="AR705" s="163">
        <v>6</v>
      </c>
      <c r="AS705" s="278">
        <v>6.0344826999999997E-2</v>
      </c>
      <c r="AT705" s="278">
        <v>0.25431034400000002</v>
      </c>
      <c r="AU705" s="278">
        <v>0.36075949000000002</v>
      </c>
      <c r="AV705" s="278">
        <v>0.36708860999999998</v>
      </c>
      <c r="AW705" s="278">
        <v>6.9620249999999995E-2</v>
      </c>
      <c r="AX705" s="278">
        <v>0.36708860999999998</v>
      </c>
      <c r="AY705" s="456">
        <v>111.66200000000001</v>
      </c>
      <c r="AZ705" s="278">
        <v>0.11428571</v>
      </c>
      <c r="BA705" s="278">
        <v>0.39743589699999998</v>
      </c>
      <c r="BB705" s="278">
        <v>0.17307692299999999</v>
      </c>
      <c r="BC705" s="278">
        <v>0.429487179</v>
      </c>
      <c r="BD705" s="164">
        <v>0.26</v>
      </c>
      <c r="BE705" s="164">
        <v>0.211267605</v>
      </c>
      <c r="BF705" s="164">
        <v>0.26086956500000003</v>
      </c>
      <c r="BG705" s="164">
        <v>0.342723004</v>
      </c>
      <c r="BH705" s="164">
        <v>0.60359256900000002</v>
      </c>
      <c r="BI705" s="164">
        <v>0.131455399</v>
      </c>
      <c r="BJ705" s="165">
        <v>86.402874618960595</v>
      </c>
      <c r="BK705" s="164">
        <v>0.26578491511552199</v>
      </c>
      <c r="BL705" s="165">
        <v>-8.8946247537609704</v>
      </c>
      <c r="BM705" s="165">
        <v>17.997254327965098</v>
      </c>
      <c r="BN705" s="165">
        <v>68.434241440235596</v>
      </c>
      <c r="BO705" s="165">
        <v>-0.23256738092281301</v>
      </c>
      <c r="BP705" s="165">
        <v>-2.24899871088564</v>
      </c>
      <c r="BQ705" s="165">
        <v>3.7733490719470502</v>
      </c>
      <c r="BR705" s="165">
        <v>-10.8042740755703</v>
      </c>
      <c r="BS705" s="284">
        <v>0.39118753833908898</v>
      </c>
      <c r="BT705" s="289"/>
      <c r="BU705" s="279"/>
      <c r="BV705" s="290"/>
      <c r="BW705" s="289"/>
      <c r="BX705" s="289"/>
      <c r="BY705" s="289"/>
      <c r="BZ705" s="289"/>
      <c r="CA705" s="279"/>
      <c r="CB705" s="290"/>
      <c r="CC705" s="289"/>
      <c r="CD705" s="279"/>
      <c r="CE705" s="328"/>
      <c r="CF705" s="290"/>
      <c r="CG705" s="289"/>
      <c r="CH705" s="279"/>
      <c r="CI705" s="328"/>
      <c r="CJ705" s="290"/>
      <c r="CK705" s="289"/>
      <c r="CL705" s="279"/>
      <c r="CM705" s="328"/>
      <c r="CN705" s="290"/>
      <c r="CO705" s="289"/>
      <c r="CP705" s="279"/>
      <c r="CQ705" s="328"/>
      <c r="CR705" s="290"/>
      <c r="CS705" s="289"/>
      <c r="CT705" s="279"/>
      <c r="CU705" s="328"/>
      <c r="CV705" s="328"/>
      <c r="CW705" s="290"/>
      <c r="CX705" s="289"/>
      <c r="CY705" s="279"/>
      <c r="CZ705" s="328"/>
      <c r="DA705" s="328"/>
      <c r="DB705" s="290"/>
      <c r="DC705" s="289"/>
      <c r="DD705" s="279"/>
      <c r="DE705" s="328"/>
      <c r="DF705" s="328"/>
      <c r="DG705" s="290"/>
      <c r="DH705" s="325"/>
      <c r="DI705" s="301">
        <v>7.0151670575141898</v>
      </c>
      <c r="DP705" s="165"/>
      <c r="DQ705" s="165"/>
      <c r="DR705" s="165"/>
      <c r="ED705" s="165"/>
      <c r="EE705" s="165"/>
      <c r="EF705" s="165"/>
      <c r="EG705" s="165"/>
      <c r="EH705" s="166"/>
      <c r="EI705" s="165"/>
      <c r="EJ705" s="164"/>
      <c r="EK705" s="164"/>
      <c r="EL705" s="278"/>
      <c r="EM705" s="278"/>
      <c r="EN705" s="278"/>
      <c r="EO705" s="278"/>
      <c r="EP705" s="278"/>
      <c r="EQ705" s="278"/>
      <c r="ER705" s="165"/>
    </row>
    <row r="706" spans="1:154" ht="13" customHeight="1">
      <c r="A706" s="160" t="s">
        <v>276</v>
      </c>
      <c r="B706" s="160">
        <v>11914</v>
      </c>
      <c r="C706" s="160">
        <v>679529</v>
      </c>
      <c r="D706" s="160">
        <v>27465</v>
      </c>
      <c r="E706" s="160" t="s">
        <v>239</v>
      </c>
      <c r="F706" s="160" t="s">
        <v>239</v>
      </c>
      <c r="G706" s="175"/>
      <c r="H706" s="162" t="s">
        <v>3100</v>
      </c>
      <c r="I706" s="162" t="s">
        <v>867</v>
      </c>
      <c r="J706" s="160">
        <v>25</v>
      </c>
      <c r="K706" s="161">
        <v>3</v>
      </c>
      <c r="L706" s="161" t="s">
        <v>837</v>
      </c>
      <c r="Z706" s="163">
        <v>85</v>
      </c>
      <c r="AA706" s="163">
        <v>358</v>
      </c>
      <c r="AB706" s="163">
        <v>306</v>
      </c>
      <c r="AC706" s="163">
        <v>72</v>
      </c>
      <c r="AD706" s="163">
        <v>33</v>
      </c>
      <c r="AE706" s="163">
        <v>19</v>
      </c>
      <c r="AF706" s="163">
        <v>0</v>
      </c>
      <c r="AG706" s="163">
        <v>20</v>
      </c>
      <c r="AH706" s="163">
        <v>51</v>
      </c>
      <c r="AI706" s="163">
        <v>56</v>
      </c>
      <c r="AJ706" s="163">
        <v>1</v>
      </c>
      <c r="AK706" s="163">
        <v>0</v>
      </c>
      <c r="AL706" s="163">
        <v>40</v>
      </c>
      <c r="AM706" s="163">
        <v>5</v>
      </c>
      <c r="AN706" s="163">
        <v>84</v>
      </c>
      <c r="AO706" s="163">
        <v>8</v>
      </c>
      <c r="AP706" s="163">
        <v>4</v>
      </c>
      <c r="AQ706" s="163">
        <v>0</v>
      </c>
      <c r="AR706" s="163">
        <v>9</v>
      </c>
      <c r="AS706" s="278">
        <v>0.111731843</v>
      </c>
      <c r="AT706" s="278">
        <v>0.234636871</v>
      </c>
      <c r="AU706" s="278">
        <v>0.47345133</v>
      </c>
      <c r="AV706" s="278">
        <v>0.23893805000000001</v>
      </c>
      <c r="AW706" s="278">
        <v>0.15044247999999999</v>
      </c>
      <c r="AX706" s="278">
        <v>0.43805309999999997</v>
      </c>
      <c r="AY706" s="456">
        <v>110.503</v>
      </c>
      <c r="AZ706" s="278">
        <v>0.1022409</v>
      </c>
      <c r="BA706" s="278">
        <v>0.30088495500000001</v>
      </c>
      <c r="BB706" s="278">
        <v>0.172566371</v>
      </c>
      <c r="BC706" s="278">
        <v>0.526548672</v>
      </c>
      <c r="BD706" s="164">
        <v>0.25242718400000003</v>
      </c>
      <c r="BE706" s="164">
        <v>0.235294117</v>
      </c>
      <c r="BF706" s="164">
        <v>0.33519553000000002</v>
      </c>
      <c r="BG706" s="164">
        <v>0.49346405199999999</v>
      </c>
      <c r="BH706" s="164">
        <v>0.82865958200000001</v>
      </c>
      <c r="BI706" s="164">
        <v>0.25816993500000002</v>
      </c>
      <c r="BJ706" s="165">
        <v>166.52637892240199</v>
      </c>
      <c r="BK706" s="164">
        <v>0.352752166159092</v>
      </c>
      <c r="BL706" s="165">
        <v>11.212938720470699</v>
      </c>
      <c r="BM706" s="165">
        <v>52.709890062099703</v>
      </c>
      <c r="BN706" s="165">
        <v>129.04910368416401</v>
      </c>
      <c r="BO706" s="165">
        <v>0.32558054013386201</v>
      </c>
      <c r="BP706" s="165">
        <v>9.9350120872259105E-3</v>
      </c>
      <c r="BQ706" s="165">
        <v>17.1295619459063</v>
      </c>
      <c r="BR706" s="165">
        <v>11.9774737955243</v>
      </c>
      <c r="BS706" s="284">
        <v>1.77584184306287</v>
      </c>
      <c r="BT706" s="289"/>
      <c r="BU706" s="279"/>
      <c r="BV706" s="290"/>
      <c r="BW706" s="289"/>
      <c r="BX706" s="289"/>
      <c r="BY706" s="289"/>
      <c r="BZ706" s="289"/>
      <c r="CA706" s="279"/>
      <c r="CB706" s="290"/>
      <c r="CC706" s="289"/>
      <c r="CD706" s="279"/>
      <c r="CE706" s="328"/>
      <c r="CF706" s="290"/>
      <c r="CG706" s="289"/>
      <c r="CH706" s="279"/>
      <c r="CI706" s="328"/>
      <c r="CJ706" s="290"/>
      <c r="CK706" s="289"/>
      <c r="CL706" s="279"/>
      <c r="CM706" s="328"/>
      <c r="CN706" s="290"/>
      <c r="CO706" s="289"/>
      <c r="CP706" s="279"/>
      <c r="CQ706" s="328"/>
      <c r="CR706" s="290"/>
      <c r="CS706" s="289"/>
      <c r="CT706" s="279"/>
      <c r="CU706" s="328"/>
      <c r="CV706" s="328"/>
      <c r="CW706" s="290"/>
      <c r="CX706" s="289"/>
      <c r="CY706" s="279"/>
      <c r="CZ706" s="328"/>
      <c r="DA706" s="328"/>
      <c r="DB706" s="290"/>
      <c r="DC706" s="289"/>
      <c r="DD706" s="279"/>
      <c r="DE706" s="328"/>
      <c r="DF706" s="328"/>
      <c r="DG706" s="290"/>
      <c r="DH706" s="302"/>
      <c r="DI706" s="301">
        <v>-7.1039273738861004</v>
      </c>
      <c r="DP706" s="165"/>
      <c r="DQ706" s="165"/>
      <c r="DR706" s="165"/>
      <c r="ED706" s="165"/>
      <c r="EE706" s="165"/>
      <c r="EF706" s="165"/>
      <c r="EG706" s="165"/>
      <c r="EH706" s="166"/>
      <c r="EI706" s="165"/>
      <c r="EJ706" s="164"/>
      <c r="EK706" s="164"/>
      <c r="EL706" s="278"/>
      <c r="EM706" s="278"/>
      <c r="EN706" s="278"/>
      <c r="EO706" s="278"/>
      <c r="EP706" s="278"/>
      <c r="EQ706" s="278"/>
      <c r="ER706" s="165"/>
      <c r="ES706" s="166"/>
      <c r="ET706" s="166"/>
      <c r="EU706" s="166"/>
      <c r="EV706" s="166"/>
      <c r="EW706" s="166"/>
      <c r="EX706" s="284"/>
    </row>
    <row r="707" spans="1:154" ht="13" customHeight="1">
      <c r="A707" s="160" t="s">
        <v>276</v>
      </c>
      <c r="B707" s="160">
        <v>9099</v>
      </c>
      <c r="C707" s="160">
        <v>572138</v>
      </c>
      <c r="D707" s="160">
        <v>10441</v>
      </c>
      <c r="E707" s="160" t="s">
        <v>614</v>
      </c>
      <c r="F707" s="160" t="s">
        <v>614</v>
      </c>
      <c r="G707" s="175"/>
      <c r="H707" s="162" t="s">
        <v>3338</v>
      </c>
      <c r="I707" s="162" t="s">
        <v>237</v>
      </c>
      <c r="J707" s="160">
        <v>32</v>
      </c>
      <c r="K707" s="161">
        <v>3</v>
      </c>
      <c r="L707" s="161" t="s">
        <v>46</v>
      </c>
      <c r="Z707" s="163"/>
      <c r="AS707" s="278"/>
      <c r="AT707" s="278"/>
      <c r="AU707" s="278"/>
      <c r="AV707" s="278"/>
      <c r="AW707" s="278"/>
      <c r="AX707" s="278"/>
      <c r="AY707" s="456"/>
      <c r="AZ707" s="278"/>
      <c r="BA707" s="278"/>
      <c r="BB707" s="278"/>
      <c r="BC707" s="278"/>
      <c r="BD707" s="164"/>
      <c r="BE707" s="164"/>
      <c r="BF707" s="164"/>
      <c r="BG707" s="164"/>
      <c r="BH707" s="164"/>
      <c r="BI707" s="164"/>
      <c r="BJ707" s="165"/>
      <c r="BK707" s="164"/>
      <c r="BL707" s="165"/>
      <c r="BM707" s="165"/>
      <c r="BN707" s="165"/>
      <c r="BO707" s="165"/>
      <c r="BP707" s="165"/>
      <c r="BQ707" s="165"/>
      <c r="BR707" s="165"/>
      <c r="BS707" s="284"/>
      <c r="BT707" s="289"/>
      <c r="BU707" s="279"/>
      <c r="BV707" s="290"/>
      <c r="BW707" s="289"/>
      <c r="BX707" s="289"/>
      <c r="BY707" s="289"/>
      <c r="BZ707" s="289"/>
      <c r="CA707" s="279"/>
      <c r="CB707" s="290"/>
      <c r="CC707" s="289"/>
      <c r="CD707" s="279"/>
      <c r="CE707" s="328"/>
      <c r="CF707" s="290"/>
      <c r="CG707" s="289"/>
      <c r="CH707" s="279"/>
      <c r="CI707" s="328"/>
      <c r="CJ707" s="290"/>
      <c r="CK707" s="289"/>
      <c r="CL707" s="279"/>
      <c r="CM707" s="328"/>
      <c r="CN707" s="290"/>
      <c r="CO707" s="289"/>
      <c r="CP707" s="279"/>
      <c r="CQ707" s="328"/>
      <c r="CR707" s="290"/>
      <c r="CS707" s="289"/>
      <c r="CT707" s="279"/>
      <c r="CU707" s="328"/>
      <c r="CV707" s="328"/>
      <c r="CW707" s="290"/>
      <c r="CX707" s="289"/>
      <c r="CY707" s="279"/>
      <c r="CZ707" s="328"/>
      <c r="DA707" s="328"/>
      <c r="DB707" s="290"/>
      <c r="DC707" s="289"/>
      <c r="DD707" s="279"/>
      <c r="DE707" s="328"/>
      <c r="DF707" s="328"/>
      <c r="DG707" s="290"/>
      <c r="DH707" s="302"/>
      <c r="DI707" s="301"/>
      <c r="DP707" s="165"/>
      <c r="DQ707" s="165"/>
      <c r="DR707" s="165"/>
      <c r="ED707" s="165"/>
      <c r="EE707" s="165"/>
      <c r="EF707" s="165"/>
      <c r="EG707" s="165"/>
      <c r="EH707" s="166"/>
      <c r="EI707" s="165"/>
      <c r="EJ707" s="164"/>
      <c r="EK707" s="164"/>
      <c r="EL707" s="278"/>
      <c r="EM707" s="278"/>
      <c r="EN707" s="278"/>
      <c r="EO707" s="278"/>
      <c r="EP707" s="278"/>
      <c r="EQ707" s="278"/>
      <c r="ER707" s="165"/>
      <c r="ES707" s="166"/>
      <c r="ET707" s="166"/>
      <c r="EU707" s="166"/>
      <c r="EV707" s="166"/>
      <c r="EW707" s="166"/>
      <c r="EX707" s="284"/>
    </row>
    <row r="708" spans="1:154" ht="13" customHeight="1">
      <c r="A708" s="160" t="s">
        <v>276</v>
      </c>
      <c r="B708" s="160">
        <v>12918</v>
      </c>
      <c r="C708" s="160">
        <v>702616</v>
      </c>
      <c r="D708" s="160">
        <v>31781</v>
      </c>
      <c r="E708" s="160" t="s">
        <v>17</v>
      </c>
      <c r="F708" s="160" t="s">
        <v>17</v>
      </c>
      <c r="G708" s="175"/>
      <c r="H708" s="162" t="s">
        <v>4149</v>
      </c>
      <c r="I708" s="162" t="s">
        <v>279</v>
      </c>
      <c r="J708" s="160">
        <v>21</v>
      </c>
      <c r="K708" s="161">
        <v>4</v>
      </c>
      <c r="L708" s="161" t="s">
        <v>46</v>
      </c>
      <c r="Z708" s="163">
        <v>82</v>
      </c>
      <c r="AA708" s="163">
        <v>346</v>
      </c>
      <c r="AB708" s="163">
        <v>323</v>
      </c>
      <c r="AC708" s="163">
        <v>84</v>
      </c>
      <c r="AD708" s="163">
        <v>58</v>
      </c>
      <c r="AE708" s="163">
        <v>13</v>
      </c>
      <c r="AF708" s="163">
        <v>2</v>
      </c>
      <c r="AG708" s="163">
        <v>11</v>
      </c>
      <c r="AH708" s="163">
        <v>36</v>
      </c>
      <c r="AI708" s="163">
        <v>36</v>
      </c>
      <c r="AJ708" s="163">
        <v>9</v>
      </c>
      <c r="AK708" s="163">
        <v>8</v>
      </c>
      <c r="AL708" s="163">
        <v>19</v>
      </c>
      <c r="AM708" s="163">
        <v>0</v>
      </c>
      <c r="AN708" s="163">
        <v>85</v>
      </c>
      <c r="AO708" s="163">
        <v>4</v>
      </c>
      <c r="AP708" s="163">
        <v>0</v>
      </c>
      <c r="AQ708" s="163">
        <v>0</v>
      </c>
      <c r="AR708" s="163">
        <v>3</v>
      </c>
      <c r="AS708" s="278">
        <v>5.4913294000000001E-2</v>
      </c>
      <c r="AT708" s="278">
        <v>0.24566473899999999</v>
      </c>
      <c r="AU708" s="278">
        <v>0.30672269000000002</v>
      </c>
      <c r="AV708" s="278">
        <v>0.26470588</v>
      </c>
      <c r="AW708" s="278">
        <v>0.10504202</v>
      </c>
      <c r="AX708" s="278">
        <v>0.44957983000000001</v>
      </c>
      <c r="AY708" s="456">
        <v>109.622</v>
      </c>
      <c r="AZ708" s="278">
        <v>0.12159001999999999</v>
      </c>
      <c r="BA708" s="278">
        <v>0.46835442999999999</v>
      </c>
      <c r="BB708" s="278">
        <v>0.198312236</v>
      </c>
      <c r="BC708" s="278">
        <v>0.33333333300000001</v>
      </c>
      <c r="BD708" s="164">
        <v>0.32158590300000001</v>
      </c>
      <c r="BE708" s="164">
        <v>0.26006191899999997</v>
      </c>
      <c r="BF708" s="164">
        <v>0.30924855400000001</v>
      </c>
      <c r="BG708" s="164">
        <v>0.41486068100000001</v>
      </c>
      <c r="BH708" s="164">
        <v>0.72410923500000002</v>
      </c>
      <c r="BI708" s="164">
        <v>0.15479876200000001</v>
      </c>
      <c r="BJ708" s="165">
        <v>99.849261291911702</v>
      </c>
      <c r="BK708" s="164">
        <v>0.31727267069623599</v>
      </c>
      <c r="BL708" s="165">
        <v>1.00420016975417</v>
      </c>
      <c r="BM708" s="165">
        <v>41.110192248535299</v>
      </c>
      <c r="BN708" s="165">
        <v>104.339914219448</v>
      </c>
      <c r="BO708" s="165">
        <v>-8.1675139927115795E-2</v>
      </c>
      <c r="BP708" s="165">
        <v>-2.13165077520534</v>
      </c>
      <c r="BQ708" s="165">
        <v>10.139910975874299</v>
      </c>
      <c r="BR708" s="165">
        <v>-0.403640484034123</v>
      </c>
      <c r="BS708" s="284">
        <v>1.05121650236908</v>
      </c>
      <c r="BT708" s="289"/>
      <c r="BU708" s="279"/>
      <c r="BV708" s="290"/>
      <c r="BW708" s="289"/>
      <c r="BX708" s="289"/>
      <c r="BY708" s="289"/>
      <c r="BZ708" s="289"/>
      <c r="CA708" s="279"/>
      <c r="CB708" s="290"/>
      <c r="CC708" s="289"/>
      <c r="CD708" s="279"/>
      <c r="CE708" s="328"/>
      <c r="CF708" s="290"/>
      <c r="CG708" s="289"/>
      <c r="CH708" s="279"/>
      <c r="CI708" s="328"/>
      <c r="CJ708" s="290"/>
      <c r="CK708" s="289"/>
      <c r="CL708" s="279"/>
      <c r="CM708" s="328"/>
      <c r="CN708" s="290"/>
      <c r="CO708" s="289"/>
      <c r="CP708" s="279"/>
      <c r="CQ708" s="328"/>
      <c r="CR708" s="290"/>
      <c r="CS708" s="289"/>
      <c r="CT708" s="279"/>
      <c r="CU708" s="328"/>
      <c r="CV708" s="328"/>
      <c r="CW708" s="290"/>
      <c r="CX708" s="289"/>
      <c r="CY708" s="279"/>
      <c r="CZ708" s="328"/>
      <c r="DA708" s="328"/>
      <c r="DB708" s="290"/>
      <c r="DC708" s="289"/>
      <c r="DD708" s="279"/>
      <c r="DE708" s="328"/>
      <c r="DF708" s="328"/>
      <c r="DG708" s="290"/>
      <c r="DH708" s="325"/>
      <c r="DI708" s="301">
        <v>-1.30164790153503</v>
      </c>
      <c r="DP708" s="165"/>
      <c r="DQ708" s="165"/>
      <c r="DR708" s="165"/>
      <c r="ED708" s="165"/>
      <c r="EE708" s="165"/>
      <c r="EF708" s="165"/>
      <c r="EG708" s="165"/>
      <c r="EH708" s="166"/>
      <c r="EI708" s="165"/>
      <c r="EL708" s="278"/>
      <c r="EM708" s="278"/>
      <c r="EN708" s="278"/>
      <c r="EO708" s="278"/>
      <c r="EP708" s="278"/>
      <c r="EQ708" s="278"/>
      <c r="ER708" s="165"/>
    </row>
    <row r="709" spans="1:154" ht="13" customHeight="1">
      <c r="A709" s="160" t="s">
        <v>276</v>
      </c>
      <c r="B709" s="160">
        <v>9750</v>
      </c>
      <c r="C709" s="160">
        <v>593871</v>
      </c>
      <c r="D709" s="160">
        <v>13152</v>
      </c>
      <c r="E709" s="160" t="s">
        <v>598</v>
      </c>
      <c r="F709" s="160" t="s">
        <v>598</v>
      </c>
      <c r="G709" s="175"/>
      <c r="H709" s="168" t="s">
        <v>226</v>
      </c>
      <c r="I709" s="169" t="s">
        <v>548</v>
      </c>
      <c r="J709" s="170">
        <v>31</v>
      </c>
      <c r="K709" s="161">
        <v>4</v>
      </c>
      <c r="L709" s="161" t="s">
        <v>2545</v>
      </c>
      <c r="Z709" s="163">
        <v>72</v>
      </c>
      <c r="AA709" s="163">
        <v>269</v>
      </c>
      <c r="AB709" s="163">
        <v>245</v>
      </c>
      <c r="AC709" s="163">
        <v>62</v>
      </c>
      <c r="AD709" s="163">
        <v>38</v>
      </c>
      <c r="AE709" s="163">
        <v>12</v>
      </c>
      <c r="AF709" s="163">
        <v>0</v>
      </c>
      <c r="AG709" s="163">
        <v>12</v>
      </c>
      <c r="AH709" s="163">
        <v>28</v>
      </c>
      <c r="AI709" s="163">
        <v>39</v>
      </c>
      <c r="AJ709" s="163">
        <v>3</v>
      </c>
      <c r="AK709" s="163">
        <v>2</v>
      </c>
      <c r="AL709" s="163">
        <v>17</v>
      </c>
      <c r="AM709" s="163">
        <v>0</v>
      </c>
      <c r="AN709" s="163">
        <v>37</v>
      </c>
      <c r="AO709" s="163">
        <v>3</v>
      </c>
      <c r="AP709" s="163">
        <v>3</v>
      </c>
      <c r="AQ709" s="163">
        <v>1</v>
      </c>
      <c r="AR709" s="163">
        <v>5</v>
      </c>
      <c r="AS709" s="278">
        <v>6.3197026000000003E-2</v>
      </c>
      <c r="AT709" s="278">
        <v>0.13754646800000001</v>
      </c>
      <c r="AU709" s="278">
        <v>0.50943395999999996</v>
      </c>
      <c r="AV709" s="278">
        <v>0.21226415000000001</v>
      </c>
      <c r="AW709" s="278">
        <v>8.4905659999999994E-2</v>
      </c>
      <c r="AX709" s="278">
        <v>0.45754717</v>
      </c>
      <c r="AY709" s="456">
        <v>111.90900000000001</v>
      </c>
      <c r="AZ709" s="278">
        <v>0.10444674</v>
      </c>
      <c r="BA709" s="278">
        <v>0.43062200899999997</v>
      </c>
      <c r="BB709" s="278">
        <v>0.17224880300000001</v>
      </c>
      <c r="BC709" s="278">
        <v>0.39712918600000002</v>
      </c>
      <c r="BD709" s="164">
        <v>0.25125628100000003</v>
      </c>
      <c r="BE709" s="164">
        <v>0.25306122399999997</v>
      </c>
      <c r="BF709" s="164">
        <v>0.30597014900000002</v>
      </c>
      <c r="BG709" s="164">
        <v>0.44897959100000001</v>
      </c>
      <c r="BH709" s="164">
        <v>0.75494974000000004</v>
      </c>
      <c r="BI709" s="164">
        <v>0.19591836700000001</v>
      </c>
      <c r="BJ709" s="165">
        <v>126.372484932842</v>
      </c>
      <c r="BK709" s="164">
        <v>0.32661317889370101</v>
      </c>
      <c r="BL709" s="165">
        <v>2.79328864439031</v>
      </c>
      <c r="BM709" s="165">
        <v>33.973958786563998</v>
      </c>
      <c r="BN709" s="165">
        <v>116.26461830699699</v>
      </c>
      <c r="BO709" s="165">
        <v>0.92792028388201497</v>
      </c>
      <c r="BP709" s="165">
        <v>-3.5808983258902999E-2</v>
      </c>
      <c r="BQ709" s="165">
        <v>7.5152579629664702</v>
      </c>
      <c r="BR709" s="165">
        <v>4.9990259418134997</v>
      </c>
      <c r="BS709" s="284">
        <v>0.77911563612616097</v>
      </c>
      <c r="BT709" s="289"/>
      <c r="BU709" s="279"/>
      <c r="BV709" s="290"/>
      <c r="BW709" s="289"/>
      <c r="BX709" s="289"/>
      <c r="BY709" s="289"/>
      <c r="BZ709" s="289"/>
      <c r="CA709" s="279"/>
      <c r="CB709" s="290"/>
      <c r="CC709" s="289"/>
      <c r="CD709" s="279"/>
      <c r="CE709" s="328"/>
      <c r="CF709" s="290"/>
      <c r="CG709" s="289"/>
      <c r="CH709" s="279"/>
      <c r="CI709" s="328"/>
      <c r="CJ709" s="290"/>
      <c r="CK709" s="289"/>
      <c r="CL709" s="279"/>
      <c r="CM709" s="328"/>
      <c r="CN709" s="290"/>
      <c r="CO709" s="289"/>
      <c r="CP709" s="279"/>
      <c r="CQ709" s="328"/>
      <c r="CR709" s="290"/>
      <c r="CS709" s="289"/>
      <c r="CT709" s="279"/>
      <c r="CU709" s="328"/>
      <c r="CV709" s="328"/>
      <c r="CW709" s="290"/>
      <c r="CX709" s="289"/>
      <c r="CY709" s="279"/>
      <c r="CZ709" s="328"/>
      <c r="DA709" s="328"/>
      <c r="DB709" s="290"/>
      <c r="DC709" s="289"/>
      <c r="DD709" s="279"/>
      <c r="DE709" s="328"/>
      <c r="DF709" s="328"/>
      <c r="DG709" s="290"/>
      <c r="DH709" s="302"/>
      <c r="DI709" s="301">
        <v>-6.6928969621658299</v>
      </c>
      <c r="DP709" s="165"/>
      <c r="DQ709" s="165"/>
      <c r="DR709" s="165"/>
      <c r="ED709" s="165"/>
      <c r="EE709" s="165"/>
      <c r="EF709" s="165"/>
      <c r="EG709" s="165"/>
      <c r="EH709" s="166"/>
      <c r="EI709" s="165"/>
      <c r="EJ709" s="164"/>
      <c r="EK709" s="164"/>
      <c r="EL709" s="278"/>
      <c r="EM709" s="278"/>
      <c r="EN709" s="278"/>
      <c r="EO709" s="278"/>
      <c r="EP709" s="278"/>
      <c r="EQ709" s="278"/>
      <c r="ER709" s="165"/>
      <c r="ES709" s="166"/>
      <c r="ET709" s="166"/>
      <c r="EU709" s="166"/>
      <c r="EV709" s="166"/>
      <c r="EW709" s="166"/>
      <c r="EX709" s="284"/>
    </row>
    <row r="710" spans="1:154" ht="13" customHeight="1">
      <c r="A710" s="160" t="s">
        <v>276</v>
      </c>
      <c r="B710" s="160">
        <v>12558</v>
      </c>
      <c r="C710" s="160">
        <v>678554</v>
      </c>
      <c r="D710" s="160">
        <v>23986</v>
      </c>
      <c r="E710" s="160" t="s">
        <v>2178</v>
      </c>
      <c r="F710" s="160" t="s">
        <v>2178</v>
      </c>
      <c r="G710" s="175"/>
      <c r="H710" s="162" t="s">
        <v>3456</v>
      </c>
      <c r="I710" s="162" t="s">
        <v>2361</v>
      </c>
      <c r="J710" s="160">
        <v>24</v>
      </c>
      <c r="K710" s="161">
        <v>4</v>
      </c>
      <c r="L710" s="161" t="s">
        <v>837</v>
      </c>
      <c r="Z710" s="163">
        <v>47</v>
      </c>
      <c r="AA710" s="163">
        <v>128</v>
      </c>
      <c r="AB710" s="163">
        <v>111</v>
      </c>
      <c r="AC710" s="163">
        <v>25</v>
      </c>
      <c r="AD710" s="163">
        <v>19</v>
      </c>
      <c r="AE710" s="163">
        <v>2</v>
      </c>
      <c r="AF710" s="163">
        <v>1</v>
      </c>
      <c r="AG710" s="163">
        <v>3</v>
      </c>
      <c r="AH710" s="163">
        <v>14</v>
      </c>
      <c r="AI710" s="163">
        <v>8</v>
      </c>
      <c r="AJ710" s="163">
        <v>4</v>
      </c>
      <c r="AK710" s="163">
        <v>1</v>
      </c>
      <c r="AL710" s="163">
        <v>12</v>
      </c>
      <c r="AM710" s="163">
        <v>0</v>
      </c>
      <c r="AN710" s="163">
        <v>31</v>
      </c>
      <c r="AO710" s="163">
        <v>4</v>
      </c>
      <c r="AP710" s="163">
        <v>1</v>
      </c>
      <c r="AQ710" s="163">
        <v>0</v>
      </c>
      <c r="AR710" s="163">
        <v>4</v>
      </c>
      <c r="AS710" s="278">
        <v>9.375E-2</v>
      </c>
      <c r="AT710" s="278">
        <v>0.2421875</v>
      </c>
      <c r="AU710" s="278">
        <v>0.35802468999999998</v>
      </c>
      <c r="AV710" s="278">
        <v>0.25925925999999999</v>
      </c>
      <c r="AW710" s="278">
        <v>6.1728400000000003E-2</v>
      </c>
      <c r="AX710" s="278">
        <v>0.38271604999999997</v>
      </c>
      <c r="AY710" s="456">
        <v>110.986</v>
      </c>
      <c r="AZ710" s="278">
        <v>7.5435199999999994E-2</v>
      </c>
      <c r="BA710" s="278">
        <v>0.395061728</v>
      </c>
      <c r="BB710" s="278">
        <v>0.185185185</v>
      </c>
      <c r="BC710" s="278">
        <v>0.419753086</v>
      </c>
      <c r="BD710" s="164">
        <v>0.28205128200000001</v>
      </c>
      <c r="BE710" s="164">
        <v>0.225225225</v>
      </c>
      <c r="BF710" s="164">
        <v>0.3203125</v>
      </c>
      <c r="BG710" s="164">
        <v>0.34234234200000002</v>
      </c>
      <c r="BH710" s="164">
        <v>0.66265484200000002</v>
      </c>
      <c r="BI710" s="164">
        <v>0.11711711700000001</v>
      </c>
      <c r="BJ710" s="165">
        <v>75.5436120160211</v>
      </c>
      <c r="BK710" s="164">
        <v>0.29978577885776703</v>
      </c>
      <c r="BL710" s="165">
        <v>-1.4213791719895801</v>
      </c>
      <c r="BM710" s="165">
        <v>13.415519631721301</v>
      </c>
      <c r="BN710" s="165">
        <v>92.782546312365398</v>
      </c>
      <c r="BO710" s="165">
        <v>-0.77471391884544405</v>
      </c>
      <c r="BP710" s="165">
        <v>0.57884507765993398</v>
      </c>
      <c r="BQ710" s="165">
        <v>4.1459991641084502</v>
      </c>
      <c r="BR710" s="165">
        <v>-0.48427680062848</v>
      </c>
      <c r="BS710" s="284">
        <v>0.42982061188593501</v>
      </c>
      <c r="BT710" s="289"/>
      <c r="BU710" s="279"/>
      <c r="BV710" s="290"/>
      <c r="BW710" s="289"/>
      <c r="BX710" s="289"/>
      <c r="BY710" s="289"/>
      <c r="BZ710" s="289"/>
      <c r="CA710" s="279"/>
      <c r="CB710" s="290"/>
      <c r="CC710" s="289"/>
      <c r="CD710" s="279"/>
      <c r="CE710" s="328"/>
      <c r="CF710" s="290"/>
      <c r="CG710" s="289"/>
      <c r="CH710" s="279"/>
      <c r="CI710" s="328"/>
      <c r="CJ710" s="290"/>
      <c r="CK710" s="289"/>
      <c r="CL710" s="279"/>
      <c r="CM710" s="328"/>
      <c r="CN710" s="290"/>
      <c r="CO710" s="289"/>
      <c r="CP710" s="279"/>
      <c r="CQ710" s="328"/>
      <c r="CR710" s="290"/>
      <c r="CS710" s="289"/>
      <c r="CT710" s="279"/>
      <c r="CU710" s="328"/>
      <c r="CV710" s="328"/>
      <c r="CW710" s="290"/>
      <c r="CX710" s="289"/>
      <c r="CY710" s="279"/>
      <c r="CZ710" s="328"/>
      <c r="DA710" s="328"/>
      <c r="DB710" s="290"/>
      <c r="DC710" s="289"/>
      <c r="DD710" s="279"/>
      <c r="DE710" s="328"/>
      <c r="DF710" s="328"/>
      <c r="DG710" s="290"/>
      <c r="DH710" s="302"/>
      <c r="DI710" s="301">
        <v>0.248236894607543</v>
      </c>
      <c r="DP710" s="165"/>
      <c r="DQ710" s="165"/>
      <c r="DR710" s="165"/>
      <c r="ED710" s="165"/>
      <c r="EE710" s="165"/>
      <c r="EF710" s="165"/>
      <c r="EG710" s="165"/>
      <c r="EH710" s="166"/>
      <c r="EI710" s="165"/>
      <c r="EJ710" s="164"/>
      <c r="EK710" s="164"/>
      <c r="EL710" s="278"/>
      <c r="EM710" s="278"/>
      <c r="EN710" s="278"/>
      <c r="EO710" s="278"/>
      <c r="EP710" s="278"/>
      <c r="EQ710" s="278"/>
      <c r="ER710" s="165"/>
      <c r="ES710" s="166"/>
      <c r="ET710" s="166"/>
      <c r="EU710" s="166"/>
      <c r="EV710" s="166"/>
      <c r="EW710" s="166"/>
      <c r="EX710" s="284"/>
    </row>
    <row r="711" spans="1:154" ht="13" customHeight="1">
      <c r="A711" s="160" t="s">
        <v>276</v>
      </c>
      <c r="B711" s="160">
        <v>10607</v>
      </c>
      <c r="C711" s="160">
        <v>628451</v>
      </c>
      <c r="D711" s="160">
        <v>18819</v>
      </c>
      <c r="E711" s="160" t="s">
        <v>239</v>
      </c>
      <c r="F711" s="160" t="s">
        <v>239</v>
      </c>
      <c r="G711" s="175"/>
      <c r="H711" s="162" t="s">
        <v>3380</v>
      </c>
      <c r="I711" s="162" t="s">
        <v>1955</v>
      </c>
      <c r="J711" s="161">
        <v>32</v>
      </c>
      <c r="K711" s="161">
        <v>4</v>
      </c>
      <c r="L711" s="161" t="s">
        <v>837</v>
      </c>
      <c r="Z711" s="163">
        <v>46</v>
      </c>
      <c r="AA711" s="163">
        <v>106</v>
      </c>
      <c r="AB711" s="163">
        <v>94</v>
      </c>
      <c r="AC711" s="163">
        <v>20</v>
      </c>
      <c r="AD711" s="163">
        <v>14</v>
      </c>
      <c r="AE711" s="163">
        <v>4</v>
      </c>
      <c r="AF711" s="163">
        <v>0</v>
      </c>
      <c r="AG711" s="163">
        <v>2</v>
      </c>
      <c r="AH711" s="163">
        <v>14</v>
      </c>
      <c r="AI711" s="163">
        <v>15</v>
      </c>
      <c r="AJ711" s="163">
        <v>3</v>
      </c>
      <c r="AK711" s="163">
        <v>0</v>
      </c>
      <c r="AL711" s="163">
        <v>7</v>
      </c>
      <c r="AM711" s="163">
        <v>0</v>
      </c>
      <c r="AN711" s="163">
        <v>14</v>
      </c>
      <c r="AO711" s="163">
        <v>4</v>
      </c>
      <c r="AP711" s="163">
        <v>1</v>
      </c>
      <c r="AQ711" s="163">
        <v>0</v>
      </c>
      <c r="AR711" s="163">
        <v>5</v>
      </c>
      <c r="AS711" s="278">
        <v>6.6037735E-2</v>
      </c>
      <c r="AT711" s="278">
        <v>0.132075471</v>
      </c>
      <c r="AU711" s="278">
        <v>0.48148148000000002</v>
      </c>
      <c r="AV711" s="278">
        <v>0.22222222</v>
      </c>
      <c r="AW711" s="278">
        <v>3.703704E-2</v>
      </c>
      <c r="AX711" s="278">
        <v>0.32098765000000001</v>
      </c>
      <c r="AY711" s="456">
        <v>108.88</v>
      </c>
      <c r="AZ711" s="278">
        <v>7.9487180000000004E-2</v>
      </c>
      <c r="BA711" s="278">
        <v>0.419753086</v>
      </c>
      <c r="BB711" s="278">
        <v>0.14814814800000001</v>
      </c>
      <c r="BC711" s="278">
        <v>0.432098765</v>
      </c>
      <c r="BD711" s="164">
        <v>0.227848101</v>
      </c>
      <c r="BE711" s="164">
        <v>0.21276595700000001</v>
      </c>
      <c r="BF711" s="164">
        <v>0.29245283</v>
      </c>
      <c r="BG711" s="164">
        <v>0.31914893599999999</v>
      </c>
      <c r="BH711" s="164">
        <v>0.61160176600000005</v>
      </c>
      <c r="BI711" s="164">
        <v>0.106382979</v>
      </c>
      <c r="BJ711" s="165">
        <v>68.619811489079893</v>
      </c>
      <c r="BK711" s="164">
        <v>0.27674355034558201</v>
      </c>
      <c r="BL711" s="165">
        <v>-3.1334803205754702</v>
      </c>
      <c r="BM711" s="165">
        <v>9.1533265012476406</v>
      </c>
      <c r="BN711" s="165">
        <v>76.143556915696394</v>
      </c>
      <c r="BO711" s="165">
        <v>0.37141880452070603</v>
      </c>
      <c r="BP711" s="165">
        <v>0.52511949511244804</v>
      </c>
      <c r="BQ711" s="165">
        <v>0.97901862265279505</v>
      </c>
      <c r="BR711" s="165">
        <v>-2.3849317565400301</v>
      </c>
      <c r="BS711" s="284">
        <v>0.10149601260878099</v>
      </c>
      <c r="BT711" s="289"/>
      <c r="BU711" s="279"/>
      <c r="BV711" s="290"/>
      <c r="BW711" s="289"/>
      <c r="BX711" s="289"/>
      <c r="BY711" s="289"/>
      <c r="BZ711" s="289"/>
      <c r="CA711" s="279"/>
      <c r="CB711" s="290"/>
      <c r="CC711" s="289"/>
      <c r="CD711" s="279"/>
      <c r="CE711" s="328"/>
      <c r="CF711" s="290"/>
      <c r="CG711" s="289"/>
      <c r="CH711" s="279"/>
      <c r="CI711" s="328"/>
      <c r="CJ711" s="290"/>
      <c r="CK711" s="289"/>
      <c r="CL711" s="279"/>
      <c r="CM711" s="328"/>
      <c r="CN711" s="290"/>
      <c r="CO711" s="289"/>
      <c r="CP711" s="279"/>
      <c r="CQ711" s="328"/>
      <c r="CR711" s="290"/>
      <c r="CS711" s="289"/>
      <c r="CT711" s="279"/>
      <c r="CU711" s="328"/>
      <c r="CV711" s="328"/>
      <c r="CW711" s="290"/>
      <c r="CX711" s="289"/>
      <c r="CY711" s="279"/>
      <c r="CZ711" s="328"/>
      <c r="DA711" s="328"/>
      <c r="DB711" s="290"/>
      <c r="DC711" s="289"/>
      <c r="DD711" s="279"/>
      <c r="DE711" s="328"/>
      <c r="DF711" s="328"/>
      <c r="DG711" s="290"/>
      <c r="DH711" s="302"/>
      <c r="DI711" s="301">
        <v>-0.26492572575807499</v>
      </c>
      <c r="DP711" s="165"/>
      <c r="DQ711" s="165"/>
      <c r="DR711" s="165"/>
      <c r="ED711" s="165"/>
      <c r="EE711" s="165"/>
      <c r="EF711" s="165"/>
      <c r="EG711" s="165"/>
      <c r="EH711" s="166"/>
      <c r="EI711" s="165"/>
      <c r="EJ711" s="164"/>
      <c r="EK711" s="164"/>
      <c r="EL711" s="278"/>
      <c r="EM711" s="278"/>
      <c r="EN711" s="278"/>
      <c r="EO711" s="278"/>
      <c r="EP711" s="278"/>
      <c r="EQ711" s="278"/>
      <c r="ER711" s="165"/>
      <c r="ES711" s="166"/>
      <c r="ET711" s="166"/>
      <c r="EU711" s="166"/>
      <c r="EV711" s="166"/>
      <c r="EW711" s="166"/>
      <c r="EX711" s="284"/>
    </row>
    <row r="712" spans="1:154" ht="13" customHeight="1">
      <c r="A712" s="160" t="s">
        <v>276</v>
      </c>
      <c r="B712" s="160">
        <v>12123</v>
      </c>
      <c r="C712" s="160">
        <v>694377</v>
      </c>
      <c r="D712" s="160">
        <v>27504</v>
      </c>
      <c r="E712" s="160" t="s">
        <v>438</v>
      </c>
      <c r="F712" s="160" t="s">
        <v>438</v>
      </c>
      <c r="G712" s="175"/>
      <c r="H712" s="162" t="s">
        <v>4123</v>
      </c>
      <c r="I712" s="162" t="s">
        <v>220</v>
      </c>
      <c r="J712" s="160">
        <v>22</v>
      </c>
      <c r="K712" s="161">
        <v>4</v>
      </c>
      <c r="L712" s="161" t="s">
        <v>837</v>
      </c>
      <c r="Z712" s="163"/>
      <c r="AS712" s="278"/>
      <c r="AT712" s="278"/>
      <c r="AU712" s="278"/>
      <c r="AV712" s="278"/>
      <c r="AW712" s="278"/>
      <c r="AX712" s="278"/>
      <c r="AY712" s="456"/>
      <c r="AZ712" s="278"/>
      <c r="BA712" s="278"/>
      <c r="BB712" s="278"/>
      <c r="BC712" s="278"/>
      <c r="BD712" s="164"/>
      <c r="BE712" s="164"/>
      <c r="BF712" s="164"/>
      <c r="BG712" s="164"/>
      <c r="BH712" s="164"/>
      <c r="BI712" s="164"/>
      <c r="BJ712" s="165"/>
      <c r="BK712" s="164"/>
      <c r="BL712" s="165"/>
      <c r="BM712" s="165"/>
      <c r="BN712" s="165"/>
      <c r="BO712" s="165"/>
      <c r="BP712" s="165"/>
      <c r="BQ712" s="165"/>
      <c r="BR712" s="165"/>
      <c r="BS712" s="284"/>
      <c r="BT712" s="289"/>
      <c r="BU712" s="279"/>
      <c r="BV712" s="290"/>
      <c r="BW712" s="289"/>
      <c r="BX712" s="289"/>
      <c r="BY712" s="289"/>
      <c r="BZ712" s="289"/>
      <c r="CA712" s="279"/>
      <c r="CB712" s="290"/>
      <c r="CC712" s="289"/>
      <c r="CD712" s="279"/>
      <c r="CE712" s="328"/>
      <c r="CF712" s="290"/>
      <c r="CG712" s="289"/>
      <c r="CH712" s="279"/>
      <c r="CI712" s="328"/>
      <c r="CJ712" s="290"/>
      <c r="CK712" s="289"/>
      <c r="CL712" s="279"/>
      <c r="CM712" s="328"/>
      <c r="CN712" s="290"/>
      <c r="CO712" s="289"/>
      <c r="CP712" s="279"/>
      <c r="CQ712" s="328"/>
      <c r="CR712" s="290"/>
      <c r="CS712" s="289"/>
      <c r="CT712" s="279"/>
      <c r="CU712" s="328"/>
      <c r="CV712" s="328"/>
      <c r="CW712" s="290"/>
      <c r="CX712" s="289"/>
      <c r="CY712" s="279"/>
      <c r="CZ712" s="328"/>
      <c r="DA712" s="328"/>
      <c r="DB712" s="290"/>
      <c r="DC712" s="289"/>
      <c r="DD712" s="279"/>
      <c r="DE712" s="328"/>
      <c r="DF712" s="328"/>
      <c r="DG712" s="290"/>
      <c r="DH712" s="325"/>
      <c r="DI712" s="301"/>
      <c r="DP712" s="165"/>
      <c r="DQ712" s="165"/>
      <c r="DR712" s="165"/>
      <c r="ED712" s="165"/>
      <c r="EE712" s="165"/>
      <c r="EF712" s="165"/>
      <c r="EG712" s="165"/>
      <c r="EH712" s="166"/>
      <c r="EI712" s="165"/>
      <c r="EL712" s="278"/>
      <c r="EM712" s="278"/>
      <c r="EN712" s="278"/>
      <c r="EO712" s="278"/>
      <c r="EP712" s="278"/>
      <c r="EQ712" s="278"/>
      <c r="ER712" s="165"/>
    </row>
    <row r="713" spans="1:154" ht="13" customHeight="1">
      <c r="A713" s="160" t="s">
        <v>276</v>
      </c>
      <c r="B713" s="160">
        <v>9111</v>
      </c>
      <c r="C713" s="160">
        <v>592518</v>
      </c>
      <c r="D713" s="160">
        <v>11493</v>
      </c>
      <c r="E713" s="160" t="s">
        <v>2172</v>
      </c>
      <c r="F713" s="160" t="s">
        <v>2172</v>
      </c>
      <c r="G713" s="175"/>
      <c r="H713" s="168" t="s">
        <v>359</v>
      </c>
      <c r="I713" s="169" t="s">
        <v>250</v>
      </c>
      <c r="J713" s="170">
        <v>32</v>
      </c>
      <c r="K713" s="161">
        <v>5</v>
      </c>
      <c r="L713" s="161" t="s">
        <v>837</v>
      </c>
      <c r="Z713" s="163">
        <v>89</v>
      </c>
      <c r="AA713" s="163">
        <v>379</v>
      </c>
      <c r="AB713" s="163">
        <v>340</v>
      </c>
      <c r="AC713" s="163">
        <v>98</v>
      </c>
      <c r="AD713" s="163">
        <v>63</v>
      </c>
      <c r="AE713" s="163">
        <v>21</v>
      </c>
      <c r="AF713" s="163">
        <v>0</v>
      </c>
      <c r="AG713" s="163">
        <v>14</v>
      </c>
      <c r="AH713" s="163">
        <v>53</v>
      </c>
      <c r="AI713" s="163">
        <v>52</v>
      </c>
      <c r="AJ713" s="163">
        <v>8</v>
      </c>
      <c r="AK713" s="163">
        <v>2</v>
      </c>
      <c r="AL713" s="163">
        <v>35</v>
      </c>
      <c r="AM713" s="163">
        <v>2</v>
      </c>
      <c r="AN713" s="163">
        <v>63</v>
      </c>
      <c r="AO713" s="163">
        <v>0</v>
      </c>
      <c r="AP713" s="163">
        <v>4</v>
      </c>
      <c r="AQ713" s="163">
        <v>0</v>
      </c>
      <c r="AR713" s="163">
        <v>10</v>
      </c>
      <c r="AS713" s="278">
        <v>9.2348284000000003E-2</v>
      </c>
      <c r="AT713" s="278">
        <v>0.166226912</v>
      </c>
      <c r="AU713" s="278">
        <v>0.33096084999999997</v>
      </c>
      <c r="AV713" s="278">
        <v>0.2633452</v>
      </c>
      <c r="AW713" s="278">
        <v>0.12455516</v>
      </c>
      <c r="AX713" s="278">
        <v>0.49466191999999998</v>
      </c>
      <c r="AY713" s="456">
        <v>114.788</v>
      </c>
      <c r="AZ713" s="278">
        <v>0.10472972999999999</v>
      </c>
      <c r="BA713" s="278">
        <v>0.40213523099999998</v>
      </c>
      <c r="BB713" s="278">
        <v>0.20284697500000001</v>
      </c>
      <c r="BC713" s="278">
        <v>0.39501779300000001</v>
      </c>
      <c r="BD713" s="164">
        <v>0.31460674100000002</v>
      </c>
      <c r="BE713" s="164">
        <v>0.28823529399999998</v>
      </c>
      <c r="BF713" s="164">
        <v>0.35092348200000001</v>
      </c>
      <c r="BG713" s="164">
        <v>0.47352941100000001</v>
      </c>
      <c r="BH713" s="164">
        <v>0.82445289300000002</v>
      </c>
      <c r="BI713" s="164">
        <v>0.18529411700000001</v>
      </c>
      <c r="BJ713" s="165">
        <v>121.789933928708</v>
      </c>
      <c r="BK713" s="164">
        <v>0.35569468670245502</v>
      </c>
      <c r="BL713" s="165">
        <v>12.7639579877856</v>
      </c>
      <c r="BM713" s="165">
        <v>56.695088039398399</v>
      </c>
      <c r="BN713" s="165">
        <v>132.19790561144401</v>
      </c>
      <c r="BO713" s="165">
        <v>-0.450228928119347</v>
      </c>
      <c r="BP713" s="165">
        <v>-0.34121324121952001</v>
      </c>
      <c r="BQ713" s="165">
        <v>25.707687374916201</v>
      </c>
      <c r="BR713" s="165">
        <v>13.914751420975</v>
      </c>
      <c r="BS713" s="284">
        <v>2.66514620005595</v>
      </c>
      <c r="BT713" s="289"/>
      <c r="BU713" s="279"/>
      <c r="BV713" s="290"/>
      <c r="BW713" s="289"/>
      <c r="BX713" s="289"/>
      <c r="BY713" s="289"/>
      <c r="BZ713" s="289"/>
      <c r="CA713" s="279"/>
      <c r="CB713" s="290"/>
      <c r="CC713" s="289"/>
      <c r="CD713" s="279"/>
      <c r="CE713" s="328"/>
      <c r="CF713" s="290"/>
      <c r="CG713" s="289"/>
      <c r="CH713" s="279"/>
      <c r="CI713" s="328"/>
      <c r="CJ713" s="290"/>
      <c r="CK713" s="289"/>
      <c r="CL713" s="279"/>
      <c r="CM713" s="328"/>
      <c r="CN713" s="290"/>
      <c r="CO713" s="289"/>
      <c r="CP713" s="279"/>
      <c r="CQ713" s="328"/>
      <c r="CR713" s="290"/>
      <c r="CS713" s="289"/>
      <c r="CT713" s="279"/>
      <c r="CU713" s="328"/>
      <c r="CV713" s="328"/>
      <c r="CW713" s="290"/>
      <c r="CX713" s="289"/>
      <c r="CY713" s="279"/>
      <c r="CZ713" s="328"/>
      <c r="DA713" s="328"/>
      <c r="DB713" s="290"/>
      <c r="DC713" s="289"/>
      <c r="DD713" s="279"/>
      <c r="DE713" s="328"/>
      <c r="DF713" s="328"/>
      <c r="DG713" s="290"/>
      <c r="DH713" s="302"/>
      <c r="DI713" s="301">
        <v>-0.561248779296875</v>
      </c>
      <c r="DP713" s="165"/>
      <c r="DQ713" s="165"/>
      <c r="DR713" s="165"/>
      <c r="ED713" s="165"/>
      <c r="EE713" s="165"/>
      <c r="EF713" s="165"/>
      <c r="EG713" s="165"/>
      <c r="EH713" s="166"/>
      <c r="EI713" s="165"/>
      <c r="EJ713" s="164"/>
      <c r="EK713" s="164"/>
      <c r="EL713" s="278"/>
      <c r="EM713" s="278"/>
      <c r="EN713" s="278"/>
      <c r="EO713" s="278"/>
      <c r="EP713" s="278"/>
      <c r="EQ713" s="278"/>
      <c r="ER713" s="165"/>
      <c r="ES713" s="166"/>
      <c r="ET713" s="166"/>
      <c r="EU713" s="166"/>
      <c r="EV713" s="166"/>
      <c r="EW713" s="166"/>
      <c r="EX713" s="284"/>
    </row>
    <row r="714" spans="1:154" ht="13" customHeight="1">
      <c r="A714" s="160" t="s">
        <v>276</v>
      </c>
      <c r="B714" s="160">
        <v>10566</v>
      </c>
      <c r="C714" s="160">
        <v>663647</v>
      </c>
      <c r="D714" s="160">
        <v>18577</v>
      </c>
      <c r="E714" s="160" t="s">
        <v>438</v>
      </c>
      <c r="F714" s="160" t="s">
        <v>438</v>
      </c>
      <c r="G714" s="175"/>
      <c r="H714" s="162" t="s">
        <v>1733</v>
      </c>
      <c r="I714" s="162" t="s">
        <v>1734</v>
      </c>
      <c r="J714" s="161">
        <v>28</v>
      </c>
      <c r="K714" s="161">
        <v>5</v>
      </c>
      <c r="L714" s="161" t="s">
        <v>837</v>
      </c>
      <c r="Z714" s="163">
        <v>83</v>
      </c>
      <c r="AA714" s="163">
        <v>326</v>
      </c>
      <c r="AB714" s="163">
        <v>304</v>
      </c>
      <c r="AC714" s="163">
        <v>74</v>
      </c>
      <c r="AD714" s="163">
        <v>63</v>
      </c>
      <c r="AE714" s="163">
        <v>7</v>
      </c>
      <c r="AF714" s="163">
        <v>2</v>
      </c>
      <c r="AG714" s="163">
        <v>2</v>
      </c>
      <c r="AH714" s="163">
        <v>29</v>
      </c>
      <c r="AI714" s="163">
        <v>29</v>
      </c>
      <c r="AJ714" s="163">
        <v>10</v>
      </c>
      <c r="AK714" s="163">
        <v>2</v>
      </c>
      <c r="AL714" s="163">
        <v>17</v>
      </c>
      <c r="AM714" s="163">
        <v>0</v>
      </c>
      <c r="AN714" s="163">
        <v>67</v>
      </c>
      <c r="AO714" s="163">
        <v>4</v>
      </c>
      <c r="AP714" s="163">
        <v>0</v>
      </c>
      <c r="AQ714" s="163">
        <v>1</v>
      </c>
      <c r="AR714" s="163">
        <v>7</v>
      </c>
      <c r="AS714" s="278">
        <v>5.2147238999999998E-2</v>
      </c>
      <c r="AT714" s="278">
        <v>0.20552147200000001</v>
      </c>
      <c r="AU714" s="278">
        <v>0.31932772999999998</v>
      </c>
      <c r="AV714" s="278">
        <v>0.31512604999999999</v>
      </c>
      <c r="AW714" s="278">
        <v>5.8823529999999999E-2</v>
      </c>
      <c r="AX714" s="278">
        <v>0.45798318999999998</v>
      </c>
      <c r="AY714" s="456">
        <v>109.69799999999999</v>
      </c>
      <c r="AZ714" s="278">
        <v>8.0948489999999998E-2</v>
      </c>
      <c r="BA714" s="278">
        <v>0.49152542300000002</v>
      </c>
      <c r="BB714" s="278">
        <v>0.186440677</v>
      </c>
      <c r="BC714" s="278">
        <v>0.32203389799999999</v>
      </c>
      <c r="BD714" s="164">
        <v>0.30638297799999997</v>
      </c>
      <c r="BE714" s="164">
        <v>0.243421052</v>
      </c>
      <c r="BF714" s="164">
        <v>0.29230769200000001</v>
      </c>
      <c r="BG714" s="164">
        <v>0.29934210500000002</v>
      </c>
      <c r="BH714" s="164">
        <v>0.59164979699999998</v>
      </c>
      <c r="BI714" s="164">
        <v>5.5921052999999998E-2</v>
      </c>
      <c r="BJ714" s="165">
        <v>36.755734398700803</v>
      </c>
      <c r="BK714" s="164">
        <v>0.26677648177513702</v>
      </c>
      <c r="BL714" s="165">
        <v>-12.239560511688699</v>
      </c>
      <c r="BM714" s="165">
        <v>25.5481661290125</v>
      </c>
      <c r="BN714" s="165">
        <v>65.017988975237003</v>
      </c>
      <c r="BO714" s="165">
        <v>0.12759083161405901</v>
      </c>
      <c r="BP714" s="165">
        <v>1.7086480651050799</v>
      </c>
      <c r="BQ714" s="165">
        <v>10.456692345646101</v>
      </c>
      <c r="BR714" s="165">
        <v>-11.6140489008082</v>
      </c>
      <c r="BS714" s="284">
        <v>1.0840575997258</v>
      </c>
      <c r="BT714" s="289"/>
      <c r="BU714" s="279"/>
      <c r="BV714" s="290"/>
      <c r="BW714" s="289"/>
      <c r="BX714" s="289"/>
      <c r="BY714" s="289"/>
      <c r="BZ714" s="289"/>
      <c r="CA714" s="279"/>
      <c r="CB714" s="290"/>
      <c r="CC714" s="289"/>
      <c r="CD714" s="279"/>
      <c r="CE714" s="328"/>
      <c r="CF714" s="290"/>
      <c r="CG714" s="289"/>
      <c r="CH714" s="279"/>
      <c r="CI714" s="328"/>
      <c r="CJ714" s="290"/>
      <c r="CK714" s="289"/>
      <c r="CL714" s="279"/>
      <c r="CM714" s="328"/>
      <c r="CN714" s="290"/>
      <c r="CO714" s="289"/>
      <c r="CP714" s="279"/>
      <c r="CQ714" s="328"/>
      <c r="CR714" s="290"/>
      <c r="CS714" s="289"/>
      <c r="CT714" s="279"/>
      <c r="CU714" s="328"/>
      <c r="CV714" s="328"/>
      <c r="CW714" s="290"/>
      <c r="CX714" s="289"/>
      <c r="CY714" s="279"/>
      <c r="CZ714" s="328"/>
      <c r="DA714" s="328"/>
      <c r="DB714" s="290"/>
      <c r="DC714" s="289"/>
      <c r="DD714" s="279"/>
      <c r="DE714" s="328"/>
      <c r="DF714" s="328"/>
      <c r="DG714" s="290"/>
      <c r="DH714" s="302"/>
      <c r="DI714" s="301">
        <v>11.444186568260101</v>
      </c>
      <c r="DP714" s="165"/>
      <c r="DQ714" s="165"/>
      <c r="DR714" s="165"/>
      <c r="ED714" s="165"/>
      <c r="EE714" s="165"/>
      <c r="EF714" s="165"/>
      <c r="EG714" s="165"/>
      <c r="EH714" s="166"/>
      <c r="EI714" s="165"/>
      <c r="EJ714" s="164"/>
      <c r="EK714" s="164"/>
      <c r="EL714" s="278"/>
      <c r="EM714" s="278"/>
      <c r="EN714" s="278"/>
      <c r="EO714" s="278"/>
      <c r="EP714" s="278"/>
      <c r="EQ714" s="278"/>
      <c r="ER714" s="165"/>
      <c r="ES714" s="166"/>
      <c r="ET714" s="166"/>
      <c r="EU714" s="166"/>
      <c r="EV714" s="166"/>
      <c r="EW714" s="166"/>
      <c r="EX714" s="284"/>
    </row>
    <row r="715" spans="1:154" ht="13" customHeight="1">
      <c r="A715" s="160" t="s">
        <v>276</v>
      </c>
      <c r="B715" s="160">
        <v>11731</v>
      </c>
      <c r="C715" s="160">
        <v>683002</v>
      </c>
      <c r="D715" s="160">
        <v>26289</v>
      </c>
      <c r="E715" s="160" t="s">
        <v>17</v>
      </c>
      <c r="F715" s="160" t="s">
        <v>17</v>
      </c>
      <c r="G715" s="175"/>
      <c r="H715" s="162" t="s">
        <v>3089</v>
      </c>
      <c r="I715" s="162" t="s">
        <v>3090</v>
      </c>
      <c r="J715" s="160">
        <v>24</v>
      </c>
      <c r="K715" s="161">
        <v>6</v>
      </c>
      <c r="L715" s="161" t="s">
        <v>46</v>
      </c>
      <c r="Z715" s="163">
        <v>82</v>
      </c>
      <c r="AA715" s="163">
        <v>350</v>
      </c>
      <c r="AB715" s="163">
        <v>317</v>
      </c>
      <c r="AC715" s="163">
        <v>86</v>
      </c>
      <c r="AD715" s="163">
        <v>56</v>
      </c>
      <c r="AE715" s="163">
        <v>17</v>
      </c>
      <c r="AF715" s="163">
        <v>3</v>
      </c>
      <c r="AG715" s="163">
        <v>10</v>
      </c>
      <c r="AH715" s="163">
        <v>45</v>
      </c>
      <c r="AI715" s="163">
        <v>29</v>
      </c>
      <c r="AJ715" s="163">
        <v>10</v>
      </c>
      <c r="AK715" s="163">
        <v>2</v>
      </c>
      <c r="AL715" s="163">
        <v>31</v>
      </c>
      <c r="AM715" s="163">
        <v>4</v>
      </c>
      <c r="AN715" s="163">
        <v>86</v>
      </c>
      <c r="AO715" s="163">
        <v>2</v>
      </c>
      <c r="AP715" s="163">
        <v>0</v>
      </c>
      <c r="AQ715" s="163">
        <v>0</v>
      </c>
      <c r="AR715" s="163">
        <v>6</v>
      </c>
      <c r="AS715" s="278">
        <v>8.8571427999999994E-2</v>
      </c>
      <c r="AT715" s="278">
        <v>0.245714285</v>
      </c>
      <c r="AU715" s="278">
        <v>0.38961038999999997</v>
      </c>
      <c r="AV715" s="278">
        <v>0.25974026</v>
      </c>
      <c r="AW715" s="278">
        <v>7.7922080000000005E-2</v>
      </c>
      <c r="AX715" s="278">
        <v>0.52380952000000003</v>
      </c>
      <c r="AY715" s="456">
        <v>113.343</v>
      </c>
      <c r="AZ715" s="278">
        <v>0.11278195000000001</v>
      </c>
      <c r="BA715" s="278">
        <v>0.48484848400000002</v>
      </c>
      <c r="BB715" s="278">
        <v>0.19047618999999999</v>
      </c>
      <c r="BC715" s="278">
        <v>0.32467532399999999</v>
      </c>
      <c r="BD715" s="164">
        <v>0.34389140200000001</v>
      </c>
      <c r="BE715" s="164">
        <v>0.271293375</v>
      </c>
      <c r="BF715" s="164">
        <v>0.34</v>
      </c>
      <c r="BG715" s="164">
        <v>0.43848580399999998</v>
      </c>
      <c r="BH715" s="164">
        <v>0.778485804</v>
      </c>
      <c r="BI715" s="164">
        <v>0.167192429</v>
      </c>
      <c r="BJ715" s="165">
        <v>107.843501547191</v>
      </c>
      <c r="BK715" s="164">
        <v>0.337232432268947</v>
      </c>
      <c r="BL715" s="165">
        <v>6.6114634787195703</v>
      </c>
      <c r="BM715" s="165">
        <v>47.181108645116602</v>
      </c>
      <c r="BN715" s="165">
        <v>118.23284054195101</v>
      </c>
      <c r="BO715" s="165">
        <v>0.87759130485635695</v>
      </c>
      <c r="BP715" s="165">
        <v>3.62819132441654</v>
      </c>
      <c r="BQ715" s="165">
        <v>20.495532834389898</v>
      </c>
      <c r="BR715" s="165">
        <v>10.971832671621501</v>
      </c>
      <c r="BS715" s="284">
        <v>2.1247960057657398</v>
      </c>
      <c r="BT715" s="289"/>
      <c r="BU715" s="279"/>
      <c r="BV715" s="290"/>
      <c r="BW715" s="289"/>
      <c r="BX715" s="289"/>
      <c r="BY715" s="289"/>
      <c r="BZ715" s="289"/>
      <c r="CA715" s="279"/>
      <c r="CB715" s="290"/>
      <c r="CC715" s="289"/>
      <c r="CD715" s="279"/>
      <c r="CE715" s="328"/>
      <c r="CF715" s="290"/>
      <c r="CG715" s="289"/>
      <c r="CH715" s="279"/>
      <c r="CI715" s="328"/>
      <c r="CJ715" s="290"/>
      <c r="CK715" s="289"/>
      <c r="CL715" s="279"/>
      <c r="CM715" s="328"/>
      <c r="CN715" s="290"/>
      <c r="CO715" s="289"/>
      <c r="CP715" s="279"/>
      <c r="CQ715" s="328"/>
      <c r="CR715" s="290"/>
      <c r="CS715" s="289"/>
      <c r="CT715" s="279"/>
      <c r="CU715" s="328"/>
      <c r="CV715" s="328"/>
      <c r="CW715" s="290"/>
      <c r="CX715" s="289"/>
      <c r="CY715" s="279"/>
      <c r="CZ715" s="328"/>
      <c r="DA715" s="328"/>
      <c r="DB715" s="290"/>
      <c r="DC715" s="289"/>
      <c r="DD715" s="279"/>
      <c r="DE715" s="328"/>
      <c r="DF715" s="328"/>
      <c r="DG715" s="290"/>
      <c r="DH715" s="302"/>
      <c r="DI715" s="301">
        <v>-2.4584379196166899</v>
      </c>
      <c r="DP715" s="165"/>
      <c r="DQ715" s="165"/>
      <c r="DR715" s="165"/>
      <c r="ED715" s="165"/>
      <c r="EE715" s="165"/>
      <c r="EF715" s="165"/>
      <c r="EG715" s="165"/>
      <c r="EH715" s="166"/>
      <c r="EI715" s="165"/>
      <c r="EJ715" s="164"/>
      <c r="EK715" s="164"/>
      <c r="EL715" s="278"/>
      <c r="EM715" s="278"/>
      <c r="EN715" s="278"/>
      <c r="EO715" s="278"/>
      <c r="EP715" s="278"/>
      <c r="EQ715" s="278"/>
      <c r="ER715" s="165"/>
      <c r="ES715" s="166"/>
      <c r="ET715" s="166"/>
      <c r="EU715" s="166"/>
      <c r="EV715" s="166"/>
      <c r="EW715" s="166"/>
      <c r="EX715" s="284"/>
    </row>
    <row r="716" spans="1:154" ht="13" customHeight="1">
      <c r="A716" s="160" t="s">
        <v>276</v>
      </c>
      <c r="B716" s="160">
        <v>10643</v>
      </c>
      <c r="C716" s="160">
        <v>666185</v>
      </c>
      <c r="D716" s="160">
        <v>20126</v>
      </c>
      <c r="E716" s="160" t="s">
        <v>17</v>
      </c>
      <c r="F716" s="160" t="s">
        <v>17</v>
      </c>
      <c r="G716" s="175"/>
      <c r="H716" s="162" t="s">
        <v>1653</v>
      </c>
      <c r="I716" s="162" t="s">
        <v>409</v>
      </c>
      <c r="J716" s="161">
        <v>26</v>
      </c>
      <c r="K716" s="161">
        <v>7</v>
      </c>
      <c r="L716" s="161" t="s">
        <v>2545</v>
      </c>
      <c r="Z716" s="163">
        <v>41</v>
      </c>
      <c r="AA716" s="163">
        <v>118</v>
      </c>
      <c r="AB716" s="163">
        <v>111</v>
      </c>
      <c r="AC716" s="163">
        <v>26</v>
      </c>
      <c r="AD716" s="163">
        <v>18</v>
      </c>
      <c r="AE716" s="163">
        <v>4</v>
      </c>
      <c r="AF716" s="163">
        <v>0</v>
      </c>
      <c r="AG716" s="163">
        <v>4</v>
      </c>
      <c r="AH716" s="163">
        <v>10</v>
      </c>
      <c r="AI716" s="163">
        <v>12</v>
      </c>
      <c r="AJ716" s="163">
        <v>2</v>
      </c>
      <c r="AK716" s="163">
        <v>2</v>
      </c>
      <c r="AL716" s="163">
        <v>6</v>
      </c>
      <c r="AM716" s="163">
        <v>0</v>
      </c>
      <c r="AN716" s="163">
        <v>31</v>
      </c>
      <c r="AO716" s="163">
        <v>0</v>
      </c>
      <c r="AP716" s="163">
        <v>1</v>
      </c>
      <c r="AQ716" s="163">
        <v>0</v>
      </c>
      <c r="AR716" s="163">
        <v>2</v>
      </c>
      <c r="AS716" s="278">
        <v>5.0847456999999999E-2</v>
      </c>
      <c r="AT716" s="278">
        <v>0.26271186400000002</v>
      </c>
      <c r="AU716" s="278">
        <v>0.40740741000000003</v>
      </c>
      <c r="AV716" s="278">
        <v>0.22222222</v>
      </c>
      <c r="AW716" s="278">
        <v>7.4074070000000006E-2</v>
      </c>
      <c r="AX716" s="278">
        <v>0.24691357999999999</v>
      </c>
      <c r="AY716" s="456">
        <v>107.953</v>
      </c>
      <c r="AZ716" s="278">
        <v>0.1002004</v>
      </c>
      <c r="BA716" s="278">
        <v>0.35443037900000002</v>
      </c>
      <c r="BB716" s="278">
        <v>0.215189873</v>
      </c>
      <c r="BC716" s="278">
        <v>0.43037974600000001</v>
      </c>
      <c r="BD716" s="164">
        <v>0.28571428500000001</v>
      </c>
      <c r="BE716" s="164">
        <v>0.23423423400000001</v>
      </c>
      <c r="BF716" s="164">
        <v>0.27118643999999997</v>
      </c>
      <c r="BG716" s="164">
        <v>0.37837837800000002</v>
      </c>
      <c r="BH716" s="164">
        <v>0.64956481799999999</v>
      </c>
      <c r="BI716" s="164">
        <v>0.144144144</v>
      </c>
      <c r="BJ716" s="165">
        <v>92.976753250487505</v>
      </c>
      <c r="BK716" s="164">
        <v>0.28316680657661503</v>
      </c>
      <c r="BL716" s="165">
        <v>-2.88110767225279</v>
      </c>
      <c r="BM716" s="165">
        <v>10.7966584124182</v>
      </c>
      <c r="BN716" s="165">
        <v>80.600639797101906</v>
      </c>
      <c r="BO716" s="165">
        <v>0.10394110291526901</v>
      </c>
      <c r="BP716" s="165">
        <v>-0.32452871277928302</v>
      </c>
      <c r="BQ716" s="165">
        <v>-1.7108938127244799</v>
      </c>
      <c r="BR716" s="165">
        <v>-2.9587878465141202</v>
      </c>
      <c r="BS716" s="284">
        <v>-0.17737037475144601</v>
      </c>
      <c r="BT716" s="289"/>
      <c r="BU716" s="279"/>
      <c r="BV716" s="290"/>
      <c r="BW716" s="289"/>
      <c r="BX716" s="289"/>
      <c r="BY716" s="289"/>
      <c r="BZ716" s="289"/>
      <c r="CA716" s="279"/>
      <c r="CB716" s="290"/>
      <c r="CC716" s="289"/>
      <c r="CD716" s="279"/>
      <c r="CE716" s="328"/>
      <c r="CF716" s="290"/>
      <c r="CG716" s="289"/>
      <c r="CH716" s="279"/>
      <c r="CI716" s="328"/>
      <c r="CJ716" s="290"/>
      <c r="CK716" s="289"/>
      <c r="CL716" s="279"/>
      <c r="CM716" s="328"/>
      <c r="CN716" s="290"/>
      <c r="CO716" s="289"/>
      <c r="CP716" s="279"/>
      <c r="CQ716" s="328"/>
      <c r="CR716" s="290"/>
      <c r="CS716" s="289"/>
      <c r="CT716" s="279"/>
      <c r="CU716" s="328"/>
      <c r="CV716" s="328"/>
      <c r="CW716" s="290"/>
      <c r="CX716" s="289"/>
      <c r="CY716" s="279"/>
      <c r="CZ716" s="328"/>
      <c r="DA716" s="328"/>
      <c r="DB716" s="290"/>
      <c r="DC716" s="289"/>
      <c r="DD716" s="279"/>
      <c r="DE716" s="328"/>
      <c r="DF716" s="328"/>
      <c r="DG716" s="290"/>
      <c r="DH716" s="302"/>
      <c r="DI716" s="301">
        <v>-2.7917982339859</v>
      </c>
      <c r="DP716" s="165"/>
      <c r="DQ716" s="165"/>
      <c r="DR716" s="165"/>
      <c r="ED716" s="165"/>
      <c r="EE716" s="165"/>
      <c r="EF716" s="165"/>
      <c r="EG716" s="165"/>
      <c r="EH716" s="166"/>
      <c r="EI716" s="165"/>
      <c r="EJ716" s="164"/>
      <c r="EK716" s="164"/>
      <c r="EL716" s="278"/>
      <c r="EM716" s="278"/>
      <c r="EN716" s="278"/>
      <c r="EO716" s="278"/>
      <c r="EP716" s="278"/>
      <c r="EQ716" s="278"/>
      <c r="ER716" s="165"/>
      <c r="ES716" s="166"/>
      <c r="ET716" s="166"/>
      <c r="EU716" s="166"/>
      <c r="EV716" s="166"/>
      <c r="EW716" s="166"/>
      <c r="EX716" s="284"/>
    </row>
    <row r="717" spans="1:154" ht="13" customHeight="1">
      <c r="A717" s="160" t="s">
        <v>276</v>
      </c>
      <c r="B717" s="160">
        <v>12121</v>
      </c>
      <c r="C717" s="160">
        <v>677008</v>
      </c>
      <c r="D717" s="160">
        <v>31166</v>
      </c>
      <c r="E717" s="160" t="s">
        <v>17</v>
      </c>
      <c r="F717" s="160" t="s">
        <v>17</v>
      </c>
      <c r="G717" s="175"/>
      <c r="H717" s="162" t="s">
        <v>3588</v>
      </c>
      <c r="I717" s="162" t="s">
        <v>3589</v>
      </c>
      <c r="J717" s="160">
        <v>26</v>
      </c>
      <c r="K717" s="161">
        <v>7</v>
      </c>
      <c r="L717" s="161" t="s">
        <v>46</v>
      </c>
      <c r="Z717" s="163">
        <v>54</v>
      </c>
      <c r="AA717" s="163">
        <v>167</v>
      </c>
      <c r="AB717" s="163">
        <v>156</v>
      </c>
      <c r="AC717" s="163">
        <v>30</v>
      </c>
      <c r="AD717" s="163">
        <v>19</v>
      </c>
      <c r="AE717" s="163">
        <v>5</v>
      </c>
      <c r="AF717" s="163">
        <v>2</v>
      </c>
      <c r="AG717" s="163">
        <v>4</v>
      </c>
      <c r="AH717" s="163">
        <v>16</v>
      </c>
      <c r="AI717" s="163">
        <v>19</v>
      </c>
      <c r="AJ717" s="163">
        <v>1</v>
      </c>
      <c r="AK717" s="163">
        <v>0</v>
      </c>
      <c r="AL717" s="163">
        <v>6</v>
      </c>
      <c r="AM717" s="163">
        <v>0</v>
      </c>
      <c r="AN717" s="163">
        <v>45</v>
      </c>
      <c r="AO717" s="163">
        <v>4</v>
      </c>
      <c r="AP717" s="163">
        <v>1</v>
      </c>
      <c r="AQ717" s="163">
        <v>0</v>
      </c>
      <c r="AR717" s="163">
        <v>9</v>
      </c>
      <c r="AS717" s="278">
        <v>3.5928143000000003E-2</v>
      </c>
      <c r="AT717" s="278">
        <v>0.26946107699999999</v>
      </c>
      <c r="AU717" s="278">
        <v>0.375</v>
      </c>
      <c r="AV717" s="278">
        <v>0.27678571000000002</v>
      </c>
      <c r="AW717" s="278">
        <v>8.0357139999999994E-2</v>
      </c>
      <c r="AX717" s="278">
        <v>0.41071428999999998</v>
      </c>
      <c r="AY717" s="456">
        <v>106.768</v>
      </c>
      <c r="AZ717" s="278">
        <v>0.14308682</v>
      </c>
      <c r="BA717" s="278">
        <v>0.40178571400000002</v>
      </c>
      <c r="BB717" s="278">
        <v>0.241071428</v>
      </c>
      <c r="BC717" s="278">
        <v>0.35714285699999998</v>
      </c>
      <c r="BD717" s="164">
        <v>0.24074074000000001</v>
      </c>
      <c r="BE717" s="164">
        <v>0.192307692</v>
      </c>
      <c r="BF717" s="164">
        <v>0.23952095800000001</v>
      </c>
      <c r="BG717" s="164">
        <v>0.32692307599999998</v>
      </c>
      <c r="BH717" s="164">
        <v>0.56644403399999999</v>
      </c>
      <c r="BI717" s="164">
        <v>0.134615384</v>
      </c>
      <c r="BJ717" s="165">
        <v>86.830453146175898</v>
      </c>
      <c r="BK717" s="164">
        <v>0.249441530176265</v>
      </c>
      <c r="BL717" s="165">
        <v>-8.58877640640398</v>
      </c>
      <c r="BM717" s="165">
        <v>10.7687400015626</v>
      </c>
      <c r="BN717" s="165">
        <v>57.126272203617702</v>
      </c>
      <c r="BO717" s="165">
        <v>-0.92564589436804801</v>
      </c>
      <c r="BP717" s="165">
        <v>-2.93803676031529E-2</v>
      </c>
      <c r="BQ717" s="165">
        <v>-11.186610294543501</v>
      </c>
      <c r="BR717" s="165">
        <v>-8.2688033339012197</v>
      </c>
      <c r="BS717" s="284">
        <v>-1.1597290523728701</v>
      </c>
      <c r="BT717" s="289"/>
      <c r="BU717" s="279"/>
      <c r="BV717" s="290"/>
      <c r="BW717" s="289"/>
      <c r="BX717" s="289"/>
      <c r="BY717" s="289"/>
      <c r="BZ717" s="289"/>
      <c r="CA717" s="279"/>
      <c r="CB717" s="290"/>
      <c r="CC717" s="289"/>
      <c r="CD717" s="279"/>
      <c r="CE717" s="328"/>
      <c r="CF717" s="290"/>
      <c r="CG717" s="289"/>
      <c r="CH717" s="279"/>
      <c r="CI717" s="328"/>
      <c r="CJ717" s="290"/>
      <c r="CK717" s="289"/>
      <c r="CL717" s="279"/>
      <c r="CM717" s="328"/>
      <c r="CN717" s="290"/>
      <c r="CO717" s="289"/>
      <c r="CP717" s="279"/>
      <c r="CQ717" s="328"/>
      <c r="CR717" s="290"/>
      <c r="CS717" s="289"/>
      <c r="CT717" s="279"/>
      <c r="CU717" s="328"/>
      <c r="CV717" s="328"/>
      <c r="CW717" s="290"/>
      <c r="CX717" s="289"/>
      <c r="CY717" s="279"/>
      <c r="CZ717" s="328"/>
      <c r="DA717" s="328"/>
      <c r="DB717" s="290"/>
      <c r="DC717" s="289"/>
      <c r="DD717" s="279"/>
      <c r="DE717" s="328"/>
      <c r="DF717" s="328"/>
      <c r="DG717" s="290"/>
      <c r="DH717" s="302"/>
      <c r="DI717" s="301">
        <v>-8.6349985599517805</v>
      </c>
      <c r="DP717" s="165"/>
      <c r="DQ717" s="165"/>
      <c r="DR717" s="165"/>
      <c r="ED717" s="165"/>
      <c r="EE717" s="165"/>
      <c r="EF717" s="165"/>
      <c r="EG717" s="165"/>
      <c r="EH717" s="166"/>
      <c r="EI717" s="165"/>
      <c r="EJ717" s="164"/>
      <c r="EK717" s="164"/>
      <c r="EL717" s="278"/>
      <c r="EM717" s="278"/>
      <c r="EN717" s="278"/>
      <c r="EO717" s="278"/>
      <c r="EP717" s="278"/>
      <c r="EQ717" s="278"/>
      <c r="ER717" s="165"/>
      <c r="ES717" s="166"/>
      <c r="ET717" s="166"/>
      <c r="EU717" s="166"/>
      <c r="EV717" s="166"/>
      <c r="EW717" s="166"/>
      <c r="EX717" s="284"/>
    </row>
    <row r="718" spans="1:154" ht="13" customHeight="1">
      <c r="A718" s="160" t="s">
        <v>276</v>
      </c>
      <c r="B718" s="160">
        <v>11871</v>
      </c>
      <c r="C718" s="160">
        <v>682641</v>
      </c>
      <c r="D718" s="160">
        <v>26467</v>
      </c>
      <c r="E718" s="160" t="s">
        <v>2177</v>
      </c>
      <c r="F718" s="160" t="s">
        <v>2177</v>
      </c>
      <c r="G718" s="175"/>
      <c r="H718" s="162" t="s">
        <v>3529</v>
      </c>
      <c r="I718" s="162" t="s">
        <v>589</v>
      </c>
      <c r="J718" s="160">
        <v>23</v>
      </c>
      <c r="K718" s="161">
        <v>8</v>
      </c>
      <c r="L718" s="161" t="s">
        <v>837</v>
      </c>
      <c r="Z718" s="163">
        <v>28</v>
      </c>
      <c r="AA718" s="163">
        <v>90</v>
      </c>
      <c r="AB718" s="163">
        <v>85</v>
      </c>
      <c r="AC718" s="163">
        <v>15</v>
      </c>
      <c r="AD718" s="163">
        <v>6</v>
      </c>
      <c r="AE718" s="163">
        <v>5</v>
      </c>
      <c r="AF718" s="163">
        <v>0</v>
      </c>
      <c r="AG718" s="163">
        <v>4</v>
      </c>
      <c r="AH718" s="163">
        <v>10</v>
      </c>
      <c r="AI718" s="163">
        <v>9</v>
      </c>
      <c r="AJ718" s="163">
        <v>2</v>
      </c>
      <c r="AK718" s="163">
        <v>0</v>
      </c>
      <c r="AL718" s="163">
        <v>5</v>
      </c>
      <c r="AM718" s="163">
        <v>0</v>
      </c>
      <c r="AN718" s="163">
        <v>12</v>
      </c>
      <c r="AO718" s="163">
        <v>0</v>
      </c>
      <c r="AP718" s="163">
        <v>0</v>
      </c>
      <c r="AQ718" s="163">
        <v>0</v>
      </c>
      <c r="AR718" s="163">
        <v>4</v>
      </c>
      <c r="AS718" s="278">
        <v>5.5555555E-2</v>
      </c>
      <c r="AT718" s="278">
        <v>0.133333333</v>
      </c>
      <c r="AU718" s="278">
        <v>0.45205478999999998</v>
      </c>
      <c r="AV718" s="278">
        <v>0.12328767</v>
      </c>
      <c r="AW718" s="278">
        <v>6.8493150000000003E-2</v>
      </c>
      <c r="AX718" s="278">
        <v>0.36986300999999999</v>
      </c>
      <c r="AY718" s="456">
        <v>111.63200000000001</v>
      </c>
      <c r="AZ718" s="278">
        <v>8.5106379999999995E-2</v>
      </c>
      <c r="BA718" s="278">
        <v>0.49315068400000001</v>
      </c>
      <c r="BB718" s="278">
        <v>6.8493150000000003E-2</v>
      </c>
      <c r="BC718" s="278">
        <v>0.43835616399999999</v>
      </c>
      <c r="BD718" s="164">
        <v>0.15942028899999999</v>
      </c>
      <c r="BE718" s="164">
        <v>0.17647058800000001</v>
      </c>
      <c r="BF718" s="164">
        <v>0.222222222</v>
      </c>
      <c r="BG718" s="164">
        <v>0.37647058799999999</v>
      </c>
      <c r="BH718" s="164">
        <v>0.59869280999999996</v>
      </c>
      <c r="BI718" s="164">
        <v>0.2</v>
      </c>
      <c r="BJ718" s="165">
        <v>131.45580215987999</v>
      </c>
      <c r="BK718" s="164">
        <v>0.25933352841271201</v>
      </c>
      <c r="BL718" s="165">
        <v>-3.9155760388992702</v>
      </c>
      <c r="BM718" s="165">
        <v>6.5166184324599703</v>
      </c>
      <c r="BN718" s="165">
        <v>64.943321426036206</v>
      </c>
      <c r="BO718" s="165">
        <v>-0.10550029190609</v>
      </c>
      <c r="BP718" s="165">
        <v>0.55199353164061904</v>
      </c>
      <c r="BQ718" s="165">
        <v>-2.4748078095897998</v>
      </c>
      <c r="BR718" s="165">
        <v>-3.1339022671043901</v>
      </c>
      <c r="BS718" s="284">
        <v>-0.25656623769404902</v>
      </c>
      <c r="BT718" s="289"/>
      <c r="BU718" s="279"/>
      <c r="BV718" s="290"/>
      <c r="BW718" s="289"/>
      <c r="BX718" s="289"/>
      <c r="BY718" s="289"/>
      <c r="BZ718" s="289"/>
      <c r="CA718" s="279"/>
      <c r="CB718" s="290"/>
      <c r="CC718" s="289"/>
      <c r="CD718" s="279"/>
      <c r="CE718" s="328"/>
      <c r="CF718" s="290"/>
      <c r="CG718" s="289"/>
      <c r="CH718" s="279"/>
      <c r="CI718" s="328"/>
      <c r="CJ718" s="290"/>
      <c r="CK718" s="289"/>
      <c r="CL718" s="279"/>
      <c r="CM718" s="328"/>
      <c r="CN718" s="290"/>
      <c r="CO718" s="289"/>
      <c r="CP718" s="279"/>
      <c r="CQ718" s="328"/>
      <c r="CR718" s="290"/>
      <c r="CS718" s="289"/>
      <c r="CT718" s="279"/>
      <c r="CU718" s="328"/>
      <c r="CV718" s="328"/>
      <c r="CW718" s="290"/>
      <c r="CX718" s="289"/>
      <c r="CY718" s="279"/>
      <c r="CZ718" s="328"/>
      <c r="DA718" s="328"/>
      <c r="DB718" s="290"/>
      <c r="DC718" s="289"/>
      <c r="DD718" s="279"/>
      <c r="DE718" s="328"/>
      <c r="DF718" s="328"/>
      <c r="DG718" s="290"/>
      <c r="DH718" s="302"/>
      <c r="DI718" s="301">
        <v>-2.2746169567108101</v>
      </c>
      <c r="DP718" s="165"/>
      <c r="DQ718" s="165"/>
      <c r="DR718" s="165"/>
      <c r="ED718" s="165"/>
      <c r="EE718" s="165"/>
      <c r="EF718" s="165"/>
      <c r="EG718" s="165"/>
      <c r="EH718" s="166"/>
      <c r="EI718" s="165"/>
      <c r="EJ718" s="164"/>
      <c r="EK718" s="164"/>
      <c r="EL718" s="278"/>
      <c r="EM718" s="278"/>
      <c r="EN718" s="278"/>
      <c r="EO718" s="278"/>
      <c r="EP718" s="278"/>
      <c r="EQ718" s="278"/>
      <c r="ER718" s="165"/>
      <c r="ES718" s="166"/>
      <c r="ET718" s="166"/>
      <c r="EU718" s="166"/>
      <c r="EV718" s="166"/>
      <c r="EW718" s="166"/>
      <c r="EX718" s="284"/>
    </row>
    <row r="719" spans="1:154" ht="13" customHeight="1">
      <c r="A719" s="160" t="s">
        <v>276</v>
      </c>
      <c r="B719" s="160">
        <v>11722</v>
      </c>
      <c r="C719" s="160">
        <v>682998</v>
      </c>
      <c r="D719" s="160">
        <v>25878</v>
      </c>
      <c r="E719" s="160" t="s">
        <v>45</v>
      </c>
      <c r="F719" s="160" t="s">
        <v>45</v>
      </c>
      <c r="G719" s="175"/>
      <c r="H719" s="162" t="s">
        <v>1654</v>
      </c>
      <c r="I719" s="162" t="s">
        <v>41</v>
      </c>
      <c r="J719" s="160">
        <v>24</v>
      </c>
      <c r="K719" s="161">
        <v>9</v>
      </c>
      <c r="L719" s="161" t="s">
        <v>46</v>
      </c>
      <c r="Z719" s="163">
        <v>74</v>
      </c>
      <c r="AA719" s="163">
        <v>332</v>
      </c>
      <c r="AB719" s="163">
        <v>295</v>
      </c>
      <c r="AC719" s="163">
        <v>73</v>
      </c>
      <c r="AD719" s="163">
        <v>31</v>
      </c>
      <c r="AE719" s="163">
        <v>13</v>
      </c>
      <c r="AF719" s="163">
        <v>9</v>
      </c>
      <c r="AG719" s="163">
        <v>20</v>
      </c>
      <c r="AH719" s="163">
        <v>57</v>
      </c>
      <c r="AI719" s="163">
        <v>44</v>
      </c>
      <c r="AJ719" s="163">
        <v>10</v>
      </c>
      <c r="AK719" s="163">
        <v>4</v>
      </c>
      <c r="AL719" s="163">
        <v>30</v>
      </c>
      <c r="AM719" s="163">
        <v>1</v>
      </c>
      <c r="AN719" s="163">
        <v>85</v>
      </c>
      <c r="AO719" s="163">
        <v>7</v>
      </c>
      <c r="AP719" s="163">
        <v>0</v>
      </c>
      <c r="AQ719" s="163">
        <v>0</v>
      </c>
      <c r="AR719" s="163">
        <v>2</v>
      </c>
      <c r="AS719" s="278">
        <v>9.0361444999999999E-2</v>
      </c>
      <c r="AT719" s="278">
        <v>0.25602409599999998</v>
      </c>
      <c r="AU719" s="278">
        <v>0.44761905000000002</v>
      </c>
      <c r="AV719" s="278">
        <v>0.21904762</v>
      </c>
      <c r="AW719" s="278">
        <v>0.15238094999999999</v>
      </c>
      <c r="AX719" s="278">
        <v>0.49523810000000001</v>
      </c>
      <c r="AY719" s="456">
        <v>115.76900000000001</v>
      </c>
      <c r="AZ719" s="278">
        <v>0.1181888</v>
      </c>
      <c r="BA719" s="278">
        <v>0.36190476100000002</v>
      </c>
      <c r="BB719" s="278">
        <v>0.18571428500000001</v>
      </c>
      <c r="BC719" s="278">
        <v>0.452380952</v>
      </c>
      <c r="BD719" s="164">
        <v>0.27894736799999997</v>
      </c>
      <c r="BE719" s="164">
        <v>0.24745762700000001</v>
      </c>
      <c r="BF719" s="164">
        <v>0.33132530100000002</v>
      </c>
      <c r="BG719" s="164">
        <v>0.55593220300000001</v>
      </c>
      <c r="BH719" s="164">
        <v>0.88725750400000003</v>
      </c>
      <c r="BI719" s="164">
        <v>0.308474576</v>
      </c>
      <c r="BJ719" s="165">
        <v>202.75386417004401</v>
      </c>
      <c r="BK719" s="164">
        <v>0.37668088267576999</v>
      </c>
      <c r="BL719" s="165">
        <v>16.7619286268446</v>
      </c>
      <c r="BM719" s="165">
        <v>55.245134898969901</v>
      </c>
      <c r="BN719" s="165">
        <v>141.716662591746</v>
      </c>
      <c r="BO719" s="165">
        <v>-0.38647667742703001</v>
      </c>
      <c r="BP719" s="165">
        <v>4.5400406508706501</v>
      </c>
      <c r="BQ719" s="165">
        <v>32.0719367349948</v>
      </c>
      <c r="BR719" s="165">
        <v>20.7199996887203</v>
      </c>
      <c r="BS719" s="284">
        <v>3.3249354199440102</v>
      </c>
      <c r="BT719" s="289"/>
      <c r="BU719" s="279"/>
      <c r="BV719" s="290"/>
      <c r="BW719" s="289"/>
      <c r="BX719" s="289"/>
      <c r="BY719" s="289"/>
      <c r="BZ719" s="289"/>
      <c r="CA719" s="279"/>
      <c r="CB719" s="290"/>
      <c r="CC719" s="289"/>
      <c r="CD719" s="279"/>
      <c r="CE719" s="328"/>
      <c r="CF719" s="290"/>
      <c r="CG719" s="289"/>
      <c r="CH719" s="279"/>
      <c r="CI719" s="328"/>
      <c r="CJ719" s="290"/>
      <c r="CK719" s="289"/>
      <c r="CL719" s="279"/>
      <c r="CM719" s="328"/>
      <c r="CN719" s="290"/>
      <c r="CO719" s="289"/>
      <c r="CP719" s="279"/>
      <c r="CQ719" s="328"/>
      <c r="CR719" s="290"/>
      <c r="CS719" s="289"/>
      <c r="CT719" s="279"/>
      <c r="CU719" s="328"/>
      <c r="CV719" s="328"/>
      <c r="CW719" s="290"/>
      <c r="CX719" s="289"/>
      <c r="CY719" s="279"/>
      <c r="CZ719" s="328"/>
      <c r="DA719" s="328"/>
      <c r="DB719" s="290"/>
      <c r="DC719" s="289"/>
      <c r="DD719" s="279"/>
      <c r="DE719" s="328"/>
      <c r="DF719" s="328"/>
      <c r="DG719" s="290"/>
      <c r="DH719" s="302"/>
      <c r="DI719" s="301">
        <v>0.52980160713195801</v>
      </c>
      <c r="DP719" s="165"/>
      <c r="DQ719" s="165"/>
      <c r="DR719" s="165"/>
      <c r="ED719" s="165"/>
      <c r="EE719" s="165"/>
      <c r="EF719" s="165"/>
      <c r="EG719" s="165"/>
      <c r="EH719" s="166"/>
      <c r="EI719" s="165"/>
      <c r="EJ719" s="164"/>
      <c r="EK719" s="164"/>
      <c r="EL719" s="278"/>
      <c r="EM719" s="278"/>
      <c r="EN719" s="278"/>
      <c r="EO719" s="278"/>
      <c r="EP719" s="278"/>
      <c r="EQ719" s="278"/>
      <c r="ER719" s="165"/>
      <c r="ES719" s="166"/>
      <c r="ET719" s="166"/>
      <c r="EU719" s="166"/>
      <c r="EV719" s="166"/>
      <c r="EW719" s="166"/>
      <c r="EX719" s="284"/>
    </row>
    <row r="720" spans="1:154" ht="13" customHeight="1">
      <c r="A720" s="160" t="s">
        <v>276</v>
      </c>
      <c r="B720" s="160">
        <v>10893</v>
      </c>
      <c r="C720" s="160">
        <v>666176</v>
      </c>
      <c r="D720" s="160">
        <v>20220</v>
      </c>
      <c r="E720" s="160" t="s">
        <v>18</v>
      </c>
      <c r="F720" s="160" t="s">
        <v>18</v>
      </c>
      <c r="G720" s="175"/>
      <c r="H720" s="162" t="s">
        <v>1600</v>
      </c>
      <c r="I720" s="162" t="s">
        <v>1601</v>
      </c>
      <c r="J720" s="161">
        <v>26</v>
      </c>
      <c r="K720" s="161">
        <v>9</v>
      </c>
      <c r="L720" s="161" t="s">
        <v>837</v>
      </c>
      <c r="Z720" s="163">
        <v>82</v>
      </c>
      <c r="AA720" s="163">
        <v>298</v>
      </c>
      <c r="AB720" s="163">
        <v>266</v>
      </c>
      <c r="AC720" s="163">
        <v>66</v>
      </c>
      <c r="AD720" s="163">
        <v>37</v>
      </c>
      <c r="AE720" s="163">
        <v>10</v>
      </c>
      <c r="AF720" s="163">
        <v>0</v>
      </c>
      <c r="AG720" s="163">
        <v>19</v>
      </c>
      <c r="AH720" s="163">
        <v>35</v>
      </c>
      <c r="AI720" s="163">
        <v>52</v>
      </c>
      <c r="AJ720" s="163">
        <v>3</v>
      </c>
      <c r="AK720" s="163">
        <v>0</v>
      </c>
      <c r="AL720" s="163">
        <v>22</v>
      </c>
      <c r="AM720" s="163">
        <v>0</v>
      </c>
      <c r="AN720" s="163">
        <v>70</v>
      </c>
      <c r="AO720" s="163">
        <v>8</v>
      </c>
      <c r="AP720" s="163">
        <v>1</v>
      </c>
      <c r="AQ720" s="163">
        <v>0</v>
      </c>
      <c r="AR720" s="163">
        <v>2</v>
      </c>
      <c r="AS720" s="278">
        <v>7.3825503000000001E-2</v>
      </c>
      <c r="AT720" s="278">
        <v>0.23489932799999999</v>
      </c>
      <c r="AU720" s="278">
        <v>0.42639593999999997</v>
      </c>
      <c r="AV720" s="278">
        <v>0.26395939000000002</v>
      </c>
      <c r="AW720" s="278">
        <v>0.15656566</v>
      </c>
      <c r="AX720" s="278">
        <v>0.48989898999999998</v>
      </c>
      <c r="AY720" s="456">
        <v>112.878</v>
      </c>
      <c r="AZ720" s="278">
        <v>0.13884007000000001</v>
      </c>
      <c r="BA720" s="278">
        <v>0.38578680199999998</v>
      </c>
      <c r="BB720" s="278">
        <v>0.203045685</v>
      </c>
      <c r="BC720" s="278">
        <v>0.41116751200000001</v>
      </c>
      <c r="BD720" s="164">
        <v>0.26404494299999998</v>
      </c>
      <c r="BE720" s="164">
        <v>0.24812029999999999</v>
      </c>
      <c r="BF720" s="164">
        <v>0.32323232299999999</v>
      </c>
      <c r="BG720" s="164">
        <v>0.5</v>
      </c>
      <c r="BH720" s="164">
        <v>0.82323232300000004</v>
      </c>
      <c r="BI720" s="164">
        <v>0.25187969999999998</v>
      </c>
      <c r="BJ720" s="165">
        <v>162.469012377685</v>
      </c>
      <c r="BK720" s="164">
        <v>0.35569788390137103</v>
      </c>
      <c r="BL720" s="165">
        <v>10.0368040013858</v>
      </c>
      <c r="BM720" s="165">
        <v>44.578959028775401</v>
      </c>
      <c r="BN720" s="165">
        <v>128.93704255019</v>
      </c>
      <c r="BO720" s="165">
        <v>-1.8231477707956099E-2</v>
      </c>
      <c r="BP720" s="165">
        <v>0.43317463388666499</v>
      </c>
      <c r="BQ720" s="165">
        <v>13.799652603527999</v>
      </c>
      <c r="BR720" s="165">
        <v>10.3565515476079</v>
      </c>
      <c r="BS720" s="284">
        <v>1.4306262232778899</v>
      </c>
      <c r="BT720" s="289"/>
      <c r="BU720" s="279"/>
      <c r="BV720" s="290"/>
      <c r="BW720" s="289"/>
      <c r="BX720" s="289"/>
      <c r="BY720" s="289"/>
      <c r="BZ720" s="289"/>
      <c r="CA720" s="279"/>
      <c r="CB720" s="290"/>
      <c r="CC720" s="289"/>
      <c r="CD720" s="279"/>
      <c r="CE720" s="328"/>
      <c r="CF720" s="290"/>
      <c r="CG720" s="289"/>
      <c r="CH720" s="279"/>
      <c r="CI720" s="328"/>
      <c r="CJ720" s="290"/>
      <c r="CK720" s="289"/>
      <c r="CL720" s="279"/>
      <c r="CM720" s="328"/>
      <c r="CN720" s="290"/>
      <c r="CO720" s="289"/>
      <c r="CP720" s="279"/>
      <c r="CQ720" s="328"/>
      <c r="CR720" s="290"/>
      <c r="CS720" s="289"/>
      <c r="CT720" s="279"/>
      <c r="CU720" s="328"/>
      <c r="CV720" s="328"/>
      <c r="CW720" s="290"/>
      <c r="CX720" s="289"/>
      <c r="CY720" s="279"/>
      <c r="CZ720" s="328"/>
      <c r="DA720" s="328"/>
      <c r="DB720" s="290"/>
      <c r="DC720" s="289"/>
      <c r="DD720" s="279"/>
      <c r="DE720" s="328"/>
      <c r="DF720" s="328"/>
      <c r="DG720" s="290"/>
      <c r="DH720" s="302"/>
      <c r="DI720" s="301">
        <v>-6.7588336542248699</v>
      </c>
      <c r="DP720" s="165"/>
      <c r="DQ720" s="165"/>
      <c r="DR720" s="165"/>
      <c r="ED720" s="165"/>
      <c r="EE720" s="165"/>
      <c r="EF720" s="165"/>
      <c r="EG720" s="165"/>
      <c r="EH720" s="166"/>
      <c r="EI720" s="165"/>
      <c r="EJ720" s="164"/>
      <c r="EK720" s="164"/>
      <c r="EL720" s="278"/>
      <c r="EM720" s="278"/>
      <c r="EN720" s="278"/>
      <c r="EO720" s="278"/>
      <c r="EP720" s="278"/>
      <c r="EQ720" s="278"/>
      <c r="ER720" s="165"/>
      <c r="ES720" s="166"/>
      <c r="ET720" s="166"/>
      <c r="EU720" s="166"/>
      <c r="EV720" s="166"/>
      <c r="EW720" s="166"/>
      <c r="EX720" s="284"/>
    </row>
    <row r="721" spans="1:260" ht="13" customHeight="1">
      <c r="A721" s="160" t="s">
        <v>276</v>
      </c>
      <c r="B721" s="160">
        <v>10601</v>
      </c>
      <c r="C721" s="160">
        <v>666139</v>
      </c>
      <c r="D721" s="160">
        <v>19953</v>
      </c>
      <c r="E721" s="160" t="s">
        <v>2178</v>
      </c>
      <c r="F721" s="160" t="s">
        <v>2178</v>
      </c>
      <c r="G721" s="175"/>
      <c r="H721" s="162" t="s">
        <v>190</v>
      </c>
      <c r="I721" s="162" t="s">
        <v>533</v>
      </c>
      <c r="J721" s="161">
        <v>27</v>
      </c>
      <c r="K721" s="161">
        <v>9</v>
      </c>
      <c r="L721" s="161" t="s">
        <v>46</v>
      </c>
      <c r="Z721" s="163">
        <v>46</v>
      </c>
      <c r="AA721" s="163">
        <v>186</v>
      </c>
      <c r="AB721" s="163">
        <v>168</v>
      </c>
      <c r="AC721" s="163">
        <v>45</v>
      </c>
      <c r="AD721" s="163">
        <v>29</v>
      </c>
      <c r="AE721" s="163">
        <v>10</v>
      </c>
      <c r="AF721" s="163">
        <v>0</v>
      </c>
      <c r="AG721" s="163">
        <v>6</v>
      </c>
      <c r="AH721" s="163">
        <v>30</v>
      </c>
      <c r="AI721" s="163">
        <v>17</v>
      </c>
      <c r="AJ721" s="163">
        <v>6</v>
      </c>
      <c r="AK721" s="163">
        <v>1</v>
      </c>
      <c r="AL721" s="163">
        <v>16</v>
      </c>
      <c r="AM721" s="163">
        <v>1</v>
      </c>
      <c r="AN721" s="163">
        <v>40</v>
      </c>
      <c r="AO721" s="163">
        <v>1</v>
      </c>
      <c r="AP721" s="163">
        <v>0</v>
      </c>
      <c r="AQ721" s="163">
        <v>1</v>
      </c>
      <c r="AR721" s="163">
        <v>2</v>
      </c>
      <c r="AS721" s="278">
        <v>8.6021504999999998E-2</v>
      </c>
      <c r="AT721" s="278">
        <v>0.21505376300000001</v>
      </c>
      <c r="AU721" s="278">
        <v>0.36434108999999998</v>
      </c>
      <c r="AV721" s="278">
        <v>0.32558140000000002</v>
      </c>
      <c r="AW721" s="278">
        <v>6.2015500000000001E-2</v>
      </c>
      <c r="AX721" s="278">
        <v>0.43410852999999999</v>
      </c>
      <c r="AY721" s="456">
        <v>109.15600000000001</v>
      </c>
      <c r="AZ721" s="278">
        <v>9.5597479999999999E-2</v>
      </c>
      <c r="BA721" s="278">
        <v>0.433070866</v>
      </c>
      <c r="BB721" s="278">
        <v>0.29133858200000001</v>
      </c>
      <c r="BC721" s="278">
        <v>0.27559055100000002</v>
      </c>
      <c r="BD721" s="164">
        <v>0.31967213100000003</v>
      </c>
      <c r="BE721" s="164">
        <v>0.26785714199999999</v>
      </c>
      <c r="BF721" s="164">
        <v>0.33513513499999997</v>
      </c>
      <c r="BG721" s="164">
        <v>0.43452380899999998</v>
      </c>
      <c r="BH721" s="164">
        <v>0.76965894400000001</v>
      </c>
      <c r="BI721" s="164">
        <v>0.16666666699999999</v>
      </c>
      <c r="BJ721" s="165">
        <v>107.50437126838899</v>
      </c>
      <c r="BK721" s="164">
        <v>0.33599907289380598</v>
      </c>
      <c r="BL721" s="165">
        <v>3.3297694493988401</v>
      </c>
      <c r="BM721" s="165">
        <v>24.889638023541298</v>
      </c>
      <c r="BN721" s="165">
        <v>117.98869038903899</v>
      </c>
      <c r="BO721" s="165">
        <v>-0.37417292228610999</v>
      </c>
      <c r="BP721" s="165">
        <v>1.1965738967992301</v>
      </c>
      <c r="BQ721" s="165">
        <v>10.963885740001601</v>
      </c>
      <c r="BR721" s="165">
        <v>5.0469359761075898</v>
      </c>
      <c r="BS721" s="284">
        <v>1.1366389357264499</v>
      </c>
      <c r="BT721" s="289"/>
      <c r="BU721" s="279"/>
      <c r="BV721" s="290"/>
      <c r="BW721" s="289"/>
      <c r="BX721" s="289"/>
      <c r="BY721" s="289"/>
      <c r="BZ721" s="289"/>
      <c r="CA721" s="279"/>
      <c r="CB721" s="290"/>
      <c r="CC721" s="289"/>
      <c r="CD721" s="279"/>
      <c r="CE721" s="328"/>
      <c r="CF721" s="290"/>
      <c r="CG721" s="289"/>
      <c r="CH721" s="279"/>
      <c r="CI721" s="328"/>
      <c r="CJ721" s="290"/>
      <c r="CK721" s="289"/>
      <c r="CL721" s="279"/>
      <c r="CM721" s="328"/>
      <c r="CN721" s="290"/>
      <c r="CO721" s="289"/>
      <c r="CP721" s="279"/>
      <c r="CQ721" s="328"/>
      <c r="CR721" s="290"/>
      <c r="CS721" s="289"/>
      <c r="CT721" s="279"/>
      <c r="CU721" s="328"/>
      <c r="CV721" s="328"/>
      <c r="CW721" s="290"/>
      <c r="CX721" s="289"/>
      <c r="CY721" s="279"/>
      <c r="CZ721" s="328"/>
      <c r="DA721" s="328"/>
      <c r="DB721" s="290"/>
      <c r="DC721" s="289"/>
      <c r="DD721" s="279"/>
      <c r="DE721" s="328"/>
      <c r="DF721" s="328"/>
      <c r="DG721" s="290"/>
      <c r="DH721" s="302"/>
      <c r="DI721" s="301">
        <v>-0.45070075988769498</v>
      </c>
      <c r="DP721" s="165"/>
      <c r="DQ721" s="165"/>
      <c r="DR721" s="165"/>
      <c r="ED721" s="165"/>
      <c r="EE721" s="165"/>
      <c r="EF721" s="165"/>
      <c r="EG721" s="165"/>
      <c r="EH721" s="166"/>
      <c r="EI721" s="165"/>
      <c r="EJ721" s="164"/>
      <c r="EK721" s="164"/>
      <c r="EL721" s="278"/>
      <c r="EM721" s="278"/>
      <c r="EN721" s="278"/>
      <c r="EO721" s="278"/>
      <c r="EP721" s="278"/>
      <c r="EQ721" s="278"/>
      <c r="ER721" s="165"/>
      <c r="ES721" s="166"/>
      <c r="ET721" s="166"/>
      <c r="EU721" s="166"/>
      <c r="EV721" s="166"/>
      <c r="EW721" s="166"/>
      <c r="EX721" s="284"/>
    </row>
    <row r="722" spans="1:260" ht="13" customHeight="1">
      <c r="A722" s="160" t="s">
        <v>276</v>
      </c>
      <c r="B722" s="160">
        <v>10747</v>
      </c>
      <c r="C722" s="160">
        <v>643565</v>
      </c>
      <c r="D722" s="160">
        <v>15274</v>
      </c>
      <c r="E722" s="160" t="s">
        <v>164</v>
      </c>
      <c r="F722" s="160" t="s">
        <v>164</v>
      </c>
      <c r="G722" s="175"/>
      <c r="H722" s="168" t="s">
        <v>1104</v>
      </c>
      <c r="I722" s="169" t="s">
        <v>546</v>
      </c>
      <c r="J722" s="170">
        <v>34</v>
      </c>
      <c r="K722" s="161">
        <v>9</v>
      </c>
      <c r="L722" s="161" t="s">
        <v>46</v>
      </c>
      <c r="Z722" s="163">
        <v>38</v>
      </c>
      <c r="AA722" s="163">
        <v>160</v>
      </c>
      <c r="AB722" s="163">
        <v>139</v>
      </c>
      <c r="AC722" s="163">
        <v>40</v>
      </c>
      <c r="AD722" s="163">
        <v>27</v>
      </c>
      <c r="AE722" s="163">
        <v>8</v>
      </c>
      <c r="AF722" s="163">
        <v>1</v>
      </c>
      <c r="AG722" s="163">
        <v>4</v>
      </c>
      <c r="AH722" s="163">
        <v>20</v>
      </c>
      <c r="AI722" s="163">
        <v>16</v>
      </c>
      <c r="AJ722" s="163">
        <v>0</v>
      </c>
      <c r="AK722" s="163">
        <v>0</v>
      </c>
      <c r="AL722" s="163">
        <v>19</v>
      </c>
      <c r="AM722" s="163">
        <v>0</v>
      </c>
      <c r="AN722" s="163">
        <v>36</v>
      </c>
      <c r="AO722" s="163">
        <v>1</v>
      </c>
      <c r="AP722" s="163">
        <v>1</v>
      </c>
      <c r="AQ722" s="163">
        <v>0</v>
      </c>
      <c r="AR722" s="163">
        <v>1</v>
      </c>
      <c r="AS722" s="278">
        <v>0.11874999999999999</v>
      </c>
      <c r="AT722" s="278">
        <v>0.22500000000000001</v>
      </c>
      <c r="AU722" s="278">
        <v>0.50961537999999995</v>
      </c>
      <c r="AV722" s="278">
        <v>0.18269231</v>
      </c>
      <c r="AW722" s="278">
        <v>6.7307690000000003E-2</v>
      </c>
      <c r="AX722" s="278">
        <v>0.43269231000000002</v>
      </c>
      <c r="AY722" s="456">
        <v>108.746</v>
      </c>
      <c r="AZ722" s="278">
        <v>9.5310140000000002E-2</v>
      </c>
      <c r="BA722" s="278">
        <v>0.36538461500000002</v>
      </c>
      <c r="BB722" s="278">
        <v>0.26923076899999998</v>
      </c>
      <c r="BC722" s="278">
        <v>0.36538461500000002</v>
      </c>
      <c r="BD722" s="164">
        <v>0.36</v>
      </c>
      <c r="BE722" s="164">
        <v>0.28776978399999997</v>
      </c>
      <c r="BF722" s="164">
        <v>0.375</v>
      </c>
      <c r="BG722" s="164">
        <v>0.44604316500000002</v>
      </c>
      <c r="BH722" s="164">
        <v>0.82104316499999996</v>
      </c>
      <c r="BI722" s="164">
        <v>0.15827338099999999</v>
      </c>
      <c r="BJ722" s="165">
        <v>102.090481673382</v>
      </c>
      <c r="BK722" s="164">
        <v>0.36110108718276002</v>
      </c>
      <c r="BL722" s="165">
        <v>6.0813545309936901</v>
      </c>
      <c r="BM722" s="165">
        <v>24.627478035632301</v>
      </c>
      <c r="BN722" s="165">
        <v>132.87531063115699</v>
      </c>
      <c r="BO722" s="165">
        <v>-0.27140108052689899</v>
      </c>
      <c r="BP722" s="165">
        <v>-1.8095044796355</v>
      </c>
      <c r="BQ722" s="165">
        <v>8.8625378031282001</v>
      </c>
      <c r="BR722" s="165">
        <v>4.2436105627565004</v>
      </c>
      <c r="BS722" s="284">
        <v>0.918789722482237</v>
      </c>
      <c r="BT722" s="289"/>
      <c r="BU722" s="279"/>
      <c r="BV722" s="290"/>
      <c r="BW722" s="289"/>
      <c r="BX722" s="289"/>
      <c r="BY722" s="289"/>
      <c r="BZ722" s="289"/>
      <c r="CA722" s="279"/>
      <c r="CB722" s="290"/>
      <c r="CC722" s="289"/>
      <c r="CD722" s="279"/>
      <c r="CE722" s="328"/>
      <c r="CF722" s="290"/>
      <c r="CG722" s="289"/>
      <c r="CH722" s="279"/>
      <c r="CI722" s="328"/>
      <c r="CJ722" s="290"/>
      <c r="CK722" s="289"/>
      <c r="CL722" s="279"/>
      <c r="CM722" s="328"/>
      <c r="CN722" s="290"/>
      <c r="CO722" s="289"/>
      <c r="CP722" s="279"/>
      <c r="CQ722" s="328"/>
      <c r="CR722" s="290"/>
      <c r="CS722" s="289"/>
      <c r="CT722" s="279"/>
      <c r="CU722" s="328"/>
      <c r="CV722" s="328"/>
      <c r="CW722" s="290"/>
      <c r="CX722" s="289"/>
      <c r="CY722" s="279"/>
      <c r="CZ722" s="328"/>
      <c r="DA722" s="328"/>
      <c r="DB722" s="290"/>
      <c r="DC722" s="289"/>
      <c r="DD722" s="279"/>
      <c r="DE722" s="328"/>
      <c r="DF722" s="328"/>
      <c r="DG722" s="290"/>
      <c r="DH722" s="302"/>
      <c r="DI722" s="301">
        <v>-0.85862159729003895</v>
      </c>
      <c r="DP722" s="165"/>
      <c r="DQ722" s="165"/>
      <c r="DR722" s="165"/>
      <c r="ED722" s="165"/>
      <c r="EE722" s="165"/>
      <c r="EF722" s="165"/>
      <c r="EG722" s="165"/>
      <c r="EH722" s="166"/>
      <c r="EI722" s="165"/>
      <c r="EJ722" s="164"/>
      <c r="EK722" s="164"/>
      <c r="EL722" s="278"/>
      <c r="EM722" s="278"/>
      <c r="EN722" s="278"/>
      <c r="EO722" s="278"/>
      <c r="EP722" s="278"/>
      <c r="EQ722" s="278"/>
      <c r="ER722" s="165"/>
      <c r="ES722" s="166"/>
      <c r="ET722" s="166"/>
      <c r="EU722" s="166"/>
      <c r="EV722" s="166"/>
      <c r="EW722" s="166"/>
      <c r="EX722" s="284"/>
    </row>
    <row r="723" spans="1:260" ht="13" customHeight="1">
      <c r="A723" s="160" t="s">
        <v>276</v>
      </c>
      <c r="B723" s="160">
        <v>11783</v>
      </c>
      <c r="C723" s="160">
        <v>666464</v>
      </c>
      <c r="D723" s="160">
        <v>21871</v>
      </c>
      <c r="E723" s="160" t="s">
        <v>2177</v>
      </c>
      <c r="F723" s="160" t="s">
        <v>2177</v>
      </c>
      <c r="G723" s="175"/>
      <c r="H723" s="162" t="s">
        <v>327</v>
      </c>
      <c r="I723" s="162" t="s">
        <v>2988</v>
      </c>
      <c r="J723" s="160">
        <v>27</v>
      </c>
      <c r="K723" s="161">
        <v>9</v>
      </c>
      <c r="L723" s="161" t="s">
        <v>837</v>
      </c>
      <c r="Z723" s="163">
        <v>8</v>
      </c>
      <c r="AA723" s="163">
        <v>22</v>
      </c>
      <c r="AB723" s="163">
        <v>22</v>
      </c>
      <c r="AC723" s="163">
        <v>3</v>
      </c>
      <c r="AD723" s="163">
        <v>2</v>
      </c>
      <c r="AE723" s="163">
        <v>1</v>
      </c>
      <c r="AF723" s="163">
        <v>0</v>
      </c>
      <c r="AG723" s="163">
        <v>0</v>
      </c>
      <c r="AH723" s="163">
        <v>1</v>
      </c>
      <c r="AI723" s="163">
        <v>0</v>
      </c>
      <c r="AJ723" s="163">
        <v>1</v>
      </c>
      <c r="AK723" s="163">
        <v>0</v>
      </c>
      <c r="AL723" s="163">
        <v>0</v>
      </c>
      <c r="AM723" s="163">
        <v>0</v>
      </c>
      <c r="AN723" s="163">
        <v>6</v>
      </c>
      <c r="AO723" s="163">
        <v>0</v>
      </c>
      <c r="AP723" s="163">
        <v>0</v>
      </c>
      <c r="AQ723" s="163">
        <v>0</v>
      </c>
      <c r="AR723" s="163">
        <v>2</v>
      </c>
      <c r="AS723" s="278">
        <v>0</v>
      </c>
      <c r="AT723" s="278">
        <v>0.27272727200000002</v>
      </c>
      <c r="AU723" s="278">
        <v>0.5</v>
      </c>
      <c r="AV723" s="278">
        <v>0.25</v>
      </c>
      <c r="AW723" s="278">
        <v>0</v>
      </c>
      <c r="AX723" s="278">
        <v>0.5625</v>
      </c>
      <c r="AY723" s="456">
        <v>106.914</v>
      </c>
      <c r="AZ723" s="278">
        <v>0.15714286</v>
      </c>
      <c r="BA723" s="278">
        <v>0.5</v>
      </c>
      <c r="BB723" s="278">
        <v>0.25</v>
      </c>
      <c r="BC723" s="278">
        <v>0.25</v>
      </c>
      <c r="BD723" s="164">
        <v>0.1875</v>
      </c>
      <c r="BE723" s="164">
        <v>0.13636363600000001</v>
      </c>
      <c r="BF723" s="164">
        <v>0.13636363600000001</v>
      </c>
      <c r="BG723" s="164">
        <v>0.181818181</v>
      </c>
      <c r="BH723" s="164">
        <v>0.31818181699999998</v>
      </c>
      <c r="BI723" s="164">
        <v>4.5454544999999999E-2</v>
      </c>
      <c r="BJ723" s="165">
        <v>29.876318373936801</v>
      </c>
      <c r="BK723" s="164">
        <v>0.13795291835611501</v>
      </c>
      <c r="BL723" s="165">
        <v>-3.0960850359755998</v>
      </c>
      <c r="BM723" s="165">
        <v>-0.54599305408778798</v>
      </c>
      <c r="BN723" s="165">
        <v>-18.280375183241699</v>
      </c>
      <c r="BO723" s="165">
        <v>-0.185169526020628</v>
      </c>
      <c r="BP723" s="165">
        <v>0.238530126400291</v>
      </c>
      <c r="BQ723" s="165">
        <v>0.18350551110920199</v>
      </c>
      <c r="BR723" s="165">
        <v>-2.8014108508709299</v>
      </c>
      <c r="BS723" s="284">
        <v>1.9024232265217898E-2</v>
      </c>
      <c r="BT723" s="289"/>
      <c r="BU723" s="279"/>
      <c r="BV723" s="290"/>
      <c r="BW723" s="289"/>
      <c r="BX723" s="289"/>
      <c r="BY723" s="289"/>
      <c r="BZ723" s="289"/>
      <c r="CA723" s="279"/>
      <c r="CB723" s="290"/>
      <c r="CC723" s="289"/>
      <c r="CD723" s="279"/>
      <c r="CE723" s="328"/>
      <c r="CF723" s="290"/>
      <c r="CG723" s="289"/>
      <c r="CH723" s="279"/>
      <c r="CI723" s="328"/>
      <c r="CJ723" s="290"/>
      <c r="CK723" s="289"/>
      <c r="CL723" s="279"/>
      <c r="CM723" s="328"/>
      <c r="CN723" s="290"/>
      <c r="CO723" s="289"/>
      <c r="CP723" s="279"/>
      <c r="CQ723" s="328"/>
      <c r="CR723" s="290"/>
      <c r="CS723" s="289"/>
      <c r="CT723" s="279"/>
      <c r="CU723" s="328"/>
      <c r="CV723" s="328"/>
      <c r="CW723" s="290"/>
      <c r="CX723" s="289"/>
      <c r="CY723" s="279"/>
      <c r="CZ723" s="328"/>
      <c r="DA723" s="328"/>
      <c r="DB723" s="290"/>
      <c r="DC723" s="289"/>
      <c r="DD723" s="279"/>
      <c r="DE723" s="328"/>
      <c r="DF723" s="328"/>
      <c r="DG723" s="290"/>
      <c r="DH723" s="302"/>
      <c r="DI723" s="301">
        <v>2.2677869051694799</v>
      </c>
      <c r="DP723" s="165"/>
      <c r="DQ723" s="165"/>
      <c r="DR723" s="165"/>
      <c r="ED723" s="165"/>
      <c r="EE723" s="165"/>
      <c r="EF723" s="165"/>
      <c r="EG723" s="165"/>
      <c r="EH723" s="166"/>
      <c r="EI723" s="165"/>
      <c r="EJ723" s="164"/>
      <c r="EK723" s="164"/>
      <c r="EL723" s="278"/>
      <c r="EM723" s="278"/>
      <c r="EN723" s="278"/>
      <c r="EO723" s="278"/>
      <c r="EP723" s="278"/>
      <c r="EQ723" s="278"/>
      <c r="ER723" s="165"/>
      <c r="ES723" s="166"/>
      <c r="ET723" s="166"/>
      <c r="EU723" s="166"/>
      <c r="EV723" s="166"/>
      <c r="EW723" s="166"/>
      <c r="EX723" s="284"/>
    </row>
    <row r="724" spans="1:260" ht="13" customHeight="1">
      <c r="A724" s="160" t="s">
        <v>276</v>
      </c>
      <c r="B724" s="160">
        <v>12703</v>
      </c>
      <c r="C724" s="160">
        <v>686823</v>
      </c>
      <c r="D724" s="160">
        <v>25660</v>
      </c>
      <c r="E724" s="160" t="s">
        <v>213</v>
      </c>
      <c r="F724" s="160" t="s">
        <v>213</v>
      </c>
      <c r="G724" s="175"/>
      <c r="H724" s="162" t="s">
        <v>1199</v>
      </c>
      <c r="I724" s="162" t="s">
        <v>108</v>
      </c>
      <c r="J724" s="160">
        <v>27</v>
      </c>
      <c r="K724" s="161">
        <v>9</v>
      </c>
      <c r="L724" s="161" t="s">
        <v>46</v>
      </c>
      <c r="Z724" s="163">
        <v>6</v>
      </c>
      <c r="AA724" s="163">
        <v>13</v>
      </c>
      <c r="AB724" s="163">
        <v>11</v>
      </c>
      <c r="AC724" s="163">
        <v>1</v>
      </c>
      <c r="AD724" s="163">
        <v>1</v>
      </c>
      <c r="AE724" s="163">
        <v>0</v>
      </c>
      <c r="AF724" s="163">
        <v>0</v>
      </c>
      <c r="AG724" s="163">
        <v>0</v>
      </c>
      <c r="AH724" s="163">
        <v>0</v>
      </c>
      <c r="AI724" s="163">
        <v>0</v>
      </c>
      <c r="AJ724" s="163">
        <v>0</v>
      </c>
      <c r="AK724" s="163">
        <v>1</v>
      </c>
      <c r="AL724" s="163">
        <v>1</v>
      </c>
      <c r="AM724" s="163">
        <v>0</v>
      </c>
      <c r="AN724" s="163">
        <v>1</v>
      </c>
      <c r="AO724" s="163">
        <v>1</v>
      </c>
      <c r="AP724" s="163">
        <v>0</v>
      </c>
      <c r="AQ724" s="163">
        <v>0</v>
      </c>
      <c r="AR724" s="163">
        <v>1</v>
      </c>
      <c r="AS724" s="278">
        <v>7.6923076000000007E-2</v>
      </c>
      <c r="AT724" s="278">
        <v>7.6923076000000007E-2</v>
      </c>
      <c r="AU724" s="278">
        <v>0.5</v>
      </c>
      <c r="AV724" s="278">
        <v>0.2</v>
      </c>
      <c r="AW724" s="278">
        <v>0</v>
      </c>
      <c r="AX724" s="278">
        <v>0.3</v>
      </c>
      <c r="AY724" s="456">
        <v>102.761</v>
      </c>
      <c r="AZ724" s="278">
        <v>6.521739E-2</v>
      </c>
      <c r="BA724" s="278">
        <v>0.6</v>
      </c>
      <c r="BB724" s="278">
        <v>0</v>
      </c>
      <c r="BC724" s="278">
        <v>0.4</v>
      </c>
      <c r="BD724" s="164">
        <v>0.1</v>
      </c>
      <c r="BE724" s="164">
        <v>9.0909089999999998E-2</v>
      </c>
      <c r="BF724" s="164">
        <v>0.23076922999999999</v>
      </c>
      <c r="BG724" s="164">
        <v>9.0909089999999998E-2</v>
      </c>
      <c r="BH724" s="164">
        <v>0.32167832000000002</v>
      </c>
      <c r="BI724" s="164">
        <v>0</v>
      </c>
      <c r="BJ724" s="165">
        <v>0</v>
      </c>
      <c r="BK724" s="164">
        <v>0.177278353617741</v>
      </c>
      <c r="BL724" s="165">
        <v>-1.42001380052366</v>
      </c>
      <c r="BM724" s="165">
        <v>8.68587342282304E-2</v>
      </c>
      <c r="BN724" s="165">
        <v>7.1354923987161696</v>
      </c>
      <c r="BO724" s="165">
        <v>-4.2323286952826701E-2</v>
      </c>
      <c r="BP724" s="165">
        <v>-0.42214958975091499</v>
      </c>
      <c r="BQ724" s="165">
        <v>-1.16652087753587</v>
      </c>
      <c r="BR724" s="165">
        <v>-1.8114053074079</v>
      </c>
      <c r="BS724" s="284">
        <v>-0.120934592003953</v>
      </c>
      <c r="BT724" s="289"/>
      <c r="BU724" s="279"/>
      <c r="BV724" s="290"/>
      <c r="BW724" s="289"/>
      <c r="BX724" s="289"/>
      <c r="BY724" s="289"/>
      <c r="BZ724" s="289"/>
      <c r="CA724" s="279"/>
      <c r="CB724" s="290"/>
      <c r="CC724" s="289"/>
      <c r="CD724" s="279"/>
      <c r="CE724" s="328"/>
      <c r="CF724" s="290"/>
      <c r="CG724" s="289"/>
      <c r="CH724" s="279"/>
      <c r="CI724" s="328"/>
      <c r="CJ724" s="290"/>
      <c r="CK724" s="289"/>
      <c r="CL724" s="279"/>
      <c r="CM724" s="328"/>
      <c r="CN724" s="290"/>
      <c r="CO724" s="289"/>
      <c r="CP724" s="279"/>
      <c r="CQ724" s="328"/>
      <c r="CR724" s="290"/>
      <c r="CS724" s="289"/>
      <c r="CT724" s="279"/>
      <c r="CU724" s="328"/>
      <c r="CV724" s="328"/>
      <c r="CW724" s="290"/>
      <c r="CX724" s="289"/>
      <c r="CY724" s="279"/>
      <c r="CZ724" s="328"/>
      <c r="DA724" s="328"/>
      <c r="DB724" s="290"/>
      <c r="DC724" s="289"/>
      <c r="DD724" s="279"/>
      <c r="DE724" s="328"/>
      <c r="DF724" s="328"/>
      <c r="DG724" s="290"/>
      <c r="DH724" s="302"/>
      <c r="DI724" s="301">
        <v>0.19983358681201899</v>
      </c>
      <c r="DP724" s="165"/>
      <c r="DQ724" s="165"/>
      <c r="DR724" s="165"/>
      <c r="ED724" s="165"/>
      <c r="EE724" s="165"/>
      <c r="EF724" s="165"/>
      <c r="EG724" s="165"/>
      <c r="EH724" s="166"/>
      <c r="EI724" s="165"/>
      <c r="EJ724" s="164"/>
      <c r="EK724" s="164"/>
      <c r="EL724" s="278"/>
      <c r="EM724" s="278"/>
      <c r="EN724" s="278"/>
      <c r="EO724" s="278"/>
      <c r="EP724" s="278"/>
      <c r="EQ724" s="278"/>
      <c r="ER724" s="165"/>
      <c r="ES724" s="166"/>
      <c r="ET724" s="166"/>
      <c r="EU724" s="166"/>
      <c r="EV724" s="166"/>
      <c r="EW724" s="166"/>
      <c r="EX724" s="284"/>
    </row>
    <row r="725" spans="1:260" ht="13" customHeight="1">
      <c r="A725" s="160" t="s">
        <v>276</v>
      </c>
      <c r="B725" s="160">
        <v>12024</v>
      </c>
      <c r="C725" s="160">
        <v>691023</v>
      </c>
      <c r="D725" s="160">
        <v>27475</v>
      </c>
      <c r="E725" s="160" t="s">
        <v>276</v>
      </c>
      <c r="F725" s="160" t="s">
        <v>276</v>
      </c>
      <c r="G725" s="175"/>
      <c r="H725" s="162" t="s">
        <v>206</v>
      </c>
      <c r="I725" s="162" t="s">
        <v>539</v>
      </c>
      <c r="J725" s="160">
        <v>23</v>
      </c>
      <c r="K725" s="161">
        <v>9</v>
      </c>
      <c r="L725" s="161" t="s">
        <v>837</v>
      </c>
      <c r="Z725" s="163">
        <v>55</v>
      </c>
      <c r="AA725" s="163">
        <v>191</v>
      </c>
      <c r="AB725" s="163">
        <v>176</v>
      </c>
      <c r="AC725" s="163">
        <v>37</v>
      </c>
      <c r="AD725" s="163">
        <v>29</v>
      </c>
      <c r="AE725" s="163">
        <v>4</v>
      </c>
      <c r="AF725" s="163">
        <v>1</v>
      </c>
      <c r="AG725" s="163">
        <v>3</v>
      </c>
      <c r="AH725" s="163">
        <v>21</v>
      </c>
      <c r="AI725" s="163">
        <v>23</v>
      </c>
      <c r="AJ725" s="163">
        <v>3</v>
      </c>
      <c r="AK725" s="163">
        <v>2</v>
      </c>
      <c r="AL725" s="163">
        <v>12</v>
      </c>
      <c r="AM725" s="163">
        <v>0</v>
      </c>
      <c r="AN725" s="163">
        <v>63</v>
      </c>
      <c r="AO725" s="163">
        <v>2</v>
      </c>
      <c r="AP725" s="163">
        <v>1</v>
      </c>
      <c r="AQ725" s="163">
        <v>0</v>
      </c>
      <c r="AR725" s="163">
        <v>3</v>
      </c>
      <c r="AS725" s="278">
        <v>6.2827225E-2</v>
      </c>
      <c r="AT725" s="278">
        <v>0.32984293100000001</v>
      </c>
      <c r="AU725" s="278">
        <v>0.34210526000000002</v>
      </c>
      <c r="AV725" s="278">
        <v>0.25438596000000002</v>
      </c>
      <c r="AW725" s="278">
        <v>8.77193E-2</v>
      </c>
      <c r="AX725" s="278">
        <v>0.46491228000000001</v>
      </c>
      <c r="AY725" s="456">
        <v>116.48</v>
      </c>
      <c r="AZ725" s="278">
        <v>0.16817594</v>
      </c>
      <c r="BA725" s="278">
        <v>0.45614035000000003</v>
      </c>
      <c r="BB725" s="278">
        <v>0.175438596</v>
      </c>
      <c r="BC725" s="278">
        <v>0.36842105200000003</v>
      </c>
      <c r="BD725" s="164">
        <v>0.30630630599999997</v>
      </c>
      <c r="BE725" s="164">
        <v>0.21022727199999999</v>
      </c>
      <c r="BF725" s="164">
        <v>0.26701570600000002</v>
      </c>
      <c r="BG725" s="164">
        <v>0.29545454500000001</v>
      </c>
      <c r="BH725" s="164">
        <v>0.56247025100000003</v>
      </c>
      <c r="BI725" s="164">
        <v>8.5227273000000006E-2</v>
      </c>
      <c r="BJ725" s="165">
        <v>56.018097690570499</v>
      </c>
      <c r="BK725" s="164">
        <v>0.25295467838566899</v>
      </c>
      <c r="BL725" s="165">
        <v>-9.28561777371476</v>
      </c>
      <c r="BM725" s="165">
        <v>12.853817159947599</v>
      </c>
      <c r="BN725" s="165">
        <v>59.637286732786102</v>
      </c>
      <c r="BO725" s="165">
        <v>0.31566535198438</v>
      </c>
      <c r="BP725" s="165">
        <v>-0.94890420371666495</v>
      </c>
      <c r="BQ725" s="165">
        <v>-8.2113630811826397</v>
      </c>
      <c r="BR725" s="165">
        <v>-9.9551438165971096</v>
      </c>
      <c r="BS725" s="284">
        <v>-0.85128167282938905</v>
      </c>
      <c r="BT725" s="289"/>
      <c r="BU725" s="279"/>
      <c r="BV725" s="290"/>
      <c r="BW725" s="289"/>
      <c r="BX725" s="289"/>
      <c r="BY725" s="289"/>
      <c r="BZ725" s="289"/>
      <c r="CA725" s="279"/>
      <c r="CB725" s="290"/>
      <c r="CC725" s="289"/>
      <c r="CD725" s="279"/>
      <c r="CE725" s="328"/>
      <c r="CF725" s="290"/>
      <c r="CG725" s="289"/>
      <c r="CH725" s="279"/>
      <c r="CI725" s="328"/>
      <c r="CJ725" s="290"/>
      <c r="CK725" s="289"/>
      <c r="CL725" s="279"/>
      <c r="CM725" s="328"/>
      <c r="CN725" s="290"/>
      <c r="CO725" s="289"/>
      <c r="CP725" s="279"/>
      <c r="CQ725" s="328"/>
      <c r="CR725" s="290"/>
      <c r="CS725" s="289"/>
      <c r="CT725" s="279"/>
      <c r="CU725" s="328"/>
      <c r="CV725" s="328"/>
      <c r="CW725" s="290"/>
      <c r="CX725" s="289"/>
      <c r="CY725" s="279"/>
      <c r="CZ725" s="328"/>
      <c r="DA725" s="328"/>
      <c r="DB725" s="290"/>
      <c r="DC725" s="289"/>
      <c r="DD725" s="279"/>
      <c r="DE725" s="328"/>
      <c r="DF725" s="328"/>
      <c r="DG725" s="290"/>
      <c r="DH725" s="302"/>
      <c r="DI725" s="301">
        <v>-4.4822068214416504</v>
      </c>
      <c r="DP725" s="165"/>
      <c r="DQ725" s="165"/>
      <c r="DR725" s="165"/>
      <c r="ED725" s="165"/>
      <c r="EE725" s="165"/>
      <c r="EF725" s="165"/>
      <c r="EG725" s="165"/>
      <c r="EH725" s="166"/>
      <c r="EI725" s="165"/>
      <c r="EJ725" s="164"/>
      <c r="EK725" s="164"/>
      <c r="EL725" s="278"/>
      <c r="EM725" s="278"/>
      <c r="EN725" s="278"/>
      <c r="EO725" s="278"/>
      <c r="EP725" s="278"/>
      <c r="EQ725" s="278"/>
      <c r="ER725" s="165"/>
      <c r="ES725" s="166"/>
      <c r="ET725" s="166"/>
      <c r="EU725" s="166"/>
      <c r="EV725" s="166"/>
      <c r="EW725" s="166"/>
      <c r="EX725" s="284"/>
    </row>
    <row r="726" spans="1:260" ht="13" customHeight="1">
      <c r="A726" s="200" t="s">
        <v>276</v>
      </c>
      <c r="B726" s="200">
        <v>10439</v>
      </c>
      <c r="C726" s="200">
        <v>650391</v>
      </c>
      <c r="D726" s="200">
        <v>17484</v>
      </c>
      <c r="E726" s="200" t="s">
        <v>3328</v>
      </c>
      <c r="F726" s="160" t="s">
        <v>17</v>
      </c>
      <c r="G726" s="175"/>
      <c r="H726" s="207" t="s">
        <v>3374</v>
      </c>
      <c r="I726" s="208" t="s">
        <v>841</v>
      </c>
      <c r="J726" s="209">
        <v>27</v>
      </c>
      <c r="K726" s="175">
        <v>9</v>
      </c>
      <c r="L726" s="175" t="s">
        <v>837</v>
      </c>
      <c r="M726" s="210"/>
      <c r="N726" s="211"/>
      <c r="O726" s="175"/>
      <c r="P726" s="175"/>
      <c r="Q726" s="175"/>
      <c r="R726" s="175"/>
      <c r="S726" s="175"/>
      <c r="T726" s="175"/>
      <c r="U726" s="175"/>
      <c r="V726" s="175"/>
      <c r="W726" s="175"/>
      <c r="X726" s="175"/>
      <c r="Y726" s="210"/>
      <c r="Z726" s="163"/>
      <c r="AS726" s="278"/>
      <c r="AT726" s="278"/>
      <c r="AU726" s="278"/>
      <c r="AV726" s="278"/>
      <c r="AW726" s="278"/>
      <c r="AX726" s="278"/>
      <c r="AY726" s="456"/>
      <c r="AZ726" s="278"/>
      <c r="BA726" s="278"/>
      <c r="BB726" s="278"/>
      <c r="BC726" s="278"/>
      <c r="BD726" s="164"/>
      <c r="BE726" s="164"/>
      <c r="BF726" s="164"/>
      <c r="BG726" s="164"/>
      <c r="BH726" s="164"/>
      <c r="BI726" s="164"/>
      <c r="BJ726" s="165"/>
      <c r="BK726" s="164"/>
      <c r="BL726" s="165"/>
      <c r="BM726" s="165"/>
      <c r="BN726" s="165"/>
      <c r="BO726" s="165"/>
      <c r="BP726" s="165"/>
      <c r="BQ726" s="165"/>
      <c r="BR726" s="165"/>
      <c r="BS726" s="284"/>
      <c r="BT726" s="289"/>
      <c r="BU726" s="279"/>
      <c r="BV726" s="290"/>
      <c r="BW726" s="289"/>
      <c r="BX726" s="289"/>
      <c r="BY726" s="289"/>
      <c r="BZ726" s="289"/>
      <c r="CA726" s="279"/>
      <c r="CB726" s="290"/>
      <c r="CC726" s="289"/>
      <c r="CD726" s="279"/>
      <c r="CE726" s="328"/>
      <c r="CF726" s="290"/>
      <c r="CG726" s="289"/>
      <c r="CH726" s="279"/>
      <c r="CI726" s="328"/>
      <c r="CJ726" s="290"/>
      <c r="CK726" s="289"/>
      <c r="CL726" s="279"/>
      <c r="CM726" s="328"/>
      <c r="CN726" s="290"/>
      <c r="CO726" s="289"/>
      <c r="CP726" s="279"/>
      <c r="CQ726" s="328"/>
      <c r="CR726" s="290"/>
      <c r="CS726" s="289"/>
      <c r="CT726" s="279"/>
      <c r="CU726" s="328"/>
      <c r="CV726" s="328"/>
      <c r="CW726" s="290"/>
      <c r="CX726" s="289"/>
      <c r="CY726" s="279"/>
      <c r="CZ726" s="328"/>
      <c r="DA726" s="328"/>
      <c r="DB726" s="290"/>
      <c r="DC726" s="289"/>
      <c r="DD726" s="279"/>
      <c r="DE726" s="328"/>
      <c r="DF726" s="328"/>
      <c r="DG726" s="290"/>
      <c r="DH726" s="302"/>
      <c r="DI726" s="301"/>
      <c r="DP726" s="165"/>
      <c r="DQ726" s="165"/>
      <c r="DR726" s="165"/>
      <c r="ED726" s="165"/>
      <c r="EE726" s="165"/>
      <c r="EF726" s="165"/>
      <c r="EG726" s="165"/>
      <c r="EH726" s="166"/>
      <c r="EI726" s="165"/>
      <c r="EJ726" s="164"/>
      <c r="EK726" s="164"/>
      <c r="EL726" s="278"/>
      <c r="EM726" s="278"/>
      <c r="EN726" s="278"/>
      <c r="EO726" s="278"/>
      <c r="EP726" s="278"/>
      <c r="EQ726" s="278"/>
      <c r="ER726" s="165"/>
      <c r="ES726" s="166"/>
      <c r="ET726" s="166"/>
      <c r="EU726" s="166"/>
      <c r="EV726" s="166"/>
      <c r="EW726" s="166"/>
      <c r="EX726" s="284"/>
    </row>
    <row r="727" spans="1:260" s="167" customFormat="1" ht="13" customHeight="1">
      <c r="A727" s="160" t="s">
        <v>4349</v>
      </c>
      <c r="B727" s="160">
        <v>10533</v>
      </c>
      <c r="C727" s="160">
        <v>666163</v>
      </c>
      <c r="D727" s="160">
        <v>20287</v>
      </c>
      <c r="E727" s="160" t="s">
        <v>2178</v>
      </c>
      <c r="F727" s="160" t="s">
        <v>2178</v>
      </c>
      <c r="G727" s="175"/>
      <c r="H727" s="162" t="s">
        <v>2434</v>
      </c>
      <c r="I727" s="162" t="s">
        <v>607</v>
      </c>
      <c r="J727" s="161">
        <v>27</v>
      </c>
      <c r="K727" s="161">
        <v>2</v>
      </c>
      <c r="L727" s="161" t="s">
        <v>46</v>
      </c>
      <c r="M727" s="184"/>
      <c r="N727" s="187"/>
      <c r="O727" s="161"/>
      <c r="P727" s="161"/>
      <c r="Q727" s="161"/>
      <c r="R727" s="161"/>
      <c r="S727" s="161"/>
      <c r="T727" s="161"/>
      <c r="U727" s="161"/>
      <c r="V727" s="161"/>
      <c r="W727" s="161"/>
      <c r="X727" s="161"/>
      <c r="Y727" s="184"/>
      <c r="Z727" s="163">
        <v>26</v>
      </c>
      <c r="AA727" s="163">
        <v>70</v>
      </c>
      <c r="AB727" s="163">
        <v>63</v>
      </c>
      <c r="AC727" s="163">
        <v>6</v>
      </c>
      <c r="AD727" s="163">
        <v>5</v>
      </c>
      <c r="AE727" s="163">
        <v>1</v>
      </c>
      <c r="AF727" s="163">
        <v>0</v>
      </c>
      <c r="AG727" s="163">
        <v>0</v>
      </c>
      <c r="AH727" s="163">
        <v>2</v>
      </c>
      <c r="AI727" s="163">
        <v>6</v>
      </c>
      <c r="AJ727" s="163">
        <v>0</v>
      </c>
      <c r="AK727" s="163">
        <v>0</v>
      </c>
      <c r="AL727" s="163">
        <v>7</v>
      </c>
      <c r="AM727" s="163">
        <v>0</v>
      </c>
      <c r="AN727" s="163">
        <v>14</v>
      </c>
      <c r="AO727" s="163">
        <v>0</v>
      </c>
      <c r="AP727" s="163">
        <v>0</v>
      </c>
      <c r="AQ727" s="163">
        <v>0</v>
      </c>
      <c r="AR727" s="163">
        <v>0</v>
      </c>
      <c r="AS727" s="278">
        <v>0.1</v>
      </c>
      <c r="AT727" s="278">
        <v>0.2</v>
      </c>
      <c r="AU727" s="278">
        <v>0.46938775999999999</v>
      </c>
      <c r="AV727" s="278">
        <v>0.30612244999999999</v>
      </c>
      <c r="AW727" s="278">
        <v>2.0408160000000002E-2</v>
      </c>
      <c r="AX727" s="278">
        <v>0.18367347000000001</v>
      </c>
      <c r="AY727" s="456">
        <v>103.02500000000001</v>
      </c>
      <c r="AZ727" s="278">
        <v>9.7222219999999998E-2</v>
      </c>
      <c r="BA727" s="278">
        <v>0.48936170200000001</v>
      </c>
      <c r="BB727" s="278">
        <v>0.127659574</v>
      </c>
      <c r="BC727" s="278">
        <v>0.38297872300000002</v>
      </c>
      <c r="BD727" s="164">
        <v>0.122448979</v>
      </c>
      <c r="BE727" s="164">
        <v>9.5238094999999995E-2</v>
      </c>
      <c r="BF727" s="164">
        <v>0.18571428500000001</v>
      </c>
      <c r="BG727" s="164">
        <v>0.111111111</v>
      </c>
      <c r="BH727" s="164">
        <v>0.29682539600000002</v>
      </c>
      <c r="BI727" s="164">
        <v>1.5873016E-2</v>
      </c>
      <c r="BJ727" s="165">
        <v>10.2385116108014</v>
      </c>
      <c r="BK727" s="164">
        <v>0.15069264003208699</v>
      </c>
      <c r="BL727" s="165">
        <v>-9.1368717756326792</v>
      </c>
      <c r="BM727" s="165">
        <v>-1.02294274235326</v>
      </c>
      <c r="BN727" s="165">
        <v>-10.993242058165301</v>
      </c>
      <c r="BO727" s="165">
        <v>-1.8752302527315301E-2</v>
      </c>
      <c r="BP727" s="165">
        <v>-0.57386448420584202</v>
      </c>
      <c r="BQ727" s="165">
        <v>-6.4174748957361603</v>
      </c>
      <c r="BR727" s="165">
        <v>-9.5148143023456999</v>
      </c>
      <c r="BS727" s="284">
        <v>-0.66530717379946602</v>
      </c>
      <c r="BT727" s="289"/>
      <c r="BU727" s="279"/>
      <c r="BV727" s="290"/>
      <c r="BW727" s="289"/>
      <c r="BX727" s="289"/>
      <c r="BY727" s="289"/>
      <c r="BZ727" s="289"/>
      <c r="CA727" s="279"/>
      <c r="CB727" s="290"/>
      <c r="CC727" s="289"/>
      <c r="CD727" s="279"/>
      <c r="CE727" s="328"/>
      <c r="CF727" s="290"/>
      <c r="CG727" s="289"/>
      <c r="CH727" s="279"/>
      <c r="CI727" s="328"/>
      <c r="CJ727" s="290"/>
      <c r="CK727" s="289"/>
      <c r="CL727" s="279"/>
      <c r="CM727" s="328"/>
      <c r="CN727" s="290"/>
      <c r="CO727" s="289"/>
      <c r="CP727" s="279"/>
      <c r="CQ727" s="328"/>
      <c r="CR727" s="290"/>
      <c r="CS727" s="289"/>
      <c r="CT727" s="279"/>
      <c r="CU727" s="328"/>
      <c r="CV727" s="328"/>
      <c r="CW727" s="290"/>
      <c r="CX727" s="289"/>
      <c r="CY727" s="279"/>
      <c r="CZ727" s="328"/>
      <c r="DA727" s="328"/>
      <c r="DB727" s="290"/>
      <c r="DC727" s="289"/>
      <c r="DD727" s="279"/>
      <c r="DE727" s="328"/>
      <c r="DF727" s="328"/>
      <c r="DG727" s="290"/>
      <c r="DH727" s="302"/>
      <c r="DI727" s="301">
        <v>0.70091179013252203</v>
      </c>
      <c r="DJ727" s="163"/>
      <c r="DK727" s="163"/>
      <c r="DL727" s="163"/>
      <c r="DM727" s="163"/>
      <c r="DN727" s="163"/>
      <c r="DO727" s="163"/>
      <c r="DP727" s="165"/>
      <c r="DQ727" s="165"/>
      <c r="DR727" s="165"/>
      <c r="DS727" s="163"/>
      <c r="DT727" s="163"/>
      <c r="DU727" s="163"/>
      <c r="DV727" s="163"/>
      <c r="DW727" s="163"/>
      <c r="DX727" s="163"/>
      <c r="DY727" s="163"/>
      <c r="DZ727" s="163"/>
      <c r="EA727" s="163"/>
      <c r="EB727" s="163"/>
      <c r="EC727" s="163"/>
      <c r="ED727" s="165"/>
      <c r="EE727" s="165"/>
      <c r="EF727" s="165"/>
      <c r="EG727" s="165"/>
      <c r="EH727" s="166"/>
      <c r="EI727" s="165"/>
      <c r="EJ727" s="164"/>
      <c r="EK727" s="164"/>
      <c r="EL727" s="278"/>
      <c r="EM727" s="278"/>
      <c r="EN727" s="278"/>
      <c r="EO727" s="278"/>
      <c r="EP727" s="278"/>
      <c r="EQ727" s="278"/>
      <c r="ER727" s="165"/>
      <c r="ES727" s="166"/>
      <c r="ET727" s="166"/>
      <c r="EU727" s="166"/>
      <c r="EV727" s="166"/>
      <c r="EW727" s="166"/>
      <c r="EX727" s="284"/>
      <c r="EY727" s="458"/>
      <c r="EZ727" s="162"/>
      <c r="FA727" s="162"/>
      <c r="FB727" s="162"/>
      <c r="FC727" s="162"/>
      <c r="FD727" s="162"/>
      <c r="FE727" s="162"/>
      <c r="FF727" s="162"/>
      <c r="FG727" s="162"/>
      <c r="FH727" s="162"/>
      <c r="FI727" s="162"/>
      <c r="FJ727" s="162"/>
      <c r="FK727" s="162"/>
      <c r="FL727" s="162"/>
      <c r="FM727" s="162"/>
      <c r="FN727" s="162"/>
      <c r="FO727" s="162"/>
      <c r="FP727" s="162"/>
      <c r="FQ727" s="162"/>
      <c r="FR727" s="162"/>
      <c r="FS727" s="162"/>
      <c r="FT727" s="162"/>
      <c r="FU727" s="162"/>
      <c r="FV727" s="162"/>
      <c r="FW727" s="162"/>
      <c r="FX727" s="162"/>
      <c r="FY727" s="162"/>
      <c r="FZ727" s="162"/>
      <c r="GA727" s="162"/>
      <c r="GB727" s="162"/>
      <c r="GC727" s="162"/>
      <c r="GD727" s="162"/>
      <c r="GE727" s="162"/>
      <c r="GF727" s="162"/>
      <c r="GG727" s="162"/>
      <c r="GH727" s="162"/>
      <c r="GI727" s="162"/>
      <c r="GJ727" s="162"/>
      <c r="GK727" s="162"/>
      <c r="GL727" s="162"/>
      <c r="GM727" s="162"/>
      <c r="GN727" s="162"/>
      <c r="GO727" s="162"/>
      <c r="GP727" s="162"/>
      <c r="GQ727" s="162"/>
      <c r="GR727" s="162"/>
      <c r="GS727" s="162"/>
      <c r="GT727" s="162"/>
      <c r="GU727" s="162"/>
      <c r="GV727" s="162"/>
      <c r="GW727" s="162"/>
      <c r="GX727" s="162"/>
      <c r="GY727" s="162"/>
      <c r="GZ727" s="162"/>
      <c r="HA727" s="162"/>
      <c r="HB727" s="162"/>
      <c r="HC727" s="162"/>
      <c r="HD727" s="162"/>
      <c r="HE727" s="162"/>
      <c r="HF727" s="162"/>
      <c r="HG727" s="162"/>
      <c r="HH727" s="162"/>
      <c r="HI727" s="162"/>
      <c r="HJ727" s="162"/>
      <c r="HK727" s="162"/>
      <c r="HL727" s="162"/>
      <c r="HM727" s="162"/>
      <c r="HN727" s="162"/>
      <c r="HO727" s="162"/>
      <c r="HP727" s="162"/>
      <c r="HQ727" s="162"/>
      <c r="HR727" s="162"/>
      <c r="HS727" s="162"/>
      <c r="HT727" s="162"/>
      <c r="HU727" s="162"/>
      <c r="HV727" s="162"/>
      <c r="HW727" s="162"/>
      <c r="HX727" s="162"/>
      <c r="HY727" s="162"/>
      <c r="HZ727" s="162"/>
      <c r="IA727" s="162"/>
      <c r="IB727" s="162"/>
      <c r="IC727" s="162"/>
      <c r="ID727" s="162"/>
      <c r="IE727" s="162"/>
      <c r="IF727" s="162"/>
      <c r="IG727" s="162"/>
      <c r="IH727" s="162"/>
      <c r="II727" s="162"/>
      <c r="IJ727" s="162"/>
      <c r="IK727" s="162"/>
      <c r="IL727" s="162"/>
      <c r="IM727" s="162"/>
      <c r="IN727" s="162"/>
      <c r="IO727" s="162"/>
      <c r="IP727" s="162"/>
      <c r="IQ727" s="162"/>
      <c r="IR727" s="162"/>
      <c r="IS727" s="162"/>
      <c r="IT727" s="162"/>
      <c r="IU727" s="162"/>
      <c r="IV727" s="162"/>
      <c r="IW727" s="162"/>
      <c r="IX727" s="162"/>
      <c r="IY727" s="162"/>
      <c r="IZ727" s="162"/>
    </row>
    <row r="728" spans="1:260" ht="13" customHeight="1">
      <c r="A728" s="171" t="s">
        <v>14</v>
      </c>
      <c r="B728" s="474"/>
      <c r="C728" s="299"/>
      <c r="D728" s="299"/>
      <c r="E728" s="171" cm="1">
        <f t="array" ref="E728">SUMPRODUCT(--($A729:$A$2509=A728),--(K729:$K$2509&gt;0))</f>
        <v>40</v>
      </c>
      <c r="F728" s="171"/>
      <c r="G728" s="190"/>
      <c r="H728" s="471" t="s">
        <v>4219</v>
      </c>
      <c r="I728" s="172"/>
      <c r="J728" s="173"/>
      <c r="K728" s="174">
        <v>0</v>
      </c>
      <c r="L728" s="174"/>
      <c r="M728" s="185"/>
      <c r="N728" s="188"/>
      <c r="O728" s="174"/>
      <c r="P728" s="174"/>
      <c r="Q728" s="174"/>
      <c r="R728" s="174"/>
      <c r="S728" s="174"/>
      <c r="T728" s="174"/>
      <c r="U728" s="174"/>
      <c r="V728" s="174"/>
      <c r="W728" s="174"/>
      <c r="X728" s="174"/>
      <c r="Y728" s="185"/>
      <c r="Z728" s="334" cm="1">
        <f t="array" ref="Z728">SUMPRODUCT(--($A729:$A$2509=$A728),--(Z729:Z$2509))</f>
        <v>1246</v>
      </c>
      <c r="AA728" s="334" cm="1">
        <f t="array" ref="AA728">SUMPRODUCT(--($A729:$A$2509=$A728),--(AA729:AA$2509))</f>
        <v>4923</v>
      </c>
      <c r="AB728" s="334" cm="1">
        <f t="array" ref="AB728">SUMPRODUCT(--($A729:$A$2509=$A728),--(AB729:AB$2509))</f>
        <v>4373</v>
      </c>
      <c r="AC728" s="334" cm="1">
        <f t="array" ref="AC728">SUMPRODUCT(--($A729:$A$2509=$A728),--(AC729:AC$2509))</f>
        <v>1096</v>
      </c>
      <c r="AD728" s="334" cm="1">
        <f t="array" ref="AD728">SUMPRODUCT(--($A729:$A$2509=$A728),--(AD729:AD$2509))</f>
        <v>746</v>
      </c>
      <c r="AE728" s="334" cm="1">
        <f t="array" ref="AE728">SUMPRODUCT(--($A729:$A$2509=$A728),--(AE729:AE$2509))</f>
        <v>193</v>
      </c>
      <c r="AF728" s="334" cm="1">
        <f t="array" ref="AF728">SUMPRODUCT(--($A729:$A$2509=$A728),--(AF729:AF$2509))</f>
        <v>18</v>
      </c>
      <c r="AG728" s="334" cm="1">
        <f t="array" ref="AG728">SUMPRODUCT(--($A729:$A$2509=$A728),--(AG729:AG$2509))</f>
        <v>139</v>
      </c>
      <c r="AH728" s="334" cm="1">
        <f t="array" ref="AH728">SUMPRODUCT(--($A729:$A$2509=$A728),--(AH729:AH$2509))</f>
        <v>582</v>
      </c>
      <c r="AI728" s="334" cm="1">
        <f t="array" ref="AI728">SUMPRODUCT(--($A729:$A$2509=$A728),--(AI729:AI$2509))</f>
        <v>525</v>
      </c>
      <c r="AJ728" s="334" cm="1">
        <f t="array" ref="AJ728">SUMPRODUCT(--($A729:$A$2509=$A728),--(AJ729:AJ$2509))</f>
        <v>112</v>
      </c>
      <c r="AK728" s="334" cm="1">
        <f t="array" ref="AK728">SUMPRODUCT(--($A729:$A$2509=$A728),--(AK729:AK$2509))</f>
        <v>20</v>
      </c>
      <c r="AL728" s="334" cm="1">
        <f t="array" ref="AL728">SUMPRODUCT(--($A729:$A$2509=$A728),--(AL729:AL$2509))</f>
        <v>451</v>
      </c>
      <c r="AM728" s="334" cm="1">
        <f t="array" ref="AM728">SUMPRODUCT(--($A729:$A$2509=$A728),--(AM729:AM$2509))</f>
        <v>22</v>
      </c>
      <c r="AN728" s="334" cm="1">
        <f t="array" ref="AN728">SUMPRODUCT(--($A729:$A$2509=$A728),--(AN729:AN$2509))</f>
        <v>988</v>
      </c>
      <c r="AO728" s="334" cm="1">
        <f t="array" ref="AO728">SUMPRODUCT(--($A729:$A$2509=$A728),--(AO729:AO$2509))</f>
        <v>48</v>
      </c>
      <c r="AP728" s="334" cm="1">
        <f t="array" ref="AP728">SUMPRODUCT(--($A729:$A$2509=$A728),--(AP729:AP$2509))</f>
        <v>42</v>
      </c>
      <c r="AQ728" s="334" cm="1">
        <f t="array" ref="AQ728">SUMPRODUCT(--($A729:$A$2509=$A728),--(AQ729:AQ$2509))</f>
        <v>6</v>
      </c>
      <c r="AR728" s="334" cm="1">
        <f t="array" ref="AR728">SUMPRODUCT(--($A729:$A$2509=$A728),--(AR729:AR$2509))</f>
        <v>71</v>
      </c>
      <c r="AS728" s="335"/>
      <c r="AT728" s="335"/>
      <c r="AU728" s="335"/>
      <c r="AV728" s="335"/>
      <c r="AW728" s="335"/>
      <c r="AX728" s="335"/>
      <c r="AY728" s="336"/>
      <c r="AZ728" s="335"/>
      <c r="BA728" s="335"/>
      <c r="BB728" s="335"/>
      <c r="BC728" s="335"/>
      <c r="BD728" s="337"/>
      <c r="BE728" s="337">
        <f>AC728/AB728</f>
        <v>0.25062885890692888</v>
      </c>
      <c r="BF728" s="337">
        <f>(AC728+AL728+AM728+AO728)/(AA728-AP728-AQ728)</f>
        <v>0.33169230769230768</v>
      </c>
      <c r="BG728" s="337">
        <f>((AC728-AE728-AF728-AG728)+(AE728*2)+(AF728*3)+(AG728*4))/AB728</f>
        <v>0.3983535330436771</v>
      </c>
      <c r="BH728" s="337">
        <f>BF728+BG728</f>
        <v>0.73004584073598477</v>
      </c>
      <c r="BI728" s="337">
        <f>BG728+BH728</f>
        <v>1.1283993737796618</v>
      </c>
      <c r="BJ728" s="337"/>
      <c r="BK728" s="337"/>
      <c r="BL728" s="336"/>
      <c r="BM728" s="336"/>
      <c r="BN728" s="336"/>
      <c r="BO728" s="338"/>
      <c r="BP728" s="339" cm="1">
        <f t="array" ref="BP728">SUMPRODUCT(--($A729:$A$2509=$A728),--(BP729:BP$2509))</f>
        <v>9.96140181226653</v>
      </c>
      <c r="BQ728" s="336"/>
      <c r="BR728" s="339" cm="1">
        <f t="array" ref="BR728">SUMPRODUCT(--($A729:$A$2509=$A728),--(BR729:BR$2509))</f>
        <v>24.117118584376094</v>
      </c>
      <c r="BS728" s="333" cm="1">
        <f t="array" ref="BS728">SUMPRODUCT(--($A729:$A$2509=$A728),--(BS729:BS$2509))</f>
        <v>20.458350916927053</v>
      </c>
      <c r="BT728" s="238"/>
      <c r="BU728" s="239"/>
      <c r="BV728" s="295"/>
      <c r="BW728" s="238"/>
      <c r="BX728" s="238"/>
      <c r="BY728" s="238"/>
      <c r="BZ728" s="238"/>
      <c r="CA728" s="239"/>
      <c r="CB728" s="295"/>
      <c r="CC728" s="238"/>
      <c r="CD728" s="239"/>
      <c r="CE728" s="329"/>
      <c r="CF728" s="295"/>
      <c r="CG728" s="238"/>
      <c r="CH728" s="239"/>
      <c r="CI728" s="329"/>
      <c r="CJ728" s="295"/>
      <c r="CK728" s="238"/>
      <c r="CL728" s="239"/>
      <c r="CM728" s="329"/>
      <c r="CN728" s="295"/>
      <c r="CO728" s="238"/>
      <c r="CP728" s="239"/>
      <c r="CQ728" s="329"/>
      <c r="CR728" s="295"/>
      <c r="CS728" s="291"/>
      <c r="CT728" s="292"/>
      <c r="CU728" s="330"/>
      <c r="CV728" s="330"/>
      <c r="CW728" s="293"/>
      <c r="CX728" s="291"/>
      <c r="CY728" s="292"/>
      <c r="CZ728" s="330"/>
      <c r="DA728" s="330"/>
      <c r="DB728" s="293"/>
      <c r="DC728" s="291"/>
      <c r="DD728" s="292"/>
      <c r="DE728" s="330"/>
      <c r="DF728" s="330"/>
      <c r="DG728" s="293"/>
      <c r="DH728" s="303" cm="1">
        <f t="array" ref="DH728">SUMPRODUCT(--($A729:$A$2509=$A728),--(DH729:DH$2509))</f>
        <v>0</v>
      </c>
      <c r="DI728" s="343" cm="1">
        <f t="array" ref="DI728">SUMPRODUCT(--($A729:$A$2509=$A728),--(DI729:DI$2509))</f>
        <v>8.0633622370660394</v>
      </c>
      <c r="DJ728" s="334" cm="1">
        <f t="array" ref="DJ728">SUMPRODUCT(--($A729:$A$2509=$A728),--(DJ729:DJ$2509))</f>
        <v>425</v>
      </c>
      <c r="DK728" s="334" cm="1">
        <f t="array" ref="DK728">SUMPRODUCT(--($A729:$A$2509=$A728),--(DK729:DK$2509))</f>
        <v>156</v>
      </c>
      <c r="DL728" s="334" cm="1">
        <f t="array" ref="DL728">SUMPRODUCT(--($A729:$A$2509=$A728),--(DL729:DL$2509))</f>
        <v>3</v>
      </c>
      <c r="DM728" s="334" cm="1">
        <f t="array" ref="DM728">SUMPRODUCT(--($A729:$A$2509=$A728),--(DM729:DM$2509))</f>
        <v>63</v>
      </c>
      <c r="DN728" s="334" cm="1">
        <f t="array" ref="DN728">SUMPRODUCT(--($A729:$A$2509=$A728),--(DN729:DN$2509))</f>
        <v>73</v>
      </c>
      <c r="DO728" s="334" cm="1">
        <f t="array" ref="DO728">SUMPRODUCT(--($A729:$A$2509=$A728),--(DO729:DO$2509))</f>
        <v>7</v>
      </c>
      <c r="DP728" s="339" cm="1">
        <f t="array" ref="DP728">SUMPRODUCT(--($A729:$A$2509=$A728),--(DP729:DP$2509))</f>
        <v>1143.2000000000003</v>
      </c>
      <c r="DQ728" s="339" cm="1">
        <f t="array" ref="DQ728">SUMPRODUCT(--($A729:$A$2509=$A728),--(DQ729:DQ$2509))</f>
        <v>842.69998931884709</v>
      </c>
      <c r="DR728" s="339" cm="1">
        <f t="array" ref="DR728">SUMPRODUCT(--($A729:$A$2509=$A728),--(DR729:DR$2509))</f>
        <v>299.09999823570223</v>
      </c>
      <c r="DS728" s="334" cm="1">
        <f t="array" ref="DS728">SUMPRODUCT(--($A729:$A$2509=$A728),--(DS729:DS$2509))</f>
        <v>4865</v>
      </c>
      <c r="DT728" s="334" cm="1">
        <f t="array" ref="DT728">SUMPRODUCT(--($A729:$A$2509=$A728),--(DT729:DT$2509))</f>
        <v>1098</v>
      </c>
      <c r="DU728" s="334" cm="1">
        <f t="array" ref="DU728">SUMPRODUCT(--($A729:$A$2509=$A728),--(DU729:DU$2509))</f>
        <v>561</v>
      </c>
      <c r="DV728" s="334" cm="1">
        <f t="array" ref="DV728">SUMPRODUCT(--($A729:$A$2509=$A728),--(DV729:DV$2509))</f>
        <v>514</v>
      </c>
      <c r="DW728" s="334" cm="1">
        <f t="array" ref="DW728">SUMPRODUCT(--($A729:$A$2509=$A728),--(DW729:DW$2509))</f>
        <v>145</v>
      </c>
      <c r="DX728" s="334" cm="1">
        <f t="array" ref="DX728">SUMPRODUCT(--($A729:$A$2509=$A728),--(DX729:DX$2509))</f>
        <v>382</v>
      </c>
      <c r="DY728" s="334" cm="1">
        <f t="array" ref="DY728">SUMPRODUCT(--($A729:$A$2509=$A728),--(DY729:DY$2509))</f>
        <v>12</v>
      </c>
      <c r="DZ728" s="334" cm="1">
        <f t="array" ref="DZ728">SUMPRODUCT(--($A729:$A$2509=$A728),--(DZ729:DZ$2509))</f>
        <v>50</v>
      </c>
      <c r="EA728" s="334" cm="1">
        <f t="array" ref="EA728">SUMPRODUCT(--($A729:$A$2509=$A728),--(EA729:EA$2509))</f>
        <v>22</v>
      </c>
      <c r="EB728" s="334" cm="1">
        <f t="array" ref="EB728">SUMPRODUCT(--($A729:$A$2509=$A728),--(EB729:EB$2509))</f>
        <v>4</v>
      </c>
      <c r="EC728" s="334" cm="1">
        <f t="array" ref="EC728">SUMPRODUCT(--($A729:$A$2509=$A728),--(EC729:EC$2509))</f>
        <v>1063</v>
      </c>
      <c r="ED728" s="338">
        <f>EC728/DP728*10</f>
        <v>9.2984604618614402</v>
      </c>
      <c r="EE728" s="338">
        <f>DX728/DP728*10</f>
        <v>3.3414975507347791</v>
      </c>
      <c r="EF728" s="338">
        <f>DW728/DP728*10</f>
        <v>1.2683694891532538</v>
      </c>
      <c r="EG728" s="338">
        <f>DX728/DQ728*10</f>
        <v>4.5330485919285453</v>
      </c>
      <c r="EH728" s="341">
        <f>(DT728+DX728+DZ728)/DP728</f>
        <v>1.3383484954513643</v>
      </c>
      <c r="EI728" s="341"/>
      <c r="EJ728" s="337">
        <f>DT728/(DS728-DX728-DY728-DZ728)</f>
        <v>0.24836009952499435</v>
      </c>
      <c r="EK728" s="337"/>
      <c r="EL728" s="342"/>
      <c r="EM728" s="342"/>
      <c r="EN728" s="342"/>
      <c r="EO728" s="342"/>
      <c r="EP728" s="342"/>
      <c r="EQ728" s="342"/>
      <c r="ER728" s="237"/>
      <c r="ES728" s="341"/>
      <c r="ET728" s="341"/>
      <c r="EU728" s="341"/>
      <c r="EV728" s="341"/>
      <c r="EW728" s="341"/>
      <c r="EX728" s="333" cm="1">
        <f t="array" ref="EX728">SUMPRODUCT(--($A729:$A$2509=$A728),--(EX729:EX$2509))</f>
        <v>13.491471869870999</v>
      </c>
    </row>
    <row r="729" spans="1:260" ht="13" customHeight="1">
      <c r="A729" s="160" t="s">
        <v>14</v>
      </c>
      <c r="B729" s="200">
        <v>11763</v>
      </c>
      <c r="C729" s="200">
        <v>669373</v>
      </c>
      <c r="D729" s="160">
        <v>22267</v>
      </c>
      <c r="E729" s="200" t="s">
        <v>239</v>
      </c>
      <c r="F729" s="200" t="s">
        <v>239</v>
      </c>
      <c r="G729" s="175"/>
      <c r="H729" s="206" t="s">
        <v>1900</v>
      </c>
      <c r="I729" s="206" t="s">
        <v>1901</v>
      </c>
      <c r="J729" s="175">
        <v>28</v>
      </c>
      <c r="K729" s="175">
        <v>1</v>
      </c>
      <c r="L729" s="175"/>
      <c r="M729" s="210" t="s">
        <v>46</v>
      </c>
      <c r="N729" s="211"/>
      <c r="O729" s="175"/>
      <c r="P729" s="175"/>
      <c r="Q729" s="175"/>
      <c r="R729" s="175"/>
      <c r="S729" s="175"/>
      <c r="T729" s="175"/>
      <c r="U729" s="175"/>
      <c r="V729" s="175"/>
      <c r="W729" s="175"/>
      <c r="X729" s="175"/>
      <c r="Y729" s="210"/>
      <c r="Z729" s="163"/>
      <c r="AS729" s="278"/>
      <c r="AT729" s="278"/>
      <c r="AU729" s="278"/>
      <c r="AV729" s="278"/>
      <c r="AW729" s="278"/>
      <c r="AX729" s="278"/>
      <c r="AY729" s="456"/>
      <c r="AZ729" s="278"/>
      <c r="BA729" s="278"/>
      <c r="BB729" s="278"/>
      <c r="BC729" s="278"/>
      <c r="BD729" s="164"/>
      <c r="BE729" s="164"/>
      <c r="BF729" s="164"/>
      <c r="BG729" s="164"/>
      <c r="BH729" s="164"/>
      <c r="BI729" s="164"/>
      <c r="BJ729" s="165"/>
      <c r="BK729" s="164"/>
      <c r="BL729" s="165"/>
      <c r="BM729" s="165"/>
      <c r="BN729" s="165"/>
      <c r="BO729" s="165"/>
      <c r="BP729" s="165"/>
      <c r="BQ729" s="165"/>
      <c r="BR729" s="165"/>
      <c r="BS729" s="284"/>
      <c r="BT729" s="289"/>
      <c r="BU729" s="279"/>
      <c r="BV729" s="290"/>
      <c r="BW729" s="289"/>
      <c r="BX729" s="289"/>
      <c r="BY729" s="289"/>
      <c r="BZ729" s="289"/>
      <c r="CA729" s="279"/>
      <c r="CB729" s="290"/>
      <c r="CC729" s="289"/>
      <c r="CD729" s="279"/>
      <c r="CE729" s="328"/>
      <c r="CF729" s="290"/>
      <c r="CG729" s="289"/>
      <c r="CH729" s="279"/>
      <c r="CI729" s="328"/>
      <c r="CJ729" s="290"/>
      <c r="CK729" s="289"/>
      <c r="CL729" s="279"/>
      <c r="CM729" s="328"/>
      <c r="CN729" s="290"/>
      <c r="CO729" s="289"/>
      <c r="CP729" s="279"/>
      <c r="CQ729" s="328"/>
      <c r="CR729" s="290"/>
      <c r="CS729" s="289"/>
      <c r="CT729" s="279"/>
      <c r="CU729" s="328"/>
      <c r="CV729" s="328"/>
      <c r="CW729" s="290"/>
      <c r="CX729" s="289"/>
      <c r="CY729" s="279"/>
      <c r="CZ729" s="328"/>
      <c r="DA729" s="328"/>
      <c r="DB729" s="290"/>
      <c r="DC729" s="289"/>
      <c r="DD729" s="279"/>
      <c r="DE729" s="328"/>
      <c r="DF729" s="328"/>
      <c r="DG729" s="290"/>
      <c r="DH729" s="302"/>
      <c r="DI729" s="301"/>
      <c r="DJ729" s="163">
        <v>18</v>
      </c>
      <c r="DK729" s="163">
        <v>18</v>
      </c>
      <c r="DL729" s="163">
        <v>1</v>
      </c>
      <c r="DM729" s="163">
        <v>10</v>
      </c>
      <c r="DN729" s="163">
        <v>2</v>
      </c>
      <c r="DO729" s="163">
        <v>0</v>
      </c>
      <c r="DP729" s="165">
        <v>116</v>
      </c>
      <c r="DQ729" s="165">
        <v>116</v>
      </c>
      <c r="DR729" s="165"/>
      <c r="DS729" s="163">
        <v>437</v>
      </c>
      <c r="DT729" s="163">
        <v>80</v>
      </c>
      <c r="DU729" s="163">
        <v>26</v>
      </c>
      <c r="DV729" s="163">
        <v>26</v>
      </c>
      <c r="DW729" s="163">
        <v>8</v>
      </c>
      <c r="DX729" s="163">
        <v>14</v>
      </c>
      <c r="DY729" s="163">
        <v>0</v>
      </c>
      <c r="DZ729" s="163">
        <v>3</v>
      </c>
      <c r="EA729" s="163">
        <v>1</v>
      </c>
      <c r="EB729" s="163">
        <v>1</v>
      </c>
      <c r="EC729" s="163">
        <v>148</v>
      </c>
      <c r="ED729" s="165">
        <v>11.4827586206896</v>
      </c>
      <c r="EE729" s="165">
        <v>1.08620689655172</v>
      </c>
      <c r="EF729" s="165">
        <v>0.62068965517241304</v>
      </c>
      <c r="EG729" s="165">
        <v>6.2068965517241299</v>
      </c>
      <c r="EH729" s="166">
        <v>0.81034482758620596</v>
      </c>
      <c r="EI729" s="165">
        <v>62.857800876948097</v>
      </c>
      <c r="EJ729" s="164">
        <v>0.19047619047618999</v>
      </c>
      <c r="EK729" s="164">
        <v>0.27272727272727199</v>
      </c>
      <c r="EL729" s="278">
        <v>0.42066420599999998</v>
      </c>
      <c r="EM729" s="278">
        <v>0.20295202900000001</v>
      </c>
      <c r="EN729" s="278">
        <v>0.37638376299999998</v>
      </c>
      <c r="EO729" s="278">
        <v>6.6176470000000001E-2</v>
      </c>
      <c r="EP729" s="278">
        <v>0.32352941000000002</v>
      </c>
      <c r="EQ729" s="278">
        <v>0.17180883</v>
      </c>
      <c r="ER729" s="165">
        <v>-0.604555479089387</v>
      </c>
      <c r="ES729" s="166">
        <v>2.0172413793103399</v>
      </c>
      <c r="ET729" s="166">
        <v>2.29</v>
      </c>
      <c r="EU729" s="166">
        <v>1.8702306681665799</v>
      </c>
      <c r="EV729" s="166">
        <v>2.2702665317161301</v>
      </c>
      <c r="EW729" s="166">
        <v>2.2960897566663401</v>
      </c>
      <c r="EX729" s="284">
        <v>4.7298889160156197</v>
      </c>
    </row>
    <row r="730" spans="1:260" ht="13" customHeight="1">
      <c r="A730" s="160" t="s">
        <v>14</v>
      </c>
      <c r="B730" s="160">
        <v>11319</v>
      </c>
      <c r="C730" s="160">
        <v>663460</v>
      </c>
      <c r="D730" s="160">
        <v>21455</v>
      </c>
      <c r="E730" s="160" t="s">
        <v>2170</v>
      </c>
      <c r="F730" s="160" t="s">
        <v>2170</v>
      </c>
      <c r="G730" s="175"/>
      <c r="H730" s="162" t="s">
        <v>1646</v>
      </c>
      <c r="I730" s="162" t="s">
        <v>431</v>
      </c>
      <c r="J730" s="161">
        <v>27</v>
      </c>
      <c r="K730" s="161">
        <v>1</v>
      </c>
      <c r="M730" s="184" t="s">
        <v>46</v>
      </c>
      <c r="Z730" s="163"/>
      <c r="AS730" s="278"/>
      <c r="AT730" s="278"/>
      <c r="AU730" s="278"/>
      <c r="AV730" s="278"/>
      <c r="AW730" s="278"/>
      <c r="AX730" s="278"/>
      <c r="AY730" s="456"/>
      <c r="AZ730" s="278"/>
      <c r="BA730" s="278"/>
      <c r="BB730" s="278"/>
      <c r="BC730" s="278"/>
      <c r="BD730" s="164"/>
      <c r="BE730" s="164"/>
      <c r="BF730" s="164"/>
      <c r="BG730" s="164"/>
      <c r="BH730" s="164"/>
      <c r="BI730" s="164"/>
      <c r="BJ730" s="165"/>
      <c r="BK730" s="164"/>
      <c r="BL730" s="165"/>
      <c r="BM730" s="165"/>
      <c r="BN730" s="165"/>
      <c r="BO730" s="165"/>
      <c r="BP730" s="165"/>
      <c r="BQ730" s="165"/>
      <c r="BR730" s="165"/>
      <c r="BS730" s="284"/>
      <c r="BT730" s="289"/>
      <c r="BU730" s="279"/>
      <c r="BV730" s="290"/>
      <c r="BW730" s="289"/>
      <c r="BX730" s="289"/>
      <c r="BY730" s="289"/>
      <c r="BZ730" s="289"/>
      <c r="CA730" s="279"/>
      <c r="CB730" s="290"/>
      <c r="CC730" s="289"/>
      <c r="CD730" s="279"/>
      <c r="CE730" s="328"/>
      <c r="CF730" s="290"/>
      <c r="CG730" s="289"/>
      <c r="CH730" s="279"/>
      <c r="CI730" s="328"/>
      <c r="CJ730" s="290"/>
      <c r="CK730" s="289"/>
      <c r="CL730" s="279"/>
      <c r="CM730" s="328"/>
      <c r="CN730" s="290"/>
      <c r="CO730" s="289"/>
      <c r="CP730" s="279"/>
      <c r="CQ730" s="328"/>
      <c r="CR730" s="290"/>
      <c r="CS730" s="289"/>
      <c r="CT730" s="279"/>
      <c r="CU730" s="328"/>
      <c r="CV730" s="328"/>
      <c r="CW730" s="290"/>
      <c r="CX730" s="289"/>
      <c r="CY730" s="279"/>
      <c r="CZ730" s="328"/>
      <c r="DA730" s="328"/>
      <c r="DB730" s="290"/>
      <c r="DC730" s="289"/>
      <c r="DD730" s="279"/>
      <c r="DE730" s="328"/>
      <c r="DF730" s="328"/>
      <c r="DG730" s="290"/>
      <c r="DH730" s="302"/>
      <c r="DI730" s="301"/>
      <c r="DJ730" s="163">
        <v>17</v>
      </c>
      <c r="DK730" s="163">
        <v>17</v>
      </c>
      <c r="DL730" s="163">
        <v>0</v>
      </c>
      <c r="DM730" s="163">
        <v>7</v>
      </c>
      <c r="DN730" s="163">
        <v>6</v>
      </c>
      <c r="DO730" s="163">
        <v>0</v>
      </c>
      <c r="DP730" s="165">
        <v>103</v>
      </c>
      <c r="DQ730" s="165">
        <v>103</v>
      </c>
      <c r="DR730" s="165"/>
      <c r="DS730" s="163">
        <v>418</v>
      </c>
      <c r="DT730" s="163">
        <v>86</v>
      </c>
      <c r="DU730" s="163">
        <v>31</v>
      </c>
      <c r="DV730" s="163">
        <v>27</v>
      </c>
      <c r="DW730" s="163">
        <v>6</v>
      </c>
      <c r="DX730" s="163">
        <v>32</v>
      </c>
      <c r="DY730" s="163">
        <v>1</v>
      </c>
      <c r="DZ730" s="163">
        <v>3</v>
      </c>
      <c r="EA730" s="163">
        <v>1</v>
      </c>
      <c r="EB730" s="163">
        <v>0</v>
      </c>
      <c r="EC730" s="163">
        <v>107</v>
      </c>
      <c r="ED730" s="165">
        <v>9.3495145631067906</v>
      </c>
      <c r="EE730" s="165">
        <v>2.7961165048543601</v>
      </c>
      <c r="EF730" s="165">
        <v>0.52427184466019405</v>
      </c>
      <c r="EG730" s="165">
        <v>7.5145631067961096</v>
      </c>
      <c r="EH730" s="166">
        <v>1.1456310679611601</v>
      </c>
      <c r="EI730" s="165">
        <v>88.8656866766852</v>
      </c>
      <c r="EJ730" s="164">
        <v>0.22454308093994699</v>
      </c>
      <c r="EK730" s="164">
        <v>0.296296296296296</v>
      </c>
      <c r="EL730" s="278">
        <v>0.44927536200000001</v>
      </c>
      <c r="EM730" s="278">
        <v>0.19927536200000001</v>
      </c>
      <c r="EN730" s="278">
        <v>0.35144927500000001</v>
      </c>
      <c r="EO730" s="278">
        <v>7.2463769999999997E-2</v>
      </c>
      <c r="EP730" s="278">
        <v>0.40217391000000002</v>
      </c>
      <c r="EQ730" s="278">
        <v>0.14113924</v>
      </c>
      <c r="ER730" s="165">
        <v>0.27388739729114198</v>
      </c>
      <c r="ES730" s="166">
        <v>2.3592233009708701</v>
      </c>
      <c r="ET730" s="166">
        <v>3.02</v>
      </c>
      <c r="EU730" s="166">
        <v>2.7847770357594901</v>
      </c>
      <c r="EV730" s="166">
        <v>3.4161499214114399</v>
      </c>
      <c r="EW730" s="166">
        <v>3.5550580044970199</v>
      </c>
      <c r="EX730" s="284">
        <v>2.8970212936401301</v>
      </c>
    </row>
    <row r="731" spans="1:260" ht="13" customHeight="1">
      <c r="A731" s="160" t="s">
        <v>14</v>
      </c>
      <c r="B731" s="160">
        <v>10514</v>
      </c>
      <c r="C731" s="160">
        <v>622491</v>
      </c>
      <c r="D731" s="160">
        <v>15689</v>
      </c>
      <c r="E731" s="160" t="s">
        <v>598</v>
      </c>
      <c r="F731" s="160" t="s">
        <v>598</v>
      </c>
      <c r="G731" s="175"/>
      <c r="H731" s="168" t="s">
        <v>588</v>
      </c>
      <c r="I731" s="169" t="s">
        <v>589</v>
      </c>
      <c r="J731" s="170">
        <v>32</v>
      </c>
      <c r="K731" s="161">
        <v>1</v>
      </c>
      <c r="M731" s="184" t="s">
        <v>837</v>
      </c>
      <c r="Z731" s="163"/>
      <c r="AS731" s="278"/>
      <c r="AT731" s="278"/>
      <c r="AU731" s="278"/>
      <c r="AV731" s="278"/>
      <c r="AW731" s="278"/>
      <c r="AX731" s="278"/>
      <c r="AY731" s="456"/>
      <c r="AZ731" s="278"/>
      <c r="BA731" s="278"/>
      <c r="BB731" s="278"/>
      <c r="BC731" s="278"/>
      <c r="BD731" s="164"/>
      <c r="BE731" s="164"/>
      <c r="BF731" s="164"/>
      <c r="BG731" s="164"/>
      <c r="BH731" s="164"/>
      <c r="BI731" s="164"/>
      <c r="BJ731" s="165"/>
      <c r="BK731" s="164"/>
      <c r="BL731" s="165"/>
      <c r="BM731" s="165"/>
      <c r="BN731" s="165"/>
      <c r="BO731" s="165"/>
      <c r="BP731" s="165"/>
      <c r="BQ731" s="165"/>
      <c r="BR731" s="165"/>
      <c r="BS731" s="284"/>
      <c r="BT731" s="289"/>
      <c r="BU731" s="279"/>
      <c r="BV731" s="290"/>
      <c r="BW731" s="289"/>
      <c r="BX731" s="289"/>
      <c r="BY731" s="289"/>
      <c r="BZ731" s="289"/>
      <c r="CA731" s="279"/>
      <c r="CB731" s="290"/>
      <c r="CC731" s="289"/>
      <c r="CD731" s="279"/>
      <c r="CE731" s="328"/>
      <c r="CF731" s="290"/>
      <c r="CG731" s="289"/>
      <c r="CH731" s="279"/>
      <c r="CI731" s="328"/>
      <c r="CJ731" s="290"/>
      <c r="CK731" s="289"/>
      <c r="CL731" s="279"/>
      <c r="CM731" s="328"/>
      <c r="CN731" s="290"/>
      <c r="CO731" s="289"/>
      <c r="CP731" s="279"/>
      <c r="CQ731" s="328"/>
      <c r="CR731" s="290"/>
      <c r="CS731" s="289"/>
      <c r="CT731" s="279"/>
      <c r="CU731" s="328"/>
      <c r="CV731" s="328"/>
      <c r="CW731" s="290"/>
      <c r="CX731" s="289"/>
      <c r="CY731" s="279"/>
      <c r="CZ731" s="328"/>
      <c r="DA731" s="328"/>
      <c r="DB731" s="290"/>
      <c r="DC731" s="289"/>
      <c r="DD731" s="279"/>
      <c r="DE731" s="328"/>
      <c r="DF731" s="328"/>
      <c r="DG731" s="290"/>
      <c r="DH731" s="302"/>
      <c r="DI731" s="301"/>
      <c r="DJ731" s="163">
        <v>18</v>
      </c>
      <c r="DK731" s="163">
        <v>18</v>
      </c>
      <c r="DL731" s="163">
        <v>0</v>
      </c>
      <c r="DM731" s="163">
        <v>5</v>
      </c>
      <c r="DN731" s="163">
        <v>5</v>
      </c>
      <c r="DO731" s="163">
        <v>0</v>
      </c>
      <c r="DP731" s="165">
        <v>103.1</v>
      </c>
      <c r="DQ731" s="165">
        <v>103.09999847412099</v>
      </c>
      <c r="DR731" s="165"/>
      <c r="DS731" s="163">
        <v>430</v>
      </c>
      <c r="DT731" s="163">
        <v>94</v>
      </c>
      <c r="DU731" s="163">
        <v>40</v>
      </c>
      <c r="DV731" s="163">
        <v>38</v>
      </c>
      <c r="DW731" s="163">
        <v>12</v>
      </c>
      <c r="DX731" s="163">
        <v>32</v>
      </c>
      <c r="DY731" s="163">
        <v>0</v>
      </c>
      <c r="DZ731" s="163">
        <v>2</v>
      </c>
      <c r="EA731" s="163">
        <v>1</v>
      </c>
      <c r="EB731" s="163">
        <v>0</v>
      </c>
      <c r="EC731" s="163">
        <v>87</v>
      </c>
      <c r="ED731" s="165">
        <v>7.57741916835122</v>
      </c>
      <c r="EE731" s="165">
        <v>2.7870967056004501</v>
      </c>
      <c r="EF731" s="165">
        <v>1.04516126460016</v>
      </c>
      <c r="EG731" s="165">
        <v>8.1870965727013196</v>
      </c>
      <c r="EH731" s="166">
        <v>1.21935480870019</v>
      </c>
      <c r="EI731" s="165">
        <v>94.584378346602506</v>
      </c>
      <c r="EJ731" s="164">
        <v>0.23737373737373699</v>
      </c>
      <c r="EK731" s="164">
        <v>0.276094276094276</v>
      </c>
      <c r="EL731" s="278">
        <v>0.41233766199999999</v>
      </c>
      <c r="EM731" s="278">
        <v>0.181818181</v>
      </c>
      <c r="EN731" s="278">
        <v>0.40584415499999998</v>
      </c>
      <c r="EO731" s="278">
        <v>0.11650484999999999</v>
      </c>
      <c r="EP731" s="278">
        <v>0.46601942000000002</v>
      </c>
      <c r="EQ731" s="278">
        <v>0.11511628</v>
      </c>
      <c r="ER731" s="165">
        <v>0.65121881440597396</v>
      </c>
      <c r="ES731" s="166">
        <v>3.30967733790053</v>
      </c>
      <c r="ET731" s="166">
        <v>4.5599999999999996</v>
      </c>
      <c r="EU731" s="166">
        <v>3.8986511153460301</v>
      </c>
      <c r="EV731" s="166">
        <v>4.1727042415679598</v>
      </c>
      <c r="EW731" s="166">
        <v>4.2105194584495003</v>
      </c>
      <c r="EX731" s="284">
        <v>1.3380049467086701</v>
      </c>
    </row>
    <row r="732" spans="1:260" ht="13" customHeight="1">
      <c r="A732" s="160" t="s">
        <v>14</v>
      </c>
      <c r="B732" s="160">
        <v>11358</v>
      </c>
      <c r="C732" s="160">
        <v>676477</v>
      </c>
      <c r="D732" s="160">
        <v>20191</v>
      </c>
      <c r="E732" s="160" t="s">
        <v>609</v>
      </c>
      <c r="F732" s="160" t="s">
        <v>609</v>
      </c>
      <c r="G732" s="175"/>
      <c r="H732" s="162" t="s">
        <v>2421</v>
      </c>
      <c r="I732" s="162" t="s">
        <v>307</v>
      </c>
      <c r="J732" s="161">
        <v>29</v>
      </c>
      <c r="K732" s="161">
        <v>1</v>
      </c>
      <c r="M732" s="184" t="s">
        <v>837</v>
      </c>
      <c r="Z732" s="163"/>
      <c r="AS732" s="278"/>
      <c r="AT732" s="278"/>
      <c r="AU732" s="278"/>
      <c r="AV732" s="278"/>
      <c r="AW732" s="278"/>
      <c r="AX732" s="278"/>
      <c r="AY732" s="456"/>
      <c r="AZ732" s="278"/>
      <c r="BA732" s="278"/>
      <c r="BB732" s="278"/>
      <c r="BC732" s="278"/>
      <c r="BD732" s="164"/>
      <c r="BE732" s="164"/>
      <c r="BF732" s="164"/>
      <c r="BG732" s="164"/>
      <c r="BH732" s="164"/>
      <c r="BI732" s="164"/>
      <c r="BJ732" s="165"/>
      <c r="BK732" s="164"/>
      <c r="BL732" s="165"/>
      <c r="BM732" s="165"/>
      <c r="BN732" s="165"/>
      <c r="BO732" s="165"/>
      <c r="BP732" s="165"/>
      <c r="BQ732" s="165"/>
      <c r="BR732" s="165"/>
      <c r="BS732" s="284"/>
      <c r="BT732" s="289"/>
      <c r="BU732" s="279"/>
      <c r="BV732" s="290"/>
      <c r="BW732" s="289"/>
      <c r="BX732" s="289"/>
      <c r="BY732" s="289"/>
      <c r="BZ732" s="289"/>
      <c r="CA732" s="279"/>
      <c r="CB732" s="290"/>
      <c r="CC732" s="289"/>
      <c r="CD732" s="279"/>
      <c r="CE732" s="328"/>
      <c r="CF732" s="290"/>
      <c r="CG732" s="289"/>
      <c r="CH732" s="279"/>
      <c r="CI732" s="328"/>
      <c r="CJ732" s="290"/>
      <c r="CK732" s="289"/>
      <c r="CL732" s="279"/>
      <c r="CM732" s="328"/>
      <c r="CN732" s="290"/>
      <c r="CO732" s="289"/>
      <c r="CP732" s="279"/>
      <c r="CQ732" s="328"/>
      <c r="CR732" s="290"/>
      <c r="CS732" s="289"/>
      <c r="CT732" s="279"/>
      <c r="CU732" s="328"/>
      <c r="CV732" s="328"/>
      <c r="CW732" s="290"/>
      <c r="CX732" s="289"/>
      <c r="CY732" s="279"/>
      <c r="CZ732" s="328"/>
      <c r="DA732" s="328"/>
      <c r="DB732" s="290"/>
      <c r="DC732" s="289"/>
      <c r="DD732" s="279"/>
      <c r="DE732" s="328"/>
      <c r="DF732" s="328"/>
      <c r="DG732" s="290"/>
      <c r="DH732" s="302"/>
      <c r="DI732" s="301"/>
      <c r="DJ732" s="163">
        <v>32</v>
      </c>
      <c r="DK732" s="163">
        <v>0</v>
      </c>
      <c r="DL732" s="163">
        <v>0</v>
      </c>
      <c r="DM732" s="163">
        <v>5</v>
      </c>
      <c r="DN732" s="163">
        <v>1</v>
      </c>
      <c r="DO732" s="163">
        <v>1</v>
      </c>
      <c r="DP732" s="165">
        <v>43</v>
      </c>
      <c r="DQ732" s="165"/>
      <c r="DR732" s="165">
        <v>43</v>
      </c>
      <c r="DS732" s="163">
        <v>181</v>
      </c>
      <c r="DT732" s="163">
        <v>33</v>
      </c>
      <c r="DU732" s="163">
        <v>18</v>
      </c>
      <c r="DV732" s="163">
        <v>17</v>
      </c>
      <c r="DW732" s="163">
        <v>2</v>
      </c>
      <c r="DX732" s="163">
        <v>19</v>
      </c>
      <c r="DY732" s="163">
        <v>1</v>
      </c>
      <c r="DZ732" s="163">
        <v>4</v>
      </c>
      <c r="EA732" s="163">
        <v>3</v>
      </c>
      <c r="EB732" s="163">
        <v>0</v>
      </c>
      <c r="EC732" s="163">
        <v>52</v>
      </c>
      <c r="ED732" s="165">
        <v>10.883721895769799</v>
      </c>
      <c r="EE732" s="165">
        <v>3.9767445388389802</v>
      </c>
      <c r="EF732" s="165">
        <v>0.41860468829884001</v>
      </c>
      <c r="EG732" s="165">
        <v>6.9069773569308701</v>
      </c>
      <c r="EH732" s="166">
        <v>1.20930243286331</v>
      </c>
      <c r="EI732" s="165">
        <v>93.804623583957806</v>
      </c>
      <c r="EJ732" s="164">
        <v>0.20886075949367</v>
      </c>
      <c r="EK732" s="164">
        <v>0.29807692307692302</v>
      </c>
      <c r="EL732" s="278">
        <v>0.43396226399999999</v>
      </c>
      <c r="EM732" s="278">
        <v>0.19811320700000001</v>
      </c>
      <c r="EN732" s="278">
        <v>0.36792452799999997</v>
      </c>
      <c r="EO732" s="278">
        <v>0.12264151</v>
      </c>
      <c r="EP732" s="278">
        <v>0.35849057000000001</v>
      </c>
      <c r="EQ732" s="278">
        <v>0.14605262999999999</v>
      </c>
      <c r="ER732" s="165">
        <v>-0.44457158002805103</v>
      </c>
      <c r="ES732" s="166">
        <v>3.5581398505401398</v>
      </c>
      <c r="ET732" s="166">
        <v>3.37</v>
      </c>
      <c r="EU732" s="166">
        <v>2.87644556539647</v>
      </c>
      <c r="EV732" s="166">
        <v>3.6091775607917098</v>
      </c>
      <c r="EW732" s="166">
        <v>3.2319829932059001</v>
      </c>
      <c r="EX732" s="284">
        <v>0.73227953910827603</v>
      </c>
    </row>
    <row r="733" spans="1:260" ht="13" customHeight="1">
      <c r="A733" s="160" t="s">
        <v>14</v>
      </c>
      <c r="B733" s="160">
        <v>11644</v>
      </c>
      <c r="C733" s="160">
        <v>643511</v>
      </c>
      <c r="D733" s="160">
        <v>15541</v>
      </c>
      <c r="E733" s="160" t="s">
        <v>2177</v>
      </c>
      <c r="F733" s="160" t="s">
        <v>2177</v>
      </c>
      <c r="G733" s="175"/>
      <c r="H733" s="168" t="s">
        <v>200</v>
      </c>
      <c r="I733" s="169" t="s">
        <v>571</v>
      </c>
      <c r="J733" s="170">
        <v>34</v>
      </c>
      <c r="K733" s="161">
        <v>1</v>
      </c>
      <c r="M733" s="184" t="s">
        <v>837</v>
      </c>
      <c r="Z733" s="163"/>
      <c r="AS733" s="278"/>
      <c r="AT733" s="278"/>
      <c r="AU733" s="278"/>
      <c r="AV733" s="278"/>
      <c r="AW733" s="278"/>
      <c r="AX733" s="278"/>
      <c r="AY733" s="456"/>
      <c r="AZ733" s="278"/>
      <c r="BA733" s="278"/>
      <c r="BB733" s="278"/>
      <c r="BC733" s="278"/>
      <c r="BD733" s="164"/>
      <c r="BE733" s="164"/>
      <c r="BF733" s="164"/>
      <c r="BG733" s="164"/>
      <c r="BH733" s="164"/>
      <c r="BI733" s="164"/>
      <c r="BJ733" s="165"/>
      <c r="BK733" s="164"/>
      <c r="BL733" s="165"/>
      <c r="BM733" s="165"/>
      <c r="BN733" s="165"/>
      <c r="BO733" s="165"/>
      <c r="BP733" s="165"/>
      <c r="BQ733" s="165"/>
      <c r="BR733" s="165"/>
      <c r="BS733" s="284"/>
      <c r="BT733" s="289"/>
      <c r="BU733" s="279"/>
      <c r="BV733" s="290"/>
      <c r="BW733" s="289"/>
      <c r="BX733" s="289"/>
      <c r="BY733" s="289"/>
      <c r="BZ733" s="289"/>
      <c r="CA733" s="279"/>
      <c r="CB733" s="290"/>
      <c r="CC733" s="289"/>
      <c r="CD733" s="279"/>
      <c r="CE733" s="328"/>
      <c r="CF733" s="290"/>
      <c r="CG733" s="289"/>
      <c r="CH733" s="279"/>
      <c r="CI733" s="328"/>
      <c r="CJ733" s="290"/>
      <c r="CK733" s="289"/>
      <c r="CL733" s="279"/>
      <c r="CM733" s="328"/>
      <c r="CN733" s="290"/>
      <c r="CO733" s="289"/>
      <c r="CP733" s="279"/>
      <c r="CQ733" s="328"/>
      <c r="CR733" s="290"/>
      <c r="CS733" s="289"/>
      <c r="CT733" s="279"/>
      <c r="CU733" s="328"/>
      <c r="CV733" s="328"/>
      <c r="CW733" s="290"/>
      <c r="CX733" s="289"/>
      <c r="CY733" s="279"/>
      <c r="CZ733" s="328"/>
      <c r="DA733" s="328"/>
      <c r="DB733" s="290"/>
      <c r="DC733" s="289"/>
      <c r="DD733" s="279"/>
      <c r="DE733" s="328"/>
      <c r="DF733" s="328"/>
      <c r="DG733" s="290"/>
      <c r="DH733" s="302"/>
      <c r="DI733" s="301"/>
      <c r="DJ733" s="163">
        <v>45</v>
      </c>
      <c r="DK733" s="163">
        <v>0</v>
      </c>
      <c r="DL733" s="163">
        <v>0</v>
      </c>
      <c r="DM733" s="163">
        <v>3</v>
      </c>
      <c r="DN733" s="163">
        <v>2</v>
      </c>
      <c r="DO733" s="163">
        <v>0</v>
      </c>
      <c r="DP733" s="165">
        <v>43.1</v>
      </c>
      <c r="DQ733" s="165"/>
      <c r="DR733" s="165">
        <v>43.099998474121001</v>
      </c>
      <c r="DS733" s="163">
        <v>158</v>
      </c>
      <c r="DT733" s="163">
        <v>29</v>
      </c>
      <c r="DU733" s="163">
        <v>9</v>
      </c>
      <c r="DV733" s="163">
        <v>8</v>
      </c>
      <c r="DW733" s="163">
        <v>3</v>
      </c>
      <c r="DX733" s="163">
        <v>4</v>
      </c>
      <c r="DY733" s="163">
        <v>0</v>
      </c>
      <c r="DZ733" s="163">
        <v>0</v>
      </c>
      <c r="EA733" s="163">
        <v>0</v>
      </c>
      <c r="EB733" s="163">
        <v>0</v>
      </c>
      <c r="EC733" s="163">
        <v>34</v>
      </c>
      <c r="ED733" s="165">
        <v>7.0615386687510098</v>
      </c>
      <c r="EE733" s="165">
        <v>0.83076925514717803</v>
      </c>
      <c r="EF733" s="165">
        <v>0.62307694136038305</v>
      </c>
      <c r="EG733" s="165">
        <v>6.0230770998170398</v>
      </c>
      <c r="EH733" s="166">
        <v>0.76153848388491296</v>
      </c>
      <c r="EI733" s="165">
        <v>58.774579326548</v>
      </c>
      <c r="EJ733" s="164">
        <v>0.18831168831168801</v>
      </c>
      <c r="EK733" s="164">
        <v>0.22222222222222199</v>
      </c>
      <c r="EL733" s="278">
        <v>0.625</v>
      </c>
      <c r="EM733" s="278">
        <v>0.15833333299999999</v>
      </c>
      <c r="EN733" s="278">
        <v>0.21666666600000001</v>
      </c>
      <c r="EO733" s="278">
        <v>2.5000000000000001E-2</v>
      </c>
      <c r="EP733" s="278">
        <v>0.33333332999999998</v>
      </c>
      <c r="EQ733" s="278">
        <v>0.10311284</v>
      </c>
      <c r="ER733" s="165">
        <v>-0.64879465820954196</v>
      </c>
      <c r="ES733" s="166">
        <v>1.6615385102943501</v>
      </c>
      <c r="ET733" s="166">
        <v>2.13</v>
      </c>
      <c r="EU733" s="166">
        <v>2.69344020572639</v>
      </c>
      <c r="EV733" s="166">
        <v>2.67817055922978</v>
      </c>
      <c r="EW733" s="166">
        <v>2.3824454798286898</v>
      </c>
      <c r="EX733" s="284">
        <v>0.70714813470840399</v>
      </c>
    </row>
    <row r="734" spans="1:260" ht="13" customHeight="1">
      <c r="A734" s="160" t="s">
        <v>14</v>
      </c>
      <c r="B734" s="160">
        <v>12687</v>
      </c>
      <c r="C734" s="160">
        <v>669093</v>
      </c>
      <c r="D734" s="160">
        <v>22210</v>
      </c>
      <c r="E734" s="160" t="s">
        <v>2172</v>
      </c>
      <c r="F734" s="160" t="s">
        <v>2172</v>
      </c>
      <c r="G734" s="175"/>
      <c r="H734" s="162" t="s">
        <v>582</v>
      </c>
      <c r="I734" s="162" t="s">
        <v>3000</v>
      </c>
      <c r="J734" s="160">
        <v>26</v>
      </c>
      <c r="K734" s="161">
        <v>1</v>
      </c>
      <c r="M734" s="184" t="s">
        <v>837</v>
      </c>
      <c r="Z734" s="163"/>
      <c r="AS734" s="278"/>
      <c r="AT734" s="278"/>
      <c r="AU734" s="278"/>
      <c r="AV734" s="278"/>
      <c r="AW734" s="278"/>
      <c r="AX734" s="278"/>
      <c r="AY734" s="456"/>
      <c r="AZ734" s="278"/>
      <c r="BA734" s="278"/>
      <c r="BB734" s="278"/>
      <c r="BC734" s="278"/>
      <c r="BD734" s="164"/>
      <c r="BE734" s="164"/>
      <c r="BF734" s="164"/>
      <c r="BG734" s="164"/>
      <c r="BH734" s="164"/>
      <c r="BI734" s="164"/>
      <c r="BJ734" s="165"/>
      <c r="BK734" s="164"/>
      <c r="BL734" s="165"/>
      <c r="BM734" s="165"/>
      <c r="BN734" s="165"/>
      <c r="BO734" s="165"/>
      <c r="BP734" s="165"/>
      <c r="BQ734" s="165"/>
      <c r="BR734" s="165"/>
      <c r="BS734" s="284"/>
      <c r="BT734" s="289"/>
      <c r="BU734" s="279"/>
      <c r="BV734" s="290"/>
      <c r="BW734" s="289"/>
      <c r="BX734" s="289"/>
      <c r="BY734" s="289"/>
      <c r="BZ734" s="289"/>
      <c r="CA734" s="279"/>
      <c r="CB734" s="290"/>
      <c r="CC734" s="289"/>
      <c r="CD734" s="279"/>
      <c r="CE734" s="328"/>
      <c r="CF734" s="290"/>
      <c r="CG734" s="289"/>
      <c r="CH734" s="279"/>
      <c r="CI734" s="328"/>
      <c r="CJ734" s="290"/>
      <c r="CK734" s="289"/>
      <c r="CL734" s="279"/>
      <c r="CM734" s="328"/>
      <c r="CN734" s="290"/>
      <c r="CO734" s="289"/>
      <c r="CP734" s="279"/>
      <c r="CQ734" s="328"/>
      <c r="CR734" s="290"/>
      <c r="CS734" s="289"/>
      <c r="CT734" s="279"/>
      <c r="CU734" s="328"/>
      <c r="CV734" s="328"/>
      <c r="CW734" s="290"/>
      <c r="CX734" s="289"/>
      <c r="CY734" s="279"/>
      <c r="CZ734" s="328"/>
      <c r="DA734" s="328"/>
      <c r="DB734" s="290"/>
      <c r="DC734" s="289"/>
      <c r="DD734" s="279"/>
      <c r="DE734" s="328"/>
      <c r="DF734" s="328"/>
      <c r="DG734" s="290"/>
      <c r="DH734" s="302"/>
      <c r="DI734" s="301"/>
      <c r="DJ734" s="163">
        <v>42</v>
      </c>
      <c r="DK734" s="163">
        <v>0</v>
      </c>
      <c r="DL734" s="163">
        <v>0</v>
      </c>
      <c r="DM734" s="163">
        <v>2</v>
      </c>
      <c r="DN734" s="163">
        <v>4</v>
      </c>
      <c r="DO734" s="163">
        <v>2</v>
      </c>
      <c r="DP734" s="165">
        <v>39</v>
      </c>
      <c r="DQ734" s="165"/>
      <c r="DR734" s="165">
        <v>39</v>
      </c>
      <c r="DS734" s="163">
        <v>164</v>
      </c>
      <c r="DT734" s="163">
        <v>32</v>
      </c>
      <c r="DU734" s="163">
        <v>17</v>
      </c>
      <c r="DV734" s="163">
        <v>14</v>
      </c>
      <c r="DW734" s="163">
        <v>5</v>
      </c>
      <c r="DX734" s="163">
        <v>15</v>
      </c>
      <c r="DY734" s="163">
        <v>2</v>
      </c>
      <c r="DZ734" s="163">
        <v>1</v>
      </c>
      <c r="EA734" s="163">
        <v>2</v>
      </c>
      <c r="EB734" s="163">
        <v>0</v>
      </c>
      <c r="EC734" s="163">
        <v>54</v>
      </c>
      <c r="ED734" s="165">
        <v>12.461540899333601</v>
      </c>
      <c r="EE734" s="165">
        <v>3.4615391387037802</v>
      </c>
      <c r="EF734" s="165">
        <v>1.1538463795679199</v>
      </c>
      <c r="EG734" s="165">
        <v>7.3846168292347496</v>
      </c>
      <c r="EH734" s="166">
        <v>1.2051284408820599</v>
      </c>
      <c r="EI734" s="165">
        <v>93.010292514653699</v>
      </c>
      <c r="EJ734" s="164">
        <v>0.21621621621621601</v>
      </c>
      <c r="EK734" s="164">
        <v>0.30337078651685301</v>
      </c>
      <c r="EL734" s="278">
        <v>0.38043478200000003</v>
      </c>
      <c r="EM734" s="278">
        <v>0.130434782</v>
      </c>
      <c r="EN734" s="278">
        <v>0.489130434</v>
      </c>
      <c r="EO734" s="278">
        <v>8.5106379999999995E-2</v>
      </c>
      <c r="EP734" s="278">
        <v>0.40425531999999997</v>
      </c>
      <c r="EQ734" s="278">
        <v>0.15923567</v>
      </c>
      <c r="ER734" s="165">
        <v>-6.9213687360781997E-2</v>
      </c>
      <c r="ES734" s="166">
        <v>3.2307698627902002</v>
      </c>
      <c r="ET734" s="166">
        <v>3.04</v>
      </c>
      <c r="EU734" s="166">
        <v>3.2139530628312198</v>
      </c>
      <c r="EV734" s="166">
        <v>3.2486909297898898</v>
      </c>
      <c r="EW734" s="166">
        <v>2.6836534779358798</v>
      </c>
      <c r="EX734" s="284">
        <v>0.69043129682540805</v>
      </c>
    </row>
    <row r="735" spans="1:260" ht="13" customHeight="1">
      <c r="A735" s="160" t="s">
        <v>14</v>
      </c>
      <c r="B735" s="160">
        <v>10947</v>
      </c>
      <c r="C735" s="160">
        <v>663855</v>
      </c>
      <c r="D735" s="160">
        <v>19618</v>
      </c>
      <c r="E735" s="160" t="s">
        <v>3328</v>
      </c>
      <c r="F735" s="160" t="s">
        <v>3328</v>
      </c>
      <c r="G735" s="175"/>
      <c r="H735" s="168" t="s">
        <v>330</v>
      </c>
      <c r="I735" s="169" t="s">
        <v>539</v>
      </c>
      <c r="J735" s="170">
        <v>28</v>
      </c>
      <c r="K735" s="161">
        <v>1</v>
      </c>
      <c r="M735" s="184" t="s">
        <v>837</v>
      </c>
      <c r="Z735" s="163"/>
      <c r="AS735" s="278"/>
      <c r="AT735" s="278"/>
      <c r="AU735" s="278"/>
      <c r="AV735" s="278"/>
      <c r="AW735" s="278"/>
      <c r="AX735" s="278"/>
      <c r="AY735" s="456"/>
      <c r="AZ735" s="278"/>
      <c r="BA735" s="278"/>
      <c r="BB735" s="278"/>
      <c r="BC735" s="278"/>
      <c r="BD735" s="164"/>
      <c r="BE735" s="164"/>
      <c r="BF735" s="164"/>
      <c r="BG735" s="164"/>
      <c r="BH735" s="164"/>
      <c r="BI735" s="164"/>
      <c r="BJ735" s="165"/>
      <c r="BK735" s="164"/>
      <c r="BL735" s="165"/>
      <c r="BM735" s="165"/>
      <c r="BN735" s="165"/>
      <c r="BO735" s="165"/>
      <c r="BP735" s="165"/>
      <c r="BQ735" s="165"/>
      <c r="BR735" s="165"/>
      <c r="BS735" s="284"/>
      <c r="BT735" s="289"/>
      <c r="BU735" s="279"/>
      <c r="BV735" s="290"/>
      <c r="BW735" s="289"/>
      <c r="BX735" s="289"/>
      <c r="BY735" s="289"/>
      <c r="BZ735" s="289"/>
      <c r="CA735" s="279"/>
      <c r="CB735" s="290"/>
      <c r="CC735" s="289"/>
      <c r="CD735" s="279"/>
      <c r="CE735" s="328"/>
      <c r="CF735" s="290"/>
      <c r="CG735" s="289"/>
      <c r="CH735" s="279"/>
      <c r="CI735" s="328"/>
      <c r="CJ735" s="290"/>
      <c r="CK735" s="289"/>
      <c r="CL735" s="279"/>
      <c r="CM735" s="328"/>
      <c r="CN735" s="290"/>
      <c r="CO735" s="289"/>
      <c r="CP735" s="279"/>
      <c r="CQ735" s="328"/>
      <c r="CR735" s="290"/>
      <c r="CS735" s="289"/>
      <c r="CT735" s="279"/>
      <c r="CU735" s="328"/>
      <c r="CV735" s="328"/>
      <c r="CW735" s="290"/>
      <c r="CX735" s="289"/>
      <c r="CY735" s="279"/>
      <c r="CZ735" s="328"/>
      <c r="DA735" s="328"/>
      <c r="DB735" s="290"/>
      <c r="DC735" s="289"/>
      <c r="DD735" s="279"/>
      <c r="DE735" s="328"/>
      <c r="DF735" s="328"/>
      <c r="DG735" s="290"/>
      <c r="DH735" s="302"/>
      <c r="DI735" s="301"/>
      <c r="DJ735" s="163">
        <v>16</v>
      </c>
      <c r="DK735" s="163">
        <v>9</v>
      </c>
      <c r="DL735" s="163">
        <v>0</v>
      </c>
      <c r="DM735" s="163">
        <v>1</v>
      </c>
      <c r="DN735" s="163">
        <v>5</v>
      </c>
      <c r="DO735" s="163">
        <v>1</v>
      </c>
      <c r="DP735" s="165">
        <v>51.1</v>
      </c>
      <c r="DQ735" s="165">
        <v>45.099998474121001</v>
      </c>
      <c r="DR735" s="165">
        <v>5.2999999523162797</v>
      </c>
      <c r="DS735" s="163">
        <v>232</v>
      </c>
      <c r="DT735" s="163">
        <v>59</v>
      </c>
      <c r="DU735" s="163">
        <v>40</v>
      </c>
      <c r="DV735" s="163">
        <v>37</v>
      </c>
      <c r="DW735" s="163">
        <v>3</v>
      </c>
      <c r="DX735" s="163">
        <v>22</v>
      </c>
      <c r="DY735" s="163">
        <v>0</v>
      </c>
      <c r="DZ735" s="163">
        <v>4</v>
      </c>
      <c r="EA735" s="163">
        <v>5</v>
      </c>
      <c r="EB735" s="163">
        <v>0</v>
      </c>
      <c r="EC735" s="163">
        <v>45</v>
      </c>
      <c r="ED735" s="165">
        <v>7.8896107316158002</v>
      </c>
      <c r="EE735" s="165">
        <v>3.8571430243455</v>
      </c>
      <c r="EF735" s="165">
        <v>0.52597404877438603</v>
      </c>
      <c r="EG735" s="165">
        <v>10.3441562925629</v>
      </c>
      <c r="EH735" s="166">
        <v>1.5779221463231601</v>
      </c>
      <c r="EI735" s="165">
        <v>121.827678846833</v>
      </c>
      <c r="EJ735" s="164">
        <v>0.28640776699029102</v>
      </c>
      <c r="EK735" s="164">
        <v>0.354430379746835</v>
      </c>
      <c r="EL735" s="278">
        <v>0.55625000000000002</v>
      </c>
      <c r="EM735" s="278">
        <v>0.20624999999999999</v>
      </c>
      <c r="EN735" s="278">
        <v>0.23749999999999999</v>
      </c>
      <c r="EO735" s="278">
        <v>4.3478259999999998E-2</v>
      </c>
      <c r="EP735" s="278">
        <v>0.44099379</v>
      </c>
      <c r="EQ735" s="278">
        <v>9.6810930000000003E-2</v>
      </c>
      <c r="ER735" s="165">
        <v>-1.06487321894395</v>
      </c>
      <c r="ES735" s="166">
        <v>6.4870132682174297</v>
      </c>
      <c r="ET735" s="166">
        <v>3.93</v>
      </c>
      <c r="EU735" s="166">
        <v>3.6117219583202802</v>
      </c>
      <c r="EV735" s="166">
        <v>3.94353214965696</v>
      </c>
      <c r="EW735" s="166">
        <v>4.09255839252633</v>
      </c>
      <c r="EX735" s="284">
        <v>0.62683949619531598</v>
      </c>
    </row>
    <row r="736" spans="1:260" ht="13" customHeight="1">
      <c r="A736" s="160" t="s">
        <v>14</v>
      </c>
      <c r="B736" s="160">
        <v>12015</v>
      </c>
      <c r="C736" s="160">
        <v>676974</v>
      </c>
      <c r="D736" s="160">
        <v>27474</v>
      </c>
      <c r="E736" s="160" t="s">
        <v>686</v>
      </c>
      <c r="F736" s="160" t="s">
        <v>686</v>
      </c>
      <c r="G736" s="175"/>
      <c r="H736" s="162" t="s">
        <v>3103</v>
      </c>
      <c r="I736" s="162" t="s">
        <v>273</v>
      </c>
      <c r="J736" s="160">
        <v>26</v>
      </c>
      <c r="K736" s="161">
        <v>1</v>
      </c>
      <c r="M736" s="184" t="s">
        <v>837</v>
      </c>
      <c r="Z736" s="163"/>
      <c r="AS736" s="278"/>
      <c r="AT736" s="278"/>
      <c r="AU736" s="278"/>
      <c r="AV736" s="278"/>
      <c r="AW736" s="278"/>
      <c r="AX736" s="278"/>
      <c r="AY736" s="456"/>
      <c r="AZ736" s="278"/>
      <c r="BA736" s="278"/>
      <c r="BB736" s="278"/>
      <c r="BC736" s="278"/>
      <c r="BD736" s="164"/>
      <c r="BE736" s="164"/>
      <c r="BF736" s="164"/>
      <c r="BG736" s="164"/>
      <c r="BH736" s="164"/>
      <c r="BI736" s="164"/>
      <c r="BJ736" s="165"/>
      <c r="BK736" s="164"/>
      <c r="BL736" s="165"/>
      <c r="BM736" s="165"/>
      <c r="BN736" s="165"/>
      <c r="BO736" s="165"/>
      <c r="BP736" s="165"/>
      <c r="BQ736" s="165"/>
      <c r="BR736" s="165"/>
      <c r="BS736" s="284"/>
      <c r="BT736" s="289"/>
      <c r="BU736" s="279"/>
      <c r="BV736" s="290"/>
      <c r="BW736" s="289"/>
      <c r="BX736" s="289"/>
      <c r="BY736" s="289"/>
      <c r="BZ736" s="289"/>
      <c r="CA736" s="279"/>
      <c r="CB736" s="290"/>
      <c r="CC736" s="289"/>
      <c r="CD736" s="279"/>
      <c r="CE736" s="328"/>
      <c r="CF736" s="290"/>
      <c r="CG736" s="289"/>
      <c r="CH736" s="279"/>
      <c r="CI736" s="328"/>
      <c r="CJ736" s="290"/>
      <c r="CK736" s="289"/>
      <c r="CL736" s="279"/>
      <c r="CM736" s="328"/>
      <c r="CN736" s="290"/>
      <c r="CO736" s="289"/>
      <c r="CP736" s="279"/>
      <c r="CQ736" s="328"/>
      <c r="CR736" s="290"/>
      <c r="CS736" s="289"/>
      <c r="CT736" s="279"/>
      <c r="CU736" s="328"/>
      <c r="CV736" s="328"/>
      <c r="CW736" s="290"/>
      <c r="CX736" s="289"/>
      <c r="CY736" s="279"/>
      <c r="CZ736" s="328"/>
      <c r="DA736" s="328"/>
      <c r="DB736" s="290"/>
      <c r="DC736" s="289"/>
      <c r="DD736" s="279"/>
      <c r="DE736" s="328"/>
      <c r="DF736" s="328"/>
      <c r="DG736" s="290"/>
      <c r="DH736" s="302"/>
      <c r="DI736" s="301"/>
      <c r="DJ736" s="163">
        <v>12</v>
      </c>
      <c r="DK736" s="163">
        <v>12</v>
      </c>
      <c r="DL736" s="163">
        <v>0</v>
      </c>
      <c r="DM736" s="163">
        <v>3</v>
      </c>
      <c r="DN736" s="163">
        <v>5</v>
      </c>
      <c r="DO736" s="163">
        <v>0</v>
      </c>
      <c r="DP736" s="165">
        <v>64.2</v>
      </c>
      <c r="DQ736" s="165">
        <v>64.199996948242102</v>
      </c>
      <c r="DR736" s="165"/>
      <c r="DS736" s="163">
        <v>285</v>
      </c>
      <c r="DT736" s="163">
        <v>72</v>
      </c>
      <c r="DU736" s="163">
        <v>39</v>
      </c>
      <c r="DV736" s="163">
        <v>34</v>
      </c>
      <c r="DW736" s="163">
        <v>12</v>
      </c>
      <c r="DX736" s="163">
        <v>20</v>
      </c>
      <c r="DY736" s="163">
        <v>0</v>
      </c>
      <c r="DZ736" s="163">
        <v>2</v>
      </c>
      <c r="EA736" s="163">
        <v>0</v>
      </c>
      <c r="EB736" s="163">
        <v>1</v>
      </c>
      <c r="EC736" s="163">
        <v>68</v>
      </c>
      <c r="ED736" s="165">
        <v>9.4639178979585701</v>
      </c>
      <c r="EE736" s="165">
        <v>2.7835052641054601</v>
      </c>
      <c r="EF736" s="165">
        <v>1.67010315846327</v>
      </c>
      <c r="EG736" s="165">
        <v>10.0206189507796</v>
      </c>
      <c r="EH736" s="166">
        <v>1.42268046832057</v>
      </c>
      <c r="EI736" s="165">
        <v>109.80068349937</v>
      </c>
      <c r="EJ736" s="164">
        <v>0.27376425855513298</v>
      </c>
      <c r="EK736" s="164">
        <v>0.32786885245901598</v>
      </c>
      <c r="EL736" s="278">
        <v>0.49222797899999998</v>
      </c>
      <c r="EM736" s="278">
        <v>0.19170984399999999</v>
      </c>
      <c r="EN736" s="278">
        <v>0.31606217599999997</v>
      </c>
      <c r="EO736" s="278">
        <v>9.2307689999999998E-2</v>
      </c>
      <c r="EP736" s="278">
        <v>0.48205128000000003</v>
      </c>
      <c r="EQ736" s="278">
        <v>0.11923077</v>
      </c>
      <c r="ER736" s="165">
        <v>-0.49498579862960401</v>
      </c>
      <c r="ES736" s="166">
        <v>4.7319589489792797</v>
      </c>
      <c r="ET736" s="166">
        <v>4.71</v>
      </c>
      <c r="EU736" s="166">
        <v>4.41564486906295</v>
      </c>
      <c r="EV736" s="166">
        <v>3.3942157461882498</v>
      </c>
      <c r="EW736" s="166">
        <v>3.5781001578640401</v>
      </c>
      <c r="EX736" s="284">
        <v>0.50376814603805498</v>
      </c>
    </row>
    <row r="737" spans="1:154" ht="13" customHeight="1">
      <c r="A737" s="160" t="s">
        <v>14</v>
      </c>
      <c r="B737" s="160">
        <v>12418</v>
      </c>
      <c r="C737" s="160">
        <v>680732</v>
      </c>
      <c r="D737" s="160">
        <v>29878</v>
      </c>
      <c r="E737" s="160" t="s">
        <v>164</v>
      </c>
      <c r="F737" s="160" t="s">
        <v>164</v>
      </c>
      <c r="G737" s="175"/>
      <c r="H737" s="162" t="s">
        <v>2868</v>
      </c>
      <c r="I737" s="162" t="s">
        <v>104</v>
      </c>
      <c r="J737" s="160">
        <v>25</v>
      </c>
      <c r="K737" s="161">
        <v>1</v>
      </c>
      <c r="M737" s="184" t="s">
        <v>837</v>
      </c>
      <c r="Z737" s="163"/>
      <c r="AS737" s="278"/>
      <c r="AT737" s="278"/>
      <c r="AU737" s="278"/>
      <c r="AV737" s="278"/>
      <c r="AW737" s="278"/>
      <c r="AX737" s="278"/>
      <c r="AY737" s="456"/>
      <c r="AZ737" s="278"/>
      <c r="BA737" s="278"/>
      <c r="BB737" s="278"/>
      <c r="BC737" s="278"/>
      <c r="BD737" s="164"/>
      <c r="BE737" s="164"/>
      <c r="BF737" s="164"/>
      <c r="BG737" s="164"/>
      <c r="BH737" s="164"/>
      <c r="BI737" s="164"/>
      <c r="BJ737" s="165"/>
      <c r="BK737" s="164"/>
      <c r="BL737" s="165"/>
      <c r="BM737" s="165"/>
      <c r="BN737" s="165"/>
      <c r="BO737" s="165"/>
      <c r="BP737" s="165"/>
      <c r="BQ737" s="165"/>
      <c r="BR737" s="165"/>
      <c r="BS737" s="284"/>
      <c r="BT737" s="289"/>
      <c r="BU737" s="279"/>
      <c r="BV737" s="290"/>
      <c r="BW737" s="289"/>
      <c r="BX737" s="289"/>
      <c r="BY737" s="289"/>
      <c r="BZ737" s="289"/>
      <c r="CA737" s="279"/>
      <c r="CB737" s="290"/>
      <c r="CC737" s="289"/>
      <c r="CD737" s="279"/>
      <c r="CE737" s="328"/>
      <c r="CF737" s="290"/>
      <c r="CG737" s="289"/>
      <c r="CH737" s="279"/>
      <c r="CI737" s="328"/>
      <c r="CJ737" s="290"/>
      <c r="CK737" s="289"/>
      <c r="CL737" s="279"/>
      <c r="CM737" s="328"/>
      <c r="CN737" s="290"/>
      <c r="CO737" s="289"/>
      <c r="CP737" s="279"/>
      <c r="CQ737" s="328"/>
      <c r="CR737" s="290"/>
      <c r="CS737" s="289"/>
      <c r="CT737" s="279"/>
      <c r="CU737" s="328"/>
      <c r="CV737" s="328"/>
      <c r="CW737" s="290"/>
      <c r="CX737" s="289"/>
      <c r="CY737" s="279"/>
      <c r="CZ737" s="328"/>
      <c r="DA737" s="328"/>
      <c r="DB737" s="290"/>
      <c r="DC737" s="289"/>
      <c r="DD737" s="279"/>
      <c r="DE737" s="328"/>
      <c r="DF737" s="328"/>
      <c r="DG737" s="290"/>
      <c r="DH737" s="325"/>
      <c r="DI737" s="301"/>
      <c r="DJ737" s="163">
        <v>17</v>
      </c>
      <c r="DK737" s="163">
        <v>14</v>
      </c>
      <c r="DL737" s="163">
        <v>0</v>
      </c>
      <c r="DM737" s="163">
        <v>4</v>
      </c>
      <c r="DN737" s="163">
        <v>7</v>
      </c>
      <c r="DO737" s="163">
        <v>0</v>
      </c>
      <c r="DP737" s="165">
        <v>87</v>
      </c>
      <c r="DQ737" s="165">
        <v>69.199996948242102</v>
      </c>
      <c r="DR737" s="165">
        <v>17.100000381469702</v>
      </c>
      <c r="DS737" s="163">
        <v>380</v>
      </c>
      <c r="DT737" s="163">
        <v>84</v>
      </c>
      <c r="DU737" s="163">
        <v>47</v>
      </c>
      <c r="DV737" s="163">
        <v>39</v>
      </c>
      <c r="DW737" s="163">
        <v>13</v>
      </c>
      <c r="DX737" s="163">
        <v>38</v>
      </c>
      <c r="DY737" s="163">
        <v>0</v>
      </c>
      <c r="DZ737" s="163">
        <v>5</v>
      </c>
      <c r="EA737" s="163">
        <v>2</v>
      </c>
      <c r="EB737" s="163">
        <v>0</v>
      </c>
      <c r="EC737" s="163">
        <v>73</v>
      </c>
      <c r="ED737" s="165">
        <v>7.5517244690522096</v>
      </c>
      <c r="EE737" s="165">
        <v>3.9310346551230699</v>
      </c>
      <c r="EF737" s="165">
        <v>1.34482764517368</v>
      </c>
      <c r="EG737" s="165">
        <v>8.6896555534299402</v>
      </c>
      <c r="EH737" s="166">
        <v>1.40229891206144</v>
      </c>
      <c r="EI737" s="165">
        <v>108.77520628703201</v>
      </c>
      <c r="EJ737" s="164">
        <v>0.249258160237388</v>
      </c>
      <c r="EK737" s="164">
        <v>0.28286852589641398</v>
      </c>
      <c r="EL737" s="278">
        <v>0.33461538400000002</v>
      </c>
      <c r="EM737" s="278">
        <v>0.2</v>
      </c>
      <c r="EN737" s="278">
        <v>0.465384615</v>
      </c>
      <c r="EO737" s="278">
        <v>0.10606061</v>
      </c>
      <c r="EP737" s="278">
        <v>0.41666667000000002</v>
      </c>
      <c r="EQ737" s="278">
        <v>0.10212474000000001</v>
      </c>
      <c r="ER737" s="165">
        <v>0.26246324116479502</v>
      </c>
      <c r="ES737" s="166">
        <v>4.0344829355210399</v>
      </c>
      <c r="ET737" s="166">
        <v>5.13</v>
      </c>
      <c r="EU737" s="166">
        <v>4.83287442293393</v>
      </c>
      <c r="EV737" s="166">
        <v>4.9411574320520497</v>
      </c>
      <c r="EW737" s="166">
        <v>4.6953013215880999</v>
      </c>
      <c r="EX737" s="284">
        <v>0.47916221618652299</v>
      </c>
    </row>
    <row r="738" spans="1:154" ht="13" customHeight="1">
      <c r="A738" s="160" t="s">
        <v>14</v>
      </c>
      <c r="B738" s="160">
        <v>12929</v>
      </c>
      <c r="C738" s="160">
        <v>686580</v>
      </c>
      <c r="D738" s="160">
        <v>25648</v>
      </c>
      <c r="E738" s="160" t="s">
        <v>609</v>
      </c>
      <c r="F738" s="160" t="s">
        <v>609</v>
      </c>
      <c r="G738" s="175"/>
      <c r="H738" s="162" t="s">
        <v>4075</v>
      </c>
      <c r="I738" s="162" t="s">
        <v>564</v>
      </c>
      <c r="J738" s="160">
        <v>27</v>
      </c>
      <c r="K738" s="161">
        <v>1</v>
      </c>
      <c r="M738" s="184" t="s">
        <v>837</v>
      </c>
      <c r="Z738" s="163"/>
      <c r="AS738" s="278"/>
      <c r="AT738" s="278"/>
      <c r="AU738" s="278"/>
      <c r="AV738" s="278"/>
      <c r="AW738" s="278"/>
      <c r="AX738" s="278"/>
      <c r="AY738" s="456"/>
      <c r="AZ738" s="278"/>
      <c r="BA738" s="278"/>
      <c r="BB738" s="278"/>
      <c r="BC738" s="278"/>
      <c r="BD738" s="164"/>
      <c r="BE738" s="164"/>
      <c r="BF738" s="164"/>
      <c r="BG738" s="164"/>
      <c r="BH738" s="164"/>
      <c r="BI738" s="164"/>
      <c r="BJ738" s="165"/>
      <c r="BK738" s="164"/>
      <c r="BL738" s="165"/>
      <c r="BM738" s="165"/>
      <c r="BN738" s="165"/>
      <c r="BO738" s="165"/>
      <c r="BP738" s="165"/>
      <c r="BQ738" s="165"/>
      <c r="BR738" s="165"/>
      <c r="BS738" s="284"/>
      <c r="BT738" s="289"/>
      <c r="BU738" s="279"/>
      <c r="BV738" s="290"/>
      <c r="BW738" s="289"/>
      <c r="BX738" s="289"/>
      <c r="BY738" s="289"/>
      <c r="BZ738" s="289"/>
      <c r="CA738" s="279"/>
      <c r="CB738" s="290"/>
      <c r="CC738" s="289"/>
      <c r="CD738" s="279"/>
      <c r="CE738" s="328"/>
      <c r="CF738" s="290"/>
      <c r="CG738" s="289"/>
      <c r="CH738" s="279"/>
      <c r="CI738" s="328"/>
      <c r="CJ738" s="290"/>
      <c r="CK738" s="289"/>
      <c r="CL738" s="279"/>
      <c r="CM738" s="328"/>
      <c r="CN738" s="290"/>
      <c r="CO738" s="289"/>
      <c r="CP738" s="279"/>
      <c r="CQ738" s="328"/>
      <c r="CR738" s="290"/>
      <c r="CS738" s="289"/>
      <c r="CT738" s="279"/>
      <c r="CU738" s="328"/>
      <c r="CV738" s="328"/>
      <c r="CW738" s="290"/>
      <c r="CX738" s="289"/>
      <c r="CY738" s="279"/>
      <c r="CZ738" s="328"/>
      <c r="DA738" s="328"/>
      <c r="DB738" s="290"/>
      <c r="DC738" s="289"/>
      <c r="DD738" s="279"/>
      <c r="DE738" s="328"/>
      <c r="DF738" s="328"/>
      <c r="DG738" s="290"/>
      <c r="DH738" s="325"/>
      <c r="DI738" s="301"/>
      <c r="DJ738" s="163">
        <v>24</v>
      </c>
      <c r="DK738" s="163">
        <v>0</v>
      </c>
      <c r="DL738" s="163">
        <v>0</v>
      </c>
      <c r="DM738" s="163">
        <v>1</v>
      </c>
      <c r="DN738" s="163">
        <v>4</v>
      </c>
      <c r="DO738" s="163">
        <v>3</v>
      </c>
      <c r="DP738" s="165">
        <v>23.1</v>
      </c>
      <c r="DQ738" s="165"/>
      <c r="DR738" s="165">
        <v>23.100000381469702</v>
      </c>
      <c r="DS738" s="163">
        <v>90</v>
      </c>
      <c r="DT738" s="163">
        <v>14</v>
      </c>
      <c r="DU738" s="163">
        <v>12</v>
      </c>
      <c r="DV738" s="163">
        <v>9</v>
      </c>
      <c r="DW738" s="163">
        <v>1</v>
      </c>
      <c r="DX738" s="163">
        <v>7</v>
      </c>
      <c r="DY738" s="163">
        <v>2</v>
      </c>
      <c r="DZ738" s="163">
        <v>0</v>
      </c>
      <c r="EA738" s="163">
        <v>0</v>
      </c>
      <c r="EB738" s="163">
        <v>0</v>
      </c>
      <c r="EC738" s="163">
        <v>16</v>
      </c>
      <c r="ED738" s="165">
        <v>6.1714294122190996</v>
      </c>
      <c r="EE738" s="165">
        <v>2.70000036784585</v>
      </c>
      <c r="EF738" s="165">
        <v>0.385714338263694</v>
      </c>
      <c r="EG738" s="165">
        <v>5.4000007356917097</v>
      </c>
      <c r="EH738" s="166">
        <v>0.90000012261528595</v>
      </c>
      <c r="EI738" s="165">
        <v>69.812290485141901</v>
      </c>
      <c r="EJ738" s="164">
        <v>0.16867469879517999</v>
      </c>
      <c r="EK738" s="164">
        <v>0.19696969696969599</v>
      </c>
      <c r="EL738" s="278">
        <v>0.402985074</v>
      </c>
      <c r="EM738" s="278">
        <v>0.149253731</v>
      </c>
      <c r="EN738" s="278">
        <v>0.44776119399999997</v>
      </c>
      <c r="EO738" s="278">
        <v>5.9701490000000003E-2</v>
      </c>
      <c r="EP738" s="278">
        <v>0.34328357999999998</v>
      </c>
      <c r="EQ738" s="278">
        <v>0.11711712000000001</v>
      </c>
      <c r="ER738" s="165">
        <v>-0.50607390459695301</v>
      </c>
      <c r="ES738" s="166">
        <v>3.4714290443732398</v>
      </c>
      <c r="ET738" s="166">
        <v>2.56</v>
      </c>
      <c r="EU738" s="166">
        <v>3.17146220693783</v>
      </c>
      <c r="EV738" s="166">
        <v>4.5101702906468697</v>
      </c>
      <c r="EW738" s="166">
        <v>4.2309784810594104</v>
      </c>
      <c r="EX738" s="284">
        <v>0.46205312013626099</v>
      </c>
    </row>
    <row r="739" spans="1:154" ht="13" customHeight="1">
      <c r="A739" s="160" t="s">
        <v>14</v>
      </c>
      <c r="B739" s="160">
        <v>13040</v>
      </c>
      <c r="C739" s="160">
        <v>701581</v>
      </c>
      <c r="D739" s="160">
        <v>30056</v>
      </c>
      <c r="E739" s="160" t="s">
        <v>567</v>
      </c>
      <c r="F739" s="160" t="s">
        <v>567</v>
      </c>
      <c r="G739" s="175"/>
      <c r="H739" s="162" t="s">
        <v>2886</v>
      </c>
      <c r="I739" s="162" t="s">
        <v>617</v>
      </c>
      <c r="J739" s="160">
        <v>25</v>
      </c>
      <c r="K739" s="161">
        <v>1</v>
      </c>
      <c r="M739" s="184" t="s">
        <v>837</v>
      </c>
      <c r="Z739" s="163"/>
      <c r="AS739" s="278"/>
      <c r="AT739" s="278"/>
      <c r="AU739" s="278"/>
      <c r="AV739" s="278"/>
      <c r="AW739" s="278"/>
      <c r="AX739" s="278"/>
      <c r="AY739" s="456"/>
      <c r="AZ739" s="278"/>
      <c r="BA739" s="278"/>
      <c r="BB739" s="278"/>
      <c r="BC739" s="278"/>
      <c r="BD739" s="164"/>
      <c r="BE739" s="164"/>
      <c r="BF739" s="164"/>
      <c r="BG739" s="164"/>
      <c r="BH739" s="164"/>
      <c r="BI739" s="164"/>
      <c r="BJ739" s="165"/>
      <c r="BK739" s="164"/>
      <c r="BL739" s="165"/>
      <c r="BM739" s="165"/>
      <c r="BN739" s="165"/>
      <c r="BO739" s="165"/>
      <c r="BP739" s="165"/>
      <c r="BQ739" s="165"/>
      <c r="BR739" s="165"/>
      <c r="BS739" s="284"/>
      <c r="BT739" s="289"/>
      <c r="BU739" s="279"/>
      <c r="BV739" s="290"/>
      <c r="BW739" s="289"/>
      <c r="BX739" s="289"/>
      <c r="BY739" s="289"/>
      <c r="BZ739" s="289"/>
      <c r="CA739" s="279"/>
      <c r="CB739" s="290"/>
      <c r="CC739" s="289"/>
      <c r="CD739" s="279"/>
      <c r="CE739" s="328"/>
      <c r="CF739" s="290"/>
      <c r="CG739" s="289"/>
      <c r="CH739" s="279"/>
      <c r="CI739" s="328"/>
      <c r="CJ739" s="290"/>
      <c r="CK739" s="289"/>
      <c r="CL739" s="279"/>
      <c r="CM739" s="328"/>
      <c r="CN739" s="290"/>
      <c r="CO739" s="289"/>
      <c r="CP739" s="279"/>
      <c r="CQ739" s="328"/>
      <c r="CR739" s="290"/>
      <c r="CS739" s="289"/>
      <c r="CT739" s="279"/>
      <c r="CU739" s="328"/>
      <c r="CV739" s="328"/>
      <c r="CW739" s="290"/>
      <c r="CX739" s="289"/>
      <c r="CY739" s="279"/>
      <c r="CZ739" s="328"/>
      <c r="DA739" s="328"/>
      <c r="DB739" s="290"/>
      <c r="DC739" s="289"/>
      <c r="DD739" s="279"/>
      <c r="DE739" s="328"/>
      <c r="DF739" s="328"/>
      <c r="DG739" s="290"/>
      <c r="DH739" s="325"/>
      <c r="DI739" s="301"/>
      <c r="DJ739" s="163">
        <v>9</v>
      </c>
      <c r="DK739" s="163">
        <v>8</v>
      </c>
      <c r="DL739" s="163">
        <v>0</v>
      </c>
      <c r="DM739" s="163">
        <v>2</v>
      </c>
      <c r="DN739" s="163">
        <v>3</v>
      </c>
      <c r="DO739" s="163">
        <v>0</v>
      </c>
      <c r="DP739" s="165">
        <v>42.2</v>
      </c>
      <c r="DQ739" s="165">
        <v>38</v>
      </c>
      <c r="DR739" s="165">
        <v>4.1999998092651296</v>
      </c>
      <c r="DS739" s="163">
        <v>186</v>
      </c>
      <c r="DT739" s="163">
        <v>42</v>
      </c>
      <c r="DU739" s="163">
        <v>29</v>
      </c>
      <c r="DV739" s="163">
        <v>26</v>
      </c>
      <c r="DW739" s="163">
        <v>7</v>
      </c>
      <c r="DX739" s="163">
        <v>16</v>
      </c>
      <c r="DY739" s="163">
        <v>0</v>
      </c>
      <c r="DZ739" s="163">
        <v>4</v>
      </c>
      <c r="EA739" s="163">
        <v>1</v>
      </c>
      <c r="EB739" s="163">
        <v>0</v>
      </c>
      <c r="EC739" s="163">
        <v>45</v>
      </c>
      <c r="ED739" s="165">
        <v>9.4921884901124098</v>
      </c>
      <c r="EE739" s="165">
        <v>3.3750003520399701</v>
      </c>
      <c r="EF739" s="165">
        <v>1.4765626540174801</v>
      </c>
      <c r="EG739" s="165">
        <v>8.8593759241049206</v>
      </c>
      <c r="EH739" s="166">
        <v>1.35937514179387</v>
      </c>
      <c r="EI739" s="165">
        <v>105.445643719941</v>
      </c>
      <c r="EJ739" s="164">
        <v>0.25301204819277101</v>
      </c>
      <c r="EK739" s="164">
        <v>0.30701754385964902</v>
      </c>
      <c r="EL739" s="278">
        <v>0.391666666</v>
      </c>
      <c r="EM739" s="278">
        <v>0.17499999999999999</v>
      </c>
      <c r="EN739" s="278">
        <v>0.43333333299999999</v>
      </c>
      <c r="EO739" s="278">
        <v>0.10743802</v>
      </c>
      <c r="EP739" s="278">
        <v>0.40495868000000002</v>
      </c>
      <c r="EQ739" s="278">
        <v>0.13443073</v>
      </c>
      <c r="ER739" s="165">
        <v>-0.71810545918156699</v>
      </c>
      <c r="ES739" s="166">
        <v>5.4843755720649501</v>
      </c>
      <c r="ET739" s="166">
        <v>4.6500000000000004</v>
      </c>
      <c r="EU739" s="166">
        <v>4.5154355586739401</v>
      </c>
      <c r="EV739" s="166">
        <v>4.1797315551211698</v>
      </c>
      <c r="EW739" s="166">
        <v>3.8673066311462398</v>
      </c>
      <c r="EX739" s="284">
        <v>0.39307373762130698</v>
      </c>
    </row>
    <row r="740" spans="1:154" ht="13" customHeight="1">
      <c r="A740" s="160" t="s">
        <v>14</v>
      </c>
      <c r="B740" s="160">
        <v>12096</v>
      </c>
      <c r="C740" s="160">
        <v>641927</v>
      </c>
      <c r="D740" s="160">
        <v>21224</v>
      </c>
      <c r="E740" s="160" t="s">
        <v>567</v>
      </c>
      <c r="F740" s="160" t="s">
        <v>567</v>
      </c>
      <c r="G740" s="175"/>
      <c r="H740" s="162" t="s">
        <v>2464</v>
      </c>
      <c r="I740" s="162" t="s">
        <v>334</v>
      </c>
      <c r="J740" s="161">
        <v>29</v>
      </c>
      <c r="K740" s="161">
        <v>1</v>
      </c>
      <c r="M740" s="184" t="s">
        <v>837</v>
      </c>
      <c r="Z740" s="163"/>
      <c r="AS740" s="278"/>
      <c r="AT740" s="278"/>
      <c r="AU740" s="278"/>
      <c r="AV740" s="278"/>
      <c r="AW740" s="278"/>
      <c r="AX740" s="278"/>
      <c r="AY740" s="456"/>
      <c r="AZ740" s="278"/>
      <c r="BA740" s="278"/>
      <c r="BB740" s="278"/>
      <c r="BC740" s="278"/>
      <c r="BD740" s="164"/>
      <c r="BE740" s="164"/>
      <c r="BF740" s="164"/>
      <c r="BG740" s="164"/>
      <c r="BH740" s="164"/>
      <c r="BI740" s="164"/>
      <c r="BJ740" s="165"/>
      <c r="BK740" s="164"/>
      <c r="BL740" s="165"/>
      <c r="BM740" s="165"/>
      <c r="BN740" s="165"/>
      <c r="BO740" s="165"/>
      <c r="BP740" s="332"/>
      <c r="BQ740" s="165"/>
      <c r="BR740" s="165"/>
      <c r="BS740" s="284"/>
      <c r="BT740" s="289"/>
      <c r="BU740" s="279"/>
      <c r="BV740" s="290"/>
      <c r="BW740" s="289"/>
      <c r="BX740" s="289"/>
      <c r="BY740" s="289"/>
      <c r="BZ740" s="289"/>
      <c r="CA740" s="279"/>
      <c r="CB740" s="290"/>
      <c r="CC740" s="289"/>
      <c r="CD740" s="279"/>
      <c r="CE740" s="328"/>
      <c r="CF740" s="290"/>
      <c r="CG740" s="289"/>
      <c r="CH740" s="279"/>
      <c r="CI740" s="328"/>
      <c r="CJ740" s="290"/>
      <c r="CK740" s="289"/>
      <c r="CL740" s="279"/>
      <c r="CM740" s="328"/>
      <c r="CN740" s="290"/>
      <c r="CO740" s="289"/>
      <c r="CP740" s="279"/>
      <c r="CQ740" s="328"/>
      <c r="CR740" s="290"/>
      <c r="CS740" s="289"/>
      <c r="CT740" s="279"/>
      <c r="CU740" s="328"/>
      <c r="CV740" s="328"/>
      <c r="CW740" s="290"/>
      <c r="CX740" s="289"/>
      <c r="CY740" s="279"/>
      <c r="CZ740" s="328"/>
      <c r="DA740" s="328"/>
      <c r="DB740" s="290"/>
      <c r="DC740" s="289"/>
      <c r="DD740" s="279"/>
      <c r="DE740" s="328"/>
      <c r="DF740" s="328"/>
      <c r="DG740" s="290"/>
      <c r="DH740" s="302"/>
      <c r="DI740" s="301"/>
      <c r="DJ740" s="163">
        <v>17</v>
      </c>
      <c r="DK740" s="163">
        <v>17</v>
      </c>
      <c r="DL740" s="163">
        <v>1</v>
      </c>
      <c r="DM740" s="163">
        <v>4</v>
      </c>
      <c r="DN740" s="163">
        <v>6</v>
      </c>
      <c r="DO740" s="163">
        <v>0</v>
      </c>
      <c r="DP740" s="165">
        <v>92</v>
      </c>
      <c r="DQ740" s="165">
        <v>92</v>
      </c>
      <c r="DR740" s="165"/>
      <c r="DS740" s="163">
        <v>406</v>
      </c>
      <c r="DT740" s="163">
        <v>108</v>
      </c>
      <c r="DU740" s="163">
        <v>55</v>
      </c>
      <c r="DV740" s="163">
        <v>54</v>
      </c>
      <c r="DW740" s="163">
        <v>21</v>
      </c>
      <c r="DX740" s="163">
        <v>22</v>
      </c>
      <c r="DY740" s="163">
        <v>0</v>
      </c>
      <c r="DZ740" s="163">
        <v>4</v>
      </c>
      <c r="EA740" s="163">
        <v>1</v>
      </c>
      <c r="EB740" s="163">
        <v>2</v>
      </c>
      <c r="EC740" s="163">
        <v>74</v>
      </c>
      <c r="ED740" s="165">
        <v>7.2391310351107201</v>
      </c>
      <c r="EE740" s="165">
        <v>2.1521740915194001</v>
      </c>
      <c r="EF740" s="165">
        <v>2.0543479964503399</v>
      </c>
      <c r="EG740" s="165">
        <v>10.5652182674588</v>
      </c>
      <c r="EH740" s="166">
        <v>1.41304359544203</v>
      </c>
      <c r="EI740" s="165">
        <v>109.60866279274499</v>
      </c>
      <c r="EJ740" s="164">
        <v>0.28421052631578902</v>
      </c>
      <c r="EK740" s="164">
        <v>0.30526315789473601</v>
      </c>
      <c r="EL740" s="278">
        <v>0.28712871200000001</v>
      </c>
      <c r="EM740" s="278">
        <v>0.19471947100000001</v>
      </c>
      <c r="EN740" s="278">
        <v>0.51815181499999996</v>
      </c>
      <c r="EO740" s="278">
        <v>0.10784314</v>
      </c>
      <c r="EP740" s="278">
        <v>0.40849672999999997</v>
      </c>
      <c r="EQ740" s="278">
        <v>0.11709287</v>
      </c>
      <c r="ER740" s="165">
        <v>0.65052220120377402</v>
      </c>
      <c r="ES740" s="166">
        <v>5.2826091337294399</v>
      </c>
      <c r="ET740" s="166">
        <v>4.41</v>
      </c>
      <c r="EU740" s="166">
        <v>5.2922698316592198</v>
      </c>
      <c r="EV740" s="166">
        <v>4.8412311270521</v>
      </c>
      <c r="EW740" s="166">
        <v>4.5746286530668696</v>
      </c>
      <c r="EX740" s="284">
        <v>0.33900019526481601</v>
      </c>
    </row>
    <row r="741" spans="1:154" ht="13" customHeight="1">
      <c r="A741" s="160" t="s">
        <v>14</v>
      </c>
      <c r="B741" s="160">
        <v>12831</v>
      </c>
      <c r="C741" s="160">
        <v>681517</v>
      </c>
      <c r="D741" s="160">
        <v>24763</v>
      </c>
      <c r="E741" s="160" t="s">
        <v>276</v>
      </c>
      <c r="F741" s="160" t="s">
        <v>276</v>
      </c>
      <c r="G741" s="175"/>
      <c r="H741" s="162" t="s">
        <v>3470</v>
      </c>
      <c r="I741" s="162" t="s">
        <v>547</v>
      </c>
      <c r="J741" s="160">
        <v>28</v>
      </c>
      <c r="K741" s="161">
        <v>1</v>
      </c>
      <c r="M741" s="184" t="s">
        <v>837</v>
      </c>
      <c r="Z741" s="163"/>
      <c r="AS741" s="278"/>
      <c r="AT741" s="278"/>
      <c r="AU741" s="278"/>
      <c r="AV741" s="278"/>
      <c r="AW741" s="278"/>
      <c r="AX741" s="278"/>
      <c r="AY741" s="456"/>
      <c r="AZ741" s="278"/>
      <c r="BA741" s="278"/>
      <c r="BB741" s="278"/>
      <c r="BC741" s="278"/>
      <c r="BD741" s="164"/>
      <c r="BE741" s="164"/>
      <c r="BF741" s="164"/>
      <c r="BG741" s="164"/>
      <c r="BH741" s="164"/>
      <c r="BI741" s="164"/>
      <c r="BJ741" s="165"/>
      <c r="BK741" s="164"/>
      <c r="BL741" s="165"/>
      <c r="BM741" s="165"/>
      <c r="BN741" s="165"/>
      <c r="BO741" s="165"/>
      <c r="BP741" s="165"/>
      <c r="BQ741" s="165"/>
      <c r="BR741" s="165"/>
      <c r="BS741" s="284"/>
      <c r="BT741" s="289"/>
      <c r="BU741" s="279"/>
      <c r="BV741" s="290"/>
      <c r="BW741" s="289"/>
      <c r="BX741" s="289"/>
      <c r="BY741" s="289"/>
      <c r="BZ741" s="289"/>
      <c r="CA741" s="279"/>
      <c r="CB741" s="290"/>
      <c r="CC741" s="289"/>
      <c r="CD741" s="279"/>
      <c r="CE741" s="328"/>
      <c r="CF741" s="290"/>
      <c r="CG741" s="289"/>
      <c r="CH741" s="279"/>
      <c r="CI741" s="328"/>
      <c r="CJ741" s="290"/>
      <c r="CK741" s="289"/>
      <c r="CL741" s="279"/>
      <c r="CM741" s="328"/>
      <c r="CN741" s="290"/>
      <c r="CO741" s="289"/>
      <c r="CP741" s="279"/>
      <c r="CQ741" s="328"/>
      <c r="CR741" s="290"/>
      <c r="CS741" s="289"/>
      <c r="CT741" s="279"/>
      <c r="CU741" s="328"/>
      <c r="CV741" s="328"/>
      <c r="CW741" s="290"/>
      <c r="CX741" s="289"/>
      <c r="CY741" s="279"/>
      <c r="CZ741" s="328"/>
      <c r="DA741" s="328"/>
      <c r="DB741" s="290"/>
      <c r="DC741" s="289"/>
      <c r="DD741" s="279"/>
      <c r="DE741" s="328"/>
      <c r="DF741" s="328"/>
      <c r="DG741" s="290"/>
      <c r="DH741" s="302"/>
      <c r="DI741" s="301"/>
      <c r="DJ741" s="163">
        <v>37</v>
      </c>
      <c r="DK741" s="163">
        <v>0</v>
      </c>
      <c r="DL741" s="163">
        <v>0</v>
      </c>
      <c r="DM741" s="163">
        <v>2</v>
      </c>
      <c r="DN741" s="163">
        <v>1</v>
      </c>
      <c r="DO741" s="163">
        <v>0</v>
      </c>
      <c r="DP741" s="165">
        <v>47.1</v>
      </c>
      <c r="DQ741" s="165"/>
      <c r="DR741" s="165">
        <v>47.099998474121001</v>
      </c>
      <c r="DS741" s="163">
        <v>194</v>
      </c>
      <c r="DT741" s="163">
        <v>41</v>
      </c>
      <c r="DU741" s="163">
        <v>16</v>
      </c>
      <c r="DV741" s="163">
        <v>16</v>
      </c>
      <c r="DW741" s="163">
        <v>4</v>
      </c>
      <c r="DX741" s="163">
        <v>15</v>
      </c>
      <c r="DY741" s="163">
        <v>1</v>
      </c>
      <c r="DZ741" s="163">
        <v>1</v>
      </c>
      <c r="EA741" s="163">
        <v>3</v>
      </c>
      <c r="EB741" s="163">
        <v>0</v>
      </c>
      <c r="EC741" s="163">
        <v>37</v>
      </c>
      <c r="ED741" s="165">
        <v>7.0352125905665002</v>
      </c>
      <c r="EE741" s="165">
        <v>2.8521132123918198</v>
      </c>
      <c r="EF741" s="165">
        <v>0.76056352330448695</v>
      </c>
      <c r="EG741" s="165">
        <v>7.79577611387099</v>
      </c>
      <c r="EH741" s="166">
        <v>1.1830988140292</v>
      </c>
      <c r="EI741" s="165">
        <v>91.310073709699395</v>
      </c>
      <c r="EJ741" s="164">
        <v>0.23033707865168501</v>
      </c>
      <c r="EK741" s="164">
        <v>0.27007299270072899</v>
      </c>
      <c r="EL741" s="278">
        <v>0.45</v>
      </c>
      <c r="EM741" s="278">
        <v>0.18571428500000001</v>
      </c>
      <c r="EN741" s="278">
        <v>0.36428571399999998</v>
      </c>
      <c r="EO741" s="278">
        <v>0.11347517999999999</v>
      </c>
      <c r="EP741" s="278">
        <v>0.40425531999999997</v>
      </c>
      <c r="EQ741" s="278">
        <v>0.10027854999999999</v>
      </c>
      <c r="ER741" s="165">
        <v>-0.19816477636413499</v>
      </c>
      <c r="ES741" s="166">
        <v>3.0422540932179398</v>
      </c>
      <c r="ET741" s="166">
        <v>4.59</v>
      </c>
      <c r="EU741" s="166">
        <v>3.6350437874880202</v>
      </c>
      <c r="EV741" s="166">
        <v>4.1252286702131604</v>
      </c>
      <c r="EW741" s="166">
        <v>3.94612640439852</v>
      </c>
      <c r="EX741" s="284">
        <v>0.33446553349494901</v>
      </c>
    </row>
    <row r="742" spans="1:154" ht="13" customHeight="1">
      <c r="A742" s="160" t="s">
        <v>14</v>
      </c>
      <c r="B742" s="160">
        <v>10229</v>
      </c>
      <c r="C742" s="160">
        <v>607200</v>
      </c>
      <c r="D742" s="160">
        <v>17425</v>
      </c>
      <c r="E742" s="160" t="s">
        <v>276</v>
      </c>
      <c r="F742" s="160" t="s">
        <v>276</v>
      </c>
      <c r="G742" s="175"/>
      <c r="H742" s="168" t="s">
        <v>894</v>
      </c>
      <c r="I742" s="169" t="s">
        <v>238</v>
      </c>
      <c r="J742" s="170">
        <v>32</v>
      </c>
      <c r="K742" s="161">
        <v>1</v>
      </c>
      <c r="M742" s="184" t="s">
        <v>837</v>
      </c>
      <c r="Z742" s="163"/>
      <c r="AS742" s="278"/>
      <c r="AT742" s="278"/>
      <c r="AU742" s="278"/>
      <c r="AV742" s="278"/>
      <c r="AW742" s="278"/>
      <c r="AX742" s="278"/>
      <c r="AY742" s="456"/>
      <c r="AZ742" s="278"/>
      <c r="BA742" s="278"/>
      <c r="BB742" s="278"/>
      <c r="BC742" s="278"/>
      <c r="BD742" s="164"/>
      <c r="BE742" s="164"/>
      <c r="BF742" s="164"/>
      <c r="BG742" s="164"/>
      <c r="BH742" s="164"/>
      <c r="BI742" s="164"/>
      <c r="BJ742" s="165"/>
      <c r="BK742" s="164"/>
      <c r="BL742" s="165"/>
      <c r="BM742" s="165"/>
      <c r="BN742" s="165"/>
      <c r="BO742" s="165"/>
      <c r="BP742" s="165"/>
      <c r="BQ742" s="165"/>
      <c r="BR742" s="165"/>
      <c r="BS742" s="284"/>
      <c r="BT742" s="289"/>
      <c r="BU742" s="279"/>
      <c r="BV742" s="290"/>
      <c r="BW742" s="289"/>
      <c r="BX742" s="289"/>
      <c r="BY742" s="289"/>
      <c r="BZ742" s="289"/>
      <c r="CA742" s="279"/>
      <c r="CB742" s="290"/>
      <c r="CC742" s="289"/>
      <c r="CD742" s="279"/>
      <c r="CE742" s="328"/>
      <c r="CF742" s="290"/>
      <c r="CG742" s="289"/>
      <c r="CH742" s="279"/>
      <c r="CI742" s="328"/>
      <c r="CJ742" s="290"/>
      <c r="CK742" s="289"/>
      <c r="CL742" s="279"/>
      <c r="CM742" s="328"/>
      <c r="CN742" s="290"/>
      <c r="CO742" s="289"/>
      <c r="CP742" s="279"/>
      <c r="CQ742" s="328"/>
      <c r="CR742" s="290"/>
      <c r="CS742" s="289"/>
      <c r="CT742" s="279"/>
      <c r="CU742" s="328"/>
      <c r="CV742" s="328"/>
      <c r="CW742" s="290"/>
      <c r="CX742" s="289"/>
      <c r="CY742" s="279"/>
      <c r="CZ742" s="328"/>
      <c r="DA742" s="328"/>
      <c r="DB742" s="290"/>
      <c r="DC742" s="289"/>
      <c r="DD742" s="279"/>
      <c r="DE742" s="328"/>
      <c r="DF742" s="328"/>
      <c r="DG742" s="290"/>
      <c r="DH742" s="302"/>
      <c r="DI742" s="301"/>
      <c r="DJ742" s="163">
        <v>18</v>
      </c>
      <c r="DK742" s="163">
        <v>18</v>
      </c>
      <c r="DL742" s="163">
        <v>1</v>
      </c>
      <c r="DM742" s="163">
        <v>3</v>
      </c>
      <c r="DN742" s="163">
        <v>9</v>
      </c>
      <c r="DO742" s="163">
        <v>0</v>
      </c>
      <c r="DP742" s="165">
        <v>94</v>
      </c>
      <c r="DQ742" s="165">
        <v>94</v>
      </c>
      <c r="DR742" s="165"/>
      <c r="DS742" s="163">
        <v>410</v>
      </c>
      <c r="DT742" s="163">
        <v>93</v>
      </c>
      <c r="DU742" s="163">
        <v>53</v>
      </c>
      <c r="DV742" s="163">
        <v>50</v>
      </c>
      <c r="DW742" s="163">
        <v>10</v>
      </c>
      <c r="DX742" s="163">
        <v>45</v>
      </c>
      <c r="DY742" s="163">
        <v>1</v>
      </c>
      <c r="DZ742" s="163">
        <v>2</v>
      </c>
      <c r="EA742" s="163">
        <v>2</v>
      </c>
      <c r="EB742" s="163">
        <v>0</v>
      </c>
      <c r="EC742" s="163">
        <v>57</v>
      </c>
      <c r="ED742" s="165">
        <v>5.45744680851063</v>
      </c>
      <c r="EE742" s="165">
        <v>4.3085106382978697</v>
      </c>
      <c r="EF742" s="165">
        <v>0.95744680851063801</v>
      </c>
      <c r="EG742" s="165">
        <v>8.9042553191489304</v>
      </c>
      <c r="EH742" s="166">
        <v>1.4680851063829701</v>
      </c>
      <c r="EI742" s="165">
        <v>113.30495617641</v>
      </c>
      <c r="EJ742" s="164">
        <v>0.256198347107438</v>
      </c>
      <c r="EK742" s="164">
        <v>0.28040540540540498</v>
      </c>
      <c r="EL742" s="278">
        <v>0.38079470100000001</v>
      </c>
      <c r="EM742" s="278">
        <v>0.211920529</v>
      </c>
      <c r="EN742" s="278">
        <v>0.40728476800000002</v>
      </c>
      <c r="EO742" s="278">
        <v>8.4967319999999999E-2</v>
      </c>
      <c r="EP742" s="278">
        <v>0.43790849999999998</v>
      </c>
      <c r="EQ742" s="278">
        <v>6.6062179999999998E-2</v>
      </c>
      <c r="ER742" s="165">
        <v>9.6279346602669597E-2</v>
      </c>
      <c r="ES742" s="166">
        <v>4.7872340425531901</v>
      </c>
      <c r="ET742" s="166">
        <v>5.55</v>
      </c>
      <c r="EU742" s="166">
        <v>4.7559606755033403</v>
      </c>
      <c r="EV742" s="166">
        <v>5.3024470857166204</v>
      </c>
      <c r="EW742" s="166">
        <v>5.4926539742208398</v>
      </c>
      <c r="EX742" s="284">
        <v>0.31982621550559998</v>
      </c>
    </row>
    <row r="743" spans="1:154" ht="13" customHeight="1">
      <c r="A743" s="160" t="s">
        <v>14</v>
      </c>
      <c r="B743" s="160">
        <v>10494</v>
      </c>
      <c r="C743" s="160">
        <v>596001</v>
      </c>
      <c r="D743" s="160">
        <v>13619</v>
      </c>
      <c r="E743" s="160" t="s">
        <v>213</v>
      </c>
      <c r="F743" s="160" t="s">
        <v>213</v>
      </c>
      <c r="G743" s="175"/>
      <c r="H743" s="162" t="s">
        <v>1057</v>
      </c>
      <c r="I743" s="162" t="s">
        <v>1757</v>
      </c>
      <c r="J743" s="161">
        <v>32</v>
      </c>
      <c r="K743" s="161">
        <v>1</v>
      </c>
      <c r="M743" s="184" t="s">
        <v>837</v>
      </c>
      <c r="Z743" s="163"/>
      <c r="AS743" s="278"/>
      <c r="AT743" s="278"/>
      <c r="AU743" s="278"/>
      <c r="AV743" s="278"/>
      <c r="AW743" s="278"/>
      <c r="AX743" s="278"/>
      <c r="AY743" s="456"/>
      <c r="AZ743" s="278"/>
      <c r="BA743" s="278"/>
      <c r="BB743" s="278"/>
      <c r="BC743" s="278"/>
      <c r="BD743" s="164"/>
      <c r="BE743" s="164"/>
      <c r="BF743" s="164"/>
      <c r="BG743" s="164"/>
      <c r="BH743" s="164"/>
      <c r="BI743" s="164"/>
      <c r="BJ743" s="165"/>
      <c r="BK743" s="164"/>
      <c r="BL743" s="165"/>
      <c r="BM743" s="165"/>
      <c r="BN743" s="165"/>
      <c r="BO743" s="165"/>
      <c r="BP743" s="165"/>
      <c r="BQ743" s="165"/>
      <c r="BR743" s="165"/>
      <c r="BS743" s="284"/>
      <c r="BT743" s="289"/>
      <c r="BU743" s="279"/>
      <c r="BV743" s="290"/>
      <c r="BW743" s="289"/>
      <c r="BX743" s="289"/>
      <c r="BY743" s="289"/>
      <c r="BZ743" s="289"/>
      <c r="CA743" s="279"/>
      <c r="CB743" s="290"/>
      <c r="CC743" s="289"/>
      <c r="CD743" s="279"/>
      <c r="CE743" s="328"/>
      <c r="CF743" s="290"/>
      <c r="CG743" s="289"/>
      <c r="CH743" s="279"/>
      <c r="CI743" s="328"/>
      <c r="CJ743" s="290"/>
      <c r="CK743" s="289"/>
      <c r="CL743" s="279"/>
      <c r="CM743" s="328"/>
      <c r="CN743" s="290"/>
      <c r="CO743" s="289"/>
      <c r="CP743" s="279"/>
      <c r="CQ743" s="328"/>
      <c r="CR743" s="290"/>
      <c r="CS743" s="289"/>
      <c r="CT743" s="279"/>
      <c r="CU743" s="328"/>
      <c r="CV743" s="328"/>
      <c r="CW743" s="290"/>
      <c r="CX743" s="289"/>
      <c r="CY743" s="279"/>
      <c r="CZ743" s="328"/>
      <c r="DA743" s="328"/>
      <c r="DB743" s="290"/>
      <c r="DC743" s="289"/>
      <c r="DD743" s="279"/>
      <c r="DE743" s="328"/>
      <c r="DF743" s="328"/>
      <c r="DG743" s="290"/>
      <c r="DH743" s="302"/>
      <c r="DI743" s="301"/>
      <c r="DJ743" s="163">
        <v>34</v>
      </c>
      <c r="DK743" s="163">
        <v>0</v>
      </c>
      <c r="DL743" s="163">
        <v>0</v>
      </c>
      <c r="DM743" s="163">
        <v>1</v>
      </c>
      <c r="DN743" s="163">
        <v>1</v>
      </c>
      <c r="DO743" s="163">
        <v>0</v>
      </c>
      <c r="DP743" s="165">
        <v>37</v>
      </c>
      <c r="DQ743" s="165"/>
      <c r="DR743" s="165">
        <v>37</v>
      </c>
      <c r="DS743" s="163">
        <v>162</v>
      </c>
      <c r="DT743" s="163">
        <v>42</v>
      </c>
      <c r="DU743" s="163">
        <v>17</v>
      </c>
      <c r="DV743" s="163">
        <v>16</v>
      </c>
      <c r="DW743" s="163">
        <v>3</v>
      </c>
      <c r="DX743" s="163">
        <v>12</v>
      </c>
      <c r="DY743" s="163">
        <v>2</v>
      </c>
      <c r="DZ743" s="163">
        <v>3</v>
      </c>
      <c r="EA743" s="163">
        <v>0</v>
      </c>
      <c r="EB743" s="163">
        <v>0</v>
      </c>
      <c r="EC743" s="163">
        <v>27</v>
      </c>
      <c r="ED743" s="165">
        <v>6.5675689217992996</v>
      </c>
      <c r="EE743" s="165">
        <v>2.9189195207996899</v>
      </c>
      <c r="EF743" s="165">
        <v>0.72972988019992302</v>
      </c>
      <c r="EG743" s="165">
        <v>10.2162183227989</v>
      </c>
      <c r="EH743" s="166">
        <v>1.45945976039984</v>
      </c>
      <c r="EI743" s="165">
        <v>113.20912762582201</v>
      </c>
      <c r="EJ743" s="164">
        <v>0.28571428571428498</v>
      </c>
      <c r="EK743" s="164">
        <v>0.33333333333333298</v>
      </c>
      <c r="EL743" s="278">
        <v>0.38983050800000002</v>
      </c>
      <c r="EM743" s="278">
        <v>0.26271186400000002</v>
      </c>
      <c r="EN743" s="278">
        <v>0.34745762699999999</v>
      </c>
      <c r="EO743" s="278">
        <v>0.05</v>
      </c>
      <c r="EP743" s="278">
        <v>0.38333333000000003</v>
      </c>
      <c r="EQ743" s="278">
        <v>8.2918740000000005E-2</v>
      </c>
      <c r="ER743" s="165">
        <v>-0.53019211345234696</v>
      </c>
      <c r="ES743" s="166">
        <v>3.8918926943995902</v>
      </c>
      <c r="ET743" s="166">
        <v>5.07</v>
      </c>
      <c r="EU743" s="166">
        <v>3.8965588875458099</v>
      </c>
      <c r="EV743" s="166">
        <v>4.4764664175735396</v>
      </c>
      <c r="EW743" s="166">
        <v>4.2496992159984499</v>
      </c>
      <c r="EX743" s="284">
        <v>0.106098785996437</v>
      </c>
    </row>
    <row r="744" spans="1:154" ht="13" customHeight="1">
      <c r="A744" s="160" t="s">
        <v>14</v>
      </c>
      <c r="B744" s="160">
        <v>11634</v>
      </c>
      <c r="C744" s="160">
        <v>670167</v>
      </c>
      <c r="D744" s="160">
        <v>20020</v>
      </c>
      <c r="E744" s="160" t="s">
        <v>2170</v>
      </c>
      <c r="F744" s="160" t="s">
        <v>2170</v>
      </c>
      <c r="G744" s="175"/>
      <c r="H744" s="168" t="s">
        <v>1305</v>
      </c>
      <c r="I744" s="169" t="s">
        <v>553</v>
      </c>
      <c r="J744" s="170">
        <v>31</v>
      </c>
      <c r="K744" s="161">
        <v>1</v>
      </c>
      <c r="M744" s="184" t="s">
        <v>837</v>
      </c>
      <c r="Z744" s="163"/>
      <c r="AS744" s="278"/>
      <c r="AT744" s="278"/>
      <c r="AU744" s="278"/>
      <c r="AV744" s="278"/>
      <c r="AW744" s="278"/>
      <c r="AX744" s="278"/>
      <c r="AY744" s="456"/>
      <c r="AZ744" s="278"/>
      <c r="BA744" s="278"/>
      <c r="BB744" s="278"/>
      <c r="BC744" s="278"/>
      <c r="BD744" s="164"/>
      <c r="BE744" s="164"/>
      <c r="BF744" s="164"/>
      <c r="BG744" s="164"/>
      <c r="BH744" s="164"/>
      <c r="BI744" s="164"/>
      <c r="BJ744" s="165"/>
      <c r="BK744" s="164"/>
      <c r="BL744" s="165"/>
      <c r="BM744" s="165"/>
      <c r="BN744" s="165"/>
      <c r="BO744" s="165"/>
      <c r="BP744" s="165"/>
      <c r="BQ744" s="165"/>
      <c r="BR744" s="165"/>
      <c r="BS744" s="284"/>
      <c r="BT744" s="289"/>
      <c r="BU744" s="279"/>
      <c r="BV744" s="290"/>
      <c r="BW744" s="289"/>
      <c r="BX744" s="289"/>
      <c r="BY744" s="289"/>
      <c r="BZ744" s="289"/>
      <c r="CA744" s="279"/>
      <c r="CB744" s="290"/>
      <c r="CC744" s="289"/>
      <c r="CD744" s="279"/>
      <c r="CE744" s="328"/>
      <c r="CF744" s="290"/>
      <c r="CG744" s="289"/>
      <c r="CH744" s="279"/>
      <c r="CI744" s="328"/>
      <c r="CJ744" s="290"/>
      <c r="CK744" s="289"/>
      <c r="CL744" s="279"/>
      <c r="CM744" s="328"/>
      <c r="CN744" s="290"/>
      <c r="CO744" s="289"/>
      <c r="CP744" s="279"/>
      <c r="CQ744" s="328"/>
      <c r="CR744" s="290"/>
      <c r="CS744" s="289"/>
      <c r="CT744" s="279"/>
      <c r="CU744" s="328"/>
      <c r="CV744" s="328"/>
      <c r="CW744" s="290"/>
      <c r="CX744" s="289"/>
      <c r="CY744" s="279"/>
      <c r="CZ744" s="328"/>
      <c r="DA744" s="328"/>
      <c r="DB744" s="290"/>
      <c r="DC744" s="289"/>
      <c r="DD744" s="279"/>
      <c r="DE744" s="328"/>
      <c r="DF744" s="328"/>
      <c r="DG744" s="290"/>
      <c r="DH744" s="302"/>
      <c r="DI744" s="301"/>
      <c r="DJ744" s="163">
        <v>40</v>
      </c>
      <c r="DK744" s="163">
        <v>0</v>
      </c>
      <c r="DL744" s="163">
        <v>0</v>
      </c>
      <c r="DM744" s="163">
        <v>2</v>
      </c>
      <c r="DN744" s="163">
        <v>2</v>
      </c>
      <c r="DO744" s="163">
        <v>0</v>
      </c>
      <c r="DP744" s="165">
        <v>33.200000000000003</v>
      </c>
      <c r="DQ744" s="165"/>
      <c r="DR744" s="165">
        <v>33.200000762939403</v>
      </c>
      <c r="DS744" s="163">
        <v>146</v>
      </c>
      <c r="DT744" s="163">
        <v>34</v>
      </c>
      <c r="DU744" s="163">
        <v>15</v>
      </c>
      <c r="DV744" s="163">
        <v>13</v>
      </c>
      <c r="DW744" s="163">
        <v>6</v>
      </c>
      <c r="DX744" s="163">
        <v>12</v>
      </c>
      <c r="DY744" s="163">
        <v>1</v>
      </c>
      <c r="DZ744" s="163">
        <v>0</v>
      </c>
      <c r="EA744" s="163">
        <v>0</v>
      </c>
      <c r="EB744" s="163">
        <v>0</v>
      </c>
      <c r="EC744" s="163">
        <v>37</v>
      </c>
      <c r="ED744" s="165">
        <v>9.8910920975462897</v>
      </c>
      <c r="EE744" s="165">
        <v>3.20792176136636</v>
      </c>
      <c r="EF744" s="165">
        <v>1.60396088068318</v>
      </c>
      <c r="EG744" s="165">
        <v>9.0891116572047004</v>
      </c>
      <c r="EH744" s="166">
        <v>1.3663370465078899</v>
      </c>
      <c r="EI744" s="165">
        <v>105.98567310661799</v>
      </c>
      <c r="EJ744" s="164">
        <v>0.25373134328358199</v>
      </c>
      <c r="EK744" s="164">
        <v>0.30769230769230699</v>
      </c>
      <c r="EL744" s="278">
        <v>0.42708333300000001</v>
      </c>
      <c r="EM744" s="278">
        <v>0.21875</v>
      </c>
      <c r="EN744" s="278">
        <v>0.35416666600000002</v>
      </c>
      <c r="EO744" s="278">
        <v>0.10309277999999999</v>
      </c>
      <c r="EP744" s="278">
        <v>0.37113402000000001</v>
      </c>
      <c r="EQ744" s="278">
        <v>0.10362694</v>
      </c>
      <c r="ER744" s="165">
        <v>0.24873666983881099</v>
      </c>
      <c r="ES744" s="166">
        <v>3.47524857481356</v>
      </c>
      <c r="ET744" s="166">
        <v>3.9</v>
      </c>
      <c r="EU744" s="166">
        <v>4.2738670804223302</v>
      </c>
      <c r="EV744" s="166">
        <v>3.4461852478767998</v>
      </c>
      <c r="EW744" s="166">
        <v>3.3025102894349798</v>
      </c>
      <c r="EX744" s="284">
        <v>5.0390921533107702E-2</v>
      </c>
    </row>
    <row r="745" spans="1:154" ht="13" customHeight="1">
      <c r="A745" s="160" t="s">
        <v>14</v>
      </c>
      <c r="B745" s="160">
        <v>12037</v>
      </c>
      <c r="C745" s="160">
        <v>676272</v>
      </c>
      <c r="D745" s="160">
        <v>27483</v>
      </c>
      <c r="E745" s="160" t="s">
        <v>15</v>
      </c>
      <c r="F745" s="160" t="s">
        <v>15</v>
      </c>
      <c r="G745" s="175"/>
      <c r="H745" s="162" t="s">
        <v>195</v>
      </c>
      <c r="I745" s="162" t="s">
        <v>137</v>
      </c>
      <c r="J745" s="160">
        <v>26</v>
      </c>
      <c r="K745" s="161">
        <v>1</v>
      </c>
      <c r="M745" s="184" t="s">
        <v>837</v>
      </c>
      <c r="Z745" s="163"/>
      <c r="AS745" s="278"/>
      <c r="AT745" s="278"/>
      <c r="AU745" s="278"/>
      <c r="AV745" s="278"/>
      <c r="AW745" s="278"/>
      <c r="AX745" s="278"/>
      <c r="AY745" s="456"/>
      <c r="AZ745" s="278"/>
      <c r="BA745" s="278"/>
      <c r="BB745" s="278"/>
      <c r="BC745" s="278"/>
      <c r="BD745" s="164"/>
      <c r="BE745" s="164"/>
      <c r="BF745" s="164"/>
      <c r="BG745" s="164"/>
      <c r="BH745" s="164"/>
      <c r="BI745" s="164"/>
      <c r="BJ745" s="165"/>
      <c r="BK745" s="164"/>
      <c r="BL745" s="165"/>
      <c r="BM745" s="165"/>
      <c r="BN745" s="165"/>
      <c r="BO745" s="165"/>
      <c r="BP745" s="165"/>
      <c r="BQ745" s="165"/>
      <c r="BR745" s="165"/>
      <c r="BS745" s="284"/>
      <c r="BT745" s="289"/>
      <c r="BU745" s="279"/>
      <c r="BV745" s="290"/>
      <c r="BW745" s="289"/>
      <c r="BX745" s="289"/>
      <c r="BY745" s="289"/>
      <c r="BZ745" s="289"/>
      <c r="CA745" s="279"/>
      <c r="CB745" s="290"/>
      <c r="CC745" s="289"/>
      <c r="CD745" s="279"/>
      <c r="CE745" s="328"/>
      <c r="CF745" s="290"/>
      <c r="CG745" s="289"/>
      <c r="CH745" s="279"/>
      <c r="CI745" s="328"/>
      <c r="CJ745" s="290"/>
      <c r="CK745" s="289"/>
      <c r="CL745" s="279"/>
      <c r="CM745" s="328"/>
      <c r="CN745" s="290"/>
      <c r="CO745" s="289"/>
      <c r="CP745" s="279"/>
      <c r="CQ745" s="328"/>
      <c r="CR745" s="290"/>
      <c r="CS745" s="289"/>
      <c r="CT745" s="279"/>
      <c r="CU745" s="328"/>
      <c r="CV745" s="328"/>
      <c r="CW745" s="290"/>
      <c r="CX745" s="289"/>
      <c r="CY745" s="279"/>
      <c r="CZ745" s="328"/>
      <c r="DA745" s="328"/>
      <c r="DB745" s="290"/>
      <c r="DC745" s="289"/>
      <c r="DD745" s="279"/>
      <c r="DE745" s="328"/>
      <c r="DF745" s="328"/>
      <c r="DG745" s="290"/>
      <c r="DH745" s="302"/>
      <c r="DI745" s="301"/>
      <c r="DJ745" s="163">
        <v>2</v>
      </c>
      <c r="DK745" s="163">
        <v>1</v>
      </c>
      <c r="DL745" s="163">
        <v>0</v>
      </c>
      <c r="DM745" s="163">
        <v>0</v>
      </c>
      <c r="DN745" s="163">
        <v>0</v>
      </c>
      <c r="DO745" s="163">
        <v>0</v>
      </c>
      <c r="DP745" s="165">
        <v>5</v>
      </c>
      <c r="DQ745" s="165">
        <v>3</v>
      </c>
      <c r="DR745" s="165">
        <v>2</v>
      </c>
      <c r="DS745" s="163">
        <v>28</v>
      </c>
      <c r="DT745" s="163">
        <v>11</v>
      </c>
      <c r="DU745" s="163">
        <v>7</v>
      </c>
      <c r="DV745" s="163">
        <v>7</v>
      </c>
      <c r="DW745" s="163">
        <v>2</v>
      </c>
      <c r="DX745" s="163">
        <v>2</v>
      </c>
      <c r="DY745" s="163">
        <v>1</v>
      </c>
      <c r="DZ745" s="163">
        <v>1</v>
      </c>
      <c r="EA745" s="163">
        <v>0</v>
      </c>
      <c r="EB745" s="163">
        <v>0</v>
      </c>
      <c r="EC745" s="163">
        <v>7</v>
      </c>
      <c r="ED745" s="165">
        <v>12.6</v>
      </c>
      <c r="EE745" s="165">
        <v>3.6</v>
      </c>
      <c r="EF745" s="165">
        <v>3.6</v>
      </c>
      <c r="EG745" s="165">
        <v>19.8</v>
      </c>
      <c r="EH745" s="166">
        <v>2.6</v>
      </c>
      <c r="EI745" s="165">
        <v>200.66471948923601</v>
      </c>
      <c r="EJ745" s="164">
        <v>0.44</v>
      </c>
      <c r="EK745" s="164">
        <v>0.5625</v>
      </c>
      <c r="EL745" s="278">
        <v>0.277777777</v>
      </c>
      <c r="EM745" s="278">
        <v>0.33333333300000001</v>
      </c>
      <c r="EN745" s="278">
        <v>0.38888888799999999</v>
      </c>
      <c r="EO745" s="278">
        <v>0.16666666999999999</v>
      </c>
      <c r="EP745" s="278">
        <v>0.44444444</v>
      </c>
      <c r="EQ745" s="278">
        <v>7.7586210000000003E-2</v>
      </c>
      <c r="ER745" s="165">
        <v>-0.144051957075295</v>
      </c>
      <c r="ES745" s="166">
        <v>12.6</v>
      </c>
      <c r="ET745" s="166">
        <v>6.92</v>
      </c>
      <c r="EU745" s="166">
        <v>7.2857479095458899</v>
      </c>
      <c r="EV745" s="166">
        <v>4.1501187354326197</v>
      </c>
      <c r="EW745" s="166">
        <v>3.55215095211903</v>
      </c>
      <c r="EX745" s="284">
        <v>-0.11829284019768201</v>
      </c>
    </row>
    <row r="746" spans="1:154" ht="13" customHeight="1">
      <c r="A746" s="160" t="s">
        <v>14</v>
      </c>
      <c r="B746" s="160">
        <v>10509</v>
      </c>
      <c r="C746" s="160">
        <v>621111</v>
      </c>
      <c r="D746" s="160">
        <v>19374</v>
      </c>
      <c r="E746" s="160" t="s">
        <v>609</v>
      </c>
      <c r="F746" s="160" t="s">
        <v>609</v>
      </c>
      <c r="G746" s="175"/>
      <c r="H746" s="168" t="s">
        <v>963</v>
      </c>
      <c r="I746" s="169" t="s">
        <v>206</v>
      </c>
      <c r="J746" s="170">
        <v>30</v>
      </c>
      <c r="K746" s="161">
        <v>1</v>
      </c>
      <c r="M746" s="184" t="s">
        <v>837</v>
      </c>
      <c r="Z746" s="163"/>
      <c r="AS746" s="278"/>
      <c r="AT746" s="278"/>
      <c r="AU746" s="278"/>
      <c r="AV746" s="278"/>
      <c r="AW746" s="278"/>
      <c r="AX746" s="278"/>
      <c r="AY746" s="456"/>
      <c r="AZ746" s="278"/>
      <c r="BA746" s="278"/>
      <c r="BB746" s="278"/>
      <c r="BC746" s="278"/>
      <c r="BD746" s="164"/>
      <c r="BE746" s="164"/>
      <c r="BF746" s="164"/>
      <c r="BG746" s="164"/>
      <c r="BH746" s="164"/>
      <c r="BI746" s="164"/>
      <c r="BJ746" s="165"/>
      <c r="BK746" s="164"/>
      <c r="BL746" s="165"/>
      <c r="BM746" s="165"/>
      <c r="BN746" s="165"/>
      <c r="BO746" s="165"/>
      <c r="BP746" s="165"/>
      <c r="BQ746" s="165"/>
      <c r="BR746" s="165"/>
      <c r="BS746" s="284"/>
      <c r="BT746" s="289"/>
      <c r="BU746" s="279"/>
      <c r="BV746" s="290"/>
      <c r="BW746" s="289"/>
      <c r="BX746" s="289"/>
      <c r="BY746" s="289"/>
      <c r="BZ746" s="289"/>
      <c r="CA746" s="279"/>
      <c r="CB746" s="290"/>
      <c r="CC746" s="289"/>
      <c r="CD746" s="279"/>
      <c r="CE746" s="328"/>
      <c r="CF746" s="290"/>
      <c r="CG746" s="289"/>
      <c r="CH746" s="279"/>
      <c r="CI746" s="328"/>
      <c r="CJ746" s="290"/>
      <c r="CK746" s="289"/>
      <c r="CL746" s="279"/>
      <c r="CM746" s="328"/>
      <c r="CN746" s="290"/>
      <c r="CO746" s="289"/>
      <c r="CP746" s="279"/>
      <c r="CQ746" s="328"/>
      <c r="CR746" s="290"/>
      <c r="CS746" s="289"/>
      <c r="CT746" s="279"/>
      <c r="CU746" s="328"/>
      <c r="CV746" s="328"/>
      <c r="CW746" s="290"/>
      <c r="CX746" s="289"/>
      <c r="CY746" s="279"/>
      <c r="CZ746" s="328"/>
      <c r="DA746" s="328"/>
      <c r="DB746" s="290"/>
      <c r="DC746" s="289"/>
      <c r="DD746" s="279"/>
      <c r="DE746" s="328"/>
      <c r="DF746" s="328"/>
      <c r="DG746" s="290"/>
      <c r="DH746" s="302"/>
      <c r="DI746" s="301"/>
      <c r="DJ746" s="163">
        <v>15</v>
      </c>
      <c r="DK746" s="163">
        <v>15</v>
      </c>
      <c r="DL746" s="163">
        <v>0</v>
      </c>
      <c r="DM746" s="163">
        <v>6</v>
      </c>
      <c r="DN746" s="163">
        <v>6</v>
      </c>
      <c r="DO746" s="163">
        <v>0</v>
      </c>
      <c r="DP746" s="165">
        <v>72</v>
      </c>
      <c r="DQ746" s="165">
        <v>72</v>
      </c>
      <c r="DR746" s="165"/>
      <c r="DS746" s="163">
        <v>330</v>
      </c>
      <c r="DT746" s="163">
        <v>82</v>
      </c>
      <c r="DU746" s="163">
        <v>53</v>
      </c>
      <c r="DV746" s="163">
        <v>50</v>
      </c>
      <c r="DW746" s="163">
        <v>15</v>
      </c>
      <c r="DX746" s="163">
        <v>32</v>
      </c>
      <c r="DY746" s="163">
        <v>0</v>
      </c>
      <c r="DZ746" s="163">
        <v>8</v>
      </c>
      <c r="EA746" s="163">
        <v>0</v>
      </c>
      <c r="EB746" s="163">
        <v>0</v>
      </c>
      <c r="EC746" s="163">
        <v>61</v>
      </c>
      <c r="ED746" s="165">
        <v>7.625</v>
      </c>
      <c r="EE746" s="165">
        <v>4</v>
      </c>
      <c r="EF746" s="165">
        <v>1.875</v>
      </c>
      <c r="EG746" s="165">
        <v>10.25</v>
      </c>
      <c r="EH746" s="166">
        <v>1.5833333333333299</v>
      </c>
      <c r="EI746" s="165">
        <v>122.817901713469</v>
      </c>
      <c r="EJ746" s="164">
        <v>0.28275862068965502</v>
      </c>
      <c r="EK746" s="164">
        <v>0.31308411214953202</v>
      </c>
      <c r="EL746" s="278">
        <v>0.44247787599999999</v>
      </c>
      <c r="EM746" s="278">
        <v>0.21681415900000001</v>
      </c>
      <c r="EN746" s="278">
        <v>0.34070796399999997</v>
      </c>
      <c r="EO746" s="278">
        <v>9.6069870000000002E-2</v>
      </c>
      <c r="EP746" s="278">
        <v>0.37991266000000001</v>
      </c>
      <c r="EQ746" s="278">
        <v>7.8764479999999998E-2</v>
      </c>
      <c r="ER746" s="165">
        <v>0.42501999525177803</v>
      </c>
      <c r="ES746" s="166">
        <v>6.25</v>
      </c>
      <c r="ET746" s="166">
        <v>5.0999999999999996</v>
      </c>
      <c r="EU746" s="166">
        <v>5.7663034651014504</v>
      </c>
      <c r="EV746" s="166">
        <v>4.6349200682093699</v>
      </c>
      <c r="EW746" s="166">
        <v>4.6192375356308304</v>
      </c>
      <c r="EX746" s="284">
        <v>-0.41984874010085999</v>
      </c>
    </row>
    <row r="747" spans="1:154" ht="13" customHeight="1">
      <c r="A747" s="160" t="s">
        <v>14</v>
      </c>
      <c r="B747" s="160">
        <v>12818</v>
      </c>
      <c r="C747" s="160">
        <v>674370</v>
      </c>
      <c r="D747" s="160">
        <v>23150</v>
      </c>
      <c r="E747" s="160" t="s">
        <v>4356</v>
      </c>
      <c r="F747" s="160" t="s">
        <v>4356</v>
      </c>
      <c r="G747" s="175"/>
      <c r="H747" s="162" t="s">
        <v>3435</v>
      </c>
      <c r="I747" s="162" t="s">
        <v>3436</v>
      </c>
      <c r="J747" s="160">
        <v>29</v>
      </c>
      <c r="K747" s="161">
        <v>1</v>
      </c>
      <c r="M747" s="184" t="s">
        <v>837</v>
      </c>
      <c r="Z747" s="163"/>
      <c r="AS747" s="278"/>
      <c r="AT747" s="278"/>
      <c r="AU747" s="278"/>
      <c r="AV747" s="278"/>
      <c r="AW747" s="278"/>
      <c r="AX747" s="278"/>
      <c r="AY747" s="456"/>
      <c r="AZ747" s="278"/>
      <c r="BA747" s="278"/>
      <c r="BB747" s="278"/>
      <c r="BC747" s="278"/>
      <c r="BD747" s="164"/>
      <c r="BE747" s="164"/>
      <c r="BF747" s="164"/>
      <c r="BG747" s="164"/>
      <c r="BH747" s="164"/>
      <c r="BI747" s="164"/>
      <c r="BJ747" s="165"/>
      <c r="BK747" s="164"/>
      <c r="BL747" s="165"/>
      <c r="BM747" s="165"/>
      <c r="BN747" s="165"/>
      <c r="BO747" s="165"/>
      <c r="BP747" s="165"/>
      <c r="BQ747" s="165"/>
      <c r="BR747" s="165"/>
      <c r="BS747" s="284"/>
      <c r="BT747" s="289"/>
      <c r="BU747" s="279"/>
      <c r="BV747" s="290"/>
      <c r="BW747" s="289"/>
      <c r="BX747" s="289"/>
      <c r="BY747" s="289"/>
      <c r="BZ747" s="289"/>
      <c r="CA747" s="279"/>
      <c r="CB747" s="290"/>
      <c r="CC747" s="289"/>
      <c r="CD747" s="279"/>
      <c r="CE747" s="328"/>
      <c r="CF747" s="290"/>
      <c r="CG747" s="289"/>
      <c r="CH747" s="279"/>
      <c r="CI747" s="328"/>
      <c r="CJ747" s="290"/>
      <c r="CK747" s="289"/>
      <c r="CL747" s="279"/>
      <c r="CM747" s="328"/>
      <c r="CN747" s="290"/>
      <c r="CO747" s="289"/>
      <c r="CP747" s="279"/>
      <c r="CQ747" s="328"/>
      <c r="CR747" s="290"/>
      <c r="CS747" s="289"/>
      <c r="CT747" s="279"/>
      <c r="CU747" s="328"/>
      <c r="CV747" s="328"/>
      <c r="CW747" s="290"/>
      <c r="CX747" s="289"/>
      <c r="CY747" s="279"/>
      <c r="CZ747" s="328"/>
      <c r="DA747" s="328"/>
      <c r="DB747" s="290"/>
      <c r="DC747" s="289"/>
      <c r="DD747" s="279"/>
      <c r="DE747" s="328"/>
      <c r="DF747" s="328"/>
      <c r="DG747" s="290"/>
      <c r="DH747" s="302"/>
      <c r="DI747" s="301"/>
      <c r="DJ747" s="163">
        <v>12</v>
      </c>
      <c r="DK747" s="163">
        <v>9</v>
      </c>
      <c r="DL747" s="163">
        <v>0</v>
      </c>
      <c r="DM747" s="163">
        <v>2</v>
      </c>
      <c r="DN747" s="163">
        <v>4</v>
      </c>
      <c r="DO747" s="163">
        <v>0</v>
      </c>
      <c r="DP747" s="165">
        <v>48.1</v>
      </c>
      <c r="DQ747" s="165">
        <v>43.099998474121001</v>
      </c>
      <c r="DR747" s="165">
        <v>5</v>
      </c>
      <c r="DS747" s="163">
        <v>228</v>
      </c>
      <c r="DT747" s="163">
        <v>62</v>
      </c>
      <c r="DU747" s="163">
        <v>37</v>
      </c>
      <c r="DV747" s="163">
        <v>33</v>
      </c>
      <c r="DW747" s="163">
        <v>12</v>
      </c>
      <c r="DX747" s="163">
        <v>23</v>
      </c>
      <c r="DY747" s="163">
        <v>0</v>
      </c>
      <c r="DZ747" s="163">
        <v>3</v>
      </c>
      <c r="EA747" s="163">
        <v>0</v>
      </c>
      <c r="EB747" s="163">
        <v>0</v>
      </c>
      <c r="EC747" s="163">
        <v>34</v>
      </c>
      <c r="ED747" s="165">
        <v>6.33103489915485</v>
      </c>
      <c r="EE747" s="165">
        <v>4.2827589023694603</v>
      </c>
      <c r="EF747" s="165">
        <v>2.23448290558406</v>
      </c>
      <c r="EG747" s="165">
        <v>11.544828345517599</v>
      </c>
      <c r="EH747" s="166">
        <v>1.7586208053207899</v>
      </c>
      <c r="EI747" s="165">
        <v>136.41481087525301</v>
      </c>
      <c r="EJ747" s="164">
        <v>0.30693069306930598</v>
      </c>
      <c r="EK747" s="164">
        <v>0.32051282051281998</v>
      </c>
      <c r="EL747" s="278">
        <v>0.327380952</v>
      </c>
      <c r="EM747" s="278">
        <v>0.196428571</v>
      </c>
      <c r="EN747" s="278">
        <v>0.47619047599999997</v>
      </c>
      <c r="EO747" s="278">
        <v>0.10714286000000001</v>
      </c>
      <c r="EP747" s="278">
        <v>0.40476190000000001</v>
      </c>
      <c r="EQ747" s="278">
        <v>0.10440835</v>
      </c>
      <c r="ER747" s="165">
        <v>0.68916641388382305</v>
      </c>
      <c r="ES747" s="166">
        <v>6.1448279903561804</v>
      </c>
      <c r="ET747" s="166">
        <v>5.3</v>
      </c>
      <c r="EU747" s="166">
        <v>6.5202308940547402</v>
      </c>
      <c r="EV747" s="166">
        <v>5.73328009457635</v>
      </c>
      <c r="EW747" s="166">
        <v>5.3532046904223298</v>
      </c>
      <c r="EX747" s="284">
        <v>-0.67983904480934099</v>
      </c>
    </row>
    <row r="748" spans="1:154" ht="13" customHeight="1">
      <c r="A748" s="160" t="s">
        <v>14</v>
      </c>
      <c r="B748" s="160">
        <v>10269</v>
      </c>
      <c r="C748" s="160">
        <v>571882</v>
      </c>
      <c r="D748" s="160">
        <v>13133</v>
      </c>
      <c r="E748" s="160" t="s">
        <v>2171</v>
      </c>
      <c r="F748" s="160" t="s">
        <v>29</v>
      </c>
      <c r="G748" s="175"/>
      <c r="H748" s="162" t="s">
        <v>2232</v>
      </c>
      <c r="I748" s="162" t="s">
        <v>593</v>
      </c>
      <c r="J748" s="161">
        <v>33</v>
      </c>
      <c r="K748" s="161">
        <v>1</v>
      </c>
      <c r="M748" s="184" t="s">
        <v>837</v>
      </c>
      <c r="Z748" s="163"/>
      <c r="AS748" s="278"/>
      <c r="AT748" s="278"/>
      <c r="AU748" s="278"/>
      <c r="AV748" s="278"/>
      <c r="AW748" s="278"/>
      <c r="AX748" s="278"/>
      <c r="AY748" s="456"/>
      <c r="AZ748" s="278"/>
      <c r="BA748" s="278"/>
      <c r="BB748" s="278"/>
      <c r="BC748" s="278"/>
      <c r="BD748" s="164"/>
      <c r="BE748" s="164"/>
      <c r="BF748" s="164"/>
      <c r="BG748" s="164"/>
      <c r="BH748" s="164"/>
      <c r="BI748" s="164"/>
      <c r="BJ748" s="165"/>
      <c r="BK748" s="164"/>
      <c r="BL748" s="165"/>
      <c r="BM748" s="165"/>
      <c r="BN748" s="165"/>
      <c r="BO748" s="165"/>
      <c r="BP748" s="165"/>
      <c r="BQ748" s="165"/>
      <c r="BR748" s="165"/>
      <c r="BS748" s="284"/>
      <c r="BT748" s="289"/>
      <c r="BU748" s="279"/>
      <c r="BV748" s="290"/>
      <c r="BW748" s="289"/>
      <c r="BX748" s="289"/>
      <c r="BY748" s="289"/>
      <c r="BZ748" s="289"/>
      <c r="CA748" s="279"/>
      <c r="CB748" s="290"/>
      <c r="CC748" s="289"/>
      <c r="CD748" s="279"/>
      <c r="CE748" s="328"/>
      <c r="CF748" s="290"/>
      <c r="CG748" s="289"/>
      <c r="CH748" s="279"/>
      <c r="CI748" s="328"/>
      <c r="CJ748" s="290"/>
      <c r="CK748" s="289"/>
      <c r="CL748" s="279"/>
      <c r="CM748" s="328"/>
      <c r="CN748" s="290"/>
      <c r="CO748" s="289"/>
      <c r="CP748" s="279"/>
      <c r="CQ748" s="328"/>
      <c r="CR748" s="290"/>
      <c r="CS748" s="289"/>
      <c r="CT748" s="279"/>
      <c r="CU748" s="328"/>
      <c r="CV748" s="328"/>
      <c r="CW748" s="290"/>
      <c r="CX748" s="289"/>
      <c r="CY748" s="279"/>
      <c r="CZ748" s="328"/>
      <c r="DA748" s="328"/>
      <c r="DB748" s="290"/>
      <c r="DC748" s="289"/>
      <c r="DD748" s="279"/>
      <c r="DE748" s="328"/>
      <c r="DF748" s="328"/>
      <c r="DG748" s="290"/>
      <c r="DH748" s="302"/>
      <c r="DI748" s="301"/>
      <c r="DP748" s="165"/>
      <c r="DQ748" s="165"/>
      <c r="DR748" s="165"/>
      <c r="ED748" s="165"/>
      <c r="EE748" s="165"/>
      <c r="EF748" s="165"/>
      <c r="EG748" s="165"/>
      <c r="EH748" s="166"/>
      <c r="EI748" s="165"/>
      <c r="EJ748" s="164"/>
      <c r="EK748" s="164"/>
      <c r="EL748" s="278"/>
      <c r="EM748" s="278"/>
      <c r="EN748" s="278"/>
      <c r="EO748" s="278"/>
      <c r="EP748" s="278"/>
      <c r="EQ748" s="278"/>
      <c r="ER748" s="165"/>
      <c r="ES748" s="166"/>
      <c r="ET748" s="166"/>
      <c r="EU748" s="166"/>
      <c r="EV748" s="166"/>
      <c r="EW748" s="166"/>
      <c r="EX748" s="284"/>
    </row>
    <row r="749" spans="1:154" ht="13" customHeight="1">
      <c r="A749" s="160" t="s">
        <v>14</v>
      </c>
      <c r="B749" s="160">
        <v>10867</v>
      </c>
      <c r="C749" s="160">
        <v>669456</v>
      </c>
      <c r="D749" s="160">
        <v>19427</v>
      </c>
      <c r="E749" s="160" t="s">
        <v>213</v>
      </c>
      <c r="G749" s="175"/>
      <c r="H749" s="168" t="s">
        <v>1186</v>
      </c>
      <c r="I749" s="169" t="s">
        <v>242</v>
      </c>
      <c r="J749" s="170">
        <v>29</v>
      </c>
      <c r="K749" s="161">
        <v>1</v>
      </c>
      <c r="M749" s="184" t="s">
        <v>837</v>
      </c>
      <c r="Z749" s="163"/>
      <c r="AS749" s="278"/>
      <c r="AT749" s="278"/>
      <c r="AU749" s="278"/>
      <c r="AV749" s="278"/>
      <c r="AW749" s="278"/>
      <c r="AX749" s="278"/>
      <c r="AY749" s="456"/>
      <c r="AZ749" s="278"/>
      <c r="BA749" s="278"/>
      <c r="BB749" s="278"/>
      <c r="BC749" s="278"/>
      <c r="BD749" s="164"/>
      <c r="BE749" s="164"/>
      <c r="BF749" s="164"/>
      <c r="BG749" s="164"/>
      <c r="BH749" s="164"/>
      <c r="BI749" s="164"/>
      <c r="BJ749" s="165"/>
      <c r="BK749" s="164"/>
      <c r="BL749" s="165"/>
      <c r="BM749" s="165"/>
      <c r="BN749" s="165"/>
      <c r="BO749" s="165"/>
      <c r="BP749" s="165"/>
      <c r="BQ749" s="165"/>
      <c r="BR749" s="165"/>
      <c r="BS749" s="284"/>
      <c r="BT749" s="289"/>
      <c r="BU749" s="279"/>
      <c r="BV749" s="290"/>
      <c r="BW749" s="289"/>
      <c r="BX749" s="289"/>
      <c r="BY749" s="289"/>
      <c r="BZ749" s="289"/>
      <c r="CA749" s="279"/>
      <c r="CB749" s="290"/>
      <c r="CC749" s="289"/>
      <c r="CD749" s="279"/>
      <c r="CE749" s="328"/>
      <c r="CF749" s="290"/>
      <c r="CG749" s="289"/>
      <c r="CH749" s="279"/>
      <c r="CI749" s="328"/>
      <c r="CJ749" s="290"/>
      <c r="CK749" s="289"/>
      <c r="CL749" s="279"/>
      <c r="CM749" s="328"/>
      <c r="CN749" s="290"/>
      <c r="CO749" s="289"/>
      <c r="CP749" s="279"/>
      <c r="CQ749" s="328"/>
      <c r="CR749" s="290"/>
      <c r="CS749" s="289"/>
      <c r="CT749" s="279"/>
      <c r="CU749" s="328"/>
      <c r="CV749" s="328"/>
      <c r="CW749" s="290"/>
      <c r="CX749" s="289"/>
      <c r="CY749" s="279"/>
      <c r="CZ749" s="328"/>
      <c r="DA749" s="328"/>
      <c r="DB749" s="290"/>
      <c r="DC749" s="289"/>
      <c r="DD749" s="279"/>
      <c r="DE749" s="328"/>
      <c r="DF749" s="328"/>
      <c r="DG749" s="290"/>
      <c r="DH749" s="302"/>
      <c r="DI749" s="301"/>
      <c r="DP749" s="165"/>
      <c r="DQ749" s="165"/>
      <c r="DR749" s="165"/>
      <c r="ED749" s="165"/>
      <c r="EE749" s="165"/>
      <c r="EF749" s="165"/>
      <c r="EG749" s="165"/>
      <c r="EH749" s="166"/>
      <c r="EI749" s="165"/>
      <c r="EJ749" s="164"/>
      <c r="EK749" s="164"/>
      <c r="EL749" s="278"/>
      <c r="EM749" s="278"/>
      <c r="EN749" s="278"/>
      <c r="EO749" s="278"/>
      <c r="EP749" s="278"/>
      <c r="EQ749" s="278"/>
      <c r="ER749" s="165"/>
      <c r="ES749" s="166"/>
      <c r="ET749" s="166"/>
      <c r="EU749" s="166"/>
      <c r="EV749" s="166"/>
      <c r="EW749" s="166"/>
      <c r="EX749" s="284"/>
    </row>
    <row r="750" spans="1:154" ht="13" customHeight="1">
      <c r="A750" s="160" t="s">
        <v>14</v>
      </c>
      <c r="B750" s="160">
        <v>12386</v>
      </c>
      <c r="C750" s="160">
        <v>687792</v>
      </c>
      <c r="D750" s="160">
        <v>26389</v>
      </c>
      <c r="E750" s="160" t="s">
        <v>2171</v>
      </c>
      <c r="F750" s="160" t="s">
        <v>29</v>
      </c>
      <c r="G750" s="175"/>
      <c r="H750" s="162" t="s">
        <v>4090</v>
      </c>
      <c r="I750" s="162" t="s">
        <v>494</v>
      </c>
      <c r="J750" s="160">
        <v>23</v>
      </c>
      <c r="K750" s="161">
        <v>1</v>
      </c>
      <c r="M750" s="184" t="s">
        <v>46</v>
      </c>
      <c r="Z750" s="163"/>
      <c r="AS750" s="278"/>
      <c r="AT750" s="278"/>
      <c r="AU750" s="278"/>
      <c r="AV750" s="278"/>
      <c r="AW750" s="278"/>
      <c r="AX750" s="278"/>
      <c r="AY750" s="456"/>
      <c r="AZ750" s="278"/>
      <c r="BA750" s="278"/>
      <c r="BB750" s="278"/>
      <c r="BC750" s="278"/>
      <c r="BD750" s="164"/>
      <c r="BE750" s="164"/>
      <c r="BF750" s="164"/>
      <c r="BG750" s="164"/>
      <c r="BH750" s="164"/>
      <c r="BI750" s="164"/>
      <c r="BJ750" s="165"/>
      <c r="BK750" s="164"/>
      <c r="BL750" s="165"/>
      <c r="BM750" s="165"/>
      <c r="BN750" s="165"/>
      <c r="BO750" s="165"/>
      <c r="BP750" s="165"/>
      <c r="BQ750" s="165"/>
      <c r="BR750" s="165"/>
      <c r="BS750" s="284"/>
      <c r="BT750" s="289"/>
      <c r="BU750" s="279"/>
      <c r="BV750" s="290"/>
      <c r="BW750" s="289"/>
      <c r="BX750" s="289"/>
      <c r="BY750" s="289"/>
      <c r="BZ750" s="289"/>
      <c r="CA750" s="279"/>
      <c r="CB750" s="290"/>
      <c r="CC750" s="289"/>
      <c r="CD750" s="279"/>
      <c r="CE750" s="328"/>
      <c r="CF750" s="290"/>
      <c r="CG750" s="289"/>
      <c r="CH750" s="279"/>
      <c r="CI750" s="328"/>
      <c r="CJ750" s="290"/>
      <c r="CK750" s="289"/>
      <c r="CL750" s="279"/>
      <c r="CM750" s="328"/>
      <c r="CN750" s="290"/>
      <c r="CO750" s="289"/>
      <c r="CP750" s="279"/>
      <c r="CQ750" s="328"/>
      <c r="CR750" s="290"/>
      <c r="CS750" s="289"/>
      <c r="CT750" s="279"/>
      <c r="CU750" s="328"/>
      <c r="CV750" s="328"/>
      <c r="CW750" s="290"/>
      <c r="CX750" s="289"/>
      <c r="CY750" s="279"/>
      <c r="CZ750" s="328"/>
      <c r="DA750" s="328"/>
      <c r="DB750" s="290"/>
      <c r="DC750" s="289"/>
      <c r="DD750" s="279"/>
      <c r="DE750" s="328"/>
      <c r="DF750" s="328"/>
      <c r="DG750" s="290"/>
      <c r="DH750" s="325"/>
      <c r="DI750" s="301"/>
      <c r="DP750" s="165"/>
      <c r="DQ750" s="165"/>
      <c r="DR750" s="165"/>
      <c r="ED750" s="165"/>
      <c r="EE750" s="165"/>
      <c r="EF750" s="165"/>
      <c r="EG750" s="165"/>
      <c r="EH750" s="166"/>
      <c r="EI750" s="165"/>
      <c r="EJ750" s="164"/>
      <c r="EK750" s="164"/>
      <c r="EL750" s="278"/>
      <c r="EM750" s="278"/>
      <c r="EN750" s="278"/>
      <c r="EO750" s="278"/>
      <c r="EP750" s="278"/>
      <c r="EQ750" s="278"/>
      <c r="ER750" s="165"/>
      <c r="ES750" s="166"/>
      <c r="ET750" s="166"/>
      <c r="EU750" s="166"/>
      <c r="EV750" s="166"/>
      <c r="EW750" s="166"/>
      <c r="EX750" s="284"/>
    </row>
    <row r="751" spans="1:154" ht="13" customHeight="1">
      <c r="A751" s="160" t="s">
        <v>14</v>
      </c>
      <c r="B751" s="160">
        <v>11928</v>
      </c>
      <c r="C751" s="160">
        <v>693307</v>
      </c>
      <c r="D751" s="160">
        <v>27464</v>
      </c>
      <c r="E751" s="160" t="s">
        <v>239</v>
      </c>
      <c r="F751" s="160" t="s">
        <v>239</v>
      </c>
      <c r="G751" s="175"/>
      <c r="H751" s="162" t="s">
        <v>4115</v>
      </c>
      <c r="I751" s="162" t="s">
        <v>23</v>
      </c>
      <c r="J751" s="160">
        <v>26</v>
      </c>
      <c r="K751" s="161">
        <v>2</v>
      </c>
      <c r="L751" s="161" t="s">
        <v>837</v>
      </c>
      <c r="Z751" s="163">
        <v>68</v>
      </c>
      <c r="AA751" s="163">
        <v>250</v>
      </c>
      <c r="AB751" s="163">
        <v>237</v>
      </c>
      <c r="AC751" s="163">
        <v>63</v>
      </c>
      <c r="AD751" s="163">
        <v>45</v>
      </c>
      <c r="AE751" s="163">
        <v>9</v>
      </c>
      <c r="AF751" s="163">
        <v>1</v>
      </c>
      <c r="AG751" s="163">
        <v>8</v>
      </c>
      <c r="AH751" s="163">
        <v>25</v>
      </c>
      <c r="AI751" s="163">
        <v>34</v>
      </c>
      <c r="AJ751" s="163">
        <v>0</v>
      </c>
      <c r="AK751" s="163">
        <v>0</v>
      </c>
      <c r="AL751" s="163">
        <v>8</v>
      </c>
      <c r="AM751" s="163">
        <v>0</v>
      </c>
      <c r="AN751" s="163">
        <v>59</v>
      </c>
      <c r="AO751" s="163">
        <v>4</v>
      </c>
      <c r="AP751" s="163">
        <v>1</v>
      </c>
      <c r="AQ751" s="163">
        <v>0</v>
      </c>
      <c r="AR751" s="163">
        <v>2</v>
      </c>
      <c r="AS751" s="278">
        <v>3.2000000000000001E-2</v>
      </c>
      <c r="AT751" s="278">
        <v>0.23599999999999999</v>
      </c>
      <c r="AU751" s="278">
        <v>0.40782122999999998</v>
      </c>
      <c r="AV751" s="278">
        <v>0.28491620000000001</v>
      </c>
      <c r="AW751" s="278">
        <v>7.8212290000000004E-2</v>
      </c>
      <c r="AX751" s="278">
        <v>0.44134077999999999</v>
      </c>
      <c r="AY751" s="456">
        <v>110.672</v>
      </c>
      <c r="AZ751" s="278">
        <v>0.1192053</v>
      </c>
      <c r="BA751" s="278">
        <v>0.34636871499999999</v>
      </c>
      <c r="BB751" s="278">
        <v>0.25698324</v>
      </c>
      <c r="BC751" s="278">
        <v>0.39664804399999998</v>
      </c>
      <c r="BD751" s="164">
        <v>0.321637426</v>
      </c>
      <c r="BE751" s="164">
        <v>0.26582278399999998</v>
      </c>
      <c r="BF751" s="164">
        <v>0.3</v>
      </c>
      <c r="BG751" s="164">
        <v>0.41350210900000001</v>
      </c>
      <c r="BH751" s="164">
        <v>0.713502109</v>
      </c>
      <c r="BI751" s="164">
        <v>0.147679325</v>
      </c>
      <c r="BJ751" s="165">
        <v>95.257037710276705</v>
      </c>
      <c r="BK751" s="164">
        <v>0.311173078536987</v>
      </c>
      <c r="BL751" s="165">
        <v>-0.49585096274718399</v>
      </c>
      <c r="BM751" s="165">
        <v>28.482467013250702</v>
      </c>
      <c r="BN751" s="165">
        <v>100.1081166495</v>
      </c>
      <c r="BO751" s="165">
        <v>0.52599792922909205</v>
      </c>
      <c r="BP751" s="165">
        <v>-0.43478487012907802</v>
      </c>
      <c r="BQ751" s="165">
        <v>17.308337427049501</v>
      </c>
      <c r="BR751" s="165">
        <v>-0.40368048164278098</v>
      </c>
      <c r="BS751" s="284">
        <v>1.79437570755575</v>
      </c>
      <c r="BT751" s="289"/>
      <c r="BU751" s="279"/>
      <c r="BV751" s="290"/>
      <c r="BW751" s="289"/>
      <c r="BX751" s="289"/>
      <c r="BY751" s="289"/>
      <c r="BZ751" s="289"/>
      <c r="CA751" s="279"/>
      <c r="CB751" s="290"/>
      <c r="CC751" s="289"/>
      <c r="CD751" s="279"/>
      <c r="CE751" s="328"/>
      <c r="CF751" s="290"/>
      <c r="CG751" s="289"/>
      <c r="CH751" s="279"/>
      <c r="CI751" s="328"/>
      <c r="CJ751" s="290"/>
      <c r="CK751" s="289"/>
      <c r="CL751" s="279"/>
      <c r="CM751" s="328"/>
      <c r="CN751" s="290"/>
      <c r="CO751" s="289"/>
      <c r="CP751" s="279"/>
      <c r="CQ751" s="328"/>
      <c r="CR751" s="290"/>
      <c r="CS751" s="289"/>
      <c r="CT751" s="279"/>
      <c r="CU751" s="328"/>
      <c r="CV751" s="328"/>
      <c r="CW751" s="290"/>
      <c r="CX751" s="289"/>
      <c r="CY751" s="279"/>
      <c r="CZ751" s="328"/>
      <c r="DA751" s="328"/>
      <c r="DB751" s="290"/>
      <c r="DC751" s="289"/>
      <c r="DD751" s="279"/>
      <c r="DE751" s="328"/>
      <c r="DF751" s="328"/>
      <c r="DG751" s="290"/>
      <c r="DH751" s="325"/>
      <c r="DI751" s="301">
        <v>9.1533478498458791</v>
      </c>
      <c r="DP751" s="165"/>
      <c r="DQ751" s="165"/>
      <c r="DR751" s="165"/>
      <c r="ED751" s="165"/>
      <c r="EE751" s="165"/>
      <c r="EF751" s="165"/>
      <c r="EG751" s="165"/>
      <c r="EH751" s="166"/>
      <c r="EI751" s="165"/>
      <c r="EL751" s="278"/>
      <c r="EM751" s="278"/>
      <c r="EN751" s="278"/>
      <c r="EO751" s="278"/>
      <c r="EP751" s="278"/>
      <c r="EQ751" s="278"/>
      <c r="ER751" s="165"/>
    </row>
    <row r="752" spans="1:154" ht="13" customHeight="1">
      <c r="A752" s="160" t="s">
        <v>14</v>
      </c>
      <c r="B752" s="160">
        <v>11268</v>
      </c>
      <c r="C752" s="160">
        <v>661388</v>
      </c>
      <c r="D752" s="160">
        <v>20503</v>
      </c>
      <c r="E752" s="160" t="s">
        <v>563</v>
      </c>
      <c r="F752" s="160" t="s">
        <v>563</v>
      </c>
      <c r="G752" s="175"/>
      <c r="H752" s="162" t="s">
        <v>626</v>
      </c>
      <c r="I752" s="162" t="s">
        <v>1667</v>
      </c>
      <c r="J752" s="161">
        <v>27</v>
      </c>
      <c r="K752" s="161">
        <v>2</v>
      </c>
      <c r="L752" s="161" t="s">
        <v>837</v>
      </c>
      <c r="Z752" s="163">
        <v>84</v>
      </c>
      <c r="AA752" s="163">
        <v>363</v>
      </c>
      <c r="AB752" s="163">
        <v>306</v>
      </c>
      <c r="AC752" s="163">
        <v>73</v>
      </c>
      <c r="AD752" s="163">
        <v>53</v>
      </c>
      <c r="AE752" s="163">
        <v>14</v>
      </c>
      <c r="AF752" s="163">
        <v>0</v>
      </c>
      <c r="AG752" s="163">
        <v>6</v>
      </c>
      <c r="AH752" s="163">
        <v>42</v>
      </c>
      <c r="AI752" s="163">
        <v>35</v>
      </c>
      <c r="AJ752" s="163">
        <v>5</v>
      </c>
      <c r="AK752" s="163">
        <v>0</v>
      </c>
      <c r="AL752" s="163">
        <v>54</v>
      </c>
      <c r="AM752" s="163">
        <v>4</v>
      </c>
      <c r="AN752" s="163">
        <v>69</v>
      </c>
      <c r="AO752" s="163">
        <v>0</v>
      </c>
      <c r="AP752" s="163">
        <v>3</v>
      </c>
      <c r="AQ752" s="163">
        <v>0</v>
      </c>
      <c r="AR752" s="163">
        <v>5</v>
      </c>
      <c r="AS752" s="278">
        <v>0.14876033</v>
      </c>
      <c r="AT752" s="278">
        <v>0.190082644</v>
      </c>
      <c r="AU752" s="278">
        <v>0.39166666999999999</v>
      </c>
      <c r="AV752" s="278">
        <v>0.25416666999999998</v>
      </c>
      <c r="AW752" s="278">
        <v>4.5833329999999999E-2</v>
      </c>
      <c r="AX752" s="278">
        <v>0.42083333000000001</v>
      </c>
      <c r="AY752" s="456">
        <v>114.12</v>
      </c>
      <c r="AZ752" s="278">
        <v>0.10384068</v>
      </c>
      <c r="BA752" s="278">
        <v>0.52083333300000001</v>
      </c>
      <c r="BB752" s="278">
        <v>0.179166666</v>
      </c>
      <c r="BC752" s="278">
        <v>0.3</v>
      </c>
      <c r="BD752" s="164">
        <v>0.286324786</v>
      </c>
      <c r="BE752" s="164">
        <v>0.238562091</v>
      </c>
      <c r="BF752" s="164">
        <v>0.34986225799999998</v>
      </c>
      <c r="BG752" s="164">
        <v>0.343137254</v>
      </c>
      <c r="BH752" s="164">
        <v>0.69299951199999998</v>
      </c>
      <c r="BI752" s="164">
        <v>0.104575163</v>
      </c>
      <c r="BJ752" s="165">
        <v>68.735059690826105</v>
      </c>
      <c r="BK752" s="164">
        <v>0.31112420127252299</v>
      </c>
      <c r="BL752" s="165">
        <v>-0.73418713262269997</v>
      </c>
      <c r="BM752" s="165">
        <v>41.342330568526201</v>
      </c>
      <c r="BN752" s="165">
        <v>99.176335990919696</v>
      </c>
      <c r="BO752" s="165">
        <v>0.190728349099441</v>
      </c>
      <c r="BP752" s="165">
        <v>-0.88568245293572501</v>
      </c>
      <c r="BQ752" s="165">
        <v>17.027013568263801</v>
      </c>
      <c r="BR752" s="165">
        <v>-1.23497272603179</v>
      </c>
      <c r="BS752" s="284">
        <v>1.76521053208534</v>
      </c>
      <c r="BT752" s="289"/>
      <c r="BU752" s="279"/>
      <c r="BV752" s="290"/>
      <c r="BW752" s="289"/>
      <c r="BX752" s="289"/>
      <c r="BY752" s="289"/>
      <c r="BZ752" s="289"/>
      <c r="CA752" s="279"/>
      <c r="CB752" s="290"/>
      <c r="CC752" s="289"/>
      <c r="CD752" s="279"/>
      <c r="CE752" s="328"/>
      <c r="CF752" s="290"/>
      <c r="CG752" s="289"/>
      <c r="CH752" s="279"/>
      <c r="CI752" s="328"/>
      <c r="CJ752" s="290"/>
      <c r="CK752" s="289"/>
      <c r="CL752" s="279"/>
      <c r="CM752" s="328"/>
      <c r="CN752" s="290"/>
      <c r="CO752" s="289"/>
      <c r="CP752" s="279"/>
      <c r="CQ752" s="328"/>
      <c r="CR752" s="290"/>
      <c r="CS752" s="289"/>
      <c r="CT752" s="279"/>
      <c r="CU752" s="328"/>
      <c r="CV752" s="328"/>
      <c r="CW752" s="290"/>
      <c r="CX752" s="289"/>
      <c r="CY752" s="279"/>
      <c r="CZ752" s="328"/>
      <c r="DA752" s="328"/>
      <c r="DB752" s="290"/>
      <c r="DC752" s="289"/>
      <c r="DD752" s="279"/>
      <c r="DE752" s="328"/>
      <c r="DF752" s="328"/>
      <c r="DG752" s="290"/>
      <c r="DH752" s="302"/>
      <c r="DI752" s="301">
        <v>6.42935025691986</v>
      </c>
      <c r="DP752" s="165"/>
      <c r="DQ752" s="165"/>
      <c r="DR752" s="165"/>
      <c r="ED752" s="165"/>
      <c r="EE752" s="165"/>
      <c r="EF752" s="165"/>
      <c r="EG752" s="165"/>
      <c r="EH752" s="166"/>
      <c r="EI752" s="165"/>
      <c r="EJ752" s="164"/>
      <c r="EK752" s="164"/>
      <c r="EL752" s="278"/>
      <c r="EM752" s="278"/>
      <c r="EN752" s="278"/>
      <c r="EO752" s="278"/>
      <c r="EP752" s="278"/>
      <c r="EQ752" s="278"/>
      <c r="ER752" s="165"/>
      <c r="ES752" s="166"/>
      <c r="ET752" s="166"/>
      <c r="EU752" s="166"/>
      <c r="EV752" s="166"/>
      <c r="EW752" s="166"/>
      <c r="EX752" s="284"/>
    </row>
    <row r="753" spans="1:260" ht="13" customHeight="1">
      <c r="A753" s="160" t="s">
        <v>14</v>
      </c>
      <c r="B753" s="160">
        <v>10829</v>
      </c>
      <c r="C753" s="160">
        <v>621512</v>
      </c>
      <c r="D753" s="160">
        <v>13755</v>
      </c>
      <c r="E753" s="160" t="s">
        <v>239</v>
      </c>
      <c r="F753" s="160" t="s">
        <v>239</v>
      </c>
      <c r="G753" s="175"/>
      <c r="H753" s="168" t="s">
        <v>1060</v>
      </c>
      <c r="I753" s="169" t="s">
        <v>3358</v>
      </c>
      <c r="J753" s="170">
        <v>31</v>
      </c>
      <c r="K753" s="161">
        <v>2</v>
      </c>
      <c r="L753" s="161" t="s">
        <v>837</v>
      </c>
      <c r="Z753" s="163">
        <v>11</v>
      </c>
      <c r="AA753" s="163">
        <v>37</v>
      </c>
      <c r="AB753" s="163">
        <v>35</v>
      </c>
      <c r="AC753" s="163">
        <v>12</v>
      </c>
      <c r="AD753" s="163">
        <v>12</v>
      </c>
      <c r="AE753" s="163">
        <v>0</v>
      </c>
      <c r="AF753" s="163">
        <v>0</v>
      </c>
      <c r="AG753" s="163">
        <v>0</v>
      </c>
      <c r="AH753" s="163">
        <v>4</v>
      </c>
      <c r="AI753" s="163">
        <v>2</v>
      </c>
      <c r="AJ753" s="163">
        <v>0</v>
      </c>
      <c r="AK753" s="163">
        <v>0</v>
      </c>
      <c r="AL753" s="163">
        <v>0</v>
      </c>
      <c r="AM753" s="163">
        <v>0</v>
      </c>
      <c r="AN753" s="163">
        <v>10</v>
      </c>
      <c r="AO753" s="163">
        <v>1</v>
      </c>
      <c r="AP753" s="163">
        <v>0</v>
      </c>
      <c r="AQ753" s="163">
        <v>1</v>
      </c>
      <c r="AR753" s="163">
        <v>1</v>
      </c>
      <c r="AS753" s="278">
        <v>0</v>
      </c>
      <c r="AT753" s="278">
        <v>0.27027026999999998</v>
      </c>
      <c r="AU753" s="278">
        <v>0.42307692000000002</v>
      </c>
      <c r="AV753" s="278">
        <v>0.26923077000000001</v>
      </c>
      <c r="AW753" s="278">
        <v>0</v>
      </c>
      <c r="AX753" s="278">
        <v>0.34615384999999999</v>
      </c>
      <c r="AY753" s="456">
        <v>105.301</v>
      </c>
      <c r="AZ753" s="278">
        <v>0.14166666999999999</v>
      </c>
      <c r="BA753" s="278">
        <v>0.44</v>
      </c>
      <c r="BB753" s="278">
        <v>0.32</v>
      </c>
      <c r="BC753" s="278">
        <v>0.24</v>
      </c>
      <c r="BD753" s="164">
        <v>0.48</v>
      </c>
      <c r="BE753" s="164">
        <v>0.342857142</v>
      </c>
      <c r="BF753" s="164">
        <v>0.36111111099999998</v>
      </c>
      <c r="BG753" s="164">
        <v>0.342857142</v>
      </c>
      <c r="BH753" s="164">
        <v>0.70396825299999999</v>
      </c>
      <c r="BI753" s="164">
        <v>0</v>
      </c>
      <c r="BJ753" s="165">
        <v>0</v>
      </c>
      <c r="BK753" s="164">
        <v>0.31572840280003001</v>
      </c>
      <c r="BL753" s="165">
        <v>6.16186320872395E-2</v>
      </c>
      <c r="BM753" s="165">
        <v>4.3504096925349298</v>
      </c>
      <c r="BN753" s="165">
        <v>103.278835103777</v>
      </c>
      <c r="BO753" s="165">
        <v>0.19966026062020401</v>
      </c>
      <c r="BP753" s="165">
        <v>-0.49126073857769298</v>
      </c>
      <c r="BQ753" s="165">
        <v>1.66063443283526</v>
      </c>
      <c r="BR753" s="165">
        <v>-0.35165271450789798</v>
      </c>
      <c r="BS753" s="284">
        <v>0.172159925698777</v>
      </c>
      <c r="BT753" s="289"/>
      <c r="BU753" s="279"/>
      <c r="BV753" s="290"/>
      <c r="BW753" s="289"/>
      <c r="BX753" s="289"/>
      <c r="BY753" s="289"/>
      <c r="BZ753" s="289"/>
      <c r="CA753" s="279"/>
      <c r="CB753" s="290"/>
      <c r="CC753" s="289"/>
      <c r="CD753" s="279"/>
      <c r="CE753" s="328"/>
      <c r="CF753" s="290"/>
      <c r="CG753" s="289"/>
      <c r="CH753" s="279"/>
      <c r="CI753" s="328"/>
      <c r="CJ753" s="290"/>
      <c r="CK753" s="289"/>
      <c r="CL753" s="279"/>
      <c r="CM753" s="328"/>
      <c r="CN753" s="290"/>
      <c r="CO753" s="289"/>
      <c r="CP753" s="279"/>
      <c r="CQ753" s="328"/>
      <c r="CR753" s="290"/>
      <c r="CS753" s="289"/>
      <c r="CT753" s="279"/>
      <c r="CU753" s="328"/>
      <c r="CV753" s="328"/>
      <c r="CW753" s="290"/>
      <c r="CX753" s="289"/>
      <c r="CY753" s="279"/>
      <c r="CZ753" s="328"/>
      <c r="DA753" s="328"/>
      <c r="DB753" s="290"/>
      <c r="DC753" s="289"/>
      <c r="DD753" s="279"/>
      <c r="DE753" s="328"/>
      <c r="DF753" s="328"/>
      <c r="DG753" s="290"/>
      <c r="DH753" s="302"/>
      <c r="DI753" s="301">
        <v>0.74560397863387995</v>
      </c>
      <c r="DP753" s="165"/>
      <c r="DQ753" s="165"/>
      <c r="DR753" s="165"/>
      <c r="ED753" s="165"/>
      <c r="EE753" s="165"/>
      <c r="EF753" s="165"/>
      <c r="EG753" s="165"/>
      <c r="EH753" s="166"/>
      <c r="EI753" s="165"/>
      <c r="EJ753" s="164"/>
      <c r="EK753" s="164"/>
      <c r="EL753" s="278"/>
      <c r="EM753" s="278"/>
      <c r="EN753" s="278"/>
      <c r="EO753" s="278"/>
      <c r="EP753" s="278"/>
      <c r="EQ753" s="278"/>
      <c r="ER753" s="165"/>
      <c r="ES753" s="166"/>
      <c r="ET753" s="166"/>
      <c r="EU753" s="166"/>
      <c r="EV753" s="166"/>
      <c r="EW753" s="166"/>
      <c r="EX753" s="284"/>
    </row>
    <row r="754" spans="1:260" ht="13" customHeight="1">
      <c r="A754" s="160" t="s">
        <v>14</v>
      </c>
      <c r="B754" s="160">
        <v>8967</v>
      </c>
      <c r="C754" s="160">
        <v>502671</v>
      </c>
      <c r="D754" s="160">
        <v>9218</v>
      </c>
      <c r="E754" s="160" t="s">
        <v>16</v>
      </c>
      <c r="F754" s="160" t="s">
        <v>16</v>
      </c>
      <c r="G754" s="175"/>
      <c r="H754" s="168" t="s">
        <v>376</v>
      </c>
      <c r="I754" s="169" t="s">
        <v>166</v>
      </c>
      <c r="J754" s="170">
        <v>37</v>
      </c>
      <c r="K754" s="161">
        <v>3</v>
      </c>
      <c r="L754" s="161" t="s">
        <v>837</v>
      </c>
      <c r="Z754" s="163">
        <v>85</v>
      </c>
      <c r="AA754" s="163">
        <v>345</v>
      </c>
      <c r="AB754" s="163">
        <v>313</v>
      </c>
      <c r="AC754" s="163">
        <v>89</v>
      </c>
      <c r="AD754" s="163">
        <v>61</v>
      </c>
      <c r="AE754" s="163">
        <v>19</v>
      </c>
      <c r="AF754" s="163">
        <v>1</v>
      </c>
      <c r="AG754" s="163">
        <v>8</v>
      </c>
      <c r="AH754" s="163">
        <v>52</v>
      </c>
      <c r="AI754" s="163">
        <v>32</v>
      </c>
      <c r="AJ754" s="163">
        <v>5</v>
      </c>
      <c r="AK754" s="163">
        <v>0</v>
      </c>
      <c r="AL754" s="163">
        <v>27</v>
      </c>
      <c r="AM754" s="163">
        <v>4</v>
      </c>
      <c r="AN754" s="163">
        <v>59</v>
      </c>
      <c r="AO754" s="163">
        <v>2</v>
      </c>
      <c r="AP754" s="163">
        <v>1</v>
      </c>
      <c r="AQ754" s="163">
        <v>0</v>
      </c>
      <c r="AR754" s="163">
        <v>6</v>
      </c>
      <c r="AS754" s="278">
        <v>7.8260868999999997E-2</v>
      </c>
      <c r="AT754" s="278">
        <v>0.17101449199999999</v>
      </c>
      <c r="AU754" s="278">
        <v>0.40392157000000001</v>
      </c>
      <c r="AV754" s="278">
        <v>0.24705882000000001</v>
      </c>
      <c r="AW754" s="278">
        <v>7.7821009999999996E-2</v>
      </c>
      <c r="AX754" s="278">
        <v>0.42023346</v>
      </c>
      <c r="AY754" s="456">
        <v>109.925</v>
      </c>
      <c r="AZ754" s="278">
        <v>8.0876799999999999E-2</v>
      </c>
      <c r="BA754" s="278">
        <v>0.38823529400000001</v>
      </c>
      <c r="BB754" s="278">
        <v>0.23921568600000001</v>
      </c>
      <c r="BC754" s="278">
        <v>0.37254901899999998</v>
      </c>
      <c r="BD754" s="164">
        <v>0.32793522200000003</v>
      </c>
      <c r="BE754" s="164">
        <v>0.28434504700000002</v>
      </c>
      <c r="BF754" s="164">
        <v>0.34402332299999999</v>
      </c>
      <c r="BG754" s="164">
        <v>0.42811501499999999</v>
      </c>
      <c r="BH754" s="164">
        <v>0.77213833799999998</v>
      </c>
      <c r="BI754" s="164">
        <v>0.143769968</v>
      </c>
      <c r="BJ754" s="165">
        <v>92.735399917227895</v>
      </c>
      <c r="BK754" s="164">
        <v>0.33494435896915598</v>
      </c>
      <c r="BL754" s="165">
        <v>5.8847237403306503</v>
      </c>
      <c r="BM754" s="165">
        <v>45.8748025472077</v>
      </c>
      <c r="BN754" s="165">
        <v>116.33279670288501</v>
      </c>
      <c r="BO754" s="165">
        <v>-0.71852953743780401</v>
      </c>
      <c r="BP754" s="165">
        <v>0.12523643206804899</v>
      </c>
      <c r="BQ754" s="165">
        <v>12.136220594568799</v>
      </c>
      <c r="BR754" s="165">
        <v>6.6096205242711399</v>
      </c>
      <c r="BS754" s="284">
        <v>1.2581762695704699</v>
      </c>
      <c r="BT754" s="289"/>
      <c r="BU754" s="279"/>
      <c r="BV754" s="290"/>
      <c r="BW754" s="289"/>
      <c r="BX754" s="289"/>
      <c r="BY754" s="289"/>
      <c r="BZ754" s="289"/>
      <c r="CA754" s="279"/>
      <c r="CB754" s="290"/>
      <c r="CC754" s="289"/>
      <c r="CD754" s="279"/>
      <c r="CE754" s="328"/>
      <c r="CF754" s="290"/>
      <c r="CG754" s="289"/>
      <c r="CH754" s="279"/>
      <c r="CI754" s="328"/>
      <c r="CJ754" s="290"/>
      <c r="CK754" s="289"/>
      <c r="CL754" s="279"/>
      <c r="CM754" s="328"/>
      <c r="CN754" s="290"/>
      <c r="CO754" s="289"/>
      <c r="CP754" s="279"/>
      <c r="CQ754" s="328"/>
      <c r="CR754" s="290"/>
      <c r="CS754" s="289"/>
      <c r="CT754" s="279"/>
      <c r="CU754" s="328"/>
      <c r="CV754" s="328"/>
      <c r="CW754" s="290"/>
      <c r="CX754" s="289"/>
      <c r="CY754" s="279"/>
      <c r="CZ754" s="328"/>
      <c r="DA754" s="328"/>
      <c r="DB754" s="290"/>
      <c r="DC754" s="289"/>
      <c r="DD754" s="279"/>
      <c r="DE754" s="328"/>
      <c r="DF754" s="328"/>
      <c r="DG754" s="290"/>
      <c r="DH754" s="302"/>
      <c r="DI754" s="301">
        <v>-6.2843646109104103</v>
      </c>
      <c r="DP754" s="165"/>
      <c r="DQ754" s="165"/>
      <c r="DR754" s="165"/>
      <c r="ED754" s="165"/>
      <c r="EE754" s="165"/>
      <c r="EF754" s="165"/>
      <c r="EG754" s="165"/>
      <c r="EH754" s="166"/>
      <c r="EI754" s="165"/>
      <c r="EJ754" s="164"/>
      <c r="EK754" s="164"/>
      <c r="EL754" s="278"/>
      <c r="EM754" s="278"/>
      <c r="EN754" s="278"/>
      <c r="EO754" s="278"/>
      <c r="EP754" s="278"/>
      <c r="EQ754" s="278"/>
      <c r="ER754" s="165"/>
      <c r="ES754" s="166"/>
      <c r="ET754" s="166"/>
      <c r="EU754" s="166"/>
      <c r="EV754" s="166"/>
      <c r="EW754" s="166"/>
      <c r="EX754" s="284"/>
    </row>
    <row r="755" spans="1:260" ht="13" customHeight="1">
      <c r="A755" s="160" t="s">
        <v>14</v>
      </c>
      <c r="B755" s="160">
        <v>9517</v>
      </c>
      <c r="C755" s="160">
        <v>543760</v>
      </c>
      <c r="D755" s="160">
        <v>12533</v>
      </c>
      <c r="E755" s="160" t="s">
        <v>14</v>
      </c>
      <c r="F755" s="160" t="s">
        <v>14</v>
      </c>
      <c r="G755" s="175"/>
      <c r="H755" s="168" t="s">
        <v>780</v>
      </c>
      <c r="I755" s="169" t="s">
        <v>173</v>
      </c>
      <c r="J755" s="170">
        <v>34</v>
      </c>
      <c r="K755" s="161">
        <v>4</v>
      </c>
      <c r="L755" s="161" t="s">
        <v>837</v>
      </c>
      <c r="Z755" s="163">
        <v>89</v>
      </c>
      <c r="AA755" s="163">
        <v>368</v>
      </c>
      <c r="AB755" s="163">
        <v>324</v>
      </c>
      <c r="AC755" s="163">
        <v>76</v>
      </c>
      <c r="AD755" s="163">
        <v>55</v>
      </c>
      <c r="AE755" s="163">
        <v>11</v>
      </c>
      <c r="AF755" s="163">
        <v>1</v>
      </c>
      <c r="AG755" s="163">
        <v>9</v>
      </c>
      <c r="AH755" s="163">
        <v>38</v>
      </c>
      <c r="AI755" s="163">
        <v>42</v>
      </c>
      <c r="AJ755" s="163">
        <v>7</v>
      </c>
      <c r="AK755" s="163">
        <v>1</v>
      </c>
      <c r="AL755" s="163">
        <v>37</v>
      </c>
      <c r="AM755" s="163">
        <v>0</v>
      </c>
      <c r="AN755" s="163">
        <v>67</v>
      </c>
      <c r="AO755" s="163">
        <v>2</v>
      </c>
      <c r="AP755" s="163">
        <v>5</v>
      </c>
      <c r="AQ755" s="163">
        <v>0</v>
      </c>
      <c r="AR755" s="163">
        <v>4</v>
      </c>
      <c r="AS755" s="278">
        <v>0.10054347800000001</v>
      </c>
      <c r="AT755" s="278">
        <v>0.182065217</v>
      </c>
      <c r="AU755" s="278">
        <v>0.44274808999999998</v>
      </c>
      <c r="AV755" s="278">
        <v>0.18702289999999999</v>
      </c>
      <c r="AW755" s="278">
        <v>7.6335879999999995E-2</v>
      </c>
      <c r="AX755" s="278">
        <v>0.37404579999999998</v>
      </c>
      <c r="AY755" s="456">
        <v>109.953</v>
      </c>
      <c r="AZ755" s="278">
        <v>0.10118632</v>
      </c>
      <c r="BA755" s="278">
        <v>0.33587786200000003</v>
      </c>
      <c r="BB755" s="278">
        <v>0.20610687</v>
      </c>
      <c r="BC755" s="278">
        <v>0.458015267</v>
      </c>
      <c r="BD755" s="164">
        <v>0.26482213399999999</v>
      </c>
      <c r="BE755" s="164">
        <v>0.234567901</v>
      </c>
      <c r="BF755" s="164">
        <v>0.3125</v>
      </c>
      <c r="BG755" s="164">
        <v>0.35802469100000001</v>
      </c>
      <c r="BH755" s="164">
        <v>0.67052469100000001</v>
      </c>
      <c r="BI755" s="164">
        <v>0.12345679</v>
      </c>
      <c r="BJ755" s="165">
        <v>79.632867367315697</v>
      </c>
      <c r="BK755" s="164">
        <v>0.29864724855060099</v>
      </c>
      <c r="BL755" s="165">
        <v>-4.42206351678362</v>
      </c>
      <c r="BM755" s="165">
        <v>38.2340205438853</v>
      </c>
      <c r="BN755" s="165">
        <v>90.682501672209796</v>
      </c>
      <c r="BO755" s="165">
        <v>0.65632705735212005</v>
      </c>
      <c r="BP755" s="165">
        <v>1.7123242160305301</v>
      </c>
      <c r="BQ755" s="165">
        <v>14.2235585717902</v>
      </c>
      <c r="BR755" s="165">
        <v>-2.2334862680687602</v>
      </c>
      <c r="BS755" s="284">
        <v>1.4745730538122199</v>
      </c>
      <c r="BT755" s="289"/>
      <c r="BU755" s="279"/>
      <c r="BV755" s="290"/>
      <c r="BW755" s="289"/>
      <c r="BX755" s="289"/>
      <c r="BY755" s="289"/>
      <c r="BZ755" s="289"/>
      <c r="CA755" s="279"/>
      <c r="CB755" s="290"/>
      <c r="CC755" s="289"/>
      <c r="CD755" s="279"/>
      <c r="CE755" s="328"/>
      <c r="CF755" s="290"/>
      <c r="CG755" s="289"/>
      <c r="CH755" s="279"/>
      <c r="CI755" s="328"/>
      <c r="CJ755" s="290"/>
      <c r="CK755" s="289"/>
      <c r="CL755" s="279"/>
      <c r="CM755" s="328"/>
      <c r="CN755" s="290"/>
      <c r="CO755" s="289"/>
      <c r="CP755" s="279"/>
      <c r="CQ755" s="328"/>
      <c r="CR755" s="290"/>
      <c r="CS755" s="289"/>
      <c r="CT755" s="279"/>
      <c r="CU755" s="328"/>
      <c r="CV755" s="328"/>
      <c r="CW755" s="290"/>
      <c r="CX755" s="289"/>
      <c r="CY755" s="279"/>
      <c r="CZ755" s="328"/>
      <c r="DA755" s="328"/>
      <c r="DB755" s="290"/>
      <c r="DC755" s="289"/>
      <c r="DD755" s="279"/>
      <c r="DE755" s="328"/>
      <c r="DF755" s="328"/>
      <c r="DG755" s="290"/>
      <c r="DH755" s="302"/>
      <c r="DI755" s="301">
        <v>3.8586825132369902</v>
      </c>
      <c r="DP755" s="165"/>
      <c r="DQ755" s="165"/>
      <c r="DR755" s="165"/>
      <c r="ED755" s="165"/>
      <c r="EE755" s="165"/>
      <c r="EF755" s="165"/>
      <c r="EG755" s="165"/>
      <c r="EH755" s="166"/>
      <c r="EI755" s="165"/>
      <c r="EJ755" s="164"/>
      <c r="EK755" s="164"/>
      <c r="EL755" s="278"/>
      <c r="EM755" s="278"/>
      <c r="EN755" s="278"/>
      <c r="EO755" s="278"/>
      <c r="EP755" s="278"/>
      <c r="EQ755" s="278"/>
      <c r="ER755" s="165"/>
      <c r="ES755" s="166"/>
      <c r="ET755" s="166"/>
      <c r="EU755" s="166"/>
      <c r="EV755" s="166"/>
      <c r="EW755" s="166"/>
      <c r="EX755" s="284"/>
    </row>
    <row r="756" spans="1:260" ht="13" customHeight="1">
      <c r="A756" s="160" t="s">
        <v>14</v>
      </c>
      <c r="B756" s="160">
        <v>10237</v>
      </c>
      <c r="C756" s="160">
        <v>645277</v>
      </c>
      <c r="D756" s="160">
        <v>16556</v>
      </c>
      <c r="E756" s="160" t="s">
        <v>555</v>
      </c>
      <c r="F756" s="160" t="s">
        <v>555</v>
      </c>
      <c r="G756" s="175"/>
      <c r="H756" s="168" t="s">
        <v>903</v>
      </c>
      <c r="I756" s="169" t="s">
        <v>1135</v>
      </c>
      <c r="J756" s="170">
        <v>28</v>
      </c>
      <c r="K756" s="161">
        <v>4</v>
      </c>
      <c r="L756" s="161" t="s">
        <v>2545</v>
      </c>
      <c r="Z756" s="163">
        <v>89</v>
      </c>
      <c r="AA756" s="163">
        <v>379</v>
      </c>
      <c r="AB756" s="163">
        <v>342</v>
      </c>
      <c r="AC756" s="163">
        <v>76</v>
      </c>
      <c r="AD756" s="163">
        <v>58</v>
      </c>
      <c r="AE756" s="163">
        <v>11</v>
      </c>
      <c r="AF756" s="163">
        <v>1</v>
      </c>
      <c r="AG756" s="163">
        <v>6</v>
      </c>
      <c r="AH756" s="163">
        <v>37</v>
      </c>
      <c r="AI756" s="163">
        <v>28</v>
      </c>
      <c r="AJ756" s="163">
        <v>7</v>
      </c>
      <c r="AK756" s="163">
        <v>1</v>
      </c>
      <c r="AL756" s="163">
        <v>31</v>
      </c>
      <c r="AM756" s="163">
        <v>0</v>
      </c>
      <c r="AN756" s="163">
        <v>59</v>
      </c>
      <c r="AO756" s="163">
        <v>4</v>
      </c>
      <c r="AP756" s="163">
        <v>2</v>
      </c>
      <c r="AQ756" s="163">
        <v>0</v>
      </c>
      <c r="AR756" s="163">
        <v>4</v>
      </c>
      <c r="AS756" s="278">
        <v>8.1794195E-2</v>
      </c>
      <c r="AT756" s="278">
        <v>0.15567282299999999</v>
      </c>
      <c r="AU756" s="278">
        <v>0.49473684000000001</v>
      </c>
      <c r="AV756" s="278">
        <v>0.16842104999999999</v>
      </c>
      <c r="AW756" s="278">
        <v>3.1578950000000001E-2</v>
      </c>
      <c r="AX756" s="278">
        <v>0.29122807000000001</v>
      </c>
      <c r="AY756" s="456">
        <v>109.89400000000001</v>
      </c>
      <c r="AZ756" s="278">
        <v>0.10939794</v>
      </c>
      <c r="BA756" s="278">
        <v>0.350877192</v>
      </c>
      <c r="BB756" s="278">
        <v>0.203508771</v>
      </c>
      <c r="BC756" s="278">
        <v>0.44561403500000002</v>
      </c>
      <c r="BD756" s="164">
        <v>0.25089605700000001</v>
      </c>
      <c r="BE756" s="164">
        <v>0.222222222</v>
      </c>
      <c r="BF756" s="164">
        <v>0.292875989</v>
      </c>
      <c r="BG756" s="164">
        <v>0.31286549699999999</v>
      </c>
      <c r="BH756" s="164">
        <v>0.605741486</v>
      </c>
      <c r="BI756" s="164">
        <v>9.0643274999999995E-2</v>
      </c>
      <c r="BJ756" s="165">
        <v>59.577922127618102</v>
      </c>
      <c r="BK756" s="164">
        <v>0.27352872844736298</v>
      </c>
      <c r="BL756" s="165">
        <v>-12.1796112659939</v>
      </c>
      <c r="BM756" s="165">
        <v>31.751518785618899</v>
      </c>
      <c r="BN756" s="165">
        <v>71.5814198005679</v>
      </c>
      <c r="BO756" s="165">
        <v>-1.10367390718882</v>
      </c>
      <c r="BP756" s="165">
        <v>2.1557243675924802</v>
      </c>
      <c r="BQ756" s="165">
        <v>2.4530297514430202</v>
      </c>
      <c r="BR756" s="165">
        <v>-10.426903830710099</v>
      </c>
      <c r="BS756" s="284">
        <v>0.254308480780017</v>
      </c>
      <c r="BT756" s="289"/>
      <c r="BU756" s="279"/>
      <c r="BV756" s="290"/>
      <c r="BW756" s="289"/>
      <c r="BX756" s="289"/>
      <c r="BY756" s="289"/>
      <c r="BZ756" s="289"/>
      <c r="CA756" s="279"/>
      <c r="CB756" s="290"/>
      <c r="CC756" s="289"/>
      <c r="CD756" s="279"/>
      <c r="CE756" s="328"/>
      <c r="CF756" s="290"/>
      <c r="CG756" s="289"/>
      <c r="CH756" s="279"/>
      <c r="CI756" s="328"/>
      <c r="CJ756" s="290"/>
      <c r="CK756" s="289"/>
      <c r="CL756" s="279"/>
      <c r="CM756" s="328"/>
      <c r="CN756" s="290"/>
      <c r="CO756" s="289"/>
      <c r="CP756" s="279"/>
      <c r="CQ756" s="328"/>
      <c r="CR756" s="290"/>
      <c r="CS756" s="289"/>
      <c r="CT756" s="279"/>
      <c r="CU756" s="328"/>
      <c r="CV756" s="328"/>
      <c r="CW756" s="290"/>
      <c r="CX756" s="289"/>
      <c r="CY756" s="279"/>
      <c r="CZ756" s="328"/>
      <c r="DA756" s="328"/>
      <c r="DB756" s="290"/>
      <c r="DC756" s="289"/>
      <c r="DD756" s="279"/>
      <c r="DE756" s="328"/>
      <c r="DF756" s="328"/>
      <c r="DG756" s="290"/>
      <c r="DH756" s="302"/>
      <c r="DI756" s="301">
        <v>0.52574884891509999</v>
      </c>
      <c r="DP756" s="165"/>
      <c r="DQ756" s="165"/>
      <c r="DR756" s="165"/>
      <c r="ED756" s="165"/>
      <c r="EE756" s="165"/>
      <c r="EF756" s="165"/>
      <c r="EG756" s="165"/>
      <c r="EH756" s="166"/>
      <c r="EI756" s="165"/>
      <c r="EJ756" s="164"/>
      <c r="EK756" s="164"/>
      <c r="EL756" s="278"/>
      <c r="EM756" s="278"/>
      <c r="EN756" s="278"/>
      <c r="EO756" s="278"/>
      <c r="EP756" s="278"/>
      <c r="EQ756" s="278"/>
      <c r="ER756" s="165"/>
      <c r="ES756" s="166"/>
      <c r="ET756" s="166"/>
      <c r="EU756" s="166"/>
      <c r="EV756" s="166"/>
      <c r="EW756" s="166"/>
      <c r="EX756" s="284"/>
    </row>
    <row r="757" spans="1:260" ht="13" customHeight="1">
      <c r="A757" s="160" t="s">
        <v>14</v>
      </c>
      <c r="B757" s="160">
        <v>10923</v>
      </c>
      <c r="C757" s="160">
        <v>642731</v>
      </c>
      <c r="D757" s="160">
        <v>16426</v>
      </c>
      <c r="E757" s="160" t="s">
        <v>246</v>
      </c>
      <c r="F757" s="160" t="s">
        <v>246</v>
      </c>
      <c r="G757" s="175"/>
      <c r="H757" s="168" t="s">
        <v>582</v>
      </c>
      <c r="I757" s="169" t="s">
        <v>1155</v>
      </c>
      <c r="J757" s="170">
        <v>29</v>
      </c>
      <c r="K757" s="161">
        <v>4</v>
      </c>
      <c r="L757" s="161" t="s">
        <v>837</v>
      </c>
      <c r="Z757" s="163">
        <v>28</v>
      </c>
      <c r="AA757" s="163">
        <v>121</v>
      </c>
      <c r="AB757" s="163">
        <v>112</v>
      </c>
      <c r="AC757" s="163">
        <v>32</v>
      </c>
      <c r="AD757" s="163">
        <v>24</v>
      </c>
      <c r="AE757" s="163">
        <v>6</v>
      </c>
      <c r="AF757" s="163">
        <v>0</v>
      </c>
      <c r="AG757" s="163">
        <v>2</v>
      </c>
      <c r="AH757" s="163">
        <v>9</v>
      </c>
      <c r="AI757" s="163">
        <v>18</v>
      </c>
      <c r="AJ757" s="163">
        <v>1</v>
      </c>
      <c r="AK757" s="163">
        <v>3</v>
      </c>
      <c r="AL757" s="163">
        <v>4</v>
      </c>
      <c r="AM757" s="163">
        <v>0</v>
      </c>
      <c r="AN757" s="163">
        <v>16</v>
      </c>
      <c r="AO757" s="163">
        <v>2</v>
      </c>
      <c r="AP757" s="163">
        <v>3</v>
      </c>
      <c r="AQ757" s="163">
        <v>0</v>
      </c>
      <c r="AR757" s="163">
        <v>4</v>
      </c>
      <c r="AS757" s="278">
        <v>3.3057850999999999E-2</v>
      </c>
      <c r="AT757" s="278">
        <v>0.132231404</v>
      </c>
      <c r="AU757" s="278">
        <v>0.48484848000000003</v>
      </c>
      <c r="AV757" s="278">
        <v>0.18181818</v>
      </c>
      <c r="AW757" s="278">
        <v>2.0202020000000001E-2</v>
      </c>
      <c r="AX757" s="278">
        <v>0.30303029999999997</v>
      </c>
      <c r="AY757" s="456">
        <v>110.761</v>
      </c>
      <c r="AZ757" s="278">
        <v>0.10426539999999999</v>
      </c>
      <c r="BA757" s="278">
        <v>0.53535353500000005</v>
      </c>
      <c r="BB757" s="278">
        <v>0.16161616100000001</v>
      </c>
      <c r="BC757" s="278">
        <v>0.303030303</v>
      </c>
      <c r="BD757" s="164">
        <v>0.30927834999999998</v>
      </c>
      <c r="BE757" s="164">
        <v>0.28571428500000001</v>
      </c>
      <c r="BF757" s="164">
        <v>0.31404958599999999</v>
      </c>
      <c r="BG757" s="164">
        <v>0.39285714199999999</v>
      </c>
      <c r="BH757" s="164">
        <v>0.70690672799999998</v>
      </c>
      <c r="BI757" s="164">
        <v>0.10714285699999999</v>
      </c>
      <c r="BJ757" s="165">
        <v>70.422751063181707</v>
      </c>
      <c r="BK757" s="164">
        <v>0.30741060666801501</v>
      </c>
      <c r="BL757" s="165">
        <v>-0.60465015963748103</v>
      </c>
      <c r="BM757" s="165">
        <v>13.4208557407455</v>
      </c>
      <c r="BN757" s="165">
        <v>82.022888322026006</v>
      </c>
      <c r="BO757" s="165">
        <v>-0.244614679881763</v>
      </c>
      <c r="BP757" s="165">
        <v>-1.0102110812440499</v>
      </c>
      <c r="BQ757" s="165">
        <v>-0.21500522437602301</v>
      </c>
      <c r="BR757" s="165">
        <v>-3.55138894756421</v>
      </c>
      <c r="BS757" s="284">
        <v>-2.22898446048885E-2</v>
      </c>
      <c r="BT757" s="289"/>
      <c r="BU757" s="279"/>
      <c r="BV757" s="290"/>
      <c r="BW757" s="289"/>
      <c r="BX757" s="289"/>
      <c r="BY757" s="289"/>
      <c r="BZ757" s="289"/>
      <c r="CA757" s="279"/>
      <c r="CB757" s="290"/>
      <c r="CC757" s="289"/>
      <c r="CD757" s="279"/>
      <c r="CE757" s="328"/>
      <c r="CF757" s="290"/>
      <c r="CG757" s="289"/>
      <c r="CH757" s="279"/>
      <c r="CI757" s="328"/>
      <c r="CJ757" s="290"/>
      <c r="CK757" s="289"/>
      <c r="CL757" s="279"/>
      <c r="CM757" s="328"/>
      <c r="CN757" s="290"/>
      <c r="CO757" s="289"/>
      <c r="CP757" s="279"/>
      <c r="CQ757" s="328"/>
      <c r="CR757" s="290"/>
      <c r="CS757" s="289"/>
      <c r="CT757" s="279"/>
      <c r="CU757" s="328"/>
      <c r="CV757" s="328"/>
      <c r="CW757" s="290"/>
      <c r="CX757" s="289"/>
      <c r="CY757" s="279"/>
      <c r="CZ757" s="328"/>
      <c r="DA757" s="328"/>
      <c r="DB757" s="290"/>
      <c r="DC757" s="289"/>
      <c r="DD757" s="279"/>
      <c r="DE757" s="328"/>
      <c r="DF757" s="328"/>
      <c r="DG757" s="290"/>
      <c r="DH757" s="302"/>
      <c r="DI757" s="301">
        <v>-0.607828289270401</v>
      </c>
      <c r="DP757" s="165"/>
      <c r="DQ757" s="165"/>
      <c r="DR757" s="165"/>
      <c r="ED757" s="165"/>
      <c r="EE757" s="165"/>
      <c r="EF757" s="165"/>
      <c r="EG757" s="165"/>
      <c r="EH757" s="166"/>
      <c r="EI757" s="165"/>
      <c r="EJ757" s="164"/>
      <c r="EK757" s="164"/>
      <c r="EL757" s="278"/>
      <c r="EM757" s="278"/>
      <c r="EN757" s="278"/>
      <c r="EO757" s="278"/>
      <c r="EP757" s="278"/>
      <c r="EQ757" s="278"/>
      <c r="ER757" s="165"/>
      <c r="ES757" s="166"/>
      <c r="ET757" s="166"/>
      <c r="EU757" s="166"/>
      <c r="EV757" s="166"/>
      <c r="EW757" s="166"/>
      <c r="EX757" s="284"/>
    </row>
    <row r="758" spans="1:260" ht="13" customHeight="1">
      <c r="A758" s="160" t="s">
        <v>14</v>
      </c>
      <c r="B758" s="160">
        <v>12657</v>
      </c>
      <c r="C758" s="160">
        <v>686681</v>
      </c>
      <c r="D758" s="160">
        <v>27684</v>
      </c>
      <c r="E758" s="160" t="s">
        <v>2170</v>
      </c>
      <c r="F758" s="160" t="s">
        <v>2170</v>
      </c>
      <c r="G758" s="175"/>
      <c r="H758" s="162" t="s">
        <v>3113</v>
      </c>
      <c r="I758" s="162" t="s">
        <v>596</v>
      </c>
      <c r="J758" s="160">
        <v>27</v>
      </c>
      <c r="K758" s="161">
        <v>4</v>
      </c>
      <c r="L758" s="161" t="s">
        <v>46</v>
      </c>
      <c r="Z758" s="163">
        <v>56</v>
      </c>
      <c r="AA758" s="163">
        <v>209</v>
      </c>
      <c r="AB758" s="163">
        <v>198</v>
      </c>
      <c r="AC758" s="163">
        <v>40</v>
      </c>
      <c r="AD758" s="163">
        <v>33</v>
      </c>
      <c r="AE758" s="163">
        <v>5</v>
      </c>
      <c r="AF758" s="163">
        <v>0</v>
      </c>
      <c r="AG758" s="163">
        <v>2</v>
      </c>
      <c r="AH758" s="163">
        <v>10</v>
      </c>
      <c r="AI758" s="163">
        <v>14</v>
      </c>
      <c r="AJ758" s="163">
        <v>1</v>
      </c>
      <c r="AK758" s="163">
        <v>0</v>
      </c>
      <c r="AL758" s="163">
        <v>5</v>
      </c>
      <c r="AM758" s="163">
        <v>0</v>
      </c>
      <c r="AN758" s="163">
        <v>32</v>
      </c>
      <c r="AO758" s="163">
        <v>1</v>
      </c>
      <c r="AP758" s="163">
        <v>4</v>
      </c>
      <c r="AQ758" s="163">
        <v>1</v>
      </c>
      <c r="AR758" s="163">
        <v>3</v>
      </c>
      <c r="AS758" s="278">
        <v>2.3923443999999999E-2</v>
      </c>
      <c r="AT758" s="278">
        <v>0.153110047</v>
      </c>
      <c r="AU758" s="278">
        <v>0.49122807000000002</v>
      </c>
      <c r="AV758" s="278">
        <v>0.23976607999999999</v>
      </c>
      <c r="AW758" s="278">
        <v>2.9239770000000002E-2</v>
      </c>
      <c r="AX758" s="278">
        <v>0.30994152000000003</v>
      </c>
      <c r="AY758" s="456">
        <v>108.483</v>
      </c>
      <c r="AZ758" s="278">
        <v>8.9591569999999995E-2</v>
      </c>
      <c r="BA758" s="278">
        <v>0.31547618999999999</v>
      </c>
      <c r="BB758" s="278">
        <v>0.16071428500000001</v>
      </c>
      <c r="BC758" s="278">
        <v>0.52380952300000005</v>
      </c>
      <c r="BD758" s="164">
        <v>0.226190476</v>
      </c>
      <c r="BE758" s="164">
        <v>0.20202020200000001</v>
      </c>
      <c r="BF758" s="164">
        <v>0.22115384599999999</v>
      </c>
      <c r="BG758" s="164">
        <v>0.25757575700000002</v>
      </c>
      <c r="BH758" s="164">
        <v>0.478729603</v>
      </c>
      <c r="BI758" s="164">
        <v>5.5555555E-2</v>
      </c>
      <c r="BJ758" s="165">
        <v>35.834789992778902</v>
      </c>
      <c r="BK758" s="164">
        <v>0.21098755128108501</v>
      </c>
      <c r="BL758" s="165">
        <v>-17.186295218669301</v>
      </c>
      <c r="BM758" s="165">
        <v>7.0395786092649404</v>
      </c>
      <c r="BN758" s="165">
        <v>25.380432814907</v>
      </c>
      <c r="BO758" s="165">
        <v>-0.298658471363142</v>
      </c>
      <c r="BP758" s="165">
        <v>1.6085560899227799E-2</v>
      </c>
      <c r="BQ758" s="165">
        <v>-10.5946129415151</v>
      </c>
      <c r="BR758" s="165">
        <v>-17.930758614462299</v>
      </c>
      <c r="BS758" s="284">
        <v>-1.09835599018889</v>
      </c>
      <c r="BT758" s="289"/>
      <c r="BU758" s="279"/>
      <c r="BV758" s="290"/>
      <c r="BW758" s="289"/>
      <c r="BX758" s="289"/>
      <c r="BY758" s="289"/>
      <c r="BZ758" s="289"/>
      <c r="CA758" s="279"/>
      <c r="CB758" s="290"/>
      <c r="CC758" s="289"/>
      <c r="CD758" s="279"/>
      <c r="CE758" s="328"/>
      <c r="CF758" s="290"/>
      <c r="CG758" s="289"/>
      <c r="CH758" s="279"/>
      <c r="CI758" s="328"/>
      <c r="CJ758" s="290"/>
      <c r="CK758" s="289"/>
      <c r="CL758" s="279"/>
      <c r="CM758" s="328"/>
      <c r="CN758" s="290"/>
      <c r="CO758" s="289"/>
      <c r="CP758" s="279"/>
      <c r="CQ758" s="328"/>
      <c r="CR758" s="290"/>
      <c r="CS758" s="289"/>
      <c r="CT758" s="279"/>
      <c r="CU758" s="328"/>
      <c r="CV758" s="328"/>
      <c r="CW758" s="290"/>
      <c r="CX758" s="289"/>
      <c r="CY758" s="279"/>
      <c r="CZ758" s="328"/>
      <c r="DA758" s="328"/>
      <c r="DB758" s="290"/>
      <c r="DC758" s="289"/>
      <c r="DD758" s="279"/>
      <c r="DE758" s="328"/>
      <c r="DF758" s="328"/>
      <c r="DG758" s="290"/>
      <c r="DH758" s="302"/>
      <c r="DI758" s="301">
        <v>0.18109750375151601</v>
      </c>
      <c r="DP758" s="165"/>
      <c r="DQ758" s="165"/>
      <c r="DR758" s="165"/>
      <c r="ED758" s="165"/>
      <c r="EE758" s="165"/>
      <c r="EF758" s="165"/>
      <c r="EG758" s="165"/>
      <c r="EH758" s="166"/>
      <c r="EI758" s="165"/>
      <c r="EJ758" s="164"/>
      <c r="EK758" s="164"/>
      <c r="EL758" s="278"/>
      <c r="EM758" s="278"/>
      <c r="EN758" s="278"/>
      <c r="EO758" s="278"/>
      <c r="EP758" s="278"/>
      <c r="EQ758" s="278"/>
      <c r="ER758" s="165"/>
      <c r="ES758" s="166"/>
      <c r="ET758" s="166"/>
      <c r="EU758" s="166"/>
      <c r="EV758" s="166"/>
      <c r="EW758" s="166"/>
      <c r="EX758" s="284"/>
    </row>
    <row r="759" spans="1:260" ht="13" customHeight="1">
      <c r="A759" s="160" t="s">
        <v>14</v>
      </c>
      <c r="B759" s="160">
        <v>10881</v>
      </c>
      <c r="C759" s="160">
        <v>670623</v>
      </c>
      <c r="D759" s="160">
        <v>20036</v>
      </c>
      <c r="E759" s="160" t="s">
        <v>614</v>
      </c>
      <c r="F759" s="160" t="s">
        <v>614</v>
      </c>
      <c r="G759" s="175"/>
      <c r="H759" s="162" t="s">
        <v>1851</v>
      </c>
      <c r="I759" s="162" t="s">
        <v>1187</v>
      </c>
      <c r="J759" s="161">
        <v>26</v>
      </c>
      <c r="K759" s="161">
        <v>5</v>
      </c>
      <c r="L759" s="161" t="s">
        <v>837</v>
      </c>
      <c r="Z759" s="163">
        <v>86</v>
      </c>
      <c r="AA759" s="163">
        <v>376</v>
      </c>
      <c r="AB759" s="163">
        <v>323</v>
      </c>
      <c r="AC759" s="163">
        <v>83</v>
      </c>
      <c r="AD759" s="163">
        <v>52</v>
      </c>
      <c r="AE759" s="163">
        <v>12</v>
      </c>
      <c r="AF759" s="163">
        <v>1</v>
      </c>
      <c r="AG759" s="163">
        <v>18</v>
      </c>
      <c r="AH759" s="163">
        <v>46</v>
      </c>
      <c r="AI759" s="163">
        <v>48</v>
      </c>
      <c r="AJ759" s="163">
        <v>0</v>
      </c>
      <c r="AK759" s="163">
        <v>1</v>
      </c>
      <c r="AL759" s="163">
        <v>44</v>
      </c>
      <c r="AM759" s="163">
        <v>0</v>
      </c>
      <c r="AN759" s="163">
        <v>64</v>
      </c>
      <c r="AO759" s="163">
        <v>7</v>
      </c>
      <c r="AP759" s="163">
        <v>2</v>
      </c>
      <c r="AQ759" s="163">
        <v>0</v>
      </c>
      <c r="AR759" s="163">
        <v>8</v>
      </c>
      <c r="AS759" s="278">
        <v>0.11702127599999999</v>
      </c>
      <c r="AT759" s="278">
        <v>0.17021276499999999</v>
      </c>
      <c r="AU759" s="278">
        <v>0.55172414000000003</v>
      </c>
      <c r="AV759" s="278">
        <v>0.16091954</v>
      </c>
      <c r="AW759" s="278">
        <v>6.1302679999999998E-2</v>
      </c>
      <c r="AX759" s="278">
        <v>0.33333332999999998</v>
      </c>
      <c r="AY759" s="456">
        <v>107.383</v>
      </c>
      <c r="AZ759" s="278">
        <v>5.2504530000000001E-2</v>
      </c>
      <c r="BA759" s="278">
        <v>0.32567049799999997</v>
      </c>
      <c r="BB759" s="278">
        <v>0.226053639</v>
      </c>
      <c r="BC759" s="278">
        <v>0.44827586200000002</v>
      </c>
      <c r="BD759" s="164">
        <v>0.26748971100000002</v>
      </c>
      <c r="BE759" s="164">
        <v>0.256965944</v>
      </c>
      <c r="BF759" s="164">
        <v>0.35638297800000002</v>
      </c>
      <c r="BG759" s="164">
        <v>0.46749225999999999</v>
      </c>
      <c r="BH759" s="164">
        <v>0.82387523799999995</v>
      </c>
      <c r="BI759" s="164">
        <v>0.21052631599999999</v>
      </c>
      <c r="BJ759" s="165">
        <v>135.79499515059101</v>
      </c>
      <c r="BK759" s="164">
        <v>0.36045774563829902</v>
      </c>
      <c r="BL759" s="165">
        <v>14.097426368959299</v>
      </c>
      <c r="BM759" s="165">
        <v>57.680816604860198</v>
      </c>
      <c r="BN759" s="165">
        <v>133.925087638799</v>
      </c>
      <c r="BO759" s="165">
        <v>-0.80734586173015299</v>
      </c>
      <c r="BP759" s="165">
        <v>-2.1842973572202</v>
      </c>
      <c r="BQ759" s="165">
        <v>25.205513815034202</v>
      </c>
      <c r="BR759" s="165">
        <v>12.494751075852699</v>
      </c>
      <c r="BS759" s="284">
        <v>2.6130852762019501</v>
      </c>
      <c r="BT759" s="289"/>
      <c r="BU759" s="279"/>
      <c r="BV759" s="290"/>
      <c r="BW759" s="289"/>
      <c r="BX759" s="289"/>
      <c r="BY759" s="289"/>
      <c r="BZ759" s="289"/>
      <c r="CA759" s="279"/>
      <c r="CB759" s="290"/>
      <c r="CC759" s="289"/>
      <c r="CD759" s="279"/>
      <c r="CE759" s="328"/>
      <c r="CF759" s="290"/>
      <c r="CG759" s="289"/>
      <c r="CH759" s="279"/>
      <c r="CI759" s="328"/>
      <c r="CJ759" s="290"/>
      <c r="CK759" s="289"/>
      <c r="CL759" s="279"/>
      <c r="CM759" s="328"/>
      <c r="CN759" s="290"/>
      <c r="CO759" s="289"/>
      <c r="CP759" s="279"/>
      <c r="CQ759" s="328"/>
      <c r="CR759" s="290"/>
      <c r="CS759" s="289"/>
      <c r="CT759" s="279"/>
      <c r="CU759" s="328"/>
      <c r="CV759" s="328"/>
      <c r="CW759" s="290"/>
      <c r="CX759" s="289"/>
      <c r="CY759" s="279"/>
      <c r="CZ759" s="328"/>
      <c r="DA759" s="328"/>
      <c r="DB759" s="290"/>
      <c r="DC759" s="289"/>
      <c r="DD759" s="279"/>
      <c r="DE759" s="328"/>
      <c r="DF759" s="328"/>
      <c r="DG759" s="290"/>
      <c r="DH759" s="302"/>
      <c r="DI759" s="301">
        <v>-0.16147702932357699</v>
      </c>
      <c r="DP759" s="165"/>
      <c r="DQ759" s="165"/>
      <c r="DR759" s="165"/>
      <c r="ED759" s="165"/>
      <c r="EE759" s="165"/>
      <c r="EF759" s="165"/>
      <c r="EG759" s="165"/>
      <c r="EH759" s="166"/>
      <c r="EI759" s="165"/>
      <c r="EJ759" s="164"/>
      <c r="EK759" s="164"/>
      <c r="EL759" s="278"/>
      <c r="EM759" s="278"/>
      <c r="EN759" s="278"/>
      <c r="EO759" s="278"/>
      <c r="EP759" s="278"/>
      <c r="EQ759" s="278"/>
      <c r="ER759" s="165"/>
      <c r="ES759" s="166"/>
      <c r="ET759" s="166"/>
      <c r="EU759" s="166"/>
      <c r="EV759" s="166"/>
      <c r="EW759" s="166"/>
      <c r="EX759" s="284"/>
    </row>
    <row r="760" spans="1:260" ht="13" customHeight="1">
      <c r="A760" s="160" t="s">
        <v>14</v>
      </c>
      <c r="B760" s="160">
        <v>10868</v>
      </c>
      <c r="C760" s="160">
        <v>650489</v>
      </c>
      <c r="D760" s="160">
        <v>17338</v>
      </c>
      <c r="E760" s="160" t="s">
        <v>567</v>
      </c>
      <c r="F760" s="160" t="s">
        <v>567</v>
      </c>
      <c r="G760" s="175"/>
      <c r="H760" s="168" t="s">
        <v>292</v>
      </c>
      <c r="I760" s="169" t="s">
        <v>1143</v>
      </c>
      <c r="J760" s="170">
        <v>28</v>
      </c>
      <c r="K760" s="161">
        <v>6</v>
      </c>
      <c r="L760" s="161" t="s">
        <v>2545</v>
      </c>
      <c r="Z760" s="163">
        <v>68</v>
      </c>
      <c r="AA760" s="163">
        <v>265</v>
      </c>
      <c r="AB760" s="163">
        <v>230</v>
      </c>
      <c r="AC760" s="163">
        <v>62</v>
      </c>
      <c r="AD760" s="163">
        <v>41</v>
      </c>
      <c r="AE760" s="163">
        <v>13</v>
      </c>
      <c r="AF760" s="163">
        <v>1</v>
      </c>
      <c r="AG760" s="163">
        <v>7</v>
      </c>
      <c r="AH760" s="163">
        <v>38</v>
      </c>
      <c r="AI760" s="163">
        <v>20</v>
      </c>
      <c r="AJ760" s="163">
        <v>8</v>
      </c>
      <c r="AK760" s="163">
        <v>2</v>
      </c>
      <c r="AL760" s="163">
        <v>27</v>
      </c>
      <c r="AM760" s="163">
        <v>1</v>
      </c>
      <c r="AN760" s="163">
        <v>64</v>
      </c>
      <c r="AO760" s="163">
        <v>7</v>
      </c>
      <c r="AP760" s="163">
        <v>0</v>
      </c>
      <c r="AQ760" s="163">
        <v>1</v>
      </c>
      <c r="AR760" s="163">
        <v>4</v>
      </c>
      <c r="AS760" s="278">
        <v>0.101886792</v>
      </c>
      <c r="AT760" s="278">
        <v>0.241509433</v>
      </c>
      <c r="AU760" s="278">
        <v>0.40718563000000002</v>
      </c>
      <c r="AV760" s="278">
        <v>0.22754490999999999</v>
      </c>
      <c r="AW760" s="278">
        <v>6.5868259999999998E-2</v>
      </c>
      <c r="AX760" s="278">
        <v>0.43113772</v>
      </c>
      <c r="AY760" s="456">
        <v>111.133</v>
      </c>
      <c r="AZ760" s="278">
        <v>0.12548638000000001</v>
      </c>
      <c r="BA760" s="278">
        <v>0.37349397499999998</v>
      </c>
      <c r="BB760" s="278">
        <v>0.240963855</v>
      </c>
      <c r="BC760" s="278">
        <v>0.38554216800000002</v>
      </c>
      <c r="BD760" s="164">
        <v>0.345911949</v>
      </c>
      <c r="BE760" s="164">
        <v>0.26956521700000002</v>
      </c>
      <c r="BF760" s="164">
        <v>0.36363636300000002</v>
      </c>
      <c r="BG760" s="164">
        <v>0.42608695600000002</v>
      </c>
      <c r="BH760" s="164">
        <v>0.78972331900000003</v>
      </c>
      <c r="BI760" s="164">
        <v>0.15652173899999999</v>
      </c>
      <c r="BJ760" s="165">
        <v>100.960626644258</v>
      </c>
      <c r="BK760" s="164">
        <v>0.34936441532106</v>
      </c>
      <c r="BL760" s="165">
        <v>7.5809877718895597</v>
      </c>
      <c r="BM760" s="165">
        <v>38.298004826447297</v>
      </c>
      <c r="BN760" s="165">
        <v>124.98383687269801</v>
      </c>
      <c r="BO760" s="165">
        <v>-0.40898086454198401</v>
      </c>
      <c r="BP760" s="165">
        <v>0.37238827440887601</v>
      </c>
      <c r="BQ760" s="165">
        <v>10.512685104189799</v>
      </c>
      <c r="BR760" s="165">
        <v>7.9913201396450297</v>
      </c>
      <c r="BS760" s="284">
        <v>1.0898624348899599</v>
      </c>
      <c r="BT760" s="289"/>
      <c r="BU760" s="279"/>
      <c r="BV760" s="290"/>
      <c r="BW760" s="289"/>
      <c r="BX760" s="289"/>
      <c r="BY760" s="289"/>
      <c r="BZ760" s="289"/>
      <c r="CA760" s="279"/>
      <c r="CB760" s="290"/>
      <c r="CC760" s="289"/>
      <c r="CD760" s="279"/>
      <c r="CE760" s="328"/>
      <c r="CF760" s="290"/>
      <c r="CG760" s="289"/>
      <c r="CH760" s="279"/>
      <c r="CI760" s="328"/>
      <c r="CJ760" s="290"/>
      <c r="CK760" s="289"/>
      <c r="CL760" s="279"/>
      <c r="CM760" s="328"/>
      <c r="CN760" s="290"/>
      <c r="CO760" s="289"/>
      <c r="CP760" s="279"/>
      <c r="CQ760" s="328"/>
      <c r="CR760" s="290"/>
      <c r="CS760" s="289"/>
      <c r="CT760" s="279"/>
      <c r="CU760" s="328"/>
      <c r="CV760" s="328"/>
      <c r="CW760" s="290"/>
      <c r="CX760" s="289"/>
      <c r="CY760" s="279"/>
      <c r="CZ760" s="328"/>
      <c r="DA760" s="328"/>
      <c r="DB760" s="290"/>
      <c r="DC760" s="289"/>
      <c r="DD760" s="279"/>
      <c r="DE760" s="328"/>
      <c r="DF760" s="328"/>
      <c r="DG760" s="290"/>
      <c r="DH760" s="302"/>
      <c r="DI760" s="301">
        <v>-6.5508252978324801</v>
      </c>
      <c r="DP760" s="165"/>
      <c r="DQ760" s="165"/>
      <c r="DR760" s="165"/>
      <c r="ED760" s="165"/>
      <c r="EE760" s="165"/>
      <c r="EF760" s="165"/>
      <c r="EG760" s="165"/>
      <c r="EH760" s="166"/>
      <c r="EI760" s="165"/>
      <c r="EJ760" s="164"/>
      <c r="EK760" s="164"/>
      <c r="EL760" s="278"/>
      <c r="EM760" s="278"/>
      <c r="EN760" s="278"/>
      <c r="EO760" s="278"/>
      <c r="EP760" s="278"/>
      <c r="EQ760" s="278"/>
      <c r="ER760" s="165"/>
      <c r="ES760" s="166"/>
      <c r="ET760" s="166"/>
      <c r="EU760" s="166"/>
      <c r="EV760" s="166"/>
      <c r="EW760" s="166"/>
      <c r="EX760" s="284"/>
    </row>
    <row r="761" spans="1:260" ht="13" customHeight="1">
      <c r="A761" s="160" t="s">
        <v>14</v>
      </c>
      <c r="B761" s="160">
        <v>9573</v>
      </c>
      <c r="C761" s="160">
        <v>621043</v>
      </c>
      <c r="D761" s="160">
        <v>14162</v>
      </c>
      <c r="E761" s="160" t="s">
        <v>567</v>
      </c>
      <c r="F761" s="160" t="s">
        <v>567</v>
      </c>
      <c r="G761" s="175"/>
      <c r="H761" s="168" t="s">
        <v>382</v>
      </c>
      <c r="I761" s="169" t="s">
        <v>597</v>
      </c>
      <c r="J761" s="170">
        <v>30</v>
      </c>
      <c r="K761" s="161">
        <v>6</v>
      </c>
      <c r="L761" s="161" t="s">
        <v>837</v>
      </c>
      <c r="Z761" s="163">
        <v>78</v>
      </c>
      <c r="AA761" s="163">
        <v>304</v>
      </c>
      <c r="AB761" s="163">
        <v>285</v>
      </c>
      <c r="AC761" s="163">
        <v>73</v>
      </c>
      <c r="AD761" s="163">
        <v>52</v>
      </c>
      <c r="AE761" s="163">
        <v>14</v>
      </c>
      <c r="AF761" s="163">
        <v>0</v>
      </c>
      <c r="AG761" s="163">
        <v>7</v>
      </c>
      <c r="AH761" s="163">
        <v>34</v>
      </c>
      <c r="AI761" s="163">
        <v>29</v>
      </c>
      <c r="AJ761" s="163">
        <v>0</v>
      </c>
      <c r="AK761" s="163">
        <v>0</v>
      </c>
      <c r="AL761" s="163">
        <v>18</v>
      </c>
      <c r="AM761" s="163">
        <v>0</v>
      </c>
      <c r="AN761" s="163">
        <v>61</v>
      </c>
      <c r="AO761" s="163">
        <v>0</v>
      </c>
      <c r="AP761" s="163">
        <v>1</v>
      </c>
      <c r="AQ761" s="163">
        <v>0</v>
      </c>
      <c r="AR761" s="163">
        <v>10</v>
      </c>
      <c r="AS761" s="278">
        <v>5.9210525999999999E-2</v>
      </c>
      <c r="AT761" s="278">
        <v>0.200657894</v>
      </c>
      <c r="AU761" s="278">
        <v>0.42222221999999998</v>
      </c>
      <c r="AV761" s="278">
        <v>0.23555556</v>
      </c>
      <c r="AW761" s="278">
        <v>6.2222220000000002E-2</v>
      </c>
      <c r="AX761" s="278">
        <v>0.44</v>
      </c>
      <c r="AY761" s="456">
        <v>112.65</v>
      </c>
      <c r="AZ761" s="278">
        <v>9.8073560000000004E-2</v>
      </c>
      <c r="BA761" s="278">
        <v>0.47555555500000002</v>
      </c>
      <c r="BB761" s="278">
        <v>0.204444444</v>
      </c>
      <c r="BC761" s="278">
        <v>0.32</v>
      </c>
      <c r="BD761" s="164">
        <v>0.30275229300000001</v>
      </c>
      <c r="BE761" s="164">
        <v>0.25614035000000002</v>
      </c>
      <c r="BF761" s="164">
        <v>0.29934210500000002</v>
      </c>
      <c r="BG761" s="164">
        <v>0.37894736800000001</v>
      </c>
      <c r="BH761" s="164">
        <v>0.67828947299999998</v>
      </c>
      <c r="BI761" s="164">
        <v>0.122807018</v>
      </c>
      <c r="BJ761" s="165">
        <v>79.213747386187094</v>
      </c>
      <c r="BK761" s="164">
        <v>0.29829834793743298</v>
      </c>
      <c r="BL761" s="165">
        <v>-3.7379666986575</v>
      </c>
      <c r="BM761" s="165">
        <v>31.4996679601559</v>
      </c>
      <c r="BN761" s="165">
        <v>89.439468812176202</v>
      </c>
      <c r="BO761" s="165">
        <v>-1.0976373169440901</v>
      </c>
      <c r="BP761" s="165">
        <v>-1.6052304627373799</v>
      </c>
      <c r="BQ761" s="165">
        <v>7.9629137869293096</v>
      </c>
      <c r="BR761" s="165">
        <v>-5.2996688429897301</v>
      </c>
      <c r="BS761" s="284">
        <v>0.82552464214712296</v>
      </c>
      <c r="BT761" s="289"/>
      <c r="BU761" s="279"/>
      <c r="BV761" s="290"/>
      <c r="BW761" s="289"/>
      <c r="BX761" s="289"/>
      <c r="BY761" s="289"/>
      <c r="BZ761" s="289"/>
      <c r="CA761" s="279"/>
      <c r="CB761" s="290"/>
      <c r="CC761" s="289"/>
      <c r="CD761" s="279"/>
      <c r="CE761" s="328"/>
      <c r="CF761" s="290"/>
      <c r="CG761" s="289"/>
      <c r="CH761" s="279"/>
      <c r="CI761" s="328"/>
      <c r="CJ761" s="290"/>
      <c r="CK761" s="289"/>
      <c r="CL761" s="279"/>
      <c r="CM761" s="328"/>
      <c r="CN761" s="290"/>
      <c r="CO761" s="289"/>
      <c r="CP761" s="279"/>
      <c r="CQ761" s="328"/>
      <c r="CR761" s="290"/>
      <c r="CS761" s="289"/>
      <c r="CT761" s="279"/>
      <c r="CU761" s="328"/>
      <c r="CV761" s="328"/>
      <c r="CW761" s="290"/>
      <c r="CX761" s="289"/>
      <c r="CY761" s="279"/>
      <c r="CZ761" s="328"/>
      <c r="DA761" s="328"/>
      <c r="DB761" s="290"/>
      <c r="DC761" s="289"/>
      <c r="DD761" s="279"/>
      <c r="DE761" s="328"/>
      <c r="DF761" s="328"/>
      <c r="DG761" s="290"/>
      <c r="DH761" s="302"/>
      <c r="DI761" s="301">
        <v>2.8552398383617401</v>
      </c>
      <c r="DP761" s="165"/>
      <c r="DQ761" s="165"/>
      <c r="DR761" s="165"/>
      <c r="ED761" s="165"/>
      <c r="EE761" s="165"/>
      <c r="EF761" s="165"/>
      <c r="EG761" s="165"/>
      <c r="EH761" s="166"/>
      <c r="EI761" s="165"/>
      <c r="EJ761" s="164"/>
      <c r="EK761" s="164"/>
      <c r="EL761" s="278"/>
      <c r="EM761" s="278"/>
      <c r="EN761" s="278"/>
      <c r="EO761" s="278"/>
      <c r="EP761" s="278"/>
      <c r="EQ761" s="278"/>
      <c r="ER761" s="165"/>
      <c r="ES761" s="166"/>
      <c r="ET761" s="166"/>
      <c r="EU761" s="166"/>
      <c r="EV761" s="166"/>
      <c r="EW761" s="166"/>
      <c r="EX761" s="284"/>
    </row>
    <row r="762" spans="1:260" ht="13" customHeight="1">
      <c r="A762" s="160" t="s">
        <v>14</v>
      </c>
      <c r="B762" s="160">
        <v>10215</v>
      </c>
      <c r="C762" s="160">
        <v>641933</v>
      </c>
      <c r="D762" s="160">
        <v>15711</v>
      </c>
      <c r="E762" s="160" t="s">
        <v>17</v>
      </c>
      <c r="F762" s="160" t="s">
        <v>17</v>
      </c>
      <c r="G762" s="175"/>
      <c r="H762" s="168" t="s">
        <v>1004</v>
      </c>
      <c r="I762" s="169" t="s">
        <v>571</v>
      </c>
      <c r="J762" s="170">
        <v>30</v>
      </c>
      <c r="K762" s="161">
        <v>7</v>
      </c>
      <c r="L762" s="161" t="s">
        <v>837</v>
      </c>
      <c r="Z762" s="163">
        <v>26</v>
      </c>
      <c r="AA762" s="163">
        <v>102</v>
      </c>
      <c r="AB762" s="163">
        <v>88</v>
      </c>
      <c r="AC762" s="163">
        <v>17</v>
      </c>
      <c r="AD762" s="163">
        <v>10</v>
      </c>
      <c r="AE762" s="163">
        <v>3</v>
      </c>
      <c r="AF762" s="163">
        <v>1</v>
      </c>
      <c r="AG762" s="163">
        <v>3</v>
      </c>
      <c r="AH762" s="163">
        <v>11</v>
      </c>
      <c r="AI762" s="163">
        <v>11</v>
      </c>
      <c r="AJ762" s="163">
        <v>2</v>
      </c>
      <c r="AK762" s="163">
        <v>0</v>
      </c>
      <c r="AL762" s="163">
        <v>10</v>
      </c>
      <c r="AM762" s="163">
        <v>1</v>
      </c>
      <c r="AN762" s="163">
        <v>29</v>
      </c>
      <c r="AO762" s="163">
        <v>2</v>
      </c>
      <c r="AP762" s="163">
        <v>2</v>
      </c>
      <c r="AQ762" s="163">
        <v>0</v>
      </c>
      <c r="AR762" s="163">
        <v>1</v>
      </c>
      <c r="AS762" s="278">
        <v>9.8039214999999999E-2</v>
      </c>
      <c r="AT762" s="278">
        <v>0.28431372500000002</v>
      </c>
      <c r="AU762" s="278">
        <v>0.50819672000000005</v>
      </c>
      <c r="AV762" s="278">
        <v>0.21311474999999999</v>
      </c>
      <c r="AW762" s="278">
        <v>0.16393442999999999</v>
      </c>
      <c r="AX762" s="278">
        <v>0.36065574</v>
      </c>
      <c r="AY762" s="456">
        <v>108</v>
      </c>
      <c r="AZ762" s="278">
        <v>0.15024630999999999</v>
      </c>
      <c r="BA762" s="278">
        <v>0.344262295</v>
      </c>
      <c r="BB762" s="278">
        <v>8.1967212999999997E-2</v>
      </c>
      <c r="BC762" s="278">
        <v>0.57377049099999999</v>
      </c>
      <c r="BD762" s="164">
        <v>0.24137931000000001</v>
      </c>
      <c r="BE762" s="164">
        <v>0.19318181800000001</v>
      </c>
      <c r="BF762" s="164">
        <v>0.28431372500000002</v>
      </c>
      <c r="BG762" s="164">
        <v>0.35227272700000001</v>
      </c>
      <c r="BH762" s="164">
        <v>0.63658645199999997</v>
      </c>
      <c r="BI762" s="164">
        <v>0.159090909</v>
      </c>
      <c r="BJ762" s="165">
        <v>102.617808674133</v>
      </c>
      <c r="BK762" s="164">
        <v>0.27845270916967102</v>
      </c>
      <c r="BL762" s="165">
        <v>-2.87559571046893</v>
      </c>
      <c r="BM762" s="165">
        <v>8.9475580237382193</v>
      </c>
      <c r="BN762" s="165">
        <v>77.319407818793806</v>
      </c>
      <c r="BO762" s="165">
        <v>-0.104311479197221</v>
      </c>
      <c r="BP762" s="165">
        <v>-0.68563920026644998</v>
      </c>
      <c r="BQ762" s="165">
        <v>-2.7445106699555</v>
      </c>
      <c r="BR762" s="165">
        <v>-3.3478573604910502</v>
      </c>
      <c r="BS762" s="284">
        <v>-0.28452665058397802</v>
      </c>
      <c r="BT762" s="289"/>
      <c r="BU762" s="279"/>
      <c r="BV762" s="290"/>
      <c r="BW762" s="289"/>
      <c r="BX762" s="289"/>
      <c r="BY762" s="289"/>
      <c r="BZ762" s="289"/>
      <c r="CA762" s="279"/>
      <c r="CB762" s="290"/>
      <c r="CC762" s="289"/>
      <c r="CD762" s="279"/>
      <c r="CE762" s="328"/>
      <c r="CF762" s="290"/>
      <c r="CG762" s="289"/>
      <c r="CH762" s="279"/>
      <c r="CI762" s="328"/>
      <c r="CJ762" s="290"/>
      <c r="CK762" s="289"/>
      <c r="CL762" s="279"/>
      <c r="CM762" s="328"/>
      <c r="CN762" s="290"/>
      <c r="CO762" s="289"/>
      <c r="CP762" s="279"/>
      <c r="CQ762" s="328"/>
      <c r="CR762" s="290"/>
      <c r="CS762" s="289"/>
      <c r="CT762" s="279"/>
      <c r="CU762" s="328"/>
      <c r="CV762" s="328"/>
      <c r="CW762" s="290"/>
      <c r="CX762" s="289"/>
      <c r="CY762" s="279"/>
      <c r="CZ762" s="328"/>
      <c r="DA762" s="328"/>
      <c r="DB762" s="290"/>
      <c r="DC762" s="289"/>
      <c r="DD762" s="279"/>
      <c r="DE762" s="328"/>
      <c r="DF762" s="328"/>
      <c r="DG762" s="290"/>
      <c r="DH762" s="302"/>
      <c r="DI762" s="301">
        <v>-2.8885906934738101</v>
      </c>
      <c r="DP762" s="165"/>
      <c r="DQ762" s="165"/>
      <c r="DR762" s="165"/>
      <c r="ED762" s="165"/>
      <c r="EE762" s="165"/>
      <c r="EF762" s="165"/>
      <c r="EG762" s="165"/>
      <c r="EH762" s="166"/>
      <c r="EI762" s="165"/>
      <c r="EJ762" s="164"/>
      <c r="EK762" s="164"/>
      <c r="EL762" s="278"/>
      <c r="EM762" s="278"/>
      <c r="EN762" s="278"/>
      <c r="EO762" s="278"/>
      <c r="EP762" s="278"/>
      <c r="EQ762" s="278"/>
      <c r="ER762" s="165"/>
      <c r="ES762" s="166"/>
      <c r="ET762" s="166"/>
      <c r="EU762" s="166"/>
      <c r="EV762" s="166"/>
      <c r="EW762" s="166"/>
      <c r="EX762" s="284"/>
    </row>
    <row r="763" spans="1:260" ht="13" customHeight="1">
      <c r="A763" s="160" t="s">
        <v>14</v>
      </c>
      <c r="B763" s="160">
        <v>10504</v>
      </c>
      <c r="C763" s="160">
        <v>641355</v>
      </c>
      <c r="D763" s="160">
        <v>15998</v>
      </c>
      <c r="E763" s="160" t="s">
        <v>16</v>
      </c>
      <c r="F763" s="160" t="s">
        <v>16</v>
      </c>
      <c r="G763" s="175"/>
      <c r="H763" s="168" t="s">
        <v>987</v>
      </c>
      <c r="I763" s="169" t="s">
        <v>600</v>
      </c>
      <c r="J763" s="170">
        <v>29</v>
      </c>
      <c r="K763" s="161">
        <v>8</v>
      </c>
      <c r="L763" s="161" t="s">
        <v>46</v>
      </c>
      <c r="Z763" s="163">
        <v>82</v>
      </c>
      <c r="AA763" s="163">
        <v>351</v>
      </c>
      <c r="AB763" s="163">
        <v>316</v>
      </c>
      <c r="AC763" s="163">
        <v>86</v>
      </c>
      <c r="AD763" s="163">
        <v>53</v>
      </c>
      <c r="AE763" s="163">
        <v>17</v>
      </c>
      <c r="AF763" s="163">
        <v>3</v>
      </c>
      <c r="AG763" s="163">
        <v>13</v>
      </c>
      <c r="AH763" s="163">
        <v>45</v>
      </c>
      <c r="AI763" s="163">
        <v>47</v>
      </c>
      <c r="AJ763" s="163">
        <v>9</v>
      </c>
      <c r="AK763" s="163">
        <v>2</v>
      </c>
      <c r="AL763" s="163">
        <v>29</v>
      </c>
      <c r="AM763" s="163">
        <v>1</v>
      </c>
      <c r="AN763" s="163">
        <v>52</v>
      </c>
      <c r="AO763" s="163">
        <v>1</v>
      </c>
      <c r="AP763" s="163">
        <v>5</v>
      </c>
      <c r="AQ763" s="163">
        <v>0</v>
      </c>
      <c r="AR763" s="163">
        <v>3</v>
      </c>
      <c r="AS763" s="278">
        <v>8.2621081999999998E-2</v>
      </c>
      <c r="AT763" s="278">
        <v>0.14814814800000001</v>
      </c>
      <c r="AU763" s="278">
        <v>0.46468400999999998</v>
      </c>
      <c r="AV763" s="278">
        <v>0.26765799000000001</v>
      </c>
      <c r="AW763" s="278">
        <v>8.1784389999999998E-2</v>
      </c>
      <c r="AX763" s="278">
        <v>0.40148698999999999</v>
      </c>
      <c r="AY763" s="456">
        <v>110.21899999999999</v>
      </c>
      <c r="AZ763" s="278">
        <v>8.3921019999999999E-2</v>
      </c>
      <c r="BA763" s="278">
        <v>0.323420074</v>
      </c>
      <c r="BB763" s="278">
        <v>0.21561338199999999</v>
      </c>
      <c r="BC763" s="278">
        <v>0.46096654199999998</v>
      </c>
      <c r="BD763" s="164">
        <v>0.28515625</v>
      </c>
      <c r="BE763" s="164">
        <v>0.272151898</v>
      </c>
      <c r="BF763" s="164">
        <v>0.33048432999999999</v>
      </c>
      <c r="BG763" s="164">
        <v>0.46835442999999999</v>
      </c>
      <c r="BH763" s="164">
        <v>0.79883875999999998</v>
      </c>
      <c r="BI763" s="164">
        <v>0.19620253200000001</v>
      </c>
      <c r="BJ763" s="165">
        <v>126.555778810444</v>
      </c>
      <c r="BK763" s="164">
        <v>0.34335781880787403</v>
      </c>
      <c r="BL763" s="165">
        <v>8.3524918902434209</v>
      </c>
      <c r="BM763" s="165">
        <v>49.0380503285445</v>
      </c>
      <c r="BN763" s="165">
        <v>122.188957721184</v>
      </c>
      <c r="BO763" s="165">
        <v>-0.739913294635267</v>
      </c>
      <c r="BP763" s="165">
        <v>0.60084612015634697</v>
      </c>
      <c r="BQ763" s="165">
        <v>23.718039384274899</v>
      </c>
      <c r="BR763" s="165">
        <v>9.5634272379569492</v>
      </c>
      <c r="BS763" s="284">
        <v>2.4588770516734799</v>
      </c>
      <c r="BT763" s="289"/>
      <c r="BU763" s="279"/>
      <c r="BV763" s="290"/>
      <c r="BW763" s="289"/>
      <c r="BX763" s="289"/>
      <c r="BY763" s="289"/>
      <c r="BZ763" s="289"/>
      <c r="CA763" s="279"/>
      <c r="CB763" s="290"/>
      <c r="CC763" s="289"/>
      <c r="CD763" s="279"/>
      <c r="CE763" s="328"/>
      <c r="CF763" s="290"/>
      <c r="CG763" s="289"/>
      <c r="CH763" s="279"/>
      <c r="CI763" s="328"/>
      <c r="CJ763" s="290"/>
      <c r="CK763" s="289"/>
      <c r="CL763" s="279"/>
      <c r="CM763" s="328"/>
      <c r="CN763" s="290"/>
      <c r="CO763" s="289"/>
      <c r="CP763" s="279"/>
      <c r="CQ763" s="328"/>
      <c r="CR763" s="290"/>
      <c r="CS763" s="289"/>
      <c r="CT763" s="279"/>
      <c r="CU763" s="328"/>
      <c r="CV763" s="328"/>
      <c r="CW763" s="290"/>
      <c r="CX763" s="289"/>
      <c r="CY763" s="279"/>
      <c r="CZ763" s="328"/>
      <c r="DA763" s="328"/>
      <c r="DB763" s="290"/>
      <c r="DC763" s="289"/>
      <c r="DD763" s="279"/>
      <c r="DE763" s="328"/>
      <c r="DF763" s="328"/>
      <c r="DG763" s="290"/>
      <c r="DH763" s="302"/>
      <c r="DI763" s="301">
        <v>2.1382393836975</v>
      </c>
      <c r="DP763" s="165"/>
      <c r="DQ763" s="165"/>
      <c r="DR763" s="165"/>
      <c r="ED763" s="165"/>
      <c r="EE763" s="165"/>
      <c r="EF763" s="165"/>
      <c r="EG763" s="165"/>
      <c r="EH763" s="166"/>
      <c r="EI763" s="165"/>
      <c r="EJ763" s="164"/>
      <c r="EK763" s="164"/>
      <c r="EL763" s="278"/>
      <c r="EM763" s="278"/>
      <c r="EN763" s="278"/>
      <c r="EO763" s="278"/>
      <c r="EP763" s="278"/>
      <c r="EQ763" s="278"/>
      <c r="ER763" s="165"/>
      <c r="ES763" s="166"/>
      <c r="ET763" s="166"/>
      <c r="EU763" s="166"/>
      <c r="EV763" s="166"/>
      <c r="EW763" s="166"/>
      <c r="EX763" s="284"/>
    </row>
    <row r="764" spans="1:260" ht="13" customHeight="1">
      <c r="A764" s="160" t="s">
        <v>14</v>
      </c>
      <c r="B764" s="160">
        <v>10591</v>
      </c>
      <c r="C764" s="160">
        <v>664056</v>
      </c>
      <c r="D764" s="160">
        <v>18030</v>
      </c>
      <c r="E764" s="160" t="s">
        <v>567</v>
      </c>
      <c r="F764" s="160" t="s">
        <v>567</v>
      </c>
      <c r="G764" s="175"/>
      <c r="H764" s="168" t="s">
        <v>965</v>
      </c>
      <c r="I764" s="169" t="s">
        <v>350</v>
      </c>
      <c r="J764" s="170">
        <v>31</v>
      </c>
      <c r="K764" s="161">
        <v>8</v>
      </c>
      <c r="L764" s="161" t="s">
        <v>837</v>
      </c>
      <c r="Z764" s="163">
        <v>80</v>
      </c>
      <c r="AA764" s="163">
        <v>253</v>
      </c>
      <c r="AB764" s="163">
        <v>224</v>
      </c>
      <c r="AC764" s="163">
        <v>56</v>
      </c>
      <c r="AD764" s="163">
        <v>36</v>
      </c>
      <c r="AE764" s="163">
        <v>10</v>
      </c>
      <c r="AF764" s="163">
        <v>0</v>
      </c>
      <c r="AG764" s="163">
        <v>10</v>
      </c>
      <c r="AH764" s="163">
        <v>25</v>
      </c>
      <c r="AI764" s="163">
        <v>32</v>
      </c>
      <c r="AJ764" s="163">
        <v>7</v>
      </c>
      <c r="AK764" s="163">
        <v>3</v>
      </c>
      <c r="AL764" s="163">
        <v>21</v>
      </c>
      <c r="AM764" s="163">
        <v>0</v>
      </c>
      <c r="AN764" s="163">
        <v>62</v>
      </c>
      <c r="AO764" s="163">
        <v>6</v>
      </c>
      <c r="AP764" s="163">
        <v>2</v>
      </c>
      <c r="AQ764" s="163">
        <v>0</v>
      </c>
      <c r="AR764" s="163">
        <v>3</v>
      </c>
      <c r="AS764" s="278">
        <v>8.3003952000000006E-2</v>
      </c>
      <c r="AT764" s="278">
        <v>0.24505928799999999</v>
      </c>
      <c r="AU764" s="278">
        <v>0.47560975999999999</v>
      </c>
      <c r="AV764" s="278">
        <v>0.20121950999999999</v>
      </c>
      <c r="AW764" s="278">
        <v>0.1097561</v>
      </c>
      <c r="AX764" s="278">
        <v>0.39024389999999998</v>
      </c>
      <c r="AY764" s="456">
        <v>112.304</v>
      </c>
      <c r="AZ764" s="278">
        <v>0.11011905</v>
      </c>
      <c r="BA764" s="278">
        <v>0.5</v>
      </c>
      <c r="BB764" s="278">
        <v>0.134146341</v>
      </c>
      <c r="BC764" s="278">
        <v>0.36585365800000003</v>
      </c>
      <c r="BD764" s="164">
        <v>0.298701298</v>
      </c>
      <c r="BE764" s="164">
        <v>0.25</v>
      </c>
      <c r="BF764" s="164">
        <v>0.32806324100000001</v>
      </c>
      <c r="BG764" s="164">
        <v>0.42857142799999998</v>
      </c>
      <c r="BH764" s="164">
        <v>0.75663466899999998</v>
      </c>
      <c r="BI764" s="164">
        <v>0.178571428</v>
      </c>
      <c r="BJ764" s="165">
        <v>115.183254331464</v>
      </c>
      <c r="BK764" s="164">
        <v>0.332252092041045</v>
      </c>
      <c r="BL764" s="165">
        <v>3.7698744537153401</v>
      </c>
      <c r="BM764" s="165">
        <v>33.095932245425203</v>
      </c>
      <c r="BN764" s="165">
        <v>113.07286059825501</v>
      </c>
      <c r="BO764" s="165">
        <v>0.88353089568439303</v>
      </c>
      <c r="BP764" s="165">
        <v>7.9110256861895295E-2</v>
      </c>
      <c r="BQ764" s="165">
        <v>16.985451295676899</v>
      </c>
      <c r="BR764" s="165">
        <v>3.8852105808288901</v>
      </c>
      <c r="BS764" s="284">
        <v>1.7609017223804699</v>
      </c>
      <c r="BT764" s="289"/>
      <c r="BU764" s="279"/>
      <c r="BV764" s="290"/>
      <c r="BW764" s="289"/>
      <c r="BX764" s="289"/>
      <c r="BY764" s="289"/>
      <c r="BZ764" s="289"/>
      <c r="CA764" s="279"/>
      <c r="CB764" s="290"/>
      <c r="CC764" s="289"/>
      <c r="CD764" s="279"/>
      <c r="CE764" s="328"/>
      <c r="CF764" s="290"/>
      <c r="CG764" s="289"/>
      <c r="CH764" s="279"/>
      <c r="CI764" s="328"/>
      <c r="CJ764" s="290"/>
      <c r="CK764" s="289"/>
      <c r="CL764" s="279"/>
      <c r="CM764" s="328"/>
      <c r="CN764" s="290"/>
      <c r="CO764" s="289"/>
      <c r="CP764" s="279"/>
      <c r="CQ764" s="328"/>
      <c r="CR764" s="290"/>
      <c r="CS764" s="289"/>
      <c r="CT764" s="279"/>
      <c r="CU764" s="328"/>
      <c r="CV764" s="328"/>
      <c r="CW764" s="290"/>
      <c r="CX764" s="289"/>
      <c r="CY764" s="279"/>
      <c r="CZ764" s="328"/>
      <c r="DA764" s="328"/>
      <c r="DB764" s="290"/>
      <c r="DC764" s="289"/>
      <c r="DD764" s="279"/>
      <c r="DE764" s="328"/>
      <c r="DF764" s="328"/>
      <c r="DG764" s="290"/>
      <c r="DH764" s="302"/>
      <c r="DI764" s="301">
        <v>4.4388666152954102</v>
      </c>
      <c r="DP764" s="165"/>
      <c r="DQ764" s="165"/>
      <c r="DR764" s="165"/>
      <c r="ED764" s="165"/>
      <c r="EE764" s="165"/>
      <c r="EF764" s="165"/>
      <c r="EG764" s="165"/>
      <c r="EH764" s="166"/>
      <c r="EI764" s="165"/>
      <c r="EJ764" s="164"/>
      <c r="EK764" s="164"/>
      <c r="EL764" s="278"/>
      <c r="EM764" s="278"/>
      <c r="EN764" s="278"/>
      <c r="EO764" s="278"/>
      <c r="EP764" s="278"/>
      <c r="EQ764" s="278"/>
      <c r="ER764" s="165"/>
      <c r="ES764" s="166"/>
      <c r="ET764" s="166"/>
      <c r="EU764" s="166"/>
      <c r="EV764" s="166"/>
      <c r="EW764" s="166"/>
      <c r="EX764" s="284"/>
    </row>
    <row r="765" spans="1:260" ht="13" customHeight="1">
      <c r="A765" s="160" t="s">
        <v>14</v>
      </c>
      <c r="B765" s="160">
        <v>11370</v>
      </c>
      <c r="C765" s="160">
        <v>665833</v>
      </c>
      <c r="D765" s="160">
        <v>21711</v>
      </c>
      <c r="E765" s="160" t="s">
        <v>438</v>
      </c>
      <c r="F765" s="160" t="s">
        <v>438</v>
      </c>
      <c r="G765" s="175"/>
      <c r="H765" s="162" t="s">
        <v>566</v>
      </c>
      <c r="I765" s="162" t="s">
        <v>2593</v>
      </c>
      <c r="J765" s="161">
        <v>26</v>
      </c>
      <c r="K765" s="161">
        <v>8</v>
      </c>
      <c r="L765" s="161" t="s">
        <v>46</v>
      </c>
      <c r="Z765" s="163">
        <v>80</v>
      </c>
      <c r="AA765" s="163">
        <v>343</v>
      </c>
      <c r="AB765" s="163">
        <v>291</v>
      </c>
      <c r="AC765" s="163">
        <v>59</v>
      </c>
      <c r="AD765" s="163">
        <v>32</v>
      </c>
      <c r="AE765" s="163">
        <v>11</v>
      </c>
      <c r="AF765" s="163">
        <v>1</v>
      </c>
      <c r="AG765" s="163">
        <v>15</v>
      </c>
      <c r="AH765" s="163">
        <v>47</v>
      </c>
      <c r="AI765" s="163">
        <v>35</v>
      </c>
      <c r="AJ765" s="163">
        <v>28</v>
      </c>
      <c r="AK765" s="163">
        <v>3</v>
      </c>
      <c r="AL765" s="163">
        <v>46</v>
      </c>
      <c r="AM765" s="163">
        <v>4</v>
      </c>
      <c r="AN765" s="163">
        <v>113</v>
      </c>
      <c r="AO765" s="163">
        <v>3</v>
      </c>
      <c r="AP765" s="163">
        <v>3</v>
      </c>
      <c r="AQ765" s="163">
        <v>0</v>
      </c>
      <c r="AR765" s="163">
        <v>5</v>
      </c>
      <c r="AS765" s="278">
        <v>0.13411078700000001</v>
      </c>
      <c r="AT765" s="278">
        <v>0.32944606399999998</v>
      </c>
      <c r="AU765" s="278">
        <v>0.42541435999999999</v>
      </c>
      <c r="AV765" s="278">
        <v>0.18232044</v>
      </c>
      <c r="AW765" s="278">
        <v>0.21546961000000001</v>
      </c>
      <c r="AX765" s="278">
        <v>0.56906076999999999</v>
      </c>
      <c r="AY765" s="456">
        <v>122.91500000000001</v>
      </c>
      <c r="AZ765" s="278">
        <v>0.13183731000000001</v>
      </c>
      <c r="BA765" s="278">
        <v>0.45856353500000002</v>
      </c>
      <c r="BB765" s="278">
        <v>0.16022099400000001</v>
      </c>
      <c r="BC765" s="278">
        <v>0.38121546899999997</v>
      </c>
      <c r="BD765" s="164">
        <v>0.26506024</v>
      </c>
      <c r="BE765" s="164">
        <v>0.20274913999999999</v>
      </c>
      <c r="BF765" s="164">
        <v>0.314868804</v>
      </c>
      <c r="BG765" s="164">
        <v>0.40206185500000002</v>
      </c>
      <c r="BH765" s="164">
        <v>0.71693065899999997</v>
      </c>
      <c r="BI765" s="164">
        <v>0.199312715</v>
      </c>
      <c r="BJ765" s="165">
        <v>131.00406415494299</v>
      </c>
      <c r="BK765" s="164">
        <v>0.31287754074310398</v>
      </c>
      <c r="BL765" s="165">
        <v>-0.21202390889002801</v>
      </c>
      <c r="BM765" s="165">
        <v>39.5462283541791</v>
      </c>
      <c r="BN765" s="165">
        <v>96.626831138145803</v>
      </c>
      <c r="BO765" s="165">
        <v>6.4188448553803498E-2</v>
      </c>
      <c r="BP765" s="165">
        <v>3.8618835196830301</v>
      </c>
      <c r="BQ765" s="165">
        <v>13.3811004267417</v>
      </c>
      <c r="BR765" s="165">
        <v>2.51024058073462</v>
      </c>
      <c r="BS765" s="284">
        <v>1.38723442660559</v>
      </c>
      <c r="BT765" s="289"/>
      <c r="BU765" s="279"/>
      <c r="BV765" s="290"/>
      <c r="BW765" s="289"/>
      <c r="BX765" s="289"/>
      <c r="BY765" s="289"/>
      <c r="BZ765" s="289"/>
      <c r="CA765" s="279"/>
      <c r="CB765" s="290"/>
      <c r="CC765" s="289"/>
      <c r="CD765" s="279"/>
      <c r="CE765" s="328"/>
      <c r="CF765" s="290"/>
      <c r="CG765" s="289"/>
      <c r="CH765" s="279"/>
      <c r="CI765" s="328"/>
      <c r="CJ765" s="290"/>
      <c r="CK765" s="289"/>
      <c r="CL765" s="279"/>
      <c r="CM765" s="328"/>
      <c r="CN765" s="290"/>
      <c r="CO765" s="289"/>
      <c r="CP765" s="279"/>
      <c r="CQ765" s="328"/>
      <c r="CR765" s="290"/>
      <c r="CS765" s="289"/>
      <c r="CT765" s="279"/>
      <c r="CU765" s="328"/>
      <c r="CV765" s="328"/>
      <c r="CW765" s="290"/>
      <c r="CX765" s="289"/>
      <c r="CY765" s="279"/>
      <c r="CZ765" s="328"/>
      <c r="DA765" s="328"/>
      <c r="DB765" s="290"/>
      <c r="DC765" s="289"/>
      <c r="DD765" s="279"/>
      <c r="DE765" s="328"/>
      <c r="DF765" s="328"/>
      <c r="DG765" s="290"/>
      <c r="DH765" s="302"/>
      <c r="DI765" s="301">
        <v>-0.30984032154083202</v>
      </c>
      <c r="DP765" s="165"/>
      <c r="DQ765" s="165"/>
      <c r="DR765" s="165"/>
      <c r="ED765" s="165"/>
      <c r="EE765" s="165"/>
      <c r="EF765" s="165"/>
      <c r="EG765" s="165"/>
      <c r="EH765" s="166"/>
      <c r="EI765" s="165"/>
      <c r="EJ765" s="164"/>
      <c r="EK765" s="164"/>
      <c r="EL765" s="278"/>
      <c r="EM765" s="278"/>
      <c r="EN765" s="278"/>
      <c r="EO765" s="278"/>
      <c r="EP765" s="278"/>
      <c r="EQ765" s="278"/>
      <c r="ER765" s="165"/>
      <c r="ES765" s="166"/>
      <c r="ET765" s="166"/>
      <c r="EU765" s="166"/>
      <c r="EV765" s="166"/>
      <c r="EW765" s="166"/>
      <c r="EX765" s="284"/>
      <c r="EZ765" s="167"/>
    </row>
    <row r="766" spans="1:260" ht="13" customHeight="1">
      <c r="A766" s="160" t="s">
        <v>14</v>
      </c>
      <c r="B766" s="160">
        <v>10499</v>
      </c>
      <c r="C766" s="160">
        <v>669016</v>
      </c>
      <c r="D766" s="160">
        <v>20202</v>
      </c>
      <c r="E766" s="160" t="s">
        <v>13</v>
      </c>
      <c r="F766" s="160" t="s">
        <v>13</v>
      </c>
      <c r="G766" s="175"/>
      <c r="H766" s="162" t="s">
        <v>2423</v>
      </c>
      <c r="I766" s="162" t="s">
        <v>544</v>
      </c>
      <c r="J766" s="161">
        <v>27</v>
      </c>
      <c r="K766" s="161">
        <v>8</v>
      </c>
      <c r="L766" s="161" t="s">
        <v>46</v>
      </c>
      <c r="Z766" s="163">
        <v>68</v>
      </c>
      <c r="AA766" s="163">
        <v>203</v>
      </c>
      <c r="AB766" s="163">
        <v>177</v>
      </c>
      <c r="AC766" s="163">
        <v>46</v>
      </c>
      <c r="AD766" s="163">
        <v>32</v>
      </c>
      <c r="AE766" s="163">
        <v>10</v>
      </c>
      <c r="AF766" s="163">
        <v>1</v>
      </c>
      <c r="AG766" s="163">
        <v>3</v>
      </c>
      <c r="AH766" s="163">
        <v>26</v>
      </c>
      <c r="AI766" s="163">
        <v>20</v>
      </c>
      <c r="AJ766" s="163">
        <v>5</v>
      </c>
      <c r="AK766" s="163">
        <v>1</v>
      </c>
      <c r="AL766" s="163">
        <v>21</v>
      </c>
      <c r="AM766" s="163">
        <v>0</v>
      </c>
      <c r="AN766" s="163">
        <v>52</v>
      </c>
      <c r="AO766" s="163">
        <v>0</v>
      </c>
      <c r="AP766" s="163">
        <v>3</v>
      </c>
      <c r="AQ766" s="163">
        <v>2</v>
      </c>
      <c r="AR766" s="163">
        <v>1</v>
      </c>
      <c r="AS766" s="278">
        <v>0.10344827500000001</v>
      </c>
      <c r="AT766" s="278">
        <v>0.25615763499999999</v>
      </c>
      <c r="AU766" s="278">
        <v>0.33076923000000003</v>
      </c>
      <c r="AV766" s="278">
        <v>0.30769231000000002</v>
      </c>
      <c r="AW766" s="278">
        <v>9.2307689999999998E-2</v>
      </c>
      <c r="AX766" s="278">
        <v>0.47692308</v>
      </c>
      <c r="AY766" s="456">
        <v>109.002</v>
      </c>
      <c r="AZ766" s="278">
        <v>9.5990279999999997E-2</v>
      </c>
      <c r="BA766" s="278">
        <v>0.4375</v>
      </c>
      <c r="BB766" s="278">
        <v>0.2265625</v>
      </c>
      <c r="BC766" s="278">
        <v>0.3359375</v>
      </c>
      <c r="BD766" s="164">
        <v>0.34399999999999997</v>
      </c>
      <c r="BE766" s="164">
        <v>0.259887005</v>
      </c>
      <c r="BF766" s="164">
        <v>0.33333333300000001</v>
      </c>
      <c r="BG766" s="164">
        <v>0.378531073</v>
      </c>
      <c r="BH766" s="164">
        <v>0.71186440600000001</v>
      </c>
      <c r="BI766" s="164">
        <v>0.11864406800000001</v>
      </c>
      <c r="BJ766" s="165">
        <v>77.982255652256896</v>
      </c>
      <c r="BK766" s="164">
        <v>0.31509211170139501</v>
      </c>
      <c r="BL766" s="165">
        <v>0.234608154398422</v>
      </c>
      <c r="BM766" s="165">
        <v>23.765002350908699</v>
      </c>
      <c r="BN766" s="165">
        <v>98.940119113918897</v>
      </c>
      <c r="BO766" s="165">
        <v>-0.45403809999803202</v>
      </c>
      <c r="BP766" s="165">
        <v>1.7444550716318099</v>
      </c>
      <c r="BQ766" s="165">
        <v>6.34532472456715</v>
      </c>
      <c r="BR766" s="165">
        <v>1.4931027648309501</v>
      </c>
      <c r="BS766" s="284">
        <v>0.65782728065621499</v>
      </c>
      <c r="BT766" s="289"/>
      <c r="BU766" s="279"/>
      <c r="BV766" s="290"/>
      <c r="BW766" s="289"/>
      <c r="BX766" s="289"/>
      <c r="BY766" s="289"/>
      <c r="BZ766" s="289"/>
      <c r="CA766" s="279"/>
      <c r="CB766" s="290"/>
      <c r="CC766" s="289"/>
      <c r="CD766" s="279"/>
      <c r="CE766" s="328"/>
      <c r="CF766" s="290"/>
      <c r="CG766" s="289"/>
      <c r="CH766" s="279"/>
      <c r="CI766" s="328"/>
      <c r="CJ766" s="290"/>
      <c r="CK766" s="289"/>
      <c r="CL766" s="279"/>
      <c r="CM766" s="328"/>
      <c r="CN766" s="290"/>
      <c r="CO766" s="289"/>
      <c r="CP766" s="279"/>
      <c r="CQ766" s="328"/>
      <c r="CR766" s="290"/>
      <c r="CS766" s="289"/>
      <c r="CT766" s="279"/>
      <c r="CU766" s="328"/>
      <c r="CV766" s="328"/>
      <c r="CW766" s="290"/>
      <c r="CX766" s="289"/>
      <c r="CY766" s="279"/>
      <c r="CZ766" s="328"/>
      <c r="DA766" s="328"/>
      <c r="DB766" s="290"/>
      <c r="DC766" s="289"/>
      <c r="DD766" s="279"/>
      <c r="DE766" s="328"/>
      <c r="DF766" s="328"/>
      <c r="DG766" s="290"/>
      <c r="DH766" s="302"/>
      <c r="DI766" s="301">
        <v>-1.76492711901664</v>
      </c>
      <c r="DP766" s="165"/>
      <c r="DQ766" s="165"/>
      <c r="DR766" s="165"/>
      <c r="ED766" s="165"/>
      <c r="EE766" s="165"/>
      <c r="EF766" s="165"/>
      <c r="EG766" s="165"/>
      <c r="EH766" s="166"/>
      <c r="EI766" s="165"/>
      <c r="EJ766" s="164"/>
      <c r="EK766" s="164"/>
      <c r="EL766" s="278"/>
      <c r="EM766" s="278"/>
      <c r="EN766" s="278"/>
      <c r="EO766" s="278"/>
      <c r="EP766" s="278"/>
      <c r="EQ766" s="278"/>
      <c r="ER766" s="165"/>
      <c r="ES766" s="166"/>
      <c r="ET766" s="166"/>
      <c r="EU766" s="166"/>
      <c r="EV766" s="166"/>
      <c r="EW766" s="166"/>
      <c r="EX766" s="284"/>
    </row>
    <row r="767" spans="1:260" ht="13" customHeight="1">
      <c r="A767" s="200" t="s">
        <v>14</v>
      </c>
      <c r="B767" s="200">
        <v>11267</v>
      </c>
      <c r="C767" s="200">
        <v>677950</v>
      </c>
      <c r="D767" s="200">
        <v>23792</v>
      </c>
      <c r="E767" s="200" t="s">
        <v>45</v>
      </c>
      <c r="F767" s="160" t="s">
        <v>45</v>
      </c>
      <c r="G767" s="175"/>
      <c r="H767" s="206" t="s">
        <v>251</v>
      </c>
      <c r="I767" s="206" t="s">
        <v>2528</v>
      </c>
      <c r="J767" s="200">
        <v>25</v>
      </c>
      <c r="K767" s="175">
        <v>8</v>
      </c>
      <c r="L767" s="175" t="s">
        <v>46</v>
      </c>
      <c r="M767" s="210"/>
      <c r="N767" s="211"/>
      <c r="O767" s="175"/>
      <c r="P767" s="175"/>
      <c r="Q767" s="175"/>
      <c r="R767" s="175"/>
      <c r="S767" s="175"/>
      <c r="T767" s="175"/>
      <c r="U767" s="175"/>
      <c r="V767" s="175"/>
      <c r="W767" s="175"/>
      <c r="X767" s="175"/>
      <c r="Y767" s="210"/>
      <c r="Z767" s="163">
        <v>79</v>
      </c>
      <c r="AA767" s="163">
        <v>258</v>
      </c>
      <c r="AB767" s="163">
        <v>238</v>
      </c>
      <c r="AC767" s="163">
        <v>58</v>
      </c>
      <c r="AD767" s="163">
        <v>41</v>
      </c>
      <c r="AE767" s="163">
        <v>10</v>
      </c>
      <c r="AF767" s="163">
        <v>2</v>
      </c>
      <c r="AG767" s="163">
        <v>5</v>
      </c>
      <c r="AH767" s="163">
        <v>28</v>
      </c>
      <c r="AI767" s="163">
        <v>23</v>
      </c>
      <c r="AJ767" s="163">
        <v>5</v>
      </c>
      <c r="AK767" s="163">
        <v>2</v>
      </c>
      <c r="AL767" s="163">
        <v>13</v>
      </c>
      <c r="AM767" s="163">
        <v>0</v>
      </c>
      <c r="AN767" s="163">
        <v>65</v>
      </c>
      <c r="AO767" s="163">
        <v>4</v>
      </c>
      <c r="AP767" s="163">
        <v>2</v>
      </c>
      <c r="AQ767" s="163">
        <v>1</v>
      </c>
      <c r="AR767" s="163">
        <v>2</v>
      </c>
      <c r="AS767" s="278">
        <v>5.0387596E-2</v>
      </c>
      <c r="AT767" s="278">
        <v>0.251937984</v>
      </c>
      <c r="AU767" s="278">
        <v>0.42613635999999999</v>
      </c>
      <c r="AV767" s="278">
        <v>0.22727273000000001</v>
      </c>
      <c r="AW767" s="278">
        <v>7.3863639999999994E-2</v>
      </c>
      <c r="AX767" s="278">
        <v>0.39772727000000002</v>
      </c>
      <c r="AY767" s="456">
        <v>109.414</v>
      </c>
      <c r="AZ767" s="278">
        <v>0.11907271</v>
      </c>
      <c r="BA767" s="278">
        <v>0.55428571400000004</v>
      </c>
      <c r="BB767" s="278">
        <v>0.16</v>
      </c>
      <c r="BC767" s="278">
        <v>0.28571428500000001</v>
      </c>
      <c r="BD767" s="164">
        <v>0.31176470499999998</v>
      </c>
      <c r="BE767" s="164">
        <v>0.243697478</v>
      </c>
      <c r="BF767" s="164">
        <v>0.29182879299999998</v>
      </c>
      <c r="BG767" s="164">
        <v>0.36554621799999998</v>
      </c>
      <c r="BH767" s="164">
        <v>0.65737501099999995</v>
      </c>
      <c r="BI767" s="164">
        <v>0.12184874</v>
      </c>
      <c r="BJ767" s="165">
        <v>80.088619294353407</v>
      </c>
      <c r="BK767" s="164">
        <v>0.28944687203210601</v>
      </c>
      <c r="BL767" s="165">
        <v>-5.0015603437227396</v>
      </c>
      <c r="BM767" s="165">
        <v>24.9040638075071</v>
      </c>
      <c r="BN767" s="165">
        <v>81.905323429473398</v>
      </c>
      <c r="BO767" s="165">
        <v>5.2934192106181999E-2</v>
      </c>
      <c r="BP767" s="165">
        <v>2.1372576029971202</v>
      </c>
      <c r="BQ767" s="165">
        <v>4.1923106235312897</v>
      </c>
      <c r="BR767" s="165">
        <v>-3.31655621651087</v>
      </c>
      <c r="BS767" s="284">
        <v>0.43462177537838698</v>
      </c>
      <c r="BT767" s="289"/>
      <c r="BU767" s="279"/>
      <c r="BV767" s="290"/>
      <c r="BW767" s="289"/>
      <c r="BX767" s="289"/>
      <c r="BY767" s="289"/>
      <c r="BZ767" s="289"/>
      <c r="CA767" s="279"/>
      <c r="CB767" s="290"/>
      <c r="CC767" s="289"/>
      <c r="CD767" s="279"/>
      <c r="CE767" s="328"/>
      <c r="CF767" s="290"/>
      <c r="CG767" s="289"/>
      <c r="CH767" s="279"/>
      <c r="CI767" s="328"/>
      <c r="CJ767" s="290"/>
      <c r="CK767" s="289"/>
      <c r="CL767" s="279"/>
      <c r="CM767" s="328"/>
      <c r="CN767" s="290"/>
      <c r="CO767" s="289"/>
      <c r="CP767" s="279"/>
      <c r="CQ767" s="328"/>
      <c r="CR767" s="290"/>
      <c r="CS767" s="289"/>
      <c r="CT767" s="279"/>
      <c r="CU767" s="328"/>
      <c r="CV767" s="328"/>
      <c r="CW767" s="290"/>
      <c r="CX767" s="289"/>
      <c r="CY767" s="279"/>
      <c r="CZ767" s="328"/>
      <c r="DA767" s="328"/>
      <c r="DB767" s="290"/>
      <c r="DC767" s="289"/>
      <c r="DD767" s="279"/>
      <c r="DE767" s="328"/>
      <c r="DF767" s="328"/>
      <c r="DG767" s="290"/>
      <c r="DH767" s="302"/>
      <c r="DI767" s="301">
        <v>-0.90110588073730402</v>
      </c>
      <c r="DP767" s="165"/>
      <c r="DQ767" s="165"/>
      <c r="DR767" s="165"/>
      <c r="ED767" s="165"/>
      <c r="EE767" s="165"/>
      <c r="EF767" s="165"/>
      <c r="EG767" s="165"/>
      <c r="EH767" s="166"/>
      <c r="EI767" s="165"/>
      <c r="EJ767" s="164"/>
      <c r="EK767" s="164"/>
      <c r="EL767" s="278"/>
      <c r="EM767" s="278"/>
      <c r="EN767" s="278"/>
      <c r="EO767" s="278"/>
      <c r="EP767" s="278"/>
      <c r="EQ767" s="278"/>
      <c r="ER767" s="165"/>
      <c r="ES767" s="166"/>
      <c r="ET767" s="166"/>
      <c r="EU767" s="166"/>
      <c r="EV767" s="166"/>
      <c r="EW767" s="166"/>
      <c r="EX767" s="284"/>
    </row>
    <row r="768" spans="1:260" s="167" customFormat="1" ht="13" customHeight="1">
      <c r="A768" s="160" t="s">
        <v>14</v>
      </c>
      <c r="B768" s="160">
        <v>10480</v>
      </c>
      <c r="C768" s="160">
        <v>663656</v>
      </c>
      <c r="D768" s="160">
        <v>18345</v>
      </c>
      <c r="E768" s="160" t="s">
        <v>129</v>
      </c>
      <c r="F768" s="160" t="s">
        <v>129</v>
      </c>
      <c r="G768" s="175"/>
      <c r="H768" s="168" t="s">
        <v>578</v>
      </c>
      <c r="I768" s="169" t="s">
        <v>547</v>
      </c>
      <c r="J768" s="170">
        <v>28</v>
      </c>
      <c r="K768" s="161">
        <v>9</v>
      </c>
      <c r="L768" s="161" t="s">
        <v>46</v>
      </c>
      <c r="M768" s="184"/>
      <c r="N768" s="187"/>
      <c r="O768" s="161"/>
      <c r="P768" s="161"/>
      <c r="Q768" s="161"/>
      <c r="R768" s="161"/>
      <c r="S768" s="161"/>
      <c r="T768" s="161"/>
      <c r="U768" s="161"/>
      <c r="V768" s="161"/>
      <c r="W768" s="161"/>
      <c r="X768" s="161"/>
      <c r="Y768" s="184"/>
      <c r="Z768" s="163">
        <v>89</v>
      </c>
      <c r="AA768" s="163">
        <v>396</v>
      </c>
      <c r="AB768" s="163">
        <v>334</v>
      </c>
      <c r="AC768" s="163">
        <v>95</v>
      </c>
      <c r="AD768" s="163">
        <v>56</v>
      </c>
      <c r="AE768" s="163">
        <v>18</v>
      </c>
      <c r="AF768" s="163">
        <v>4</v>
      </c>
      <c r="AG768" s="163">
        <v>17</v>
      </c>
      <c r="AH768" s="163">
        <v>65</v>
      </c>
      <c r="AI768" s="163">
        <v>55</v>
      </c>
      <c r="AJ768" s="163">
        <v>22</v>
      </c>
      <c r="AK768" s="163">
        <v>1</v>
      </c>
      <c r="AL768" s="163">
        <v>56</v>
      </c>
      <c r="AM768" s="163">
        <v>7</v>
      </c>
      <c r="AN768" s="163">
        <v>55</v>
      </c>
      <c r="AO768" s="163">
        <v>2</v>
      </c>
      <c r="AP768" s="163">
        <v>3</v>
      </c>
      <c r="AQ768" s="163">
        <v>0</v>
      </c>
      <c r="AR768" s="163">
        <v>5</v>
      </c>
      <c r="AS768" s="278">
        <v>0.14141414099999999</v>
      </c>
      <c r="AT768" s="278">
        <v>0.13888888799999999</v>
      </c>
      <c r="AU768" s="278">
        <v>0.46099290999999998</v>
      </c>
      <c r="AV768" s="278">
        <v>0.20921986000000001</v>
      </c>
      <c r="AW768" s="278">
        <v>0.12367491</v>
      </c>
      <c r="AX768" s="278">
        <v>0.44169610999999998</v>
      </c>
      <c r="AY768" s="456">
        <v>108.711</v>
      </c>
      <c r="AZ768" s="278">
        <v>7.9448459999999999E-2</v>
      </c>
      <c r="BA768" s="278">
        <v>0.308510638</v>
      </c>
      <c r="BB768" s="278">
        <v>0.20567375800000001</v>
      </c>
      <c r="BC768" s="278">
        <v>0.48581560200000001</v>
      </c>
      <c r="BD768" s="164">
        <v>0.29433962200000002</v>
      </c>
      <c r="BE768" s="164">
        <v>0.284431137</v>
      </c>
      <c r="BF768" s="164">
        <v>0.38734177199999997</v>
      </c>
      <c r="BG768" s="164">
        <v>0.51497005900000004</v>
      </c>
      <c r="BH768" s="164">
        <v>0.90231183100000001</v>
      </c>
      <c r="BI768" s="164">
        <v>0.23053892200000001</v>
      </c>
      <c r="BJ768" s="165">
        <v>151.52839460292</v>
      </c>
      <c r="BK768" s="164">
        <v>0.38460094197509198</v>
      </c>
      <c r="BL768" s="165">
        <v>22.505325687228702</v>
      </c>
      <c r="BM768" s="165">
        <v>68.406981361209404</v>
      </c>
      <c r="BN768" s="165">
        <v>150.177565290492</v>
      </c>
      <c r="BO768" s="165">
        <v>0.49794709766898698</v>
      </c>
      <c r="BP768" s="165">
        <v>4.4531965530477402</v>
      </c>
      <c r="BQ768" s="165">
        <v>37.780846596340702</v>
      </c>
      <c r="BR768" s="165">
        <v>27.666371683235301</v>
      </c>
      <c r="BS768" s="284">
        <v>3.9167848228690598</v>
      </c>
      <c r="BT768" s="289"/>
      <c r="BU768" s="279"/>
      <c r="BV768" s="290"/>
      <c r="BW768" s="289"/>
      <c r="BX768" s="289"/>
      <c r="BY768" s="289"/>
      <c r="BZ768" s="289"/>
      <c r="CA768" s="279"/>
      <c r="CB768" s="290"/>
      <c r="CC768" s="289"/>
      <c r="CD768" s="279"/>
      <c r="CE768" s="328"/>
      <c r="CF768" s="290"/>
      <c r="CG768" s="289"/>
      <c r="CH768" s="279"/>
      <c r="CI768" s="328"/>
      <c r="CJ768" s="290"/>
      <c r="CK768" s="289"/>
      <c r="CL768" s="279"/>
      <c r="CM768" s="328"/>
      <c r="CN768" s="290"/>
      <c r="CO768" s="289"/>
      <c r="CP768" s="279"/>
      <c r="CQ768" s="328"/>
      <c r="CR768" s="290"/>
      <c r="CS768" s="289"/>
      <c r="CT768" s="279"/>
      <c r="CU768" s="328"/>
      <c r="CV768" s="328"/>
      <c r="CW768" s="290"/>
      <c r="CX768" s="289"/>
      <c r="CY768" s="279"/>
      <c r="CZ768" s="328"/>
      <c r="DA768" s="328"/>
      <c r="DB768" s="290"/>
      <c r="DC768" s="289"/>
      <c r="DD768" s="279"/>
      <c r="DE768" s="328"/>
      <c r="DF768" s="328"/>
      <c r="DG768" s="290"/>
      <c r="DH768" s="302"/>
      <c r="DI768" s="301">
        <v>-2.7938553094863798</v>
      </c>
      <c r="DJ768" s="163"/>
      <c r="DK768" s="163"/>
      <c r="DL768" s="163"/>
      <c r="DM768" s="163"/>
      <c r="DN768" s="163"/>
      <c r="DO768" s="163"/>
      <c r="DP768" s="165"/>
      <c r="DQ768" s="165"/>
      <c r="DR768" s="165"/>
      <c r="DS768" s="163"/>
      <c r="DT768" s="163"/>
      <c r="DU768" s="163"/>
      <c r="DV768" s="163"/>
      <c r="DW768" s="163"/>
      <c r="DX768" s="163"/>
      <c r="DY768" s="163"/>
      <c r="DZ768" s="163"/>
      <c r="EA768" s="163"/>
      <c r="EB768" s="163"/>
      <c r="EC768" s="163"/>
      <c r="ED768" s="165"/>
      <c r="EE768" s="165"/>
      <c r="EF768" s="165"/>
      <c r="EG768" s="165"/>
      <c r="EH768" s="166"/>
      <c r="EI768" s="165"/>
      <c r="EJ768" s="164"/>
      <c r="EK768" s="164"/>
      <c r="EL768" s="278"/>
      <c r="EM768" s="278"/>
      <c r="EN768" s="278"/>
      <c r="EO768" s="278"/>
      <c r="EP768" s="278"/>
      <c r="EQ768" s="278"/>
      <c r="ER768" s="165"/>
      <c r="ES768" s="166"/>
      <c r="ET768" s="166"/>
      <c r="EU768" s="166"/>
      <c r="EV768" s="166"/>
      <c r="EW768" s="166"/>
      <c r="EX768" s="284"/>
      <c r="EY768" s="458"/>
      <c r="EZ768" s="162"/>
      <c r="FA768" s="162"/>
      <c r="FB768" s="162"/>
      <c r="FC768" s="162"/>
      <c r="FD768" s="162"/>
      <c r="FE768" s="162"/>
      <c r="FF768" s="162"/>
      <c r="FG768" s="162"/>
      <c r="FH768" s="162"/>
      <c r="FI768" s="162"/>
      <c r="FJ768" s="162"/>
      <c r="FK768" s="162"/>
      <c r="FL768" s="162"/>
      <c r="FM768" s="162"/>
      <c r="FN768" s="162"/>
      <c r="FO768" s="162"/>
      <c r="FP768" s="162"/>
      <c r="FQ768" s="162"/>
      <c r="FR768" s="162"/>
      <c r="FS768" s="162"/>
      <c r="FT768" s="162"/>
      <c r="FU768" s="162"/>
      <c r="FV768" s="162"/>
      <c r="FW768" s="162"/>
      <c r="FX768" s="162"/>
      <c r="FY768" s="162"/>
      <c r="FZ768" s="162"/>
      <c r="GA768" s="162"/>
      <c r="GB768" s="162"/>
      <c r="GC768" s="162"/>
      <c r="GD768" s="162"/>
      <c r="GE768" s="162"/>
      <c r="GF768" s="162"/>
      <c r="GG768" s="162"/>
      <c r="GH768" s="162"/>
      <c r="GI768" s="162"/>
      <c r="GJ768" s="162"/>
      <c r="GK768" s="162"/>
      <c r="GL768" s="162"/>
      <c r="GM768" s="162"/>
      <c r="GN768" s="162"/>
      <c r="GO768" s="162"/>
      <c r="GP768" s="162"/>
      <c r="GQ768" s="162"/>
      <c r="GR768" s="162"/>
      <c r="GS768" s="162"/>
      <c r="GT768" s="162"/>
      <c r="GU768" s="162"/>
      <c r="GV768" s="162"/>
      <c r="GW768" s="162"/>
      <c r="GX768" s="162"/>
      <c r="GY768" s="162"/>
      <c r="GZ768" s="162"/>
      <c r="HA768" s="162"/>
      <c r="HB768" s="162"/>
      <c r="HC768" s="162"/>
      <c r="HD768" s="162"/>
      <c r="HE768" s="162"/>
      <c r="HF768" s="162"/>
      <c r="HG768" s="162"/>
      <c r="HH768" s="162"/>
      <c r="HI768" s="162"/>
      <c r="HJ768" s="162"/>
      <c r="HK768" s="162"/>
      <c r="HL768" s="162"/>
      <c r="HM768" s="162"/>
      <c r="HN768" s="162"/>
      <c r="HO768" s="162"/>
      <c r="HP768" s="162"/>
      <c r="HQ768" s="162"/>
      <c r="HR768" s="162"/>
      <c r="HS768" s="162"/>
      <c r="HT768" s="162"/>
      <c r="HU768" s="162"/>
      <c r="HV768" s="162"/>
      <c r="HW768" s="162"/>
      <c r="HX768" s="162"/>
      <c r="HY768" s="162"/>
      <c r="HZ768" s="162"/>
      <c r="IA768" s="162"/>
      <c r="IB768" s="162"/>
      <c r="IC768" s="162"/>
      <c r="ID768" s="162"/>
      <c r="IE768" s="162"/>
      <c r="IF768" s="162"/>
      <c r="IG768" s="162"/>
      <c r="IH768" s="162"/>
      <c r="II768" s="162"/>
      <c r="IJ768" s="162"/>
      <c r="IK768" s="162"/>
      <c r="IL768" s="162"/>
      <c r="IM768" s="162"/>
      <c r="IN768" s="162"/>
      <c r="IO768" s="162"/>
      <c r="IP768" s="162"/>
      <c r="IQ768" s="162"/>
      <c r="IR768" s="162"/>
      <c r="IS768" s="162"/>
      <c r="IT768" s="162"/>
      <c r="IU768" s="162"/>
      <c r="IV768" s="162"/>
      <c r="IW768" s="162"/>
      <c r="IX768" s="162"/>
      <c r="IY768" s="162"/>
      <c r="IZ768" s="162"/>
    </row>
    <row r="769" spans="1:154" ht="13" customHeight="1">
      <c r="A769" s="160" t="s">
        <v>14</v>
      </c>
      <c r="G769" s="175"/>
      <c r="H769" s="162" t="s">
        <v>4308</v>
      </c>
      <c r="Z769" s="163"/>
      <c r="BT769" s="480"/>
      <c r="BU769" s="481"/>
      <c r="BV769" s="482"/>
      <c r="BW769" s="480"/>
      <c r="BX769" s="480"/>
      <c r="BY769" s="480"/>
      <c r="BZ769" s="480"/>
      <c r="CA769" s="481"/>
      <c r="CB769" s="482"/>
      <c r="CC769" s="480"/>
      <c r="CD769" s="481"/>
      <c r="CE769" s="483"/>
      <c r="CF769" s="482"/>
      <c r="CG769" s="480"/>
      <c r="CH769" s="481"/>
      <c r="CI769" s="483"/>
      <c r="CJ769" s="482"/>
      <c r="CK769" s="480"/>
      <c r="CL769" s="481"/>
      <c r="CM769" s="483"/>
      <c r="CN769" s="482"/>
      <c r="CO769" s="480"/>
      <c r="CP769" s="481"/>
      <c r="CQ769" s="483"/>
      <c r="CR769" s="482"/>
      <c r="DH769" s="325"/>
      <c r="DI769" s="300"/>
    </row>
    <row r="770" spans="1:154" ht="13" customHeight="1">
      <c r="A770" s="160" t="s">
        <v>4300</v>
      </c>
      <c r="B770" s="200">
        <v>11309</v>
      </c>
      <c r="C770" s="200">
        <v>665019</v>
      </c>
      <c r="D770" s="160">
        <v>20572</v>
      </c>
      <c r="E770" s="200" t="s">
        <v>3328</v>
      </c>
      <c r="F770" s="200" t="s">
        <v>3328</v>
      </c>
      <c r="G770" s="175"/>
      <c r="H770" s="206" t="s">
        <v>2949</v>
      </c>
      <c r="I770" s="206" t="s">
        <v>2950</v>
      </c>
      <c r="J770" s="200">
        <v>29</v>
      </c>
      <c r="K770" s="175">
        <v>3</v>
      </c>
      <c r="L770" s="175" t="s">
        <v>46</v>
      </c>
      <c r="M770" s="210"/>
      <c r="N770" s="211"/>
      <c r="O770" s="175"/>
      <c r="P770" s="175"/>
      <c r="Q770" s="175"/>
      <c r="R770" s="175"/>
      <c r="S770" s="175"/>
      <c r="T770" s="175"/>
      <c r="U770" s="175"/>
      <c r="V770" s="175"/>
      <c r="W770" s="175"/>
      <c r="X770" s="175"/>
      <c r="Y770" s="210"/>
      <c r="Z770" s="163">
        <v>58</v>
      </c>
      <c r="AA770" s="163">
        <v>158</v>
      </c>
      <c r="AB770" s="163">
        <v>138</v>
      </c>
      <c r="AC770" s="163">
        <v>28</v>
      </c>
      <c r="AD770" s="163">
        <v>12</v>
      </c>
      <c r="AE770" s="163">
        <v>5</v>
      </c>
      <c r="AF770" s="163">
        <v>1</v>
      </c>
      <c r="AG770" s="163">
        <v>10</v>
      </c>
      <c r="AH770" s="163">
        <v>21</v>
      </c>
      <c r="AI770" s="163">
        <v>22</v>
      </c>
      <c r="AJ770" s="163">
        <v>0</v>
      </c>
      <c r="AK770" s="163">
        <v>1</v>
      </c>
      <c r="AL770" s="163">
        <v>14</v>
      </c>
      <c r="AM770" s="163">
        <v>0</v>
      </c>
      <c r="AN770" s="163">
        <v>40</v>
      </c>
      <c r="AO770" s="163">
        <v>4</v>
      </c>
      <c r="AP770" s="163">
        <v>1</v>
      </c>
      <c r="AQ770" s="163">
        <v>1</v>
      </c>
      <c r="AR770" s="163">
        <v>1</v>
      </c>
      <c r="AS770" s="278">
        <v>8.8607593999999998E-2</v>
      </c>
      <c r="AT770" s="278">
        <v>0.25316455599999999</v>
      </c>
      <c r="AU770" s="278">
        <v>0.46</v>
      </c>
      <c r="AV770" s="278">
        <v>0.15</v>
      </c>
      <c r="AW770" s="278">
        <v>0.13</v>
      </c>
      <c r="AX770" s="278">
        <v>0.51</v>
      </c>
      <c r="AY770" s="456">
        <v>108.96</v>
      </c>
      <c r="AZ770" s="278">
        <v>0.10839695000000001</v>
      </c>
      <c r="BA770" s="278">
        <v>0.326530612</v>
      </c>
      <c r="BB770" s="278">
        <v>0.19387755100000001</v>
      </c>
      <c r="BC770" s="278">
        <v>0.47959183599999999</v>
      </c>
      <c r="BD770" s="164">
        <v>0.20224719099999999</v>
      </c>
      <c r="BE770" s="164">
        <v>0.20289855000000001</v>
      </c>
      <c r="BF770" s="164">
        <v>0.29299363</v>
      </c>
      <c r="BG770" s="164">
        <v>0.47101449200000001</v>
      </c>
      <c r="BH770" s="164">
        <v>0.76400812200000001</v>
      </c>
      <c r="BI770" s="164">
        <v>0.268115942</v>
      </c>
      <c r="BJ770" s="165">
        <v>172.94181411630001</v>
      </c>
      <c r="BK770" s="164">
        <v>0.32971937793075601</v>
      </c>
      <c r="BL770" s="165">
        <v>2.0424000377104101</v>
      </c>
      <c r="BM770" s="165">
        <v>20.3566969985411</v>
      </c>
      <c r="BN770" s="165">
        <v>111.360021312184</v>
      </c>
      <c r="BO770" s="165">
        <v>0.46565641639155098</v>
      </c>
      <c r="BP770" s="165">
        <v>-1.9168079830706099E-2</v>
      </c>
      <c r="BQ770" s="165">
        <v>7.7418654321961604</v>
      </c>
      <c r="BR770" s="165">
        <v>2.0280956745416399</v>
      </c>
      <c r="BS770" s="284">
        <v>0.80260829910723896</v>
      </c>
      <c r="BT770" s="289"/>
      <c r="BU770" s="279"/>
      <c r="BV770" s="290"/>
      <c r="BW770" s="289"/>
      <c r="BX770" s="289"/>
      <c r="BY770" s="289"/>
      <c r="BZ770" s="289"/>
      <c r="CA770" s="279"/>
      <c r="CB770" s="290"/>
      <c r="CC770" s="289"/>
      <c r="CD770" s="279"/>
      <c r="CE770" s="328"/>
      <c r="CF770" s="290"/>
      <c r="CG770" s="289"/>
      <c r="CH770" s="279"/>
      <c r="CI770" s="328"/>
      <c r="CJ770" s="290"/>
      <c r="CK770" s="289"/>
      <c r="CL770" s="279"/>
      <c r="CM770" s="328"/>
      <c r="CN770" s="290"/>
      <c r="CO770" s="289"/>
      <c r="CP770" s="279"/>
      <c r="CQ770" s="328"/>
      <c r="CR770" s="290"/>
      <c r="CS770" s="289"/>
      <c r="CT770" s="279"/>
      <c r="CU770" s="328"/>
      <c r="CV770" s="328"/>
      <c r="CW770" s="290"/>
      <c r="CX770" s="289"/>
      <c r="CY770" s="279"/>
      <c r="CZ770" s="328"/>
      <c r="DA770" s="328"/>
      <c r="DB770" s="290"/>
      <c r="DC770" s="289"/>
      <c r="DD770" s="279"/>
      <c r="DE770" s="328"/>
      <c r="DF770" s="328"/>
      <c r="DG770" s="290"/>
      <c r="DH770" s="302"/>
      <c r="DI770" s="301">
        <v>0.31615548767149398</v>
      </c>
      <c r="DP770" s="165"/>
      <c r="DQ770" s="165"/>
      <c r="DR770" s="165"/>
      <c r="ED770" s="165"/>
      <c r="EE770" s="165"/>
      <c r="EF770" s="165"/>
      <c r="EG770" s="165"/>
      <c r="EH770" s="166"/>
      <c r="EI770" s="165"/>
      <c r="EJ770" s="164"/>
      <c r="EK770" s="164"/>
      <c r="EL770" s="278"/>
      <c r="EM770" s="278"/>
      <c r="EN770" s="278"/>
      <c r="EO770" s="278"/>
      <c r="EP770" s="278"/>
      <c r="EQ770" s="278"/>
      <c r="ER770" s="165"/>
      <c r="ES770" s="166"/>
      <c r="ET770" s="166"/>
      <c r="EU770" s="166"/>
      <c r="EV770" s="166"/>
      <c r="EW770" s="166"/>
      <c r="EX770" s="284"/>
    </row>
    <row r="771" spans="1:154" ht="13" customHeight="1">
      <c r="A771" s="171" t="s">
        <v>470</v>
      </c>
      <c r="B771" s="474"/>
      <c r="C771" s="299"/>
      <c r="D771" s="299"/>
      <c r="E771" s="171" cm="1">
        <f t="array" ref="E771">SUMPRODUCT(--($A772:$A$2509=A771),--(K772:$K$2509&gt;0))</f>
        <v>40</v>
      </c>
      <c r="F771" s="171"/>
      <c r="G771" s="190"/>
      <c r="H771" s="471" t="s">
        <v>4219</v>
      </c>
      <c r="I771" s="172"/>
      <c r="J771" s="173"/>
      <c r="K771" s="174">
        <v>0</v>
      </c>
      <c r="L771" s="174"/>
      <c r="M771" s="185"/>
      <c r="N771" s="188"/>
      <c r="O771" s="174"/>
      <c r="P771" s="174"/>
      <c r="Q771" s="174"/>
      <c r="R771" s="174"/>
      <c r="S771" s="174"/>
      <c r="T771" s="174"/>
      <c r="U771" s="174"/>
      <c r="V771" s="174"/>
      <c r="W771" s="174"/>
      <c r="X771" s="174"/>
      <c r="Y771" s="185"/>
      <c r="Z771" s="334" cm="1">
        <f t="array" ref="Z771">SUMPRODUCT(--($A772:$A$2509=$A771),--(Z772:Z$2509))</f>
        <v>1102</v>
      </c>
      <c r="AA771" s="334" cm="1">
        <f t="array" ref="AA771">SUMPRODUCT(--($A772:$A$2509=$A771),--(AA772:AA$2509))</f>
        <v>3892</v>
      </c>
      <c r="AB771" s="334" cm="1">
        <f t="array" ref="AB771">SUMPRODUCT(--($A772:$A$2509=$A771),--(AB772:AB$2509))</f>
        <v>3494</v>
      </c>
      <c r="AC771" s="334" cm="1">
        <f t="array" ref="AC771">SUMPRODUCT(--($A772:$A$2509=$A771),--(AC772:AC$2509))</f>
        <v>860</v>
      </c>
      <c r="AD771" s="334" cm="1">
        <f t="array" ref="AD771">SUMPRODUCT(--($A772:$A$2509=$A771),--(AD772:AD$2509))</f>
        <v>555</v>
      </c>
      <c r="AE771" s="334" cm="1">
        <f t="array" ref="AE771">SUMPRODUCT(--($A772:$A$2509=$A771),--(AE772:AE$2509))</f>
        <v>173</v>
      </c>
      <c r="AF771" s="334" cm="1">
        <f t="array" ref="AF771">SUMPRODUCT(--($A772:$A$2509=$A771),--(AF772:AF$2509))</f>
        <v>15</v>
      </c>
      <c r="AG771" s="334" cm="1">
        <f t="array" ref="AG771">SUMPRODUCT(--($A772:$A$2509=$A771),--(AG772:AG$2509))</f>
        <v>117</v>
      </c>
      <c r="AH771" s="334" cm="1">
        <f t="array" ref="AH771">SUMPRODUCT(--($A772:$A$2509=$A771),--(AH772:AH$2509))</f>
        <v>487</v>
      </c>
      <c r="AI771" s="334" cm="1">
        <f t="array" ref="AI771">SUMPRODUCT(--($A772:$A$2509=$A771),--(AI772:AI$2509))</f>
        <v>479</v>
      </c>
      <c r="AJ771" s="334" cm="1">
        <f t="array" ref="AJ771">SUMPRODUCT(--($A772:$A$2509=$A771),--(AJ772:AJ$2509))</f>
        <v>105</v>
      </c>
      <c r="AK771" s="334" cm="1">
        <f t="array" ref="AK771">SUMPRODUCT(--($A772:$A$2509=$A771),--(AK772:AK$2509))</f>
        <v>41</v>
      </c>
      <c r="AL771" s="334" cm="1">
        <f t="array" ref="AL771">SUMPRODUCT(--($A772:$A$2509=$A771),--(AL772:AL$2509))</f>
        <v>299</v>
      </c>
      <c r="AM771" s="334" cm="1">
        <f t="array" ref="AM771">SUMPRODUCT(--($A772:$A$2509=$A771),--(AM772:AM$2509))</f>
        <v>6</v>
      </c>
      <c r="AN771" s="334" cm="1">
        <f t="array" ref="AN771">SUMPRODUCT(--($A772:$A$2509=$A771),--(AN772:AN$2509))</f>
        <v>867</v>
      </c>
      <c r="AO771" s="334" cm="1">
        <f t="array" ref="AO771">SUMPRODUCT(--($A772:$A$2509=$A771),--(AO772:AO$2509))</f>
        <v>45</v>
      </c>
      <c r="AP771" s="334" cm="1">
        <f t="array" ref="AP771">SUMPRODUCT(--($A772:$A$2509=$A771),--(AP772:AP$2509))</f>
        <v>29</v>
      </c>
      <c r="AQ771" s="334" cm="1">
        <f t="array" ref="AQ771">SUMPRODUCT(--($A772:$A$2509=$A771),--(AQ772:AQ$2509))</f>
        <v>24</v>
      </c>
      <c r="AR771" s="334" cm="1">
        <f t="array" ref="AR771">SUMPRODUCT(--($A772:$A$2509=$A771),--(AR772:AR$2509))</f>
        <v>65</v>
      </c>
      <c r="AS771" s="335"/>
      <c r="AT771" s="335"/>
      <c r="AU771" s="335"/>
      <c r="AV771" s="335"/>
      <c r="AW771" s="335"/>
      <c r="AX771" s="335"/>
      <c r="AY771" s="336"/>
      <c r="AZ771" s="335"/>
      <c r="BA771" s="335"/>
      <c r="BB771" s="335"/>
      <c r="BC771" s="335"/>
      <c r="BD771" s="337"/>
      <c r="BE771" s="337">
        <f>AC771/AB771</f>
        <v>0.24613623354321695</v>
      </c>
      <c r="BF771" s="337">
        <f>(AC771+AL771+AM771+AO771)/(AA771-AP771-AQ771)</f>
        <v>0.31518624641833809</v>
      </c>
      <c r="BG771" s="337">
        <f>((AC771-AE771-AF771-AG771)+(AE771*2)+(AF771*3)+(AG771*4))/AB771</f>
        <v>0.40469376073268459</v>
      </c>
      <c r="BH771" s="337">
        <f>BF771+BG771</f>
        <v>0.71988000715102274</v>
      </c>
      <c r="BI771" s="337">
        <f>BG771+BH771</f>
        <v>1.1245737678837073</v>
      </c>
      <c r="BJ771" s="337"/>
      <c r="BK771" s="337"/>
      <c r="BL771" s="336"/>
      <c r="BM771" s="336"/>
      <c r="BN771" s="336"/>
      <c r="BO771" s="338"/>
      <c r="BP771" s="339" cm="1">
        <f t="array" ref="BP771">SUMPRODUCT(--($A772:$A$2509=$A771),--(BP772:BP$2509))</f>
        <v>1.8500885055400356</v>
      </c>
      <c r="BQ771" s="336"/>
      <c r="BR771" s="339" cm="1">
        <f t="array" ref="BR771">SUMPRODUCT(--($A772:$A$2509=$A771),--(BR772:BR$2509))</f>
        <v>7.4494981581523687</v>
      </c>
      <c r="BS771" s="333" cm="1">
        <f t="array" ref="BS771">SUMPRODUCT(--($A772:$A$2509=$A771),--(BS772:BS$2509))</f>
        <v>15.569514802486633</v>
      </c>
      <c r="BT771" s="238"/>
      <c r="BU771" s="239"/>
      <c r="BV771" s="295"/>
      <c r="BW771" s="238"/>
      <c r="BX771" s="238"/>
      <c r="BY771" s="238"/>
      <c r="BZ771" s="238"/>
      <c r="CA771" s="239"/>
      <c r="CB771" s="295"/>
      <c r="CC771" s="238"/>
      <c r="CD771" s="239"/>
      <c r="CE771" s="329"/>
      <c r="CF771" s="295"/>
      <c r="CG771" s="238"/>
      <c r="CH771" s="239"/>
      <c r="CI771" s="329"/>
      <c r="CJ771" s="295"/>
      <c r="CK771" s="238"/>
      <c r="CL771" s="239"/>
      <c r="CM771" s="329"/>
      <c r="CN771" s="295"/>
      <c r="CO771" s="238"/>
      <c r="CP771" s="239"/>
      <c r="CQ771" s="329"/>
      <c r="CR771" s="295"/>
      <c r="CS771" s="291"/>
      <c r="CT771" s="292"/>
      <c r="CU771" s="330"/>
      <c r="CV771" s="330"/>
      <c r="CW771" s="293"/>
      <c r="CX771" s="291"/>
      <c r="CY771" s="292"/>
      <c r="CZ771" s="330"/>
      <c r="DA771" s="330"/>
      <c r="DB771" s="293"/>
      <c r="DC771" s="291"/>
      <c r="DD771" s="292"/>
      <c r="DE771" s="330"/>
      <c r="DF771" s="330"/>
      <c r="DG771" s="293"/>
      <c r="DH771" s="303" cm="1">
        <f t="array" ref="DH771">SUMPRODUCT(--($A772:$A$2509=$A771),--(DH772:DH$2509))</f>
        <v>0</v>
      </c>
      <c r="DI771" s="343" cm="1">
        <f t="array" ref="DI771">SUMPRODUCT(--($A772:$A$2509=$A771),--(DI772:DI$2509))</f>
        <v>12.887815497815598</v>
      </c>
      <c r="DJ771" s="334" cm="1">
        <f t="array" ref="DJ771">SUMPRODUCT(--($A772:$A$2509=$A771),--(DJ772:DJ$2509))</f>
        <v>385</v>
      </c>
      <c r="DK771" s="334" cm="1">
        <f t="array" ref="DK771">SUMPRODUCT(--($A772:$A$2509=$A771),--(DK772:DK$2509))</f>
        <v>97</v>
      </c>
      <c r="DL771" s="334" cm="1">
        <f t="array" ref="DL771">SUMPRODUCT(--($A772:$A$2509=$A771),--(DL772:DL$2509))</f>
        <v>1</v>
      </c>
      <c r="DM771" s="334" cm="1">
        <f t="array" ref="DM771">SUMPRODUCT(--($A772:$A$2509=$A771),--(DM772:DM$2509))</f>
        <v>58</v>
      </c>
      <c r="DN771" s="334" cm="1">
        <f t="array" ref="DN771">SUMPRODUCT(--($A772:$A$2509=$A771),--(DN772:DN$2509))</f>
        <v>38</v>
      </c>
      <c r="DO771" s="334" cm="1">
        <f t="array" ref="DO771">SUMPRODUCT(--($A772:$A$2509=$A771),--(DO772:DO$2509))</f>
        <v>48</v>
      </c>
      <c r="DP771" s="339" cm="1">
        <f t="array" ref="DP771">SUMPRODUCT(--($A772:$A$2509=$A771),--(DP772:DP$2509))</f>
        <v>828.20000000000016</v>
      </c>
      <c r="DQ771" s="339" cm="1">
        <f t="array" ref="DQ771">SUMPRODUCT(--($A772:$A$2509=$A771),--(DQ772:DQ$2509))</f>
        <v>522.0999907031653</v>
      </c>
      <c r="DR771" s="339" cm="1">
        <f t="array" ref="DR771">SUMPRODUCT(--($A772:$A$2509=$A771),--(DR772:DR$2509))</f>
        <v>303.99999761581392</v>
      </c>
      <c r="DS771" s="334" cm="1">
        <f t="array" ref="DS771">SUMPRODUCT(--($A772:$A$2509=$A771),--(DS772:DS$2509))</f>
        <v>3473</v>
      </c>
      <c r="DT771" s="334" cm="1">
        <f t="array" ref="DT771">SUMPRODUCT(--($A772:$A$2509=$A771),--(DT772:DT$2509))</f>
        <v>743</v>
      </c>
      <c r="DU771" s="334" cm="1">
        <f t="array" ref="DU771">SUMPRODUCT(--($A772:$A$2509=$A771),--(DU772:DU$2509))</f>
        <v>364</v>
      </c>
      <c r="DV771" s="334" cm="1">
        <f t="array" ref="DV771">SUMPRODUCT(--($A772:$A$2509=$A771),--(DV772:DV$2509))</f>
        <v>335</v>
      </c>
      <c r="DW771" s="334" cm="1">
        <f t="array" ref="DW771">SUMPRODUCT(--($A772:$A$2509=$A771),--(DW772:DW$2509))</f>
        <v>106</v>
      </c>
      <c r="DX771" s="334" cm="1">
        <f t="array" ref="DX771">SUMPRODUCT(--($A772:$A$2509=$A771),--(DX772:DX$2509))</f>
        <v>275</v>
      </c>
      <c r="DY771" s="334" cm="1">
        <f t="array" ref="DY771">SUMPRODUCT(--($A772:$A$2509=$A771),--(DY772:DY$2509))</f>
        <v>10</v>
      </c>
      <c r="DZ771" s="334" cm="1">
        <f t="array" ref="DZ771">SUMPRODUCT(--($A772:$A$2509=$A771),--(DZ772:DZ$2509))</f>
        <v>33</v>
      </c>
      <c r="EA771" s="334" cm="1">
        <f t="array" ref="EA771">SUMPRODUCT(--($A772:$A$2509=$A771),--(EA772:EA$2509))</f>
        <v>37</v>
      </c>
      <c r="EB771" s="334" cm="1">
        <f t="array" ref="EB771">SUMPRODUCT(--($A772:$A$2509=$A771),--(EB772:EB$2509))</f>
        <v>3</v>
      </c>
      <c r="EC771" s="334" cm="1">
        <f t="array" ref="EC771">SUMPRODUCT(--($A772:$A$2509=$A771),--(EC772:EC$2509))</f>
        <v>869</v>
      </c>
      <c r="ED771" s="338">
        <f>EC771/DP771*10</f>
        <v>10.492634629316589</v>
      </c>
      <c r="EE771" s="338">
        <f>DX771/DP771*10</f>
        <v>3.3204539966191735</v>
      </c>
      <c r="EF771" s="338">
        <f>DW771/DP771*10</f>
        <v>1.2798840859695724</v>
      </c>
      <c r="EG771" s="338">
        <f>DX771/DQ771*10</f>
        <v>5.2671902872403713</v>
      </c>
      <c r="EH771" s="341">
        <f>(DT771+DX771+DZ771)/DP771</f>
        <v>1.2690171456170005</v>
      </c>
      <c r="EI771" s="341"/>
      <c r="EJ771" s="337">
        <f>DT771/(DS771-DX771-DY771-DZ771)</f>
        <v>0.23549920760697307</v>
      </c>
      <c r="EK771" s="337"/>
      <c r="EL771" s="342"/>
      <c r="EM771" s="342"/>
      <c r="EN771" s="342"/>
      <c r="EO771" s="342"/>
      <c r="EP771" s="342"/>
      <c r="EQ771" s="342"/>
      <c r="ER771" s="237"/>
      <c r="ES771" s="341"/>
      <c r="ET771" s="341"/>
      <c r="EU771" s="341"/>
      <c r="EV771" s="341"/>
      <c r="EW771" s="341"/>
      <c r="EX771" s="333" cm="1">
        <f t="array" ref="EX771">SUMPRODUCT(--($A772:$A$2509=$A771),--(EX772:EX$2509))</f>
        <v>12.047808548435549</v>
      </c>
    </row>
    <row r="772" spans="1:154" ht="13" customHeight="1">
      <c r="A772" s="160" t="s">
        <v>470</v>
      </c>
      <c r="B772" s="160">
        <v>9124</v>
      </c>
      <c r="C772" s="160">
        <v>554430</v>
      </c>
      <c r="D772" s="160">
        <v>10310</v>
      </c>
      <c r="E772" s="160" t="s">
        <v>13</v>
      </c>
      <c r="F772" s="160" t="s">
        <v>13</v>
      </c>
      <c r="G772" s="175"/>
      <c r="H772" s="168" t="s">
        <v>561</v>
      </c>
      <c r="I772" s="169" t="s">
        <v>287</v>
      </c>
      <c r="J772" s="170">
        <v>35</v>
      </c>
      <c r="K772" s="161">
        <v>1</v>
      </c>
      <c r="M772" s="184" t="s">
        <v>837</v>
      </c>
      <c r="Z772" s="163"/>
      <c r="AS772" s="278"/>
      <c r="AT772" s="278"/>
      <c r="AU772" s="278"/>
      <c r="AV772" s="278"/>
      <c r="AW772" s="278"/>
      <c r="AX772" s="278"/>
      <c r="AY772" s="456"/>
      <c r="AZ772" s="278"/>
      <c r="BA772" s="278"/>
      <c r="BB772" s="278"/>
      <c r="BC772" s="278"/>
      <c r="BD772" s="164"/>
      <c r="BE772" s="164"/>
      <c r="BF772" s="164"/>
      <c r="BG772" s="164"/>
      <c r="BH772" s="164"/>
      <c r="BI772" s="164"/>
      <c r="BJ772" s="165"/>
      <c r="BK772" s="164"/>
      <c r="BL772" s="165"/>
      <c r="BM772" s="165"/>
      <c r="BN772" s="165"/>
      <c r="BO772" s="165"/>
      <c r="BP772" s="165"/>
      <c r="BQ772" s="165"/>
      <c r="BR772" s="165"/>
      <c r="BS772" s="284"/>
      <c r="BT772" s="289"/>
      <c r="BU772" s="279"/>
      <c r="BV772" s="290"/>
      <c r="BW772" s="289"/>
      <c r="BX772" s="289"/>
      <c r="BY772" s="289"/>
      <c r="BZ772" s="289"/>
      <c r="CA772" s="279"/>
      <c r="CB772" s="290"/>
      <c r="CC772" s="289"/>
      <c r="CD772" s="279"/>
      <c r="CE772" s="328"/>
      <c r="CF772" s="290"/>
      <c r="CG772" s="289"/>
      <c r="CH772" s="279"/>
      <c r="CI772" s="328"/>
      <c r="CJ772" s="290"/>
      <c r="CK772" s="289"/>
      <c r="CL772" s="279"/>
      <c r="CM772" s="328"/>
      <c r="CN772" s="290"/>
      <c r="CO772" s="289"/>
      <c r="CP772" s="279"/>
      <c r="CQ772" s="328"/>
      <c r="CR772" s="290"/>
      <c r="CS772" s="289"/>
      <c r="CT772" s="279"/>
      <c r="CU772" s="328"/>
      <c r="CV772" s="328"/>
      <c r="CW772" s="290"/>
      <c r="CX772" s="289"/>
      <c r="CY772" s="279"/>
      <c r="CZ772" s="328"/>
      <c r="DA772" s="328"/>
      <c r="DB772" s="290"/>
      <c r="DC772" s="289"/>
      <c r="DD772" s="279"/>
      <c r="DE772" s="328"/>
      <c r="DF772" s="328"/>
      <c r="DG772" s="290"/>
      <c r="DH772" s="302"/>
      <c r="DI772" s="301"/>
      <c r="DJ772" s="163">
        <v>18</v>
      </c>
      <c r="DK772" s="163">
        <v>18</v>
      </c>
      <c r="DL772" s="163">
        <v>1</v>
      </c>
      <c r="DM772" s="163">
        <v>9</v>
      </c>
      <c r="DN772" s="163">
        <v>3</v>
      </c>
      <c r="DO772" s="163">
        <v>0</v>
      </c>
      <c r="DP772" s="165">
        <v>116</v>
      </c>
      <c r="DQ772" s="165">
        <v>116</v>
      </c>
      <c r="DR772" s="165"/>
      <c r="DS772" s="163">
        <v>441</v>
      </c>
      <c r="DT772" s="163">
        <v>73</v>
      </c>
      <c r="DU772" s="163">
        <v>30</v>
      </c>
      <c r="DV772" s="163">
        <v>28</v>
      </c>
      <c r="DW772" s="163">
        <v>11</v>
      </c>
      <c r="DX772" s="163">
        <v>25</v>
      </c>
      <c r="DY772" s="163">
        <v>0</v>
      </c>
      <c r="DZ772" s="163">
        <v>3</v>
      </c>
      <c r="EA772" s="163">
        <v>1</v>
      </c>
      <c r="EB772" s="163">
        <v>0</v>
      </c>
      <c r="EC772" s="163">
        <v>148</v>
      </c>
      <c r="ED772" s="165">
        <v>11.4827586206896</v>
      </c>
      <c r="EE772" s="165">
        <v>1.93965517241379</v>
      </c>
      <c r="EF772" s="165">
        <v>0.85344827586206895</v>
      </c>
      <c r="EG772" s="165">
        <v>5.6637931034482696</v>
      </c>
      <c r="EH772" s="166">
        <v>0.84482758620689602</v>
      </c>
      <c r="EI772" s="165">
        <v>65.202727154990697</v>
      </c>
      <c r="EJ772" s="164">
        <v>0.17675544794188799</v>
      </c>
      <c r="EK772" s="164">
        <v>0.244094488188976</v>
      </c>
      <c r="EL772" s="278">
        <v>0.40151515100000001</v>
      </c>
      <c r="EM772" s="278">
        <v>0.21969696899999999</v>
      </c>
      <c r="EN772" s="278">
        <v>0.37878787800000002</v>
      </c>
      <c r="EO772" s="278">
        <v>6.0377359999999998E-2</v>
      </c>
      <c r="EP772" s="278">
        <v>0.31320755</v>
      </c>
      <c r="EQ772" s="278">
        <v>0.14254021</v>
      </c>
      <c r="ER772" s="165">
        <v>0.47130028347261699</v>
      </c>
      <c r="ES772" s="166">
        <v>2.17241379310344</v>
      </c>
      <c r="ET772" s="166">
        <v>2.2000000000000002</v>
      </c>
      <c r="EU772" s="166">
        <v>2.490920323339</v>
      </c>
      <c r="EV772" s="166">
        <v>2.52932600430373</v>
      </c>
      <c r="EW772" s="166">
        <v>2.5700360544881402</v>
      </c>
      <c r="EX772" s="284">
        <v>3.7798969745635902</v>
      </c>
    </row>
    <row r="773" spans="1:154" ht="13" customHeight="1">
      <c r="A773" s="160" t="s">
        <v>470</v>
      </c>
      <c r="B773" s="160">
        <v>11706</v>
      </c>
      <c r="C773" s="160">
        <v>650911</v>
      </c>
      <c r="D773" s="160">
        <v>20778</v>
      </c>
      <c r="E773" s="160" t="s">
        <v>13</v>
      </c>
      <c r="F773" s="160" t="s">
        <v>13</v>
      </c>
      <c r="G773" s="175"/>
      <c r="H773" s="162" t="s">
        <v>3344</v>
      </c>
      <c r="I773" s="162" t="s">
        <v>2457</v>
      </c>
      <c r="J773" s="161">
        <v>28</v>
      </c>
      <c r="K773" s="161">
        <v>1</v>
      </c>
      <c r="M773" s="184" t="s">
        <v>46</v>
      </c>
      <c r="Z773" s="163"/>
      <c r="AS773" s="278"/>
      <c r="AT773" s="278"/>
      <c r="AU773" s="278"/>
      <c r="AV773" s="278"/>
      <c r="AW773" s="278"/>
      <c r="AX773" s="278"/>
      <c r="AY773" s="456"/>
      <c r="AZ773" s="278"/>
      <c r="BA773" s="278"/>
      <c r="BB773" s="278"/>
      <c r="BC773" s="278"/>
      <c r="BD773" s="164"/>
      <c r="BE773" s="164"/>
      <c r="BF773" s="164"/>
      <c r="BG773" s="164"/>
      <c r="BH773" s="164"/>
      <c r="BI773" s="164"/>
      <c r="BJ773" s="165"/>
      <c r="BK773" s="164"/>
      <c r="BL773" s="165"/>
      <c r="BM773" s="165"/>
      <c r="BN773" s="165"/>
      <c r="BO773" s="165"/>
      <c r="BP773" s="165"/>
      <c r="BQ773" s="165"/>
      <c r="BR773" s="165"/>
      <c r="BS773" s="284"/>
      <c r="BT773" s="289"/>
      <c r="BU773" s="279"/>
      <c r="BV773" s="290"/>
      <c r="BW773" s="289"/>
      <c r="BX773" s="289"/>
      <c r="BY773" s="289"/>
      <c r="BZ773" s="289"/>
      <c r="CA773" s="279"/>
      <c r="CB773" s="290"/>
      <c r="CC773" s="289"/>
      <c r="CD773" s="279"/>
      <c r="CE773" s="328"/>
      <c r="CF773" s="290"/>
      <c r="CG773" s="289"/>
      <c r="CH773" s="279"/>
      <c r="CI773" s="328"/>
      <c r="CJ773" s="290"/>
      <c r="CK773" s="289"/>
      <c r="CL773" s="279"/>
      <c r="CM773" s="328"/>
      <c r="CN773" s="290"/>
      <c r="CO773" s="289"/>
      <c r="CP773" s="279"/>
      <c r="CQ773" s="328"/>
      <c r="CR773" s="290"/>
      <c r="CS773" s="289"/>
      <c r="CT773" s="279"/>
      <c r="CU773" s="328"/>
      <c r="CV773" s="328"/>
      <c r="CW773" s="290"/>
      <c r="CX773" s="289"/>
      <c r="CY773" s="279"/>
      <c r="CZ773" s="328"/>
      <c r="DA773" s="328"/>
      <c r="DB773" s="290"/>
      <c r="DC773" s="289"/>
      <c r="DD773" s="279"/>
      <c r="DE773" s="328"/>
      <c r="DF773" s="328"/>
      <c r="DG773" s="290"/>
      <c r="DH773" s="302"/>
      <c r="DI773" s="301"/>
      <c r="DJ773" s="163">
        <v>17</v>
      </c>
      <c r="DK773" s="163">
        <v>17</v>
      </c>
      <c r="DL773" s="163">
        <v>0</v>
      </c>
      <c r="DM773" s="163">
        <v>7</v>
      </c>
      <c r="DN773" s="163">
        <v>2</v>
      </c>
      <c r="DO773" s="163">
        <v>0</v>
      </c>
      <c r="DP773" s="165">
        <v>100.2</v>
      </c>
      <c r="DQ773" s="165">
        <v>100.199996948242</v>
      </c>
      <c r="DR773" s="165"/>
      <c r="DS773" s="163">
        <v>412</v>
      </c>
      <c r="DT773" s="163">
        <v>86</v>
      </c>
      <c r="DU773" s="163">
        <v>31</v>
      </c>
      <c r="DV773" s="163">
        <v>30</v>
      </c>
      <c r="DW773" s="163">
        <v>7</v>
      </c>
      <c r="DX773" s="163">
        <v>28</v>
      </c>
      <c r="DY773" s="163">
        <v>0</v>
      </c>
      <c r="DZ773" s="163">
        <v>6</v>
      </c>
      <c r="EA773" s="163">
        <v>5</v>
      </c>
      <c r="EB773" s="163">
        <v>0</v>
      </c>
      <c r="EC773" s="163">
        <v>108</v>
      </c>
      <c r="ED773" s="165">
        <v>9.6556293830019992</v>
      </c>
      <c r="EE773" s="165">
        <v>2.5033113215190301</v>
      </c>
      <c r="EF773" s="165">
        <v>0.62582783037975898</v>
      </c>
      <c r="EG773" s="165">
        <v>7.6887419160941901</v>
      </c>
      <c r="EH773" s="166">
        <v>1.1324503597347999</v>
      </c>
      <c r="EI773" s="165">
        <v>87.401089912180495</v>
      </c>
      <c r="EJ773" s="164">
        <v>0.227513227513227</v>
      </c>
      <c r="EK773" s="164">
        <v>0.30038022813688198</v>
      </c>
      <c r="EL773" s="278">
        <v>0.57249070599999996</v>
      </c>
      <c r="EM773" s="278">
        <v>0.185873605</v>
      </c>
      <c r="EN773" s="278">
        <v>0.24163568699999999</v>
      </c>
      <c r="EO773" s="278">
        <v>5.5555559999999997E-2</v>
      </c>
      <c r="EP773" s="278">
        <v>0.38888888999999999</v>
      </c>
      <c r="EQ773" s="278">
        <v>0.13006535999999999</v>
      </c>
      <c r="ER773" s="165">
        <v>0.51490102431226903</v>
      </c>
      <c r="ES773" s="166">
        <v>2.6821192730561099</v>
      </c>
      <c r="ET773" s="166">
        <v>3.02</v>
      </c>
      <c r="EU773" s="166">
        <v>2.8572710825818501</v>
      </c>
      <c r="EV773" s="166">
        <v>2.9054080541099299</v>
      </c>
      <c r="EW773" s="166">
        <v>3.0823882105345501</v>
      </c>
      <c r="EX773" s="284">
        <v>2.65149593353271</v>
      </c>
    </row>
    <row r="774" spans="1:154" ht="13" customHeight="1">
      <c r="A774" s="160" t="s">
        <v>470</v>
      </c>
      <c r="B774" s="160">
        <v>10131</v>
      </c>
      <c r="C774" s="160">
        <v>623352</v>
      </c>
      <c r="D774" s="160">
        <v>14212</v>
      </c>
      <c r="E774" s="160" t="s">
        <v>614</v>
      </c>
      <c r="F774" s="160" t="s">
        <v>614</v>
      </c>
      <c r="G774" s="175"/>
      <c r="H774" s="168" t="s">
        <v>783</v>
      </c>
      <c r="I774" s="169" t="s">
        <v>533</v>
      </c>
      <c r="J774" s="170">
        <v>31</v>
      </c>
      <c r="K774" s="161">
        <v>1</v>
      </c>
      <c r="M774" s="184" t="s">
        <v>46</v>
      </c>
      <c r="Z774" s="163"/>
      <c r="AS774" s="278"/>
      <c r="AT774" s="278"/>
      <c r="AU774" s="278"/>
      <c r="AV774" s="278"/>
      <c r="AW774" s="278"/>
      <c r="AX774" s="278"/>
      <c r="AY774" s="456"/>
      <c r="AZ774" s="278"/>
      <c r="BA774" s="278"/>
      <c r="BB774" s="278"/>
      <c r="BC774" s="278"/>
      <c r="BD774" s="164"/>
      <c r="BE774" s="164"/>
      <c r="BF774" s="164"/>
      <c r="BG774" s="164"/>
      <c r="BH774" s="164"/>
      <c r="BI774" s="164"/>
      <c r="BJ774" s="165"/>
      <c r="BK774" s="164"/>
      <c r="BL774" s="165"/>
      <c r="BM774" s="165"/>
      <c r="BN774" s="165"/>
      <c r="BO774" s="165"/>
      <c r="BP774" s="165"/>
      <c r="BQ774" s="165"/>
      <c r="BR774" s="165"/>
      <c r="BS774" s="284"/>
      <c r="BT774" s="289"/>
      <c r="BU774" s="279"/>
      <c r="BV774" s="290"/>
      <c r="BW774" s="289"/>
      <c r="BX774" s="289"/>
      <c r="BY774" s="289"/>
      <c r="BZ774" s="289"/>
      <c r="CA774" s="279"/>
      <c r="CB774" s="290"/>
      <c r="CC774" s="289"/>
      <c r="CD774" s="279"/>
      <c r="CE774" s="328"/>
      <c r="CF774" s="290"/>
      <c r="CG774" s="289"/>
      <c r="CH774" s="279"/>
      <c r="CI774" s="328"/>
      <c r="CJ774" s="290"/>
      <c r="CK774" s="289"/>
      <c r="CL774" s="279"/>
      <c r="CM774" s="328"/>
      <c r="CN774" s="290"/>
      <c r="CO774" s="289"/>
      <c r="CP774" s="279"/>
      <c r="CQ774" s="328"/>
      <c r="CR774" s="290"/>
      <c r="CS774" s="289"/>
      <c r="CT774" s="279"/>
      <c r="CU774" s="328"/>
      <c r="CV774" s="328"/>
      <c r="CW774" s="290"/>
      <c r="CX774" s="289"/>
      <c r="CY774" s="279"/>
      <c r="CZ774" s="328"/>
      <c r="DA774" s="328"/>
      <c r="DB774" s="290"/>
      <c r="DC774" s="289"/>
      <c r="DD774" s="279"/>
      <c r="DE774" s="328"/>
      <c r="DF774" s="328"/>
      <c r="DG774" s="290"/>
      <c r="DH774" s="302"/>
      <c r="DI774" s="301"/>
      <c r="DJ774" s="163">
        <v>38</v>
      </c>
      <c r="DK774" s="163">
        <v>0</v>
      </c>
      <c r="DL774" s="163">
        <v>0</v>
      </c>
      <c r="DM774" s="163">
        <v>5</v>
      </c>
      <c r="DN774" s="163">
        <v>1</v>
      </c>
      <c r="DO774" s="163">
        <v>25</v>
      </c>
      <c r="DP774" s="165">
        <v>40</v>
      </c>
      <c r="DQ774" s="165"/>
      <c r="DR774" s="165">
        <v>40</v>
      </c>
      <c r="DS774" s="163">
        <v>152</v>
      </c>
      <c r="DT774" s="163">
        <v>22</v>
      </c>
      <c r="DU774" s="163">
        <v>9</v>
      </c>
      <c r="DV774" s="163">
        <v>8</v>
      </c>
      <c r="DW774" s="163">
        <v>6</v>
      </c>
      <c r="DX774" s="163">
        <v>7</v>
      </c>
      <c r="DY774" s="163">
        <v>0</v>
      </c>
      <c r="DZ774" s="163">
        <v>2</v>
      </c>
      <c r="EA774" s="163">
        <v>2</v>
      </c>
      <c r="EB774" s="163">
        <v>0</v>
      </c>
      <c r="EC774" s="163">
        <v>61</v>
      </c>
      <c r="ED774" s="165">
        <v>13.725</v>
      </c>
      <c r="EE774" s="165">
        <v>1.575</v>
      </c>
      <c r="EF774" s="165">
        <v>1.35</v>
      </c>
      <c r="EG774" s="165">
        <v>4.95</v>
      </c>
      <c r="EH774" s="166">
        <v>0.72499999999999998</v>
      </c>
      <c r="EI774" s="165">
        <v>56.237670784588701</v>
      </c>
      <c r="EJ774" s="164">
        <v>0.15384615384615299</v>
      </c>
      <c r="EK774" s="164">
        <v>0.21052631578947301</v>
      </c>
      <c r="EL774" s="278">
        <v>0.16250000000000001</v>
      </c>
      <c r="EM774" s="278">
        <v>0.1875</v>
      </c>
      <c r="EN774" s="278">
        <v>0.65</v>
      </c>
      <c r="EO774" s="278">
        <v>9.7560980000000005E-2</v>
      </c>
      <c r="EP774" s="278">
        <v>0.31707317000000002</v>
      </c>
      <c r="EQ774" s="278">
        <v>0.21359222999999999</v>
      </c>
      <c r="ER774" s="165">
        <v>0.57767656713828597</v>
      </c>
      <c r="ES774" s="166">
        <v>1.8</v>
      </c>
      <c r="ET774" s="166">
        <v>1.73</v>
      </c>
      <c r="EU774" s="166">
        <v>2.6607479095458899</v>
      </c>
      <c r="EV774" s="166">
        <v>2.6276636764407102</v>
      </c>
      <c r="EW774" s="166">
        <v>1.8428941651845301</v>
      </c>
      <c r="EX774" s="284">
        <v>1.2365801334381099</v>
      </c>
    </row>
    <row r="775" spans="1:154" ht="13" customHeight="1">
      <c r="A775" s="160" t="s">
        <v>470</v>
      </c>
      <c r="B775" s="160">
        <v>12905</v>
      </c>
      <c r="C775" s="160">
        <v>671922</v>
      </c>
      <c r="D775" s="160">
        <v>27867</v>
      </c>
      <c r="E775" s="160" t="s">
        <v>213</v>
      </c>
      <c r="F775" s="160" t="s">
        <v>213</v>
      </c>
      <c r="G775" s="175"/>
      <c r="H775" s="162" t="s">
        <v>601</v>
      </c>
      <c r="I775" s="162" t="s">
        <v>3102</v>
      </c>
      <c r="J775" s="160">
        <v>26</v>
      </c>
      <c r="K775" s="161">
        <v>1</v>
      </c>
      <c r="M775" s="184" t="s">
        <v>837</v>
      </c>
      <c r="Z775" s="163"/>
      <c r="AS775" s="278"/>
      <c r="AT775" s="278"/>
      <c r="AU775" s="278"/>
      <c r="AV775" s="278"/>
      <c r="AW775" s="278"/>
      <c r="AX775" s="278"/>
      <c r="AY775" s="456"/>
      <c r="AZ775" s="278"/>
      <c r="BA775" s="278"/>
      <c r="BB775" s="278"/>
      <c r="BC775" s="278"/>
      <c r="BD775" s="164"/>
      <c r="BE775" s="164"/>
      <c r="BF775" s="164"/>
      <c r="BG775" s="164"/>
      <c r="BH775" s="164"/>
      <c r="BI775" s="164"/>
      <c r="BJ775" s="165"/>
      <c r="BK775" s="164"/>
      <c r="BL775" s="165"/>
      <c r="BM775" s="165"/>
      <c r="BN775" s="165"/>
      <c r="BO775" s="165"/>
      <c r="BP775" s="165"/>
      <c r="BQ775" s="165"/>
      <c r="BR775" s="165"/>
      <c r="BS775" s="284"/>
      <c r="BT775" s="289"/>
      <c r="BU775" s="279"/>
      <c r="BV775" s="290"/>
      <c r="BW775" s="289"/>
      <c r="BX775" s="289"/>
      <c r="BY775" s="289"/>
      <c r="BZ775" s="289"/>
      <c r="CA775" s="279"/>
      <c r="CB775" s="290"/>
      <c r="CC775" s="289"/>
      <c r="CD775" s="279"/>
      <c r="CE775" s="328"/>
      <c r="CF775" s="290"/>
      <c r="CG775" s="289"/>
      <c r="CH775" s="279"/>
      <c r="CI775" s="328"/>
      <c r="CJ775" s="290"/>
      <c r="CK775" s="289"/>
      <c r="CL775" s="279"/>
      <c r="CM775" s="328"/>
      <c r="CN775" s="290"/>
      <c r="CO775" s="289"/>
      <c r="CP775" s="279"/>
      <c r="CQ775" s="328"/>
      <c r="CR775" s="290"/>
      <c r="CS775" s="289"/>
      <c r="CT775" s="279"/>
      <c r="CU775" s="328"/>
      <c r="CV775" s="328"/>
      <c r="CW775" s="290"/>
      <c r="CX775" s="289"/>
      <c r="CY775" s="279"/>
      <c r="CZ775" s="328"/>
      <c r="DA775" s="328"/>
      <c r="DB775" s="290"/>
      <c r="DC775" s="289"/>
      <c r="DD775" s="279"/>
      <c r="DE775" s="328"/>
      <c r="DF775" s="328"/>
      <c r="DG775" s="290"/>
      <c r="DH775" s="325"/>
      <c r="DI775" s="301"/>
      <c r="DJ775" s="163">
        <v>39</v>
      </c>
      <c r="DK775" s="163">
        <v>0</v>
      </c>
      <c r="DL775" s="163">
        <v>0</v>
      </c>
      <c r="DM775" s="163">
        <v>2</v>
      </c>
      <c r="DN775" s="163">
        <v>3</v>
      </c>
      <c r="DO775" s="163">
        <v>3</v>
      </c>
      <c r="DP775" s="165">
        <v>36.200000000000003</v>
      </c>
      <c r="DQ775" s="165"/>
      <c r="DR775" s="165">
        <v>36.200000762939403</v>
      </c>
      <c r="DS775" s="163">
        <v>158</v>
      </c>
      <c r="DT775" s="163">
        <v>32</v>
      </c>
      <c r="DU775" s="163">
        <v>17</v>
      </c>
      <c r="DV775" s="163">
        <v>13</v>
      </c>
      <c r="DW775" s="163">
        <v>2</v>
      </c>
      <c r="DX775" s="163">
        <v>13</v>
      </c>
      <c r="DY775" s="163">
        <v>1</v>
      </c>
      <c r="DZ775" s="163">
        <v>2</v>
      </c>
      <c r="EA775" s="163">
        <v>1</v>
      </c>
      <c r="EB775" s="163">
        <v>1</v>
      </c>
      <c r="EC775" s="163">
        <v>57</v>
      </c>
      <c r="ED775" s="165">
        <v>13.990911516867801</v>
      </c>
      <c r="EE775" s="165">
        <v>3.1909096441979199</v>
      </c>
      <c r="EF775" s="165">
        <v>0.49090917603044898</v>
      </c>
      <c r="EG775" s="165">
        <v>7.8545468164871899</v>
      </c>
      <c r="EH775" s="166">
        <v>1.22727294007612</v>
      </c>
      <c r="EI775" s="165">
        <v>95.198581471496993</v>
      </c>
      <c r="EJ775" s="164">
        <v>0.223776223776223</v>
      </c>
      <c r="EK775" s="164">
        <v>0.35714285714285698</v>
      </c>
      <c r="EL775" s="278">
        <v>0.33720930199999999</v>
      </c>
      <c r="EM775" s="278">
        <v>0.26744185999999998</v>
      </c>
      <c r="EN775" s="278">
        <v>0.39534883700000001</v>
      </c>
      <c r="EO775" s="278">
        <v>3.488372E-2</v>
      </c>
      <c r="EP775" s="278">
        <v>0.41860465000000002</v>
      </c>
      <c r="EQ775" s="278">
        <v>0.15213946</v>
      </c>
      <c r="ER775" s="165">
        <v>0.74798748286413896</v>
      </c>
      <c r="ES775" s="166">
        <v>3.1909096441979199</v>
      </c>
      <c r="ET775" s="166">
        <v>2.58</v>
      </c>
      <c r="EU775" s="166">
        <v>1.91302043347315</v>
      </c>
      <c r="EV775" s="166">
        <v>2.5712401855303599</v>
      </c>
      <c r="EW775" s="166">
        <v>2.25309934925721</v>
      </c>
      <c r="EX775" s="284">
        <v>1.2163841724395701</v>
      </c>
    </row>
    <row r="776" spans="1:154" ht="13" customHeight="1">
      <c r="A776" s="160" t="s">
        <v>470</v>
      </c>
      <c r="B776" s="160">
        <v>12585</v>
      </c>
      <c r="C776" s="160">
        <v>680730</v>
      </c>
      <c r="D776" s="160">
        <v>27636</v>
      </c>
      <c r="E776" s="160" t="s">
        <v>2171</v>
      </c>
      <c r="F776" s="160" t="s">
        <v>2171</v>
      </c>
      <c r="G776" s="175"/>
      <c r="H776" s="162" t="s">
        <v>323</v>
      </c>
      <c r="I776" s="162" t="s">
        <v>1943</v>
      </c>
      <c r="J776" s="160">
        <v>25</v>
      </c>
      <c r="K776" s="161">
        <v>1</v>
      </c>
      <c r="M776" s="184" t="s">
        <v>46</v>
      </c>
      <c r="Z776" s="163"/>
      <c r="AS776" s="278"/>
      <c r="AT776" s="278"/>
      <c r="AU776" s="278"/>
      <c r="AV776" s="278"/>
      <c r="AW776" s="278"/>
      <c r="AX776" s="278"/>
      <c r="AY776" s="456"/>
      <c r="AZ776" s="278"/>
      <c r="BA776" s="278"/>
      <c r="BB776" s="278"/>
      <c r="BC776" s="278"/>
      <c r="BD776" s="164"/>
      <c r="BE776" s="164"/>
      <c r="BF776" s="164"/>
      <c r="BG776" s="164"/>
      <c r="BH776" s="164"/>
      <c r="BI776" s="164"/>
      <c r="BJ776" s="165"/>
      <c r="BK776" s="164"/>
      <c r="BL776" s="165"/>
      <c r="BM776" s="165"/>
      <c r="BN776" s="165"/>
      <c r="BO776" s="165"/>
      <c r="BP776" s="165"/>
      <c r="BQ776" s="165"/>
      <c r="BR776" s="165"/>
      <c r="BS776" s="284"/>
      <c r="BT776" s="289"/>
      <c r="BU776" s="279"/>
      <c r="BV776" s="290"/>
      <c r="BW776" s="289"/>
      <c r="BX776" s="289"/>
      <c r="BY776" s="289"/>
      <c r="BZ776" s="289"/>
      <c r="CA776" s="279"/>
      <c r="CB776" s="290"/>
      <c r="CC776" s="289"/>
      <c r="CD776" s="279"/>
      <c r="CE776" s="328"/>
      <c r="CF776" s="290"/>
      <c r="CG776" s="289"/>
      <c r="CH776" s="279"/>
      <c r="CI776" s="328"/>
      <c r="CJ776" s="290"/>
      <c r="CK776" s="289"/>
      <c r="CL776" s="279"/>
      <c r="CM776" s="328"/>
      <c r="CN776" s="290"/>
      <c r="CO776" s="289"/>
      <c r="CP776" s="279"/>
      <c r="CQ776" s="328"/>
      <c r="CR776" s="290"/>
      <c r="CS776" s="289"/>
      <c r="CT776" s="279"/>
      <c r="CU776" s="328"/>
      <c r="CV776" s="328"/>
      <c r="CW776" s="290"/>
      <c r="CX776" s="289"/>
      <c r="CY776" s="279"/>
      <c r="CZ776" s="328"/>
      <c r="DA776" s="328"/>
      <c r="DB776" s="290"/>
      <c r="DC776" s="289"/>
      <c r="DD776" s="279"/>
      <c r="DE776" s="328"/>
      <c r="DF776" s="328"/>
      <c r="DG776" s="290"/>
      <c r="DH776" s="325"/>
      <c r="DI776" s="301"/>
      <c r="DJ776" s="163">
        <v>18</v>
      </c>
      <c r="DK776" s="163">
        <v>18</v>
      </c>
      <c r="DL776" s="163">
        <v>0</v>
      </c>
      <c r="DM776" s="163">
        <v>5</v>
      </c>
      <c r="DN776" s="163">
        <v>9</v>
      </c>
      <c r="DO776" s="163">
        <v>0</v>
      </c>
      <c r="DP776" s="165">
        <v>97.1</v>
      </c>
      <c r="DQ776" s="165">
        <v>97.099998474121094</v>
      </c>
      <c r="DR776" s="165"/>
      <c r="DS776" s="163">
        <v>424</v>
      </c>
      <c r="DT776" s="163">
        <v>97</v>
      </c>
      <c r="DU776" s="163">
        <v>60</v>
      </c>
      <c r="DV776" s="163">
        <v>51</v>
      </c>
      <c r="DW776" s="163">
        <v>12</v>
      </c>
      <c r="DX776" s="163">
        <v>37</v>
      </c>
      <c r="DY776" s="163">
        <v>0</v>
      </c>
      <c r="DZ776" s="163">
        <v>3</v>
      </c>
      <c r="EA776" s="163">
        <v>2</v>
      </c>
      <c r="EB776" s="163">
        <v>0</v>
      </c>
      <c r="EC776" s="163">
        <v>66</v>
      </c>
      <c r="ED776" s="165">
        <v>6.1027400449329496</v>
      </c>
      <c r="EE776" s="165">
        <v>3.42123305549271</v>
      </c>
      <c r="EF776" s="165">
        <v>1.1095890990787101</v>
      </c>
      <c r="EG776" s="165">
        <v>8.9691785508863102</v>
      </c>
      <c r="EH776" s="166">
        <v>1.3767124007087801</v>
      </c>
      <c r="EI776" s="165">
        <v>106.252926040608</v>
      </c>
      <c r="EJ776" s="164">
        <v>0.25260416666666602</v>
      </c>
      <c r="EK776" s="164">
        <v>0.27777777777777701</v>
      </c>
      <c r="EL776" s="278">
        <v>0.379746835</v>
      </c>
      <c r="EM776" s="278">
        <v>0.20253164500000001</v>
      </c>
      <c r="EN776" s="278">
        <v>0.41772151800000001</v>
      </c>
      <c r="EO776" s="278">
        <v>8.8050310000000007E-2</v>
      </c>
      <c r="EP776" s="278">
        <v>0.50628930999999999</v>
      </c>
      <c r="EQ776" s="278">
        <v>9.6938780000000002E-2</v>
      </c>
      <c r="ER776" s="165">
        <v>-0.31077688362013201</v>
      </c>
      <c r="ES776" s="166">
        <v>4.71575367108455</v>
      </c>
      <c r="ET776" s="166">
        <v>5.37</v>
      </c>
      <c r="EU776" s="166">
        <v>4.5652000416508498</v>
      </c>
      <c r="EV776" s="166">
        <v>4.9621933281768698</v>
      </c>
      <c r="EW776" s="166">
        <v>4.9907634465595097</v>
      </c>
      <c r="EX776" s="284">
        <v>0.98332941532134999</v>
      </c>
    </row>
    <row r="777" spans="1:154" ht="13" customHeight="1">
      <c r="A777" s="160" t="s">
        <v>470</v>
      </c>
      <c r="B777" s="160">
        <v>10861</v>
      </c>
      <c r="C777" s="160">
        <v>663893</v>
      </c>
      <c r="D777" s="160">
        <v>21574</v>
      </c>
      <c r="E777" s="160" t="s">
        <v>470</v>
      </c>
      <c r="F777" s="160" t="s">
        <v>470</v>
      </c>
      <c r="G777" s="175"/>
      <c r="H777" s="162" t="s">
        <v>2979</v>
      </c>
      <c r="I777" s="162" t="s">
        <v>2873</v>
      </c>
      <c r="J777" s="160">
        <v>28</v>
      </c>
      <c r="K777" s="161">
        <v>1</v>
      </c>
      <c r="M777" s="184" t="s">
        <v>46</v>
      </c>
      <c r="Z777" s="163"/>
      <c r="AS777" s="278"/>
      <c r="AT777" s="278"/>
      <c r="AU777" s="278"/>
      <c r="AV777" s="278"/>
      <c r="AW777" s="278"/>
      <c r="AX777" s="278"/>
      <c r="AY777" s="456"/>
      <c r="AZ777" s="278"/>
      <c r="BA777" s="278"/>
      <c r="BB777" s="278"/>
      <c r="BC777" s="278"/>
      <c r="BD777" s="164"/>
      <c r="BE777" s="164"/>
      <c r="BF777" s="164"/>
      <c r="BG777" s="164"/>
      <c r="BH777" s="164"/>
      <c r="BI777" s="164"/>
      <c r="BJ777" s="165"/>
      <c r="BK777" s="164"/>
      <c r="BL777" s="165"/>
      <c r="BM777" s="165"/>
      <c r="BN777" s="165"/>
      <c r="BO777" s="165"/>
      <c r="BP777" s="165"/>
      <c r="BQ777" s="165"/>
      <c r="BR777" s="165"/>
      <c r="BS777" s="284"/>
      <c r="BT777" s="289"/>
      <c r="BU777" s="279"/>
      <c r="BV777" s="290"/>
      <c r="BW777" s="289"/>
      <c r="BX777" s="289"/>
      <c r="BY777" s="289"/>
      <c r="BZ777" s="289"/>
      <c r="CA777" s="279"/>
      <c r="CB777" s="290"/>
      <c r="CC777" s="289"/>
      <c r="CD777" s="279"/>
      <c r="CE777" s="328"/>
      <c r="CF777" s="290"/>
      <c r="CG777" s="289"/>
      <c r="CH777" s="279"/>
      <c r="CI777" s="328"/>
      <c r="CJ777" s="290"/>
      <c r="CK777" s="289"/>
      <c r="CL777" s="279"/>
      <c r="CM777" s="328"/>
      <c r="CN777" s="290"/>
      <c r="CO777" s="289"/>
      <c r="CP777" s="279"/>
      <c r="CQ777" s="328"/>
      <c r="CR777" s="290"/>
      <c r="CS777" s="289"/>
      <c r="CT777" s="279"/>
      <c r="CU777" s="328"/>
      <c r="CV777" s="328"/>
      <c r="CW777" s="290"/>
      <c r="CX777" s="289"/>
      <c r="CY777" s="279"/>
      <c r="CZ777" s="328"/>
      <c r="DA777" s="328"/>
      <c r="DB777" s="290"/>
      <c r="DC777" s="289"/>
      <c r="DD777" s="279"/>
      <c r="DE777" s="328"/>
      <c r="DF777" s="328"/>
      <c r="DG777" s="290"/>
      <c r="DH777" s="302"/>
      <c r="DI777" s="301"/>
      <c r="DJ777" s="163">
        <v>42</v>
      </c>
      <c r="DK777" s="163">
        <v>0</v>
      </c>
      <c r="DL777" s="163">
        <v>0</v>
      </c>
      <c r="DM777" s="163">
        <v>4</v>
      </c>
      <c r="DN777" s="163">
        <v>1</v>
      </c>
      <c r="DO777" s="163">
        <v>0</v>
      </c>
      <c r="DP777" s="165">
        <v>41.1</v>
      </c>
      <c r="DQ777" s="165"/>
      <c r="DR777" s="165">
        <v>41.099998474121001</v>
      </c>
      <c r="DS777" s="163">
        <v>176</v>
      </c>
      <c r="DT777" s="163">
        <v>28</v>
      </c>
      <c r="DU777" s="163">
        <v>15</v>
      </c>
      <c r="DV777" s="163">
        <v>10</v>
      </c>
      <c r="DW777" s="163">
        <v>1</v>
      </c>
      <c r="DX777" s="163">
        <v>27</v>
      </c>
      <c r="DY777" s="163">
        <v>3</v>
      </c>
      <c r="DZ777" s="163">
        <v>1</v>
      </c>
      <c r="EA777" s="163">
        <v>3</v>
      </c>
      <c r="EB777" s="163">
        <v>1</v>
      </c>
      <c r="EC777" s="163">
        <v>58</v>
      </c>
      <c r="ED777" s="165">
        <v>12.6290361432217</v>
      </c>
      <c r="EE777" s="165">
        <v>5.8790340666721903</v>
      </c>
      <c r="EF777" s="165">
        <v>0.21774200246934</v>
      </c>
      <c r="EG777" s="165">
        <v>6.09677606914153</v>
      </c>
      <c r="EH777" s="166">
        <v>1.3306455706459599</v>
      </c>
      <c r="EI777" s="165">
        <v>103.217113838564</v>
      </c>
      <c r="EJ777" s="164">
        <v>0.18918918918918901</v>
      </c>
      <c r="EK777" s="164">
        <v>0.30337078651685301</v>
      </c>
      <c r="EL777" s="278">
        <v>0.55555555499999998</v>
      </c>
      <c r="EM777" s="278">
        <v>0.16666666599999999</v>
      </c>
      <c r="EN777" s="278">
        <v>0.277777777</v>
      </c>
      <c r="EO777" s="278">
        <v>7.7777780000000005E-2</v>
      </c>
      <c r="EP777" s="278">
        <v>0.46666667000000001</v>
      </c>
      <c r="EQ777" s="278">
        <v>0.17724867999999999</v>
      </c>
      <c r="ER777" s="165">
        <v>2.5032795798507201E-2</v>
      </c>
      <c r="ES777" s="166">
        <v>2.1774200246933999</v>
      </c>
      <c r="ET777" s="166">
        <v>2.87</v>
      </c>
      <c r="EU777" s="166">
        <v>2.6260703487772901</v>
      </c>
      <c r="EV777" s="166">
        <v>3.20341967351971</v>
      </c>
      <c r="EW777" s="166">
        <v>3.4026979261819901</v>
      </c>
      <c r="EX777" s="284">
        <v>0.87140482664108199</v>
      </c>
    </row>
    <row r="778" spans="1:154" ht="13" customHeight="1">
      <c r="A778" s="160" t="s">
        <v>470</v>
      </c>
      <c r="B778" s="160">
        <v>9949</v>
      </c>
      <c r="C778" s="160">
        <v>547179</v>
      </c>
      <c r="D778" s="160">
        <v>14843</v>
      </c>
      <c r="E778" s="160" t="s">
        <v>2170</v>
      </c>
      <c r="F778" s="160" t="s">
        <v>2170</v>
      </c>
      <c r="G778" s="175"/>
      <c r="H778" s="168" t="s">
        <v>795</v>
      </c>
      <c r="I778" s="169" t="s">
        <v>596</v>
      </c>
      <c r="J778" s="170">
        <v>33</v>
      </c>
      <c r="K778" s="161">
        <v>1</v>
      </c>
      <c r="M778" s="184" t="s">
        <v>837</v>
      </c>
      <c r="Z778" s="163"/>
      <c r="AS778" s="278"/>
      <c r="AT778" s="278"/>
      <c r="AU778" s="278"/>
      <c r="AV778" s="278"/>
      <c r="AW778" s="278"/>
      <c r="AX778" s="278"/>
      <c r="AY778" s="456"/>
      <c r="AZ778" s="278"/>
      <c r="BA778" s="278"/>
      <c r="BB778" s="278"/>
      <c r="BC778" s="278"/>
      <c r="BD778" s="164"/>
      <c r="BE778" s="164"/>
      <c r="BF778" s="164"/>
      <c r="BG778" s="164"/>
      <c r="BH778" s="164"/>
      <c r="BI778" s="164"/>
      <c r="BJ778" s="165"/>
      <c r="BK778" s="164"/>
      <c r="BL778" s="165"/>
      <c r="BM778" s="165"/>
      <c r="BN778" s="165"/>
      <c r="BO778" s="165"/>
      <c r="BP778" s="165"/>
      <c r="BQ778" s="165"/>
      <c r="BR778" s="165"/>
      <c r="BS778" s="284"/>
      <c r="BT778" s="289"/>
      <c r="BU778" s="279"/>
      <c r="BV778" s="290"/>
      <c r="BW778" s="289"/>
      <c r="BX778" s="289"/>
      <c r="BY778" s="289"/>
      <c r="BZ778" s="289"/>
      <c r="CA778" s="279"/>
      <c r="CB778" s="290"/>
      <c r="CC778" s="289"/>
      <c r="CD778" s="279"/>
      <c r="CE778" s="328"/>
      <c r="CF778" s="290"/>
      <c r="CG778" s="289"/>
      <c r="CH778" s="279"/>
      <c r="CI778" s="328"/>
      <c r="CJ778" s="290"/>
      <c r="CK778" s="289"/>
      <c r="CL778" s="279"/>
      <c r="CM778" s="328"/>
      <c r="CN778" s="290"/>
      <c r="CO778" s="289"/>
      <c r="CP778" s="279"/>
      <c r="CQ778" s="328"/>
      <c r="CR778" s="290"/>
      <c r="CS778" s="289"/>
      <c r="CT778" s="279"/>
      <c r="CU778" s="328"/>
      <c r="CV778" s="328"/>
      <c r="CW778" s="290"/>
      <c r="CX778" s="289"/>
      <c r="CY778" s="279"/>
      <c r="CZ778" s="328"/>
      <c r="DA778" s="328"/>
      <c r="DB778" s="290"/>
      <c r="DC778" s="289"/>
      <c r="DD778" s="279"/>
      <c r="DE778" s="328"/>
      <c r="DF778" s="328"/>
      <c r="DG778" s="290"/>
      <c r="DH778" s="302"/>
      <c r="DI778" s="301"/>
      <c r="DJ778" s="163">
        <v>18</v>
      </c>
      <c r="DK778" s="163">
        <v>18</v>
      </c>
      <c r="DL778" s="163">
        <v>0</v>
      </c>
      <c r="DM778" s="163">
        <v>5</v>
      </c>
      <c r="DN778" s="163">
        <v>8</v>
      </c>
      <c r="DO778" s="163">
        <v>0</v>
      </c>
      <c r="DP778" s="165">
        <v>99.2</v>
      </c>
      <c r="DQ778" s="165">
        <v>99.199996948242102</v>
      </c>
      <c r="DR778" s="165"/>
      <c r="DS778" s="163">
        <v>424</v>
      </c>
      <c r="DT778" s="163">
        <v>101</v>
      </c>
      <c r="DU778" s="163">
        <v>53</v>
      </c>
      <c r="DV778" s="163">
        <v>51</v>
      </c>
      <c r="DW778" s="163">
        <v>17</v>
      </c>
      <c r="DX778" s="163">
        <v>29</v>
      </c>
      <c r="DY778" s="163">
        <v>0</v>
      </c>
      <c r="DZ778" s="163">
        <v>2</v>
      </c>
      <c r="EA778" s="163">
        <v>10</v>
      </c>
      <c r="EB778" s="163">
        <v>0</v>
      </c>
      <c r="EC778" s="163">
        <v>85</v>
      </c>
      <c r="ED778" s="165">
        <v>7.6755854801340098</v>
      </c>
      <c r="EE778" s="165">
        <v>2.61872916381042</v>
      </c>
      <c r="EF778" s="165">
        <v>1.5351170960267999</v>
      </c>
      <c r="EG778" s="165">
        <v>9.1204015705121808</v>
      </c>
      <c r="EH778" s="166">
        <v>1.30434785936917</v>
      </c>
      <c r="EI778" s="165">
        <v>101.177221384533</v>
      </c>
      <c r="EJ778" s="164">
        <v>0.25699745547073699</v>
      </c>
      <c r="EK778" s="164">
        <v>0.28865979381443202</v>
      </c>
      <c r="EL778" s="278">
        <v>0.379870129</v>
      </c>
      <c r="EM778" s="278">
        <v>0.18506493500000001</v>
      </c>
      <c r="EN778" s="278">
        <v>0.43506493499999999</v>
      </c>
      <c r="EO778" s="278">
        <v>8.1168829999999997E-2</v>
      </c>
      <c r="EP778" s="278">
        <v>0.39610390000000001</v>
      </c>
      <c r="EQ778" s="278">
        <v>0.10366232</v>
      </c>
      <c r="ER778" s="165">
        <v>0.62906007680182396</v>
      </c>
      <c r="ES778" s="166">
        <v>4.6053512880804002</v>
      </c>
      <c r="ET778" s="166">
        <v>4.09</v>
      </c>
      <c r="EU778" s="166">
        <v>4.5305639999240599</v>
      </c>
      <c r="EV778" s="166">
        <v>4.2956788338887497</v>
      </c>
      <c r="EW778" s="166">
        <v>4.2136955107853504</v>
      </c>
      <c r="EX778" s="284">
        <v>0.72580903768539395</v>
      </c>
    </row>
    <row r="779" spans="1:154" ht="13" customHeight="1">
      <c r="A779" s="160" t="s">
        <v>470</v>
      </c>
      <c r="B779" s="160">
        <v>12549</v>
      </c>
      <c r="C779" s="160">
        <v>700241</v>
      </c>
      <c r="D779" s="160">
        <v>29869</v>
      </c>
      <c r="E779" s="160" t="s">
        <v>276</v>
      </c>
      <c r="F779" s="160" t="s">
        <v>276</v>
      </c>
      <c r="G779" s="175"/>
      <c r="H779" s="162" t="s">
        <v>4139</v>
      </c>
      <c r="I779" s="162" t="s">
        <v>596</v>
      </c>
      <c r="J779" s="160">
        <v>24</v>
      </c>
      <c r="K779" s="161">
        <v>1</v>
      </c>
      <c r="M779" s="184" t="s">
        <v>837</v>
      </c>
      <c r="Z779" s="163"/>
      <c r="AS779" s="278"/>
      <c r="AT779" s="278"/>
      <c r="AU779" s="278"/>
      <c r="AV779" s="278"/>
      <c r="AW779" s="278"/>
      <c r="AX779" s="278"/>
      <c r="AY779" s="456"/>
      <c r="AZ779" s="278"/>
      <c r="BA779" s="278"/>
      <c r="BB779" s="278"/>
      <c r="BC779" s="278"/>
      <c r="BD779" s="164"/>
      <c r="BE779" s="164"/>
      <c r="BF779" s="164"/>
      <c r="BG779" s="164"/>
      <c r="BH779" s="164"/>
      <c r="BI779" s="164"/>
      <c r="BJ779" s="165"/>
      <c r="BK779" s="164"/>
      <c r="BL779" s="165"/>
      <c r="BM779" s="165"/>
      <c r="BN779" s="165"/>
      <c r="BO779" s="165"/>
      <c r="BP779" s="165"/>
      <c r="BQ779" s="165"/>
      <c r="BR779" s="165"/>
      <c r="BS779" s="284"/>
      <c r="BT779" s="289"/>
      <c r="BU779" s="279"/>
      <c r="BV779" s="290"/>
      <c r="BW779" s="289"/>
      <c r="BX779" s="289"/>
      <c r="BY779" s="289"/>
      <c r="BZ779" s="289"/>
      <c r="CA779" s="279"/>
      <c r="CB779" s="290"/>
      <c r="CC779" s="289"/>
      <c r="CD779" s="279"/>
      <c r="CE779" s="328"/>
      <c r="CF779" s="290"/>
      <c r="CG779" s="289"/>
      <c r="CH779" s="279"/>
      <c r="CI779" s="328"/>
      <c r="CJ779" s="290"/>
      <c r="CK779" s="289"/>
      <c r="CL779" s="279"/>
      <c r="CM779" s="328"/>
      <c r="CN779" s="290"/>
      <c r="CO779" s="289"/>
      <c r="CP779" s="279"/>
      <c r="CQ779" s="328"/>
      <c r="CR779" s="290"/>
      <c r="CS779" s="289"/>
      <c r="CT779" s="279"/>
      <c r="CU779" s="328"/>
      <c r="CV779" s="328"/>
      <c r="CW779" s="290"/>
      <c r="CX779" s="289"/>
      <c r="CY779" s="279"/>
      <c r="CZ779" s="328"/>
      <c r="DA779" s="328"/>
      <c r="DB779" s="290"/>
      <c r="DC779" s="289"/>
      <c r="DD779" s="279"/>
      <c r="DE779" s="328"/>
      <c r="DF779" s="328"/>
      <c r="DG779" s="290"/>
      <c r="DH779" s="325"/>
      <c r="DI779" s="301"/>
      <c r="DJ779" s="163">
        <v>4</v>
      </c>
      <c r="DK779" s="163">
        <v>3</v>
      </c>
      <c r="DL779" s="163">
        <v>0</v>
      </c>
      <c r="DM779" s="163">
        <v>1</v>
      </c>
      <c r="DN779" s="163">
        <v>1</v>
      </c>
      <c r="DO779" s="163">
        <v>0</v>
      </c>
      <c r="DP779" s="165">
        <v>21.1</v>
      </c>
      <c r="DQ779" s="165">
        <v>15.199999809265099</v>
      </c>
      <c r="DR779" s="165">
        <v>5.1999998092651296</v>
      </c>
      <c r="DS779" s="163">
        <v>86</v>
      </c>
      <c r="DT779" s="163">
        <v>19</v>
      </c>
      <c r="DU779" s="163">
        <v>10</v>
      </c>
      <c r="DV779" s="163">
        <v>10</v>
      </c>
      <c r="DW779" s="163">
        <v>2</v>
      </c>
      <c r="DX779" s="163">
        <v>3</v>
      </c>
      <c r="DY779" s="163">
        <v>0</v>
      </c>
      <c r="DZ779" s="163">
        <v>1</v>
      </c>
      <c r="EA779" s="163">
        <v>0</v>
      </c>
      <c r="EB779" s="163">
        <v>0</v>
      </c>
      <c r="EC779" s="163">
        <v>16</v>
      </c>
      <c r="ED779" s="165">
        <v>6.75000040233137</v>
      </c>
      <c r="EE779" s="165">
        <v>1.2656250754371301</v>
      </c>
      <c r="EF779" s="165">
        <v>0.84375005029142203</v>
      </c>
      <c r="EG779" s="165">
        <v>8.0156254777685092</v>
      </c>
      <c r="EH779" s="166">
        <v>1.0312500614672899</v>
      </c>
      <c r="EI779" s="165">
        <v>79.590578579843296</v>
      </c>
      <c r="EJ779" s="164">
        <v>0.23170731707316999</v>
      </c>
      <c r="EK779" s="164">
        <v>0.265625</v>
      </c>
      <c r="EL779" s="278">
        <v>0.34848484800000001</v>
      </c>
      <c r="EM779" s="278">
        <v>0.24242424200000001</v>
      </c>
      <c r="EN779" s="278">
        <v>0.409090909</v>
      </c>
      <c r="EO779" s="278">
        <v>9.0909089999999998E-2</v>
      </c>
      <c r="EP779" s="278">
        <v>0.53030303000000001</v>
      </c>
      <c r="EQ779" s="278">
        <v>8.6826349999999997E-2</v>
      </c>
      <c r="ER779" s="165">
        <v>-0.26109817354896098</v>
      </c>
      <c r="ES779" s="166">
        <v>4.2187502514571102</v>
      </c>
      <c r="ET779" s="166">
        <v>4.84</v>
      </c>
      <c r="EU779" s="166">
        <v>3.3669979263097001</v>
      </c>
      <c r="EV779" s="166">
        <v>4.0144760552687497</v>
      </c>
      <c r="EW779" s="166">
        <v>3.9540150779043399</v>
      </c>
      <c r="EX779" s="284">
        <v>0.48553526401519698</v>
      </c>
    </row>
    <row r="780" spans="1:154" ht="13" customHeight="1">
      <c r="A780" s="160" t="s">
        <v>470</v>
      </c>
      <c r="B780" s="160">
        <v>11489</v>
      </c>
      <c r="C780" s="160">
        <v>676879</v>
      </c>
      <c r="D780" s="160">
        <v>23550</v>
      </c>
      <c r="E780" s="160" t="s">
        <v>563</v>
      </c>
      <c r="F780" s="160" t="s">
        <v>563</v>
      </c>
      <c r="G780" s="175"/>
      <c r="H780" s="162" t="s">
        <v>2516</v>
      </c>
      <c r="I780" s="162" t="s">
        <v>216</v>
      </c>
      <c r="J780" s="161">
        <v>27</v>
      </c>
      <c r="K780" s="161">
        <v>1</v>
      </c>
      <c r="M780" s="184" t="s">
        <v>46</v>
      </c>
      <c r="Z780" s="163"/>
      <c r="AS780" s="278"/>
      <c r="AT780" s="278"/>
      <c r="AU780" s="278"/>
      <c r="AV780" s="278"/>
      <c r="AW780" s="278"/>
      <c r="AX780" s="278"/>
      <c r="AY780" s="456"/>
      <c r="AZ780" s="278"/>
      <c r="BA780" s="278"/>
      <c r="BB780" s="278"/>
      <c r="BC780" s="278"/>
      <c r="BD780" s="164"/>
      <c r="BE780" s="164"/>
      <c r="BF780" s="164"/>
      <c r="BG780" s="164"/>
      <c r="BH780" s="164"/>
      <c r="BI780" s="164"/>
      <c r="BJ780" s="165"/>
      <c r="BK780" s="164"/>
      <c r="BL780" s="165"/>
      <c r="BM780" s="165"/>
      <c r="BN780" s="165"/>
      <c r="BO780" s="165"/>
      <c r="BP780" s="165"/>
      <c r="BQ780" s="165"/>
      <c r="BR780" s="165"/>
      <c r="BS780" s="284"/>
      <c r="BT780" s="289"/>
      <c r="BU780" s="279"/>
      <c r="BV780" s="290"/>
      <c r="BW780" s="289"/>
      <c r="BX780" s="289"/>
      <c r="BY780" s="289"/>
      <c r="BZ780" s="289"/>
      <c r="CA780" s="279"/>
      <c r="CB780" s="290"/>
      <c r="CC780" s="289"/>
      <c r="CD780" s="279"/>
      <c r="CE780" s="328"/>
      <c r="CF780" s="290"/>
      <c r="CG780" s="289"/>
      <c r="CH780" s="279"/>
      <c r="CI780" s="328"/>
      <c r="CJ780" s="290"/>
      <c r="CK780" s="289"/>
      <c r="CL780" s="279"/>
      <c r="CM780" s="328"/>
      <c r="CN780" s="290"/>
      <c r="CO780" s="289"/>
      <c r="CP780" s="279"/>
      <c r="CQ780" s="328"/>
      <c r="CR780" s="290"/>
      <c r="CS780" s="289"/>
      <c r="CT780" s="279"/>
      <c r="CU780" s="328"/>
      <c r="CV780" s="328"/>
      <c r="CW780" s="290"/>
      <c r="CX780" s="289"/>
      <c r="CY780" s="279"/>
      <c r="CZ780" s="328"/>
      <c r="DA780" s="328"/>
      <c r="DB780" s="290"/>
      <c r="DC780" s="289"/>
      <c r="DD780" s="279"/>
      <c r="DE780" s="328"/>
      <c r="DF780" s="328"/>
      <c r="DG780" s="290"/>
      <c r="DH780" s="302"/>
      <c r="DI780" s="301"/>
      <c r="DJ780" s="163">
        <v>11</v>
      </c>
      <c r="DK780" s="163">
        <v>0</v>
      </c>
      <c r="DL780" s="163">
        <v>0</v>
      </c>
      <c r="DM780" s="163">
        <v>1</v>
      </c>
      <c r="DN780" s="163">
        <v>0</v>
      </c>
      <c r="DO780" s="163">
        <v>1</v>
      </c>
      <c r="DP780" s="165">
        <v>19.100000000000001</v>
      </c>
      <c r="DQ780" s="165"/>
      <c r="DR780" s="165">
        <v>19.100000381469702</v>
      </c>
      <c r="DS780" s="163">
        <v>72</v>
      </c>
      <c r="DT780" s="163">
        <v>13</v>
      </c>
      <c r="DU780" s="163">
        <v>2</v>
      </c>
      <c r="DV780" s="163">
        <v>2</v>
      </c>
      <c r="DW780" s="163">
        <v>1</v>
      </c>
      <c r="DX780" s="163">
        <v>4</v>
      </c>
      <c r="DY780" s="163">
        <v>0</v>
      </c>
      <c r="DZ780" s="163">
        <v>2</v>
      </c>
      <c r="EA780" s="163">
        <v>3</v>
      </c>
      <c r="EB780" s="163">
        <v>0</v>
      </c>
      <c r="EC780" s="163">
        <v>22</v>
      </c>
      <c r="ED780" s="165">
        <v>10.241379983926899</v>
      </c>
      <c r="EE780" s="165">
        <v>1.8620690879867201</v>
      </c>
      <c r="EF780" s="165">
        <v>0.46551727199668003</v>
      </c>
      <c r="EG780" s="165">
        <v>6.0517245359568399</v>
      </c>
      <c r="EH780" s="166">
        <v>0.87931040266039595</v>
      </c>
      <c r="EI780" s="165">
        <v>67.864067420698504</v>
      </c>
      <c r="EJ780" s="164">
        <v>0.19696969696969599</v>
      </c>
      <c r="EK780" s="164">
        <v>0.27906976744186002</v>
      </c>
      <c r="EL780" s="278">
        <v>0.68181818100000002</v>
      </c>
      <c r="EM780" s="278">
        <v>0.159090909</v>
      </c>
      <c r="EN780" s="278">
        <v>0.159090909</v>
      </c>
      <c r="EO780" s="278">
        <v>2.2727270000000001E-2</v>
      </c>
      <c r="EP780" s="278">
        <v>0.31818182</v>
      </c>
      <c r="EQ780" s="278">
        <v>0.10954063999999999</v>
      </c>
      <c r="ER780" s="165">
        <v>0.48070503294075301</v>
      </c>
      <c r="ES780" s="166">
        <v>0.93103454399336005</v>
      </c>
      <c r="ET780" s="166">
        <v>2.62</v>
      </c>
      <c r="EU780" s="166">
        <v>2.41333407221736</v>
      </c>
      <c r="EV780" s="166">
        <v>2.2748092766978898</v>
      </c>
      <c r="EW780" s="166">
        <v>1.84118013178144</v>
      </c>
      <c r="EX780" s="284">
        <v>0.32152879238128601</v>
      </c>
    </row>
    <row r="781" spans="1:154" ht="13" customHeight="1">
      <c r="A781" s="160" t="s">
        <v>470</v>
      </c>
      <c r="B781" s="160">
        <v>10048</v>
      </c>
      <c r="C781" s="160">
        <v>607067</v>
      </c>
      <c r="D781" s="160">
        <v>12317</v>
      </c>
      <c r="E781" s="160" t="s">
        <v>129</v>
      </c>
      <c r="F781" s="160" t="s">
        <v>129</v>
      </c>
      <c r="G781" s="175"/>
      <c r="H781" s="162" t="s">
        <v>1870</v>
      </c>
      <c r="I781" s="162" t="s">
        <v>802</v>
      </c>
      <c r="J781" s="161">
        <v>34</v>
      </c>
      <c r="K781" s="161">
        <v>1</v>
      </c>
      <c r="M781" s="184" t="s">
        <v>837</v>
      </c>
      <c r="Z781" s="163"/>
      <c r="AS781" s="278"/>
      <c r="AT781" s="278"/>
      <c r="AU781" s="278"/>
      <c r="AV781" s="278"/>
      <c r="AW781" s="278"/>
      <c r="AX781" s="278"/>
      <c r="AY781" s="456"/>
      <c r="AZ781" s="278"/>
      <c r="BA781" s="278"/>
      <c r="BB781" s="278"/>
      <c r="BC781" s="278"/>
      <c r="BD781" s="164"/>
      <c r="BE781" s="164"/>
      <c r="BF781" s="164"/>
      <c r="BG781" s="164"/>
      <c r="BH781" s="164"/>
      <c r="BI781" s="164"/>
      <c r="BJ781" s="165"/>
      <c r="BK781" s="164"/>
      <c r="BL781" s="165"/>
      <c r="BM781" s="165"/>
      <c r="BN781" s="165"/>
      <c r="BO781" s="165"/>
      <c r="BP781" s="332"/>
      <c r="BQ781" s="165"/>
      <c r="BR781" s="165"/>
      <c r="BS781" s="284"/>
      <c r="BT781" s="289"/>
      <c r="BU781" s="279"/>
      <c r="BV781" s="290"/>
      <c r="BW781" s="289"/>
      <c r="BX781" s="289"/>
      <c r="BY781" s="289"/>
      <c r="BZ781" s="289"/>
      <c r="CA781" s="279"/>
      <c r="CB781" s="290"/>
      <c r="CC781" s="289"/>
      <c r="CD781" s="279"/>
      <c r="CE781" s="328"/>
      <c r="CF781" s="290"/>
      <c r="CG781" s="289"/>
      <c r="CH781" s="279"/>
      <c r="CI781" s="328"/>
      <c r="CJ781" s="290"/>
      <c r="CK781" s="289"/>
      <c r="CL781" s="279"/>
      <c r="CM781" s="328"/>
      <c r="CN781" s="290"/>
      <c r="CO781" s="289"/>
      <c r="CP781" s="279"/>
      <c r="CQ781" s="328"/>
      <c r="CR781" s="290"/>
      <c r="CS781" s="289"/>
      <c r="CT781" s="279"/>
      <c r="CU781" s="328"/>
      <c r="CV781" s="328"/>
      <c r="CW781" s="290"/>
      <c r="CX781" s="289"/>
      <c r="CY781" s="279"/>
      <c r="CZ781" s="328"/>
      <c r="DA781" s="328"/>
      <c r="DB781" s="290"/>
      <c r="DC781" s="289"/>
      <c r="DD781" s="279"/>
      <c r="DE781" s="328"/>
      <c r="DF781" s="328"/>
      <c r="DG781" s="290"/>
      <c r="DH781" s="302"/>
      <c r="DI781" s="301"/>
      <c r="DJ781" s="163">
        <v>18</v>
      </c>
      <c r="DK781" s="163">
        <v>14</v>
      </c>
      <c r="DL781" s="163">
        <v>0</v>
      </c>
      <c r="DM781" s="163">
        <v>6</v>
      </c>
      <c r="DN781" s="163">
        <v>3</v>
      </c>
      <c r="DO781" s="163">
        <v>1</v>
      </c>
      <c r="DP781" s="165">
        <v>85</v>
      </c>
      <c r="DQ781" s="165">
        <v>74.099998474121094</v>
      </c>
      <c r="DR781" s="165">
        <v>10.199999809265099</v>
      </c>
      <c r="DS781" s="163">
        <v>356</v>
      </c>
      <c r="DT781" s="163">
        <v>89</v>
      </c>
      <c r="DU781" s="163">
        <v>40</v>
      </c>
      <c r="DV781" s="163">
        <v>39</v>
      </c>
      <c r="DW781" s="163">
        <v>15</v>
      </c>
      <c r="DX781" s="163">
        <v>21</v>
      </c>
      <c r="DY781" s="163">
        <v>0</v>
      </c>
      <c r="DZ781" s="163">
        <v>3</v>
      </c>
      <c r="EA781" s="163">
        <v>2</v>
      </c>
      <c r="EB781" s="163">
        <v>0</v>
      </c>
      <c r="EC781" s="163">
        <v>60</v>
      </c>
      <c r="ED781" s="165">
        <v>6.3529416041390903</v>
      </c>
      <c r="EE781" s="165">
        <v>2.2235295614486801</v>
      </c>
      <c r="EF781" s="165">
        <v>1.5882354010347699</v>
      </c>
      <c r="EG781" s="165">
        <v>9.4235300461396605</v>
      </c>
      <c r="EH781" s="166">
        <v>1.29411773417648</v>
      </c>
      <c r="EI781" s="165">
        <v>99.878373890219393</v>
      </c>
      <c r="EJ781" s="164">
        <v>0.26807228915662601</v>
      </c>
      <c r="EK781" s="164">
        <v>0.28793774319066101</v>
      </c>
      <c r="EL781" s="278">
        <v>0.36431226700000002</v>
      </c>
      <c r="EM781" s="278">
        <v>0.21933085499999999</v>
      </c>
      <c r="EN781" s="278">
        <v>0.41635687700000001</v>
      </c>
      <c r="EO781" s="278">
        <v>0.10661764999999999</v>
      </c>
      <c r="EP781" s="278">
        <v>0.42647058999999998</v>
      </c>
      <c r="EQ781" s="278">
        <v>8.0147060000000006E-2</v>
      </c>
      <c r="ER781" s="165">
        <v>0.60310414019094105</v>
      </c>
      <c r="ES781" s="166">
        <v>4.1294120426904097</v>
      </c>
      <c r="ET781" s="166">
        <v>5</v>
      </c>
      <c r="EU781" s="166">
        <v>4.8151597906726504</v>
      </c>
      <c r="EV781" s="166">
        <v>4.4639793678663899</v>
      </c>
      <c r="EW781" s="166">
        <v>4.4668024299022697</v>
      </c>
      <c r="EX781" s="284">
        <v>0.31821358203887901</v>
      </c>
    </row>
    <row r="782" spans="1:154" ht="13" customHeight="1">
      <c r="A782" s="160" t="s">
        <v>470</v>
      </c>
      <c r="B782" s="160">
        <v>10946</v>
      </c>
      <c r="C782" s="160">
        <v>664854</v>
      </c>
      <c r="D782" s="160">
        <v>18138</v>
      </c>
      <c r="E782" s="160" t="s">
        <v>276</v>
      </c>
      <c r="F782" s="160" t="s">
        <v>276</v>
      </c>
      <c r="G782" s="175"/>
      <c r="H782" s="168" t="s">
        <v>1131</v>
      </c>
      <c r="I782" s="169" t="s">
        <v>549</v>
      </c>
      <c r="J782" s="170">
        <v>30</v>
      </c>
      <c r="K782" s="161">
        <v>1</v>
      </c>
      <c r="M782" s="184" t="s">
        <v>837</v>
      </c>
      <c r="Z782" s="163"/>
      <c r="AS782" s="278"/>
      <c r="AT782" s="278"/>
      <c r="AU782" s="278"/>
      <c r="AV782" s="278"/>
      <c r="AW782" s="278"/>
      <c r="AX782" s="278"/>
      <c r="AY782" s="456"/>
      <c r="AZ782" s="278"/>
      <c r="BA782" s="278"/>
      <c r="BB782" s="278"/>
      <c r="BC782" s="278"/>
      <c r="BD782" s="164"/>
      <c r="BE782" s="164"/>
      <c r="BF782" s="164"/>
      <c r="BG782" s="164"/>
      <c r="BH782" s="164"/>
      <c r="BI782" s="164"/>
      <c r="BJ782" s="165"/>
      <c r="BK782" s="164"/>
      <c r="BL782" s="165"/>
      <c r="BM782" s="165"/>
      <c r="BN782" s="165"/>
      <c r="BO782" s="165"/>
      <c r="BP782" s="165"/>
      <c r="BQ782" s="165"/>
      <c r="BR782" s="165"/>
      <c r="BS782" s="284"/>
      <c r="BT782" s="289"/>
      <c r="BU782" s="279"/>
      <c r="BV782" s="290"/>
      <c r="BW782" s="289"/>
      <c r="BX782" s="289"/>
      <c r="BY782" s="289"/>
      <c r="BZ782" s="289"/>
      <c r="CA782" s="279"/>
      <c r="CB782" s="290"/>
      <c r="CC782" s="289"/>
      <c r="CD782" s="279"/>
      <c r="CE782" s="328"/>
      <c r="CF782" s="290"/>
      <c r="CG782" s="289"/>
      <c r="CH782" s="279"/>
      <c r="CI782" s="328"/>
      <c r="CJ782" s="290"/>
      <c r="CK782" s="289"/>
      <c r="CL782" s="279"/>
      <c r="CM782" s="328"/>
      <c r="CN782" s="290"/>
      <c r="CO782" s="289"/>
      <c r="CP782" s="279"/>
      <c r="CQ782" s="328"/>
      <c r="CR782" s="290"/>
      <c r="CS782" s="289"/>
      <c r="CT782" s="279"/>
      <c r="CU782" s="328"/>
      <c r="CV782" s="328"/>
      <c r="CW782" s="290"/>
      <c r="CX782" s="289"/>
      <c r="CY782" s="279"/>
      <c r="CZ782" s="328"/>
      <c r="DA782" s="328"/>
      <c r="DB782" s="290"/>
      <c r="DC782" s="289"/>
      <c r="DD782" s="279"/>
      <c r="DE782" s="328"/>
      <c r="DF782" s="328"/>
      <c r="DG782" s="290"/>
      <c r="DH782" s="302"/>
      <c r="DI782" s="301"/>
      <c r="DJ782" s="163">
        <v>30</v>
      </c>
      <c r="DK782" s="163">
        <v>0</v>
      </c>
      <c r="DL782" s="163">
        <v>0</v>
      </c>
      <c r="DM782" s="163">
        <v>3</v>
      </c>
      <c r="DN782" s="163">
        <v>0</v>
      </c>
      <c r="DO782" s="163">
        <v>17</v>
      </c>
      <c r="DP782" s="165">
        <v>30</v>
      </c>
      <c r="DQ782" s="165"/>
      <c r="DR782" s="165">
        <v>30</v>
      </c>
      <c r="DS782" s="163">
        <v>130</v>
      </c>
      <c r="DT782" s="163">
        <v>29</v>
      </c>
      <c r="DU782" s="163">
        <v>11</v>
      </c>
      <c r="DV782" s="163">
        <v>11</v>
      </c>
      <c r="DW782" s="163">
        <v>4</v>
      </c>
      <c r="DX782" s="163">
        <v>12</v>
      </c>
      <c r="DY782" s="163">
        <v>2</v>
      </c>
      <c r="DZ782" s="163">
        <v>1</v>
      </c>
      <c r="EA782" s="163">
        <v>4</v>
      </c>
      <c r="EB782" s="163">
        <v>0</v>
      </c>
      <c r="EC782" s="163">
        <v>35</v>
      </c>
      <c r="ED782" s="165">
        <v>10.5</v>
      </c>
      <c r="EE782" s="165">
        <v>3.6</v>
      </c>
      <c r="EF782" s="165">
        <v>1.2</v>
      </c>
      <c r="EG782" s="165">
        <v>8.6999999999999993</v>
      </c>
      <c r="EH782" s="166">
        <v>1.36666666666666</v>
      </c>
      <c r="EI782" s="165">
        <v>105.477608962291</v>
      </c>
      <c r="EJ782" s="164">
        <v>0.24786324786324701</v>
      </c>
      <c r="EK782" s="164">
        <v>0.32051282051281998</v>
      </c>
      <c r="EL782" s="278">
        <v>0.41463414599999998</v>
      </c>
      <c r="EM782" s="278">
        <v>0.231707317</v>
      </c>
      <c r="EN782" s="278">
        <v>0.35365853600000002</v>
      </c>
      <c r="EO782" s="278">
        <v>6.097561E-2</v>
      </c>
      <c r="EP782" s="278">
        <v>0.45121950999999999</v>
      </c>
      <c r="EQ782" s="278">
        <v>0.15737052000000001</v>
      </c>
      <c r="ER782" s="165">
        <v>0.49771383465396801</v>
      </c>
      <c r="ES782" s="166">
        <v>3.3</v>
      </c>
      <c r="ET782" s="166">
        <v>3.59</v>
      </c>
      <c r="EU782" s="166">
        <v>3.7857479095458899</v>
      </c>
      <c r="EV782" s="166">
        <v>3.4778134798010099</v>
      </c>
      <c r="EW782" s="166">
        <v>3.26343995175593</v>
      </c>
      <c r="EX782" s="284">
        <v>0.236783802509307</v>
      </c>
    </row>
    <row r="783" spans="1:154" ht="13" customHeight="1">
      <c r="A783" s="160" t="s">
        <v>470</v>
      </c>
      <c r="B783" s="160">
        <v>12665</v>
      </c>
      <c r="C783" s="160">
        <v>683769</v>
      </c>
      <c r="D783" s="160">
        <v>25636</v>
      </c>
      <c r="E783" s="160" t="s">
        <v>213</v>
      </c>
      <c r="F783" s="160" t="s">
        <v>213</v>
      </c>
      <c r="G783" s="175"/>
      <c r="H783" s="162" t="s">
        <v>3066</v>
      </c>
      <c r="I783" s="162" t="s">
        <v>163</v>
      </c>
      <c r="J783" s="160">
        <v>27</v>
      </c>
      <c r="K783" s="161">
        <v>1</v>
      </c>
      <c r="M783" s="184" t="s">
        <v>837</v>
      </c>
      <c r="Z783" s="163"/>
      <c r="AS783" s="278"/>
      <c r="AT783" s="278"/>
      <c r="AU783" s="278"/>
      <c r="AV783" s="278"/>
      <c r="AW783" s="278"/>
      <c r="AX783" s="278"/>
      <c r="AY783" s="456"/>
      <c r="AZ783" s="278"/>
      <c r="BA783" s="278"/>
      <c r="BB783" s="278"/>
      <c r="BC783" s="278"/>
      <c r="BD783" s="164"/>
      <c r="BE783" s="164"/>
      <c r="BF783" s="164"/>
      <c r="BG783" s="164"/>
      <c r="BH783" s="164"/>
      <c r="BI783" s="164"/>
      <c r="BJ783" s="165"/>
      <c r="BK783" s="164"/>
      <c r="BL783" s="165"/>
      <c r="BM783" s="165"/>
      <c r="BN783" s="165"/>
      <c r="BO783" s="165"/>
      <c r="BP783" s="165"/>
      <c r="BQ783" s="165"/>
      <c r="BR783" s="165"/>
      <c r="BS783" s="284"/>
      <c r="BT783" s="289"/>
      <c r="BU783" s="279"/>
      <c r="BV783" s="290"/>
      <c r="BW783" s="289"/>
      <c r="BX783" s="289"/>
      <c r="BY783" s="289"/>
      <c r="BZ783" s="289"/>
      <c r="CA783" s="279"/>
      <c r="CB783" s="290"/>
      <c r="CC783" s="289"/>
      <c r="CD783" s="279"/>
      <c r="CE783" s="328"/>
      <c r="CF783" s="290"/>
      <c r="CG783" s="289"/>
      <c r="CH783" s="279"/>
      <c r="CI783" s="328"/>
      <c r="CJ783" s="290"/>
      <c r="CK783" s="289"/>
      <c r="CL783" s="279"/>
      <c r="CM783" s="328"/>
      <c r="CN783" s="290"/>
      <c r="CO783" s="289"/>
      <c r="CP783" s="279"/>
      <c r="CQ783" s="328"/>
      <c r="CR783" s="290"/>
      <c r="CS783" s="289"/>
      <c r="CT783" s="279"/>
      <c r="CU783" s="328"/>
      <c r="CV783" s="328"/>
      <c r="CW783" s="290"/>
      <c r="CX783" s="289"/>
      <c r="CY783" s="279"/>
      <c r="CZ783" s="328"/>
      <c r="DA783" s="328"/>
      <c r="DB783" s="290"/>
      <c r="DC783" s="289"/>
      <c r="DD783" s="279"/>
      <c r="DE783" s="328"/>
      <c r="DF783" s="328"/>
      <c r="DG783" s="290"/>
      <c r="DH783" s="302"/>
      <c r="DI783" s="301"/>
      <c r="DJ783" s="163">
        <v>38</v>
      </c>
      <c r="DK783" s="163">
        <v>0</v>
      </c>
      <c r="DL783" s="163">
        <v>0</v>
      </c>
      <c r="DM783" s="163">
        <v>0</v>
      </c>
      <c r="DN783" s="163">
        <v>1</v>
      </c>
      <c r="DO783" s="163">
        <v>0</v>
      </c>
      <c r="DP783" s="165">
        <v>36</v>
      </c>
      <c r="DQ783" s="165"/>
      <c r="DR783" s="165">
        <v>36</v>
      </c>
      <c r="DS783" s="163">
        <v>154</v>
      </c>
      <c r="DT783" s="163">
        <v>35</v>
      </c>
      <c r="DU783" s="163">
        <v>15</v>
      </c>
      <c r="DV783" s="163">
        <v>14</v>
      </c>
      <c r="DW783" s="163">
        <v>5</v>
      </c>
      <c r="DX783" s="163">
        <v>14</v>
      </c>
      <c r="DY783" s="163">
        <v>2</v>
      </c>
      <c r="DZ783" s="163">
        <v>1</v>
      </c>
      <c r="EA783" s="163">
        <v>2</v>
      </c>
      <c r="EB783" s="163">
        <v>0</v>
      </c>
      <c r="EC783" s="163">
        <v>42</v>
      </c>
      <c r="ED783" s="165">
        <v>10.5000022252405</v>
      </c>
      <c r="EE783" s="165">
        <v>3.5000007417468399</v>
      </c>
      <c r="EF783" s="165">
        <v>1.25000026490958</v>
      </c>
      <c r="EG783" s="165">
        <v>8.7500018543671096</v>
      </c>
      <c r="EH783" s="166">
        <v>1.36111139956821</v>
      </c>
      <c r="EI783" s="165">
        <v>105.58032384837</v>
      </c>
      <c r="EJ783" s="164">
        <v>0.25179856115107901</v>
      </c>
      <c r="EK783" s="164">
        <v>0.32608695652173902</v>
      </c>
      <c r="EL783" s="278">
        <v>0.36170212699999998</v>
      </c>
      <c r="EM783" s="278">
        <v>0.244680851</v>
      </c>
      <c r="EN783" s="278">
        <v>0.39361702100000001</v>
      </c>
      <c r="EO783" s="278">
        <v>8.2474229999999996E-2</v>
      </c>
      <c r="EP783" s="278">
        <v>0.35051546</v>
      </c>
      <c r="EQ783" s="278">
        <v>0.14166666999999999</v>
      </c>
      <c r="ER783" s="165">
        <v>0.55151142317802404</v>
      </c>
      <c r="ES783" s="166">
        <v>3.5000007417468399</v>
      </c>
      <c r="ET783" s="166">
        <v>3.8</v>
      </c>
      <c r="EU783" s="166">
        <v>3.8079702848269901</v>
      </c>
      <c r="EV783" s="166">
        <v>3.5179249963307799</v>
      </c>
      <c r="EW783" s="166">
        <v>3.24551597350928</v>
      </c>
      <c r="EX783" s="284">
        <v>0.18857173621654499</v>
      </c>
    </row>
    <row r="784" spans="1:154" ht="13" customHeight="1">
      <c r="A784" s="160" t="s">
        <v>470</v>
      </c>
      <c r="B784" s="160">
        <v>12240</v>
      </c>
      <c r="C784" s="160">
        <v>674944</v>
      </c>
      <c r="D784" s="160">
        <v>20045</v>
      </c>
      <c r="E784" s="160" t="s">
        <v>239</v>
      </c>
      <c r="F784" s="160" t="s">
        <v>239</v>
      </c>
      <c r="G784" s="175"/>
      <c r="H784" s="162" t="s">
        <v>2412</v>
      </c>
      <c r="I784" s="162" t="s">
        <v>104</v>
      </c>
      <c r="J784" s="161">
        <v>29</v>
      </c>
      <c r="K784" s="161">
        <v>1</v>
      </c>
      <c r="M784" s="184" t="s">
        <v>46</v>
      </c>
      <c r="Z784" s="163"/>
      <c r="AS784" s="278"/>
      <c r="AT784" s="278"/>
      <c r="AU784" s="278"/>
      <c r="AV784" s="278"/>
      <c r="AW784" s="278"/>
      <c r="AX784" s="278"/>
      <c r="AY784" s="456"/>
      <c r="AZ784" s="278"/>
      <c r="BA784" s="278"/>
      <c r="BB784" s="278"/>
      <c r="BC784" s="278"/>
      <c r="BD784" s="164"/>
      <c r="BE784" s="164"/>
      <c r="BF784" s="164"/>
      <c r="BG784" s="164"/>
      <c r="BH784" s="164"/>
      <c r="BI784" s="164"/>
      <c r="BJ784" s="165"/>
      <c r="BK784" s="164"/>
      <c r="BL784" s="165"/>
      <c r="BM784" s="165"/>
      <c r="BN784" s="165"/>
      <c r="BO784" s="165"/>
      <c r="BP784" s="165"/>
      <c r="BQ784" s="165"/>
      <c r="BR784" s="165"/>
      <c r="BS784" s="284"/>
      <c r="BT784" s="289"/>
      <c r="BU784" s="279"/>
      <c r="BV784" s="290"/>
      <c r="BW784" s="289"/>
      <c r="BX784" s="289"/>
      <c r="BY784" s="289"/>
      <c r="BZ784" s="289"/>
      <c r="CA784" s="279"/>
      <c r="CB784" s="290"/>
      <c r="CC784" s="289"/>
      <c r="CD784" s="279"/>
      <c r="CE784" s="328"/>
      <c r="CF784" s="290"/>
      <c r="CG784" s="289"/>
      <c r="CH784" s="279"/>
      <c r="CI784" s="328"/>
      <c r="CJ784" s="290"/>
      <c r="CK784" s="289"/>
      <c r="CL784" s="279"/>
      <c r="CM784" s="328"/>
      <c r="CN784" s="290"/>
      <c r="CO784" s="289"/>
      <c r="CP784" s="279"/>
      <c r="CQ784" s="328"/>
      <c r="CR784" s="290"/>
      <c r="CS784" s="289"/>
      <c r="CT784" s="279"/>
      <c r="CU784" s="328"/>
      <c r="CV784" s="328"/>
      <c r="CW784" s="290"/>
      <c r="CX784" s="289"/>
      <c r="CY784" s="279"/>
      <c r="CZ784" s="328"/>
      <c r="DA784" s="328"/>
      <c r="DB784" s="290"/>
      <c r="DC784" s="289"/>
      <c r="DD784" s="279"/>
      <c r="DE784" s="328"/>
      <c r="DF784" s="328"/>
      <c r="DG784" s="290"/>
      <c r="DH784" s="302"/>
      <c r="DI784" s="301"/>
      <c r="DJ784" s="163">
        <v>9</v>
      </c>
      <c r="DK784" s="163">
        <v>1</v>
      </c>
      <c r="DL784" s="163">
        <v>0</v>
      </c>
      <c r="DM784" s="163">
        <v>0</v>
      </c>
      <c r="DN784" s="163">
        <v>1</v>
      </c>
      <c r="DO784" s="163">
        <v>0</v>
      </c>
      <c r="DP784" s="165">
        <v>10.1</v>
      </c>
      <c r="DQ784" s="165">
        <v>0.10000000149011599</v>
      </c>
      <c r="DR784" s="165">
        <v>10</v>
      </c>
      <c r="DS784" s="163">
        <v>43</v>
      </c>
      <c r="DT784" s="163">
        <v>10</v>
      </c>
      <c r="DU784" s="163">
        <v>7</v>
      </c>
      <c r="DV784" s="163">
        <v>6</v>
      </c>
      <c r="DW784" s="163">
        <v>0</v>
      </c>
      <c r="DX784" s="163">
        <v>5</v>
      </c>
      <c r="DY784" s="163">
        <v>0</v>
      </c>
      <c r="DZ784" s="163">
        <v>0</v>
      </c>
      <c r="EA784" s="163">
        <v>0</v>
      </c>
      <c r="EB784" s="163">
        <v>0</v>
      </c>
      <c r="EC784" s="163">
        <v>8</v>
      </c>
      <c r="ED784" s="165">
        <v>6.9677434560538902</v>
      </c>
      <c r="EE784" s="165">
        <v>4.3548396600336803</v>
      </c>
      <c r="EF784" s="165">
        <v>0</v>
      </c>
      <c r="EG784" s="165">
        <v>8.7096793200673606</v>
      </c>
      <c r="EH784" s="166">
        <v>1.45161322001122</v>
      </c>
      <c r="EI784" s="165">
        <v>112.60047775661801</v>
      </c>
      <c r="EJ784" s="164">
        <v>0.26315789473684198</v>
      </c>
      <c r="EK784" s="164">
        <v>0.33333333333333298</v>
      </c>
      <c r="EL784" s="278">
        <v>0.35714285699999998</v>
      </c>
      <c r="EM784" s="278">
        <v>0.321428571</v>
      </c>
      <c r="EN784" s="278">
        <v>0.321428571</v>
      </c>
      <c r="EO784" s="278">
        <v>6.6666669999999997E-2</v>
      </c>
      <c r="EP784" s="278">
        <v>0.43333333000000002</v>
      </c>
      <c r="EQ784" s="278">
        <v>7.7419349999999998E-2</v>
      </c>
      <c r="ER784" s="165">
        <v>-8.6912411091998501E-2</v>
      </c>
      <c r="ES784" s="166">
        <v>5.2258075920404101</v>
      </c>
      <c r="ET784" s="166">
        <v>5.55</v>
      </c>
      <c r="EU784" s="166">
        <v>2.9889736948784802</v>
      </c>
      <c r="EV784" s="166">
        <v>4.2732599728196199</v>
      </c>
      <c r="EW784" s="166">
        <v>4.5627638743547596</v>
      </c>
      <c r="EX784" s="284">
        <v>0.12623561359941901</v>
      </c>
    </row>
    <row r="785" spans="1:154" ht="13" customHeight="1">
      <c r="A785" s="160" t="s">
        <v>470</v>
      </c>
      <c r="B785" s="160">
        <v>10431</v>
      </c>
      <c r="C785" s="160">
        <v>669211</v>
      </c>
      <c r="D785" s="160">
        <v>19362</v>
      </c>
      <c r="E785" s="160" t="s">
        <v>17</v>
      </c>
      <c r="F785" s="160" t="s">
        <v>17</v>
      </c>
      <c r="G785" s="175"/>
      <c r="H785" s="162" t="s">
        <v>1602</v>
      </c>
      <c r="I785" s="162" t="s">
        <v>1603</v>
      </c>
      <c r="J785" s="161">
        <v>30</v>
      </c>
      <c r="K785" s="161">
        <v>1</v>
      </c>
      <c r="M785" s="184" t="s">
        <v>46</v>
      </c>
      <c r="Z785" s="163"/>
      <c r="AS785" s="278"/>
      <c r="AT785" s="278"/>
      <c r="AU785" s="278"/>
      <c r="AV785" s="278"/>
      <c r="AW785" s="278"/>
      <c r="AX785" s="278"/>
      <c r="AY785" s="456"/>
      <c r="AZ785" s="278"/>
      <c r="BA785" s="278"/>
      <c r="BB785" s="278"/>
      <c r="BC785" s="278"/>
      <c r="BD785" s="164"/>
      <c r="BE785" s="164"/>
      <c r="BF785" s="164"/>
      <c r="BG785" s="164"/>
      <c r="BH785" s="164"/>
      <c r="BI785" s="164"/>
      <c r="BJ785" s="165"/>
      <c r="BK785" s="164"/>
      <c r="BL785" s="165"/>
      <c r="BM785" s="165"/>
      <c r="BN785" s="165"/>
      <c r="BO785" s="165"/>
      <c r="BP785" s="165"/>
      <c r="BQ785" s="165"/>
      <c r="BR785" s="165"/>
      <c r="BS785" s="284"/>
      <c r="BT785" s="289"/>
      <c r="BU785" s="279"/>
      <c r="BV785" s="290"/>
      <c r="BW785" s="289"/>
      <c r="BX785" s="289"/>
      <c r="BY785" s="289"/>
      <c r="BZ785" s="289"/>
      <c r="CA785" s="279"/>
      <c r="CB785" s="290"/>
      <c r="CC785" s="289"/>
      <c r="CD785" s="279"/>
      <c r="CE785" s="328"/>
      <c r="CF785" s="290"/>
      <c r="CG785" s="289"/>
      <c r="CH785" s="279"/>
      <c r="CI785" s="328"/>
      <c r="CJ785" s="290"/>
      <c r="CK785" s="289"/>
      <c r="CL785" s="279"/>
      <c r="CM785" s="328"/>
      <c r="CN785" s="290"/>
      <c r="CO785" s="289"/>
      <c r="CP785" s="279"/>
      <c r="CQ785" s="328"/>
      <c r="CR785" s="290"/>
      <c r="CS785" s="289"/>
      <c r="CT785" s="279"/>
      <c r="CU785" s="328"/>
      <c r="CV785" s="328"/>
      <c r="CW785" s="290"/>
      <c r="CX785" s="289"/>
      <c r="CY785" s="279"/>
      <c r="CZ785" s="328"/>
      <c r="DA785" s="328"/>
      <c r="DB785" s="290"/>
      <c r="DC785" s="289"/>
      <c r="DD785" s="279"/>
      <c r="DE785" s="328"/>
      <c r="DF785" s="328"/>
      <c r="DG785" s="290"/>
      <c r="DH785" s="302"/>
      <c r="DI785" s="301"/>
      <c r="DJ785" s="163">
        <v>39</v>
      </c>
      <c r="DK785" s="163">
        <v>3</v>
      </c>
      <c r="DL785" s="163">
        <v>0</v>
      </c>
      <c r="DM785" s="163">
        <v>3</v>
      </c>
      <c r="DN785" s="163">
        <v>0</v>
      </c>
      <c r="DO785" s="163">
        <v>0</v>
      </c>
      <c r="DP785" s="165">
        <v>38</v>
      </c>
      <c r="DQ785" s="165">
        <v>3.20000004768371</v>
      </c>
      <c r="DR785" s="165">
        <v>34.099998474121001</v>
      </c>
      <c r="DS785" s="163">
        <v>163</v>
      </c>
      <c r="DT785" s="163">
        <v>36</v>
      </c>
      <c r="DU785" s="163">
        <v>16</v>
      </c>
      <c r="DV785" s="163">
        <v>14</v>
      </c>
      <c r="DW785" s="163">
        <v>5</v>
      </c>
      <c r="DX785" s="163">
        <v>18</v>
      </c>
      <c r="DY785" s="163">
        <v>0</v>
      </c>
      <c r="DZ785" s="163">
        <v>1</v>
      </c>
      <c r="EA785" s="163">
        <v>2</v>
      </c>
      <c r="EB785" s="163">
        <v>0</v>
      </c>
      <c r="EC785" s="163">
        <v>38</v>
      </c>
      <c r="ED785" s="165">
        <v>9.0000022587028905</v>
      </c>
      <c r="EE785" s="165">
        <v>4.2631589646487402</v>
      </c>
      <c r="EF785" s="165">
        <v>1.18421082351353</v>
      </c>
      <c r="EG785" s="165">
        <v>8.5263179292974804</v>
      </c>
      <c r="EH785" s="166">
        <v>1.4210529882162399</v>
      </c>
      <c r="EI785" s="165">
        <v>110.22994499139401</v>
      </c>
      <c r="EJ785" s="164">
        <v>0.25</v>
      </c>
      <c r="EK785" s="164">
        <v>0.30693069306930598</v>
      </c>
      <c r="EL785" s="278">
        <v>0.342857142</v>
      </c>
      <c r="EM785" s="278">
        <v>0.2</v>
      </c>
      <c r="EN785" s="278">
        <v>0.45714285700000001</v>
      </c>
      <c r="EO785" s="278">
        <v>9.4339619999999999E-2</v>
      </c>
      <c r="EP785" s="278">
        <v>0.43396225999999999</v>
      </c>
      <c r="EQ785" s="278">
        <v>0.10574018</v>
      </c>
      <c r="ER785" s="165">
        <v>0.13543565888336501</v>
      </c>
      <c r="ES785" s="166">
        <v>3.3157903058379001</v>
      </c>
      <c r="ET785" s="166">
        <v>4.18</v>
      </c>
      <c r="EU785" s="166">
        <v>4.2962745291375102</v>
      </c>
      <c r="EV785" s="166">
        <v>4.4483384703562203</v>
      </c>
      <c r="EW785" s="166">
        <v>4.0312198496893803</v>
      </c>
      <c r="EX785" s="284">
        <v>6.2068466097116401E-2</v>
      </c>
    </row>
    <row r="786" spans="1:154" ht="13" customHeight="1">
      <c r="A786" s="160" t="s">
        <v>470</v>
      </c>
      <c r="B786" s="160">
        <v>10180</v>
      </c>
      <c r="C786" s="160">
        <v>605513</v>
      </c>
      <c r="D786" s="160">
        <v>16207</v>
      </c>
      <c r="E786" s="160" t="s">
        <v>470</v>
      </c>
      <c r="F786" s="160" t="s">
        <v>470</v>
      </c>
      <c r="G786" s="175"/>
      <c r="H786" s="168" t="s">
        <v>1149</v>
      </c>
      <c r="I786" s="169" t="s">
        <v>867</v>
      </c>
      <c r="J786" s="170">
        <v>32</v>
      </c>
      <c r="K786" s="161">
        <v>1</v>
      </c>
      <c r="M786" s="184" t="s">
        <v>837</v>
      </c>
      <c r="Z786" s="163"/>
      <c r="AS786" s="278"/>
      <c r="AT786" s="278"/>
      <c r="AU786" s="278"/>
      <c r="AV786" s="278"/>
      <c r="AW786" s="278"/>
      <c r="AX786" s="278"/>
      <c r="AY786" s="456"/>
      <c r="AZ786" s="278"/>
      <c r="BA786" s="278"/>
      <c r="BB786" s="278"/>
      <c r="BC786" s="278"/>
      <c r="BD786" s="164"/>
      <c r="BE786" s="164"/>
      <c r="BF786" s="164"/>
      <c r="BG786" s="164"/>
      <c r="BH786" s="164"/>
      <c r="BI786" s="164"/>
      <c r="BJ786" s="165"/>
      <c r="BK786" s="164"/>
      <c r="BL786" s="165"/>
      <c r="BM786" s="165"/>
      <c r="BN786" s="165"/>
      <c r="BO786" s="165"/>
      <c r="BP786" s="165"/>
      <c r="BQ786" s="165"/>
      <c r="BR786" s="165"/>
      <c r="BS786" s="284"/>
      <c r="BT786" s="289"/>
      <c r="BU786" s="279"/>
      <c r="BV786" s="290"/>
      <c r="BW786" s="289"/>
      <c r="BX786" s="289"/>
      <c r="BY786" s="289"/>
      <c r="BZ786" s="289"/>
      <c r="CA786" s="279"/>
      <c r="CB786" s="290"/>
      <c r="CC786" s="289"/>
      <c r="CD786" s="279"/>
      <c r="CE786" s="328"/>
      <c r="CF786" s="290"/>
      <c r="CG786" s="289"/>
      <c r="CH786" s="279"/>
      <c r="CI786" s="328"/>
      <c r="CJ786" s="290"/>
      <c r="CK786" s="289"/>
      <c r="CL786" s="279"/>
      <c r="CM786" s="328"/>
      <c r="CN786" s="290"/>
      <c r="CO786" s="289"/>
      <c r="CP786" s="279"/>
      <c r="CQ786" s="328"/>
      <c r="CR786" s="290"/>
      <c r="CS786" s="289"/>
      <c r="CT786" s="279"/>
      <c r="CU786" s="328"/>
      <c r="CV786" s="328"/>
      <c r="CW786" s="290"/>
      <c r="CX786" s="289"/>
      <c r="CY786" s="279"/>
      <c r="CZ786" s="328"/>
      <c r="DA786" s="328"/>
      <c r="DB786" s="290"/>
      <c r="DC786" s="289"/>
      <c r="DD786" s="279"/>
      <c r="DE786" s="328"/>
      <c r="DF786" s="328"/>
      <c r="DG786" s="290"/>
      <c r="DH786" s="302"/>
      <c r="DI786" s="301"/>
      <c r="DJ786" s="163">
        <v>3</v>
      </c>
      <c r="DK786" s="163">
        <v>1</v>
      </c>
      <c r="DL786" s="163">
        <v>0</v>
      </c>
      <c r="DM786" s="163">
        <v>1</v>
      </c>
      <c r="DN786" s="163">
        <v>1</v>
      </c>
      <c r="DO786" s="163">
        <v>0</v>
      </c>
      <c r="DP786" s="165">
        <v>6.1</v>
      </c>
      <c r="DQ786" s="165">
        <v>2</v>
      </c>
      <c r="DR786" s="165">
        <v>4.0999999046325604</v>
      </c>
      <c r="DS786" s="163">
        <v>33</v>
      </c>
      <c r="DT786" s="163">
        <v>12</v>
      </c>
      <c r="DU786" s="163">
        <v>5</v>
      </c>
      <c r="DV786" s="163">
        <v>5</v>
      </c>
      <c r="DW786" s="163">
        <v>1</v>
      </c>
      <c r="DX786" s="163">
        <v>4</v>
      </c>
      <c r="DY786" s="163">
        <v>0</v>
      </c>
      <c r="DZ786" s="163">
        <v>0</v>
      </c>
      <c r="EA786" s="163">
        <v>0</v>
      </c>
      <c r="EB786" s="163">
        <v>0</v>
      </c>
      <c r="EC786" s="163">
        <v>4</v>
      </c>
      <c r="ED786" s="165">
        <v>5.6842108116255696</v>
      </c>
      <c r="EE786" s="165">
        <v>5.6842108116255696</v>
      </c>
      <c r="EF786" s="165">
        <v>1.42105270290639</v>
      </c>
      <c r="EG786" s="165">
        <v>17.052632434876699</v>
      </c>
      <c r="EH786" s="166">
        <v>2.5263159162780302</v>
      </c>
      <c r="EI786" s="165">
        <v>195.964307306911</v>
      </c>
      <c r="EJ786" s="164">
        <v>0.41379310344827502</v>
      </c>
      <c r="EK786" s="164">
        <v>0.45833333333333298</v>
      </c>
      <c r="EL786" s="278">
        <v>0.48</v>
      </c>
      <c r="EM786" s="278">
        <v>0.16</v>
      </c>
      <c r="EN786" s="278">
        <v>0.36</v>
      </c>
      <c r="EO786" s="278">
        <v>0.08</v>
      </c>
      <c r="EP786" s="278">
        <v>0.4</v>
      </c>
      <c r="EQ786" s="278">
        <v>0.112</v>
      </c>
      <c r="ER786" s="165">
        <v>0.13114213993642801</v>
      </c>
      <c r="ES786" s="166">
        <v>7.10526351453196</v>
      </c>
      <c r="ET786" s="166">
        <v>5.84</v>
      </c>
      <c r="EU786" s="166">
        <v>5.7699585705913004</v>
      </c>
      <c r="EV786" s="166">
        <v>5.8127409899921396</v>
      </c>
      <c r="EW786" s="166">
        <v>5.4781260093114099</v>
      </c>
      <c r="EX786" s="284">
        <v>-7.4473343789577401E-2</v>
      </c>
    </row>
    <row r="787" spans="1:154" ht="13" customHeight="1">
      <c r="A787" s="160" t="s">
        <v>470</v>
      </c>
      <c r="B787" s="160">
        <v>11482</v>
      </c>
      <c r="C787" s="160">
        <v>670955</v>
      </c>
      <c r="D787" s="160">
        <v>20539</v>
      </c>
      <c r="E787" s="160" t="s">
        <v>2178</v>
      </c>
      <c r="F787" s="160" t="s">
        <v>2178</v>
      </c>
      <c r="G787" s="175"/>
      <c r="H787" s="162" t="s">
        <v>2456</v>
      </c>
      <c r="I787" s="162" t="s">
        <v>328</v>
      </c>
      <c r="J787" s="161">
        <v>27</v>
      </c>
      <c r="K787" s="161">
        <v>1</v>
      </c>
      <c r="M787" s="184" t="s">
        <v>837</v>
      </c>
      <c r="Z787" s="163"/>
      <c r="AS787" s="278"/>
      <c r="AT787" s="278"/>
      <c r="AU787" s="278"/>
      <c r="AV787" s="278"/>
      <c r="AW787" s="278"/>
      <c r="AX787" s="278"/>
      <c r="AY787" s="456"/>
      <c r="AZ787" s="278"/>
      <c r="BA787" s="278"/>
      <c r="BB787" s="278"/>
      <c r="BC787" s="278"/>
      <c r="BD787" s="164"/>
      <c r="BE787" s="164"/>
      <c r="BF787" s="164"/>
      <c r="BG787" s="164"/>
      <c r="BH787" s="164"/>
      <c r="BI787" s="164"/>
      <c r="BJ787" s="165"/>
      <c r="BK787" s="164"/>
      <c r="BL787" s="165"/>
      <c r="BM787" s="165"/>
      <c r="BN787" s="165"/>
      <c r="BO787" s="165"/>
      <c r="BP787" s="165"/>
      <c r="BQ787" s="165"/>
      <c r="BR787" s="165"/>
      <c r="BS787" s="284"/>
      <c r="BT787" s="289"/>
      <c r="BU787" s="279"/>
      <c r="BV787" s="290"/>
      <c r="BW787" s="289"/>
      <c r="BX787" s="289"/>
      <c r="BY787" s="289"/>
      <c r="BZ787" s="289"/>
      <c r="CA787" s="279"/>
      <c r="CB787" s="290"/>
      <c r="CC787" s="289"/>
      <c r="CD787" s="279"/>
      <c r="CE787" s="328"/>
      <c r="CF787" s="290"/>
      <c r="CG787" s="289"/>
      <c r="CH787" s="279"/>
      <c r="CI787" s="328"/>
      <c r="CJ787" s="290"/>
      <c r="CK787" s="289"/>
      <c r="CL787" s="279"/>
      <c r="CM787" s="328"/>
      <c r="CN787" s="290"/>
      <c r="CO787" s="289"/>
      <c r="CP787" s="279"/>
      <c r="CQ787" s="328"/>
      <c r="CR787" s="290"/>
      <c r="CS787" s="289"/>
      <c r="CT787" s="279"/>
      <c r="CU787" s="328"/>
      <c r="CV787" s="328"/>
      <c r="CW787" s="290"/>
      <c r="CX787" s="289"/>
      <c r="CY787" s="279"/>
      <c r="CZ787" s="328"/>
      <c r="DA787" s="328"/>
      <c r="DB787" s="290"/>
      <c r="DC787" s="289"/>
      <c r="DD787" s="279"/>
      <c r="DE787" s="328"/>
      <c r="DF787" s="328"/>
      <c r="DG787" s="290"/>
      <c r="DH787" s="302"/>
      <c r="DI787" s="301"/>
      <c r="DJ787" s="163">
        <v>39</v>
      </c>
      <c r="DK787" s="163">
        <v>0</v>
      </c>
      <c r="DL787" s="163">
        <v>0</v>
      </c>
      <c r="DM787" s="163">
        <v>5</v>
      </c>
      <c r="DN787" s="163">
        <v>1</v>
      </c>
      <c r="DO787" s="163">
        <v>1</v>
      </c>
      <c r="DP787" s="165">
        <v>38</v>
      </c>
      <c r="DQ787" s="165"/>
      <c r="DR787" s="165">
        <v>38</v>
      </c>
      <c r="DS787" s="163">
        <v>169</v>
      </c>
      <c r="DT787" s="163">
        <v>39</v>
      </c>
      <c r="DU787" s="163">
        <v>23</v>
      </c>
      <c r="DV787" s="163">
        <v>23</v>
      </c>
      <c r="DW787" s="163">
        <v>8</v>
      </c>
      <c r="DX787" s="163">
        <v>15</v>
      </c>
      <c r="DY787" s="163">
        <v>2</v>
      </c>
      <c r="DZ787" s="163">
        <v>4</v>
      </c>
      <c r="EA787" s="163">
        <v>0</v>
      </c>
      <c r="EB787" s="163">
        <v>1</v>
      </c>
      <c r="EC787" s="163">
        <v>48</v>
      </c>
      <c r="ED787" s="165">
        <v>11.3684233351101</v>
      </c>
      <c r="EE787" s="165">
        <v>3.5526322922219302</v>
      </c>
      <c r="EF787" s="165">
        <v>1.8947372225183601</v>
      </c>
      <c r="EG787" s="165">
        <v>9.2368439597770209</v>
      </c>
      <c r="EH787" s="166">
        <v>1.42105291688877</v>
      </c>
      <c r="EI787" s="165">
        <v>110.229939458579</v>
      </c>
      <c r="EJ787" s="164">
        <v>0.26</v>
      </c>
      <c r="EK787" s="164">
        <v>0.329787234042553</v>
      </c>
      <c r="EL787" s="278">
        <v>0.28431372500000002</v>
      </c>
      <c r="EM787" s="278">
        <v>0.274509803</v>
      </c>
      <c r="EN787" s="278">
        <v>0.44117646999999999</v>
      </c>
      <c r="EO787" s="278">
        <v>0.12745097999999999</v>
      </c>
      <c r="EP787" s="278">
        <v>0.45098039000000001</v>
      </c>
      <c r="EQ787" s="278">
        <v>0.15987461</v>
      </c>
      <c r="ER787" s="165">
        <v>0.58317246915572696</v>
      </c>
      <c r="ES787" s="166">
        <v>5.4473695147402896</v>
      </c>
      <c r="ET787" s="166">
        <v>5.99</v>
      </c>
      <c r="EU787" s="166">
        <v>4.7962745687638604</v>
      </c>
      <c r="EV787" s="166">
        <v>3.8056105947689298</v>
      </c>
      <c r="EW787" s="166">
        <v>3.1713337091064799</v>
      </c>
      <c r="EX787" s="284">
        <v>-0.21585904061794201</v>
      </c>
    </row>
    <row r="788" spans="1:154" ht="13" customHeight="1">
      <c r="A788" s="160" t="s">
        <v>470</v>
      </c>
      <c r="B788" s="282">
        <v>12362</v>
      </c>
      <c r="C788" s="282">
        <v>683155</v>
      </c>
      <c r="D788" s="282">
        <v>26257</v>
      </c>
      <c r="E788" s="282" t="s">
        <v>4356</v>
      </c>
      <c r="F788" s="160" t="s">
        <v>4356</v>
      </c>
      <c r="G788" s="175"/>
      <c r="H788" s="162" t="s">
        <v>3656</v>
      </c>
      <c r="I788" s="162" t="s">
        <v>554</v>
      </c>
      <c r="J788" s="160">
        <v>23</v>
      </c>
      <c r="K788" s="161">
        <v>1</v>
      </c>
      <c r="M788" s="184" t="s">
        <v>837</v>
      </c>
      <c r="Z788" s="163"/>
      <c r="AS788" s="278"/>
      <c r="AT788" s="278"/>
      <c r="AU788" s="278"/>
      <c r="AV788" s="278"/>
      <c r="AW788" s="278"/>
      <c r="AX788" s="278"/>
      <c r="AY788" s="456"/>
      <c r="AZ788" s="278"/>
      <c r="BA788" s="278"/>
      <c r="BB788" s="278"/>
      <c r="BC788" s="278"/>
      <c r="BD788" s="164"/>
      <c r="BE788" s="164"/>
      <c r="BF788" s="164"/>
      <c r="BG788" s="164"/>
      <c r="BH788" s="164"/>
      <c r="BI788" s="164"/>
      <c r="BJ788" s="165"/>
      <c r="BK788" s="164"/>
      <c r="BL788" s="165"/>
      <c r="BM788" s="165"/>
      <c r="BN788" s="165"/>
      <c r="BO788" s="165"/>
      <c r="BP788" s="165"/>
      <c r="BQ788" s="165"/>
      <c r="BR788" s="165"/>
      <c r="BS788" s="284"/>
      <c r="BT788" s="289"/>
      <c r="BU788" s="279"/>
      <c r="BV788" s="290"/>
      <c r="BW788" s="289"/>
      <c r="BX788" s="289"/>
      <c r="BY788" s="289"/>
      <c r="BZ788" s="289"/>
      <c r="CA788" s="279"/>
      <c r="CB788" s="290"/>
      <c r="CC788" s="289"/>
      <c r="CD788" s="279"/>
      <c r="CE788" s="328"/>
      <c r="CF788" s="290"/>
      <c r="CG788" s="289"/>
      <c r="CH788" s="279"/>
      <c r="CI788" s="328"/>
      <c r="CJ788" s="290"/>
      <c r="CK788" s="289"/>
      <c r="CL788" s="279"/>
      <c r="CM788" s="328"/>
      <c r="CN788" s="290"/>
      <c r="CO788" s="289"/>
      <c r="CP788" s="279"/>
      <c r="CQ788" s="328"/>
      <c r="CR788" s="290"/>
      <c r="CS788" s="289"/>
      <c r="CT788" s="279"/>
      <c r="CU788" s="328"/>
      <c r="CV788" s="328"/>
      <c r="CW788" s="290"/>
      <c r="CX788" s="289"/>
      <c r="CY788" s="279"/>
      <c r="CZ788" s="328"/>
      <c r="DA788" s="328"/>
      <c r="DB788" s="290"/>
      <c r="DC788" s="289"/>
      <c r="DD788" s="279"/>
      <c r="DE788" s="328"/>
      <c r="DF788" s="328"/>
      <c r="DG788" s="290"/>
      <c r="DH788" s="302"/>
      <c r="DI788" s="301"/>
      <c r="DJ788" s="163">
        <v>2</v>
      </c>
      <c r="DK788" s="163">
        <v>2</v>
      </c>
      <c r="DL788" s="163">
        <v>0</v>
      </c>
      <c r="DM788" s="163">
        <v>0</v>
      </c>
      <c r="DN788" s="163">
        <v>2</v>
      </c>
      <c r="DO788" s="163">
        <v>0</v>
      </c>
      <c r="DP788" s="165">
        <v>7</v>
      </c>
      <c r="DQ788" s="165">
        <v>7</v>
      </c>
      <c r="DR788" s="165"/>
      <c r="DS788" s="163">
        <v>42</v>
      </c>
      <c r="DT788" s="163">
        <v>15</v>
      </c>
      <c r="DU788" s="163">
        <v>12</v>
      </c>
      <c r="DV788" s="163">
        <v>12</v>
      </c>
      <c r="DW788" s="163">
        <v>4</v>
      </c>
      <c r="DX788" s="163">
        <v>6</v>
      </c>
      <c r="DY788" s="163">
        <v>0</v>
      </c>
      <c r="DZ788" s="163">
        <v>1</v>
      </c>
      <c r="EA788" s="163">
        <v>0</v>
      </c>
      <c r="EB788" s="163">
        <v>0</v>
      </c>
      <c r="EC788" s="163">
        <v>5</v>
      </c>
      <c r="ED788" s="165">
        <v>6.4285714285714199</v>
      </c>
      <c r="EE788" s="165">
        <v>7.71428571428571</v>
      </c>
      <c r="EF788" s="165">
        <v>5.1428571428571397</v>
      </c>
      <c r="EG788" s="165">
        <v>19.285714285714199</v>
      </c>
      <c r="EH788" s="166">
        <v>3</v>
      </c>
      <c r="EI788" s="165">
        <v>232.707603246573</v>
      </c>
      <c r="EJ788" s="164">
        <v>0.42857142857142799</v>
      </c>
      <c r="EK788" s="164">
        <v>0.42307692307692302</v>
      </c>
      <c r="EL788" s="278">
        <v>0.2</v>
      </c>
      <c r="EM788" s="278">
        <v>0.2</v>
      </c>
      <c r="EN788" s="278">
        <v>0.6</v>
      </c>
      <c r="EO788" s="278">
        <v>0.16666666999999999</v>
      </c>
      <c r="EP788" s="278">
        <v>0.36666666999999997</v>
      </c>
      <c r="EQ788" s="278">
        <v>7.5342469999999995E-2</v>
      </c>
      <c r="ER788" s="165">
        <v>-0.198137041822045</v>
      </c>
      <c r="ES788" s="166">
        <v>15.4285714285714</v>
      </c>
      <c r="ET788" s="166">
        <v>8.6300000000000008</v>
      </c>
      <c r="EU788" s="166">
        <v>12.0857479095458</v>
      </c>
      <c r="EV788" s="166">
        <v>8.4488779979092694</v>
      </c>
      <c r="EW788" s="166">
        <v>6.9203432335540196</v>
      </c>
      <c r="EX788" s="284">
        <v>-0.40313971042633001</v>
      </c>
    </row>
    <row r="789" spans="1:154" ht="13" customHeight="1">
      <c r="A789" s="160" t="s">
        <v>470</v>
      </c>
      <c r="B789" s="160">
        <v>10970</v>
      </c>
      <c r="C789" s="160">
        <v>641482</v>
      </c>
      <c r="D789" s="160">
        <v>17874</v>
      </c>
      <c r="E789" s="160" t="s">
        <v>563</v>
      </c>
      <c r="F789" s="160" t="s">
        <v>563</v>
      </c>
      <c r="G789" s="175"/>
      <c r="H789" s="168" t="s">
        <v>1179</v>
      </c>
      <c r="I789" s="169" t="s">
        <v>1180</v>
      </c>
      <c r="J789" s="170">
        <v>30</v>
      </c>
      <c r="K789" s="161">
        <v>1</v>
      </c>
      <c r="M789" s="184" t="s">
        <v>46</v>
      </c>
      <c r="Z789" s="163"/>
      <c r="AS789" s="278"/>
      <c r="AT789" s="278"/>
      <c r="AU789" s="278"/>
      <c r="AV789" s="278"/>
      <c r="AW789" s="278"/>
      <c r="AX789" s="278"/>
      <c r="AY789" s="456"/>
      <c r="AZ789" s="278"/>
      <c r="BA789" s="278"/>
      <c r="BB789" s="278"/>
      <c r="BC789" s="278"/>
      <c r="BD789" s="164"/>
      <c r="BE789" s="164"/>
      <c r="BF789" s="164"/>
      <c r="BG789" s="164"/>
      <c r="BH789" s="164"/>
      <c r="BI789" s="164"/>
      <c r="BJ789" s="165"/>
      <c r="BK789" s="164"/>
      <c r="BL789" s="165"/>
      <c r="BM789" s="165"/>
      <c r="BN789" s="165"/>
      <c r="BO789" s="165"/>
      <c r="BP789" s="165"/>
      <c r="BQ789" s="165"/>
      <c r="BR789" s="165"/>
      <c r="BS789" s="284"/>
      <c r="BT789" s="289"/>
      <c r="BU789" s="279"/>
      <c r="BV789" s="290"/>
      <c r="BW789" s="289"/>
      <c r="BX789" s="289"/>
      <c r="BY789" s="289"/>
      <c r="BZ789" s="289"/>
      <c r="CA789" s="279"/>
      <c r="CB789" s="290"/>
      <c r="CC789" s="289"/>
      <c r="CD789" s="279"/>
      <c r="CE789" s="328"/>
      <c r="CF789" s="290"/>
      <c r="CG789" s="289"/>
      <c r="CH789" s="279"/>
      <c r="CI789" s="328"/>
      <c r="CJ789" s="290"/>
      <c r="CK789" s="289"/>
      <c r="CL789" s="279"/>
      <c r="CM789" s="328"/>
      <c r="CN789" s="290"/>
      <c r="CO789" s="289"/>
      <c r="CP789" s="279"/>
      <c r="CQ789" s="328"/>
      <c r="CR789" s="290"/>
      <c r="CS789" s="289"/>
      <c r="CT789" s="279"/>
      <c r="CU789" s="328"/>
      <c r="CV789" s="328"/>
      <c r="CW789" s="290"/>
      <c r="CX789" s="289"/>
      <c r="CY789" s="279"/>
      <c r="CZ789" s="328"/>
      <c r="DA789" s="328"/>
      <c r="DB789" s="290"/>
      <c r="DC789" s="289"/>
      <c r="DD789" s="279"/>
      <c r="DE789" s="328"/>
      <c r="DF789" s="328"/>
      <c r="DG789" s="290"/>
      <c r="DH789" s="302"/>
      <c r="DI789" s="301"/>
      <c r="DJ789" s="163">
        <v>2</v>
      </c>
      <c r="DK789" s="163">
        <v>2</v>
      </c>
      <c r="DL789" s="163">
        <v>0</v>
      </c>
      <c r="DM789" s="163">
        <v>1</v>
      </c>
      <c r="DN789" s="163">
        <v>1</v>
      </c>
      <c r="DO789" s="163">
        <v>0</v>
      </c>
      <c r="DP789" s="165">
        <v>8</v>
      </c>
      <c r="DQ789" s="165">
        <v>8</v>
      </c>
      <c r="DR789" s="165"/>
      <c r="DS789" s="163">
        <v>38</v>
      </c>
      <c r="DT789" s="163">
        <v>7</v>
      </c>
      <c r="DU789" s="163">
        <v>8</v>
      </c>
      <c r="DV789" s="163">
        <v>8</v>
      </c>
      <c r="DW789" s="163">
        <v>5</v>
      </c>
      <c r="DX789" s="163">
        <v>7</v>
      </c>
      <c r="DY789" s="163">
        <v>0</v>
      </c>
      <c r="DZ789" s="163">
        <v>0</v>
      </c>
      <c r="EA789" s="163">
        <v>0</v>
      </c>
      <c r="EB789" s="163">
        <v>0</v>
      </c>
      <c r="EC789" s="163">
        <v>8</v>
      </c>
      <c r="ED789" s="165">
        <v>9</v>
      </c>
      <c r="EE789" s="165">
        <v>7.875</v>
      </c>
      <c r="EF789" s="165">
        <v>5.625</v>
      </c>
      <c r="EG789" s="165">
        <v>7.875</v>
      </c>
      <c r="EH789" s="166">
        <v>1.75</v>
      </c>
      <c r="EI789" s="165">
        <v>135.06279196390901</v>
      </c>
      <c r="EJ789" s="164">
        <v>0.225806451612903</v>
      </c>
      <c r="EK789" s="164">
        <v>0.11111111111111099</v>
      </c>
      <c r="EL789" s="278">
        <v>0.27272727200000002</v>
      </c>
      <c r="EM789" s="278">
        <v>9.0909089999999998E-2</v>
      </c>
      <c r="EN789" s="278">
        <v>0.63636363600000001</v>
      </c>
      <c r="EO789" s="278">
        <v>0.17391303999999999</v>
      </c>
      <c r="EP789" s="278">
        <v>0.47826087</v>
      </c>
      <c r="EQ789" s="278">
        <v>7.3333330000000002E-2</v>
      </c>
      <c r="ER789" s="165">
        <v>0.27771188338803199</v>
      </c>
      <c r="ES789" s="166">
        <v>9</v>
      </c>
      <c r="ET789" s="166">
        <v>7.68</v>
      </c>
      <c r="EU789" s="166">
        <v>11.8357479095458</v>
      </c>
      <c r="EV789" s="166">
        <v>6.2912114419043004</v>
      </c>
      <c r="EW789" s="166">
        <v>5.9878369070859501</v>
      </c>
      <c r="EX789" s="284">
        <v>-0.46255710721015902</v>
      </c>
    </row>
    <row r="790" spans="1:154" ht="13" customHeight="1">
      <c r="A790" s="160" t="s">
        <v>470</v>
      </c>
      <c r="B790" s="160">
        <v>11689</v>
      </c>
      <c r="C790" s="160">
        <v>661563</v>
      </c>
      <c r="D790" s="160">
        <v>21052</v>
      </c>
      <c r="E790" s="160" t="s">
        <v>16</v>
      </c>
      <c r="F790" s="160" t="s">
        <v>16</v>
      </c>
      <c r="G790" s="175"/>
      <c r="H790" s="162" t="s">
        <v>2460</v>
      </c>
      <c r="I790" s="162" t="s">
        <v>589</v>
      </c>
      <c r="J790" s="161">
        <v>26</v>
      </c>
      <c r="K790" s="161">
        <v>1</v>
      </c>
      <c r="M790" s="184" t="s">
        <v>837</v>
      </c>
      <c r="Z790" s="163"/>
      <c r="AS790" s="278"/>
      <c r="AT790" s="278"/>
      <c r="AU790" s="278"/>
      <c r="AV790" s="278"/>
      <c r="AW790" s="278"/>
      <c r="AX790" s="278"/>
      <c r="AY790" s="456"/>
      <c r="AZ790" s="278"/>
      <c r="BA790" s="278"/>
      <c r="BB790" s="278"/>
      <c r="BC790" s="278"/>
      <c r="BD790" s="164"/>
      <c r="BE790" s="164"/>
      <c r="BF790" s="164"/>
      <c r="BG790" s="164"/>
      <c r="BH790" s="164"/>
      <c r="BI790" s="164"/>
      <c r="BJ790" s="165"/>
      <c r="BK790" s="164"/>
      <c r="BL790" s="165"/>
      <c r="BM790" s="165"/>
      <c r="BN790" s="165"/>
      <c r="BO790" s="165"/>
      <c r="BP790" s="165"/>
      <c r="BQ790" s="165"/>
      <c r="BR790" s="165"/>
      <c r="BS790" s="284"/>
      <c r="BT790" s="289"/>
      <c r="BU790" s="279"/>
      <c r="BV790" s="290"/>
      <c r="BW790" s="289"/>
      <c r="BX790" s="289"/>
      <c r="BY790" s="289"/>
      <c r="BZ790" s="289"/>
      <c r="CA790" s="279"/>
      <c r="CB790" s="290"/>
      <c r="CC790" s="289"/>
      <c r="CD790" s="279"/>
      <c r="CE790" s="328"/>
      <c r="CF790" s="290"/>
      <c r="CG790" s="289"/>
      <c r="CH790" s="279"/>
      <c r="CI790" s="328"/>
      <c r="CJ790" s="290"/>
      <c r="CK790" s="289"/>
      <c r="CL790" s="279"/>
      <c r="CM790" s="328"/>
      <c r="CN790" s="290"/>
      <c r="CO790" s="289"/>
      <c r="CP790" s="279"/>
      <c r="CQ790" s="328"/>
      <c r="CR790" s="290"/>
      <c r="CS790" s="289"/>
      <c r="CT790" s="279"/>
      <c r="CU790" s="328"/>
      <c r="CV790" s="328"/>
      <c r="CW790" s="290"/>
      <c r="CX790" s="289"/>
      <c r="CY790" s="279"/>
      <c r="CZ790" s="328"/>
      <c r="DA790" s="328"/>
      <c r="DB790" s="290"/>
      <c r="DC790" s="289"/>
      <c r="DD790" s="279"/>
      <c r="DE790" s="328"/>
      <c r="DF790" s="328"/>
      <c r="DG790" s="290"/>
      <c r="DH790" s="302"/>
      <c r="DI790" s="301"/>
      <c r="DP790" s="165"/>
      <c r="DQ790" s="165"/>
      <c r="DR790" s="165"/>
      <c r="ED790" s="165"/>
      <c r="EE790" s="165"/>
      <c r="EF790" s="165"/>
      <c r="EG790" s="165"/>
      <c r="EH790" s="166"/>
      <c r="EI790" s="165"/>
      <c r="EJ790" s="164"/>
      <c r="EK790" s="164"/>
      <c r="EL790" s="278"/>
      <c r="EM790" s="278"/>
      <c r="EN790" s="278"/>
      <c r="EO790" s="278"/>
      <c r="EP790" s="278"/>
      <c r="EQ790" s="278"/>
      <c r="ER790" s="165"/>
      <c r="ES790" s="166"/>
      <c r="ET790" s="166"/>
      <c r="EU790" s="166"/>
      <c r="EV790" s="166"/>
      <c r="EW790" s="166"/>
      <c r="EX790" s="284"/>
    </row>
    <row r="791" spans="1:154" ht="13" customHeight="1">
      <c r="A791" s="160" t="s">
        <v>470</v>
      </c>
      <c r="B791" s="160">
        <v>11277</v>
      </c>
      <c r="C791" s="160">
        <v>680570</v>
      </c>
      <c r="D791" s="160">
        <v>24492</v>
      </c>
      <c r="E791" s="160" t="s">
        <v>17</v>
      </c>
      <c r="F791" s="160" t="s">
        <v>17</v>
      </c>
      <c r="G791" s="175"/>
      <c r="H791" s="162" t="s">
        <v>165</v>
      </c>
      <c r="I791" s="162" t="s">
        <v>918</v>
      </c>
      <c r="J791" s="160">
        <v>24</v>
      </c>
      <c r="K791" s="161">
        <v>1</v>
      </c>
      <c r="M791" s="184" t="s">
        <v>837</v>
      </c>
      <c r="Z791" s="163"/>
      <c r="AS791" s="278"/>
      <c r="AT791" s="278"/>
      <c r="AU791" s="278"/>
      <c r="AV791" s="278"/>
      <c r="AW791" s="278"/>
      <c r="AX791" s="278"/>
      <c r="AY791" s="456"/>
      <c r="AZ791" s="278"/>
      <c r="BA791" s="278"/>
      <c r="BB791" s="278"/>
      <c r="BC791" s="278"/>
      <c r="BD791" s="164"/>
      <c r="BE791" s="164"/>
      <c r="BF791" s="164"/>
      <c r="BG791" s="164"/>
      <c r="BH791" s="164"/>
      <c r="BI791" s="164"/>
      <c r="BJ791" s="165"/>
      <c r="BK791" s="164"/>
      <c r="BL791" s="165"/>
      <c r="BM791" s="165"/>
      <c r="BN791" s="165"/>
      <c r="BO791" s="165"/>
      <c r="BP791" s="165"/>
      <c r="BQ791" s="165"/>
      <c r="BR791" s="165"/>
      <c r="BS791" s="284"/>
      <c r="BT791" s="289"/>
      <c r="BU791" s="279"/>
      <c r="BV791" s="290"/>
      <c r="BW791" s="289"/>
      <c r="BX791" s="289"/>
      <c r="BY791" s="289"/>
      <c r="BZ791" s="289"/>
      <c r="CA791" s="279"/>
      <c r="CB791" s="290"/>
      <c r="CC791" s="289"/>
      <c r="CD791" s="279"/>
      <c r="CE791" s="328"/>
      <c r="CF791" s="290"/>
      <c r="CG791" s="289"/>
      <c r="CH791" s="279"/>
      <c r="CI791" s="328"/>
      <c r="CJ791" s="290"/>
      <c r="CK791" s="289"/>
      <c r="CL791" s="279"/>
      <c r="CM791" s="328"/>
      <c r="CN791" s="290"/>
      <c r="CO791" s="289"/>
      <c r="CP791" s="279"/>
      <c r="CQ791" s="328"/>
      <c r="CR791" s="290"/>
      <c r="CS791" s="289"/>
      <c r="CT791" s="279"/>
      <c r="CU791" s="328"/>
      <c r="CV791" s="328"/>
      <c r="CW791" s="290"/>
      <c r="CX791" s="289"/>
      <c r="CY791" s="279"/>
      <c r="CZ791" s="328"/>
      <c r="DA791" s="328"/>
      <c r="DB791" s="290"/>
      <c r="DC791" s="289"/>
      <c r="DD791" s="279"/>
      <c r="DE791" s="328"/>
      <c r="DF791" s="328"/>
      <c r="DG791" s="290"/>
      <c r="DH791" s="302"/>
      <c r="DI791" s="301"/>
      <c r="DP791" s="165"/>
      <c r="DQ791" s="165"/>
      <c r="DR791" s="165"/>
      <c r="ED791" s="165"/>
      <c r="EE791" s="165"/>
      <c r="EF791" s="165"/>
      <c r="EG791" s="165"/>
      <c r="EH791" s="166"/>
      <c r="EI791" s="165"/>
      <c r="EJ791" s="164"/>
      <c r="EK791" s="164"/>
      <c r="EL791" s="278"/>
      <c r="EM791" s="278"/>
      <c r="EN791" s="278"/>
      <c r="EO791" s="278"/>
      <c r="EP791" s="278"/>
      <c r="EQ791" s="278"/>
      <c r="ER791" s="165"/>
      <c r="ES791" s="166"/>
      <c r="ET791" s="166"/>
      <c r="EU791" s="166"/>
      <c r="EV791" s="166"/>
      <c r="EW791" s="166"/>
      <c r="EX791" s="284"/>
    </row>
    <row r="792" spans="1:154" ht="13" customHeight="1">
      <c r="A792" s="160" t="s">
        <v>470</v>
      </c>
      <c r="B792" s="160">
        <v>11075</v>
      </c>
      <c r="C792" s="160">
        <v>665804</v>
      </c>
      <c r="D792" s="160">
        <v>21693</v>
      </c>
      <c r="E792" s="160" t="s">
        <v>129</v>
      </c>
      <c r="F792" s="160" t="s">
        <v>129</v>
      </c>
      <c r="G792" s="175"/>
      <c r="H792" s="162" t="s">
        <v>3421</v>
      </c>
      <c r="I792" s="162" t="s">
        <v>151</v>
      </c>
      <c r="J792" s="160">
        <v>26</v>
      </c>
      <c r="K792" s="161">
        <v>2</v>
      </c>
      <c r="L792" s="161" t="s">
        <v>837</v>
      </c>
      <c r="Z792" s="163">
        <v>27</v>
      </c>
      <c r="AA792" s="163">
        <v>100</v>
      </c>
      <c r="AB792" s="163">
        <v>93</v>
      </c>
      <c r="AC792" s="163">
        <v>26</v>
      </c>
      <c r="AD792" s="163">
        <v>13</v>
      </c>
      <c r="AE792" s="163">
        <v>9</v>
      </c>
      <c r="AF792" s="163">
        <v>0</v>
      </c>
      <c r="AG792" s="163">
        <v>4</v>
      </c>
      <c r="AH792" s="163">
        <v>14</v>
      </c>
      <c r="AI792" s="163">
        <v>25</v>
      </c>
      <c r="AJ792" s="163">
        <v>0</v>
      </c>
      <c r="AK792" s="163">
        <v>0</v>
      </c>
      <c r="AL792" s="163">
        <v>4</v>
      </c>
      <c r="AM792" s="163">
        <v>0</v>
      </c>
      <c r="AN792" s="163">
        <v>22</v>
      </c>
      <c r="AO792" s="163">
        <v>1</v>
      </c>
      <c r="AP792" s="163">
        <v>1</v>
      </c>
      <c r="AQ792" s="163">
        <v>1</v>
      </c>
      <c r="AR792" s="163">
        <v>0</v>
      </c>
      <c r="AS792" s="278">
        <v>0.04</v>
      </c>
      <c r="AT792" s="278">
        <v>0.22</v>
      </c>
      <c r="AU792" s="278">
        <v>0.54794520999999996</v>
      </c>
      <c r="AV792" s="278">
        <v>0.13698630000000001</v>
      </c>
      <c r="AW792" s="278">
        <v>6.8493150000000003E-2</v>
      </c>
      <c r="AX792" s="278">
        <v>0.34246575000000001</v>
      </c>
      <c r="AY792" s="456">
        <v>108.104</v>
      </c>
      <c r="AZ792" s="278">
        <v>0.12732094999999999</v>
      </c>
      <c r="BA792" s="278">
        <v>0.34722222200000002</v>
      </c>
      <c r="BB792" s="278">
        <v>0.222222222</v>
      </c>
      <c r="BC792" s="278">
        <v>0.43055555499999998</v>
      </c>
      <c r="BD792" s="164">
        <v>0.32352941099999999</v>
      </c>
      <c r="BE792" s="164">
        <v>0.27956989199999999</v>
      </c>
      <c r="BF792" s="164">
        <v>0.31313131300000002</v>
      </c>
      <c r="BG792" s="164">
        <v>0.50537634399999998</v>
      </c>
      <c r="BH792" s="164">
        <v>0.81850765700000006</v>
      </c>
      <c r="BI792" s="164">
        <v>0.22580645199999999</v>
      </c>
      <c r="BJ792" s="165">
        <v>148.417841402682</v>
      </c>
      <c r="BK792" s="164">
        <v>0.34974016565264998</v>
      </c>
      <c r="BL792" s="165">
        <v>2.8908473540162398</v>
      </c>
      <c r="BM792" s="165">
        <v>14.4821745444154</v>
      </c>
      <c r="BN792" s="165">
        <v>126.275537850772</v>
      </c>
      <c r="BO792" s="165">
        <v>0.88716614204698196</v>
      </c>
      <c r="BP792" s="165">
        <v>-9.7037541680037906E-2</v>
      </c>
      <c r="BQ792" s="165">
        <v>8.2489160427888599</v>
      </c>
      <c r="BR792" s="165">
        <v>2.9725596716692402</v>
      </c>
      <c r="BS792" s="284">
        <v>0.85517483254718396</v>
      </c>
      <c r="BT792" s="289"/>
      <c r="BU792" s="279"/>
      <c r="BV792" s="290"/>
      <c r="BW792" s="289"/>
      <c r="BX792" s="289"/>
      <c r="BY792" s="289"/>
      <c r="BZ792" s="289"/>
      <c r="CA792" s="279"/>
      <c r="CB792" s="290"/>
      <c r="CC792" s="289"/>
      <c r="CD792" s="279"/>
      <c r="CE792" s="328"/>
      <c r="CF792" s="290"/>
      <c r="CG792" s="289"/>
      <c r="CH792" s="279"/>
      <c r="CI792" s="328"/>
      <c r="CJ792" s="290"/>
      <c r="CK792" s="289"/>
      <c r="CL792" s="279"/>
      <c r="CM792" s="328"/>
      <c r="CN792" s="290"/>
      <c r="CO792" s="289"/>
      <c r="CP792" s="279"/>
      <c r="CQ792" s="328"/>
      <c r="CR792" s="290"/>
      <c r="CS792" s="289"/>
      <c r="CT792" s="279"/>
      <c r="CU792" s="328"/>
      <c r="CV792" s="328"/>
      <c r="CW792" s="290"/>
      <c r="CX792" s="289"/>
      <c r="CY792" s="279"/>
      <c r="CZ792" s="328"/>
      <c r="DA792" s="328"/>
      <c r="DB792" s="290"/>
      <c r="DC792" s="289"/>
      <c r="DD792" s="279"/>
      <c r="DE792" s="328"/>
      <c r="DF792" s="328"/>
      <c r="DG792" s="290"/>
      <c r="DH792" s="302"/>
      <c r="DI792" s="301">
        <v>2.0166770219802799</v>
      </c>
      <c r="DP792" s="165"/>
      <c r="DQ792" s="165"/>
      <c r="DR792" s="165"/>
      <c r="ED792" s="165"/>
      <c r="EE792" s="165"/>
      <c r="EF792" s="165"/>
      <c r="EG792" s="165"/>
      <c r="EH792" s="166"/>
      <c r="EI792" s="165"/>
      <c r="EJ792" s="164"/>
      <c r="EK792" s="164"/>
      <c r="EL792" s="278"/>
      <c r="EM792" s="278"/>
      <c r="EN792" s="278"/>
      <c r="EO792" s="278"/>
      <c r="EP792" s="278"/>
      <c r="EQ792" s="278"/>
      <c r="ER792" s="165"/>
      <c r="ES792" s="166"/>
      <c r="ET792" s="166"/>
      <c r="EU792" s="166"/>
      <c r="EV792" s="166"/>
      <c r="EW792" s="166"/>
      <c r="EX792" s="284"/>
    </row>
    <row r="793" spans="1:154" ht="13" customHeight="1">
      <c r="A793" s="160" t="s">
        <v>470</v>
      </c>
      <c r="B793" s="160">
        <v>10456</v>
      </c>
      <c r="C793" s="160">
        <v>663886</v>
      </c>
      <c r="D793" s="160">
        <v>17988</v>
      </c>
      <c r="E793" s="160" t="s">
        <v>188</v>
      </c>
      <c r="F793" s="160" t="s">
        <v>188</v>
      </c>
      <c r="G793" s="175"/>
      <c r="H793" s="162" t="s">
        <v>671</v>
      </c>
      <c r="I793" s="162" t="s">
        <v>571</v>
      </c>
      <c r="J793" s="161">
        <v>28</v>
      </c>
      <c r="K793" s="161">
        <v>2</v>
      </c>
      <c r="L793" s="161" t="s">
        <v>837</v>
      </c>
      <c r="Z793" s="163">
        <v>49</v>
      </c>
      <c r="AA793" s="163">
        <v>201</v>
      </c>
      <c r="AB793" s="163">
        <v>176</v>
      </c>
      <c r="AC793" s="163">
        <v>41</v>
      </c>
      <c r="AD793" s="163">
        <v>25</v>
      </c>
      <c r="AE793" s="163">
        <v>10</v>
      </c>
      <c r="AF793" s="163">
        <v>0</v>
      </c>
      <c r="AG793" s="163">
        <v>6</v>
      </c>
      <c r="AH793" s="163">
        <v>23</v>
      </c>
      <c r="AI793" s="163">
        <v>25</v>
      </c>
      <c r="AJ793" s="163">
        <v>0</v>
      </c>
      <c r="AK793" s="163">
        <v>1</v>
      </c>
      <c r="AL793" s="163">
        <v>23</v>
      </c>
      <c r="AM793" s="163">
        <v>1</v>
      </c>
      <c r="AN793" s="163">
        <v>72</v>
      </c>
      <c r="AO793" s="163">
        <v>0</v>
      </c>
      <c r="AP793" s="163">
        <v>2</v>
      </c>
      <c r="AQ793" s="163">
        <v>0</v>
      </c>
      <c r="AR793" s="163">
        <v>3</v>
      </c>
      <c r="AS793" s="278">
        <v>0.11442786000000001</v>
      </c>
      <c r="AT793" s="278">
        <v>0.358208955</v>
      </c>
      <c r="AU793" s="278">
        <v>0.39622642000000002</v>
      </c>
      <c r="AV793" s="278">
        <v>0.25471697999999998</v>
      </c>
      <c r="AW793" s="278">
        <v>0.12264151</v>
      </c>
      <c r="AX793" s="278">
        <v>0.53773585000000002</v>
      </c>
      <c r="AY793" s="456">
        <v>107.807</v>
      </c>
      <c r="AZ793" s="278">
        <v>0.12160567</v>
      </c>
      <c r="BA793" s="278">
        <v>0.38679245200000001</v>
      </c>
      <c r="BB793" s="278">
        <v>0.21698113199999999</v>
      </c>
      <c r="BC793" s="278">
        <v>0.396226415</v>
      </c>
      <c r="BD793" s="164">
        <v>0.35</v>
      </c>
      <c r="BE793" s="164">
        <v>0.23295454500000001</v>
      </c>
      <c r="BF793" s="164">
        <v>0.31840795999999999</v>
      </c>
      <c r="BG793" s="164">
        <v>0.39204545400000002</v>
      </c>
      <c r="BH793" s="164">
        <v>0.71045341399999995</v>
      </c>
      <c r="BI793" s="164">
        <v>0.159090909</v>
      </c>
      <c r="BJ793" s="165">
        <v>104.567115294697</v>
      </c>
      <c r="BK793" s="164">
        <v>0.31202587127685499</v>
      </c>
      <c r="BL793" s="165">
        <v>-0.261365287438654</v>
      </c>
      <c r="BM793" s="165">
        <v>23.0372023652636</v>
      </c>
      <c r="BN793" s="165">
        <v>93.394802933129796</v>
      </c>
      <c r="BO793" s="165">
        <v>-0.65885784690329796</v>
      </c>
      <c r="BP793" s="165">
        <v>-0.94903186010196805</v>
      </c>
      <c r="BQ793" s="165">
        <v>5.1955822105848499</v>
      </c>
      <c r="BR793" s="165">
        <v>-2.5000312039299502</v>
      </c>
      <c r="BS793" s="284">
        <v>0.53863212134474103</v>
      </c>
      <c r="BT793" s="289"/>
      <c r="BU793" s="279"/>
      <c r="BV793" s="290"/>
      <c r="BW793" s="289"/>
      <c r="BX793" s="289"/>
      <c r="BY793" s="289"/>
      <c r="BZ793" s="289"/>
      <c r="CA793" s="279"/>
      <c r="CB793" s="290"/>
      <c r="CC793" s="289"/>
      <c r="CD793" s="279"/>
      <c r="CE793" s="328"/>
      <c r="CF793" s="290"/>
      <c r="CG793" s="289"/>
      <c r="CH793" s="279"/>
      <c r="CI793" s="328"/>
      <c r="CJ793" s="290"/>
      <c r="CK793" s="289"/>
      <c r="CL793" s="279"/>
      <c r="CM793" s="328"/>
      <c r="CN793" s="290"/>
      <c r="CO793" s="289"/>
      <c r="CP793" s="279"/>
      <c r="CQ793" s="328"/>
      <c r="CR793" s="290"/>
      <c r="CS793" s="289"/>
      <c r="CT793" s="279"/>
      <c r="CU793" s="328"/>
      <c r="CV793" s="328"/>
      <c r="CW793" s="290"/>
      <c r="CX793" s="289"/>
      <c r="CY793" s="279"/>
      <c r="CZ793" s="328"/>
      <c r="DA793" s="328"/>
      <c r="DB793" s="290"/>
      <c r="DC793" s="289"/>
      <c r="DD793" s="279"/>
      <c r="DE793" s="328"/>
      <c r="DF793" s="328"/>
      <c r="DG793" s="290"/>
      <c r="DH793" s="302"/>
      <c r="DI793" s="301">
        <v>1.1436579227447501</v>
      </c>
      <c r="DP793" s="165"/>
      <c r="DQ793" s="165"/>
      <c r="DR793" s="165"/>
      <c r="ED793" s="165"/>
      <c r="EE793" s="165"/>
      <c r="EF793" s="165"/>
      <c r="EG793" s="165"/>
      <c r="EH793" s="166"/>
      <c r="EI793" s="165"/>
      <c r="EJ793" s="164"/>
      <c r="EK793" s="164"/>
      <c r="EL793" s="278"/>
      <c r="EM793" s="278"/>
      <c r="EN793" s="278"/>
      <c r="EO793" s="278"/>
      <c r="EP793" s="278"/>
      <c r="EQ793" s="278"/>
      <c r="ER793" s="165"/>
      <c r="ES793" s="166"/>
      <c r="ET793" s="166"/>
      <c r="EU793" s="166"/>
      <c r="EV793" s="166"/>
      <c r="EW793" s="166"/>
      <c r="EX793" s="284"/>
    </row>
    <row r="794" spans="1:154" ht="13" customHeight="1">
      <c r="A794" s="160" t="s">
        <v>470</v>
      </c>
      <c r="B794" s="160">
        <v>12271</v>
      </c>
      <c r="C794" s="160">
        <v>663743</v>
      </c>
      <c r="D794" s="160">
        <v>21538</v>
      </c>
      <c r="E794" s="160" t="s">
        <v>686</v>
      </c>
      <c r="F794" s="160" t="s">
        <v>686</v>
      </c>
      <c r="G794" s="175"/>
      <c r="H794" s="162" t="s">
        <v>2476</v>
      </c>
      <c r="I794" s="162" t="s">
        <v>220</v>
      </c>
      <c r="J794" s="161">
        <v>28</v>
      </c>
      <c r="K794" s="161">
        <v>2</v>
      </c>
      <c r="L794" s="161" t="s">
        <v>837</v>
      </c>
      <c r="Z794" s="163">
        <v>47</v>
      </c>
      <c r="AA794" s="163">
        <v>116</v>
      </c>
      <c r="AB794" s="163">
        <v>106</v>
      </c>
      <c r="AC794" s="163">
        <v>26</v>
      </c>
      <c r="AD794" s="163">
        <v>19</v>
      </c>
      <c r="AE794" s="163">
        <v>4</v>
      </c>
      <c r="AF794" s="163">
        <v>1</v>
      </c>
      <c r="AG794" s="163">
        <v>2</v>
      </c>
      <c r="AH794" s="163">
        <v>10</v>
      </c>
      <c r="AI794" s="163">
        <v>10</v>
      </c>
      <c r="AJ794" s="163">
        <v>0</v>
      </c>
      <c r="AK794" s="163">
        <v>0</v>
      </c>
      <c r="AL794" s="163">
        <v>6</v>
      </c>
      <c r="AM794" s="163">
        <v>0</v>
      </c>
      <c r="AN794" s="163">
        <v>17</v>
      </c>
      <c r="AO794" s="163">
        <v>1</v>
      </c>
      <c r="AP794" s="163">
        <v>1</v>
      </c>
      <c r="AQ794" s="163">
        <v>2</v>
      </c>
      <c r="AR794" s="163">
        <v>4</v>
      </c>
      <c r="AS794" s="278">
        <v>5.1724137000000003E-2</v>
      </c>
      <c r="AT794" s="278">
        <v>0.14655172399999999</v>
      </c>
      <c r="AU794" s="278">
        <v>0.54347825999999999</v>
      </c>
      <c r="AV794" s="278">
        <v>0.20652174000000001</v>
      </c>
      <c r="AW794" s="278">
        <v>4.3478259999999998E-2</v>
      </c>
      <c r="AX794" s="278">
        <v>0.41304348000000002</v>
      </c>
      <c r="AY794" s="456">
        <v>111.286</v>
      </c>
      <c r="AZ794" s="278">
        <v>7.0615029999999995E-2</v>
      </c>
      <c r="BA794" s="278">
        <v>0.43820224699999999</v>
      </c>
      <c r="BB794" s="278">
        <v>0.15730337</v>
      </c>
      <c r="BC794" s="278">
        <v>0.40449438199999999</v>
      </c>
      <c r="BD794" s="164">
        <v>0.27272727200000002</v>
      </c>
      <c r="BE794" s="164">
        <v>0.24528301799999999</v>
      </c>
      <c r="BF794" s="164">
        <v>0.28947368400000001</v>
      </c>
      <c r="BG794" s="164">
        <v>0.35849056600000001</v>
      </c>
      <c r="BH794" s="164">
        <v>0.64796425000000002</v>
      </c>
      <c r="BI794" s="164">
        <v>0.11320754800000001</v>
      </c>
      <c r="BJ794" s="165">
        <v>74.408945164465706</v>
      </c>
      <c r="BK794" s="164">
        <v>0.28509176613991699</v>
      </c>
      <c r="BL794" s="165">
        <v>-2.6534178768247201</v>
      </c>
      <c r="BM794" s="165">
        <v>10.792521664038301</v>
      </c>
      <c r="BN794" s="165">
        <v>78.333159707703402</v>
      </c>
      <c r="BO794" s="165">
        <v>-5.7554626427174703E-2</v>
      </c>
      <c r="BP794" s="165">
        <v>0.11468153912574</v>
      </c>
      <c r="BQ794" s="165">
        <v>4.9465758726969398</v>
      </c>
      <c r="BR794" s="165">
        <v>-2.82150300768761</v>
      </c>
      <c r="BS794" s="284">
        <v>0.51281734129341106</v>
      </c>
      <c r="BT794" s="289"/>
      <c r="BU794" s="279"/>
      <c r="BV794" s="290"/>
      <c r="BW794" s="289"/>
      <c r="BX794" s="289"/>
      <c r="BY794" s="289"/>
      <c r="BZ794" s="289"/>
      <c r="CA794" s="279"/>
      <c r="CB794" s="290"/>
      <c r="CC794" s="289"/>
      <c r="CD794" s="279"/>
      <c r="CE794" s="328"/>
      <c r="CF794" s="290"/>
      <c r="CG794" s="289"/>
      <c r="CH794" s="279"/>
      <c r="CI794" s="328"/>
      <c r="CJ794" s="290"/>
      <c r="CK794" s="289"/>
      <c r="CL794" s="279"/>
      <c r="CM794" s="328"/>
      <c r="CN794" s="290"/>
      <c r="CO794" s="289"/>
      <c r="CP794" s="279"/>
      <c r="CQ794" s="328"/>
      <c r="CR794" s="290"/>
      <c r="CS794" s="289"/>
      <c r="CT794" s="279"/>
      <c r="CU794" s="328"/>
      <c r="CV794" s="328"/>
      <c r="CW794" s="290"/>
      <c r="CX794" s="289"/>
      <c r="CY794" s="279"/>
      <c r="CZ794" s="328"/>
      <c r="DA794" s="328"/>
      <c r="DB794" s="290"/>
      <c r="DC794" s="289"/>
      <c r="DD794" s="279"/>
      <c r="DE794" s="328"/>
      <c r="DF794" s="328"/>
      <c r="DG794" s="290"/>
      <c r="DH794" s="302"/>
      <c r="DI794" s="301">
        <v>3.9868508353829299</v>
      </c>
      <c r="DP794" s="165"/>
      <c r="DQ794" s="165"/>
      <c r="DR794" s="165"/>
      <c r="ED794" s="165"/>
      <c r="EE794" s="165"/>
      <c r="EF794" s="165"/>
      <c r="EG794" s="165"/>
      <c r="EH794" s="166"/>
      <c r="EI794" s="165"/>
      <c r="EJ794" s="164"/>
      <c r="EK794" s="164"/>
      <c r="EL794" s="278"/>
      <c r="EM794" s="278"/>
      <c r="EN794" s="278"/>
      <c r="EO794" s="278"/>
      <c r="EP794" s="278"/>
      <c r="EQ794" s="278"/>
      <c r="ER794" s="165"/>
      <c r="ES794" s="166"/>
      <c r="ET794" s="166"/>
      <c r="EU794" s="166"/>
      <c r="EV794" s="166"/>
      <c r="EW794" s="166"/>
      <c r="EX794" s="284"/>
    </row>
    <row r="795" spans="1:154" ht="13" customHeight="1">
      <c r="A795" s="160" t="s">
        <v>470</v>
      </c>
      <c r="B795" s="160">
        <v>11256</v>
      </c>
      <c r="C795" s="160">
        <v>656582</v>
      </c>
      <c r="D795" s="160">
        <v>16572</v>
      </c>
      <c r="E795" s="160" t="s">
        <v>3328</v>
      </c>
      <c r="F795" s="160" t="s">
        <v>3328</v>
      </c>
      <c r="G795" s="175"/>
      <c r="H795" s="162" t="s">
        <v>536</v>
      </c>
      <c r="I795" s="162" t="s">
        <v>986</v>
      </c>
      <c r="J795" s="161">
        <v>32</v>
      </c>
      <c r="K795" s="161">
        <v>3</v>
      </c>
      <c r="L795" s="161" t="s">
        <v>837</v>
      </c>
      <c r="Z795" s="163">
        <v>29</v>
      </c>
      <c r="AA795" s="163">
        <v>66</v>
      </c>
      <c r="AB795" s="163">
        <v>58</v>
      </c>
      <c r="AC795" s="163">
        <v>12</v>
      </c>
      <c r="AD795" s="163">
        <v>8</v>
      </c>
      <c r="AE795" s="163">
        <v>4</v>
      </c>
      <c r="AF795" s="163">
        <v>0</v>
      </c>
      <c r="AG795" s="163">
        <v>0</v>
      </c>
      <c r="AH795" s="163">
        <v>2</v>
      </c>
      <c r="AI795" s="163">
        <v>4</v>
      </c>
      <c r="AJ795" s="163">
        <v>2</v>
      </c>
      <c r="AK795" s="163">
        <v>2</v>
      </c>
      <c r="AL795" s="163">
        <v>6</v>
      </c>
      <c r="AM795" s="163">
        <v>0</v>
      </c>
      <c r="AN795" s="163">
        <v>17</v>
      </c>
      <c r="AO795" s="163">
        <v>0</v>
      </c>
      <c r="AP795" s="163">
        <v>2</v>
      </c>
      <c r="AQ795" s="163">
        <v>0</v>
      </c>
      <c r="AR795" s="163">
        <v>2</v>
      </c>
      <c r="AS795" s="278">
        <v>9.0909089999999998E-2</v>
      </c>
      <c r="AT795" s="278">
        <v>0.25757575700000002</v>
      </c>
      <c r="AU795" s="278">
        <v>0.30232557999999998</v>
      </c>
      <c r="AV795" s="278">
        <v>0.44186047000000001</v>
      </c>
      <c r="AW795" s="278">
        <v>0</v>
      </c>
      <c r="AX795" s="278">
        <v>0.34883721000000001</v>
      </c>
      <c r="AY795" s="456">
        <v>109.13800000000001</v>
      </c>
      <c r="AZ795" s="278">
        <v>0.08</v>
      </c>
      <c r="BA795" s="278">
        <v>0.39534883700000001</v>
      </c>
      <c r="BB795" s="278">
        <v>0.232558139</v>
      </c>
      <c r="BC795" s="278">
        <v>0.37209302300000002</v>
      </c>
      <c r="BD795" s="164">
        <v>0.27906976700000002</v>
      </c>
      <c r="BE795" s="164">
        <v>0.20689655100000001</v>
      </c>
      <c r="BF795" s="164">
        <v>0.27272727200000002</v>
      </c>
      <c r="BG795" s="164">
        <v>0.27586206800000002</v>
      </c>
      <c r="BH795" s="164">
        <v>0.54858934000000004</v>
      </c>
      <c r="BI795" s="164">
        <v>6.8965517000000004E-2</v>
      </c>
      <c r="BJ795" s="165">
        <v>45.329586917685603</v>
      </c>
      <c r="BK795" s="164">
        <v>0.246964400464838</v>
      </c>
      <c r="BL795" s="165">
        <v>-3.5253211393218802</v>
      </c>
      <c r="BM795" s="165">
        <v>4.1249548063415604</v>
      </c>
      <c r="BN795" s="165">
        <v>50.128611512248298</v>
      </c>
      <c r="BO795" s="165">
        <v>-7.5310265292375597E-2</v>
      </c>
      <c r="BP795" s="165">
        <v>-1.07586389128118</v>
      </c>
      <c r="BQ795" s="165">
        <v>-5.4520126714568899</v>
      </c>
      <c r="BR795" s="165">
        <v>-4.9211191305157103</v>
      </c>
      <c r="BS795" s="284">
        <v>-0.56521656896170402</v>
      </c>
      <c r="BT795" s="289"/>
      <c r="BU795" s="279"/>
      <c r="BV795" s="290"/>
      <c r="BW795" s="289"/>
      <c r="BX795" s="289"/>
      <c r="BY795" s="289"/>
      <c r="BZ795" s="289"/>
      <c r="CA795" s="279"/>
      <c r="CB795" s="290"/>
      <c r="CC795" s="289"/>
      <c r="CD795" s="279"/>
      <c r="CE795" s="328"/>
      <c r="CF795" s="290"/>
      <c r="CG795" s="289"/>
      <c r="CH795" s="279"/>
      <c r="CI795" s="328"/>
      <c r="CJ795" s="290"/>
      <c r="CK795" s="289"/>
      <c r="CL795" s="279"/>
      <c r="CM795" s="328"/>
      <c r="CN795" s="290"/>
      <c r="CO795" s="289"/>
      <c r="CP795" s="279"/>
      <c r="CQ795" s="328"/>
      <c r="CR795" s="290"/>
      <c r="CS795" s="289"/>
      <c r="CT795" s="279"/>
      <c r="CU795" s="328"/>
      <c r="CV795" s="328"/>
      <c r="CW795" s="290"/>
      <c r="CX795" s="289"/>
      <c r="CY795" s="279"/>
      <c r="CZ795" s="328"/>
      <c r="DA795" s="328"/>
      <c r="DB795" s="290"/>
      <c r="DC795" s="289"/>
      <c r="DD795" s="279"/>
      <c r="DE795" s="328"/>
      <c r="DF795" s="328"/>
      <c r="DG795" s="290"/>
      <c r="DH795" s="302"/>
      <c r="DI795" s="301">
        <v>-2.68228191137313</v>
      </c>
      <c r="DP795" s="165"/>
      <c r="DQ795" s="165"/>
      <c r="DR795" s="165"/>
      <c r="ED795" s="165"/>
      <c r="EE795" s="165"/>
      <c r="EF795" s="165"/>
      <c r="EG795" s="165"/>
      <c r="EH795" s="166"/>
      <c r="EI795" s="165"/>
      <c r="EJ795" s="164"/>
      <c r="EK795" s="164"/>
      <c r="EL795" s="278"/>
      <c r="EM795" s="278"/>
      <c r="EN795" s="278"/>
      <c r="EO795" s="278"/>
      <c r="EP795" s="278"/>
      <c r="EQ795" s="278"/>
      <c r="ER795" s="165"/>
      <c r="ES795" s="166"/>
      <c r="ET795" s="166"/>
      <c r="EU795" s="166"/>
      <c r="EV795" s="166"/>
      <c r="EW795" s="166"/>
      <c r="EX795" s="284"/>
    </row>
    <row r="796" spans="1:154" ht="13" customHeight="1">
      <c r="A796" s="160" t="s">
        <v>470</v>
      </c>
      <c r="B796" s="160">
        <v>13025</v>
      </c>
      <c r="C796" s="160">
        <v>682988</v>
      </c>
      <c r="D796" s="160">
        <v>31396</v>
      </c>
      <c r="E796" s="160" t="s">
        <v>598</v>
      </c>
      <c r="F796" s="160" t="s">
        <v>598</v>
      </c>
      <c r="G796" s="175"/>
      <c r="H796" s="162" t="s">
        <v>4057</v>
      </c>
      <c r="I796" s="162" t="s">
        <v>571</v>
      </c>
      <c r="J796" s="160">
        <v>23</v>
      </c>
      <c r="K796" s="161">
        <v>3</v>
      </c>
      <c r="L796" s="161" t="s">
        <v>837</v>
      </c>
      <c r="Z796" s="163"/>
      <c r="AS796" s="278"/>
      <c r="AT796" s="278"/>
      <c r="AU796" s="278"/>
      <c r="AV796" s="278"/>
      <c r="AW796" s="278"/>
      <c r="AX796" s="278"/>
      <c r="AY796" s="456"/>
      <c r="AZ796" s="278"/>
      <c r="BA796" s="278"/>
      <c r="BB796" s="278"/>
      <c r="BC796" s="278"/>
      <c r="BD796" s="164"/>
      <c r="BE796" s="164"/>
      <c r="BF796" s="164"/>
      <c r="BG796" s="164"/>
      <c r="BH796" s="164"/>
      <c r="BI796" s="164"/>
      <c r="BJ796" s="165"/>
      <c r="BK796" s="164"/>
      <c r="BL796" s="165"/>
      <c r="BM796" s="165"/>
      <c r="BN796" s="165"/>
      <c r="BO796" s="165"/>
      <c r="BP796" s="165"/>
      <c r="BQ796" s="165"/>
      <c r="BR796" s="165"/>
      <c r="BS796" s="284"/>
      <c r="BT796" s="289"/>
      <c r="BU796" s="279"/>
      <c r="BV796" s="290"/>
      <c r="BW796" s="289"/>
      <c r="BX796" s="289"/>
      <c r="BY796" s="289"/>
      <c r="BZ796" s="289"/>
      <c r="CA796" s="279"/>
      <c r="CB796" s="290"/>
      <c r="CC796" s="289"/>
      <c r="CD796" s="279"/>
      <c r="CE796" s="328"/>
      <c r="CF796" s="290"/>
      <c r="CG796" s="289"/>
      <c r="CH796" s="279"/>
      <c r="CI796" s="328"/>
      <c r="CJ796" s="290"/>
      <c r="CK796" s="289"/>
      <c r="CL796" s="279"/>
      <c r="CM796" s="328"/>
      <c r="CN796" s="290"/>
      <c r="CO796" s="289"/>
      <c r="CP796" s="279"/>
      <c r="CQ796" s="328"/>
      <c r="CR796" s="290"/>
      <c r="CS796" s="289"/>
      <c r="CT796" s="279"/>
      <c r="CU796" s="328"/>
      <c r="CV796" s="328"/>
      <c r="CW796" s="290"/>
      <c r="CX796" s="289"/>
      <c r="CY796" s="279"/>
      <c r="CZ796" s="328"/>
      <c r="DA796" s="328"/>
      <c r="DB796" s="290"/>
      <c r="DC796" s="289"/>
      <c r="DD796" s="279"/>
      <c r="DE796" s="328"/>
      <c r="DF796" s="328"/>
      <c r="DG796" s="290"/>
      <c r="DH796" s="325"/>
      <c r="DI796" s="301"/>
      <c r="DP796" s="165"/>
      <c r="DQ796" s="165"/>
      <c r="DR796" s="165"/>
      <c r="ED796" s="165"/>
      <c r="EE796" s="165"/>
      <c r="EF796" s="165"/>
      <c r="EG796" s="165"/>
      <c r="EH796" s="166"/>
      <c r="EI796" s="165"/>
      <c r="EL796" s="278"/>
      <c r="EM796" s="278"/>
      <c r="EN796" s="278"/>
      <c r="EO796" s="278"/>
      <c r="EP796" s="278"/>
      <c r="EQ796" s="278"/>
      <c r="ER796" s="165"/>
    </row>
    <row r="797" spans="1:154" ht="13" customHeight="1">
      <c r="A797" s="160" t="s">
        <v>470</v>
      </c>
      <c r="B797" s="160">
        <v>11284</v>
      </c>
      <c r="C797" s="160">
        <v>663538</v>
      </c>
      <c r="D797" s="160">
        <v>21479</v>
      </c>
      <c r="E797" s="160" t="s">
        <v>129</v>
      </c>
      <c r="F797" s="160" t="s">
        <v>129</v>
      </c>
      <c r="G797" s="175"/>
      <c r="H797" s="168" t="s">
        <v>1234</v>
      </c>
      <c r="I797" s="169" t="s">
        <v>1235</v>
      </c>
      <c r="J797" s="170">
        <v>28</v>
      </c>
      <c r="K797" s="161">
        <v>4</v>
      </c>
      <c r="L797" s="161" t="s">
        <v>837</v>
      </c>
      <c r="Z797" s="163">
        <v>86</v>
      </c>
      <c r="AA797" s="163">
        <v>354</v>
      </c>
      <c r="AB797" s="163">
        <v>327</v>
      </c>
      <c r="AC797" s="163">
        <v>94</v>
      </c>
      <c r="AD797" s="163">
        <v>71</v>
      </c>
      <c r="AE797" s="163">
        <v>18</v>
      </c>
      <c r="AF797" s="163">
        <v>2</v>
      </c>
      <c r="AG797" s="163">
        <v>3</v>
      </c>
      <c r="AH797" s="163">
        <v>51</v>
      </c>
      <c r="AI797" s="163">
        <v>37</v>
      </c>
      <c r="AJ797" s="163">
        <v>16</v>
      </c>
      <c r="AK797" s="163">
        <v>3</v>
      </c>
      <c r="AL797" s="163">
        <v>20</v>
      </c>
      <c r="AM797" s="163">
        <v>0</v>
      </c>
      <c r="AN797" s="163">
        <v>24</v>
      </c>
      <c r="AO797" s="163">
        <v>5</v>
      </c>
      <c r="AP797" s="163">
        <v>2</v>
      </c>
      <c r="AQ797" s="163">
        <v>0</v>
      </c>
      <c r="AR797" s="163">
        <v>1</v>
      </c>
      <c r="AS797" s="278">
        <v>5.6497174999999997E-2</v>
      </c>
      <c r="AT797" s="278">
        <v>6.7796609999999993E-2</v>
      </c>
      <c r="AU797" s="278">
        <v>0.38032787000000001</v>
      </c>
      <c r="AV797" s="278">
        <v>0.26557376999999999</v>
      </c>
      <c r="AW797" s="278">
        <v>2.295082E-2</v>
      </c>
      <c r="AX797" s="278">
        <v>0.27213114999999999</v>
      </c>
      <c r="AY797" s="456">
        <v>104.661</v>
      </c>
      <c r="AZ797" s="278">
        <v>4.7313550000000003E-2</v>
      </c>
      <c r="BA797" s="278">
        <v>0.45245901599999999</v>
      </c>
      <c r="BB797" s="278">
        <v>0.173770491</v>
      </c>
      <c r="BC797" s="278">
        <v>0.37377049099999998</v>
      </c>
      <c r="BD797" s="164">
        <v>0.30132450300000002</v>
      </c>
      <c r="BE797" s="164">
        <v>0.28746177299999998</v>
      </c>
      <c r="BF797" s="164">
        <v>0.33615819200000002</v>
      </c>
      <c r="BG797" s="164">
        <v>0.38226299600000002</v>
      </c>
      <c r="BH797" s="164">
        <v>0.71842118799999999</v>
      </c>
      <c r="BI797" s="164">
        <v>9.4801223000000004E-2</v>
      </c>
      <c r="BJ797" s="165">
        <v>62.310854076013399</v>
      </c>
      <c r="BK797" s="164">
        <v>0.31790260979011198</v>
      </c>
      <c r="BL797" s="165">
        <v>1.20603834259653</v>
      </c>
      <c r="BM797" s="165">
        <v>42.239336596609597</v>
      </c>
      <c r="BN797" s="165">
        <v>104.446358637969</v>
      </c>
      <c r="BO797" s="165">
        <v>0.94904158787054005</v>
      </c>
      <c r="BP797" s="165">
        <v>1.54492919147014</v>
      </c>
      <c r="BQ797" s="165">
        <v>22.5930587451844</v>
      </c>
      <c r="BR797" s="165">
        <v>3.3837420361056298</v>
      </c>
      <c r="BS797" s="284">
        <v>2.3422489850690198</v>
      </c>
      <c r="BT797" s="289"/>
      <c r="BU797" s="279"/>
      <c r="BV797" s="290"/>
      <c r="BW797" s="289"/>
      <c r="BX797" s="289"/>
      <c r="BY797" s="289"/>
      <c r="BZ797" s="289"/>
      <c r="CA797" s="279"/>
      <c r="CB797" s="290"/>
      <c r="CC797" s="289"/>
      <c r="CD797" s="279"/>
      <c r="CE797" s="328"/>
      <c r="CF797" s="290"/>
      <c r="CG797" s="289"/>
      <c r="CH797" s="279"/>
      <c r="CI797" s="328"/>
      <c r="CJ797" s="290"/>
      <c r="CK797" s="289"/>
      <c r="CL797" s="279"/>
      <c r="CM797" s="328"/>
      <c r="CN797" s="290"/>
      <c r="CO797" s="289"/>
      <c r="CP797" s="279"/>
      <c r="CQ797" s="328"/>
      <c r="CR797" s="290"/>
      <c r="CS797" s="289"/>
      <c r="CT797" s="279"/>
      <c r="CU797" s="328"/>
      <c r="CV797" s="328"/>
      <c r="CW797" s="290"/>
      <c r="CX797" s="289"/>
      <c r="CY797" s="279"/>
      <c r="CZ797" s="328"/>
      <c r="DA797" s="328"/>
      <c r="DB797" s="290"/>
      <c r="DC797" s="289"/>
      <c r="DD797" s="279"/>
      <c r="DE797" s="328"/>
      <c r="DF797" s="328"/>
      <c r="DG797" s="290"/>
      <c r="DH797" s="302"/>
      <c r="DI797" s="301">
        <v>7.6700518131256104</v>
      </c>
      <c r="DP797" s="165"/>
      <c r="DQ797" s="165"/>
      <c r="DR797" s="165"/>
      <c r="ED797" s="165"/>
      <c r="EE797" s="165"/>
      <c r="EF797" s="165"/>
      <c r="EG797" s="165"/>
      <c r="EH797" s="166"/>
      <c r="EI797" s="165"/>
      <c r="EJ797" s="164"/>
      <c r="EK797" s="164"/>
      <c r="EL797" s="278"/>
      <c r="EM797" s="278"/>
      <c r="EN797" s="278"/>
      <c r="EO797" s="278"/>
      <c r="EP797" s="278"/>
      <c r="EQ797" s="278"/>
      <c r="ER797" s="165"/>
      <c r="ES797" s="166"/>
      <c r="ET797" s="166"/>
      <c r="EU797" s="166"/>
      <c r="EV797" s="166"/>
      <c r="EW797" s="166"/>
      <c r="EX797" s="284"/>
    </row>
    <row r="798" spans="1:154" ht="13" customHeight="1">
      <c r="A798" s="160" t="s">
        <v>470</v>
      </c>
      <c r="B798" s="160">
        <v>11086</v>
      </c>
      <c r="C798" s="160">
        <v>624415</v>
      </c>
      <c r="D798" s="160">
        <v>19252</v>
      </c>
      <c r="E798" s="160" t="s">
        <v>2170</v>
      </c>
      <c r="F798" s="160" t="s">
        <v>2170</v>
      </c>
      <c r="G798" s="175"/>
      <c r="H798" s="168" t="s">
        <v>1237</v>
      </c>
      <c r="I798" s="169" t="s">
        <v>1238</v>
      </c>
      <c r="J798" s="170">
        <v>30</v>
      </c>
      <c r="K798" s="161">
        <v>4</v>
      </c>
      <c r="L798" s="161" t="s">
        <v>46</v>
      </c>
      <c r="Z798" s="163">
        <v>37</v>
      </c>
      <c r="AA798" s="163">
        <v>83</v>
      </c>
      <c r="AB798" s="163">
        <v>69</v>
      </c>
      <c r="AC798" s="163">
        <v>12</v>
      </c>
      <c r="AD798" s="163">
        <v>9</v>
      </c>
      <c r="AE798" s="163">
        <v>2</v>
      </c>
      <c r="AF798" s="163">
        <v>0</v>
      </c>
      <c r="AG798" s="163">
        <v>1</v>
      </c>
      <c r="AH798" s="163">
        <v>9</v>
      </c>
      <c r="AI798" s="163">
        <v>4</v>
      </c>
      <c r="AJ798" s="163">
        <v>1</v>
      </c>
      <c r="AK798" s="163">
        <v>0</v>
      </c>
      <c r="AL798" s="163">
        <v>11</v>
      </c>
      <c r="AM798" s="163">
        <v>0</v>
      </c>
      <c r="AN798" s="163">
        <v>21</v>
      </c>
      <c r="AO798" s="163">
        <v>1</v>
      </c>
      <c r="AP798" s="163">
        <v>0</v>
      </c>
      <c r="AQ798" s="163">
        <v>2</v>
      </c>
      <c r="AR798" s="163">
        <v>0</v>
      </c>
      <c r="AS798" s="278">
        <v>0.13253012</v>
      </c>
      <c r="AT798" s="278">
        <v>0.25301204799999999</v>
      </c>
      <c r="AU798" s="278">
        <v>0.4</v>
      </c>
      <c r="AV798" s="278">
        <v>0.2</v>
      </c>
      <c r="AW798" s="278">
        <v>0.04</v>
      </c>
      <c r="AX798" s="278">
        <v>0.36</v>
      </c>
      <c r="AY798" s="456">
        <v>104.01300000000001</v>
      </c>
      <c r="AZ798" s="278">
        <v>8.4795319999999993E-2</v>
      </c>
      <c r="BA798" s="278">
        <v>0.25</v>
      </c>
      <c r="BB798" s="278">
        <v>0.20833333300000001</v>
      </c>
      <c r="BC798" s="278">
        <v>0.54166666600000002</v>
      </c>
      <c r="BD798" s="164">
        <v>0.23404255299999999</v>
      </c>
      <c r="BE798" s="164">
        <v>0.17391304299999999</v>
      </c>
      <c r="BF798" s="164">
        <v>0.29629629600000001</v>
      </c>
      <c r="BG798" s="164">
        <v>0.246376811</v>
      </c>
      <c r="BH798" s="164">
        <v>0.54267310700000004</v>
      </c>
      <c r="BI798" s="164">
        <v>7.2463767999999998E-2</v>
      </c>
      <c r="BJ798" s="165">
        <v>46.741030817988502</v>
      </c>
      <c r="BK798" s="164">
        <v>0.25822541448804998</v>
      </c>
      <c r="BL798" s="165">
        <v>-3.68470111686984</v>
      </c>
      <c r="BM798" s="165">
        <v>5.9361004511614697</v>
      </c>
      <c r="BN798" s="165">
        <v>58.2601919631378</v>
      </c>
      <c r="BO798" s="165">
        <v>8.9392520699875799E-3</v>
      </c>
      <c r="BP798" s="165">
        <v>3.2442154828458997E-2</v>
      </c>
      <c r="BQ798" s="165">
        <v>-2.2160040732684099</v>
      </c>
      <c r="BR798" s="165">
        <v>-3.9542951505842199</v>
      </c>
      <c r="BS798" s="284">
        <v>-0.22973574981865</v>
      </c>
      <c r="BT798" s="289"/>
      <c r="BU798" s="279"/>
      <c r="BV798" s="290"/>
      <c r="BW798" s="289"/>
      <c r="BX798" s="289"/>
      <c r="BY798" s="289"/>
      <c r="BZ798" s="289"/>
      <c r="CA798" s="279"/>
      <c r="CB798" s="290"/>
      <c r="CC798" s="289"/>
      <c r="CD798" s="279"/>
      <c r="CE798" s="328"/>
      <c r="CF798" s="290"/>
      <c r="CG798" s="289"/>
      <c r="CH798" s="279"/>
      <c r="CI798" s="328"/>
      <c r="CJ798" s="290"/>
      <c r="CK798" s="289"/>
      <c r="CL798" s="279"/>
      <c r="CM798" s="328"/>
      <c r="CN798" s="290"/>
      <c r="CO798" s="289"/>
      <c r="CP798" s="279"/>
      <c r="CQ798" s="328"/>
      <c r="CR798" s="290"/>
      <c r="CS798" s="289"/>
      <c r="CT798" s="279"/>
      <c r="CU798" s="328"/>
      <c r="CV798" s="328"/>
      <c r="CW798" s="290"/>
      <c r="CX798" s="289"/>
      <c r="CY798" s="279"/>
      <c r="CZ798" s="328"/>
      <c r="DA798" s="328"/>
      <c r="DB798" s="290"/>
      <c r="DC798" s="289"/>
      <c r="DD798" s="279"/>
      <c r="DE798" s="328"/>
      <c r="DF798" s="328"/>
      <c r="DG798" s="290"/>
      <c r="DH798" s="302"/>
      <c r="DI798" s="301">
        <v>-1.1031873822212199</v>
      </c>
      <c r="DP798" s="165"/>
      <c r="DQ798" s="165"/>
      <c r="DR798" s="165"/>
      <c r="ED798" s="165"/>
      <c r="EE798" s="165"/>
      <c r="EF798" s="165"/>
      <c r="EG798" s="165"/>
      <c r="EH798" s="166"/>
      <c r="EI798" s="165"/>
      <c r="EJ798" s="164"/>
      <c r="EK798" s="164"/>
      <c r="EL798" s="278"/>
      <c r="EM798" s="278"/>
      <c r="EN798" s="278"/>
      <c r="EO798" s="278"/>
      <c r="EP798" s="278"/>
      <c r="EQ798" s="278"/>
      <c r="ER798" s="165"/>
      <c r="ES798" s="166"/>
      <c r="ET798" s="166"/>
      <c r="EU798" s="166"/>
      <c r="EV798" s="166"/>
      <c r="EW798" s="166"/>
      <c r="EX798" s="284"/>
    </row>
    <row r="799" spans="1:154" ht="13" customHeight="1">
      <c r="A799" s="160" t="s">
        <v>470</v>
      </c>
      <c r="B799" s="160">
        <v>9724</v>
      </c>
      <c r="C799" s="160">
        <v>553993</v>
      </c>
      <c r="D799" s="160">
        <v>12552</v>
      </c>
      <c r="E799" s="160" t="s">
        <v>45</v>
      </c>
      <c r="F799" s="160" t="s">
        <v>45</v>
      </c>
      <c r="G799" s="175"/>
      <c r="H799" s="168" t="s">
        <v>3350</v>
      </c>
      <c r="I799" s="169" t="s">
        <v>152</v>
      </c>
      <c r="J799" s="170">
        <v>33</v>
      </c>
      <c r="K799" s="161">
        <v>5</v>
      </c>
      <c r="L799" s="161" t="s">
        <v>837</v>
      </c>
      <c r="Z799" s="163">
        <v>88</v>
      </c>
      <c r="AA799" s="163">
        <v>361</v>
      </c>
      <c r="AB799" s="163">
        <v>322</v>
      </c>
      <c r="AC799" s="163">
        <v>81</v>
      </c>
      <c r="AD799" s="163">
        <v>37</v>
      </c>
      <c r="AE799" s="163">
        <v>16</v>
      </c>
      <c r="AF799" s="163">
        <v>0</v>
      </c>
      <c r="AG799" s="163">
        <v>28</v>
      </c>
      <c r="AH799" s="163">
        <v>53</v>
      </c>
      <c r="AI799" s="163">
        <v>73</v>
      </c>
      <c r="AJ799" s="163">
        <v>1</v>
      </c>
      <c r="AK799" s="163">
        <v>0</v>
      </c>
      <c r="AL799" s="163">
        <v>22</v>
      </c>
      <c r="AM799" s="163">
        <v>1</v>
      </c>
      <c r="AN799" s="163">
        <v>98</v>
      </c>
      <c r="AO799" s="163">
        <v>12</v>
      </c>
      <c r="AP799" s="163">
        <v>5</v>
      </c>
      <c r="AQ799" s="163">
        <v>0</v>
      </c>
      <c r="AR799" s="163">
        <v>6</v>
      </c>
      <c r="AS799" s="278">
        <v>6.0941828000000003E-2</v>
      </c>
      <c r="AT799" s="278">
        <v>0.27146814400000002</v>
      </c>
      <c r="AU799" s="278">
        <v>0.50218341</v>
      </c>
      <c r="AV799" s="278">
        <v>0.16593885999999999</v>
      </c>
      <c r="AW799" s="278">
        <v>0.13973799000000001</v>
      </c>
      <c r="AX799" s="278">
        <v>0.50655022000000005</v>
      </c>
      <c r="AY799" s="456">
        <v>111.843</v>
      </c>
      <c r="AZ799" s="278">
        <v>0.14255765000000001</v>
      </c>
      <c r="BA799" s="278">
        <v>0.30131004300000003</v>
      </c>
      <c r="BB799" s="278">
        <v>0.209606986</v>
      </c>
      <c r="BC799" s="278">
        <v>0.48908296899999998</v>
      </c>
      <c r="BD799" s="164">
        <v>0.26368159200000002</v>
      </c>
      <c r="BE799" s="164">
        <v>0.251552795</v>
      </c>
      <c r="BF799" s="164">
        <v>0.31855955600000002</v>
      </c>
      <c r="BG799" s="164">
        <v>0.56211180100000002</v>
      </c>
      <c r="BH799" s="164">
        <v>0.88067135699999999</v>
      </c>
      <c r="BI799" s="164">
        <v>0.31055900600000003</v>
      </c>
      <c r="BJ799" s="165">
        <v>204.12391625852501</v>
      </c>
      <c r="BK799" s="164">
        <v>0.37213458385732401</v>
      </c>
      <c r="BL799" s="165">
        <v>16.9114759759095</v>
      </c>
      <c r="BM799" s="165">
        <v>58.756167133250599</v>
      </c>
      <c r="BN799" s="165">
        <v>138.59952721579899</v>
      </c>
      <c r="BO799" s="165">
        <v>1.0470017442391899</v>
      </c>
      <c r="BP799" s="165">
        <v>-3.4743791194632601</v>
      </c>
      <c r="BQ799" s="165">
        <v>23.149324775119599</v>
      </c>
      <c r="BR799" s="165">
        <v>12.804292574436699</v>
      </c>
      <c r="BS799" s="284">
        <v>2.3999177389433402</v>
      </c>
      <c r="BT799" s="289"/>
      <c r="BU799" s="279"/>
      <c r="BV799" s="290"/>
      <c r="BW799" s="289"/>
      <c r="BX799" s="289"/>
      <c r="BY799" s="289"/>
      <c r="BZ799" s="289"/>
      <c r="CA799" s="279"/>
      <c r="CB799" s="290"/>
      <c r="CC799" s="289"/>
      <c r="CD799" s="279"/>
      <c r="CE799" s="328"/>
      <c r="CF799" s="290"/>
      <c r="CG799" s="289"/>
      <c r="CH799" s="279"/>
      <c r="CI799" s="328"/>
      <c r="CJ799" s="290"/>
      <c r="CK799" s="289"/>
      <c r="CL799" s="279"/>
      <c r="CM799" s="328"/>
      <c r="CN799" s="290"/>
      <c r="CO799" s="289"/>
      <c r="CP799" s="279"/>
      <c r="CQ799" s="328"/>
      <c r="CR799" s="290"/>
      <c r="CS799" s="289"/>
      <c r="CT799" s="279"/>
      <c r="CU799" s="328"/>
      <c r="CV799" s="328"/>
      <c r="CW799" s="290"/>
      <c r="CX799" s="289"/>
      <c r="CY799" s="279"/>
      <c r="CZ799" s="328"/>
      <c r="DA799" s="328"/>
      <c r="DB799" s="290"/>
      <c r="DC799" s="289"/>
      <c r="DD799" s="279"/>
      <c r="DE799" s="328"/>
      <c r="DF799" s="328"/>
      <c r="DG799" s="290"/>
      <c r="DH799" s="289"/>
      <c r="DI799" s="284">
        <v>-1.4224102497100799</v>
      </c>
      <c r="DP799" s="165"/>
      <c r="DQ799" s="165"/>
      <c r="DR799" s="165"/>
      <c r="ED799" s="165"/>
      <c r="EE799" s="165"/>
      <c r="EF799" s="165"/>
      <c r="EG799" s="165"/>
      <c r="EH799" s="166"/>
      <c r="EI799" s="165"/>
      <c r="EJ799" s="164"/>
      <c r="EK799" s="164"/>
      <c r="EL799" s="278"/>
      <c r="EM799" s="278"/>
      <c r="EN799" s="278"/>
      <c r="EO799" s="278"/>
      <c r="EP799" s="278"/>
      <c r="EQ799" s="278"/>
      <c r="ER799" s="165"/>
      <c r="ES799" s="166"/>
      <c r="ET799" s="166"/>
      <c r="EU799" s="166"/>
      <c r="EV799" s="166"/>
      <c r="EW799" s="166"/>
      <c r="EX799" s="284"/>
    </row>
    <row r="800" spans="1:154" ht="13" customHeight="1">
      <c r="A800" s="160" t="s">
        <v>470</v>
      </c>
      <c r="B800" s="160">
        <v>12122</v>
      </c>
      <c r="C800" s="160">
        <v>676059</v>
      </c>
      <c r="D800" s="160">
        <v>27815</v>
      </c>
      <c r="E800" s="160" t="s">
        <v>17</v>
      </c>
      <c r="F800" s="160" t="s">
        <v>17</v>
      </c>
      <c r="G800" s="175"/>
      <c r="H800" s="162" t="s">
        <v>3563</v>
      </c>
      <c r="I800" s="162" t="s">
        <v>539</v>
      </c>
      <c r="J800" s="160">
        <v>26</v>
      </c>
      <c r="K800" s="161">
        <v>5</v>
      </c>
      <c r="L800" s="161" t="s">
        <v>837</v>
      </c>
      <c r="Z800" s="163">
        <v>38</v>
      </c>
      <c r="AA800" s="163">
        <v>156</v>
      </c>
      <c r="AB800" s="163">
        <v>144</v>
      </c>
      <c r="AC800" s="163">
        <v>35</v>
      </c>
      <c r="AD800" s="163">
        <v>20</v>
      </c>
      <c r="AE800" s="163">
        <v>5</v>
      </c>
      <c r="AF800" s="163">
        <v>1</v>
      </c>
      <c r="AG800" s="163">
        <v>9</v>
      </c>
      <c r="AH800" s="163">
        <v>23</v>
      </c>
      <c r="AI800" s="163">
        <v>17</v>
      </c>
      <c r="AJ800" s="163">
        <v>1</v>
      </c>
      <c r="AK800" s="163">
        <v>1</v>
      </c>
      <c r="AL800" s="163">
        <v>9</v>
      </c>
      <c r="AM800" s="163">
        <v>0</v>
      </c>
      <c r="AN800" s="163">
        <v>39</v>
      </c>
      <c r="AO800" s="163">
        <v>3</v>
      </c>
      <c r="AP800" s="163">
        <v>0</v>
      </c>
      <c r="AQ800" s="163">
        <v>0</v>
      </c>
      <c r="AR800" s="163">
        <v>2</v>
      </c>
      <c r="AS800" s="278">
        <v>5.7692306999999998E-2</v>
      </c>
      <c r="AT800" s="278">
        <v>0.25</v>
      </c>
      <c r="AU800" s="278">
        <v>0.33333332999999998</v>
      </c>
      <c r="AV800" s="278">
        <v>0.24761905000000001</v>
      </c>
      <c r="AW800" s="278">
        <v>0.14285713999999999</v>
      </c>
      <c r="AX800" s="278">
        <v>0.45714285999999998</v>
      </c>
      <c r="AY800" s="456">
        <v>110.77</v>
      </c>
      <c r="AZ800" s="278">
        <v>0.11442786000000001</v>
      </c>
      <c r="BA800" s="278">
        <v>0.45714285700000001</v>
      </c>
      <c r="BB800" s="278">
        <v>0.114285714</v>
      </c>
      <c r="BC800" s="278">
        <v>0.42857142799999998</v>
      </c>
      <c r="BD800" s="164">
        <v>0.27083333300000001</v>
      </c>
      <c r="BE800" s="164">
        <v>0.24305555500000001</v>
      </c>
      <c r="BF800" s="164">
        <v>0.301282051</v>
      </c>
      <c r="BG800" s="164">
        <v>0.47916666600000002</v>
      </c>
      <c r="BH800" s="164">
        <v>0.78044871699999996</v>
      </c>
      <c r="BI800" s="164">
        <v>0.23611111100000001</v>
      </c>
      <c r="BJ800" s="165">
        <v>152.29785892061901</v>
      </c>
      <c r="BK800" s="164">
        <v>0.33723030334863902</v>
      </c>
      <c r="BL800" s="165">
        <v>2.9465577036722999</v>
      </c>
      <c r="BM800" s="165">
        <v>21.029028120694999</v>
      </c>
      <c r="BN800" s="165">
        <v>118.23135871398</v>
      </c>
      <c r="BO800" s="165">
        <v>-0.58645000287222304</v>
      </c>
      <c r="BP800" s="165">
        <v>0.64589685201644897</v>
      </c>
      <c r="BQ800" s="165">
        <v>10.917984190641301</v>
      </c>
      <c r="BR800" s="165">
        <v>3.9187966913565502</v>
      </c>
      <c r="BS800" s="284">
        <v>1.13188026809251</v>
      </c>
      <c r="BT800" s="289"/>
      <c r="BU800" s="279"/>
      <c r="BV800" s="290"/>
      <c r="BW800" s="289"/>
      <c r="BX800" s="289"/>
      <c r="BY800" s="289"/>
      <c r="BZ800" s="289"/>
      <c r="CA800" s="279"/>
      <c r="CB800" s="290"/>
      <c r="CC800" s="289"/>
      <c r="CD800" s="279"/>
      <c r="CE800" s="328"/>
      <c r="CF800" s="290"/>
      <c r="CG800" s="289"/>
      <c r="CH800" s="279"/>
      <c r="CI800" s="328"/>
      <c r="CJ800" s="290"/>
      <c r="CK800" s="289"/>
      <c r="CL800" s="279"/>
      <c r="CM800" s="328"/>
      <c r="CN800" s="290"/>
      <c r="CO800" s="289"/>
      <c r="CP800" s="279"/>
      <c r="CQ800" s="328"/>
      <c r="CR800" s="290"/>
      <c r="CS800" s="289"/>
      <c r="CT800" s="279"/>
      <c r="CU800" s="328"/>
      <c r="CV800" s="328"/>
      <c r="CW800" s="290"/>
      <c r="CX800" s="289"/>
      <c r="CY800" s="279"/>
      <c r="CZ800" s="328"/>
      <c r="DA800" s="328"/>
      <c r="DB800" s="290"/>
      <c r="DC800" s="289"/>
      <c r="DD800" s="279"/>
      <c r="DE800" s="328"/>
      <c r="DF800" s="328"/>
      <c r="DG800" s="290"/>
      <c r="DH800" s="289"/>
      <c r="DI800" s="284">
        <v>1.65857738256454</v>
      </c>
      <c r="DP800" s="165"/>
      <c r="DQ800" s="165"/>
      <c r="DR800" s="165"/>
      <c r="ED800" s="165"/>
      <c r="EE800" s="165"/>
      <c r="EF800" s="165"/>
      <c r="EG800" s="165"/>
      <c r="EH800" s="166"/>
      <c r="EI800" s="165"/>
      <c r="EJ800" s="164"/>
      <c r="EK800" s="164"/>
      <c r="EL800" s="278"/>
      <c r="EM800" s="278"/>
      <c r="EN800" s="278"/>
      <c r="EO800" s="278"/>
      <c r="EP800" s="278"/>
      <c r="EQ800" s="278"/>
      <c r="ER800" s="165"/>
      <c r="ES800" s="166"/>
      <c r="ET800" s="166"/>
      <c r="EU800" s="166"/>
      <c r="EV800" s="166"/>
      <c r="EW800" s="166"/>
      <c r="EX800" s="284"/>
    </row>
    <row r="801" spans="1:154" ht="13" customHeight="1">
      <c r="A801" s="160" t="s">
        <v>470</v>
      </c>
      <c r="B801" s="160">
        <v>12794</v>
      </c>
      <c r="C801" s="160">
        <v>676609</v>
      </c>
      <c r="D801" s="160">
        <v>23401</v>
      </c>
      <c r="E801" s="160" t="s">
        <v>2178</v>
      </c>
      <c r="F801" s="160" t="s">
        <v>2178</v>
      </c>
      <c r="G801" s="175"/>
      <c r="H801" s="162" t="s">
        <v>3440</v>
      </c>
      <c r="I801" s="162" t="s">
        <v>3356</v>
      </c>
      <c r="J801" s="160">
        <v>28</v>
      </c>
      <c r="K801" s="161">
        <v>6</v>
      </c>
      <c r="L801" s="161" t="s">
        <v>837</v>
      </c>
      <c r="Z801" s="163">
        <v>71</v>
      </c>
      <c r="AA801" s="163">
        <v>229</v>
      </c>
      <c r="AB801" s="163">
        <v>196</v>
      </c>
      <c r="AC801" s="163">
        <v>45</v>
      </c>
      <c r="AD801" s="163">
        <v>30</v>
      </c>
      <c r="AE801" s="163">
        <v>12</v>
      </c>
      <c r="AF801" s="163">
        <v>1</v>
      </c>
      <c r="AG801" s="163">
        <v>2</v>
      </c>
      <c r="AH801" s="163">
        <v>30</v>
      </c>
      <c r="AI801" s="163">
        <v>24</v>
      </c>
      <c r="AJ801" s="163">
        <v>31</v>
      </c>
      <c r="AK801" s="163">
        <v>7</v>
      </c>
      <c r="AL801" s="163">
        <v>26</v>
      </c>
      <c r="AM801" s="163">
        <v>0</v>
      </c>
      <c r="AN801" s="163">
        <v>68</v>
      </c>
      <c r="AO801" s="163">
        <v>3</v>
      </c>
      <c r="AP801" s="163">
        <v>1</v>
      </c>
      <c r="AQ801" s="163">
        <v>3</v>
      </c>
      <c r="AR801" s="163">
        <v>1</v>
      </c>
      <c r="AS801" s="278">
        <v>0.11353711700000001</v>
      </c>
      <c r="AT801" s="278">
        <v>0.29694323099999997</v>
      </c>
      <c r="AU801" s="278">
        <v>0.42424242000000001</v>
      </c>
      <c r="AV801" s="278">
        <v>0.22727273000000001</v>
      </c>
      <c r="AW801" s="278">
        <v>4.5454550000000003E-2</v>
      </c>
      <c r="AX801" s="278">
        <v>0.27272727000000002</v>
      </c>
      <c r="AY801" s="456">
        <v>114.376</v>
      </c>
      <c r="AZ801" s="278">
        <v>0.11087420000000001</v>
      </c>
      <c r="BA801" s="278">
        <v>0.308943089</v>
      </c>
      <c r="BB801" s="278">
        <v>0.268292682</v>
      </c>
      <c r="BC801" s="278">
        <v>0.42276422699999999</v>
      </c>
      <c r="BD801" s="164">
        <v>0.338582677</v>
      </c>
      <c r="BE801" s="164">
        <v>0.22959183599999999</v>
      </c>
      <c r="BF801" s="164">
        <v>0.32743362799999998</v>
      </c>
      <c r="BG801" s="164">
        <v>0.331632653</v>
      </c>
      <c r="BH801" s="164">
        <v>0.65906628099999998</v>
      </c>
      <c r="BI801" s="164">
        <v>0.10204081700000001</v>
      </c>
      <c r="BJ801" s="165">
        <v>65.819003120148594</v>
      </c>
      <c r="BK801" s="164">
        <v>0.29938552020925302</v>
      </c>
      <c r="BL801" s="165">
        <v>-2.6163543643967899</v>
      </c>
      <c r="BM801" s="165">
        <v>23.927784901617301</v>
      </c>
      <c r="BN801" s="165">
        <v>92.5039475979721</v>
      </c>
      <c r="BO801" s="165">
        <v>-0.251217983812628</v>
      </c>
      <c r="BP801" s="165">
        <v>3.1104002348147302</v>
      </c>
      <c r="BQ801" s="165">
        <v>12.378004157955001</v>
      </c>
      <c r="BR801" s="165">
        <v>1.1349905599301799</v>
      </c>
      <c r="BS801" s="284">
        <v>1.2832422560902601</v>
      </c>
      <c r="BT801" s="289"/>
      <c r="BU801" s="279"/>
      <c r="BV801" s="290"/>
      <c r="BW801" s="289"/>
      <c r="BX801" s="289"/>
      <c r="BY801" s="289"/>
      <c r="BZ801" s="289"/>
      <c r="CA801" s="279"/>
      <c r="CB801" s="290"/>
      <c r="CC801" s="289"/>
      <c r="CD801" s="279"/>
      <c r="CE801" s="328"/>
      <c r="CF801" s="290"/>
      <c r="CG801" s="289"/>
      <c r="CH801" s="279"/>
      <c r="CI801" s="328"/>
      <c r="CJ801" s="290"/>
      <c r="CK801" s="289"/>
      <c r="CL801" s="279"/>
      <c r="CM801" s="328"/>
      <c r="CN801" s="290"/>
      <c r="CO801" s="289"/>
      <c r="CP801" s="279"/>
      <c r="CQ801" s="328"/>
      <c r="CR801" s="290"/>
      <c r="CS801" s="289"/>
      <c r="CT801" s="279"/>
      <c r="CU801" s="328"/>
      <c r="CV801" s="328"/>
      <c r="CW801" s="290"/>
      <c r="CX801" s="289"/>
      <c r="CY801" s="279"/>
      <c r="CZ801" s="328"/>
      <c r="DA801" s="328"/>
      <c r="DB801" s="290"/>
      <c r="DC801" s="289"/>
      <c r="DD801" s="279"/>
      <c r="DE801" s="328"/>
      <c r="DF801" s="328"/>
      <c r="DG801" s="290"/>
      <c r="DH801" s="289"/>
      <c r="DI801" s="284">
        <v>3.4032718241214699</v>
      </c>
      <c r="DP801" s="165"/>
      <c r="DQ801" s="165"/>
      <c r="DR801" s="165"/>
      <c r="ED801" s="165"/>
      <c r="EE801" s="165"/>
      <c r="EF801" s="165"/>
      <c r="EG801" s="165"/>
      <c r="EH801" s="166"/>
      <c r="EI801" s="165"/>
      <c r="EJ801" s="164"/>
      <c r="EK801" s="164"/>
      <c r="EL801" s="278"/>
      <c r="EM801" s="278"/>
      <c r="EN801" s="278"/>
      <c r="EO801" s="278"/>
      <c r="EP801" s="278"/>
      <c r="EQ801" s="278"/>
      <c r="ER801" s="165"/>
      <c r="ES801" s="166"/>
      <c r="ET801" s="166"/>
      <c r="EU801" s="166"/>
      <c r="EV801" s="166"/>
      <c r="EW801" s="166"/>
      <c r="EX801" s="284"/>
    </row>
    <row r="802" spans="1:154" ht="13" customHeight="1">
      <c r="A802" s="160" t="s">
        <v>470</v>
      </c>
      <c r="B802" s="160">
        <v>11809</v>
      </c>
      <c r="C802" s="160">
        <v>683011</v>
      </c>
      <c r="D802" s="160">
        <v>27647</v>
      </c>
      <c r="E802" s="160" t="s">
        <v>16</v>
      </c>
      <c r="F802" s="160" t="s">
        <v>16</v>
      </c>
      <c r="G802" s="175"/>
      <c r="H802" s="162" t="s">
        <v>3555</v>
      </c>
      <c r="I802" s="162" t="s">
        <v>110</v>
      </c>
      <c r="J802" s="160">
        <v>24</v>
      </c>
      <c r="K802" s="161">
        <v>6</v>
      </c>
      <c r="L802" s="161" t="s">
        <v>837</v>
      </c>
      <c r="Z802" s="163">
        <v>89</v>
      </c>
      <c r="AA802" s="163">
        <v>362</v>
      </c>
      <c r="AB802" s="163">
        <v>319</v>
      </c>
      <c r="AC802" s="163">
        <v>70</v>
      </c>
      <c r="AD802" s="163">
        <v>36</v>
      </c>
      <c r="AE802" s="163">
        <v>21</v>
      </c>
      <c r="AF802" s="163">
        <v>3</v>
      </c>
      <c r="AG802" s="163">
        <v>10</v>
      </c>
      <c r="AH802" s="163">
        <v>39</v>
      </c>
      <c r="AI802" s="163">
        <v>48</v>
      </c>
      <c r="AJ802" s="163">
        <v>10</v>
      </c>
      <c r="AK802" s="163">
        <v>7</v>
      </c>
      <c r="AL802" s="163">
        <v>34</v>
      </c>
      <c r="AM802" s="163">
        <v>0</v>
      </c>
      <c r="AN802" s="163">
        <v>90</v>
      </c>
      <c r="AO802" s="163">
        <v>3</v>
      </c>
      <c r="AP802" s="163">
        <v>5</v>
      </c>
      <c r="AQ802" s="163">
        <v>1</v>
      </c>
      <c r="AR802" s="163">
        <v>7</v>
      </c>
      <c r="AS802" s="278">
        <v>9.3922650999999996E-2</v>
      </c>
      <c r="AT802" s="278">
        <v>0.24861878400000001</v>
      </c>
      <c r="AU802" s="278">
        <v>0.34468084999999998</v>
      </c>
      <c r="AV802" s="278">
        <v>0.29787234000000001</v>
      </c>
      <c r="AW802" s="278">
        <v>8.9361700000000002E-2</v>
      </c>
      <c r="AX802" s="278">
        <v>0.42553191000000001</v>
      </c>
      <c r="AY802" s="456">
        <v>110.455</v>
      </c>
      <c r="AZ802" s="278">
        <v>0.10216509</v>
      </c>
      <c r="BA802" s="278">
        <v>0.44871794799999998</v>
      </c>
      <c r="BB802" s="278">
        <v>0.128205128</v>
      </c>
      <c r="BC802" s="278">
        <v>0.42307692299999999</v>
      </c>
      <c r="BD802" s="164">
        <v>0.26785714199999999</v>
      </c>
      <c r="BE802" s="164">
        <v>0.21943573599999999</v>
      </c>
      <c r="BF802" s="164">
        <v>0.296398891</v>
      </c>
      <c r="BG802" s="164">
        <v>0.39811912199999999</v>
      </c>
      <c r="BH802" s="164">
        <v>0.69451801300000005</v>
      </c>
      <c r="BI802" s="164">
        <v>0.178683386</v>
      </c>
      <c r="BJ802" s="165">
        <v>115.25547017771</v>
      </c>
      <c r="BK802" s="164">
        <v>0.303515843407269</v>
      </c>
      <c r="BL802" s="165">
        <v>-2.9382735765343702</v>
      </c>
      <c r="BM802" s="165">
        <v>39.022330852710603</v>
      </c>
      <c r="BN802" s="165">
        <v>94.457081928621093</v>
      </c>
      <c r="BO802" s="165">
        <v>-1.1201092811256199</v>
      </c>
      <c r="BP802" s="165">
        <v>-0.40928700892254699</v>
      </c>
      <c r="BQ802" s="165">
        <v>10.8204514822186</v>
      </c>
      <c r="BR802" s="165">
        <v>-2.7183517524777199</v>
      </c>
      <c r="BS802" s="284">
        <v>1.1217689374448701</v>
      </c>
      <c r="BT802" s="289"/>
      <c r="BU802" s="279"/>
      <c r="BV802" s="290"/>
      <c r="BW802" s="289"/>
      <c r="BX802" s="289"/>
      <c r="BY802" s="289"/>
      <c r="BZ802" s="289"/>
      <c r="CA802" s="279"/>
      <c r="CB802" s="290"/>
      <c r="CC802" s="289"/>
      <c r="CD802" s="279"/>
      <c r="CE802" s="328"/>
      <c r="CF802" s="290"/>
      <c r="CG802" s="289"/>
      <c r="CH802" s="279"/>
      <c r="CI802" s="328"/>
      <c r="CJ802" s="290"/>
      <c r="CK802" s="289"/>
      <c r="CL802" s="279"/>
      <c r="CM802" s="328"/>
      <c r="CN802" s="290"/>
      <c r="CO802" s="289"/>
      <c r="CP802" s="279"/>
      <c r="CQ802" s="328"/>
      <c r="CR802" s="290"/>
      <c r="CS802" s="289"/>
      <c r="CT802" s="279"/>
      <c r="CU802" s="328"/>
      <c r="CV802" s="328"/>
      <c r="CW802" s="290"/>
      <c r="CX802" s="289"/>
      <c r="CY802" s="279"/>
      <c r="CZ802" s="328"/>
      <c r="DA802" s="328"/>
      <c r="DB802" s="290"/>
      <c r="DC802" s="289"/>
      <c r="DD802" s="279"/>
      <c r="DE802" s="328"/>
      <c r="DF802" s="328"/>
      <c r="DG802" s="290"/>
      <c r="DH802" s="289"/>
      <c r="DI802" s="284">
        <v>1.1458489894866899</v>
      </c>
      <c r="DP802" s="165"/>
      <c r="DQ802" s="165"/>
      <c r="DR802" s="165"/>
      <c r="ED802" s="165"/>
      <c r="EE802" s="165"/>
      <c r="EF802" s="165"/>
      <c r="EG802" s="165"/>
      <c r="EH802" s="166"/>
      <c r="EI802" s="165"/>
      <c r="EJ802" s="164"/>
      <c r="EK802" s="164"/>
      <c r="EL802" s="278"/>
      <c r="EM802" s="278"/>
      <c r="EN802" s="278"/>
      <c r="EO802" s="278"/>
      <c r="EP802" s="278"/>
      <c r="EQ802" s="278"/>
      <c r="ER802" s="165"/>
      <c r="ES802" s="166"/>
      <c r="ET802" s="166"/>
      <c r="EU802" s="166"/>
      <c r="EV802" s="166"/>
      <c r="EW802" s="166"/>
      <c r="EX802" s="284"/>
    </row>
    <row r="803" spans="1:154" ht="13" customHeight="1">
      <c r="A803" s="160" t="s">
        <v>470</v>
      </c>
      <c r="B803" s="160">
        <v>9726</v>
      </c>
      <c r="C803" s="160">
        <v>500743</v>
      </c>
      <c r="D803" s="160">
        <v>7802</v>
      </c>
      <c r="E803" s="160" t="s">
        <v>15</v>
      </c>
      <c r="F803" s="160" t="s">
        <v>15</v>
      </c>
      <c r="G803" s="175"/>
      <c r="H803" s="168" t="s">
        <v>852</v>
      </c>
      <c r="I803" s="169" t="s">
        <v>151</v>
      </c>
      <c r="J803" s="170">
        <v>36</v>
      </c>
      <c r="K803" s="161">
        <v>6</v>
      </c>
      <c r="L803" s="161" t="s">
        <v>837</v>
      </c>
      <c r="Z803" s="163">
        <v>53</v>
      </c>
      <c r="AA803" s="163">
        <v>126</v>
      </c>
      <c r="AB803" s="163">
        <v>118</v>
      </c>
      <c r="AC803" s="163">
        <v>29</v>
      </c>
      <c r="AD803" s="163">
        <v>20</v>
      </c>
      <c r="AE803" s="163">
        <v>5</v>
      </c>
      <c r="AF803" s="163">
        <v>0</v>
      </c>
      <c r="AG803" s="163">
        <v>4</v>
      </c>
      <c r="AH803" s="163">
        <v>13</v>
      </c>
      <c r="AI803" s="163">
        <v>12</v>
      </c>
      <c r="AJ803" s="163">
        <v>0</v>
      </c>
      <c r="AK803" s="163">
        <v>0</v>
      </c>
      <c r="AL803" s="163">
        <v>7</v>
      </c>
      <c r="AM803" s="163">
        <v>0</v>
      </c>
      <c r="AN803" s="163">
        <v>16</v>
      </c>
      <c r="AO803" s="163">
        <v>0</v>
      </c>
      <c r="AP803" s="163">
        <v>0</v>
      </c>
      <c r="AQ803" s="163">
        <v>1</v>
      </c>
      <c r="AR803" s="163">
        <v>6</v>
      </c>
      <c r="AS803" s="278">
        <v>5.5555555E-2</v>
      </c>
      <c r="AT803" s="278">
        <v>0.126984126</v>
      </c>
      <c r="AU803" s="278">
        <v>0.40776699</v>
      </c>
      <c r="AV803" s="278">
        <v>0.2038835</v>
      </c>
      <c r="AW803" s="278">
        <v>3.883495E-2</v>
      </c>
      <c r="AX803" s="278">
        <v>0.24271845</v>
      </c>
      <c r="AY803" s="456">
        <v>105.842</v>
      </c>
      <c r="AZ803" s="278">
        <v>7.1129709999999999E-2</v>
      </c>
      <c r="BA803" s="278">
        <v>0.44554455399999998</v>
      </c>
      <c r="BB803" s="278">
        <v>0.188118811</v>
      </c>
      <c r="BC803" s="278">
        <v>0.36633663300000002</v>
      </c>
      <c r="BD803" s="164">
        <v>0.25510203999999997</v>
      </c>
      <c r="BE803" s="164">
        <v>0.24576271099999999</v>
      </c>
      <c r="BF803" s="164">
        <v>0.28799999999999998</v>
      </c>
      <c r="BG803" s="164">
        <v>0.38983050800000002</v>
      </c>
      <c r="BH803" s="164">
        <v>0.677830508</v>
      </c>
      <c r="BI803" s="164">
        <v>0.144067797</v>
      </c>
      <c r="BJ803" s="165">
        <v>94.692739100208897</v>
      </c>
      <c r="BK803" s="164">
        <v>0.29713557052612299</v>
      </c>
      <c r="BL803" s="165">
        <v>-1.66664193680557</v>
      </c>
      <c r="BM803" s="165">
        <v>12.9384303230973</v>
      </c>
      <c r="BN803" s="165">
        <v>88.962793841270397</v>
      </c>
      <c r="BO803" s="165">
        <v>-0.67303951979126697</v>
      </c>
      <c r="BP803" s="165">
        <v>-0.26476678485050797</v>
      </c>
      <c r="BQ803" s="165">
        <v>3.29093303095501</v>
      </c>
      <c r="BR803" s="165">
        <v>-1.8894155208771199</v>
      </c>
      <c r="BS803" s="284">
        <v>0.34117489971681902</v>
      </c>
      <c r="BT803" s="289"/>
      <c r="BU803" s="279"/>
      <c r="BV803" s="290"/>
      <c r="BW803" s="289"/>
      <c r="BX803" s="289"/>
      <c r="BY803" s="289"/>
      <c r="BZ803" s="289"/>
      <c r="CA803" s="279"/>
      <c r="CB803" s="290"/>
      <c r="CC803" s="289"/>
      <c r="CD803" s="279"/>
      <c r="CE803" s="328"/>
      <c r="CF803" s="290"/>
      <c r="CG803" s="289"/>
      <c r="CH803" s="279"/>
      <c r="CI803" s="328"/>
      <c r="CJ803" s="290"/>
      <c r="CK803" s="289"/>
      <c r="CL803" s="279"/>
      <c r="CM803" s="328"/>
      <c r="CN803" s="290"/>
      <c r="CO803" s="289"/>
      <c r="CP803" s="279"/>
      <c r="CQ803" s="328"/>
      <c r="CR803" s="290"/>
      <c r="CS803" s="289"/>
      <c r="CT803" s="279"/>
      <c r="CU803" s="328"/>
      <c r="CV803" s="328"/>
      <c r="CW803" s="290"/>
      <c r="CX803" s="289"/>
      <c r="CY803" s="279"/>
      <c r="CZ803" s="328"/>
      <c r="DA803" s="328"/>
      <c r="DB803" s="290"/>
      <c r="DC803" s="289"/>
      <c r="DD803" s="279"/>
      <c r="DE803" s="328"/>
      <c r="DF803" s="328"/>
      <c r="DG803" s="290"/>
      <c r="DH803" s="289"/>
      <c r="DI803" s="284">
        <v>1.07315257191658</v>
      </c>
      <c r="DP803" s="165"/>
      <c r="DQ803" s="165"/>
      <c r="DR803" s="165"/>
      <c r="ED803" s="165"/>
      <c r="EE803" s="165"/>
      <c r="EF803" s="165"/>
      <c r="EG803" s="165"/>
      <c r="EH803" s="166"/>
      <c r="EI803" s="165"/>
      <c r="EJ803" s="164"/>
      <c r="EK803" s="164"/>
      <c r="EL803" s="278"/>
      <c r="EM803" s="278"/>
      <c r="EN803" s="278"/>
      <c r="EO803" s="278"/>
      <c r="EP803" s="278"/>
      <c r="EQ803" s="278"/>
      <c r="ER803" s="165"/>
      <c r="ES803" s="166"/>
      <c r="ET803" s="166"/>
      <c r="EU803" s="166"/>
      <c r="EV803" s="166"/>
      <c r="EW803" s="166"/>
      <c r="EX803" s="284"/>
    </row>
    <row r="804" spans="1:154" ht="13" customHeight="1">
      <c r="A804" s="160" t="s">
        <v>470</v>
      </c>
      <c r="B804" s="160">
        <v>11172</v>
      </c>
      <c r="C804" s="160">
        <v>664238</v>
      </c>
      <c r="D804" s="160">
        <v>18042</v>
      </c>
      <c r="E804" s="160" t="s">
        <v>598</v>
      </c>
      <c r="F804" s="160" t="s">
        <v>598</v>
      </c>
      <c r="G804" s="175"/>
      <c r="H804" s="168" t="s">
        <v>178</v>
      </c>
      <c r="I804" s="169" t="s">
        <v>409</v>
      </c>
      <c r="J804" s="170">
        <v>32</v>
      </c>
      <c r="K804" s="161">
        <v>6</v>
      </c>
      <c r="L804" s="161" t="s">
        <v>837</v>
      </c>
      <c r="Z804" s="163">
        <v>66</v>
      </c>
      <c r="AA804" s="163">
        <v>181</v>
      </c>
      <c r="AB804" s="163">
        <v>164</v>
      </c>
      <c r="AC804" s="163">
        <v>36</v>
      </c>
      <c r="AD804" s="163">
        <v>23</v>
      </c>
      <c r="AE804" s="163">
        <v>4</v>
      </c>
      <c r="AF804" s="163">
        <v>0</v>
      </c>
      <c r="AG804" s="163">
        <v>9</v>
      </c>
      <c r="AH804" s="163">
        <v>26</v>
      </c>
      <c r="AI804" s="163">
        <v>18</v>
      </c>
      <c r="AJ804" s="163">
        <v>9</v>
      </c>
      <c r="AK804" s="163">
        <v>4</v>
      </c>
      <c r="AL804" s="163">
        <v>15</v>
      </c>
      <c r="AM804" s="163">
        <v>0</v>
      </c>
      <c r="AN804" s="163">
        <v>62</v>
      </c>
      <c r="AO804" s="163">
        <v>0</v>
      </c>
      <c r="AP804" s="163">
        <v>2</v>
      </c>
      <c r="AQ804" s="163">
        <v>0</v>
      </c>
      <c r="AR804" s="163">
        <v>1</v>
      </c>
      <c r="AS804" s="278">
        <v>8.2872927999999998E-2</v>
      </c>
      <c r="AT804" s="278">
        <v>0.34254143599999998</v>
      </c>
      <c r="AU804" s="278">
        <v>0.44230768999999998</v>
      </c>
      <c r="AV804" s="278">
        <v>0.20192308</v>
      </c>
      <c r="AW804" s="278">
        <v>9.6153849999999999E-2</v>
      </c>
      <c r="AX804" s="278">
        <v>0.33653845999999998</v>
      </c>
      <c r="AY804" s="456">
        <v>108.59099999999999</v>
      </c>
      <c r="AZ804" s="278">
        <v>0.14824798</v>
      </c>
      <c r="BA804" s="278">
        <v>0.36538461500000002</v>
      </c>
      <c r="BB804" s="278">
        <v>0.16346153799999999</v>
      </c>
      <c r="BC804" s="278">
        <v>0.47115384599999999</v>
      </c>
      <c r="BD804" s="164">
        <v>0.28421052600000002</v>
      </c>
      <c r="BE804" s="164">
        <v>0.21951219499999999</v>
      </c>
      <c r="BF804" s="164">
        <v>0.28176795500000001</v>
      </c>
      <c r="BG804" s="164">
        <v>0.40853658500000001</v>
      </c>
      <c r="BH804" s="164">
        <v>0.69030453999999997</v>
      </c>
      <c r="BI804" s="164">
        <v>0.18902438999999999</v>
      </c>
      <c r="BJ804" s="165">
        <v>121.925688964193</v>
      </c>
      <c r="BK804" s="164">
        <v>0.30052400228068299</v>
      </c>
      <c r="BL804" s="165">
        <v>-1.9028918604410201</v>
      </c>
      <c r="BM804" s="165">
        <v>19.077410354181399</v>
      </c>
      <c r="BN804" s="165">
        <v>98.105332827606503</v>
      </c>
      <c r="BO804" s="165">
        <v>-1.07183444005878</v>
      </c>
      <c r="BP804" s="165">
        <v>-3.3824824728071599E-2</v>
      </c>
      <c r="BQ804" s="165">
        <v>3.0230451877185098</v>
      </c>
      <c r="BR804" s="165">
        <v>-0.42846435504471497</v>
      </c>
      <c r="BS804" s="284">
        <v>0.313402651788381</v>
      </c>
      <c r="BT804" s="289"/>
      <c r="BU804" s="279"/>
      <c r="BV804" s="290"/>
      <c r="BW804" s="289"/>
      <c r="BX804" s="289"/>
      <c r="BY804" s="289"/>
      <c r="BZ804" s="289"/>
      <c r="CA804" s="279"/>
      <c r="CB804" s="290"/>
      <c r="CC804" s="289"/>
      <c r="CD804" s="279"/>
      <c r="CE804" s="328"/>
      <c r="CF804" s="290"/>
      <c r="CG804" s="289"/>
      <c r="CH804" s="279"/>
      <c r="CI804" s="328"/>
      <c r="CJ804" s="290"/>
      <c r="CK804" s="289"/>
      <c r="CL804" s="279"/>
      <c r="CM804" s="328"/>
      <c r="CN804" s="290"/>
      <c r="CO804" s="289"/>
      <c r="CP804" s="279"/>
      <c r="CQ804" s="328"/>
      <c r="CR804" s="290"/>
      <c r="CS804" s="289"/>
      <c r="CT804" s="279"/>
      <c r="CU804" s="328"/>
      <c r="CV804" s="328"/>
      <c r="CW804" s="290"/>
      <c r="CX804" s="289"/>
      <c r="CY804" s="279"/>
      <c r="CZ804" s="328"/>
      <c r="DA804" s="328"/>
      <c r="DB804" s="290"/>
      <c r="DC804" s="289"/>
      <c r="DD804" s="279"/>
      <c r="DE804" s="328"/>
      <c r="DF804" s="328"/>
      <c r="DG804" s="290"/>
      <c r="DH804" s="289"/>
      <c r="DI804" s="284">
        <v>-2.7449675798416102</v>
      </c>
      <c r="DP804" s="165"/>
      <c r="DQ804" s="165"/>
      <c r="DR804" s="165"/>
      <c r="ED804" s="165"/>
      <c r="EE804" s="165"/>
      <c r="EF804" s="165"/>
      <c r="EG804" s="165"/>
      <c r="EH804" s="166"/>
      <c r="EI804" s="165"/>
      <c r="EJ804" s="164"/>
      <c r="EK804" s="164"/>
      <c r="EL804" s="278"/>
      <c r="EM804" s="278"/>
      <c r="EN804" s="278"/>
      <c r="EO804" s="278"/>
      <c r="EP804" s="278"/>
      <c r="EQ804" s="278"/>
      <c r="ER804" s="165"/>
      <c r="ES804" s="166"/>
      <c r="ET804" s="166"/>
      <c r="EU804" s="166"/>
      <c r="EV804" s="166"/>
      <c r="EW804" s="166"/>
      <c r="EX804" s="284"/>
    </row>
    <row r="805" spans="1:154" ht="13" customHeight="1">
      <c r="A805" s="160" t="s">
        <v>470</v>
      </c>
      <c r="B805" s="160">
        <v>12714</v>
      </c>
      <c r="C805" s="160">
        <v>664770</v>
      </c>
      <c r="D805" s="160">
        <v>18123</v>
      </c>
      <c r="E805" s="160" t="s">
        <v>470</v>
      </c>
      <c r="F805" s="160" t="s">
        <v>470</v>
      </c>
      <c r="G805" s="175"/>
      <c r="H805" s="162" t="s">
        <v>3375</v>
      </c>
      <c r="I805" s="162" t="s">
        <v>201</v>
      </c>
      <c r="J805" s="160">
        <v>30</v>
      </c>
      <c r="K805" s="161">
        <v>7</v>
      </c>
      <c r="L805" s="161" t="s">
        <v>46</v>
      </c>
      <c r="Z805" s="163">
        <v>64</v>
      </c>
      <c r="AA805" s="163">
        <v>194</v>
      </c>
      <c r="AB805" s="163">
        <v>163</v>
      </c>
      <c r="AC805" s="163">
        <v>44</v>
      </c>
      <c r="AD805" s="163">
        <v>35</v>
      </c>
      <c r="AE805" s="163">
        <v>5</v>
      </c>
      <c r="AF805" s="163">
        <v>0</v>
      </c>
      <c r="AG805" s="163">
        <v>4</v>
      </c>
      <c r="AH805" s="163">
        <v>26</v>
      </c>
      <c r="AI805" s="163">
        <v>28</v>
      </c>
      <c r="AJ805" s="163">
        <v>1</v>
      </c>
      <c r="AK805" s="163">
        <v>2</v>
      </c>
      <c r="AL805" s="163">
        <v>24</v>
      </c>
      <c r="AM805" s="163">
        <v>2</v>
      </c>
      <c r="AN805" s="163">
        <v>23</v>
      </c>
      <c r="AO805" s="163">
        <v>2</v>
      </c>
      <c r="AP805" s="163">
        <v>1</v>
      </c>
      <c r="AQ805" s="163">
        <v>4</v>
      </c>
      <c r="AR805" s="163">
        <v>8</v>
      </c>
      <c r="AS805" s="278">
        <v>0.12371134</v>
      </c>
      <c r="AT805" s="278">
        <v>0.118556701</v>
      </c>
      <c r="AU805" s="278">
        <v>0.33103448000000002</v>
      </c>
      <c r="AV805" s="278">
        <v>0.26896552000000001</v>
      </c>
      <c r="AW805" s="278">
        <v>4.1379310000000002E-2</v>
      </c>
      <c r="AX805" s="278">
        <v>0.34482759000000002</v>
      </c>
      <c r="AY805" s="456">
        <v>105.67400000000001</v>
      </c>
      <c r="AZ805" s="278">
        <v>5.7486629999999997E-2</v>
      </c>
      <c r="BA805" s="278">
        <v>0.52142857099999995</v>
      </c>
      <c r="BB805" s="278">
        <v>0.22857142799999999</v>
      </c>
      <c r="BC805" s="278">
        <v>0.25</v>
      </c>
      <c r="BD805" s="164">
        <v>0.29197080199999997</v>
      </c>
      <c r="BE805" s="164">
        <v>0.26993865</v>
      </c>
      <c r="BF805" s="164">
        <v>0.36842105200000003</v>
      </c>
      <c r="BG805" s="164">
        <v>0.37423312800000003</v>
      </c>
      <c r="BH805" s="164">
        <v>0.74265418000000005</v>
      </c>
      <c r="BI805" s="164">
        <v>0.104294478</v>
      </c>
      <c r="BJ805" s="165">
        <v>67.272673570383802</v>
      </c>
      <c r="BK805" s="164">
        <v>0.331343570288191</v>
      </c>
      <c r="BL805" s="165">
        <v>2.7495565839906901</v>
      </c>
      <c r="BM805" s="165">
        <v>25.236731333365</v>
      </c>
      <c r="BN805" s="165">
        <v>112.844562206417</v>
      </c>
      <c r="BO805" s="165">
        <v>-3.2743297544708401E-2</v>
      </c>
      <c r="BP805" s="165">
        <v>-0.723249534610658</v>
      </c>
      <c r="BQ805" s="165">
        <v>7.6087251782281102</v>
      </c>
      <c r="BR805" s="165">
        <v>2.1442946374280099</v>
      </c>
      <c r="BS805" s="284">
        <v>0.788805492313981</v>
      </c>
      <c r="BT805" s="289"/>
      <c r="BU805" s="279"/>
      <c r="BV805" s="290"/>
      <c r="BW805" s="289"/>
      <c r="BX805" s="289"/>
      <c r="BY805" s="289"/>
      <c r="BZ805" s="289"/>
      <c r="CA805" s="279"/>
      <c r="CB805" s="290"/>
      <c r="CC805" s="289"/>
      <c r="CD805" s="279"/>
      <c r="CE805" s="328"/>
      <c r="CF805" s="290"/>
      <c r="CG805" s="289"/>
      <c r="CH805" s="279"/>
      <c r="CI805" s="328"/>
      <c r="CJ805" s="290"/>
      <c r="CK805" s="289"/>
      <c r="CL805" s="279"/>
      <c r="CM805" s="328"/>
      <c r="CN805" s="290"/>
      <c r="CO805" s="289"/>
      <c r="CP805" s="279"/>
      <c r="CQ805" s="328"/>
      <c r="CR805" s="290"/>
      <c r="CS805" s="289"/>
      <c r="CT805" s="279"/>
      <c r="CU805" s="328"/>
      <c r="CV805" s="328"/>
      <c r="CW805" s="290"/>
      <c r="CX805" s="289"/>
      <c r="CY805" s="279"/>
      <c r="CZ805" s="328"/>
      <c r="DA805" s="328"/>
      <c r="DB805" s="290"/>
      <c r="DC805" s="289"/>
      <c r="DD805" s="279"/>
      <c r="DE805" s="328"/>
      <c r="DF805" s="328"/>
      <c r="DG805" s="290"/>
      <c r="DH805" s="289"/>
      <c r="DI805" s="284">
        <v>-1.1770974248647601</v>
      </c>
      <c r="DP805" s="165"/>
      <c r="DQ805" s="165"/>
      <c r="DR805" s="165"/>
      <c r="ED805" s="165"/>
      <c r="EE805" s="165"/>
      <c r="EF805" s="165"/>
      <c r="EG805" s="165"/>
      <c r="EH805" s="166"/>
      <c r="EI805" s="165"/>
      <c r="EJ805" s="164"/>
      <c r="EK805" s="164"/>
      <c r="EL805" s="278"/>
      <c r="EM805" s="278"/>
      <c r="EN805" s="278"/>
      <c r="EO805" s="278"/>
      <c r="EP805" s="278"/>
      <c r="EQ805" s="278"/>
      <c r="ER805" s="165"/>
      <c r="ES805" s="166"/>
      <c r="ET805" s="166"/>
      <c r="EU805" s="166"/>
      <c r="EV805" s="166"/>
      <c r="EW805" s="166"/>
      <c r="EX805" s="284"/>
    </row>
    <row r="806" spans="1:154" ht="13" customHeight="1">
      <c r="A806" s="160" t="s">
        <v>470</v>
      </c>
      <c r="B806" s="160">
        <v>10366</v>
      </c>
      <c r="C806" s="160">
        <v>606192</v>
      </c>
      <c r="D806" s="160">
        <v>13066</v>
      </c>
      <c r="E806" s="160" t="s">
        <v>15</v>
      </c>
      <c r="F806" s="160" t="s">
        <v>15</v>
      </c>
      <c r="G806" s="175"/>
      <c r="H806" s="168" t="s">
        <v>3339</v>
      </c>
      <c r="I806" s="169" t="s">
        <v>760</v>
      </c>
      <c r="J806" s="170">
        <v>32</v>
      </c>
      <c r="K806" s="161">
        <v>7</v>
      </c>
      <c r="L806" s="161" t="s">
        <v>837</v>
      </c>
      <c r="Z806" s="163">
        <v>73</v>
      </c>
      <c r="AA806" s="163">
        <v>297</v>
      </c>
      <c r="AB806" s="163">
        <v>280</v>
      </c>
      <c r="AC806" s="163">
        <v>72</v>
      </c>
      <c r="AD806" s="163">
        <v>41</v>
      </c>
      <c r="AE806" s="163">
        <v>17</v>
      </c>
      <c r="AF806" s="163">
        <v>0</v>
      </c>
      <c r="AG806" s="163">
        <v>14</v>
      </c>
      <c r="AH806" s="163">
        <v>41</v>
      </c>
      <c r="AI806" s="163">
        <v>54</v>
      </c>
      <c r="AJ806" s="163">
        <v>5</v>
      </c>
      <c r="AK806" s="163">
        <v>0</v>
      </c>
      <c r="AL806" s="163">
        <v>13</v>
      </c>
      <c r="AM806" s="163">
        <v>0</v>
      </c>
      <c r="AN806" s="163">
        <v>70</v>
      </c>
      <c r="AO806" s="163">
        <v>1</v>
      </c>
      <c r="AP806" s="163">
        <v>2</v>
      </c>
      <c r="AQ806" s="163">
        <v>0</v>
      </c>
      <c r="AR806" s="163">
        <v>7</v>
      </c>
      <c r="AS806" s="278">
        <v>4.3771043000000003E-2</v>
      </c>
      <c r="AT806" s="278">
        <v>0.235690235</v>
      </c>
      <c r="AU806" s="278">
        <v>0.38679245000000001</v>
      </c>
      <c r="AV806" s="278">
        <v>0.27358491000000001</v>
      </c>
      <c r="AW806" s="278">
        <v>0.11737089000000001</v>
      </c>
      <c r="AX806" s="278">
        <v>0.45539906000000002</v>
      </c>
      <c r="AY806" s="456">
        <v>112.508</v>
      </c>
      <c r="AZ806" s="278">
        <v>0.14754097999999999</v>
      </c>
      <c r="BA806" s="278">
        <v>0.438679245</v>
      </c>
      <c r="BB806" s="278">
        <v>0.20283018799999999</v>
      </c>
      <c r="BC806" s="278">
        <v>0.35849056600000001</v>
      </c>
      <c r="BD806" s="164">
        <v>0.29292929200000001</v>
      </c>
      <c r="BE806" s="164">
        <v>0.257142857</v>
      </c>
      <c r="BF806" s="164">
        <v>0.29054054000000001</v>
      </c>
      <c r="BG806" s="164">
        <v>0.467857142</v>
      </c>
      <c r="BH806" s="164">
        <v>0.75839768200000002</v>
      </c>
      <c r="BI806" s="164">
        <v>0.210714285</v>
      </c>
      <c r="BJ806" s="165">
        <v>138.498076806103</v>
      </c>
      <c r="BK806" s="164">
        <v>0.32567648911798303</v>
      </c>
      <c r="BL806" s="165">
        <v>2.8612067835619999</v>
      </c>
      <c r="BM806" s="165">
        <v>37.287448539047503</v>
      </c>
      <c r="BN806" s="165">
        <v>108.53165866021899</v>
      </c>
      <c r="BO806" s="165">
        <v>0.72177461451646896</v>
      </c>
      <c r="BP806" s="165">
        <v>0.69649333832785398</v>
      </c>
      <c r="BQ806" s="165">
        <v>3.3682907918682599</v>
      </c>
      <c r="BR806" s="165">
        <v>3.6566840951545498</v>
      </c>
      <c r="BS806" s="284">
        <v>0.349194669816558</v>
      </c>
      <c r="BT806" s="289"/>
      <c r="BU806" s="279"/>
      <c r="BV806" s="290"/>
      <c r="BW806" s="289"/>
      <c r="BX806" s="289"/>
      <c r="BY806" s="289"/>
      <c r="BZ806" s="289"/>
      <c r="CA806" s="279"/>
      <c r="CB806" s="290"/>
      <c r="CC806" s="289"/>
      <c r="CD806" s="279"/>
      <c r="CE806" s="328"/>
      <c r="CF806" s="290"/>
      <c r="CG806" s="289"/>
      <c r="CH806" s="279"/>
      <c r="CI806" s="328"/>
      <c r="CJ806" s="290"/>
      <c r="CK806" s="289"/>
      <c r="CL806" s="279"/>
      <c r="CM806" s="328"/>
      <c r="CN806" s="290"/>
      <c r="CO806" s="289"/>
      <c r="CP806" s="279"/>
      <c r="CQ806" s="328"/>
      <c r="CR806" s="290"/>
      <c r="CS806" s="289"/>
      <c r="CT806" s="279"/>
      <c r="CU806" s="328"/>
      <c r="CV806" s="328"/>
      <c r="CW806" s="290"/>
      <c r="CX806" s="289"/>
      <c r="CY806" s="279"/>
      <c r="CZ806" s="328"/>
      <c r="DA806" s="328"/>
      <c r="DB806" s="290"/>
      <c r="DC806" s="289"/>
      <c r="DD806" s="279"/>
      <c r="DE806" s="328"/>
      <c r="DF806" s="328"/>
      <c r="DG806" s="290"/>
      <c r="DH806" s="289"/>
      <c r="DI806" s="284">
        <v>-9.9696409702301008</v>
      </c>
      <c r="DP806" s="165"/>
      <c r="DQ806" s="165"/>
      <c r="DR806" s="165"/>
      <c r="ED806" s="165"/>
      <c r="EE806" s="165"/>
      <c r="EF806" s="165"/>
      <c r="EG806" s="165"/>
      <c r="EH806" s="166"/>
      <c r="EI806" s="165"/>
      <c r="EJ806" s="164"/>
      <c r="EK806" s="164"/>
      <c r="EL806" s="278"/>
      <c r="EM806" s="278"/>
      <c r="EN806" s="278"/>
      <c r="EO806" s="278"/>
      <c r="EP806" s="278"/>
      <c r="EQ806" s="278"/>
      <c r="ER806" s="165"/>
      <c r="ES806" s="166"/>
      <c r="ET806" s="166"/>
      <c r="EU806" s="166"/>
      <c r="EV806" s="166"/>
      <c r="EW806" s="166"/>
      <c r="EX806" s="284"/>
    </row>
    <row r="807" spans="1:154" ht="13" customHeight="1">
      <c r="A807" s="160" t="s">
        <v>470</v>
      </c>
      <c r="B807" s="160">
        <v>12781</v>
      </c>
      <c r="C807" s="160">
        <v>682729</v>
      </c>
      <c r="D807" s="160">
        <v>26599</v>
      </c>
      <c r="E807" s="160" t="s">
        <v>470</v>
      </c>
      <c r="F807" s="160" t="s">
        <v>470</v>
      </c>
      <c r="G807" s="175"/>
      <c r="H807" s="162" t="s">
        <v>1301</v>
      </c>
      <c r="I807" s="162" t="s">
        <v>4056</v>
      </c>
      <c r="J807" s="160">
        <v>23</v>
      </c>
      <c r="K807" s="161">
        <v>7</v>
      </c>
      <c r="L807" s="161" t="s">
        <v>2545</v>
      </c>
      <c r="Z807" s="163">
        <v>34</v>
      </c>
      <c r="AA807" s="163">
        <v>112</v>
      </c>
      <c r="AB807" s="163">
        <v>100</v>
      </c>
      <c r="AC807" s="163">
        <v>21</v>
      </c>
      <c r="AD807" s="163">
        <v>16</v>
      </c>
      <c r="AE807" s="163">
        <v>3</v>
      </c>
      <c r="AF807" s="163">
        <v>0</v>
      </c>
      <c r="AG807" s="163">
        <v>2</v>
      </c>
      <c r="AH807" s="163">
        <v>10</v>
      </c>
      <c r="AI807" s="163">
        <v>9</v>
      </c>
      <c r="AJ807" s="163">
        <v>3</v>
      </c>
      <c r="AK807" s="163">
        <v>1</v>
      </c>
      <c r="AL807" s="163">
        <v>10</v>
      </c>
      <c r="AM807" s="163">
        <v>0</v>
      </c>
      <c r="AN807" s="163">
        <v>28</v>
      </c>
      <c r="AO807" s="163">
        <v>1</v>
      </c>
      <c r="AP807" s="163">
        <v>0</v>
      </c>
      <c r="AQ807" s="163">
        <v>1</v>
      </c>
      <c r="AR807" s="163">
        <v>1</v>
      </c>
      <c r="AS807" s="278">
        <v>8.9285714000000002E-2</v>
      </c>
      <c r="AT807" s="278">
        <v>0.25</v>
      </c>
      <c r="AU807" s="278">
        <v>0.39726027000000003</v>
      </c>
      <c r="AV807" s="278">
        <v>0.23287670999999999</v>
      </c>
      <c r="AW807" s="278">
        <v>6.8493150000000003E-2</v>
      </c>
      <c r="AX807" s="278">
        <v>0.35616438</v>
      </c>
      <c r="AY807" s="456">
        <v>108.072</v>
      </c>
      <c r="AZ807" s="278">
        <v>0.11161731</v>
      </c>
      <c r="BA807" s="278">
        <v>0.391304347</v>
      </c>
      <c r="BB807" s="278">
        <v>0.130434782</v>
      </c>
      <c r="BC807" s="278">
        <v>0.47826086899999998</v>
      </c>
      <c r="BD807" s="164">
        <v>0.27142857100000001</v>
      </c>
      <c r="BE807" s="164">
        <v>0.21</v>
      </c>
      <c r="BF807" s="164">
        <v>0.288288288</v>
      </c>
      <c r="BG807" s="164">
        <v>0.3</v>
      </c>
      <c r="BH807" s="164">
        <v>0.58828828799999999</v>
      </c>
      <c r="BI807" s="164">
        <v>0.09</v>
      </c>
      <c r="BJ807" s="165">
        <v>58.052360368825497</v>
      </c>
      <c r="BK807" s="164">
        <v>0.26804914775195399</v>
      </c>
      <c r="BL807" s="165">
        <v>-4.09083030252153</v>
      </c>
      <c r="BM807" s="165">
        <v>8.8914561507255296</v>
      </c>
      <c r="BN807" s="165">
        <v>68.788687805414497</v>
      </c>
      <c r="BO807" s="165">
        <v>0.37793367100813902</v>
      </c>
      <c r="BP807" s="165">
        <v>0.33406693255528802</v>
      </c>
      <c r="BQ807" s="165">
        <v>-2.0357886862046399</v>
      </c>
      <c r="BR807" s="165">
        <v>-3.68864682428906</v>
      </c>
      <c r="BS807" s="284">
        <v>-0.21105260858466801</v>
      </c>
      <c r="BT807" s="289"/>
      <c r="BU807" s="279"/>
      <c r="BV807" s="290"/>
      <c r="BW807" s="289"/>
      <c r="BX807" s="289"/>
      <c r="BY807" s="289"/>
      <c r="BZ807" s="289"/>
      <c r="CA807" s="279"/>
      <c r="CB807" s="290"/>
      <c r="CC807" s="289"/>
      <c r="CD807" s="279"/>
      <c r="CE807" s="328"/>
      <c r="CF807" s="290"/>
      <c r="CG807" s="289"/>
      <c r="CH807" s="279"/>
      <c r="CI807" s="328"/>
      <c r="CJ807" s="290"/>
      <c r="CK807" s="289"/>
      <c r="CL807" s="279"/>
      <c r="CM807" s="328"/>
      <c r="CN807" s="290"/>
      <c r="CO807" s="289"/>
      <c r="CP807" s="279"/>
      <c r="CQ807" s="328"/>
      <c r="CR807" s="290"/>
      <c r="CS807" s="289"/>
      <c r="CT807" s="279"/>
      <c r="CU807" s="328"/>
      <c r="CV807" s="328"/>
      <c r="CW807" s="290"/>
      <c r="CX807" s="289"/>
      <c r="CY807" s="279"/>
      <c r="CZ807" s="328"/>
      <c r="DA807" s="328"/>
      <c r="DB807" s="290"/>
      <c r="DC807" s="289"/>
      <c r="DD807" s="279"/>
      <c r="DE807" s="328"/>
      <c r="DF807" s="328"/>
      <c r="DG807" s="290"/>
      <c r="DH807" s="183"/>
      <c r="DI807" s="284">
        <v>-2.1814260482788002</v>
      </c>
      <c r="DP807" s="165"/>
      <c r="DQ807" s="165"/>
      <c r="DR807" s="165"/>
      <c r="ED807" s="165"/>
      <c r="EE807" s="165"/>
      <c r="EF807" s="165"/>
      <c r="EG807" s="165"/>
      <c r="EH807" s="166"/>
      <c r="EI807" s="165"/>
      <c r="EL807" s="278"/>
      <c r="EM807" s="278"/>
      <c r="EN807" s="278"/>
      <c r="EO807" s="278"/>
      <c r="EP807" s="278"/>
      <c r="EQ807" s="278"/>
      <c r="ER807" s="165"/>
    </row>
    <row r="808" spans="1:154" ht="13" customHeight="1">
      <c r="A808" s="160" t="s">
        <v>470</v>
      </c>
      <c r="B808" s="160">
        <v>11384</v>
      </c>
      <c r="C808" s="160">
        <v>677594</v>
      </c>
      <c r="D808" s="160">
        <v>23697</v>
      </c>
      <c r="E808" s="160" t="s">
        <v>598</v>
      </c>
      <c r="F808" s="160" t="s">
        <v>598</v>
      </c>
      <c r="G808" s="175"/>
      <c r="H808" s="162" t="s">
        <v>3452</v>
      </c>
      <c r="I808" s="162" t="s">
        <v>128</v>
      </c>
      <c r="J808" s="160">
        <v>24</v>
      </c>
      <c r="K808" s="161">
        <v>8</v>
      </c>
      <c r="L808" s="161" t="s">
        <v>837</v>
      </c>
      <c r="Z808" s="163">
        <v>89</v>
      </c>
      <c r="AA808" s="163">
        <v>402</v>
      </c>
      <c r="AB808" s="163">
        <v>368</v>
      </c>
      <c r="AC808" s="163">
        <v>91</v>
      </c>
      <c r="AD808" s="163">
        <v>64</v>
      </c>
      <c r="AE808" s="163">
        <v>13</v>
      </c>
      <c r="AF808" s="163">
        <v>3</v>
      </c>
      <c r="AG808" s="163">
        <v>11</v>
      </c>
      <c r="AH808" s="163">
        <v>53</v>
      </c>
      <c r="AI808" s="163">
        <v>43</v>
      </c>
      <c r="AJ808" s="163">
        <v>15</v>
      </c>
      <c r="AK808" s="163">
        <v>3</v>
      </c>
      <c r="AL808" s="163">
        <v>24</v>
      </c>
      <c r="AM808" s="163">
        <v>1</v>
      </c>
      <c r="AN808" s="163">
        <v>87</v>
      </c>
      <c r="AO808" s="163">
        <v>8</v>
      </c>
      <c r="AP808" s="163">
        <v>2</v>
      </c>
      <c r="AQ808" s="163">
        <v>0</v>
      </c>
      <c r="AR808" s="163">
        <v>9</v>
      </c>
      <c r="AS808" s="278">
        <v>5.9701492000000002E-2</v>
      </c>
      <c r="AT808" s="278">
        <v>0.21641790999999999</v>
      </c>
      <c r="AU808" s="278">
        <v>0.38162543999999998</v>
      </c>
      <c r="AV808" s="278">
        <v>0.21554770000000001</v>
      </c>
      <c r="AW808" s="278">
        <v>7.0671380000000006E-2</v>
      </c>
      <c r="AX808" s="278">
        <v>0.44876325</v>
      </c>
      <c r="AY808" s="456">
        <v>114.712</v>
      </c>
      <c r="AZ808" s="278">
        <v>0.16463850999999999</v>
      </c>
      <c r="BA808" s="278">
        <v>0.49823321500000001</v>
      </c>
      <c r="BB808" s="278">
        <v>0.16254416899999999</v>
      </c>
      <c r="BC808" s="278">
        <v>0.33922261399999998</v>
      </c>
      <c r="BD808" s="164">
        <v>0.29411764699999998</v>
      </c>
      <c r="BE808" s="164">
        <v>0.24728260799999999</v>
      </c>
      <c r="BF808" s="164">
        <v>0.30597014900000002</v>
      </c>
      <c r="BG808" s="164">
        <v>0.38858695599999998</v>
      </c>
      <c r="BH808" s="164">
        <v>0.69455710500000001</v>
      </c>
      <c r="BI808" s="164">
        <v>0.141304348</v>
      </c>
      <c r="BJ808" s="165">
        <v>91.145010353088097</v>
      </c>
      <c r="BK808" s="164">
        <v>0.30515427749947699</v>
      </c>
      <c r="BL808" s="165">
        <v>-2.73537177305779</v>
      </c>
      <c r="BM808" s="165">
        <v>43.861763532346799</v>
      </c>
      <c r="BN808" s="165">
        <v>101.328220647848</v>
      </c>
      <c r="BO808" s="165">
        <v>-0.78285657594552105</v>
      </c>
      <c r="BP808" s="165">
        <v>2.1814549039117899</v>
      </c>
      <c r="BQ808" s="165">
        <v>22.865385266559901</v>
      </c>
      <c r="BR808" s="165">
        <v>2.7959032231744398</v>
      </c>
      <c r="BS808" s="284">
        <v>2.37048139598306</v>
      </c>
      <c r="BT808" s="289"/>
      <c r="BU808" s="279"/>
      <c r="BV808" s="290"/>
      <c r="BW808" s="289"/>
      <c r="BX808" s="289"/>
      <c r="BY808" s="289"/>
      <c r="BZ808" s="289"/>
      <c r="CA808" s="279"/>
      <c r="CB808" s="290"/>
      <c r="CC808" s="289"/>
      <c r="CD808" s="279"/>
      <c r="CE808" s="328"/>
      <c r="CF808" s="290"/>
      <c r="CG808" s="289"/>
      <c r="CH808" s="279"/>
      <c r="CI808" s="328"/>
      <c r="CJ808" s="290"/>
      <c r="CK808" s="289"/>
      <c r="CL808" s="279"/>
      <c r="CM808" s="328"/>
      <c r="CN808" s="290"/>
      <c r="CO808" s="289"/>
      <c r="CP808" s="279"/>
      <c r="CQ808" s="328"/>
      <c r="CR808" s="290"/>
      <c r="CS808" s="289"/>
      <c r="CT808" s="279"/>
      <c r="CU808" s="328"/>
      <c r="CV808" s="328"/>
      <c r="CW808" s="290"/>
      <c r="CX808" s="289"/>
      <c r="CY808" s="279"/>
      <c r="CZ808" s="328"/>
      <c r="DA808" s="328"/>
      <c r="DB808" s="290"/>
      <c r="DC808" s="289"/>
      <c r="DD808" s="279"/>
      <c r="DE808" s="328"/>
      <c r="DF808" s="328"/>
      <c r="DG808" s="290"/>
      <c r="DH808" s="289"/>
      <c r="DI808" s="284">
        <v>6.3071405887603698</v>
      </c>
      <c r="DP808" s="165"/>
      <c r="DQ808" s="165"/>
      <c r="DR808" s="165"/>
      <c r="ED808" s="165"/>
      <c r="EE808" s="165"/>
      <c r="EF808" s="165"/>
      <c r="EG808" s="165"/>
      <c r="EH808" s="166"/>
      <c r="EI808" s="165"/>
      <c r="EJ808" s="164"/>
      <c r="EK808" s="164"/>
      <c r="EL808" s="278"/>
      <c r="EM808" s="278"/>
      <c r="EN808" s="278"/>
      <c r="EO808" s="278"/>
      <c r="EP808" s="278"/>
      <c r="EQ808" s="278"/>
      <c r="ER808" s="165"/>
      <c r="ES808" s="166"/>
      <c r="ET808" s="166"/>
      <c r="EU808" s="166"/>
      <c r="EV808" s="166"/>
      <c r="EW808" s="166"/>
      <c r="EX808" s="284"/>
    </row>
    <row r="809" spans="1:154" ht="13" customHeight="1">
      <c r="A809" s="160" t="s">
        <v>470</v>
      </c>
      <c r="B809" s="160">
        <v>12522</v>
      </c>
      <c r="C809" s="160">
        <v>701538</v>
      </c>
      <c r="D809" s="160">
        <v>29490</v>
      </c>
      <c r="E809" s="160" t="s">
        <v>2172</v>
      </c>
      <c r="F809" s="160" t="s">
        <v>2172</v>
      </c>
      <c r="G809" s="175"/>
      <c r="H809" s="162" t="s">
        <v>1255</v>
      </c>
      <c r="I809" s="162" t="s">
        <v>279</v>
      </c>
      <c r="J809" s="160">
        <v>22</v>
      </c>
      <c r="K809" s="161">
        <v>8</v>
      </c>
      <c r="L809" s="161" t="s">
        <v>46</v>
      </c>
      <c r="Z809" s="163">
        <v>57</v>
      </c>
      <c r="AA809" s="163">
        <v>245</v>
      </c>
      <c r="AB809" s="163">
        <v>221</v>
      </c>
      <c r="AC809" s="163">
        <v>61</v>
      </c>
      <c r="AD809" s="163">
        <v>42</v>
      </c>
      <c r="AE809" s="163">
        <v>12</v>
      </c>
      <c r="AF809" s="163">
        <v>2</v>
      </c>
      <c r="AG809" s="163">
        <v>5</v>
      </c>
      <c r="AH809" s="163">
        <v>29</v>
      </c>
      <c r="AI809" s="163">
        <v>29</v>
      </c>
      <c r="AJ809" s="163">
        <v>1</v>
      </c>
      <c r="AK809" s="163">
        <v>2</v>
      </c>
      <c r="AL809" s="163">
        <v>19</v>
      </c>
      <c r="AM809" s="163">
        <v>1</v>
      </c>
      <c r="AN809" s="163">
        <v>54</v>
      </c>
      <c r="AO809" s="163">
        <v>2</v>
      </c>
      <c r="AP809" s="163">
        <v>3</v>
      </c>
      <c r="AQ809" s="163">
        <v>0</v>
      </c>
      <c r="AR809" s="163">
        <v>2</v>
      </c>
      <c r="AS809" s="278">
        <v>7.7551019999999998E-2</v>
      </c>
      <c r="AT809" s="278">
        <v>0.22040816299999999</v>
      </c>
      <c r="AU809" s="278">
        <v>0.34705881999999999</v>
      </c>
      <c r="AV809" s="278">
        <v>0.27647059000000002</v>
      </c>
      <c r="AW809" s="278">
        <v>0.11176471</v>
      </c>
      <c r="AX809" s="278">
        <v>0.38235293999999997</v>
      </c>
      <c r="AY809" s="456">
        <v>110.93300000000001</v>
      </c>
      <c r="AZ809" s="278">
        <v>0.13581731</v>
      </c>
      <c r="BA809" s="278">
        <v>0.42352941100000002</v>
      </c>
      <c r="BB809" s="278">
        <v>0.22941176399999999</v>
      </c>
      <c r="BC809" s="278">
        <v>0.34705882300000002</v>
      </c>
      <c r="BD809" s="164">
        <v>0.33939393899999998</v>
      </c>
      <c r="BE809" s="164">
        <v>0.27601809900000002</v>
      </c>
      <c r="BF809" s="164">
        <v>0.33469387699999997</v>
      </c>
      <c r="BG809" s="164">
        <v>0.41628959199999999</v>
      </c>
      <c r="BH809" s="164">
        <v>0.75098346900000001</v>
      </c>
      <c r="BI809" s="164">
        <v>0.140271493</v>
      </c>
      <c r="BJ809" s="165">
        <v>92.197508162395096</v>
      </c>
      <c r="BK809" s="164">
        <v>0.32710992019684498</v>
      </c>
      <c r="BL809" s="165">
        <v>2.6415551636084902</v>
      </c>
      <c r="BM809" s="165">
        <v>31.0403067800864</v>
      </c>
      <c r="BN809" s="165">
        <v>112.59897680229901</v>
      </c>
      <c r="BO809" s="165">
        <v>-0.93452041259980101</v>
      </c>
      <c r="BP809" s="165">
        <v>0.35300391819327998</v>
      </c>
      <c r="BQ809" s="165">
        <v>12.455983215076399</v>
      </c>
      <c r="BR809" s="165">
        <v>3.9590488845199401</v>
      </c>
      <c r="BS809" s="284">
        <v>1.2913264366989701</v>
      </c>
      <c r="BT809" s="289"/>
      <c r="BU809" s="279"/>
      <c r="BV809" s="290"/>
      <c r="BW809" s="289"/>
      <c r="BX809" s="289"/>
      <c r="BY809" s="289"/>
      <c r="BZ809" s="289"/>
      <c r="CA809" s="279"/>
      <c r="CB809" s="290"/>
      <c r="CC809" s="289"/>
      <c r="CD809" s="279"/>
      <c r="CE809" s="328"/>
      <c r="CF809" s="290"/>
      <c r="CG809" s="289"/>
      <c r="CH809" s="279"/>
      <c r="CI809" s="328"/>
      <c r="CJ809" s="290"/>
      <c r="CK809" s="289"/>
      <c r="CL809" s="279"/>
      <c r="CM809" s="328"/>
      <c r="CN809" s="290"/>
      <c r="CO809" s="289"/>
      <c r="CP809" s="279"/>
      <c r="CQ809" s="328"/>
      <c r="CR809" s="290"/>
      <c r="CS809" s="289"/>
      <c r="CT809" s="279"/>
      <c r="CU809" s="328"/>
      <c r="CV809" s="328"/>
      <c r="CW809" s="290"/>
      <c r="CX809" s="289"/>
      <c r="CY809" s="279"/>
      <c r="CZ809" s="328"/>
      <c r="DA809" s="328"/>
      <c r="DB809" s="290"/>
      <c r="DC809" s="289"/>
      <c r="DD809" s="279"/>
      <c r="DE809" s="328"/>
      <c r="DF809" s="328"/>
      <c r="DG809" s="290"/>
      <c r="DH809" s="183"/>
      <c r="DI809" s="284">
        <v>0.51071992516517595</v>
      </c>
      <c r="DP809" s="165"/>
      <c r="DQ809" s="165"/>
      <c r="DR809" s="165"/>
      <c r="ED809" s="165"/>
      <c r="EE809" s="165"/>
      <c r="EF809" s="165"/>
      <c r="EG809" s="165"/>
      <c r="EH809" s="166"/>
      <c r="EI809" s="165"/>
      <c r="EL809" s="278"/>
      <c r="EM809" s="278"/>
      <c r="EN809" s="278"/>
      <c r="EO809" s="278"/>
      <c r="EP809" s="278"/>
      <c r="EQ809" s="278"/>
      <c r="ER809" s="165"/>
    </row>
    <row r="810" spans="1:154" ht="13" customHeight="1">
      <c r="A810" s="160" t="s">
        <v>470</v>
      </c>
      <c r="B810" s="160">
        <v>12851</v>
      </c>
      <c r="C810" s="160">
        <v>696285</v>
      </c>
      <c r="D810" s="160">
        <v>29931</v>
      </c>
      <c r="E810" s="160" t="s">
        <v>2171</v>
      </c>
      <c r="F810" s="160" t="s">
        <v>2171</v>
      </c>
      <c r="G810" s="175"/>
      <c r="H810" s="162" t="s">
        <v>608</v>
      </c>
      <c r="I810" s="162" t="s">
        <v>576</v>
      </c>
      <c r="J810" s="160">
        <v>25</v>
      </c>
      <c r="K810" s="161">
        <v>8</v>
      </c>
      <c r="L810" s="161" t="s">
        <v>837</v>
      </c>
      <c r="Z810" s="163">
        <v>66</v>
      </c>
      <c r="AA810" s="163">
        <v>208</v>
      </c>
      <c r="AB810" s="163">
        <v>181</v>
      </c>
      <c r="AC810" s="163">
        <v>43</v>
      </c>
      <c r="AD810" s="163">
        <v>35</v>
      </c>
      <c r="AE810" s="163">
        <v>7</v>
      </c>
      <c r="AF810" s="163">
        <v>1</v>
      </c>
      <c r="AG810" s="163">
        <v>0</v>
      </c>
      <c r="AH810" s="163">
        <v>21</v>
      </c>
      <c r="AI810" s="163">
        <v>12</v>
      </c>
      <c r="AJ810" s="163">
        <v>9</v>
      </c>
      <c r="AK810" s="163">
        <v>8</v>
      </c>
      <c r="AL810" s="163">
        <v>17</v>
      </c>
      <c r="AM810" s="163">
        <v>0</v>
      </c>
      <c r="AN810" s="163">
        <v>30</v>
      </c>
      <c r="AO810" s="163">
        <v>2</v>
      </c>
      <c r="AP810" s="163">
        <v>0</v>
      </c>
      <c r="AQ810" s="163">
        <v>8</v>
      </c>
      <c r="AR810" s="163">
        <v>4</v>
      </c>
      <c r="AS810" s="278">
        <v>8.1730768999999995E-2</v>
      </c>
      <c r="AT810" s="278">
        <v>0.14423076900000001</v>
      </c>
      <c r="AU810" s="278">
        <v>0.28930818000000003</v>
      </c>
      <c r="AV810" s="278">
        <v>0.30817610000000001</v>
      </c>
      <c r="AW810" s="278">
        <v>1.886792E-2</v>
      </c>
      <c r="AX810" s="278">
        <v>0.30188679000000002</v>
      </c>
      <c r="AY810" s="456">
        <v>106.806</v>
      </c>
      <c r="AZ810" s="278">
        <v>6.2330620000000003E-2</v>
      </c>
      <c r="BA810" s="278">
        <v>0.567375886</v>
      </c>
      <c r="BB810" s="278">
        <v>0.20567375800000001</v>
      </c>
      <c r="BC810" s="278">
        <v>0.22695035399999999</v>
      </c>
      <c r="BD810" s="164">
        <v>0.28476821099999999</v>
      </c>
      <c r="BE810" s="164">
        <v>0.23756906</v>
      </c>
      <c r="BF810" s="164">
        <v>0.31</v>
      </c>
      <c r="BG810" s="164">
        <v>0.28729281699999998</v>
      </c>
      <c r="BH810" s="164">
        <v>0.59729281700000003</v>
      </c>
      <c r="BI810" s="164">
        <v>4.9723757E-2</v>
      </c>
      <c r="BJ810" s="165">
        <v>32.682381814189803</v>
      </c>
      <c r="BK810" s="164">
        <v>0.27350638210773398</v>
      </c>
      <c r="BL810" s="165">
        <v>-6.6880479520693097</v>
      </c>
      <c r="BM810" s="165">
        <v>17.421912603960902</v>
      </c>
      <c r="BN810" s="165">
        <v>72.272486159559904</v>
      </c>
      <c r="BO810" s="165">
        <v>-8.3830945116716502E-2</v>
      </c>
      <c r="BP810" s="165">
        <v>-0.280162160284817</v>
      </c>
      <c r="BQ810" s="165">
        <v>5.46558609227242</v>
      </c>
      <c r="BR810" s="165">
        <v>-7.0177438371389798</v>
      </c>
      <c r="BS810" s="284">
        <v>0.56662374146931604</v>
      </c>
      <c r="BT810" s="289"/>
      <c r="BU810" s="279"/>
      <c r="BV810" s="290"/>
      <c r="BW810" s="289"/>
      <c r="BX810" s="289"/>
      <c r="BY810" s="289"/>
      <c r="BZ810" s="289"/>
      <c r="CA810" s="279"/>
      <c r="CB810" s="290"/>
      <c r="CC810" s="289"/>
      <c r="CD810" s="279"/>
      <c r="CE810" s="328"/>
      <c r="CF810" s="290"/>
      <c r="CG810" s="289"/>
      <c r="CH810" s="279"/>
      <c r="CI810" s="328"/>
      <c r="CJ810" s="290"/>
      <c r="CK810" s="289"/>
      <c r="CL810" s="279"/>
      <c r="CM810" s="328"/>
      <c r="CN810" s="290"/>
      <c r="CO810" s="289"/>
      <c r="CP810" s="279"/>
      <c r="CQ810" s="328"/>
      <c r="CR810" s="290"/>
      <c r="CS810" s="289"/>
      <c r="CT810" s="279"/>
      <c r="CU810" s="328"/>
      <c r="CV810" s="328"/>
      <c r="CW810" s="290"/>
      <c r="CX810" s="289"/>
      <c r="CY810" s="279"/>
      <c r="CZ810" s="328"/>
      <c r="DA810" s="328"/>
      <c r="DB810" s="290"/>
      <c r="DC810" s="289"/>
      <c r="DD810" s="279"/>
      <c r="DE810" s="328"/>
      <c r="DF810" s="328"/>
      <c r="DG810" s="290"/>
      <c r="DH810" s="289"/>
      <c r="DI810" s="284">
        <v>5.7031968832015902</v>
      </c>
      <c r="DP810" s="165"/>
      <c r="DQ810" s="165"/>
      <c r="DR810" s="165"/>
      <c r="ED810" s="165"/>
      <c r="EE810" s="165"/>
      <c r="EF810" s="165"/>
      <c r="EG810" s="165"/>
      <c r="EH810" s="166"/>
      <c r="EI810" s="165"/>
      <c r="EJ810" s="164"/>
      <c r="EK810" s="164"/>
      <c r="EL810" s="278"/>
      <c r="EM810" s="278"/>
      <c r="EN810" s="278"/>
      <c r="EO810" s="278"/>
      <c r="EP810" s="278"/>
      <c r="EQ810" s="278"/>
      <c r="ER810" s="165"/>
      <c r="ES810" s="166"/>
      <c r="ET810" s="166"/>
      <c r="EU810" s="166"/>
      <c r="EV810" s="166"/>
      <c r="EW810" s="166"/>
      <c r="EX810" s="284"/>
    </row>
    <row r="811" spans="1:154" ht="13" customHeight="1">
      <c r="A811" s="160" t="s">
        <v>470</v>
      </c>
      <c r="B811" s="160">
        <v>10719</v>
      </c>
      <c r="C811" s="160">
        <v>596103</v>
      </c>
      <c r="D811" s="160">
        <v>16153</v>
      </c>
      <c r="E811" s="160" t="s">
        <v>164</v>
      </c>
      <c r="F811" s="160" t="s">
        <v>164</v>
      </c>
      <c r="G811" s="175"/>
      <c r="H811" s="168" t="s">
        <v>1099</v>
      </c>
      <c r="I811" s="169" t="s">
        <v>595</v>
      </c>
      <c r="J811" s="170">
        <v>32</v>
      </c>
      <c r="K811" s="161">
        <v>9</v>
      </c>
      <c r="L811" s="161" t="s">
        <v>837</v>
      </c>
      <c r="Z811" s="163">
        <v>39</v>
      </c>
      <c r="AA811" s="163">
        <v>99</v>
      </c>
      <c r="AB811" s="163">
        <v>89</v>
      </c>
      <c r="AC811" s="163">
        <v>21</v>
      </c>
      <c r="AD811" s="163">
        <v>11</v>
      </c>
      <c r="AE811" s="163">
        <v>6</v>
      </c>
      <c r="AF811" s="163">
        <v>1</v>
      </c>
      <c r="AG811" s="163">
        <v>3</v>
      </c>
      <c r="AH811" s="163">
        <v>14</v>
      </c>
      <c r="AI811" s="163">
        <v>7</v>
      </c>
      <c r="AJ811" s="163">
        <v>0</v>
      </c>
      <c r="AK811" s="163">
        <v>0</v>
      </c>
      <c r="AL811" s="163">
        <v>9</v>
      </c>
      <c r="AM811" s="163">
        <v>0</v>
      </c>
      <c r="AN811" s="163">
        <v>29</v>
      </c>
      <c r="AO811" s="163">
        <v>0</v>
      </c>
      <c r="AP811" s="163">
        <v>0</v>
      </c>
      <c r="AQ811" s="163">
        <v>1</v>
      </c>
      <c r="AR811" s="163">
        <v>1</v>
      </c>
      <c r="AS811" s="278">
        <v>9.0909089999999998E-2</v>
      </c>
      <c r="AT811" s="278">
        <v>0.29292929200000001</v>
      </c>
      <c r="AU811" s="278">
        <v>0.42622950999999998</v>
      </c>
      <c r="AV811" s="278">
        <v>0.14754097999999999</v>
      </c>
      <c r="AW811" s="278">
        <v>0.14754097999999999</v>
      </c>
      <c r="AX811" s="278">
        <v>0.42622950999999998</v>
      </c>
      <c r="AY811" s="456">
        <v>110.871</v>
      </c>
      <c r="AZ811" s="278">
        <v>0.10436893</v>
      </c>
      <c r="BA811" s="278">
        <v>0.47457627099999999</v>
      </c>
      <c r="BB811" s="278">
        <v>0.15254237200000001</v>
      </c>
      <c r="BC811" s="278">
        <v>0.37288135500000003</v>
      </c>
      <c r="BD811" s="164">
        <v>0.31578947299999999</v>
      </c>
      <c r="BE811" s="164">
        <v>0.235955056</v>
      </c>
      <c r="BF811" s="164">
        <v>0.30612244799999999</v>
      </c>
      <c r="BG811" s="164">
        <v>0.42696629200000003</v>
      </c>
      <c r="BH811" s="164">
        <v>0.73308874000000002</v>
      </c>
      <c r="BI811" s="164">
        <v>0.191011236</v>
      </c>
      <c r="BJ811" s="165">
        <v>123.207256741853</v>
      </c>
      <c r="BK811" s="164">
        <v>0.319852539471217</v>
      </c>
      <c r="BL811" s="165">
        <v>0.49190758427515302</v>
      </c>
      <c r="BM811" s="165">
        <v>11.9673215027703</v>
      </c>
      <c r="BN811" s="165">
        <v>104.16439481289299</v>
      </c>
      <c r="BO811" s="165">
        <v>-0.40785936845882498</v>
      </c>
      <c r="BP811" s="165">
        <v>0.14432216621935301</v>
      </c>
      <c r="BQ811" s="165">
        <v>3.5576712161107298</v>
      </c>
      <c r="BR811" s="165">
        <v>0.61875656692221404</v>
      </c>
      <c r="BS811" s="284">
        <v>0.368827961239234</v>
      </c>
      <c r="BT811" s="289"/>
      <c r="BU811" s="279"/>
      <c r="BV811" s="290"/>
      <c r="BW811" s="289"/>
      <c r="BX811" s="289"/>
      <c r="BY811" s="289"/>
      <c r="BZ811" s="289"/>
      <c r="CA811" s="279"/>
      <c r="CB811" s="290"/>
      <c r="CC811" s="289"/>
      <c r="CD811" s="279"/>
      <c r="CE811" s="328"/>
      <c r="CF811" s="290"/>
      <c r="CG811" s="289"/>
      <c r="CH811" s="279"/>
      <c r="CI811" s="328"/>
      <c r="CJ811" s="290"/>
      <c r="CK811" s="289"/>
      <c r="CL811" s="279"/>
      <c r="CM811" s="328"/>
      <c r="CN811" s="290"/>
      <c r="CO811" s="289"/>
      <c r="CP811" s="279"/>
      <c r="CQ811" s="328"/>
      <c r="CR811" s="290"/>
      <c r="CS811" s="289"/>
      <c r="CT811" s="279"/>
      <c r="CU811" s="328"/>
      <c r="CV811" s="328"/>
      <c r="CW811" s="290"/>
      <c r="CX811" s="289"/>
      <c r="CY811" s="279"/>
      <c r="CZ811" s="328"/>
      <c r="DA811" s="328"/>
      <c r="DB811" s="290"/>
      <c r="DC811" s="289"/>
      <c r="DD811" s="279"/>
      <c r="DE811" s="328"/>
      <c r="DF811" s="328"/>
      <c r="DG811" s="290"/>
      <c r="DH811" s="289"/>
      <c r="DI811" s="284">
        <v>-0.450318694114685</v>
      </c>
      <c r="DP811" s="165"/>
      <c r="DQ811" s="165"/>
      <c r="DR811" s="165"/>
      <c r="ED811" s="165"/>
      <c r="EE811" s="165"/>
      <c r="EF811" s="165"/>
      <c r="EG811" s="165"/>
      <c r="EH811" s="166"/>
      <c r="EI811" s="165"/>
      <c r="EJ811" s="164"/>
      <c r="EK811" s="164"/>
      <c r="EL811" s="278"/>
      <c r="EM811" s="278"/>
      <c r="EN811" s="278"/>
      <c r="EO811" s="278"/>
      <c r="EP811" s="278"/>
      <c r="EQ811" s="278"/>
      <c r="ER811" s="165"/>
      <c r="ES811" s="166"/>
      <c r="ET811" s="166"/>
      <c r="EU811" s="166"/>
      <c r="EV811" s="166"/>
      <c r="EW811" s="166"/>
      <c r="EX811" s="284"/>
    </row>
    <row r="812" spans="1:154" ht="13" customHeight="1">
      <c r="A812" s="171" t="s">
        <v>29</v>
      </c>
      <c r="B812" s="474"/>
      <c r="C812" s="299"/>
      <c r="D812" s="299"/>
      <c r="E812" s="171" cm="1">
        <f t="array" ref="E812">SUMPRODUCT(--($A813:$A$2509=A812),--(K813:$K$2509&gt;0))</f>
        <v>40</v>
      </c>
      <c r="F812" s="171"/>
      <c r="G812" s="190"/>
      <c r="H812" s="471" t="s">
        <v>4219</v>
      </c>
      <c r="I812" s="172"/>
      <c r="J812" s="173"/>
      <c r="K812" s="174">
        <v>0</v>
      </c>
      <c r="L812" s="174"/>
      <c r="M812" s="185"/>
      <c r="N812" s="188"/>
      <c r="O812" s="174"/>
      <c r="P812" s="174"/>
      <c r="Q812" s="174"/>
      <c r="R812" s="174"/>
      <c r="S812" s="174"/>
      <c r="T812" s="174"/>
      <c r="U812" s="174"/>
      <c r="V812" s="174"/>
      <c r="W812" s="174"/>
      <c r="X812" s="174"/>
      <c r="Y812" s="185"/>
      <c r="Z812" s="334" cm="1">
        <f t="array" ref="Z812">SUMPRODUCT(--($A813:$A$2509=$A812),--(Z813:Z$2509))</f>
        <v>1087</v>
      </c>
      <c r="AA812" s="334" cm="1">
        <f t="array" ref="AA812">SUMPRODUCT(--($A813:$A$2509=$A812),--(AA813:AA$2509))</f>
        <v>4282</v>
      </c>
      <c r="AB812" s="334" cm="1">
        <f t="array" ref="AB812">SUMPRODUCT(--($A813:$A$2509=$A812),--(AB813:AB$2509))</f>
        <v>3820</v>
      </c>
      <c r="AC812" s="334" cm="1">
        <f t="array" ref="AC812">SUMPRODUCT(--($A813:$A$2509=$A812),--(AC813:AC$2509))</f>
        <v>930</v>
      </c>
      <c r="AD812" s="334" cm="1">
        <f t="array" ref="AD812">SUMPRODUCT(--($A813:$A$2509=$A812),--(AD813:AD$2509))</f>
        <v>592</v>
      </c>
      <c r="AE812" s="334" cm="1">
        <f t="array" ref="AE812">SUMPRODUCT(--($A813:$A$2509=$A812),--(AE813:AE$2509))</f>
        <v>168</v>
      </c>
      <c r="AF812" s="334" cm="1">
        <f t="array" ref="AF812">SUMPRODUCT(--($A813:$A$2509=$A812),--(AF813:AF$2509))</f>
        <v>16</v>
      </c>
      <c r="AG812" s="334" cm="1">
        <f t="array" ref="AG812">SUMPRODUCT(--($A813:$A$2509=$A812),--(AG813:AG$2509))</f>
        <v>154</v>
      </c>
      <c r="AH812" s="334" cm="1">
        <f t="array" ref="AH812">SUMPRODUCT(--($A813:$A$2509=$A812),--(AH813:AH$2509))</f>
        <v>506</v>
      </c>
      <c r="AI812" s="334" cm="1">
        <f t="array" ref="AI812">SUMPRODUCT(--($A813:$A$2509=$A812),--(AI813:AI$2509))</f>
        <v>507</v>
      </c>
      <c r="AJ812" s="334" cm="1">
        <f t="array" ref="AJ812">SUMPRODUCT(--($A813:$A$2509=$A812),--(AJ813:AJ$2509))</f>
        <v>88</v>
      </c>
      <c r="AK812" s="334" cm="1">
        <f t="array" ref="AK812">SUMPRODUCT(--($A813:$A$2509=$A812),--(AK813:AK$2509))</f>
        <v>14</v>
      </c>
      <c r="AL812" s="334" cm="1">
        <f t="array" ref="AL812">SUMPRODUCT(--($A813:$A$2509=$A812),--(AL813:AL$2509))</f>
        <v>356</v>
      </c>
      <c r="AM812" s="334" cm="1">
        <f t="array" ref="AM812">SUMPRODUCT(--($A813:$A$2509=$A812),--(AM813:AM$2509))</f>
        <v>14</v>
      </c>
      <c r="AN812" s="334" cm="1">
        <f t="array" ref="AN812">SUMPRODUCT(--($A813:$A$2509=$A812),--(AN813:AN$2509))</f>
        <v>889</v>
      </c>
      <c r="AO812" s="334" cm="1">
        <f t="array" ref="AO812">SUMPRODUCT(--($A813:$A$2509=$A812),--(AO813:AO$2509))</f>
        <v>63</v>
      </c>
      <c r="AP812" s="334" cm="1">
        <f t="array" ref="AP812">SUMPRODUCT(--($A813:$A$2509=$A812),--(AP813:AP$2509))</f>
        <v>34</v>
      </c>
      <c r="AQ812" s="334" cm="1">
        <f t="array" ref="AQ812">SUMPRODUCT(--($A813:$A$2509=$A812),--(AQ813:AQ$2509))</f>
        <v>8</v>
      </c>
      <c r="AR812" s="334" cm="1">
        <f t="array" ref="AR812">SUMPRODUCT(--($A813:$A$2509=$A812),--(AR813:AR$2509))</f>
        <v>61</v>
      </c>
      <c r="AS812" s="335"/>
      <c r="AT812" s="335"/>
      <c r="AU812" s="335"/>
      <c r="AV812" s="335"/>
      <c r="AW812" s="335"/>
      <c r="AX812" s="335"/>
      <c r="AY812" s="336"/>
      <c r="AZ812" s="335"/>
      <c r="BA812" s="335"/>
      <c r="BB812" s="335"/>
      <c r="BC812" s="335"/>
      <c r="BD812" s="337"/>
      <c r="BE812" s="337">
        <f>AC812/AB812</f>
        <v>0.24345549738219896</v>
      </c>
      <c r="BF812" s="337">
        <f>(AC812+AL812+AM812+AO812)/(AA812-AP812-AQ812)</f>
        <v>0.32146226415094342</v>
      </c>
      <c r="BG812" s="337">
        <f>((AC812-AE812-AF812-AG812)+(AE812*2)+(AF812*3)+(AG812*4))/AB812</f>
        <v>0.41675392670157069</v>
      </c>
      <c r="BH812" s="337">
        <f>BF812+BG812</f>
        <v>0.73821619085251411</v>
      </c>
      <c r="BI812" s="337">
        <f>BG812+BH812</f>
        <v>1.1549701175540847</v>
      </c>
      <c r="BJ812" s="337"/>
      <c r="BK812" s="337"/>
      <c r="BL812" s="336"/>
      <c r="BM812" s="336"/>
      <c r="BN812" s="336"/>
      <c r="BO812" s="338"/>
      <c r="BP812" s="339" cm="1">
        <f t="array" ref="BP812">SUMPRODUCT(--($A813:$A$2509=$A812),--(BP813:BP$2509))</f>
        <v>7.5557762351818445</v>
      </c>
      <c r="BQ812" s="336"/>
      <c r="BR812" s="339" cm="1">
        <f t="array" ref="BR812">SUMPRODUCT(--($A813:$A$2509=$A812),--(BR813:BR$2509))</f>
        <v>37.997954358170652</v>
      </c>
      <c r="BS812" s="333" cm="1">
        <f t="array" ref="BS812">SUMPRODUCT(--($A813:$A$2509=$A812),--(BS813:BS$2509))</f>
        <v>18.556762366766325</v>
      </c>
      <c r="BT812" s="238"/>
      <c r="BU812" s="239"/>
      <c r="BV812" s="295"/>
      <c r="BW812" s="238"/>
      <c r="BX812" s="238"/>
      <c r="BY812" s="238"/>
      <c r="BZ812" s="238"/>
      <c r="CA812" s="239"/>
      <c r="CB812" s="295"/>
      <c r="CC812" s="238"/>
      <c r="CD812" s="239"/>
      <c r="CE812" s="329"/>
      <c r="CF812" s="295"/>
      <c r="CG812" s="238"/>
      <c r="CH812" s="239"/>
      <c r="CI812" s="329"/>
      <c r="CJ812" s="295"/>
      <c r="CK812" s="238"/>
      <c r="CL812" s="239"/>
      <c r="CM812" s="329"/>
      <c r="CN812" s="295"/>
      <c r="CO812" s="238"/>
      <c r="CP812" s="239"/>
      <c r="CQ812" s="329"/>
      <c r="CR812" s="295"/>
      <c r="CS812" s="291"/>
      <c r="CT812" s="292"/>
      <c r="CU812" s="330"/>
      <c r="CV812" s="330"/>
      <c r="CW812" s="293"/>
      <c r="CX812" s="291"/>
      <c r="CY812" s="292"/>
      <c r="CZ812" s="330"/>
      <c r="DA812" s="330"/>
      <c r="DB812" s="293"/>
      <c r="DC812" s="291"/>
      <c r="DD812" s="292"/>
      <c r="DE812" s="330"/>
      <c r="DF812" s="330"/>
      <c r="DG812" s="293"/>
      <c r="DH812" s="475" cm="1">
        <f t="array" ref="DH812">SUMPRODUCT(--($A813:$A$2509=$A812),--(DH813:DH$2509))</f>
        <v>0</v>
      </c>
      <c r="DI812" s="333" cm="1">
        <f t="array" ref="DI812">SUMPRODUCT(--($A813:$A$2509=$A812),--(DI813:DI$2509))</f>
        <v>-2.6217393390834212</v>
      </c>
      <c r="DJ812" s="334" cm="1">
        <f t="array" ref="DJ812">SUMPRODUCT(--($A813:$A$2509=$A812),--(DJ813:DJ$2509))</f>
        <v>438</v>
      </c>
      <c r="DK812" s="334" cm="1">
        <f t="array" ref="DK812">SUMPRODUCT(--($A813:$A$2509=$A812),--(DK813:DK$2509))</f>
        <v>73</v>
      </c>
      <c r="DL812" s="334" cm="1">
        <f t="array" ref="DL812">SUMPRODUCT(--($A813:$A$2509=$A812),--(DL813:DL$2509))</f>
        <v>1</v>
      </c>
      <c r="DM812" s="334" cm="1">
        <f t="array" ref="DM812">SUMPRODUCT(--($A813:$A$2509=$A812),--(DM813:DM$2509))</f>
        <v>58</v>
      </c>
      <c r="DN812" s="334" cm="1">
        <f t="array" ref="DN812">SUMPRODUCT(--($A813:$A$2509=$A812),--(DN813:DN$2509))</f>
        <v>36</v>
      </c>
      <c r="DO812" s="334" cm="1">
        <f t="array" ref="DO812">SUMPRODUCT(--($A813:$A$2509=$A812),--(DO813:DO$2509))</f>
        <v>35</v>
      </c>
      <c r="DP812" s="339" cm="1">
        <f t="array" ref="DP812">SUMPRODUCT(--($A813:$A$2509=$A812),--(DP813:DP$2509))</f>
        <v>762.9000000000002</v>
      </c>
      <c r="DQ812" s="339" cm="1">
        <f t="array" ref="DQ812">SUMPRODUCT(--($A813:$A$2509=$A812),--(DQ813:DQ$2509))</f>
        <v>378.5999946594236</v>
      </c>
      <c r="DR812" s="339" cm="1">
        <f t="array" ref="DR812">SUMPRODUCT(--($A813:$A$2509=$A812),--(DR813:DR$2509))</f>
        <v>384.29999966919388</v>
      </c>
      <c r="DS812" s="334" cm="1">
        <f t="array" ref="DS812">SUMPRODUCT(--($A813:$A$2509=$A812),--(DS813:DS$2509))</f>
        <v>3211</v>
      </c>
      <c r="DT812" s="334" cm="1">
        <f t="array" ref="DT812">SUMPRODUCT(--($A813:$A$2509=$A812),--(DT813:DT$2509))</f>
        <v>649</v>
      </c>
      <c r="DU812" s="334" cm="1">
        <f t="array" ref="DU812">SUMPRODUCT(--($A813:$A$2509=$A812),--(DU813:DU$2509))</f>
        <v>341</v>
      </c>
      <c r="DV812" s="334" cm="1">
        <f t="array" ref="DV812">SUMPRODUCT(--($A813:$A$2509=$A812),--(DV813:DV$2509))</f>
        <v>303</v>
      </c>
      <c r="DW812" s="334" cm="1">
        <f t="array" ref="DW812">SUMPRODUCT(--($A813:$A$2509=$A812),--(DW813:DW$2509))</f>
        <v>84</v>
      </c>
      <c r="DX812" s="334" cm="1">
        <f t="array" ref="DX812">SUMPRODUCT(--($A813:$A$2509=$A812),--(DX813:DX$2509))</f>
        <v>283</v>
      </c>
      <c r="DY812" s="334" cm="1">
        <f t="array" ref="DY812">SUMPRODUCT(--($A813:$A$2509=$A812),--(DY813:DY$2509))</f>
        <v>15</v>
      </c>
      <c r="DZ812" s="334" cm="1">
        <f t="array" ref="DZ812">SUMPRODUCT(--($A813:$A$2509=$A812),--(DZ813:DZ$2509))</f>
        <v>36</v>
      </c>
      <c r="EA812" s="334" cm="1">
        <f t="array" ref="EA812">SUMPRODUCT(--($A813:$A$2509=$A812),--(EA813:EA$2509))</f>
        <v>23</v>
      </c>
      <c r="EB812" s="334" cm="1">
        <f t="array" ref="EB812">SUMPRODUCT(--($A813:$A$2509=$A812),--(EB813:EB$2509))</f>
        <v>2</v>
      </c>
      <c r="EC812" s="334" cm="1">
        <f t="array" ref="EC812">SUMPRODUCT(--($A813:$A$2509=$A812),--(EC813:EC$2509))</f>
        <v>774</v>
      </c>
      <c r="ED812" s="338">
        <f>EC812/DP812*10</f>
        <v>10.145497443963819</v>
      </c>
      <c r="EE812" s="338">
        <f>DX812/DP812*10</f>
        <v>3.7095294271857377</v>
      </c>
      <c r="EF812" s="338">
        <f>DW812/DP812*10</f>
        <v>1.1010617381046006</v>
      </c>
      <c r="EG812" s="338">
        <f>DX812/DQ812*10</f>
        <v>7.4749076595887889</v>
      </c>
      <c r="EH812" s="341">
        <f>(DT812+DX812+DZ812)/DP812</f>
        <v>1.2688425743872063</v>
      </c>
      <c r="EI812" s="341"/>
      <c r="EJ812" s="337">
        <f>DT812/(DS812-DX812-DY812-DZ812)</f>
        <v>0.22558220368439347</v>
      </c>
      <c r="EK812" s="337"/>
      <c r="EL812" s="342"/>
      <c r="EM812" s="342"/>
      <c r="EN812" s="342"/>
      <c r="EO812" s="342"/>
      <c r="EP812" s="342"/>
      <c r="EQ812" s="342"/>
      <c r="ER812" s="237"/>
      <c r="ES812" s="341"/>
      <c r="ET812" s="341"/>
      <c r="EU812" s="341"/>
      <c r="EV812" s="341"/>
      <c r="EW812" s="341"/>
      <c r="EX812" s="333" cm="1">
        <f t="array" ref="EX812">SUMPRODUCT(--($A813:$A$2509=$A812),--(EX813:EX$2509))</f>
        <v>9.0046369312330903</v>
      </c>
    </row>
    <row r="813" spans="1:154" ht="13" customHeight="1">
      <c r="A813" s="160" t="s">
        <v>29</v>
      </c>
      <c r="B813" s="160">
        <v>9459</v>
      </c>
      <c r="C813" s="160">
        <v>543243</v>
      </c>
      <c r="D813" s="160">
        <v>12768</v>
      </c>
      <c r="E813" s="160" t="s">
        <v>276</v>
      </c>
      <c r="F813" s="160" t="s">
        <v>276</v>
      </c>
      <c r="G813" s="175"/>
      <c r="H813" s="168" t="s">
        <v>654</v>
      </c>
      <c r="I813" s="169" t="s">
        <v>674</v>
      </c>
      <c r="J813" s="170">
        <v>35</v>
      </c>
      <c r="K813" s="161">
        <v>1</v>
      </c>
      <c r="M813" s="184" t="s">
        <v>837</v>
      </c>
      <c r="Z813" s="163"/>
      <c r="AS813" s="278"/>
      <c r="AT813" s="278"/>
      <c r="AU813" s="278"/>
      <c r="AV813" s="278"/>
      <c r="AW813" s="278"/>
      <c r="AX813" s="278"/>
      <c r="AY813" s="456"/>
      <c r="AZ813" s="278"/>
      <c r="BA813" s="278"/>
      <c r="BB813" s="278"/>
      <c r="BC813" s="278"/>
      <c r="BD813" s="164"/>
      <c r="BE813" s="164"/>
      <c r="BF813" s="164"/>
      <c r="BG813" s="164"/>
      <c r="BH813" s="164"/>
      <c r="BI813" s="164"/>
      <c r="BJ813" s="165"/>
      <c r="BK813" s="164"/>
      <c r="BL813" s="165"/>
      <c r="BM813" s="165"/>
      <c r="BN813" s="165"/>
      <c r="BO813" s="165"/>
      <c r="BP813" s="165"/>
      <c r="BQ813" s="165"/>
      <c r="BR813" s="165"/>
      <c r="BS813" s="284"/>
      <c r="BT813" s="289"/>
      <c r="BU813" s="279"/>
      <c r="BV813" s="290"/>
      <c r="BW813" s="289"/>
      <c r="BX813" s="289"/>
      <c r="BY813" s="289"/>
      <c r="BZ813" s="289"/>
      <c r="CA813" s="279"/>
      <c r="CB813" s="290"/>
      <c r="CC813" s="289"/>
      <c r="CD813" s="279"/>
      <c r="CE813" s="328"/>
      <c r="CF813" s="290"/>
      <c r="CG813" s="289"/>
      <c r="CH813" s="279"/>
      <c r="CI813" s="328"/>
      <c r="CJ813" s="290"/>
      <c r="CK813" s="289"/>
      <c r="CL813" s="279"/>
      <c r="CM813" s="328"/>
      <c r="CN813" s="290"/>
      <c r="CO813" s="289"/>
      <c r="CP813" s="279"/>
      <c r="CQ813" s="328"/>
      <c r="CR813" s="290"/>
      <c r="CS813" s="289"/>
      <c r="CT813" s="279"/>
      <c r="CU813" s="328"/>
      <c r="CV813" s="328"/>
      <c r="CW813" s="290"/>
      <c r="CX813" s="289"/>
      <c r="CY813" s="279"/>
      <c r="CZ813" s="328"/>
      <c r="DA813" s="328"/>
      <c r="DB813" s="290"/>
      <c r="DC813" s="289"/>
      <c r="DD813" s="279"/>
      <c r="DE813" s="328"/>
      <c r="DF813" s="328"/>
      <c r="DG813" s="290"/>
      <c r="DH813" s="289"/>
      <c r="DI813" s="284"/>
      <c r="DJ813" s="163">
        <v>17</v>
      </c>
      <c r="DK813" s="163">
        <v>17</v>
      </c>
      <c r="DL813" s="163">
        <v>1</v>
      </c>
      <c r="DM813" s="163">
        <v>8</v>
      </c>
      <c r="DN813" s="163">
        <v>3</v>
      </c>
      <c r="DO813" s="163">
        <v>0</v>
      </c>
      <c r="DP813" s="165">
        <v>100</v>
      </c>
      <c r="DQ813" s="165">
        <v>100</v>
      </c>
      <c r="DR813" s="165"/>
      <c r="DS813" s="163">
        <v>400</v>
      </c>
      <c r="DT813" s="163">
        <v>90</v>
      </c>
      <c r="DU813" s="163">
        <v>41</v>
      </c>
      <c r="DV813" s="163">
        <v>39</v>
      </c>
      <c r="DW813" s="163">
        <v>10</v>
      </c>
      <c r="DX813" s="163">
        <v>18</v>
      </c>
      <c r="DY813" s="163">
        <v>0</v>
      </c>
      <c r="DZ813" s="163">
        <v>3</v>
      </c>
      <c r="EA813" s="163">
        <v>1</v>
      </c>
      <c r="EB813" s="163">
        <v>0</v>
      </c>
      <c r="EC813" s="163">
        <v>107</v>
      </c>
      <c r="ED813" s="165">
        <v>9.6300000000000008</v>
      </c>
      <c r="EE813" s="165">
        <v>1.62</v>
      </c>
      <c r="EF813" s="165">
        <v>0.9</v>
      </c>
      <c r="EG813" s="165">
        <v>8.1</v>
      </c>
      <c r="EH813" s="166">
        <v>1.08</v>
      </c>
      <c r="EI813" s="165">
        <v>83.353037326298306</v>
      </c>
      <c r="EJ813" s="164">
        <v>0.23746701846965601</v>
      </c>
      <c r="EK813" s="164">
        <v>0.30534351145038102</v>
      </c>
      <c r="EL813" s="278">
        <v>0.4</v>
      </c>
      <c r="EM813" s="278">
        <v>0.24814814800000001</v>
      </c>
      <c r="EN813" s="278">
        <v>0.35185185099999999</v>
      </c>
      <c r="EO813" s="278">
        <v>8.0882350000000006E-2</v>
      </c>
      <c r="EP813" s="278">
        <v>0.37132353000000001</v>
      </c>
      <c r="EQ813" s="278">
        <v>0.12049013</v>
      </c>
      <c r="ER813" s="165">
        <v>-0.36349691115907701</v>
      </c>
      <c r="ES813" s="166">
        <v>3.51</v>
      </c>
      <c r="ET813" s="166">
        <v>3.54</v>
      </c>
      <c r="EU813" s="166">
        <v>2.8757479095458902</v>
      </c>
      <c r="EV813" s="166">
        <v>2.9765709699690301</v>
      </c>
      <c r="EW813" s="166">
        <v>3.1249708445129301</v>
      </c>
      <c r="EX813" s="284">
        <v>2.6145336627960201</v>
      </c>
    </row>
    <row r="814" spans="1:154" ht="13" customHeight="1">
      <c r="A814" s="160" t="s">
        <v>29</v>
      </c>
      <c r="B814" s="160">
        <v>12354</v>
      </c>
      <c r="C814" s="160">
        <v>663158</v>
      </c>
      <c r="D814" s="160">
        <v>30115</v>
      </c>
      <c r="E814" s="160" t="s">
        <v>2172</v>
      </c>
      <c r="F814" s="160" t="s">
        <v>2172</v>
      </c>
      <c r="G814" s="175"/>
      <c r="H814" s="162" t="s">
        <v>295</v>
      </c>
      <c r="I814" s="162" t="s">
        <v>221</v>
      </c>
      <c r="J814" s="160">
        <v>34</v>
      </c>
      <c r="K814" s="161">
        <v>1</v>
      </c>
      <c r="M814" s="184" t="s">
        <v>837</v>
      </c>
      <c r="Z814" s="163"/>
      <c r="AS814" s="278"/>
      <c r="AT814" s="278"/>
      <c r="AU814" s="278"/>
      <c r="AV814" s="278"/>
      <c r="AW814" s="278"/>
      <c r="AX814" s="278"/>
      <c r="AY814" s="456"/>
      <c r="AZ814" s="278"/>
      <c r="BA814" s="278"/>
      <c r="BB814" s="278"/>
      <c r="BC814" s="278"/>
      <c r="BD814" s="164"/>
      <c r="BE814" s="164"/>
      <c r="BF814" s="164"/>
      <c r="BG814" s="164"/>
      <c r="BH814" s="164"/>
      <c r="BI814" s="164"/>
      <c r="BJ814" s="165"/>
      <c r="BK814" s="164"/>
      <c r="BL814" s="165"/>
      <c r="BM814" s="165"/>
      <c r="BN814" s="165"/>
      <c r="BO814" s="165"/>
      <c r="BP814" s="165"/>
      <c r="BQ814" s="165"/>
      <c r="BR814" s="165"/>
      <c r="BS814" s="284"/>
      <c r="BT814" s="289"/>
      <c r="BU814" s="279"/>
      <c r="BV814" s="290"/>
      <c r="BW814" s="289"/>
      <c r="BX814" s="289"/>
      <c r="BY814" s="289"/>
      <c r="BZ814" s="289"/>
      <c r="CA814" s="279"/>
      <c r="CB814" s="290"/>
      <c r="CC814" s="289"/>
      <c r="CD814" s="279"/>
      <c r="CE814" s="328"/>
      <c r="CF814" s="290"/>
      <c r="CG814" s="289"/>
      <c r="CH814" s="279"/>
      <c r="CI814" s="328"/>
      <c r="CJ814" s="290"/>
      <c r="CK814" s="289"/>
      <c r="CL814" s="279"/>
      <c r="CM814" s="328"/>
      <c r="CN814" s="290"/>
      <c r="CO814" s="289"/>
      <c r="CP814" s="279"/>
      <c r="CQ814" s="328"/>
      <c r="CR814" s="290"/>
      <c r="CS814" s="289"/>
      <c r="CT814" s="279"/>
      <c r="CU814" s="328"/>
      <c r="CV814" s="328"/>
      <c r="CW814" s="290"/>
      <c r="CX814" s="289"/>
      <c r="CY814" s="279"/>
      <c r="CZ814" s="328"/>
      <c r="DA814" s="328"/>
      <c r="DB814" s="290"/>
      <c r="DC814" s="289"/>
      <c r="DD814" s="279"/>
      <c r="DE814" s="328"/>
      <c r="DF814" s="328"/>
      <c r="DG814" s="290"/>
      <c r="DH814" s="289"/>
      <c r="DI814" s="284"/>
      <c r="DJ814" s="163">
        <v>40</v>
      </c>
      <c r="DK814" s="163">
        <v>0</v>
      </c>
      <c r="DL814" s="163">
        <v>0</v>
      </c>
      <c r="DM814" s="163">
        <v>2</v>
      </c>
      <c r="DN814" s="163">
        <v>4</v>
      </c>
      <c r="DO814" s="163">
        <v>25</v>
      </c>
      <c r="DP814" s="165">
        <v>37.200000000000003</v>
      </c>
      <c r="DQ814" s="165"/>
      <c r="DR814" s="165">
        <v>37.200000762939403</v>
      </c>
      <c r="DS814" s="163">
        <v>152</v>
      </c>
      <c r="DT814" s="163">
        <v>30</v>
      </c>
      <c r="DU814" s="163">
        <v>17</v>
      </c>
      <c r="DV814" s="163">
        <v>16</v>
      </c>
      <c r="DW814" s="163">
        <v>1</v>
      </c>
      <c r="DX814" s="163">
        <v>12</v>
      </c>
      <c r="DY814" s="163">
        <v>0</v>
      </c>
      <c r="DZ814" s="163">
        <v>1</v>
      </c>
      <c r="EA814" s="163">
        <v>1</v>
      </c>
      <c r="EB814" s="163">
        <v>0</v>
      </c>
      <c r="EC814" s="163">
        <v>40</v>
      </c>
      <c r="ED814" s="165">
        <v>9.5575227691868303</v>
      </c>
      <c r="EE814" s="165">
        <v>2.8672568307560402</v>
      </c>
      <c r="EF814" s="165">
        <v>0.23893806922967001</v>
      </c>
      <c r="EG814" s="165">
        <v>7.1681420768901196</v>
      </c>
      <c r="EH814" s="166">
        <v>1.1150443230717899</v>
      </c>
      <c r="EI814" s="165">
        <v>86.0577139643338</v>
      </c>
      <c r="EJ814" s="164">
        <v>0.215827338129496</v>
      </c>
      <c r="EK814" s="164">
        <v>0.29591836734693799</v>
      </c>
      <c r="EL814" s="278">
        <v>0.32989690700000002</v>
      </c>
      <c r="EM814" s="278">
        <v>0.25773195799999998</v>
      </c>
      <c r="EN814" s="278">
        <v>0.41237113399999997</v>
      </c>
      <c r="EO814" s="278">
        <v>8.0808080000000004E-2</v>
      </c>
      <c r="EP814" s="278">
        <v>0.43434342999999997</v>
      </c>
      <c r="EQ814" s="278">
        <v>0.11386139000000001</v>
      </c>
      <c r="ER814" s="165">
        <v>3.08279639870245E-2</v>
      </c>
      <c r="ES814" s="166">
        <v>3.8230091076747299</v>
      </c>
      <c r="ET814" s="166">
        <v>3.8</v>
      </c>
      <c r="EU814" s="166">
        <v>2.3423850274980298</v>
      </c>
      <c r="EV814" s="166">
        <v>3.5631467983295702</v>
      </c>
      <c r="EW814" s="166">
        <v>3.2416291497372098</v>
      </c>
      <c r="EX814" s="284">
        <v>1.53198337554931</v>
      </c>
    </row>
    <row r="815" spans="1:154" ht="13" customHeight="1">
      <c r="A815" s="160" t="s">
        <v>29</v>
      </c>
      <c r="B815" s="160">
        <v>10862</v>
      </c>
      <c r="C815" s="160">
        <v>668881</v>
      </c>
      <c r="D815" s="160">
        <v>22182</v>
      </c>
      <c r="E815" s="160" t="s">
        <v>188</v>
      </c>
      <c r="F815" s="160" t="s">
        <v>188</v>
      </c>
      <c r="G815" s="175"/>
      <c r="H815" s="162" t="s">
        <v>318</v>
      </c>
      <c r="I815" s="162" t="s">
        <v>163</v>
      </c>
      <c r="J815" s="160">
        <v>25</v>
      </c>
      <c r="K815" s="161">
        <v>1</v>
      </c>
      <c r="M815" s="184" t="s">
        <v>837</v>
      </c>
      <c r="Z815" s="163"/>
      <c r="AS815" s="278"/>
      <c r="AT815" s="278"/>
      <c r="AU815" s="278"/>
      <c r="AV815" s="278"/>
      <c r="AW815" s="278"/>
      <c r="AX815" s="278"/>
      <c r="AY815" s="456"/>
      <c r="AZ815" s="278"/>
      <c r="BA815" s="278"/>
      <c r="BB815" s="278"/>
      <c r="BC815" s="278"/>
      <c r="BD815" s="164"/>
      <c r="BE815" s="164"/>
      <c r="BF815" s="164"/>
      <c r="BG815" s="164"/>
      <c r="BH815" s="164"/>
      <c r="BI815" s="164"/>
      <c r="BJ815" s="165"/>
      <c r="BK815" s="164"/>
      <c r="BL815" s="165"/>
      <c r="BM815" s="165"/>
      <c r="BN815" s="165"/>
      <c r="BO815" s="165"/>
      <c r="BP815" s="165"/>
      <c r="BQ815" s="165"/>
      <c r="BR815" s="165"/>
      <c r="BS815" s="284"/>
      <c r="BT815" s="289"/>
      <c r="BU815" s="279"/>
      <c r="BV815" s="290"/>
      <c r="BW815" s="289"/>
      <c r="BX815" s="289"/>
      <c r="BY815" s="289"/>
      <c r="BZ815" s="289"/>
      <c r="CA815" s="279"/>
      <c r="CB815" s="290"/>
      <c r="CC815" s="289"/>
      <c r="CD815" s="279"/>
      <c r="CE815" s="328"/>
      <c r="CF815" s="290"/>
      <c r="CG815" s="289"/>
      <c r="CH815" s="279"/>
      <c r="CI815" s="328"/>
      <c r="CJ815" s="290"/>
      <c r="CK815" s="289"/>
      <c r="CL815" s="279"/>
      <c r="CM815" s="328"/>
      <c r="CN815" s="290"/>
      <c r="CO815" s="289"/>
      <c r="CP815" s="279"/>
      <c r="CQ815" s="328"/>
      <c r="CR815" s="290"/>
      <c r="CS815" s="289"/>
      <c r="CT815" s="279"/>
      <c r="CU815" s="328"/>
      <c r="CV815" s="328"/>
      <c r="CW815" s="290"/>
      <c r="CX815" s="289"/>
      <c r="CY815" s="279"/>
      <c r="CZ815" s="328"/>
      <c r="DA815" s="328"/>
      <c r="DB815" s="290"/>
      <c r="DC815" s="289"/>
      <c r="DD815" s="279"/>
      <c r="DE815" s="328"/>
      <c r="DF815" s="328"/>
      <c r="DG815" s="290"/>
      <c r="DH815" s="289"/>
      <c r="DI815" s="284"/>
      <c r="DJ815" s="163">
        <v>11</v>
      </c>
      <c r="DK815" s="163">
        <v>11</v>
      </c>
      <c r="DL815" s="163">
        <v>0</v>
      </c>
      <c r="DM815" s="163">
        <v>4</v>
      </c>
      <c r="DN815" s="163">
        <v>3</v>
      </c>
      <c r="DO815" s="163">
        <v>0</v>
      </c>
      <c r="DP815" s="165">
        <v>59.2</v>
      </c>
      <c r="DQ815" s="165">
        <v>59.200000762939403</v>
      </c>
      <c r="DR815" s="165"/>
      <c r="DS815" s="163">
        <v>237</v>
      </c>
      <c r="DT815" s="163">
        <v>44</v>
      </c>
      <c r="DU815" s="163">
        <v>18</v>
      </c>
      <c r="DV815" s="163">
        <v>18</v>
      </c>
      <c r="DW815" s="163">
        <v>9</v>
      </c>
      <c r="DX815" s="163">
        <v>14</v>
      </c>
      <c r="DY815" s="163">
        <v>0</v>
      </c>
      <c r="DZ815" s="163">
        <v>2</v>
      </c>
      <c r="EA815" s="163">
        <v>2</v>
      </c>
      <c r="EB815" s="163">
        <v>0</v>
      </c>
      <c r="EC815" s="163">
        <v>73</v>
      </c>
      <c r="ED815" s="165">
        <v>11.011173653679201</v>
      </c>
      <c r="EE815" s="165">
        <v>2.1117319335823201</v>
      </c>
      <c r="EF815" s="165">
        <v>1.3575419573029199</v>
      </c>
      <c r="EG815" s="165">
        <v>6.6368717912587298</v>
      </c>
      <c r="EH815" s="166">
        <v>0.97206708053789503</v>
      </c>
      <c r="EI815" s="165">
        <v>75.022910784945395</v>
      </c>
      <c r="EJ815" s="164">
        <v>0.19909502262443399</v>
      </c>
      <c r="EK815" s="164">
        <v>0.25179856115107901</v>
      </c>
      <c r="EL815" s="278">
        <v>0.26712328699999999</v>
      </c>
      <c r="EM815" s="278">
        <v>0.20547945200000001</v>
      </c>
      <c r="EN815" s="278">
        <v>0.52739725999999998</v>
      </c>
      <c r="EO815" s="278">
        <v>0.10135135000000001</v>
      </c>
      <c r="EP815" s="278">
        <v>0.42567568</v>
      </c>
      <c r="EQ815" s="278">
        <v>0.14928425000000001</v>
      </c>
      <c r="ER815" s="165">
        <v>0.32556593229223701</v>
      </c>
      <c r="ES815" s="166">
        <v>2.7150839146058399</v>
      </c>
      <c r="ET815" s="166">
        <v>2.91</v>
      </c>
      <c r="EU815" s="166">
        <v>3.4041836773083101</v>
      </c>
      <c r="EV815" s="166">
        <v>3.3462014752353499</v>
      </c>
      <c r="EW815" s="166">
        <v>3.0661889777694098</v>
      </c>
      <c r="EX815" s="284">
        <v>1.5232086181640601</v>
      </c>
    </row>
    <row r="816" spans="1:154" ht="13" customHeight="1">
      <c r="A816" s="160" t="s">
        <v>29</v>
      </c>
      <c r="B816" s="160">
        <v>11083</v>
      </c>
      <c r="C816" s="160">
        <v>663554</v>
      </c>
      <c r="D816" s="160">
        <v>20492</v>
      </c>
      <c r="E816" s="160" t="s">
        <v>239</v>
      </c>
      <c r="F816" s="160" t="s">
        <v>239</v>
      </c>
      <c r="G816" s="175"/>
      <c r="H816" s="162" t="s">
        <v>1822</v>
      </c>
      <c r="I816" s="162" t="s">
        <v>209</v>
      </c>
      <c r="J816" s="161">
        <v>28</v>
      </c>
      <c r="K816" s="161">
        <v>1</v>
      </c>
      <c r="M816" s="184" t="s">
        <v>837</v>
      </c>
      <c r="Z816" s="163"/>
      <c r="AS816" s="278"/>
      <c r="AT816" s="278"/>
      <c r="AU816" s="278"/>
      <c r="AV816" s="278"/>
      <c r="AW816" s="278"/>
      <c r="AX816" s="278"/>
      <c r="AY816" s="456"/>
      <c r="AZ816" s="278"/>
      <c r="BA816" s="278"/>
      <c r="BB816" s="278"/>
      <c r="BC816" s="278"/>
      <c r="BD816" s="164"/>
      <c r="BE816" s="164"/>
      <c r="BF816" s="164"/>
      <c r="BG816" s="164"/>
      <c r="BH816" s="164"/>
      <c r="BI816" s="164"/>
      <c r="BJ816" s="165"/>
      <c r="BK816" s="164"/>
      <c r="BL816" s="165"/>
      <c r="BM816" s="165"/>
      <c r="BN816" s="165"/>
      <c r="BO816" s="165"/>
      <c r="BP816" s="165"/>
      <c r="BQ816" s="165"/>
      <c r="BR816" s="165"/>
      <c r="BS816" s="284"/>
      <c r="BT816" s="289"/>
      <c r="BU816" s="279"/>
      <c r="BV816" s="290"/>
      <c r="BW816" s="289"/>
      <c r="BX816" s="289"/>
      <c r="BY816" s="289"/>
      <c r="BZ816" s="289"/>
      <c r="CA816" s="279"/>
      <c r="CB816" s="290"/>
      <c r="CC816" s="289"/>
      <c r="CD816" s="279"/>
      <c r="CE816" s="328"/>
      <c r="CF816" s="290"/>
      <c r="CG816" s="289"/>
      <c r="CH816" s="279"/>
      <c r="CI816" s="328"/>
      <c r="CJ816" s="290"/>
      <c r="CK816" s="289"/>
      <c r="CL816" s="279"/>
      <c r="CM816" s="328"/>
      <c r="CN816" s="290"/>
      <c r="CO816" s="289"/>
      <c r="CP816" s="279"/>
      <c r="CQ816" s="328"/>
      <c r="CR816" s="290"/>
      <c r="CS816" s="289"/>
      <c r="CT816" s="279"/>
      <c r="CU816" s="328"/>
      <c r="CV816" s="328"/>
      <c r="CW816" s="290"/>
      <c r="CX816" s="289"/>
      <c r="CY816" s="279"/>
      <c r="CZ816" s="328"/>
      <c r="DA816" s="328"/>
      <c r="DB816" s="290"/>
      <c r="DC816" s="289"/>
      <c r="DD816" s="279"/>
      <c r="DE816" s="328"/>
      <c r="DF816" s="328"/>
      <c r="DG816" s="290"/>
      <c r="DH816" s="289"/>
      <c r="DI816" s="284"/>
      <c r="DJ816" s="163">
        <v>15</v>
      </c>
      <c r="DK816" s="163">
        <v>15</v>
      </c>
      <c r="DL816" s="163">
        <v>0</v>
      </c>
      <c r="DM816" s="163">
        <v>9</v>
      </c>
      <c r="DN816" s="163">
        <v>2</v>
      </c>
      <c r="DO816" s="163">
        <v>0</v>
      </c>
      <c r="DP816" s="165">
        <v>85.2</v>
      </c>
      <c r="DQ816" s="165">
        <v>85.199996948242102</v>
      </c>
      <c r="DR816" s="165"/>
      <c r="DS816" s="163">
        <v>353</v>
      </c>
      <c r="DT816" s="163">
        <v>80</v>
      </c>
      <c r="DU816" s="163">
        <v>27</v>
      </c>
      <c r="DV816" s="163">
        <v>25</v>
      </c>
      <c r="DW816" s="163">
        <v>11</v>
      </c>
      <c r="DX816" s="163">
        <v>21</v>
      </c>
      <c r="DY816" s="163">
        <v>1</v>
      </c>
      <c r="DZ816" s="163">
        <v>0</v>
      </c>
      <c r="EA816" s="163">
        <v>1</v>
      </c>
      <c r="EB816" s="163">
        <v>0</v>
      </c>
      <c r="EC816" s="163">
        <v>73</v>
      </c>
      <c r="ED816" s="165">
        <v>7.66926092806154</v>
      </c>
      <c r="EE816" s="165">
        <v>2.2062257464286601</v>
      </c>
      <c r="EF816" s="165">
        <v>1.1556420576530999</v>
      </c>
      <c r="EG816" s="165">
        <v>8.40466951020443</v>
      </c>
      <c r="EH816" s="166">
        <v>1.1789883618481201</v>
      </c>
      <c r="EI816" s="165">
        <v>91.453185313760301</v>
      </c>
      <c r="EJ816" s="164">
        <v>0.240963855421686</v>
      </c>
      <c r="EK816" s="164">
        <v>0.27822580645161199</v>
      </c>
      <c r="EL816" s="278">
        <v>0.406976744</v>
      </c>
      <c r="EM816" s="278">
        <v>0.170542635</v>
      </c>
      <c r="EN816" s="278">
        <v>0.42248061999999997</v>
      </c>
      <c r="EO816" s="278">
        <v>8.108108E-2</v>
      </c>
      <c r="EP816" s="278">
        <v>0.40154440000000002</v>
      </c>
      <c r="EQ816" s="278">
        <v>0.10405509</v>
      </c>
      <c r="ER816" s="165">
        <v>0.26577933012244198</v>
      </c>
      <c r="ES816" s="166">
        <v>2.6264592219388798</v>
      </c>
      <c r="ET816" s="166">
        <v>3.11</v>
      </c>
      <c r="EU816" s="166">
        <v>3.7861370353962598</v>
      </c>
      <c r="EV816" s="166">
        <v>3.9930554964165199</v>
      </c>
      <c r="EW816" s="166">
        <v>4.0040624312328896</v>
      </c>
      <c r="EX816" s="284">
        <v>1.3149784803390501</v>
      </c>
    </row>
    <row r="817" spans="1:156" ht="13" customHeight="1">
      <c r="A817" s="160" t="s">
        <v>29</v>
      </c>
      <c r="B817" s="160">
        <v>11381</v>
      </c>
      <c r="C817" s="160">
        <v>669302</v>
      </c>
      <c r="D817" s="160">
        <v>22250</v>
      </c>
      <c r="E817" s="160" t="s">
        <v>598</v>
      </c>
      <c r="F817" s="160" t="s">
        <v>598</v>
      </c>
      <c r="G817" s="175"/>
      <c r="H817" s="162" t="s">
        <v>2333</v>
      </c>
      <c r="I817" s="162" t="s">
        <v>145</v>
      </c>
      <c r="J817" s="161">
        <v>28</v>
      </c>
      <c r="K817" s="161">
        <v>1</v>
      </c>
      <c r="M817" s="184" t="s">
        <v>837</v>
      </c>
      <c r="Z817" s="163"/>
      <c r="AS817" s="278"/>
      <c r="AT817" s="278"/>
      <c r="AU817" s="278"/>
      <c r="AV817" s="278"/>
      <c r="AW817" s="278"/>
      <c r="AX817" s="278"/>
      <c r="AY817" s="456"/>
      <c r="AZ817" s="278"/>
      <c r="BA817" s="278"/>
      <c r="BB817" s="278"/>
      <c r="BC817" s="278"/>
      <c r="BD817" s="164"/>
      <c r="BE817" s="164"/>
      <c r="BF817" s="164"/>
      <c r="BG817" s="164"/>
      <c r="BH817" s="164"/>
      <c r="BI817" s="164"/>
      <c r="BJ817" s="165"/>
      <c r="BK817" s="164"/>
      <c r="BL817" s="165"/>
      <c r="BM817" s="165"/>
      <c r="BN817" s="165"/>
      <c r="BO817" s="165"/>
      <c r="BP817" s="165"/>
      <c r="BQ817" s="165"/>
      <c r="BR817" s="165"/>
      <c r="BS817" s="284"/>
      <c r="BT817" s="289"/>
      <c r="BU817" s="279"/>
      <c r="BV817" s="290"/>
      <c r="BW817" s="289"/>
      <c r="BX817" s="289"/>
      <c r="BY817" s="289"/>
      <c r="BZ817" s="289"/>
      <c r="CA817" s="279"/>
      <c r="CB817" s="290"/>
      <c r="CC817" s="289"/>
      <c r="CD817" s="279"/>
      <c r="CE817" s="328"/>
      <c r="CF817" s="290"/>
      <c r="CG817" s="289"/>
      <c r="CH817" s="279"/>
      <c r="CI817" s="328"/>
      <c r="CJ817" s="290"/>
      <c r="CK817" s="289"/>
      <c r="CL817" s="279"/>
      <c r="CM817" s="328"/>
      <c r="CN817" s="290"/>
      <c r="CO817" s="289"/>
      <c r="CP817" s="279"/>
      <c r="CQ817" s="328"/>
      <c r="CR817" s="290"/>
      <c r="CS817" s="289"/>
      <c r="CT817" s="279"/>
      <c r="CU817" s="328"/>
      <c r="CV817" s="328"/>
      <c r="CW817" s="290"/>
      <c r="CX817" s="289"/>
      <c r="CY817" s="279"/>
      <c r="CZ817" s="328"/>
      <c r="DA817" s="328"/>
      <c r="DB817" s="290"/>
      <c r="DC817" s="289"/>
      <c r="DD817" s="279"/>
      <c r="DE817" s="328"/>
      <c r="DF817" s="328"/>
      <c r="DG817" s="290"/>
      <c r="DH817" s="289"/>
      <c r="DI817" s="284"/>
      <c r="DJ817" s="163">
        <v>10</v>
      </c>
      <c r="DK817" s="163">
        <v>10</v>
      </c>
      <c r="DL817" s="163">
        <v>0</v>
      </c>
      <c r="DM817" s="163">
        <v>2</v>
      </c>
      <c r="DN817" s="163">
        <v>2</v>
      </c>
      <c r="DO817" s="163">
        <v>0</v>
      </c>
      <c r="DP817" s="165">
        <v>50.1</v>
      </c>
      <c r="DQ817" s="165">
        <v>50.099998474121001</v>
      </c>
      <c r="DR817" s="165"/>
      <c r="DS817" s="163">
        <v>201</v>
      </c>
      <c r="DT817" s="163">
        <v>37</v>
      </c>
      <c r="DU817" s="163">
        <v>19</v>
      </c>
      <c r="DV817" s="163">
        <v>19</v>
      </c>
      <c r="DW817" s="163">
        <v>8</v>
      </c>
      <c r="DX817" s="163">
        <v>11</v>
      </c>
      <c r="DY817" s="163">
        <v>0</v>
      </c>
      <c r="DZ817" s="163">
        <v>2</v>
      </c>
      <c r="EA817" s="163">
        <v>3</v>
      </c>
      <c r="EB817" s="163">
        <v>0</v>
      </c>
      <c r="EC817" s="163">
        <v>74</v>
      </c>
      <c r="ED817" s="165">
        <v>13.2317884137434</v>
      </c>
      <c r="EE817" s="165">
        <v>1.96688746690781</v>
      </c>
      <c r="EF817" s="165">
        <v>1.4304636122965899</v>
      </c>
      <c r="EG817" s="165">
        <v>6.6158942068717401</v>
      </c>
      <c r="EH817" s="166">
        <v>0.95364240819772905</v>
      </c>
      <c r="EI817" s="165">
        <v>73.9732797219948</v>
      </c>
      <c r="EJ817" s="164">
        <v>0.19680851063829699</v>
      </c>
      <c r="EK817" s="164">
        <v>0.27358490566037702</v>
      </c>
      <c r="EL817" s="278">
        <v>0.424778761</v>
      </c>
      <c r="EM817" s="278">
        <v>0.21238937999999999</v>
      </c>
      <c r="EN817" s="278">
        <v>0.36283185800000001</v>
      </c>
      <c r="EO817" s="278">
        <v>9.6491229999999997E-2</v>
      </c>
      <c r="EP817" s="278">
        <v>0.39473683999999998</v>
      </c>
      <c r="EQ817" s="278">
        <v>0.17723005</v>
      </c>
      <c r="ER817" s="165">
        <v>0.19914408499619299</v>
      </c>
      <c r="ES817" s="166">
        <v>3.3973510792043999</v>
      </c>
      <c r="ET817" s="166">
        <v>2.62</v>
      </c>
      <c r="EU817" s="166">
        <v>2.9864101586919598</v>
      </c>
      <c r="EV817" s="166">
        <v>2.1213089617379799</v>
      </c>
      <c r="EW817" s="166">
        <v>2.23951790889492</v>
      </c>
      <c r="EX817" s="284">
        <v>1.1506142616271899</v>
      </c>
    </row>
    <row r="818" spans="1:156" ht="13" customHeight="1">
      <c r="A818" s="160" t="s">
        <v>29</v>
      </c>
      <c r="B818" s="160">
        <v>10910</v>
      </c>
      <c r="C818" s="160">
        <v>669203</v>
      </c>
      <c r="D818" s="160">
        <v>19361</v>
      </c>
      <c r="E818" s="160" t="s">
        <v>45</v>
      </c>
      <c r="F818" s="160" t="s">
        <v>45</v>
      </c>
      <c r="G818" s="175"/>
      <c r="H818" s="168" t="s">
        <v>1138</v>
      </c>
      <c r="I818" s="169" t="s">
        <v>41</v>
      </c>
      <c r="J818" s="170">
        <v>30</v>
      </c>
      <c r="K818" s="161">
        <v>1</v>
      </c>
      <c r="M818" s="184" t="s">
        <v>837</v>
      </c>
      <c r="Z818" s="163"/>
      <c r="AS818" s="278"/>
      <c r="AT818" s="278"/>
      <c r="AU818" s="278"/>
      <c r="AV818" s="278"/>
      <c r="AW818" s="278"/>
      <c r="AX818" s="278"/>
      <c r="AY818" s="456"/>
      <c r="AZ818" s="278"/>
      <c r="BA818" s="278"/>
      <c r="BB818" s="278"/>
      <c r="BC818" s="278"/>
      <c r="BD818" s="164"/>
      <c r="BE818" s="164"/>
      <c r="BF818" s="164"/>
      <c r="BG818" s="164"/>
      <c r="BH818" s="164"/>
      <c r="BI818" s="164"/>
      <c r="BJ818" s="165"/>
      <c r="BK818" s="164"/>
      <c r="BL818" s="165"/>
      <c r="BM818" s="165"/>
      <c r="BN818" s="165"/>
      <c r="BO818" s="165"/>
      <c r="BP818" s="165"/>
      <c r="BQ818" s="165"/>
      <c r="BR818" s="165"/>
      <c r="BS818" s="284"/>
      <c r="BT818" s="289"/>
      <c r="BU818" s="279"/>
      <c r="BV818" s="290"/>
      <c r="BW818" s="289"/>
      <c r="BX818" s="289"/>
      <c r="BY818" s="289"/>
      <c r="BZ818" s="289"/>
      <c r="CA818" s="279"/>
      <c r="CB818" s="290"/>
      <c r="CC818" s="289"/>
      <c r="CD818" s="279"/>
      <c r="CE818" s="328"/>
      <c r="CF818" s="290"/>
      <c r="CG818" s="289"/>
      <c r="CH818" s="279"/>
      <c r="CI818" s="328"/>
      <c r="CJ818" s="290"/>
      <c r="CK818" s="289"/>
      <c r="CL818" s="279"/>
      <c r="CM818" s="328"/>
      <c r="CN818" s="290"/>
      <c r="CO818" s="289"/>
      <c r="CP818" s="279"/>
      <c r="CQ818" s="328"/>
      <c r="CR818" s="290"/>
      <c r="CS818" s="289"/>
      <c r="CT818" s="279"/>
      <c r="CU818" s="328"/>
      <c r="CV818" s="328"/>
      <c r="CW818" s="290"/>
      <c r="CX818" s="289"/>
      <c r="CY818" s="279"/>
      <c r="CZ818" s="328"/>
      <c r="DA818" s="328"/>
      <c r="DB818" s="290"/>
      <c r="DC818" s="289"/>
      <c r="DD818" s="279"/>
      <c r="DE818" s="328"/>
      <c r="DF818" s="328"/>
      <c r="DG818" s="290"/>
      <c r="DH818" s="289"/>
      <c r="DI818" s="284"/>
      <c r="DJ818" s="163">
        <v>11</v>
      </c>
      <c r="DK818" s="163">
        <v>11</v>
      </c>
      <c r="DL818" s="163">
        <v>0</v>
      </c>
      <c r="DM818" s="163">
        <v>3</v>
      </c>
      <c r="DN818" s="163">
        <v>2</v>
      </c>
      <c r="DO818" s="163">
        <v>0</v>
      </c>
      <c r="DP818" s="165">
        <v>64.099999999999994</v>
      </c>
      <c r="DQ818" s="165">
        <v>64.099998474121094</v>
      </c>
      <c r="DR818" s="165"/>
      <c r="DS818" s="163">
        <v>265</v>
      </c>
      <c r="DT818" s="163">
        <v>49</v>
      </c>
      <c r="DU818" s="163">
        <v>23</v>
      </c>
      <c r="DV818" s="163">
        <v>19</v>
      </c>
      <c r="DW818" s="163">
        <v>7</v>
      </c>
      <c r="DX818" s="163">
        <v>26</v>
      </c>
      <c r="DY818" s="163">
        <v>1</v>
      </c>
      <c r="DZ818" s="163">
        <v>3</v>
      </c>
      <c r="EA818" s="163">
        <v>1</v>
      </c>
      <c r="EB818" s="163">
        <v>2</v>
      </c>
      <c r="EC818" s="163">
        <v>63</v>
      </c>
      <c r="ED818" s="165">
        <v>8.8134721993933294</v>
      </c>
      <c r="EE818" s="165">
        <v>3.6373059870512101</v>
      </c>
      <c r="EF818" s="165">
        <v>0.97927468882148105</v>
      </c>
      <c r="EG818" s="165">
        <v>6.8549228217503702</v>
      </c>
      <c r="EH818" s="166">
        <v>1.16580320097795</v>
      </c>
      <c r="EI818" s="165">
        <v>89.975220116882795</v>
      </c>
      <c r="EJ818" s="164">
        <v>0.20762711864406699</v>
      </c>
      <c r="EK818" s="164">
        <v>0.25301204819277101</v>
      </c>
      <c r="EL818" s="278">
        <v>0.50292397600000005</v>
      </c>
      <c r="EM818" s="278">
        <v>0.204678362</v>
      </c>
      <c r="EN818" s="278">
        <v>0.29239766</v>
      </c>
      <c r="EO818" s="278">
        <v>8.0924860000000001E-2</v>
      </c>
      <c r="EP818" s="278">
        <v>0.41618496999999999</v>
      </c>
      <c r="EQ818" s="278">
        <v>0.11298315</v>
      </c>
      <c r="ER818" s="165">
        <v>-6.4578105012528003E-2</v>
      </c>
      <c r="ES818" s="166">
        <v>2.6580312982297301</v>
      </c>
      <c r="ET818" s="166">
        <v>3.67</v>
      </c>
      <c r="EU818" s="166">
        <v>3.8940381288906099</v>
      </c>
      <c r="EV818" s="166">
        <v>3.6255541101917599</v>
      </c>
      <c r="EW818" s="166">
        <v>3.9063632071980399</v>
      </c>
      <c r="EX818" s="284">
        <v>0.66595613956451405</v>
      </c>
      <c r="EZ818" s="167"/>
    </row>
    <row r="819" spans="1:156" ht="13" customHeight="1">
      <c r="A819" s="160" t="s">
        <v>29</v>
      </c>
      <c r="B819" s="282">
        <v>11427</v>
      </c>
      <c r="C819" s="282">
        <v>669724</v>
      </c>
      <c r="D819" s="282">
        <v>22304</v>
      </c>
      <c r="E819" s="282" t="s">
        <v>239</v>
      </c>
      <c r="F819" s="160" t="s">
        <v>239</v>
      </c>
      <c r="G819" s="175"/>
      <c r="H819" s="162" t="s">
        <v>3642</v>
      </c>
      <c r="I819" s="162" t="s">
        <v>3643</v>
      </c>
      <c r="J819" s="160">
        <v>27</v>
      </c>
      <c r="K819" s="161">
        <v>1</v>
      </c>
      <c r="M819" s="184" t="s">
        <v>837</v>
      </c>
      <c r="Z819" s="163"/>
      <c r="AS819" s="278"/>
      <c r="AT819" s="278"/>
      <c r="AU819" s="278"/>
      <c r="AV819" s="278"/>
      <c r="AW819" s="278"/>
      <c r="AX819" s="278"/>
      <c r="AY819" s="456"/>
      <c r="AZ819" s="278"/>
      <c r="BA819" s="278"/>
      <c r="BB819" s="278"/>
      <c r="BC819" s="278"/>
      <c r="BD819" s="164"/>
      <c r="BE819" s="164"/>
      <c r="BF819" s="164"/>
      <c r="BG819" s="164"/>
      <c r="BH819" s="164"/>
      <c r="BI819" s="164"/>
      <c r="BJ819" s="165"/>
      <c r="BK819" s="164"/>
      <c r="BL819" s="165"/>
      <c r="BM819" s="165"/>
      <c r="BN819" s="165"/>
      <c r="BO819" s="165"/>
      <c r="BP819" s="165"/>
      <c r="BQ819" s="165"/>
      <c r="BR819" s="165"/>
      <c r="BS819" s="284"/>
      <c r="BT819" s="289"/>
      <c r="BU819" s="279"/>
      <c r="BV819" s="290"/>
      <c r="BW819" s="289"/>
      <c r="BX819" s="289"/>
      <c r="BY819" s="289"/>
      <c r="BZ819" s="289"/>
      <c r="CA819" s="279"/>
      <c r="CB819" s="290"/>
      <c r="CC819" s="289"/>
      <c r="CD819" s="279"/>
      <c r="CE819" s="328"/>
      <c r="CF819" s="290"/>
      <c r="CG819" s="289"/>
      <c r="CH819" s="279"/>
      <c r="CI819" s="328"/>
      <c r="CJ819" s="290"/>
      <c r="CK819" s="289"/>
      <c r="CL819" s="279"/>
      <c r="CM819" s="328"/>
      <c r="CN819" s="290"/>
      <c r="CO819" s="289"/>
      <c r="CP819" s="279"/>
      <c r="CQ819" s="328"/>
      <c r="CR819" s="290"/>
      <c r="CS819" s="289"/>
      <c r="CT819" s="279"/>
      <c r="CU819" s="328"/>
      <c r="CV819" s="328"/>
      <c r="CW819" s="290"/>
      <c r="CX819" s="289"/>
      <c r="CY819" s="279"/>
      <c r="CZ819" s="328"/>
      <c r="DA819" s="328"/>
      <c r="DB819" s="290"/>
      <c r="DC819" s="289"/>
      <c r="DD819" s="279"/>
      <c r="DE819" s="328"/>
      <c r="DF819" s="328"/>
      <c r="DG819" s="290"/>
      <c r="DH819" s="289"/>
      <c r="DI819" s="284"/>
      <c r="DJ819" s="163">
        <v>37</v>
      </c>
      <c r="DK819" s="163">
        <v>0</v>
      </c>
      <c r="DL819" s="163">
        <v>0</v>
      </c>
      <c r="DM819" s="163">
        <v>3</v>
      </c>
      <c r="DN819" s="163">
        <v>2</v>
      </c>
      <c r="DO819" s="163">
        <v>0</v>
      </c>
      <c r="DP819" s="165">
        <v>42</v>
      </c>
      <c r="DQ819" s="165"/>
      <c r="DR819" s="165">
        <v>42</v>
      </c>
      <c r="DS819" s="163">
        <v>185</v>
      </c>
      <c r="DT819" s="163">
        <v>49</v>
      </c>
      <c r="DU819" s="163">
        <v>26</v>
      </c>
      <c r="DV819" s="163">
        <v>17</v>
      </c>
      <c r="DW819" s="163">
        <v>2</v>
      </c>
      <c r="DX819" s="163">
        <v>10</v>
      </c>
      <c r="DY819" s="163">
        <v>1</v>
      </c>
      <c r="DZ819" s="163">
        <v>1</v>
      </c>
      <c r="EA819" s="163">
        <v>2</v>
      </c>
      <c r="EB819" s="163">
        <v>0</v>
      </c>
      <c r="EC819" s="163">
        <v>28</v>
      </c>
      <c r="ED819" s="165">
        <v>6.0000010899136997</v>
      </c>
      <c r="EE819" s="165">
        <v>2.1428575321120298</v>
      </c>
      <c r="EF819" s="165">
        <v>0.42857150642240699</v>
      </c>
      <c r="EG819" s="165">
        <v>10.500001907348899</v>
      </c>
      <c r="EH819" s="166">
        <v>1.4047621599401099</v>
      </c>
      <c r="EI819" s="165">
        <v>108.96627845704801</v>
      </c>
      <c r="EJ819" s="164">
        <v>0.28160919540229801</v>
      </c>
      <c r="EK819" s="164">
        <v>0.32638888888888801</v>
      </c>
      <c r="EL819" s="278">
        <v>0.55479451999999996</v>
      </c>
      <c r="EM819" s="278">
        <v>0.19178082099999999</v>
      </c>
      <c r="EN819" s="278">
        <v>0.253424657</v>
      </c>
      <c r="EO819" s="278">
        <v>6.1643839999999998E-2</v>
      </c>
      <c r="EP819" s="278">
        <v>0.45205478999999998</v>
      </c>
      <c r="EQ819" s="278">
        <v>5.5474450000000002E-2</v>
      </c>
      <c r="ER819" s="165">
        <v>0.88460013475430299</v>
      </c>
      <c r="ES819" s="166">
        <v>3.6428578045904598</v>
      </c>
      <c r="ET819" s="166">
        <v>4.09</v>
      </c>
      <c r="EU819" s="166">
        <v>3.1571764939496298</v>
      </c>
      <c r="EV819" s="166">
        <v>3.8371378514424799</v>
      </c>
      <c r="EW819" s="166">
        <v>3.6795158084979001</v>
      </c>
      <c r="EX819" s="284">
        <v>0.449117451906204</v>
      </c>
    </row>
    <row r="820" spans="1:156" ht="13" customHeight="1">
      <c r="A820" s="160" t="s">
        <v>29</v>
      </c>
      <c r="B820" s="160">
        <v>13061</v>
      </c>
      <c r="C820" s="160">
        <v>676428</v>
      </c>
      <c r="D820" s="160">
        <v>30133</v>
      </c>
      <c r="E820" s="160" t="s">
        <v>239</v>
      </c>
      <c r="F820" s="160" t="s">
        <v>239</v>
      </c>
      <c r="G820" s="175"/>
      <c r="H820" s="162" t="s">
        <v>4005</v>
      </c>
      <c r="I820" s="162" t="s">
        <v>4004</v>
      </c>
      <c r="J820" s="160">
        <v>26</v>
      </c>
      <c r="K820" s="161">
        <v>1</v>
      </c>
      <c r="M820" s="184" t="s">
        <v>46</v>
      </c>
      <c r="Z820" s="163"/>
      <c r="AS820" s="278"/>
      <c r="AT820" s="278"/>
      <c r="AU820" s="278"/>
      <c r="AV820" s="278"/>
      <c r="AW820" s="278"/>
      <c r="AX820" s="278"/>
      <c r="AY820" s="456"/>
      <c r="AZ820" s="278"/>
      <c r="BA820" s="278"/>
      <c r="BB820" s="278"/>
      <c r="BC820" s="278"/>
      <c r="BD820" s="164"/>
      <c r="BE820" s="164"/>
      <c r="BF820" s="164"/>
      <c r="BG820" s="164"/>
      <c r="BH820" s="164"/>
      <c r="BI820" s="164"/>
      <c r="BJ820" s="165"/>
      <c r="BK820" s="164"/>
      <c r="BL820" s="165"/>
      <c r="BM820" s="165"/>
      <c r="BN820" s="165"/>
      <c r="BO820" s="165"/>
      <c r="BP820" s="165"/>
      <c r="BQ820" s="165"/>
      <c r="BR820" s="165"/>
      <c r="BS820" s="284"/>
      <c r="BT820" s="289"/>
      <c r="BU820" s="279"/>
      <c r="BV820" s="290"/>
      <c r="BW820" s="289"/>
      <c r="BX820" s="289"/>
      <c r="BY820" s="289"/>
      <c r="BZ820" s="289"/>
      <c r="CA820" s="279"/>
      <c r="CB820" s="290"/>
      <c r="CC820" s="289"/>
      <c r="CD820" s="279"/>
      <c r="CE820" s="328"/>
      <c r="CF820" s="290"/>
      <c r="CG820" s="289"/>
      <c r="CH820" s="279"/>
      <c r="CI820" s="328"/>
      <c r="CJ820" s="290"/>
      <c r="CK820" s="289"/>
      <c r="CL820" s="279"/>
      <c r="CM820" s="328"/>
      <c r="CN820" s="290"/>
      <c r="CO820" s="289"/>
      <c r="CP820" s="279"/>
      <c r="CQ820" s="328"/>
      <c r="CR820" s="290"/>
      <c r="CS820" s="289"/>
      <c r="CT820" s="279"/>
      <c r="CU820" s="328"/>
      <c r="CV820" s="328"/>
      <c r="CW820" s="290"/>
      <c r="CX820" s="289"/>
      <c r="CY820" s="279"/>
      <c r="CZ820" s="328"/>
      <c r="DA820" s="328"/>
      <c r="DB820" s="290"/>
      <c r="DC820" s="289"/>
      <c r="DD820" s="279"/>
      <c r="DE820" s="328"/>
      <c r="DF820" s="328"/>
      <c r="DG820" s="290"/>
      <c r="DH820" s="183"/>
      <c r="DI820" s="284"/>
      <c r="DJ820" s="163">
        <v>27</v>
      </c>
      <c r="DK820" s="163">
        <v>4</v>
      </c>
      <c r="DL820" s="163">
        <v>0</v>
      </c>
      <c r="DM820" s="163">
        <v>2</v>
      </c>
      <c r="DN820" s="163">
        <v>3</v>
      </c>
      <c r="DO820" s="163">
        <v>2</v>
      </c>
      <c r="DP820" s="165">
        <v>43</v>
      </c>
      <c r="DQ820" s="165">
        <v>7</v>
      </c>
      <c r="DR820" s="165">
        <v>36</v>
      </c>
      <c r="DS820" s="163">
        <v>187</v>
      </c>
      <c r="DT820" s="163">
        <v>39</v>
      </c>
      <c r="DU820" s="163">
        <v>20</v>
      </c>
      <c r="DV820" s="163">
        <v>13</v>
      </c>
      <c r="DW820" s="163">
        <v>3</v>
      </c>
      <c r="DX820" s="163">
        <v>17</v>
      </c>
      <c r="DY820" s="163">
        <v>3</v>
      </c>
      <c r="DZ820" s="163">
        <v>7</v>
      </c>
      <c r="EA820" s="163">
        <v>1</v>
      </c>
      <c r="EB820" s="163">
        <v>0</v>
      </c>
      <c r="EC820" s="163">
        <v>45</v>
      </c>
      <c r="ED820" s="165">
        <v>9.41860590450454</v>
      </c>
      <c r="EE820" s="165">
        <v>3.5581400083683801</v>
      </c>
      <c r="EF820" s="165">
        <v>0.62790706030030197</v>
      </c>
      <c r="EG820" s="165">
        <v>8.1627917839039306</v>
      </c>
      <c r="EH820" s="166">
        <v>1.30232575469692</v>
      </c>
      <c r="EI820" s="165">
        <v>101.020368340602</v>
      </c>
      <c r="EJ820" s="164">
        <v>0.23926380368098099</v>
      </c>
      <c r="EK820" s="164">
        <v>0.31304347826086898</v>
      </c>
      <c r="EL820" s="278">
        <v>0.48672566299999998</v>
      </c>
      <c r="EM820" s="278">
        <v>0.18584070699999999</v>
      </c>
      <c r="EN820" s="278">
        <v>0.32743362799999998</v>
      </c>
      <c r="EO820" s="278">
        <v>2.5423729999999999E-2</v>
      </c>
      <c r="EP820" s="278">
        <v>0.37288136</v>
      </c>
      <c r="EQ820" s="278">
        <v>0.10389610000000001</v>
      </c>
      <c r="ER820" s="165">
        <v>0.71238891738536902</v>
      </c>
      <c r="ES820" s="166">
        <v>2.7209305946346398</v>
      </c>
      <c r="ET820" s="166">
        <v>3.42</v>
      </c>
      <c r="EU820" s="166">
        <v>3.57412006755724</v>
      </c>
      <c r="EV820" s="166">
        <v>3.93594271633334</v>
      </c>
      <c r="EW820" s="166">
        <v>3.5454952795367798</v>
      </c>
      <c r="EX820" s="284">
        <v>0.35904822498559902</v>
      </c>
      <c r="EY820" s="459"/>
    </row>
    <row r="821" spans="1:156" ht="13" customHeight="1">
      <c r="A821" s="160" t="s">
        <v>29</v>
      </c>
      <c r="B821" s="160">
        <v>10763</v>
      </c>
      <c r="C821" s="160">
        <v>552640</v>
      </c>
      <c r="D821" s="160">
        <v>12828</v>
      </c>
      <c r="E821" s="160" t="s">
        <v>17</v>
      </c>
      <c r="F821" s="160" t="s">
        <v>17</v>
      </c>
      <c r="G821" s="175"/>
      <c r="H821" s="168" t="s">
        <v>1108</v>
      </c>
      <c r="I821" s="169" t="s">
        <v>136</v>
      </c>
      <c r="J821" s="170">
        <v>35</v>
      </c>
      <c r="K821" s="161">
        <v>1</v>
      </c>
      <c r="M821" s="184" t="s">
        <v>837</v>
      </c>
      <c r="Z821" s="163"/>
      <c r="AS821" s="278"/>
      <c r="AT821" s="278"/>
      <c r="AU821" s="278"/>
      <c r="AV821" s="278"/>
      <c r="AW821" s="278"/>
      <c r="AX821" s="278"/>
      <c r="AY821" s="456"/>
      <c r="AZ821" s="278"/>
      <c r="BA821" s="278"/>
      <c r="BB821" s="278"/>
      <c r="BC821" s="278"/>
      <c r="BD821" s="164"/>
      <c r="BE821" s="164"/>
      <c r="BF821" s="164"/>
      <c r="BG821" s="164"/>
      <c r="BH821" s="164"/>
      <c r="BI821" s="164"/>
      <c r="BJ821" s="165"/>
      <c r="BK821" s="164"/>
      <c r="BL821" s="165"/>
      <c r="BM821" s="165"/>
      <c r="BN821" s="165"/>
      <c r="BO821" s="165"/>
      <c r="BP821" s="165"/>
      <c r="BQ821" s="165"/>
      <c r="BR821" s="165"/>
      <c r="BS821" s="284"/>
      <c r="BT821" s="289"/>
      <c r="BU821" s="279"/>
      <c r="BV821" s="290"/>
      <c r="BW821" s="289"/>
      <c r="BX821" s="289"/>
      <c r="BY821" s="289"/>
      <c r="BZ821" s="289"/>
      <c r="CA821" s="279"/>
      <c r="CB821" s="290"/>
      <c r="CC821" s="289"/>
      <c r="CD821" s="279"/>
      <c r="CE821" s="328"/>
      <c r="CF821" s="290"/>
      <c r="CG821" s="289"/>
      <c r="CH821" s="279"/>
      <c r="CI821" s="328"/>
      <c r="CJ821" s="290"/>
      <c r="CK821" s="289"/>
      <c r="CL821" s="279"/>
      <c r="CM821" s="328"/>
      <c r="CN821" s="290"/>
      <c r="CO821" s="289"/>
      <c r="CP821" s="279"/>
      <c r="CQ821" s="328"/>
      <c r="CR821" s="290"/>
      <c r="CS821" s="289"/>
      <c r="CT821" s="279"/>
      <c r="CU821" s="328"/>
      <c r="CV821" s="328"/>
      <c r="CW821" s="290"/>
      <c r="CX821" s="289"/>
      <c r="CY821" s="279"/>
      <c r="CZ821" s="328"/>
      <c r="DA821" s="328"/>
      <c r="DB821" s="290"/>
      <c r="DC821" s="289"/>
      <c r="DD821" s="279"/>
      <c r="DE821" s="328"/>
      <c r="DF821" s="328"/>
      <c r="DG821" s="290"/>
      <c r="DH821" s="289"/>
      <c r="DI821" s="284"/>
      <c r="DJ821" s="163">
        <v>20</v>
      </c>
      <c r="DK821" s="163">
        <v>0</v>
      </c>
      <c r="DL821" s="163">
        <v>0</v>
      </c>
      <c r="DM821" s="163">
        <v>1</v>
      </c>
      <c r="DN821" s="163">
        <v>1</v>
      </c>
      <c r="DO821" s="163">
        <v>0</v>
      </c>
      <c r="DP821" s="165">
        <v>20.2</v>
      </c>
      <c r="DQ821" s="165"/>
      <c r="DR821" s="165">
        <v>20.2000007629394</v>
      </c>
      <c r="DS821" s="163">
        <v>87</v>
      </c>
      <c r="DT821" s="163">
        <v>19</v>
      </c>
      <c r="DU821" s="163">
        <v>10</v>
      </c>
      <c r="DV821" s="163">
        <v>9</v>
      </c>
      <c r="DW821" s="163">
        <v>2</v>
      </c>
      <c r="DX821" s="163">
        <v>6</v>
      </c>
      <c r="DY821" s="163">
        <v>0</v>
      </c>
      <c r="DZ821" s="163">
        <v>0</v>
      </c>
      <c r="EA821" s="163">
        <v>1</v>
      </c>
      <c r="EB821" s="163">
        <v>0</v>
      </c>
      <c r="EC821" s="163">
        <v>20</v>
      </c>
      <c r="ED821" s="165">
        <v>8.7096784911221494</v>
      </c>
      <c r="EE821" s="165">
        <v>2.6129035473366402</v>
      </c>
      <c r="EF821" s="165">
        <v>0.87096784911221503</v>
      </c>
      <c r="EG821" s="165">
        <v>8.2741945665660399</v>
      </c>
      <c r="EH821" s="166">
        <v>1.20967756821141</v>
      </c>
      <c r="EI821" s="165">
        <v>93.833722533206995</v>
      </c>
      <c r="EJ821" s="164">
        <v>0.234567901234567</v>
      </c>
      <c r="EK821" s="164">
        <v>0.28813559322033899</v>
      </c>
      <c r="EL821" s="278">
        <v>0.45901639300000002</v>
      </c>
      <c r="EM821" s="278">
        <v>0.21311475399999999</v>
      </c>
      <c r="EN821" s="278">
        <v>0.32786885199999999</v>
      </c>
      <c r="EO821" s="278">
        <v>8.1967209999999999E-2</v>
      </c>
      <c r="EP821" s="278">
        <v>0.40983607</v>
      </c>
      <c r="EQ821" s="278">
        <v>0.11038961</v>
      </c>
      <c r="ER821" s="165">
        <v>6.3738313324464696E-2</v>
      </c>
      <c r="ES821" s="166">
        <v>3.9193553210049599</v>
      </c>
      <c r="ET821" s="166">
        <v>4.4400000000000004</v>
      </c>
      <c r="EU821" s="166">
        <v>3.2792963204597201</v>
      </c>
      <c r="EV821" s="166">
        <v>3.4482162669742702</v>
      </c>
      <c r="EW821" s="166">
        <v>3.3447450962900098</v>
      </c>
      <c r="EX821" s="284">
        <v>0.187224090099334</v>
      </c>
    </row>
    <row r="822" spans="1:156" ht="13" customHeight="1">
      <c r="A822" s="160" t="s">
        <v>29</v>
      </c>
      <c r="B822" s="160">
        <v>11195</v>
      </c>
      <c r="C822" s="160">
        <v>657097</v>
      </c>
      <c r="D822" s="160">
        <v>19274</v>
      </c>
      <c r="E822" s="160" t="s">
        <v>14</v>
      </c>
      <c r="F822" s="160" t="s">
        <v>14</v>
      </c>
      <c r="G822" s="175"/>
      <c r="H822" s="168" t="s">
        <v>454</v>
      </c>
      <c r="I822" s="169" t="s">
        <v>576</v>
      </c>
      <c r="J822" s="170">
        <v>31</v>
      </c>
      <c r="K822" s="161">
        <v>1</v>
      </c>
      <c r="M822" s="184" t="s">
        <v>837</v>
      </c>
      <c r="Z822" s="163"/>
      <c r="AS822" s="278"/>
      <c r="AT822" s="278"/>
      <c r="AU822" s="278"/>
      <c r="AV822" s="278"/>
      <c r="AW822" s="278"/>
      <c r="AX822" s="278"/>
      <c r="AY822" s="456"/>
      <c r="AZ822" s="278"/>
      <c r="BA822" s="278"/>
      <c r="BB822" s="278"/>
      <c r="BC822" s="278"/>
      <c r="BD822" s="164"/>
      <c r="BE822" s="164"/>
      <c r="BF822" s="164"/>
      <c r="BG822" s="164"/>
      <c r="BH822" s="164"/>
      <c r="BI822" s="164"/>
      <c r="BJ822" s="165"/>
      <c r="BK822" s="164"/>
      <c r="BL822" s="165"/>
      <c r="BM822" s="165"/>
      <c r="BN822" s="165"/>
      <c r="BO822" s="165"/>
      <c r="BP822" s="332"/>
      <c r="BQ822" s="165"/>
      <c r="BR822" s="165"/>
      <c r="BS822" s="284"/>
      <c r="BT822" s="289"/>
      <c r="BU822" s="279"/>
      <c r="BV822" s="290"/>
      <c r="BW822" s="289"/>
      <c r="BX822" s="289"/>
      <c r="BY822" s="289"/>
      <c r="BZ822" s="289"/>
      <c r="CA822" s="279"/>
      <c r="CB822" s="290"/>
      <c r="CC822" s="289"/>
      <c r="CD822" s="279"/>
      <c r="CE822" s="328"/>
      <c r="CF822" s="290"/>
      <c r="CG822" s="289"/>
      <c r="CH822" s="279"/>
      <c r="CI822" s="328"/>
      <c r="CJ822" s="290"/>
      <c r="CK822" s="289"/>
      <c r="CL822" s="279"/>
      <c r="CM822" s="328"/>
      <c r="CN822" s="290"/>
      <c r="CO822" s="289"/>
      <c r="CP822" s="279"/>
      <c r="CQ822" s="328"/>
      <c r="CR822" s="290"/>
      <c r="CS822" s="289"/>
      <c r="CT822" s="279"/>
      <c r="CU822" s="328"/>
      <c r="CV822" s="328"/>
      <c r="CW822" s="290"/>
      <c r="CX822" s="289"/>
      <c r="CY822" s="279"/>
      <c r="CZ822" s="328"/>
      <c r="DA822" s="328"/>
      <c r="DB822" s="290"/>
      <c r="DC822" s="289"/>
      <c r="DD822" s="279"/>
      <c r="DE822" s="328"/>
      <c r="DF822" s="328"/>
      <c r="DG822" s="290"/>
      <c r="DH822" s="289"/>
      <c r="DI822" s="284"/>
      <c r="DJ822" s="163">
        <v>36</v>
      </c>
      <c r="DK822" s="163">
        <v>0</v>
      </c>
      <c r="DL822" s="163">
        <v>0</v>
      </c>
      <c r="DM822" s="163">
        <v>4</v>
      </c>
      <c r="DN822" s="163">
        <v>3</v>
      </c>
      <c r="DO822" s="163">
        <v>1</v>
      </c>
      <c r="DP822" s="165">
        <v>41</v>
      </c>
      <c r="DQ822" s="165"/>
      <c r="DR822" s="165">
        <v>41</v>
      </c>
      <c r="DS822" s="163">
        <v>172</v>
      </c>
      <c r="DT822" s="163">
        <v>35</v>
      </c>
      <c r="DU822" s="163">
        <v>17</v>
      </c>
      <c r="DV822" s="163">
        <v>17</v>
      </c>
      <c r="DW822" s="163">
        <v>5</v>
      </c>
      <c r="DX822" s="163">
        <v>14</v>
      </c>
      <c r="DY822" s="163">
        <v>2</v>
      </c>
      <c r="DZ822" s="163">
        <v>1</v>
      </c>
      <c r="EA822" s="163">
        <v>0</v>
      </c>
      <c r="EB822" s="163">
        <v>0</v>
      </c>
      <c r="EC822" s="163">
        <v>31</v>
      </c>
      <c r="ED822" s="165">
        <v>6.8048786819159002</v>
      </c>
      <c r="EE822" s="165">
        <v>3.07317101763944</v>
      </c>
      <c r="EF822" s="165">
        <v>1.09756107772837</v>
      </c>
      <c r="EG822" s="165">
        <v>7.6829275440986002</v>
      </c>
      <c r="EH822" s="166">
        <v>1.19512206241533</v>
      </c>
      <c r="EI822" s="165">
        <v>92.704663577258501</v>
      </c>
      <c r="EJ822" s="164">
        <v>0.22292993630573199</v>
      </c>
      <c r="EK822" s="164">
        <v>0.24793388429752</v>
      </c>
      <c r="EL822" s="278">
        <v>0.33333333300000001</v>
      </c>
      <c r="EM822" s="278">
        <v>0.17073170700000001</v>
      </c>
      <c r="EN822" s="278">
        <v>0.49593495900000001</v>
      </c>
      <c r="EO822" s="278">
        <v>3.9682540000000002E-2</v>
      </c>
      <c r="EP822" s="278">
        <v>0.32539683000000003</v>
      </c>
      <c r="EQ822" s="278">
        <v>0.11400651000000001</v>
      </c>
      <c r="ER822" s="165">
        <v>-0.61557187602039398</v>
      </c>
      <c r="ES822" s="166">
        <v>3.7317076642764602</v>
      </c>
      <c r="ET822" s="166">
        <v>3.25</v>
      </c>
      <c r="EU822" s="166">
        <v>4.2564797257894904</v>
      </c>
      <c r="EV822" s="166">
        <v>4.8649574893559002</v>
      </c>
      <c r="EW822" s="166">
        <v>4.38629628492472</v>
      </c>
      <c r="EX822" s="284">
        <v>0.15597493946552199</v>
      </c>
    </row>
    <row r="823" spans="1:156" ht="13" customHeight="1">
      <c r="A823" s="160" t="s">
        <v>29</v>
      </c>
      <c r="B823" s="160">
        <v>12658</v>
      </c>
      <c r="C823" s="160">
        <v>623211</v>
      </c>
      <c r="D823" s="160">
        <v>6107</v>
      </c>
      <c r="E823" s="160" t="s">
        <v>345</v>
      </c>
      <c r="F823" s="160" t="s">
        <v>345</v>
      </c>
      <c r="G823" s="175"/>
      <c r="H823" s="162" t="s">
        <v>4357</v>
      </c>
      <c r="I823" s="162" t="s">
        <v>1954</v>
      </c>
      <c r="J823" s="160">
        <v>35</v>
      </c>
      <c r="K823" s="161">
        <v>1</v>
      </c>
      <c r="M823" s="184" t="s">
        <v>837</v>
      </c>
      <c r="Z823" s="163"/>
      <c r="AS823" s="278"/>
      <c r="AT823" s="278"/>
      <c r="AU823" s="278"/>
      <c r="AV823" s="278"/>
      <c r="AW823" s="278"/>
      <c r="AX823" s="278"/>
      <c r="AY823" s="456"/>
      <c r="AZ823" s="278"/>
      <c r="BA823" s="278"/>
      <c r="BB823" s="278"/>
      <c r="BC823" s="278"/>
      <c r="BD823" s="164"/>
      <c r="BE823" s="164"/>
      <c r="BF823" s="164"/>
      <c r="BG823" s="164"/>
      <c r="BH823" s="164"/>
      <c r="BI823" s="164"/>
      <c r="BJ823" s="165"/>
      <c r="BK823" s="164"/>
      <c r="BL823" s="165"/>
      <c r="BM823" s="165"/>
      <c r="BN823" s="165"/>
      <c r="BO823" s="165"/>
      <c r="BP823" s="165"/>
      <c r="BQ823" s="165"/>
      <c r="BR823" s="165"/>
      <c r="BS823" s="284"/>
      <c r="BT823" s="289"/>
      <c r="BU823" s="279"/>
      <c r="BV823" s="290"/>
      <c r="BW823" s="289"/>
      <c r="BX823" s="289"/>
      <c r="BY823" s="289"/>
      <c r="BZ823" s="289"/>
      <c r="CA823" s="279"/>
      <c r="CB823" s="290"/>
      <c r="CC823" s="289"/>
      <c r="CD823" s="279"/>
      <c r="CE823" s="328"/>
      <c r="CF823" s="290"/>
      <c r="CG823" s="289"/>
      <c r="CH823" s="279"/>
      <c r="CI823" s="328"/>
      <c r="CJ823" s="290"/>
      <c r="CK823" s="289"/>
      <c r="CL823" s="279"/>
      <c r="CM823" s="328"/>
      <c r="CN823" s="290"/>
      <c r="CO823" s="289"/>
      <c r="CP823" s="279"/>
      <c r="CQ823" s="328"/>
      <c r="CR823" s="290"/>
      <c r="CS823" s="289"/>
      <c r="CT823" s="279"/>
      <c r="CU823" s="328"/>
      <c r="CV823" s="328"/>
      <c r="CW823" s="290"/>
      <c r="CX823" s="289"/>
      <c r="CY823" s="279"/>
      <c r="CZ823" s="328"/>
      <c r="DA823" s="328"/>
      <c r="DB823" s="290"/>
      <c r="DC823" s="289"/>
      <c r="DD823" s="279"/>
      <c r="DE823" s="328"/>
      <c r="DF823" s="328"/>
      <c r="DG823" s="290"/>
      <c r="DH823" s="289"/>
      <c r="DI823" s="284"/>
      <c r="DJ823" s="163">
        <v>37</v>
      </c>
      <c r="DK823" s="163">
        <v>3</v>
      </c>
      <c r="DL823" s="163">
        <v>0</v>
      </c>
      <c r="DM823" s="163">
        <v>4</v>
      </c>
      <c r="DN823" s="163">
        <v>2</v>
      </c>
      <c r="DO823" s="163">
        <v>1</v>
      </c>
      <c r="DP823" s="165">
        <v>45.1</v>
      </c>
      <c r="DQ823" s="165">
        <v>4</v>
      </c>
      <c r="DR823" s="165">
        <v>41.099998474121001</v>
      </c>
      <c r="DS823" s="163">
        <v>186</v>
      </c>
      <c r="DT823" s="163">
        <v>30</v>
      </c>
      <c r="DU823" s="163">
        <v>22</v>
      </c>
      <c r="DV823" s="163">
        <v>19</v>
      </c>
      <c r="DW823" s="163">
        <v>4</v>
      </c>
      <c r="DX823" s="163">
        <v>24</v>
      </c>
      <c r="DY823" s="163">
        <v>1</v>
      </c>
      <c r="DZ823" s="163">
        <v>4</v>
      </c>
      <c r="EA823" s="163">
        <v>1</v>
      </c>
      <c r="EB823" s="163">
        <v>0</v>
      </c>
      <c r="EC823" s="163">
        <v>46</v>
      </c>
      <c r="ED823" s="165">
        <v>9.1323547342660305</v>
      </c>
      <c r="EE823" s="165">
        <v>4.7647068178779302</v>
      </c>
      <c r="EF823" s="165">
        <v>0.79411780297965495</v>
      </c>
      <c r="EG823" s="165">
        <v>5.9558835223474098</v>
      </c>
      <c r="EH823" s="166">
        <v>1.1911767044694801</v>
      </c>
      <c r="EI823" s="165">
        <v>91.933515101723799</v>
      </c>
      <c r="EJ823" s="164">
        <v>0.189873417721519</v>
      </c>
      <c r="EK823" s="164">
        <v>0.24074074074074001</v>
      </c>
      <c r="EL823" s="278">
        <v>0.48181818100000001</v>
      </c>
      <c r="EM823" s="278">
        <v>0.16363636300000001</v>
      </c>
      <c r="EN823" s="278">
        <v>0.35454545399999998</v>
      </c>
      <c r="EO823" s="278">
        <v>8.9285710000000004E-2</v>
      </c>
      <c r="EP823" s="278">
        <v>0.39285713999999999</v>
      </c>
      <c r="EQ823" s="278">
        <v>0.12</v>
      </c>
      <c r="ER823" s="165">
        <v>-0.15799569535237601</v>
      </c>
      <c r="ES823" s="166">
        <v>3.7720595641533601</v>
      </c>
      <c r="ET823" s="166">
        <v>3.82</v>
      </c>
      <c r="EU823" s="166">
        <v>4.0563363354099202</v>
      </c>
      <c r="EV823" s="166">
        <v>4.1778247344145001</v>
      </c>
      <c r="EW823" s="166">
        <v>3.99235083132525</v>
      </c>
      <c r="EX823" s="284">
        <v>0.13660404458642</v>
      </c>
    </row>
    <row r="824" spans="1:156" ht="13" customHeight="1">
      <c r="A824" s="160" t="s">
        <v>29</v>
      </c>
      <c r="B824" s="160">
        <v>9815</v>
      </c>
      <c r="C824" s="160">
        <v>554340</v>
      </c>
      <c r="D824" s="160">
        <v>12095</v>
      </c>
      <c r="E824" s="160" t="s">
        <v>470</v>
      </c>
      <c r="F824" s="160" t="s">
        <v>470</v>
      </c>
      <c r="G824" s="175"/>
      <c r="H824" s="168" t="s">
        <v>3333</v>
      </c>
      <c r="I824" s="169" t="s">
        <v>825</v>
      </c>
      <c r="J824" s="170">
        <v>34</v>
      </c>
      <c r="K824" s="161">
        <v>1</v>
      </c>
      <c r="M824" s="184" t="s">
        <v>837</v>
      </c>
      <c r="Z824" s="163"/>
      <c r="AS824" s="278"/>
      <c r="AT824" s="278"/>
      <c r="AU824" s="278"/>
      <c r="AV824" s="278"/>
      <c r="AW824" s="278"/>
      <c r="AX824" s="278"/>
      <c r="AY824" s="456"/>
      <c r="AZ824" s="278"/>
      <c r="BA824" s="278"/>
      <c r="BB824" s="278"/>
      <c r="BC824" s="278"/>
      <c r="BD824" s="164"/>
      <c r="BE824" s="164"/>
      <c r="BF824" s="164"/>
      <c r="BG824" s="164"/>
      <c r="BH824" s="164"/>
      <c r="BI824" s="164"/>
      <c r="BJ824" s="165"/>
      <c r="BK824" s="164"/>
      <c r="BL824" s="165"/>
      <c r="BM824" s="165"/>
      <c r="BN824" s="165"/>
      <c r="BO824" s="165"/>
      <c r="BP824" s="165"/>
      <c r="BQ824" s="165"/>
      <c r="BR824" s="165"/>
      <c r="BS824" s="284"/>
      <c r="BT824" s="289"/>
      <c r="BU824" s="279"/>
      <c r="BV824" s="290"/>
      <c r="BW824" s="289"/>
      <c r="BX824" s="289"/>
      <c r="BY824" s="289"/>
      <c r="BZ824" s="289"/>
      <c r="CA824" s="279"/>
      <c r="CB824" s="290"/>
      <c r="CC824" s="289"/>
      <c r="CD824" s="279"/>
      <c r="CE824" s="328"/>
      <c r="CF824" s="290"/>
      <c r="CG824" s="289"/>
      <c r="CH824" s="279"/>
      <c r="CI824" s="328"/>
      <c r="CJ824" s="290"/>
      <c r="CK824" s="289"/>
      <c r="CL824" s="279"/>
      <c r="CM824" s="328"/>
      <c r="CN824" s="290"/>
      <c r="CO824" s="289"/>
      <c r="CP824" s="279"/>
      <c r="CQ824" s="328"/>
      <c r="CR824" s="290"/>
      <c r="CS824" s="289"/>
      <c r="CT824" s="279"/>
      <c r="CU824" s="328"/>
      <c r="CV824" s="328"/>
      <c r="CW824" s="290"/>
      <c r="CX824" s="289"/>
      <c r="CY824" s="279"/>
      <c r="CZ824" s="328"/>
      <c r="DA824" s="328"/>
      <c r="DB824" s="290"/>
      <c r="DC824" s="289"/>
      <c r="DD824" s="279"/>
      <c r="DE824" s="328"/>
      <c r="DF824" s="328"/>
      <c r="DG824" s="290"/>
      <c r="DH824" s="289"/>
      <c r="DI824" s="284"/>
      <c r="DJ824" s="163">
        <v>22</v>
      </c>
      <c r="DK824" s="163">
        <v>0</v>
      </c>
      <c r="DL824" s="163">
        <v>0</v>
      </c>
      <c r="DM824" s="163">
        <v>1</v>
      </c>
      <c r="DN824" s="163">
        <v>2</v>
      </c>
      <c r="DO824" s="163">
        <v>3</v>
      </c>
      <c r="DP824" s="165">
        <v>21</v>
      </c>
      <c r="DQ824" s="165"/>
      <c r="DR824" s="165">
        <v>21</v>
      </c>
      <c r="DS824" s="163">
        <v>90</v>
      </c>
      <c r="DT824" s="163">
        <v>13</v>
      </c>
      <c r="DU824" s="163">
        <v>10</v>
      </c>
      <c r="DV824" s="163">
        <v>9</v>
      </c>
      <c r="DW824" s="163">
        <v>2</v>
      </c>
      <c r="DX824" s="163">
        <v>12</v>
      </c>
      <c r="DY824" s="163">
        <v>1</v>
      </c>
      <c r="DZ824" s="163">
        <v>1</v>
      </c>
      <c r="EA824" s="163">
        <v>2</v>
      </c>
      <c r="EB824" s="163">
        <v>0</v>
      </c>
      <c r="EC824" s="163">
        <v>25</v>
      </c>
      <c r="ED824" s="165">
        <v>10.7142876605601</v>
      </c>
      <c r="EE824" s="165">
        <v>5.1428580770688797</v>
      </c>
      <c r="EF824" s="165">
        <v>0.85714301284481398</v>
      </c>
      <c r="EG824" s="165">
        <v>5.5714295834912901</v>
      </c>
      <c r="EH824" s="166">
        <v>1.1904764067289</v>
      </c>
      <c r="EI824" s="165">
        <v>92.344303777159297</v>
      </c>
      <c r="EJ824" s="164">
        <v>0.168831168831168</v>
      </c>
      <c r="EK824" s="164">
        <v>0.22</v>
      </c>
      <c r="EL824" s="278">
        <v>0.41176470500000001</v>
      </c>
      <c r="EM824" s="278">
        <v>0.25490195999999998</v>
      </c>
      <c r="EN824" s="278">
        <v>0.33333333300000001</v>
      </c>
      <c r="EO824" s="278">
        <v>9.6153849999999999E-2</v>
      </c>
      <c r="EP824" s="278">
        <v>0.40384615000000001</v>
      </c>
      <c r="EQ824" s="278">
        <v>0.12777778000000001</v>
      </c>
      <c r="ER824" s="165">
        <v>-0.60952975168573598</v>
      </c>
      <c r="ES824" s="166">
        <v>3.8571435578016602</v>
      </c>
      <c r="ET824" s="166">
        <v>4.6500000000000004</v>
      </c>
      <c r="EU824" s="166">
        <v>3.8000337535832398</v>
      </c>
      <c r="EV824" s="166">
        <v>3.75562231830745</v>
      </c>
      <c r="EW824" s="166">
        <v>3.7179957684969298</v>
      </c>
      <c r="EX824" s="284">
        <v>0.104581214487552</v>
      </c>
    </row>
    <row r="825" spans="1:156" ht="13" customHeight="1">
      <c r="A825" s="160" t="s">
        <v>29</v>
      </c>
      <c r="B825" s="160">
        <v>12092</v>
      </c>
      <c r="C825" s="160">
        <v>660825</v>
      </c>
      <c r="D825" s="160">
        <v>20997</v>
      </c>
      <c r="E825" s="160" t="s">
        <v>598</v>
      </c>
      <c r="F825" s="160" t="s">
        <v>598</v>
      </c>
      <c r="G825" s="175"/>
      <c r="H825" s="162" t="s">
        <v>2458</v>
      </c>
      <c r="I825" s="162" t="s">
        <v>2459</v>
      </c>
      <c r="J825" s="161">
        <v>29</v>
      </c>
      <c r="K825" s="161">
        <v>1</v>
      </c>
      <c r="M825" s="184" t="s">
        <v>837</v>
      </c>
      <c r="Z825" s="163"/>
      <c r="AS825" s="278"/>
      <c r="AT825" s="278"/>
      <c r="AU825" s="278"/>
      <c r="AV825" s="278"/>
      <c r="AW825" s="278"/>
      <c r="AX825" s="278"/>
      <c r="AY825" s="456"/>
      <c r="AZ825" s="278"/>
      <c r="BA825" s="278"/>
      <c r="BB825" s="278"/>
      <c r="BC825" s="278"/>
      <c r="BD825" s="164"/>
      <c r="BE825" s="164"/>
      <c r="BF825" s="164"/>
      <c r="BG825" s="164"/>
      <c r="BH825" s="164"/>
      <c r="BI825" s="164"/>
      <c r="BJ825" s="165"/>
      <c r="BK825" s="164"/>
      <c r="BL825" s="165"/>
      <c r="BM825" s="165"/>
      <c r="BN825" s="165"/>
      <c r="BO825" s="165"/>
      <c r="BP825" s="165"/>
      <c r="BQ825" s="165"/>
      <c r="BR825" s="165"/>
      <c r="BS825" s="284"/>
      <c r="BT825" s="289"/>
      <c r="BU825" s="279"/>
      <c r="BV825" s="290"/>
      <c r="BW825" s="289"/>
      <c r="BX825" s="289"/>
      <c r="BY825" s="289"/>
      <c r="BZ825" s="289"/>
      <c r="CA825" s="279"/>
      <c r="CB825" s="290"/>
      <c r="CC825" s="289"/>
      <c r="CD825" s="279"/>
      <c r="CE825" s="328"/>
      <c r="CF825" s="290"/>
      <c r="CG825" s="289"/>
      <c r="CH825" s="279"/>
      <c r="CI825" s="328"/>
      <c r="CJ825" s="290"/>
      <c r="CK825" s="289"/>
      <c r="CL825" s="279"/>
      <c r="CM825" s="328"/>
      <c r="CN825" s="290"/>
      <c r="CO825" s="289"/>
      <c r="CP825" s="279"/>
      <c r="CQ825" s="328"/>
      <c r="CR825" s="290"/>
      <c r="CS825" s="289"/>
      <c r="CT825" s="279"/>
      <c r="CU825" s="328"/>
      <c r="CV825" s="328"/>
      <c r="CW825" s="290"/>
      <c r="CX825" s="289"/>
      <c r="CY825" s="279"/>
      <c r="CZ825" s="328"/>
      <c r="DA825" s="328"/>
      <c r="DB825" s="290"/>
      <c r="DC825" s="289"/>
      <c r="DD825" s="279"/>
      <c r="DE825" s="328"/>
      <c r="DF825" s="328"/>
      <c r="DG825" s="290"/>
      <c r="DH825" s="289"/>
      <c r="DI825" s="284"/>
      <c r="DJ825" s="163">
        <v>40</v>
      </c>
      <c r="DK825" s="163">
        <v>0</v>
      </c>
      <c r="DL825" s="163">
        <v>0</v>
      </c>
      <c r="DM825" s="163">
        <v>3</v>
      </c>
      <c r="DN825" s="163">
        <v>0</v>
      </c>
      <c r="DO825" s="163">
        <v>0</v>
      </c>
      <c r="DP825" s="165">
        <v>46.1</v>
      </c>
      <c r="DQ825" s="165"/>
      <c r="DR825" s="165">
        <v>46.099998474121001</v>
      </c>
      <c r="DS825" s="163">
        <v>185</v>
      </c>
      <c r="DT825" s="163">
        <v>31</v>
      </c>
      <c r="DU825" s="163">
        <v>14</v>
      </c>
      <c r="DV825" s="163">
        <v>14</v>
      </c>
      <c r="DW825" s="163">
        <v>5</v>
      </c>
      <c r="DX825" s="163">
        <v>19</v>
      </c>
      <c r="DY825" s="163">
        <v>1</v>
      </c>
      <c r="DZ825" s="163">
        <v>1</v>
      </c>
      <c r="EA825" s="163">
        <v>1</v>
      </c>
      <c r="EB825" s="163">
        <v>0</v>
      </c>
      <c r="EC825" s="163">
        <v>42</v>
      </c>
      <c r="ED825" s="165">
        <v>8.1582742768732803</v>
      </c>
      <c r="EE825" s="165">
        <v>3.6906478871569601</v>
      </c>
      <c r="EF825" s="165">
        <v>0.97122312819919998</v>
      </c>
      <c r="EG825" s="165">
        <v>6.0215833948350399</v>
      </c>
      <c r="EH825" s="166">
        <v>1.07913680911022</v>
      </c>
      <c r="EI825" s="165">
        <v>83.707780141065101</v>
      </c>
      <c r="EJ825" s="164">
        <v>0.18787878787878701</v>
      </c>
      <c r="EK825" s="164">
        <v>0.22033898305084701</v>
      </c>
      <c r="EL825" s="278">
        <v>0.33333333300000001</v>
      </c>
      <c r="EM825" s="278">
        <v>0.21951219499999999</v>
      </c>
      <c r="EN825" s="278">
        <v>0.447154471</v>
      </c>
      <c r="EO825" s="278">
        <v>5.6910570000000001E-2</v>
      </c>
      <c r="EP825" s="278">
        <v>0.33333332999999998</v>
      </c>
      <c r="EQ825" s="278">
        <v>6.729475E-2</v>
      </c>
      <c r="ER825" s="165">
        <v>0.36752649787970798</v>
      </c>
      <c r="ES825" s="166">
        <v>2.7194247589577598</v>
      </c>
      <c r="ET825" s="166">
        <v>3.37</v>
      </c>
      <c r="EU825" s="166">
        <v>3.97064009301628</v>
      </c>
      <c r="EV825" s="166">
        <v>4.3181282414975604</v>
      </c>
      <c r="EW825" s="166">
        <v>3.9784530606055499</v>
      </c>
      <c r="EX825" s="284">
        <v>7.0611484348773901E-2</v>
      </c>
    </row>
    <row r="826" spans="1:156" ht="13" customHeight="1">
      <c r="A826" s="160" t="s">
        <v>29</v>
      </c>
      <c r="B826" s="160">
        <v>10148</v>
      </c>
      <c r="C826" s="160">
        <v>605483</v>
      </c>
      <c r="D826" s="160">
        <v>13543</v>
      </c>
      <c r="E826" s="160" t="s">
        <v>15</v>
      </c>
      <c r="F826" s="160" t="s">
        <v>15</v>
      </c>
      <c r="G826" s="175"/>
      <c r="H826" s="168" t="s">
        <v>556</v>
      </c>
      <c r="I826" s="169" t="s">
        <v>208</v>
      </c>
      <c r="J826" s="170">
        <v>32</v>
      </c>
      <c r="K826" s="161">
        <v>1</v>
      </c>
      <c r="M826" s="184" t="s">
        <v>46</v>
      </c>
      <c r="Z826" s="163"/>
      <c r="AS826" s="278"/>
      <c r="AT826" s="278"/>
      <c r="AU826" s="278"/>
      <c r="AV826" s="278"/>
      <c r="AW826" s="278"/>
      <c r="AX826" s="278"/>
      <c r="AY826" s="456"/>
      <c r="AZ826" s="278"/>
      <c r="BA826" s="278"/>
      <c r="BB826" s="278"/>
      <c r="BC826" s="278"/>
      <c r="BD826" s="164"/>
      <c r="BE826" s="164"/>
      <c r="BF826" s="164"/>
      <c r="BG826" s="164"/>
      <c r="BH826" s="164"/>
      <c r="BI826" s="164"/>
      <c r="BJ826" s="165"/>
      <c r="BK826" s="164"/>
      <c r="BL826" s="165"/>
      <c r="BM826" s="165"/>
      <c r="BN826" s="165"/>
      <c r="BO826" s="165"/>
      <c r="BP826" s="165"/>
      <c r="BQ826" s="165"/>
      <c r="BR826" s="165"/>
      <c r="BS826" s="284"/>
      <c r="BT826" s="289"/>
      <c r="BU826" s="279"/>
      <c r="BV826" s="290"/>
      <c r="BW826" s="289"/>
      <c r="BX826" s="289"/>
      <c r="BY826" s="289"/>
      <c r="BZ826" s="289"/>
      <c r="CA826" s="279"/>
      <c r="CB826" s="290"/>
      <c r="CC826" s="289"/>
      <c r="CD826" s="279"/>
      <c r="CE826" s="328"/>
      <c r="CF826" s="290"/>
      <c r="CG826" s="289"/>
      <c r="CH826" s="279"/>
      <c r="CI826" s="328"/>
      <c r="CJ826" s="290"/>
      <c r="CK826" s="289"/>
      <c r="CL826" s="279"/>
      <c r="CM826" s="328"/>
      <c r="CN826" s="290"/>
      <c r="CO826" s="289"/>
      <c r="CP826" s="279"/>
      <c r="CQ826" s="328"/>
      <c r="CR826" s="290"/>
      <c r="CS826" s="289"/>
      <c r="CT826" s="279"/>
      <c r="CU826" s="328"/>
      <c r="CV826" s="328"/>
      <c r="CW826" s="290"/>
      <c r="CX826" s="289"/>
      <c r="CY826" s="279"/>
      <c r="CZ826" s="328"/>
      <c r="DA826" s="328"/>
      <c r="DB826" s="290"/>
      <c r="DC826" s="289"/>
      <c r="DD826" s="279"/>
      <c r="DE826" s="328"/>
      <c r="DF826" s="328"/>
      <c r="DG826" s="290"/>
      <c r="DH826" s="289"/>
      <c r="DI826" s="284"/>
      <c r="DJ826" s="163">
        <v>2</v>
      </c>
      <c r="DK826" s="163">
        <v>2</v>
      </c>
      <c r="DL826" s="163">
        <v>0</v>
      </c>
      <c r="DM826" s="163">
        <v>1</v>
      </c>
      <c r="DN826" s="163">
        <v>0</v>
      </c>
      <c r="DO826" s="163">
        <v>0</v>
      </c>
      <c r="DP826" s="165">
        <v>9</v>
      </c>
      <c r="DQ826" s="165">
        <v>9</v>
      </c>
      <c r="DR826" s="165"/>
      <c r="DS826" s="163">
        <v>46</v>
      </c>
      <c r="DT826" s="163">
        <v>10</v>
      </c>
      <c r="DU826" s="163">
        <v>7</v>
      </c>
      <c r="DV826" s="163">
        <v>2</v>
      </c>
      <c r="DW826" s="163">
        <v>0</v>
      </c>
      <c r="DX826" s="163">
        <v>8</v>
      </c>
      <c r="DY826" s="163">
        <v>0</v>
      </c>
      <c r="DZ826" s="163">
        <v>0</v>
      </c>
      <c r="EA826" s="163">
        <v>2</v>
      </c>
      <c r="EB826" s="163">
        <v>0</v>
      </c>
      <c r="EC826" s="163">
        <v>4</v>
      </c>
      <c r="ED826" s="165">
        <v>4</v>
      </c>
      <c r="EE826" s="165">
        <v>8</v>
      </c>
      <c r="EF826" s="165">
        <v>0</v>
      </c>
      <c r="EG826" s="165">
        <v>10</v>
      </c>
      <c r="EH826" s="166">
        <v>2</v>
      </c>
      <c r="EI826" s="165">
        <v>154.357476530182</v>
      </c>
      <c r="EJ826" s="164">
        <v>0.26315789473684198</v>
      </c>
      <c r="EK826" s="164">
        <v>0.29411764705882298</v>
      </c>
      <c r="EL826" s="278">
        <v>0.34375</v>
      </c>
      <c r="EM826" s="278">
        <v>0.28125</v>
      </c>
      <c r="EN826" s="278">
        <v>0.375</v>
      </c>
      <c r="EO826" s="278">
        <v>0.11764706</v>
      </c>
      <c r="EP826" s="278">
        <v>0.38235293999999997</v>
      </c>
      <c r="EQ826" s="278">
        <v>9.8837209999999995E-2</v>
      </c>
      <c r="ER826" s="165">
        <v>-5.4849162860471402E-2</v>
      </c>
      <c r="ES826" s="166">
        <v>2</v>
      </c>
      <c r="ET826" s="166">
        <v>7.87</v>
      </c>
      <c r="EU826" s="166">
        <v>4.8635256873236701</v>
      </c>
      <c r="EV826" s="166">
        <v>6.8295931405491297</v>
      </c>
      <c r="EW826" s="166">
        <v>7.2106967834623497</v>
      </c>
      <c r="EX826" s="284">
        <v>5.7053457945585202E-2</v>
      </c>
    </row>
    <row r="827" spans="1:156" ht="13" customHeight="1">
      <c r="A827" s="160" t="s">
        <v>29</v>
      </c>
      <c r="B827" s="160">
        <v>12196</v>
      </c>
      <c r="C827" s="160">
        <v>547001</v>
      </c>
      <c r="D827" s="160">
        <v>18769</v>
      </c>
      <c r="E827" s="160" t="s">
        <v>17</v>
      </c>
      <c r="F827" s="160" t="s">
        <v>17</v>
      </c>
      <c r="G827" s="175"/>
      <c r="H827" s="162" t="s">
        <v>2354</v>
      </c>
      <c r="I827" s="162" t="s">
        <v>600</v>
      </c>
      <c r="J827" s="161">
        <v>30</v>
      </c>
      <c r="K827" s="161">
        <v>1</v>
      </c>
      <c r="M827" s="184" t="s">
        <v>837</v>
      </c>
      <c r="Z827" s="163"/>
      <c r="AS827" s="278"/>
      <c r="AT827" s="278"/>
      <c r="AU827" s="278"/>
      <c r="AV827" s="278"/>
      <c r="AW827" s="278"/>
      <c r="AX827" s="278"/>
      <c r="AY827" s="456"/>
      <c r="AZ827" s="278"/>
      <c r="BA827" s="278"/>
      <c r="BB827" s="278"/>
      <c r="BC827" s="278"/>
      <c r="BD827" s="164"/>
      <c r="BE827" s="164"/>
      <c r="BF827" s="164"/>
      <c r="BG827" s="164"/>
      <c r="BH827" s="164"/>
      <c r="BI827" s="164"/>
      <c r="BJ827" s="165"/>
      <c r="BK827" s="164"/>
      <c r="BL827" s="165"/>
      <c r="BM827" s="165"/>
      <c r="BN827" s="165"/>
      <c r="BO827" s="165"/>
      <c r="BP827" s="165"/>
      <c r="BQ827" s="165"/>
      <c r="BR827" s="165"/>
      <c r="BS827" s="284"/>
      <c r="BT827" s="289"/>
      <c r="BU827" s="279"/>
      <c r="BV827" s="290"/>
      <c r="BW827" s="289"/>
      <c r="BX827" s="289"/>
      <c r="BY827" s="289"/>
      <c r="BZ827" s="289"/>
      <c r="CA827" s="279"/>
      <c r="CB827" s="290"/>
      <c r="CC827" s="289"/>
      <c r="CD827" s="279"/>
      <c r="CE827" s="328"/>
      <c r="CF827" s="290"/>
      <c r="CG827" s="289"/>
      <c r="CH827" s="279"/>
      <c r="CI827" s="328"/>
      <c r="CJ827" s="290"/>
      <c r="CK827" s="289"/>
      <c r="CL827" s="279"/>
      <c r="CM827" s="328"/>
      <c r="CN827" s="290"/>
      <c r="CO827" s="289"/>
      <c r="CP827" s="279"/>
      <c r="CQ827" s="328"/>
      <c r="CR827" s="290"/>
      <c r="CS827" s="289"/>
      <c r="CT827" s="279"/>
      <c r="CU827" s="328"/>
      <c r="CV827" s="328"/>
      <c r="CW827" s="290"/>
      <c r="CX827" s="289"/>
      <c r="CY827" s="279"/>
      <c r="CZ827" s="328"/>
      <c r="DA827" s="328"/>
      <c r="DB827" s="290"/>
      <c r="DC827" s="289"/>
      <c r="DD827" s="279"/>
      <c r="DE827" s="328"/>
      <c r="DF827" s="328"/>
      <c r="DG827" s="290"/>
      <c r="DH827" s="289"/>
      <c r="DI827" s="284"/>
      <c r="DJ827" s="163">
        <v>1</v>
      </c>
      <c r="DK827" s="163">
        <v>0</v>
      </c>
      <c r="DL827" s="163">
        <v>0</v>
      </c>
      <c r="DM827" s="163">
        <v>0</v>
      </c>
      <c r="DN827" s="163">
        <v>0</v>
      </c>
      <c r="DO827" s="163">
        <v>0</v>
      </c>
      <c r="DP827" s="165">
        <v>2.2000000000000002</v>
      </c>
      <c r="DQ827" s="165"/>
      <c r="DR827" s="165">
        <v>2.20000004768371</v>
      </c>
      <c r="DS827" s="163">
        <v>16</v>
      </c>
      <c r="DT827" s="163">
        <v>6</v>
      </c>
      <c r="DU827" s="163">
        <v>5</v>
      </c>
      <c r="DV827" s="163">
        <v>5</v>
      </c>
      <c r="DW827" s="163">
        <v>0</v>
      </c>
      <c r="DX827" s="163">
        <v>2</v>
      </c>
      <c r="DY827" s="163">
        <v>0</v>
      </c>
      <c r="DZ827" s="163">
        <v>0</v>
      </c>
      <c r="EA827" s="163">
        <v>0</v>
      </c>
      <c r="EB827" s="163">
        <v>0</v>
      </c>
      <c r="EC827" s="163">
        <v>1</v>
      </c>
      <c r="ED827" s="165">
        <v>3.3750008046628901</v>
      </c>
      <c r="EE827" s="165">
        <v>6.75000160932579</v>
      </c>
      <c r="EF827" s="165">
        <v>0</v>
      </c>
      <c r="EG827" s="165">
        <v>20.2500048279773</v>
      </c>
      <c r="EH827" s="166">
        <v>3.0000007152558998</v>
      </c>
      <c r="EI827" s="165">
        <v>232.707658728403</v>
      </c>
      <c r="EJ827" s="164">
        <v>0.42857142857142799</v>
      </c>
      <c r="EK827" s="164">
        <v>0.46153846153846101</v>
      </c>
      <c r="EL827" s="278">
        <v>0.384615384</v>
      </c>
      <c r="EM827" s="278">
        <v>0</v>
      </c>
      <c r="EN827" s="278">
        <v>0.61538461499999997</v>
      </c>
      <c r="EO827" s="278">
        <v>7.6923080000000005E-2</v>
      </c>
      <c r="EP827" s="278">
        <v>0.30769231000000002</v>
      </c>
      <c r="EQ827" s="278">
        <v>8.8235289999999994E-2</v>
      </c>
      <c r="ER827" s="165">
        <v>-0.35172259199308598</v>
      </c>
      <c r="ES827" s="166">
        <v>16.8750040233144</v>
      </c>
      <c r="ET827" s="166">
        <v>5.51</v>
      </c>
      <c r="EU827" s="166">
        <v>4.5857482671738499</v>
      </c>
      <c r="EV827" s="166">
        <v>9.0094010916121405</v>
      </c>
      <c r="EW827" s="166">
        <v>6.8383289070129303</v>
      </c>
      <c r="EX827" s="284">
        <v>-1.1221428401768201E-2</v>
      </c>
    </row>
    <row r="828" spans="1:156" ht="13" customHeight="1">
      <c r="A828" s="160" t="s">
        <v>29</v>
      </c>
      <c r="B828" s="160">
        <v>12858</v>
      </c>
      <c r="C828" s="160">
        <v>681432</v>
      </c>
      <c r="D828" s="160">
        <v>28036</v>
      </c>
      <c r="E828" s="160" t="s">
        <v>129</v>
      </c>
      <c r="F828" s="160" t="s">
        <v>129</v>
      </c>
      <c r="G828" s="175"/>
      <c r="H828" s="162" t="s">
        <v>2979</v>
      </c>
      <c r="I828" s="162" t="s">
        <v>106</v>
      </c>
      <c r="J828" s="160">
        <v>24</v>
      </c>
      <c r="K828" s="161">
        <v>1</v>
      </c>
      <c r="M828" s="184" t="s">
        <v>46</v>
      </c>
      <c r="Z828" s="163"/>
      <c r="AS828" s="278"/>
      <c r="AT828" s="278"/>
      <c r="AU828" s="278"/>
      <c r="AV828" s="278"/>
      <c r="AW828" s="278"/>
      <c r="AX828" s="278"/>
      <c r="AY828" s="456"/>
      <c r="AZ828" s="278"/>
      <c r="BA828" s="278"/>
      <c r="BB828" s="278"/>
      <c r="BC828" s="278"/>
      <c r="BD828" s="164"/>
      <c r="BE828" s="164"/>
      <c r="BF828" s="164"/>
      <c r="BG828" s="164"/>
      <c r="BH828" s="164"/>
      <c r="BI828" s="164"/>
      <c r="BJ828" s="165"/>
      <c r="BK828" s="164"/>
      <c r="BL828" s="165"/>
      <c r="BM828" s="165"/>
      <c r="BN828" s="165"/>
      <c r="BO828" s="165"/>
      <c r="BP828" s="165"/>
      <c r="BQ828" s="165"/>
      <c r="BR828" s="165"/>
      <c r="BS828" s="284"/>
      <c r="BT828" s="289"/>
      <c r="BU828" s="279"/>
      <c r="BV828" s="290"/>
      <c r="BW828" s="289"/>
      <c r="BX828" s="289"/>
      <c r="BY828" s="289"/>
      <c r="BZ828" s="289"/>
      <c r="CA828" s="279"/>
      <c r="CB828" s="290"/>
      <c r="CC828" s="289"/>
      <c r="CD828" s="279"/>
      <c r="CE828" s="328"/>
      <c r="CF828" s="290"/>
      <c r="CG828" s="289"/>
      <c r="CH828" s="279"/>
      <c r="CI828" s="328"/>
      <c r="CJ828" s="290"/>
      <c r="CK828" s="289"/>
      <c r="CL828" s="279"/>
      <c r="CM828" s="328"/>
      <c r="CN828" s="290"/>
      <c r="CO828" s="289"/>
      <c r="CP828" s="279"/>
      <c r="CQ828" s="328"/>
      <c r="CR828" s="290"/>
      <c r="CS828" s="289"/>
      <c r="CT828" s="279"/>
      <c r="CU828" s="328"/>
      <c r="CV828" s="328"/>
      <c r="CW828" s="290"/>
      <c r="CX828" s="289"/>
      <c r="CY828" s="279"/>
      <c r="CZ828" s="328"/>
      <c r="DA828" s="328"/>
      <c r="DB828" s="290"/>
      <c r="DC828" s="289"/>
      <c r="DD828" s="279"/>
      <c r="DE828" s="328"/>
      <c r="DF828" s="328"/>
      <c r="DG828" s="290"/>
      <c r="DH828" s="289"/>
      <c r="DI828" s="284"/>
      <c r="DJ828" s="163">
        <v>1</v>
      </c>
      <c r="DK828" s="163">
        <v>0</v>
      </c>
      <c r="DL828" s="163">
        <v>0</v>
      </c>
      <c r="DM828" s="163">
        <v>0</v>
      </c>
      <c r="DN828" s="163">
        <v>0</v>
      </c>
      <c r="DO828" s="163">
        <v>0</v>
      </c>
      <c r="DP828" s="165">
        <v>0.2</v>
      </c>
      <c r="DQ828" s="165"/>
      <c r="DR828" s="165">
        <v>0.20000000298023199</v>
      </c>
      <c r="DS828" s="163">
        <v>6</v>
      </c>
      <c r="DT828" s="163">
        <v>0</v>
      </c>
      <c r="DU828" s="163">
        <v>1</v>
      </c>
      <c r="DV828" s="163">
        <v>1</v>
      </c>
      <c r="DW828" s="163">
        <v>0</v>
      </c>
      <c r="DX828" s="163">
        <v>4</v>
      </c>
      <c r="DY828" s="163">
        <v>0</v>
      </c>
      <c r="DZ828" s="163">
        <v>0</v>
      </c>
      <c r="EA828" s="163">
        <v>0</v>
      </c>
      <c r="EB828" s="163">
        <v>0</v>
      </c>
      <c r="EC828" s="163">
        <v>0</v>
      </c>
      <c r="ED828" s="165">
        <v>0</v>
      </c>
      <c r="EE828" s="165">
        <v>54.000056326447996</v>
      </c>
      <c r="EF828" s="165">
        <v>0</v>
      </c>
      <c r="EG828" s="165">
        <v>0</v>
      </c>
      <c r="EH828" s="166">
        <v>6.0000062584942198</v>
      </c>
      <c r="EI828" s="165">
        <v>463.072912613234</v>
      </c>
      <c r="EJ828" s="164">
        <v>0</v>
      </c>
      <c r="EK828" s="164">
        <v>0</v>
      </c>
      <c r="EL828" s="278">
        <v>0</v>
      </c>
      <c r="EM828" s="278">
        <v>0</v>
      </c>
      <c r="EN828" s="278">
        <v>1</v>
      </c>
      <c r="EO828" s="278">
        <v>0</v>
      </c>
      <c r="EP828" s="278">
        <v>0</v>
      </c>
      <c r="EQ828" s="278">
        <v>2.9411759999999999E-2</v>
      </c>
      <c r="ER828" s="165">
        <v>-8.8061009028466506E-3</v>
      </c>
      <c r="ES828" s="166">
        <v>13.500014081611999</v>
      </c>
      <c r="ET828" s="166">
        <v>16.84</v>
      </c>
      <c r="EU828" s="166">
        <v>21.085766685028499</v>
      </c>
      <c r="EV828" s="166">
        <v>23.297594877023801</v>
      </c>
      <c r="EW828" s="166">
        <v>22.9031357363227</v>
      </c>
      <c r="EX828" s="284">
        <v>-7.3061496019363403E-2</v>
      </c>
    </row>
    <row r="829" spans="1:156" ht="13" customHeight="1">
      <c r="A829" s="160" t="s">
        <v>29</v>
      </c>
      <c r="B829" s="160">
        <v>13010</v>
      </c>
      <c r="C829" s="160">
        <v>621053</v>
      </c>
      <c r="D829" s="160">
        <v>19481</v>
      </c>
      <c r="E829" s="160" t="s">
        <v>4356</v>
      </c>
      <c r="F829" s="160" t="s">
        <v>4356</v>
      </c>
      <c r="G829" s="175"/>
      <c r="H829" s="162" t="s">
        <v>1208</v>
      </c>
      <c r="I829" s="162" t="s">
        <v>571</v>
      </c>
      <c r="J829" s="160">
        <v>31</v>
      </c>
      <c r="K829" s="161">
        <v>1</v>
      </c>
      <c r="M829" s="184" t="s">
        <v>837</v>
      </c>
      <c r="Z829" s="163"/>
      <c r="AS829" s="278"/>
      <c r="AT829" s="278"/>
      <c r="AU829" s="278"/>
      <c r="AV829" s="278"/>
      <c r="AW829" s="278"/>
      <c r="AX829" s="278"/>
      <c r="AY829" s="456"/>
      <c r="AZ829" s="278"/>
      <c r="BA829" s="278"/>
      <c r="BB829" s="278"/>
      <c r="BC829" s="278"/>
      <c r="BD829" s="164"/>
      <c r="BE829" s="164"/>
      <c r="BF829" s="164"/>
      <c r="BG829" s="164"/>
      <c r="BH829" s="164"/>
      <c r="BI829" s="164"/>
      <c r="BJ829" s="165"/>
      <c r="BK829" s="164"/>
      <c r="BL829" s="165"/>
      <c r="BM829" s="165"/>
      <c r="BN829" s="165"/>
      <c r="BO829" s="165"/>
      <c r="BP829" s="165"/>
      <c r="BQ829" s="165"/>
      <c r="BR829" s="165"/>
      <c r="BS829" s="284"/>
      <c r="BT829" s="289"/>
      <c r="BU829" s="279"/>
      <c r="BV829" s="290"/>
      <c r="BW829" s="289"/>
      <c r="BX829" s="289"/>
      <c r="BY829" s="289"/>
      <c r="BZ829" s="289"/>
      <c r="CA829" s="279"/>
      <c r="CB829" s="290"/>
      <c r="CC829" s="289"/>
      <c r="CD829" s="279"/>
      <c r="CE829" s="328"/>
      <c r="CF829" s="290"/>
      <c r="CG829" s="289"/>
      <c r="CH829" s="279"/>
      <c r="CI829" s="328"/>
      <c r="CJ829" s="290"/>
      <c r="CK829" s="289"/>
      <c r="CL829" s="279"/>
      <c r="CM829" s="328"/>
      <c r="CN829" s="290"/>
      <c r="CO829" s="289"/>
      <c r="CP829" s="279"/>
      <c r="CQ829" s="328"/>
      <c r="CR829" s="290"/>
      <c r="CS829" s="289"/>
      <c r="CT829" s="279"/>
      <c r="CU829" s="328"/>
      <c r="CV829" s="328"/>
      <c r="CW829" s="290"/>
      <c r="CX829" s="289"/>
      <c r="CY829" s="279"/>
      <c r="CZ829" s="328"/>
      <c r="DA829" s="328"/>
      <c r="DB829" s="290"/>
      <c r="DC829" s="289"/>
      <c r="DD829" s="279"/>
      <c r="DE829" s="328"/>
      <c r="DF829" s="328"/>
      <c r="DG829" s="290"/>
      <c r="DH829" s="183"/>
      <c r="DI829" s="284"/>
      <c r="DJ829" s="163">
        <v>36</v>
      </c>
      <c r="DK829" s="163">
        <v>0</v>
      </c>
      <c r="DL829" s="163">
        <v>0</v>
      </c>
      <c r="DM829" s="163">
        <v>2</v>
      </c>
      <c r="DN829" s="163">
        <v>2</v>
      </c>
      <c r="DO829" s="163">
        <v>1</v>
      </c>
      <c r="DP829" s="165">
        <v>35</v>
      </c>
      <c r="DQ829" s="165"/>
      <c r="DR829" s="165">
        <v>35</v>
      </c>
      <c r="DS829" s="163">
        <v>156</v>
      </c>
      <c r="DT829" s="163">
        <v>31</v>
      </c>
      <c r="DU829" s="163">
        <v>28</v>
      </c>
      <c r="DV829" s="163">
        <v>26</v>
      </c>
      <c r="DW829" s="163">
        <v>4</v>
      </c>
      <c r="DX829" s="163">
        <v>22</v>
      </c>
      <c r="DY829" s="163">
        <v>1</v>
      </c>
      <c r="DZ829" s="163">
        <v>3</v>
      </c>
      <c r="EA829" s="163">
        <v>1</v>
      </c>
      <c r="EB829" s="163">
        <v>0</v>
      </c>
      <c r="EC829" s="163">
        <v>33</v>
      </c>
      <c r="ED829" s="165">
        <v>8.4857161354536004</v>
      </c>
      <c r="EE829" s="165">
        <v>5.6571440903024</v>
      </c>
      <c r="EF829" s="165">
        <v>1.0285716527822499</v>
      </c>
      <c r="EG829" s="165">
        <v>7.9714303090624803</v>
      </c>
      <c r="EH829" s="166">
        <v>1.5142860443738699</v>
      </c>
      <c r="EI829" s="165">
        <v>117.461958671993</v>
      </c>
      <c r="EJ829" s="164">
        <v>0.236641221374045</v>
      </c>
      <c r="EK829" s="164">
        <v>0.28723404255319102</v>
      </c>
      <c r="EL829" s="278">
        <v>0.41666666600000002</v>
      </c>
      <c r="EM829" s="278">
        <v>0.14583333300000001</v>
      </c>
      <c r="EN829" s="278">
        <v>0.4375</v>
      </c>
      <c r="EO829" s="278">
        <v>8.1632650000000001E-2</v>
      </c>
      <c r="EP829" s="278">
        <v>0.34693878</v>
      </c>
      <c r="EQ829" s="278">
        <v>9.7484280000000006E-2</v>
      </c>
      <c r="ER829" s="165">
        <v>-0.55296665034097503</v>
      </c>
      <c r="ES829" s="166">
        <v>6.6857157430846597</v>
      </c>
      <c r="ET829" s="166">
        <v>4.24</v>
      </c>
      <c r="EU829" s="166">
        <v>4.8286054323158298</v>
      </c>
      <c r="EV829" s="166">
        <v>5.1123519163562703</v>
      </c>
      <c r="EW829" s="166">
        <v>4.6277352114739303</v>
      </c>
      <c r="EX829" s="284">
        <v>-0.18657769262790599</v>
      </c>
    </row>
    <row r="830" spans="1:156" ht="13" customHeight="1">
      <c r="A830" s="160" t="s">
        <v>29</v>
      </c>
      <c r="B830" s="160">
        <v>12733</v>
      </c>
      <c r="C830" s="160">
        <v>682120</v>
      </c>
      <c r="D830" s="160">
        <v>25139</v>
      </c>
      <c r="E830" s="160" t="s">
        <v>213</v>
      </c>
      <c r="F830" s="160" t="s">
        <v>213</v>
      </c>
      <c r="G830" s="175"/>
      <c r="H830" s="162" t="s">
        <v>3475</v>
      </c>
      <c r="I830" s="162" t="s">
        <v>175</v>
      </c>
      <c r="J830" s="160">
        <v>28</v>
      </c>
      <c r="K830" s="161">
        <v>1</v>
      </c>
      <c r="M830" s="184" t="s">
        <v>46</v>
      </c>
      <c r="Z830" s="163"/>
      <c r="AS830" s="278"/>
      <c r="AT830" s="278"/>
      <c r="AU830" s="278"/>
      <c r="AV830" s="278"/>
      <c r="AW830" s="278"/>
      <c r="AX830" s="278"/>
      <c r="AY830" s="456"/>
      <c r="AZ830" s="278"/>
      <c r="BA830" s="278"/>
      <c r="BB830" s="278"/>
      <c r="BC830" s="278"/>
      <c r="BD830" s="164"/>
      <c r="BE830" s="164"/>
      <c r="BF830" s="164"/>
      <c r="BG830" s="164"/>
      <c r="BH830" s="164"/>
      <c r="BI830" s="164"/>
      <c r="BJ830" s="165"/>
      <c r="BK830" s="164"/>
      <c r="BL830" s="165"/>
      <c r="BM830" s="165"/>
      <c r="BN830" s="165"/>
      <c r="BO830" s="165"/>
      <c r="BP830" s="165"/>
      <c r="BQ830" s="165"/>
      <c r="BR830" s="165"/>
      <c r="BS830" s="284"/>
      <c r="BT830" s="289"/>
      <c r="BU830" s="279"/>
      <c r="BV830" s="290"/>
      <c r="BW830" s="289"/>
      <c r="BX830" s="289"/>
      <c r="BY830" s="289"/>
      <c r="BZ830" s="289"/>
      <c r="CA830" s="279"/>
      <c r="CB830" s="290"/>
      <c r="CC830" s="289"/>
      <c r="CD830" s="279"/>
      <c r="CE830" s="328"/>
      <c r="CF830" s="290"/>
      <c r="CG830" s="289"/>
      <c r="CH830" s="279"/>
      <c r="CI830" s="328"/>
      <c r="CJ830" s="290"/>
      <c r="CK830" s="289"/>
      <c r="CL830" s="279"/>
      <c r="CM830" s="328"/>
      <c r="CN830" s="290"/>
      <c r="CO830" s="289"/>
      <c r="CP830" s="279"/>
      <c r="CQ830" s="328"/>
      <c r="CR830" s="290"/>
      <c r="CS830" s="289"/>
      <c r="CT830" s="279"/>
      <c r="CU830" s="328"/>
      <c r="CV830" s="328"/>
      <c r="CW830" s="290"/>
      <c r="CX830" s="289"/>
      <c r="CY830" s="279"/>
      <c r="CZ830" s="328"/>
      <c r="DA830" s="328"/>
      <c r="DB830" s="290"/>
      <c r="DC830" s="289"/>
      <c r="DD830" s="279"/>
      <c r="DE830" s="328"/>
      <c r="DF830" s="328"/>
      <c r="DG830" s="290"/>
      <c r="DH830" s="289"/>
      <c r="DI830" s="284"/>
      <c r="DJ830" s="163">
        <v>37</v>
      </c>
      <c r="DK830" s="163">
        <v>0</v>
      </c>
      <c r="DL830" s="163">
        <v>0</v>
      </c>
      <c r="DM830" s="163">
        <v>4</v>
      </c>
      <c r="DN830" s="163">
        <v>2</v>
      </c>
      <c r="DO830" s="163">
        <v>0</v>
      </c>
      <c r="DP830" s="165">
        <v>29.1</v>
      </c>
      <c r="DQ830" s="165"/>
      <c r="DR830" s="165">
        <v>29.100000381469702</v>
      </c>
      <c r="DS830" s="163">
        <v>132</v>
      </c>
      <c r="DT830" s="163">
        <v>22</v>
      </c>
      <c r="DU830" s="163">
        <v>13</v>
      </c>
      <c r="DV830" s="163">
        <v>13</v>
      </c>
      <c r="DW830" s="163">
        <v>3</v>
      </c>
      <c r="DX830" s="163">
        <v>22</v>
      </c>
      <c r="DY830" s="163">
        <v>1</v>
      </c>
      <c r="DZ830" s="163">
        <v>5</v>
      </c>
      <c r="EA830" s="163">
        <v>2</v>
      </c>
      <c r="EB830" s="163">
        <v>0</v>
      </c>
      <c r="EC830" s="163">
        <v>28</v>
      </c>
      <c r="ED830" s="165">
        <v>8.5909116977510394</v>
      </c>
      <c r="EE830" s="165">
        <v>6.7500020482329601</v>
      </c>
      <c r="EF830" s="165">
        <v>0.92045482475903995</v>
      </c>
      <c r="EG830" s="165">
        <v>6.7500020482329601</v>
      </c>
      <c r="EH830" s="166">
        <v>1.5000004551628801</v>
      </c>
      <c r="EI830" s="165">
        <v>116.353836929907</v>
      </c>
      <c r="EJ830" s="164">
        <v>0.209523809523809</v>
      </c>
      <c r="EK830" s="164">
        <v>0.25675675675675602</v>
      </c>
      <c r="EL830" s="278">
        <v>0.40259740199999999</v>
      </c>
      <c r="EM830" s="278">
        <v>0.14285714199999999</v>
      </c>
      <c r="EN830" s="278">
        <v>0.45454545400000002</v>
      </c>
      <c r="EO830" s="278">
        <v>3.8961040000000002E-2</v>
      </c>
      <c r="EP830" s="278">
        <v>0.48051948</v>
      </c>
      <c r="EQ830" s="278">
        <v>0.11394892</v>
      </c>
      <c r="ER830" s="165">
        <v>0.57703408282157398</v>
      </c>
      <c r="ES830" s="166">
        <v>3.98863757395584</v>
      </c>
      <c r="ET830" s="166">
        <v>4.5</v>
      </c>
      <c r="EU830" s="166">
        <v>5.2675667534191701</v>
      </c>
      <c r="EV830" s="166">
        <v>5.6974283831924497</v>
      </c>
      <c r="EW830" s="166">
        <v>5.0297831381385398</v>
      </c>
      <c r="EX830" s="284">
        <v>-0.42858147621154702</v>
      </c>
    </row>
    <row r="831" spans="1:156" ht="13" customHeight="1">
      <c r="A831" s="160" t="s">
        <v>29</v>
      </c>
      <c r="B831" s="160">
        <v>13079</v>
      </c>
      <c r="C831" s="160">
        <v>666171</v>
      </c>
      <c r="D831" s="160">
        <v>25420</v>
      </c>
      <c r="E831" s="160" t="s">
        <v>18</v>
      </c>
      <c r="F831" s="160" t="s">
        <v>18</v>
      </c>
      <c r="G831" s="175"/>
      <c r="H831" s="162" t="s">
        <v>3961</v>
      </c>
      <c r="I831" s="162" t="s">
        <v>549</v>
      </c>
      <c r="J831" s="160">
        <v>27</v>
      </c>
      <c r="K831" s="161">
        <v>1</v>
      </c>
      <c r="M831" s="184" t="s">
        <v>837</v>
      </c>
      <c r="Z831" s="163"/>
      <c r="AS831" s="278"/>
      <c r="AT831" s="278"/>
      <c r="AU831" s="278"/>
      <c r="AV831" s="278"/>
      <c r="AW831" s="278"/>
      <c r="AX831" s="278"/>
      <c r="AY831" s="456"/>
      <c r="AZ831" s="278"/>
      <c r="BA831" s="278"/>
      <c r="BB831" s="278"/>
      <c r="BC831" s="278"/>
      <c r="BD831" s="164"/>
      <c r="BE831" s="164"/>
      <c r="BF831" s="164"/>
      <c r="BG831" s="164"/>
      <c r="BH831" s="164"/>
      <c r="BI831" s="164"/>
      <c r="BJ831" s="165"/>
      <c r="BK831" s="164"/>
      <c r="BL831" s="165"/>
      <c r="BM831" s="165"/>
      <c r="BN831" s="165"/>
      <c r="BO831" s="165"/>
      <c r="BP831" s="165"/>
      <c r="BQ831" s="165"/>
      <c r="BR831" s="165"/>
      <c r="BS831" s="284"/>
      <c r="BT831" s="289"/>
      <c r="BU831" s="279"/>
      <c r="BV831" s="290"/>
      <c r="BW831" s="289"/>
      <c r="BX831" s="289"/>
      <c r="BY831" s="289"/>
      <c r="BZ831" s="289"/>
      <c r="CA831" s="279"/>
      <c r="CB831" s="290"/>
      <c r="CC831" s="289"/>
      <c r="CD831" s="279"/>
      <c r="CE831" s="328"/>
      <c r="CF831" s="290"/>
      <c r="CG831" s="289"/>
      <c r="CH831" s="279"/>
      <c r="CI831" s="328"/>
      <c r="CJ831" s="290"/>
      <c r="CK831" s="289"/>
      <c r="CL831" s="279"/>
      <c r="CM831" s="328"/>
      <c r="CN831" s="290"/>
      <c r="CO831" s="289"/>
      <c r="CP831" s="279"/>
      <c r="CQ831" s="328"/>
      <c r="CR831" s="290"/>
      <c r="CS831" s="289"/>
      <c r="CT831" s="279"/>
      <c r="CU831" s="328"/>
      <c r="CV831" s="328"/>
      <c r="CW831" s="290"/>
      <c r="CX831" s="289"/>
      <c r="CY831" s="279"/>
      <c r="CZ831" s="328"/>
      <c r="DA831" s="328"/>
      <c r="DB831" s="290"/>
      <c r="DC831" s="289"/>
      <c r="DD831" s="279"/>
      <c r="DE831" s="328"/>
      <c r="DF831" s="328"/>
      <c r="DG831" s="290"/>
      <c r="DH831" s="183"/>
      <c r="DI831" s="284"/>
      <c r="DJ831" s="163">
        <v>38</v>
      </c>
      <c r="DK831" s="163">
        <v>0</v>
      </c>
      <c r="DL831" s="163">
        <v>0</v>
      </c>
      <c r="DM831" s="163">
        <v>5</v>
      </c>
      <c r="DN831" s="163">
        <v>3</v>
      </c>
      <c r="DO831" s="163">
        <v>2</v>
      </c>
      <c r="DP831" s="165">
        <v>33.200000000000003</v>
      </c>
      <c r="DQ831" s="165"/>
      <c r="DR831" s="165">
        <v>33.200000762939403</v>
      </c>
      <c r="DS831" s="163">
        <v>155</v>
      </c>
      <c r="DT831" s="163">
        <v>34</v>
      </c>
      <c r="DU831" s="163">
        <v>23</v>
      </c>
      <c r="DV831" s="163">
        <v>22</v>
      </c>
      <c r="DW831" s="163">
        <v>8</v>
      </c>
      <c r="DX831" s="163">
        <v>21</v>
      </c>
      <c r="DY831" s="163">
        <v>2</v>
      </c>
      <c r="DZ831" s="163">
        <v>2</v>
      </c>
      <c r="EA831" s="163">
        <v>1</v>
      </c>
      <c r="EB831" s="163">
        <v>0</v>
      </c>
      <c r="EC831" s="163">
        <v>41</v>
      </c>
      <c r="ED831" s="165">
        <v>10.9603981094356</v>
      </c>
      <c r="EE831" s="165">
        <v>5.61386244629632</v>
      </c>
      <c r="EF831" s="165">
        <v>2.1386142652557401</v>
      </c>
      <c r="EG831" s="165">
        <v>9.0891106273369004</v>
      </c>
      <c r="EH831" s="166">
        <v>1.6336636748481299</v>
      </c>
      <c r="EI831" s="165">
        <v>126.721986094966</v>
      </c>
      <c r="EJ831" s="164">
        <v>0.25757575757575701</v>
      </c>
      <c r="EK831" s="164">
        <v>0.313253012048192</v>
      </c>
      <c r="EL831" s="278">
        <v>0.35955056099999999</v>
      </c>
      <c r="EM831" s="278">
        <v>0.21348314600000001</v>
      </c>
      <c r="EN831" s="278">
        <v>0.42696629200000003</v>
      </c>
      <c r="EO831" s="278">
        <v>9.8901100000000006E-2</v>
      </c>
      <c r="EP831" s="278">
        <v>0.42857142999999998</v>
      </c>
      <c r="EQ831" s="278">
        <v>0.12850081999999999</v>
      </c>
      <c r="ER831" s="165">
        <v>8.8723508479133795E-3</v>
      </c>
      <c r="ES831" s="166">
        <v>5.8811892294532901</v>
      </c>
      <c r="ET831" s="166">
        <v>4.32</v>
      </c>
      <c r="EU831" s="166">
        <v>5.7887187170218999</v>
      </c>
      <c r="EV831" s="166">
        <v>4.3639537672747899</v>
      </c>
      <c r="EW831" s="166">
        <v>3.9370352491423999</v>
      </c>
      <c r="EX831" s="284">
        <v>-0.61741042137145996</v>
      </c>
    </row>
    <row r="832" spans="1:156" ht="13" customHeight="1">
      <c r="A832" s="160" t="s">
        <v>29</v>
      </c>
      <c r="B832" s="160">
        <v>11732</v>
      </c>
      <c r="C832" s="160">
        <v>668939</v>
      </c>
      <c r="D832" s="160">
        <v>26288</v>
      </c>
      <c r="E832" s="160" t="s">
        <v>17</v>
      </c>
      <c r="F832" s="160" t="s">
        <v>17</v>
      </c>
      <c r="G832" s="175"/>
      <c r="H832" s="162" t="s">
        <v>3087</v>
      </c>
      <c r="I832" s="162" t="s">
        <v>3088</v>
      </c>
      <c r="J832" s="160">
        <v>27</v>
      </c>
      <c r="K832" s="161">
        <v>2</v>
      </c>
      <c r="L832" s="161" t="s">
        <v>2545</v>
      </c>
      <c r="Z832" s="163">
        <v>68</v>
      </c>
      <c r="AA832" s="163">
        <v>276</v>
      </c>
      <c r="AB832" s="163">
        <v>242</v>
      </c>
      <c r="AC832" s="163">
        <v>55</v>
      </c>
      <c r="AD832" s="163">
        <v>37</v>
      </c>
      <c r="AE832" s="163">
        <v>9</v>
      </c>
      <c r="AF832" s="163">
        <v>1</v>
      </c>
      <c r="AG832" s="163">
        <v>8</v>
      </c>
      <c r="AH832" s="163">
        <v>31</v>
      </c>
      <c r="AI832" s="163">
        <v>20</v>
      </c>
      <c r="AJ832" s="163">
        <v>0</v>
      </c>
      <c r="AK832" s="163">
        <v>0</v>
      </c>
      <c r="AL832" s="163">
        <v>32</v>
      </c>
      <c r="AM832" s="163">
        <v>0</v>
      </c>
      <c r="AN832" s="163">
        <v>45</v>
      </c>
      <c r="AO832" s="163">
        <v>1</v>
      </c>
      <c r="AP832" s="163">
        <v>1</v>
      </c>
      <c r="AQ832" s="163">
        <v>0</v>
      </c>
      <c r="AR832" s="163">
        <v>7</v>
      </c>
      <c r="AS832" s="278">
        <v>0.115942028</v>
      </c>
      <c r="AT832" s="278">
        <v>0.16304347799999999</v>
      </c>
      <c r="AU832" s="278">
        <v>0.41624365000000002</v>
      </c>
      <c r="AV832" s="278">
        <v>0.24365481999999999</v>
      </c>
      <c r="AW832" s="278">
        <v>8.5858589999999999E-2</v>
      </c>
      <c r="AX832" s="278">
        <v>0.39393939</v>
      </c>
      <c r="AY832" s="456">
        <v>111.009</v>
      </c>
      <c r="AZ832" s="278">
        <v>5.2951390000000001E-2</v>
      </c>
      <c r="BA832" s="278">
        <v>0.40404040400000002</v>
      </c>
      <c r="BB832" s="278">
        <v>0.171717171</v>
      </c>
      <c r="BC832" s="278">
        <v>0.42424242400000001</v>
      </c>
      <c r="BD832" s="164">
        <v>0.247368421</v>
      </c>
      <c r="BE832" s="164">
        <v>0.22727272700000001</v>
      </c>
      <c r="BF832" s="164">
        <v>0.31884057900000001</v>
      </c>
      <c r="BG832" s="164">
        <v>0.37190082600000002</v>
      </c>
      <c r="BH832" s="164">
        <v>0.69074140500000003</v>
      </c>
      <c r="BI832" s="164">
        <v>0.14462809900000001</v>
      </c>
      <c r="BJ832" s="165">
        <v>93.288916917846393</v>
      </c>
      <c r="BK832" s="164">
        <v>0.30856680567713701</v>
      </c>
      <c r="BL832" s="165">
        <v>-1.1235971385278201</v>
      </c>
      <c r="BM832" s="165">
        <v>30.8684659069738</v>
      </c>
      <c r="BN832" s="165">
        <v>98.280225538128605</v>
      </c>
      <c r="BO832" s="165">
        <v>-0.61336339841359899</v>
      </c>
      <c r="BP832" s="165">
        <v>-1.2047807695343999</v>
      </c>
      <c r="BQ832" s="165">
        <v>9.6307853106744101</v>
      </c>
      <c r="BR832" s="165">
        <v>-1.7510033603422801</v>
      </c>
      <c r="BS832" s="284">
        <v>0.99843484557631301</v>
      </c>
      <c r="BT832" s="289"/>
      <c r="BU832" s="279"/>
      <c r="BV832" s="290"/>
      <c r="BW832" s="289"/>
      <c r="BX832" s="289"/>
      <c r="BY832" s="289"/>
      <c r="BZ832" s="289"/>
      <c r="CA832" s="279"/>
      <c r="CB832" s="290"/>
      <c r="CC832" s="289"/>
      <c r="CD832" s="279"/>
      <c r="CE832" s="328"/>
      <c r="CF832" s="290"/>
      <c r="CG832" s="289"/>
      <c r="CH832" s="279"/>
      <c r="CI832" s="328"/>
      <c r="CJ832" s="290"/>
      <c r="CK832" s="289"/>
      <c r="CL832" s="279"/>
      <c r="CM832" s="328"/>
      <c r="CN832" s="290"/>
      <c r="CO832" s="289"/>
      <c r="CP832" s="279"/>
      <c r="CQ832" s="328"/>
      <c r="CR832" s="290"/>
      <c r="CS832" s="289"/>
      <c r="CT832" s="279"/>
      <c r="CU832" s="328"/>
      <c r="CV832" s="328"/>
      <c r="CW832" s="290"/>
      <c r="CX832" s="289"/>
      <c r="CY832" s="279"/>
      <c r="CZ832" s="328"/>
      <c r="DA832" s="328"/>
      <c r="DB832" s="290"/>
      <c r="DC832" s="289"/>
      <c r="DD832" s="279"/>
      <c r="DE832" s="328"/>
      <c r="DF832" s="328"/>
      <c r="DG832" s="290"/>
      <c r="DH832" s="289"/>
      <c r="DI832" s="284">
        <v>1.9330169260501799</v>
      </c>
      <c r="DP832" s="165"/>
      <c r="DQ832" s="165"/>
      <c r="DR832" s="165"/>
      <c r="ED832" s="165"/>
      <c r="EE832" s="165"/>
      <c r="EF832" s="165"/>
      <c r="EG832" s="165"/>
      <c r="EH832" s="166"/>
      <c r="EI832" s="165"/>
      <c r="EJ832" s="164"/>
      <c r="EK832" s="164"/>
      <c r="EL832" s="278"/>
      <c r="EM832" s="278"/>
      <c r="EN832" s="278"/>
      <c r="EO832" s="278"/>
      <c r="EP832" s="278"/>
      <c r="EQ832" s="278"/>
      <c r="ER832" s="165"/>
      <c r="ES832" s="166"/>
      <c r="ET832" s="166"/>
      <c r="EU832" s="166"/>
      <c r="EV832" s="166"/>
      <c r="EW832" s="166"/>
      <c r="EX832" s="284"/>
    </row>
    <row r="833" spans="1:154" ht="13" customHeight="1">
      <c r="A833" s="160" t="s">
        <v>29</v>
      </c>
      <c r="B833" s="160">
        <v>11349</v>
      </c>
      <c r="C833" s="160">
        <v>682626</v>
      </c>
      <c r="D833" s="160">
        <v>26121</v>
      </c>
      <c r="E833" s="160" t="s">
        <v>345</v>
      </c>
      <c r="F833" s="160" t="s">
        <v>345</v>
      </c>
      <c r="G833" s="175"/>
      <c r="H833" s="162" t="s">
        <v>484</v>
      </c>
      <c r="I833" s="162" t="s">
        <v>585</v>
      </c>
      <c r="J833" s="160">
        <v>23</v>
      </c>
      <c r="K833" s="161">
        <v>2</v>
      </c>
      <c r="L833" s="161" t="s">
        <v>837</v>
      </c>
      <c r="Z833" s="163">
        <v>35</v>
      </c>
      <c r="AA833" s="163">
        <v>138</v>
      </c>
      <c r="AB833" s="163">
        <v>123</v>
      </c>
      <c r="AC833" s="163">
        <v>29</v>
      </c>
      <c r="AD833" s="163">
        <v>23</v>
      </c>
      <c r="AE833" s="163">
        <v>3</v>
      </c>
      <c r="AF833" s="163">
        <v>0</v>
      </c>
      <c r="AG833" s="163">
        <v>3</v>
      </c>
      <c r="AH833" s="163">
        <v>10</v>
      </c>
      <c r="AI833" s="163">
        <v>11</v>
      </c>
      <c r="AJ833" s="163">
        <v>0</v>
      </c>
      <c r="AK833" s="163">
        <v>0</v>
      </c>
      <c r="AL833" s="163">
        <v>13</v>
      </c>
      <c r="AM833" s="163">
        <v>0</v>
      </c>
      <c r="AN833" s="163">
        <v>38</v>
      </c>
      <c r="AO833" s="163">
        <v>2</v>
      </c>
      <c r="AP833" s="163">
        <v>0</v>
      </c>
      <c r="AQ833" s="163">
        <v>0</v>
      </c>
      <c r="AR833" s="163">
        <v>3</v>
      </c>
      <c r="AS833" s="278">
        <v>9.4202897999999993E-2</v>
      </c>
      <c r="AT833" s="278">
        <v>0.27536231799999999</v>
      </c>
      <c r="AU833" s="278">
        <v>0.29411765000000001</v>
      </c>
      <c r="AV833" s="278">
        <v>0.29411765000000001</v>
      </c>
      <c r="AW833" s="278">
        <v>8.2352939999999999E-2</v>
      </c>
      <c r="AX833" s="278">
        <v>0.50588235000000004</v>
      </c>
      <c r="AY833" s="456">
        <v>115.048</v>
      </c>
      <c r="AZ833" s="278">
        <v>0.16240876000000001</v>
      </c>
      <c r="BA833" s="278">
        <v>0.49411764699999999</v>
      </c>
      <c r="BB833" s="278">
        <v>0.17647058800000001</v>
      </c>
      <c r="BC833" s="278">
        <v>0.329411764</v>
      </c>
      <c r="BD833" s="164">
        <v>0.31707317000000002</v>
      </c>
      <c r="BE833" s="164">
        <v>0.23577235699999999</v>
      </c>
      <c r="BF833" s="164">
        <v>0.31884057900000001</v>
      </c>
      <c r="BG833" s="164">
        <v>0.33333333300000001</v>
      </c>
      <c r="BH833" s="164">
        <v>0.65217391199999997</v>
      </c>
      <c r="BI833" s="164">
        <v>9.7560975999999994E-2</v>
      </c>
      <c r="BJ833" s="165">
        <v>64.124781797904106</v>
      </c>
      <c r="BK833" s="164">
        <v>0.29584791867629301</v>
      </c>
      <c r="BL833" s="165">
        <v>-1.96770254462253</v>
      </c>
      <c r="BM833" s="165">
        <v>14.0283289781283</v>
      </c>
      <c r="BN833" s="165">
        <v>91.573496972063893</v>
      </c>
      <c r="BO833" s="165">
        <v>-0.409960322302027</v>
      </c>
      <c r="BP833" s="165">
        <v>-0.57282009441405501</v>
      </c>
      <c r="BQ833" s="165">
        <v>4.2371748319338502</v>
      </c>
      <c r="BR833" s="165">
        <v>-1.9313094656471499</v>
      </c>
      <c r="BS833" s="284">
        <v>0.439272900654606</v>
      </c>
      <c r="BT833" s="289"/>
      <c r="BU833" s="279"/>
      <c r="BV833" s="290"/>
      <c r="BW833" s="289"/>
      <c r="BX833" s="289"/>
      <c r="BY833" s="289"/>
      <c r="BZ833" s="289"/>
      <c r="CA833" s="279"/>
      <c r="CB833" s="290"/>
      <c r="CC833" s="289"/>
      <c r="CD833" s="279"/>
      <c r="CE833" s="328"/>
      <c r="CF833" s="290"/>
      <c r="CG833" s="289"/>
      <c r="CH833" s="279"/>
      <c r="CI833" s="328"/>
      <c r="CJ833" s="290"/>
      <c r="CK833" s="289"/>
      <c r="CL833" s="279"/>
      <c r="CM833" s="328"/>
      <c r="CN833" s="290"/>
      <c r="CO833" s="289"/>
      <c r="CP833" s="279"/>
      <c r="CQ833" s="328"/>
      <c r="CR833" s="290"/>
      <c r="CS833" s="289"/>
      <c r="CT833" s="279"/>
      <c r="CU833" s="328"/>
      <c r="CV833" s="328"/>
      <c r="CW833" s="290"/>
      <c r="CX833" s="289"/>
      <c r="CY833" s="279"/>
      <c r="CZ833" s="328"/>
      <c r="DA833" s="328"/>
      <c r="DB833" s="290"/>
      <c r="DC833" s="289"/>
      <c r="DD833" s="279"/>
      <c r="DE833" s="328"/>
      <c r="DF833" s="328"/>
      <c r="DG833" s="290"/>
      <c r="DH833" s="289"/>
      <c r="DI833" s="284">
        <v>1.67012679576873</v>
      </c>
      <c r="DP833" s="165"/>
      <c r="DQ833" s="165"/>
      <c r="DR833" s="165"/>
      <c r="ED833" s="165"/>
      <c r="EE833" s="165"/>
      <c r="EF833" s="165"/>
      <c r="EG833" s="165"/>
      <c r="EH833" s="166"/>
      <c r="EI833" s="165"/>
      <c r="EJ833" s="164"/>
      <c r="EK833" s="164"/>
      <c r="EL833" s="278"/>
      <c r="EM833" s="278"/>
      <c r="EN833" s="278"/>
      <c r="EO833" s="278"/>
      <c r="EP833" s="278"/>
      <c r="EQ833" s="278"/>
      <c r="ER833" s="165"/>
      <c r="ES833" s="166"/>
      <c r="ET833" s="166"/>
      <c r="EU833" s="166"/>
      <c r="EV833" s="166"/>
      <c r="EW833" s="166"/>
      <c r="EX833" s="284"/>
    </row>
    <row r="834" spans="1:154" ht="13" customHeight="1">
      <c r="A834" s="160" t="s">
        <v>29</v>
      </c>
      <c r="B834" s="160">
        <v>9971</v>
      </c>
      <c r="C834" s="160">
        <v>605131</v>
      </c>
      <c r="D834" s="160">
        <v>12158</v>
      </c>
      <c r="E834" s="160" t="s">
        <v>15</v>
      </c>
      <c r="F834" s="160" t="s">
        <v>15</v>
      </c>
      <c r="G834" s="175"/>
      <c r="H834" s="168" t="s">
        <v>383</v>
      </c>
      <c r="I834" s="169" t="s">
        <v>595</v>
      </c>
      <c r="J834" s="170">
        <v>35</v>
      </c>
      <c r="K834" s="161">
        <v>2</v>
      </c>
      <c r="L834" s="161" t="s">
        <v>837</v>
      </c>
      <c r="Z834" s="163">
        <v>13</v>
      </c>
      <c r="AA834" s="163">
        <v>44</v>
      </c>
      <c r="AB834" s="163">
        <v>42</v>
      </c>
      <c r="AC834" s="163">
        <v>9</v>
      </c>
      <c r="AD834" s="163">
        <v>6</v>
      </c>
      <c r="AE834" s="163">
        <v>3</v>
      </c>
      <c r="AF834" s="163">
        <v>0</v>
      </c>
      <c r="AG834" s="163">
        <v>0</v>
      </c>
      <c r="AH834" s="163">
        <v>4</v>
      </c>
      <c r="AI834" s="163">
        <v>2</v>
      </c>
      <c r="AJ834" s="163">
        <v>0</v>
      </c>
      <c r="AK834" s="163">
        <v>0</v>
      </c>
      <c r="AL834" s="163">
        <v>1</v>
      </c>
      <c r="AM834" s="163">
        <v>0</v>
      </c>
      <c r="AN834" s="163">
        <v>14</v>
      </c>
      <c r="AO834" s="163">
        <v>0</v>
      </c>
      <c r="AP834" s="163">
        <v>0</v>
      </c>
      <c r="AQ834" s="163">
        <v>1</v>
      </c>
      <c r="AR834" s="163">
        <v>1</v>
      </c>
      <c r="AS834" s="278">
        <v>2.2727272E-2</v>
      </c>
      <c r="AT834" s="278">
        <v>0.31818181800000001</v>
      </c>
      <c r="AU834" s="278">
        <v>0.37931034000000002</v>
      </c>
      <c r="AV834" s="278">
        <v>0.24137931000000001</v>
      </c>
      <c r="AW834" s="278">
        <v>3.4482760000000001E-2</v>
      </c>
      <c r="AX834" s="278">
        <v>0.20689655000000001</v>
      </c>
      <c r="AY834" s="456">
        <v>105.194</v>
      </c>
      <c r="AZ834" s="278">
        <v>0.11585366</v>
      </c>
      <c r="BA834" s="278">
        <v>0.46428571400000002</v>
      </c>
      <c r="BB834" s="278">
        <v>0.28571428500000001</v>
      </c>
      <c r="BC834" s="278">
        <v>0.25</v>
      </c>
      <c r="BD834" s="164">
        <v>0.321428571</v>
      </c>
      <c r="BE834" s="164">
        <v>0.21428571399999999</v>
      </c>
      <c r="BF834" s="164">
        <v>0.232558139</v>
      </c>
      <c r="BG834" s="164">
        <v>0.28571428500000001</v>
      </c>
      <c r="BH834" s="164">
        <v>0.51827242399999995</v>
      </c>
      <c r="BI834" s="164">
        <v>7.1428570999999996E-2</v>
      </c>
      <c r="BJ834" s="165">
        <v>46.948500489694801</v>
      </c>
      <c r="BK834" s="164">
        <v>0.22786491970683201</v>
      </c>
      <c r="BL834" s="165">
        <v>-3.0233483616380599</v>
      </c>
      <c r="BM834" s="165">
        <v>2.0768356021375598</v>
      </c>
      <c r="BN834" s="165">
        <v>41.467896385871498</v>
      </c>
      <c r="BO834" s="165">
        <v>-0.17360868528536799</v>
      </c>
      <c r="BP834" s="165">
        <v>-0.15353065403178301</v>
      </c>
      <c r="BQ834" s="165">
        <v>-2.1925795589691601</v>
      </c>
      <c r="BR834" s="165">
        <v>-3.1622147233343401</v>
      </c>
      <c r="BS834" s="284">
        <v>-0.22730730285792899</v>
      </c>
      <c r="BT834" s="289"/>
      <c r="BU834" s="279"/>
      <c r="BV834" s="290"/>
      <c r="BW834" s="289"/>
      <c r="BX834" s="289"/>
      <c r="BY834" s="289"/>
      <c r="BZ834" s="289"/>
      <c r="CA834" s="279"/>
      <c r="CB834" s="290"/>
      <c r="CC834" s="289"/>
      <c r="CD834" s="279"/>
      <c r="CE834" s="328"/>
      <c r="CF834" s="290"/>
      <c r="CG834" s="289"/>
      <c r="CH834" s="279"/>
      <c r="CI834" s="328"/>
      <c r="CJ834" s="290"/>
      <c r="CK834" s="289"/>
      <c r="CL834" s="279"/>
      <c r="CM834" s="328"/>
      <c r="CN834" s="290"/>
      <c r="CO834" s="289"/>
      <c r="CP834" s="279"/>
      <c r="CQ834" s="328"/>
      <c r="CR834" s="290"/>
      <c r="CS834" s="289"/>
      <c r="CT834" s="279"/>
      <c r="CU834" s="328"/>
      <c r="CV834" s="328"/>
      <c r="CW834" s="290"/>
      <c r="CX834" s="289"/>
      <c r="CY834" s="279"/>
      <c r="CZ834" s="328"/>
      <c r="DA834" s="328"/>
      <c r="DB834" s="290"/>
      <c r="DC834" s="289"/>
      <c r="DD834" s="279"/>
      <c r="DE834" s="328"/>
      <c r="DF834" s="328"/>
      <c r="DG834" s="290"/>
      <c r="DH834" s="289"/>
      <c r="DI834" s="284">
        <v>-0.46462374925613398</v>
      </c>
      <c r="DP834" s="165"/>
      <c r="DQ834" s="165"/>
      <c r="DR834" s="165"/>
      <c r="ED834" s="165"/>
      <c r="EE834" s="165"/>
      <c r="EF834" s="165"/>
      <c r="EG834" s="165"/>
      <c r="EH834" s="166"/>
      <c r="EI834" s="165"/>
      <c r="EJ834" s="164"/>
      <c r="EK834" s="164"/>
      <c r="EL834" s="278"/>
      <c r="EM834" s="278"/>
      <c r="EN834" s="278"/>
      <c r="EO834" s="278"/>
      <c r="EP834" s="278"/>
      <c r="EQ834" s="278"/>
      <c r="ER834" s="165"/>
      <c r="ES834" s="166"/>
      <c r="ET834" s="166"/>
      <c r="EU834" s="166"/>
      <c r="EV834" s="166"/>
      <c r="EW834" s="166"/>
      <c r="EX834" s="284"/>
    </row>
    <row r="835" spans="1:154" ht="13" customHeight="1">
      <c r="A835" s="160" t="s">
        <v>29</v>
      </c>
      <c r="B835" s="160">
        <v>12849</v>
      </c>
      <c r="C835" s="282">
        <v>694384</v>
      </c>
      <c r="D835" s="282">
        <v>33189</v>
      </c>
      <c r="E835" s="282" t="s">
        <v>18</v>
      </c>
      <c r="F835" s="160" t="s">
        <v>18</v>
      </c>
      <c r="G835" s="175"/>
      <c r="H835" s="162" t="s">
        <v>3663</v>
      </c>
      <c r="I835" s="162" t="s">
        <v>466</v>
      </c>
      <c r="J835" s="160">
        <v>23</v>
      </c>
      <c r="K835" s="161">
        <v>3</v>
      </c>
      <c r="L835" s="161" t="s">
        <v>46</v>
      </c>
      <c r="Z835" s="163">
        <v>86</v>
      </c>
      <c r="AA835" s="163">
        <v>368</v>
      </c>
      <c r="AB835" s="163">
        <v>318</v>
      </c>
      <c r="AC835" s="163">
        <v>84</v>
      </c>
      <c r="AD835" s="163">
        <v>59</v>
      </c>
      <c r="AE835" s="163">
        <v>16</v>
      </c>
      <c r="AF835" s="163">
        <v>1</v>
      </c>
      <c r="AG835" s="163">
        <v>8</v>
      </c>
      <c r="AH835" s="163">
        <v>43</v>
      </c>
      <c r="AI835" s="163">
        <v>35</v>
      </c>
      <c r="AJ835" s="163">
        <v>3</v>
      </c>
      <c r="AK835" s="163">
        <v>1</v>
      </c>
      <c r="AL835" s="163">
        <v>40</v>
      </c>
      <c r="AM835" s="163">
        <v>4</v>
      </c>
      <c r="AN835" s="163">
        <v>46</v>
      </c>
      <c r="AO835" s="163">
        <v>6</v>
      </c>
      <c r="AP835" s="163">
        <v>1</v>
      </c>
      <c r="AQ835" s="163">
        <v>3</v>
      </c>
      <c r="AR835" s="163">
        <v>5</v>
      </c>
      <c r="AS835" s="278">
        <v>0.108695652</v>
      </c>
      <c r="AT835" s="278">
        <v>0.125</v>
      </c>
      <c r="AU835" s="278">
        <v>0.40217391000000002</v>
      </c>
      <c r="AV835" s="278">
        <v>0.26086957</v>
      </c>
      <c r="AW835" s="278">
        <v>5.434783E-2</v>
      </c>
      <c r="AX835" s="278">
        <v>0.27536231999999999</v>
      </c>
      <c r="AY835" s="456">
        <v>109.8</v>
      </c>
      <c r="AZ835" s="278">
        <v>5.7002110000000002E-2</v>
      </c>
      <c r="BA835" s="278">
        <v>0.39852398500000003</v>
      </c>
      <c r="BB835" s="278">
        <v>0.22509224999999999</v>
      </c>
      <c r="BC835" s="278">
        <v>0.37638376299999998</v>
      </c>
      <c r="BD835" s="164">
        <v>0.28679245199999998</v>
      </c>
      <c r="BE835" s="164">
        <v>0.26415094300000003</v>
      </c>
      <c r="BF835" s="164">
        <v>0.35616438299999997</v>
      </c>
      <c r="BG835" s="164">
        <v>0.396226415</v>
      </c>
      <c r="BH835" s="164">
        <v>0.75239079799999997</v>
      </c>
      <c r="BI835" s="164">
        <v>0.132075472</v>
      </c>
      <c r="BJ835" s="165">
        <v>85.192143293630195</v>
      </c>
      <c r="BK835" s="164">
        <v>0.33213132933566403</v>
      </c>
      <c r="BL835" s="165">
        <v>5.4478571838405401</v>
      </c>
      <c r="BM835" s="165">
        <v>48.1039412445094</v>
      </c>
      <c r="BN835" s="165">
        <v>112.53361984076</v>
      </c>
      <c r="BO835" s="165">
        <v>0.66949813876388897</v>
      </c>
      <c r="BP835" s="165">
        <v>-0.48941056197509097</v>
      </c>
      <c r="BQ835" s="165">
        <v>10.707376658887</v>
      </c>
      <c r="BR835" s="165">
        <v>4.81837558743399</v>
      </c>
      <c r="BS835" s="284">
        <v>1.11004633745643</v>
      </c>
      <c r="BT835" s="289"/>
      <c r="BU835" s="279"/>
      <c r="BV835" s="290"/>
      <c r="BW835" s="289"/>
      <c r="BX835" s="289"/>
      <c r="BY835" s="289"/>
      <c r="BZ835" s="289"/>
      <c r="CA835" s="279"/>
      <c r="CB835" s="290"/>
      <c r="CC835" s="289"/>
      <c r="CD835" s="279"/>
      <c r="CE835" s="328"/>
      <c r="CF835" s="290"/>
      <c r="CG835" s="289"/>
      <c r="CH835" s="279"/>
      <c r="CI835" s="328"/>
      <c r="CJ835" s="290"/>
      <c r="CK835" s="289"/>
      <c r="CL835" s="279"/>
      <c r="CM835" s="328"/>
      <c r="CN835" s="290"/>
      <c r="CO835" s="289"/>
      <c r="CP835" s="279"/>
      <c r="CQ835" s="328"/>
      <c r="CR835" s="290"/>
      <c r="CS835" s="289"/>
      <c r="CT835" s="279"/>
      <c r="CU835" s="328"/>
      <c r="CV835" s="328"/>
      <c r="CW835" s="290"/>
      <c r="CX835" s="289"/>
      <c r="CY835" s="279"/>
      <c r="CZ835" s="328"/>
      <c r="DA835" s="328"/>
      <c r="DB835" s="290"/>
      <c r="DC835" s="289"/>
      <c r="DD835" s="279"/>
      <c r="DE835" s="328"/>
      <c r="DF835" s="328"/>
      <c r="DG835" s="290"/>
      <c r="DH835" s="289"/>
      <c r="DI835" s="284">
        <v>-6.7093612551689104</v>
      </c>
      <c r="DP835" s="165"/>
      <c r="DQ835" s="165"/>
      <c r="DR835" s="165"/>
      <c r="ED835" s="165"/>
      <c r="EE835" s="165"/>
      <c r="EF835" s="165"/>
      <c r="EG835" s="165"/>
      <c r="EH835" s="166"/>
      <c r="EI835" s="165"/>
      <c r="EJ835" s="164"/>
      <c r="EK835" s="164"/>
      <c r="EL835" s="278"/>
      <c r="EM835" s="278"/>
      <c r="EN835" s="278"/>
      <c r="EO835" s="278"/>
      <c r="EP835" s="278"/>
      <c r="EQ835" s="278"/>
      <c r="ER835" s="165"/>
      <c r="ES835" s="166"/>
      <c r="ET835" s="166"/>
      <c r="EU835" s="166"/>
      <c r="EV835" s="166"/>
      <c r="EW835" s="166"/>
      <c r="EX835" s="284"/>
    </row>
    <row r="836" spans="1:154" ht="13" customHeight="1">
      <c r="A836" s="160" t="s">
        <v>29</v>
      </c>
      <c r="B836" s="160">
        <v>11866</v>
      </c>
      <c r="C836" s="160">
        <v>683734</v>
      </c>
      <c r="D836" s="160">
        <v>26197</v>
      </c>
      <c r="E836" s="160" t="s">
        <v>164</v>
      </c>
      <c r="F836" s="160" t="s">
        <v>164</v>
      </c>
      <c r="G836" s="175"/>
      <c r="H836" s="162" t="s">
        <v>2526</v>
      </c>
      <c r="I836" s="162" t="s">
        <v>136</v>
      </c>
      <c r="J836" s="161">
        <v>27</v>
      </c>
      <c r="K836" s="161">
        <v>3</v>
      </c>
      <c r="L836" s="161" t="s">
        <v>837</v>
      </c>
      <c r="Z836" s="163">
        <v>48</v>
      </c>
      <c r="AA836" s="163">
        <v>193</v>
      </c>
      <c r="AB836" s="163">
        <v>185</v>
      </c>
      <c r="AC836" s="163">
        <v>35</v>
      </c>
      <c r="AD836" s="163">
        <v>22</v>
      </c>
      <c r="AE836" s="163">
        <v>8</v>
      </c>
      <c r="AF836" s="163">
        <v>0</v>
      </c>
      <c r="AG836" s="163">
        <v>5</v>
      </c>
      <c r="AH836" s="163">
        <v>9</v>
      </c>
      <c r="AI836" s="163">
        <v>19</v>
      </c>
      <c r="AJ836" s="163">
        <v>0</v>
      </c>
      <c r="AK836" s="163">
        <v>0</v>
      </c>
      <c r="AL836" s="163">
        <v>7</v>
      </c>
      <c r="AM836" s="163">
        <v>0</v>
      </c>
      <c r="AN836" s="163">
        <v>43</v>
      </c>
      <c r="AO836" s="163">
        <v>0</v>
      </c>
      <c r="AP836" s="163">
        <v>1</v>
      </c>
      <c r="AQ836" s="163">
        <v>0</v>
      </c>
      <c r="AR836" s="163">
        <v>4</v>
      </c>
      <c r="AS836" s="278">
        <v>3.6269429999999998E-2</v>
      </c>
      <c r="AT836" s="278">
        <v>0.22279792700000001</v>
      </c>
      <c r="AU836" s="278">
        <v>0.38461538000000001</v>
      </c>
      <c r="AV836" s="278">
        <v>0.27272727000000002</v>
      </c>
      <c r="AW836" s="278">
        <v>0.13286713</v>
      </c>
      <c r="AX836" s="278">
        <v>0.48251748</v>
      </c>
      <c r="AY836" s="456">
        <v>110.5</v>
      </c>
      <c r="AZ836" s="278">
        <v>0.10803689</v>
      </c>
      <c r="BA836" s="278">
        <v>0.41258741199999999</v>
      </c>
      <c r="BB836" s="278">
        <v>0.167832167</v>
      </c>
      <c r="BC836" s="278">
        <v>0.41958041899999998</v>
      </c>
      <c r="BD836" s="164">
        <v>0.21739130400000001</v>
      </c>
      <c r="BE836" s="164">
        <v>0.18918918900000001</v>
      </c>
      <c r="BF836" s="164">
        <v>0.21761658</v>
      </c>
      <c r="BG836" s="164">
        <v>0.31351351300000002</v>
      </c>
      <c r="BH836" s="164">
        <v>0.53113009300000003</v>
      </c>
      <c r="BI836" s="164">
        <v>0.124324324</v>
      </c>
      <c r="BJ836" s="165">
        <v>80.1924495495402</v>
      </c>
      <c r="BK836" s="164">
        <v>0.23192272717470899</v>
      </c>
      <c r="BL836" s="165">
        <v>-12.634203981536499</v>
      </c>
      <c r="BM836" s="165">
        <v>9.7370574959338594</v>
      </c>
      <c r="BN836" s="165">
        <v>42.961138484566902</v>
      </c>
      <c r="BO836" s="165">
        <v>0.16225957699839999</v>
      </c>
      <c r="BP836" s="165">
        <v>-0.87521173944696695</v>
      </c>
      <c r="BQ836" s="165">
        <v>-12.6744604161224</v>
      </c>
      <c r="BR836" s="165">
        <v>-13.5434796041092</v>
      </c>
      <c r="BS836" s="284">
        <v>-1.3139762252106599</v>
      </c>
      <c r="BT836" s="289"/>
      <c r="BU836" s="279"/>
      <c r="BV836" s="290"/>
      <c r="BW836" s="289"/>
      <c r="BX836" s="289"/>
      <c r="BY836" s="289"/>
      <c r="BZ836" s="289"/>
      <c r="CA836" s="279"/>
      <c r="CB836" s="290"/>
      <c r="CC836" s="289"/>
      <c r="CD836" s="279"/>
      <c r="CE836" s="328"/>
      <c r="CF836" s="290"/>
      <c r="CG836" s="289"/>
      <c r="CH836" s="279"/>
      <c r="CI836" s="328"/>
      <c r="CJ836" s="290"/>
      <c r="CK836" s="289"/>
      <c r="CL836" s="279"/>
      <c r="CM836" s="328"/>
      <c r="CN836" s="290"/>
      <c r="CO836" s="289"/>
      <c r="CP836" s="279"/>
      <c r="CQ836" s="328"/>
      <c r="CR836" s="290"/>
      <c r="CS836" s="289"/>
      <c r="CT836" s="279"/>
      <c r="CU836" s="328"/>
      <c r="CV836" s="328"/>
      <c r="CW836" s="290"/>
      <c r="CX836" s="289"/>
      <c r="CY836" s="279"/>
      <c r="CZ836" s="328"/>
      <c r="DA836" s="328"/>
      <c r="DB836" s="290"/>
      <c r="DC836" s="289"/>
      <c r="DD836" s="279"/>
      <c r="DE836" s="328"/>
      <c r="DF836" s="328"/>
      <c r="DG836" s="290"/>
      <c r="DH836" s="289"/>
      <c r="DI836" s="284">
        <v>-5.7382740974426198</v>
      </c>
      <c r="DP836" s="165"/>
      <c r="DQ836" s="165"/>
      <c r="DR836" s="165"/>
      <c r="ED836" s="165"/>
      <c r="EE836" s="165"/>
      <c r="EF836" s="165"/>
      <c r="EG836" s="165"/>
      <c r="EH836" s="166"/>
      <c r="EI836" s="165"/>
      <c r="EJ836" s="164"/>
      <c r="EK836" s="164"/>
      <c r="EL836" s="278"/>
      <c r="EM836" s="278"/>
      <c r="EN836" s="278"/>
      <c r="EO836" s="278"/>
      <c r="EP836" s="278"/>
      <c r="EQ836" s="278"/>
      <c r="ER836" s="165"/>
      <c r="ES836" s="166"/>
      <c r="ET836" s="166"/>
      <c r="EU836" s="166"/>
      <c r="EV836" s="166"/>
      <c r="EW836" s="166"/>
      <c r="EX836" s="284"/>
    </row>
    <row r="837" spans="1:154" ht="13" customHeight="1">
      <c r="A837" s="160" t="s">
        <v>29</v>
      </c>
      <c r="B837" s="160">
        <v>10506</v>
      </c>
      <c r="C837" s="160">
        <v>641432</v>
      </c>
      <c r="D837" s="160">
        <v>17838</v>
      </c>
      <c r="E837" s="160" t="s">
        <v>18</v>
      </c>
      <c r="F837" s="160" t="s">
        <v>18</v>
      </c>
      <c r="G837" s="175"/>
      <c r="H837" s="168" t="s">
        <v>712</v>
      </c>
      <c r="I837" s="169" t="s">
        <v>316</v>
      </c>
      <c r="J837" s="170">
        <v>29</v>
      </c>
      <c r="K837" s="161">
        <v>3</v>
      </c>
      <c r="L837" s="161" t="s">
        <v>46</v>
      </c>
      <c r="Z837" s="163"/>
      <c r="AS837" s="278"/>
      <c r="AT837" s="278"/>
      <c r="AU837" s="278"/>
      <c r="AV837" s="278"/>
      <c r="AW837" s="278"/>
      <c r="AX837" s="278"/>
      <c r="AY837" s="456"/>
      <c r="AZ837" s="278"/>
      <c r="BA837" s="278"/>
      <c r="BB837" s="278"/>
      <c r="BC837" s="278"/>
      <c r="BD837" s="164"/>
      <c r="BE837" s="164"/>
      <c r="BF837" s="164"/>
      <c r="BG837" s="164"/>
      <c r="BH837" s="164"/>
      <c r="BI837" s="164"/>
      <c r="BJ837" s="165"/>
      <c r="BK837" s="164"/>
      <c r="BL837" s="165"/>
      <c r="BM837" s="165"/>
      <c r="BN837" s="165"/>
      <c r="BO837" s="165"/>
      <c r="BP837" s="165"/>
      <c r="BQ837" s="165"/>
      <c r="BR837" s="165"/>
      <c r="BS837" s="284"/>
      <c r="BT837" s="289"/>
      <c r="BU837" s="279"/>
      <c r="BV837" s="290"/>
      <c r="BW837" s="289"/>
      <c r="BX837" s="289"/>
      <c r="BY837" s="289"/>
      <c r="BZ837" s="289"/>
      <c r="CA837" s="279"/>
      <c r="CB837" s="290"/>
      <c r="CC837" s="289"/>
      <c r="CD837" s="279"/>
      <c r="CE837" s="328"/>
      <c r="CF837" s="290"/>
      <c r="CG837" s="289"/>
      <c r="CH837" s="279"/>
      <c r="CI837" s="328"/>
      <c r="CJ837" s="290"/>
      <c r="CK837" s="289"/>
      <c r="CL837" s="279"/>
      <c r="CM837" s="328"/>
      <c r="CN837" s="290"/>
      <c r="CO837" s="289"/>
      <c r="CP837" s="279"/>
      <c r="CQ837" s="328"/>
      <c r="CR837" s="290"/>
      <c r="CS837" s="289"/>
      <c r="CT837" s="279"/>
      <c r="CU837" s="328"/>
      <c r="CV837" s="328"/>
      <c r="CW837" s="290"/>
      <c r="CX837" s="289"/>
      <c r="CY837" s="279"/>
      <c r="CZ837" s="328"/>
      <c r="DA837" s="328"/>
      <c r="DB837" s="290"/>
      <c r="DC837" s="289"/>
      <c r="DD837" s="279"/>
      <c r="DE837" s="328"/>
      <c r="DF837" s="328"/>
      <c r="DG837" s="290"/>
      <c r="DH837" s="289"/>
      <c r="DI837" s="284"/>
      <c r="DP837" s="165"/>
      <c r="DQ837" s="165"/>
      <c r="DR837" s="165"/>
      <c r="ED837" s="165"/>
      <c r="EE837" s="165"/>
      <c r="EF837" s="165"/>
      <c r="EG837" s="165"/>
      <c r="EH837" s="166"/>
      <c r="EI837" s="165"/>
      <c r="EJ837" s="164"/>
      <c r="EK837" s="164"/>
      <c r="EL837" s="278"/>
      <c r="EM837" s="278"/>
      <c r="EN837" s="278"/>
      <c r="EO837" s="278"/>
      <c r="EP837" s="278"/>
      <c r="EQ837" s="278"/>
      <c r="ER837" s="165"/>
      <c r="ES837" s="166"/>
      <c r="ET837" s="166"/>
      <c r="EU837" s="166"/>
      <c r="EV837" s="166"/>
      <c r="EW837" s="166"/>
      <c r="EX837" s="284"/>
    </row>
    <row r="838" spans="1:154" ht="13" customHeight="1">
      <c r="A838" s="160" t="s">
        <v>29</v>
      </c>
      <c r="B838" s="160">
        <v>10236</v>
      </c>
      <c r="C838" s="160">
        <v>650402</v>
      </c>
      <c r="D838" s="160">
        <v>16997</v>
      </c>
      <c r="E838" s="160" t="s">
        <v>239</v>
      </c>
      <c r="F838" s="160" t="s">
        <v>239</v>
      </c>
      <c r="G838" s="175"/>
      <c r="H838" s="168" t="s">
        <v>308</v>
      </c>
      <c r="I838" s="169" t="s">
        <v>842</v>
      </c>
      <c r="J838" s="170">
        <v>28</v>
      </c>
      <c r="K838" s="161">
        <v>4</v>
      </c>
      <c r="L838" s="161" t="s">
        <v>837</v>
      </c>
      <c r="Z838" s="163">
        <v>78</v>
      </c>
      <c r="AA838" s="163">
        <v>333</v>
      </c>
      <c r="AB838" s="163">
        <v>277</v>
      </c>
      <c r="AC838" s="163">
        <v>77</v>
      </c>
      <c r="AD838" s="163">
        <v>55</v>
      </c>
      <c r="AE838" s="163">
        <v>13</v>
      </c>
      <c r="AF838" s="163">
        <v>0</v>
      </c>
      <c r="AG838" s="163">
        <v>9</v>
      </c>
      <c r="AH838" s="163">
        <v>47</v>
      </c>
      <c r="AI838" s="163">
        <v>44</v>
      </c>
      <c r="AJ838" s="163">
        <v>4</v>
      </c>
      <c r="AK838" s="163">
        <v>1</v>
      </c>
      <c r="AL838" s="163">
        <v>48</v>
      </c>
      <c r="AM838" s="163">
        <v>0</v>
      </c>
      <c r="AN838" s="163">
        <v>42</v>
      </c>
      <c r="AO838" s="163">
        <v>4</v>
      </c>
      <c r="AP838" s="163">
        <v>4</v>
      </c>
      <c r="AQ838" s="163">
        <v>0</v>
      </c>
      <c r="AR838" s="163">
        <v>7</v>
      </c>
      <c r="AS838" s="278">
        <v>0.144144144</v>
      </c>
      <c r="AT838" s="278">
        <v>0.12612612600000001</v>
      </c>
      <c r="AU838" s="278">
        <v>0.34309623</v>
      </c>
      <c r="AV838" s="278">
        <v>0.26778243000000002</v>
      </c>
      <c r="AW838" s="278">
        <v>0.10041841</v>
      </c>
      <c r="AX838" s="278">
        <v>0.38493724000000001</v>
      </c>
      <c r="AY838" s="456">
        <v>109.29900000000001</v>
      </c>
      <c r="AZ838" s="278">
        <v>6.181818E-2</v>
      </c>
      <c r="BA838" s="278">
        <v>0.37238493700000003</v>
      </c>
      <c r="BB838" s="278">
        <v>0.21757322100000001</v>
      </c>
      <c r="BC838" s="278">
        <v>0.41004184100000002</v>
      </c>
      <c r="BD838" s="164">
        <v>0.29565217300000002</v>
      </c>
      <c r="BE838" s="164">
        <v>0.27797833900000002</v>
      </c>
      <c r="BF838" s="164">
        <v>0.38738738700000003</v>
      </c>
      <c r="BG838" s="164">
        <v>0.42238267099999999</v>
      </c>
      <c r="BH838" s="164">
        <v>0.80977005800000001</v>
      </c>
      <c r="BI838" s="164">
        <v>0.144404332</v>
      </c>
      <c r="BJ838" s="165">
        <v>93.144581334261304</v>
      </c>
      <c r="BK838" s="164">
        <v>0.36006534314370298</v>
      </c>
      <c r="BL838" s="165">
        <v>12.3805552168471</v>
      </c>
      <c r="BM838" s="165">
        <v>50.979674760876399</v>
      </c>
      <c r="BN838" s="165">
        <v>134.13941644469</v>
      </c>
      <c r="BO838" s="165">
        <v>-0.40822546607009302</v>
      </c>
      <c r="BP838" s="165">
        <v>-1.1247137808240899</v>
      </c>
      <c r="BQ838" s="165">
        <v>22.333868396626901</v>
      </c>
      <c r="BR838" s="165">
        <v>11.957745963866</v>
      </c>
      <c r="BS838" s="284">
        <v>2.3153784166481799</v>
      </c>
      <c r="BT838" s="289"/>
      <c r="BU838" s="279"/>
      <c r="BV838" s="290"/>
      <c r="BW838" s="289"/>
      <c r="BX838" s="289"/>
      <c r="BY838" s="289"/>
      <c r="BZ838" s="289"/>
      <c r="CA838" s="279"/>
      <c r="CB838" s="290"/>
      <c r="CC838" s="289"/>
      <c r="CD838" s="279"/>
      <c r="CE838" s="328"/>
      <c r="CF838" s="290"/>
      <c r="CG838" s="289"/>
      <c r="CH838" s="279"/>
      <c r="CI838" s="328"/>
      <c r="CJ838" s="290"/>
      <c r="CK838" s="289"/>
      <c r="CL838" s="279"/>
      <c r="CM838" s="328"/>
      <c r="CN838" s="290"/>
      <c r="CO838" s="289"/>
      <c r="CP838" s="279"/>
      <c r="CQ838" s="328"/>
      <c r="CR838" s="290"/>
      <c r="CS838" s="289"/>
      <c r="CT838" s="279"/>
      <c r="CU838" s="328"/>
      <c r="CV838" s="328"/>
      <c r="CW838" s="290"/>
      <c r="CX838" s="289"/>
      <c r="CY838" s="279"/>
      <c r="CZ838" s="328"/>
      <c r="DA838" s="328"/>
      <c r="DB838" s="290"/>
      <c r="DC838" s="289"/>
      <c r="DD838" s="279"/>
      <c r="DE838" s="328"/>
      <c r="DF838" s="328"/>
      <c r="DG838" s="290"/>
      <c r="DH838" s="289"/>
      <c r="DI838" s="284">
        <v>-1.0240260856226</v>
      </c>
      <c r="DP838" s="165"/>
      <c r="DQ838" s="165"/>
      <c r="DR838" s="165"/>
      <c r="ED838" s="165"/>
      <c r="EE838" s="165"/>
      <c r="EF838" s="165"/>
      <c r="EG838" s="165"/>
      <c r="EH838" s="166"/>
      <c r="EI838" s="165"/>
      <c r="EJ838" s="164"/>
      <c r="EK838" s="164"/>
      <c r="EL838" s="278"/>
      <c r="EM838" s="278"/>
      <c r="EN838" s="278"/>
      <c r="EO838" s="278"/>
      <c r="EP838" s="278"/>
      <c r="EQ838" s="278"/>
      <c r="ER838" s="165"/>
      <c r="ES838" s="166"/>
      <c r="ET838" s="166"/>
      <c r="EU838" s="166"/>
      <c r="EV838" s="166"/>
      <c r="EW838" s="166"/>
      <c r="EX838" s="284"/>
    </row>
    <row r="839" spans="1:154" ht="13" customHeight="1">
      <c r="A839" s="160" t="s">
        <v>29</v>
      </c>
      <c r="B839" s="160">
        <v>11118</v>
      </c>
      <c r="C839" s="160">
        <v>643446</v>
      </c>
      <c r="D839" s="160">
        <v>15362</v>
      </c>
      <c r="E839" s="160" t="s">
        <v>345</v>
      </c>
      <c r="F839" s="160" t="s">
        <v>345</v>
      </c>
      <c r="G839" s="175"/>
      <c r="H839" s="168" t="s">
        <v>1218</v>
      </c>
      <c r="I839" s="169" t="s">
        <v>581</v>
      </c>
      <c r="J839" s="170">
        <v>33</v>
      </c>
      <c r="K839" s="161">
        <v>4</v>
      </c>
      <c r="L839" s="161" t="s">
        <v>46</v>
      </c>
      <c r="Z839" s="163">
        <v>57</v>
      </c>
      <c r="AA839" s="163">
        <v>210</v>
      </c>
      <c r="AB839" s="163">
        <v>181</v>
      </c>
      <c r="AC839" s="163">
        <v>47</v>
      </c>
      <c r="AD839" s="163">
        <v>28</v>
      </c>
      <c r="AE839" s="163">
        <v>7</v>
      </c>
      <c r="AF839" s="163">
        <v>3</v>
      </c>
      <c r="AG839" s="163">
        <v>9</v>
      </c>
      <c r="AH839" s="163">
        <v>20</v>
      </c>
      <c r="AI839" s="163">
        <v>29</v>
      </c>
      <c r="AJ839" s="163">
        <v>1</v>
      </c>
      <c r="AK839" s="163">
        <v>0</v>
      </c>
      <c r="AL839" s="163">
        <v>21</v>
      </c>
      <c r="AM839" s="163">
        <v>2</v>
      </c>
      <c r="AN839" s="163">
        <v>22</v>
      </c>
      <c r="AO839" s="163">
        <v>5</v>
      </c>
      <c r="AP839" s="163">
        <v>3</v>
      </c>
      <c r="AQ839" s="163">
        <v>0</v>
      </c>
      <c r="AR839" s="163">
        <v>4</v>
      </c>
      <c r="AS839" s="278">
        <v>0.1</v>
      </c>
      <c r="AT839" s="278">
        <v>0.104761904</v>
      </c>
      <c r="AU839" s="278">
        <v>0.46296295999999998</v>
      </c>
      <c r="AV839" s="278">
        <v>0.2345679</v>
      </c>
      <c r="AW839" s="278">
        <v>4.9382719999999998E-2</v>
      </c>
      <c r="AX839" s="278">
        <v>0.30864197999999998</v>
      </c>
      <c r="AY839" s="456">
        <v>106.839</v>
      </c>
      <c r="AZ839" s="278">
        <v>6.4184850000000002E-2</v>
      </c>
      <c r="BA839" s="278">
        <v>0.36645962700000001</v>
      </c>
      <c r="BB839" s="278">
        <v>0.22360248399999999</v>
      </c>
      <c r="BC839" s="278">
        <v>0.40993788799999997</v>
      </c>
      <c r="BD839" s="164">
        <v>0.248366013</v>
      </c>
      <c r="BE839" s="164">
        <v>0.25966850800000002</v>
      </c>
      <c r="BF839" s="164">
        <v>0.34761904700000001</v>
      </c>
      <c r="BG839" s="164">
        <v>0.48066298299999999</v>
      </c>
      <c r="BH839" s="164">
        <v>0.82828203</v>
      </c>
      <c r="BI839" s="164">
        <v>0.220994475</v>
      </c>
      <c r="BJ839" s="165">
        <v>145.25502992013301</v>
      </c>
      <c r="BK839" s="164">
        <v>0.35482672773874702</v>
      </c>
      <c r="BL839" s="165">
        <v>6.9263800980890498</v>
      </c>
      <c r="BM839" s="165">
        <v>31.268167197927301</v>
      </c>
      <c r="BN839" s="165">
        <v>132.011871021275</v>
      </c>
      <c r="BO839" s="165">
        <v>-0.46022691751678102</v>
      </c>
      <c r="BP839" s="165">
        <v>-0.46385633014142502</v>
      </c>
      <c r="BQ839" s="165">
        <v>13.9546720723057</v>
      </c>
      <c r="BR839" s="165">
        <v>7.3895872926706803</v>
      </c>
      <c r="BS839" s="284">
        <v>1.44669727401544</v>
      </c>
      <c r="BT839" s="289"/>
      <c r="BU839" s="279"/>
      <c r="BV839" s="290"/>
      <c r="BW839" s="289"/>
      <c r="BX839" s="289"/>
      <c r="BY839" s="289"/>
      <c r="BZ839" s="289"/>
      <c r="CA839" s="279"/>
      <c r="CB839" s="290"/>
      <c r="CC839" s="289"/>
      <c r="CD839" s="279"/>
      <c r="CE839" s="328"/>
      <c r="CF839" s="290"/>
      <c r="CG839" s="289"/>
      <c r="CH839" s="279"/>
      <c r="CI839" s="328"/>
      <c r="CJ839" s="290"/>
      <c r="CK839" s="289"/>
      <c r="CL839" s="279"/>
      <c r="CM839" s="328"/>
      <c r="CN839" s="290"/>
      <c r="CO839" s="289"/>
      <c r="CP839" s="279"/>
      <c r="CQ839" s="328"/>
      <c r="CR839" s="290"/>
      <c r="CS839" s="289"/>
      <c r="CT839" s="279"/>
      <c r="CU839" s="328"/>
      <c r="CV839" s="328"/>
      <c r="CW839" s="290"/>
      <c r="CX839" s="289"/>
      <c r="CY839" s="279"/>
      <c r="CZ839" s="328"/>
      <c r="DA839" s="328"/>
      <c r="DB839" s="290"/>
      <c r="DC839" s="289"/>
      <c r="DD839" s="279"/>
      <c r="DE839" s="328"/>
      <c r="DF839" s="328"/>
      <c r="DG839" s="290"/>
      <c r="DH839" s="289"/>
      <c r="DI839" s="284">
        <v>-0.28024185355752701</v>
      </c>
      <c r="DP839" s="165"/>
      <c r="DQ839" s="165"/>
      <c r="DR839" s="165"/>
      <c r="ED839" s="165"/>
      <c r="EE839" s="165"/>
      <c r="EF839" s="165"/>
      <c r="EG839" s="165"/>
      <c r="EH839" s="166"/>
      <c r="EI839" s="165"/>
      <c r="EJ839" s="164"/>
      <c r="EK839" s="164"/>
      <c r="EL839" s="278"/>
      <c r="EM839" s="278"/>
      <c r="EN839" s="278"/>
      <c r="EO839" s="278"/>
      <c r="EP839" s="278"/>
      <c r="EQ839" s="278"/>
      <c r="ER839" s="165"/>
      <c r="ES839" s="166"/>
      <c r="ET839" s="166"/>
      <c r="EU839" s="166"/>
      <c r="EV839" s="166"/>
      <c r="EW839" s="166"/>
      <c r="EX839" s="284"/>
    </row>
    <row r="840" spans="1:154" ht="13" customHeight="1">
      <c r="A840" s="160" t="s">
        <v>29</v>
      </c>
      <c r="B840" s="160">
        <v>8848</v>
      </c>
      <c r="C840" s="160">
        <v>578428</v>
      </c>
      <c r="D840" s="160">
        <v>10231</v>
      </c>
      <c r="E840" s="160" t="s">
        <v>2172</v>
      </c>
      <c r="F840" s="160" t="s">
        <v>2172</v>
      </c>
      <c r="G840" s="175"/>
      <c r="H840" s="168" t="s">
        <v>76</v>
      </c>
      <c r="I840" s="169" t="s">
        <v>565</v>
      </c>
      <c r="J840" s="170">
        <v>35</v>
      </c>
      <c r="K840" s="161">
        <v>4</v>
      </c>
      <c r="L840" s="161" t="s">
        <v>837</v>
      </c>
      <c r="Z840" s="163">
        <v>62</v>
      </c>
      <c r="AA840" s="163">
        <v>190</v>
      </c>
      <c r="AB840" s="163">
        <v>169</v>
      </c>
      <c r="AC840" s="163">
        <v>37</v>
      </c>
      <c r="AD840" s="163">
        <v>32</v>
      </c>
      <c r="AE840" s="163">
        <v>5</v>
      </c>
      <c r="AF840" s="163">
        <v>0</v>
      </c>
      <c r="AG840" s="163">
        <v>0</v>
      </c>
      <c r="AH840" s="163">
        <v>12</v>
      </c>
      <c r="AI840" s="163">
        <v>21</v>
      </c>
      <c r="AJ840" s="163">
        <v>2</v>
      </c>
      <c r="AK840" s="163">
        <v>1</v>
      </c>
      <c r="AL840" s="163">
        <v>12</v>
      </c>
      <c r="AM840" s="163">
        <v>0</v>
      </c>
      <c r="AN840" s="163">
        <v>34</v>
      </c>
      <c r="AO840" s="163">
        <v>5</v>
      </c>
      <c r="AP840" s="163">
        <v>2</v>
      </c>
      <c r="AQ840" s="163">
        <v>2</v>
      </c>
      <c r="AR840" s="163">
        <v>3</v>
      </c>
      <c r="AS840" s="278">
        <v>6.3157894000000006E-2</v>
      </c>
      <c r="AT840" s="278">
        <v>0.178947368</v>
      </c>
      <c r="AU840" s="278">
        <v>0.28057554000000001</v>
      </c>
      <c r="AV840" s="278">
        <v>0.35251799</v>
      </c>
      <c r="AW840" s="278">
        <v>7.1942400000000002E-3</v>
      </c>
      <c r="AX840" s="278">
        <v>0.23021583000000001</v>
      </c>
      <c r="AY840" s="456">
        <v>109.53</v>
      </c>
      <c r="AZ840" s="278">
        <v>7.2164950000000005E-2</v>
      </c>
      <c r="BA840" s="278">
        <v>0.64705882299999995</v>
      </c>
      <c r="BB840" s="278">
        <v>0.14705882300000001</v>
      </c>
      <c r="BC840" s="278">
        <v>0.20588235199999999</v>
      </c>
      <c r="BD840" s="164">
        <v>0.27007299200000001</v>
      </c>
      <c r="BE840" s="164">
        <v>0.21893491100000001</v>
      </c>
      <c r="BF840" s="164">
        <v>0.28723404200000002</v>
      </c>
      <c r="BG840" s="164">
        <v>0.24852071000000001</v>
      </c>
      <c r="BH840" s="164">
        <v>0.535754752</v>
      </c>
      <c r="BI840" s="164">
        <v>2.9585798999999999E-2</v>
      </c>
      <c r="BJ840" s="165">
        <v>19.446124700429898</v>
      </c>
      <c r="BK840" s="164">
        <v>0.248014710050948</v>
      </c>
      <c r="BL840" s="165">
        <v>-9.9888070083989895</v>
      </c>
      <c r="BM840" s="165">
        <v>12.0347146533594</v>
      </c>
      <c r="BN840" s="165">
        <v>58.3679446023461</v>
      </c>
      <c r="BO840" s="165">
        <v>0.94011316185260496</v>
      </c>
      <c r="BP840" s="165">
        <v>-1.1482365573756299</v>
      </c>
      <c r="BQ840" s="165">
        <v>-6.0576013562104798</v>
      </c>
      <c r="BR840" s="165">
        <v>-10.389071882033999</v>
      </c>
      <c r="BS840" s="284">
        <v>-0.62799866049836595</v>
      </c>
      <c r="BT840" s="289"/>
      <c r="BU840" s="279"/>
      <c r="BV840" s="290"/>
      <c r="BW840" s="289"/>
      <c r="BX840" s="289"/>
      <c r="BY840" s="289"/>
      <c r="BZ840" s="289"/>
      <c r="CA840" s="279"/>
      <c r="CB840" s="290"/>
      <c r="CC840" s="289"/>
      <c r="CD840" s="279"/>
      <c r="CE840" s="328"/>
      <c r="CF840" s="290"/>
      <c r="CG840" s="289"/>
      <c r="CH840" s="279"/>
      <c r="CI840" s="328"/>
      <c r="CJ840" s="290"/>
      <c r="CK840" s="289"/>
      <c r="CL840" s="279"/>
      <c r="CM840" s="328"/>
      <c r="CN840" s="290"/>
      <c r="CO840" s="289"/>
      <c r="CP840" s="279"/>
      <c r="CQ840" s="328"/>
      <c r="CR840" s="290"/>
      <c r="CS840" s="289"/>
      <c r="CT840" s="279"/>
      <c r="CU840" s="328"/>
      <c r="CV840" s="328"/>
      <c r="CW840" s="290"/>
      <c r="CX840" s="289"/>
      <c r="CY840" s="279"/>
      <c r="CZ840" s="328"/>
      <c r="DA840" s="328"/>
      <c r="DB840" s="290"/>
      <c r="DC840" s="289"/>
      <c r="DD840" s="279"/>
      <c r="DE840" s="328"/>
      <c r="DF840" s="328"/>
      <c r="DG840" s="290"/>
      <c r="DH840" s="289"/>
      <c r="DI840" s="284">
        <v>-1.8619202375411901</v>
      </c>
      <c r="DP840" s="165"/>
      <c r="DQ840" s="165"/>
      <c r="DR840" s="165"/>
      <c r="ED840" s="165"/>
      <c r="EE840" s="165"/>
      <c r="EF840" s="165"/>
      <c r="EG840" s="165"/>
      <c r="EH840" s="166"/>
      <c r="EI840" s="165"/>
      <c r="EJ840" s="164"/>
      <c r="EK840" s="164"/>
      <c r="EL840" s="278"/>
      <c r="EM840" s="278"/>
      <c r="EN840" s="278"/>
      <c r="EO840" s="278"/>
      <c r="EP840" s="278"/>
      <c r="EQ840" s="278"/>
      <c r="ER840" s="165"/>
      <c r="ES840" s="166"/>
      <c r="ET840" s="166"/>
      <c r="EU840" s="166"/>
      <c r="EV840" s="166"/>
      <c r="EW840" s="166"/>
      <c r="EX840" s="284"/>
    </row>
    <row r="841" spans="1:154" ht="13" customHeight="1">
      <c r="A841" s="160" t="s">
        <v>29</v>
      </c>
      <c r="B841" s="160">
        <v>11850</v>
      </c>
      <c r="C841" s="160">
        <v>673962</v>
      </c>
      <c r="D841" s="160">
        <v>26299</v>
      </c>
      <c r="E841" s="160" t="s">
        <v>14</v>
      </c>
      <c r="F841" s="160" t="s">
        <v>14</v>
      </c>
      <c r="G841" s="175"/>
      <c r="H841" s="162" t="s">
        <v>3093</v>
      </c>
      <c r="I841" s="162" t="s">
        <v>533</v>
      </c>
      <c r="J841" s="160">
        <v>27</v>
      </c>
      <c r="K841" s="161">
        <v>5</v>
      </c>
      <c r="L841" s="161" t="s">
        <v>837</v>
      </c>
      <c r="Z841" s="163">
        <v>75</v>
      </c>
      <c r="AA841" s="163">
        <v>297</v>
      </c>
      <c r="AB841" s="163">
        <v>279</v>
      </c>
      <c r="AC841" s="163">
        <v>66</v>
      </c>
      <c r="AD841" s="163">
        <v>47</v>
      </c>
      <c r="AE841" s="163">
        <v>10</v>
      </c>
      <c r="AF841" s="163">
        <v>1</v>
      </c>
      <c r="AG841" s="163">
        <v>8</v>
      </c>
      <c r="AH841" s="163">
        <v>25</v>
      </c>
      <c r="AI841" s="163">
        <v>35</v>
      </c>
      <c r="AJ841" s="163">
        <v>4</v>
      </c>
      <c r="AK841" s="163">
        <v>1</v>
      </c>
      <c r="AL841" s="163">
        <v>16</v>
      </c>
      <c r="AM841" s="163">
        <v>0</v>
      </c>
      <c r="AN841" s="163">
        <v>73</v>
      </c>
      <c r="AO841" s="163">
        <v>2</v>
      </c>
      <c r="AP841" s="163">
        <v>0</v>
      </c>
      <c r="AQ841" s="163">
        <v>0</v>
      </c>
      <c r="AR841" s="163">
        <v>6</v>
      </c>
      <c r="AS841" s="278">
        <v>5.3872053000000003E-2</v>
      </c>
      <c r="AT841" s="278">
        <v>0.24579124499999999</v>
      </c>
      <c r="AU841" s="278">
        <v>0.39320388000000001</v>
      </c>
      <c r="AV841" s="278">
        <v>0.26699029000000002</v>
      </c>
      <c r="AW841" s="278">
        <v>8.2524269999999997E-2</v>
      </c>
      <c r="AX841" s="278">
        <v>0.41747572999999999</v>
      </c>
      <c r="AY841" s="456">
        <v>111.248</v>
      </c>
      <c r="AZ841" s="278">
        <v>0.12682482</v>
      </c>
      <c r="BA841" s="278">
        <v>0.41747572799999999</v>
      </c>
      <c r="BB841" s="278">
        <v>0.242718446</v>
      </c>
      <c r="BC841" s="278">
        <v>0.33980582500000001</v>
      </c>
      <c r="BD841" s="164">
        <v>0.29292929200000001</v>
      </c>
      <c r="BE841" s="164">
        <v>0.236559139</v>
      </c>
      <c r="BF841" s="164">
        <v>0.28282828199999999</v>
      </c>
      <c r="BG841" s="164">
        <v>0.36559139699999998</v>
      </c>
      <c r="BH841" s="164">
        <v>0.64841967899999997</v>
      </c>
      <c r="BI841" s="164">
        <v>0.12903225800000001</v>
      </c>
      <c r="BJ841" s="165">
        <v>83.229190451325195</v>
      </c>
      <c r="BK841" s="164">
        <v>0.28594479697320502</v>
      </c>
      <c r="BL841" s="165">
        <v>-6.5907336210566996</v>
      </c>
      <c r="BM841" s="165">
        <v>27.8355081344288</v>
      </c>
      <c r="BN841" s="165">
        <v>81.841002076282905</v>
      </c>
      <c r="BO841" s="165">
        <v>-0.81851719680048396</v>
      </c>
      <c r="BP841" s="165">
        <v>-0.85026062233373501</v>
      </c>
      <c r="BQ841" s="165">
        <v>6.0486727028418796</v>
      </c>
      <c r="BR841" s="165">
        <v>-7.0566269860337902</v>
      </c>
      <c r="BS841" s="284">
        <v>0.62707301649741398</v>
      </c>
      <c r="BT841" s="289"/>
      <c r="BU841" s="279"/>
      <c r="BV841" s="290"/>
      <c r="BW841" s="289"/>
      <c r="BX841" s="289"/>
      <c r="BY841" s="289"/>
      <c r="BZ841" s="289"/>
      <c r="CA841" s="279"/>
      <c r="CB841" s="290"/>
      <c r="CC841" s="289"/>
      <c r="CD841" s="279"/>
      <c r="CE841" s="328"/>
      <c r="CF841" s="290"/>
      <c r="CG841" s="289"/>
      <c r="CH841" s="279"/>
      <c r="CI841" s="328"/>
      <c r="CJ841" s="290"/>
      <c r="CK841" s="289"/>
      <c r="CL841" s="279"/>
      <c r="CM841" s="328"/>
      <c r="CN841" s="290"/>
      <c r="CO841" s="289"/>
      <c r="CP841" s="279"/>
      <c r="CQ841" s="328"/>
      <c r="CR841" s="290"/>
      <c r="CS841" s="289"/>
      <c r="CT841" s="279"/>
      <c r="CU841" s="328"/>
      <c r="CV841" s="328"/>
      <c r="CW841" s="290"/>
      <c r="CX841" s="289"/>
      <c r="CY841" s="279"/>
      <c r="CZ841" s="328"/>
      <c r="DA841" s="328"/>
      <c r="DB841" s="290"/>
      <c r="DC841" s="289"/>
      <c r="DD841" s="279"/>
      <c r="DE841" s="328"/>
      <c r="DF841" s="328"/>
      <c r="DG841" s="290"/>
      <c r="DH841" s="289"/>
      <c r="DI841" s="284">
        <v>2.93759965896606</v>
      </c>
      <c r="DP841" s="165"/>
      <c r="DQ841" s="165"/>
      <c r="DR841" s="165"/>
      <c r="ED841" s="165"/>
      <c r="EE841" s="165"/>
      <c r="EF841" s="165"/>
      <c r="EG841" s="165"/>
      <c r="EH841" s="166"/>
      <c r="EI841" s="165"/>
      <c r="EJ841" s="164"/>
      <c r="EK841" s="164"/>
      <c r="EL841" s="278"/>
      <c r="EM841" s="278"/>
      <c r="EN841" s="278"/>
      <c r="EO841" s="278"/>
      <c r="EP841" s="278"/>
      <c r="EQ841" s="278"/>
      <c r="ER841" s="165"/>
      <c r="ES841" s="166"/>
      <c r="ET841" s="166"/>
      <c r="EU841" s="166"/>
      <c r="EV841" s="166"/>
      <c r="EW841" s="166"/>
      <c r="EX841" s="284"/>
    </row>
    <row r="842" spans="1:154" ht="13" customHeight="1">
      <c r="A842" s="160" t="s">
        <v>29</v>
      </c>
      <c r="B842" s="160">
        <v>9106</v>
      </c>
      <c r="C842" s="160">
        <v>543685</v>
      </c>
      <c r="D842" s="160">
        <v>12861</v>
      </c>
      <c r="E842" s="160" t="s">
        <v>18</v>
      </c>
      <c r="F842" s="160" t="s">
        <v>18</v>
      </c>
      <c r="G842" s="175"/>
      <c r="H842" s="168" t="s">
        <v>662</v>
      </c>
      <c r="I842" s="169" t="s">
        <v>110</v>
      </c>
      <c r="J842" s="170">
        <v>34</v>
      </c>
      <c r="K842" s="161">
        <v>5</v>
      </c>
      <c r="L842" s="161" t="s">
        <v>837</v>
      </c>
      <c r="Z842" s="163"/>
      <c r="AS842" s="278"/>
      <c r="AT842" s="278"/>
      <c r="AU842" s="278"/>
      <c r="AV842" s="278"/>
      <c r="AW842" s="278"/>
      <c r="AX842" s="278"/>
      <c r="AY842" s="456"/>
      <c r="AZ842" s="278"/>
      <c r="BA842" s="278"/>
      <c r="BB842" s="278"/>
      <c r="BC842" s="278"/>
      <c r="BD842" s="164"/>
      <c r="BE842" s="164"/>
      <c r="BF842" s="164"/>
      <c r="BG842" s="164"/>
      <c r="BH842" s="164"/>
      <c r="BI842" s="164"/>
      <c r="BJ842" s="165"/>
      <c r="BK842" s="164"/>
      <c r="BL842" s="165"/>
      <c r="BM842" s="165"/>
      <c r="BN842" s="165"/>
      <c r="BO842" s="165"/>
      <c r="BP842" s="165"/>
      <c r="BQ842" s="165"/>
      <c r="BR842" s="165"/>
      <c r="BS842" s="284"/>
      <c r="BT842" s="289"/>
      <c r="BU842" s="279"/>
      <c r="BV842" s="290"/>
      <c r="BW842" s="289"/>
      <c r="BX842" s="289"/>
      <c r="BY842" s="289"/>
      <c r="BZ842" s="289"/>
      <c r="CA842" s="279"/>
      <c r="CB842" s="290"/>
      <c r="CC842" s="289"/>
      <c r="CD842" s="279"/>
      <c r="CE842" s="328"/>
      <c r="CF842" s="290"/>
      <c r="CG842" s="289"/>
      <c r="CH842" s="279"/>
      <c r="CI842" s="328"/>
      <c r="CJ842" s="290"/>
      <c r="CK842" s="289"/>
      <c r="CL842" s="279"/>
      <c r="CM842" s="328"/>
      <c r="CN842" s="290"/>
      <c r="CO842" s="289"/>
      <c r="CP842" s="279"/>
      <c r="CQ842" s="328"/>
      <c r="CR842" s="290"/>
      <c r="CS842" s="289"/>
      <c r="CT842" s="279"/>
      <c r="CU842" s="328"/>
      <c r="CV842" s="328"/>
      <c r="CW842" s="290"/>
      <c r="CX842" s="289"/>
      <c r="CY842" s="279"/>
      <c r="CZ842" s="328"/>
      <c r="DA842" s="328"/>
      <c r="DB842" s="290"/>
      <c r="DC842" s="289"/>
      <c r="DD842" s="279"/>
      <c r="DE842" s="328"/>
      <c r="DF842" s="328"/>
      <c r="DG842" s="290"/>
      <c r="DH842" s="289"/>
      <c r="DI842" s="284"/>
      <c r="DP842" s="165"/>
      <c r="DQ842" s="165"/>
      <c r="DR842" s="165"/>
      <c r="ED842" s="165"/>
      <c r="EE842" s="165"/>
      <c r="EF842" s="165"/>
      <c r="EG842" s="165"/>
      <c r="EH842" s="166"/>
      <c r="EI842" s="165"/>
      <c r="EJ842" s="164"/>
      <c r="EK842" s="164"/>
      <c r="EL842" s="278"/>
      <c r="EM842" s="278"/>
      <c r="EN842" s="278"/>
      <c r="EO842" s="278"/>
      <c r="EP842" s="278"/>
      <c r="EQ842" s="278"/>
      <c r="ER842" s="165"/>
      <c r="ES842" s="166"/>
      <c r="ET842" s="166"/>
      <c r="EU842" s="166"/>
      <c r="EV842" s="166"/>
      <c r="EW842" s="166"/>
      <c r="EX842" s="284"/>
    </row>
    <row r="843" spans="1:154" ht="13" customHeight="1">
      <c r="A843" s="160" t="s">
        <v>29</v>
      </c>
      <c r="B843" s="160">
        <v>9116</v>
      </c>
      <c r="C843" s="160">
        <v>596019</v>
      </c>
      <c r="D843" s="160">
        <v>12916</v>
      </c>
      <c r="E843" s="160" t="s">
        <v>345</v>
      </c>
      <c r="F843" s="160" t="s">
        <v>345</v>
      </c>
      <c r="G843" s="175"/>
      <c r="H843" s="168" t="s">
        <v>676</v>
      </c>
      <c r="I843" s="169" t="s">
        <v>585</v>
      </c>
      <c r="J843" s="170">
        <v>31</v>
      </c>
      <c r="K843" s="161">
        <v>6</v>
      </c>
      <c r="L843" s="161" t="s">
        <v>2545</v>
      </c>
      <c r="Z843" s="163">
        <v>89</v>
      </c>
      <c r="AA843" s="163">
        <v>403</v>
      </c>
      <c r="AB843" s="163">
        <v>356</v>
      </c>
      <c r="AC843" s="163">
        <v>93</v>
      </c>
      <c r="AD843" s="163">
        <v>59</v>
      </c>
      <c r="AE843" s="163">
        <v>17</v>
      </c>
      <c r="AF843" s="163">
        <v>0</v>
      </c>
      <c r="AG843" s="163">
        <v>17</v>
      </c>
      <c r="AH843" s="163">
        <v>57</v>
      </c>
      <c r="AI843" s="163">
        <v>49</v>
      </c>
      <c r="AJ843" s="163">
        <v>14</v>
      </c>
      <c r="AK843" s="163">
        <v>2</v>
      </c>
      <c r="AL843" s="163">
        <v>31</v>
      </c>
      <c r="AM843" s="163">
        <v>2</v>
      </c>
      <c r="AN843" s="163">
        <v>73</v>
      </c>
      <c r="AO843" s="163">
        <v>10</v>
      </c>
      <c r="AP843" s="163">
        <v>6</v>
      </c>
      <c r="AQ843" s="163">
        <v>0</v>
      </c>
      <c r="AR843" s="163">
        <v>5</v>
      </c>
      <c r="AS843" s="278">
        <v>7.6923076000000007E-2</v>
      </c>
      <c r="AT843" s="278">
        <v>0.18114143899999999</v>
      </c>
      <c r="AU843" s="278">
        <v>0.44791667000000002</v>
      </c>
      <c r="AV843" s="278">
        <v>0.19791666999999999</v>
      </c>
      <c r="AW843" s="278">
        <v>8.3044980000000004E-2</v>
      </c>
      <c r="AX843" s="278">
        <v>0.43252594999999999</v>
      </c>
      <c r="AY843" s="456">
        <v>109.675</v>
      </c>
      <c r="AZ843" s="278">
        <v>8.9688829999999997E-2</v>
      </c>
      <c r="BA843" s="278">
        <v>0.41114982500000002</v>
      </c>
      <c r="BB843" s="278">
        <v>0.198606271</v>
      </c>
      <c r="BC843" s="278">
        <v>0.39024390199999998</v>
      </c>
      <c r="BD843" s="164">
        <v>0.27941176400000001</v>
      </c>
      <c r="BE843" s="164">
        <v>0.26123595500000002</v>
      </c>
      <c r="BF843" s="164">
        <v>0.332506203</v>
      </c>
      <c r="BG843" s="164">
        <v>0.45224719099999999</v>
      </c>
      <c r="BH843" s="164">
        <v>0.78475339399999999</v>
      </c>
      <c r="BI843" s="164">
        <v>0.191011236</v>
      </c>
      <c r="BJ843" s="165">
        <v>125.54767624965</v>
      </c>
      <c r="BK843" s="164">
        <v>0.339552716424043</v>
      </c>
      <c r="BL843" s="165">
        <v>8.3616139209531593</v>
      </c>
      <c r="BM843" s="165">
        <v>55.074662498261802</v>
      </c>
      <c r="BN843" s="165">
        <v>121.539360765569</v>
      </c>
      <c r="BO843" s="165">
        <v>-0.38348502954310798</v>
      </c>
      <c r="BP843" s="165">
        <v>2.3209282169118501</v>
      </c>
      <c r="BQ843" s="165">
        <v>32.682951857864801</v>
      </c>
      <c r="BR843" s="165">
        <v>12.4616211876906</v>
      </c>
      <c r="BS843" s="284">
        <v>3.3882800767054202</v>
      </c>
      <c r="BT843" s="289"/>
      <c r="BU843" s="279"/>
      <c r="BV843" s="290"/>
      <c r="BW843" s="289"/>
      <c r="BX843" s="289"/>
      <c r="BY843" s="289"/>
      <c r="BZ843" s="289"/>
      <c r="CA843" s="279"/>
      <c r="CB843" s="290"/>
      <c r="CC843" s="289"/>
      <c r="CD843" s="279"/>
      <c r="CE843" s="328"/>
      <c r="CF843" s="290"/>
      <c r="CG843" s="289"/>
      <c r="CH843" s="279"/>
      <c r="CI843" s="328"/>
      <c r="CJ843" s="290"/>
      <c r="CK843" s="289"/>
      <c r="CL843" s="279"/>
      <c r="CM843" s="328"/>
      <c r="CN843" s="290"/>
      <c r="CO843" s="289"/>
      <c r="CP843" s="279"/>
      <c r="CQ843" s="328"/>
      <c r="CR843" s="290"/>
      <c r="CS843" s="289"/>
      <c r="CT843" s="279"/>
      <c r="CU843" s="328"/>
      <c r="CV843" s="328"/>
      <c r="CW843" s="290"/>
      <c r="CX843" s="289"/>
      <c r="CY843" s="279"/>
      <c r="CZ843" s="328"/>
      <c r="DA843" s="328"/>
      <c r="DB843" s="290"/>
      <c r="DC843" s="289"/>
      <c r="DD843" s="279"/>
      <c r="DE843" s="328"/>
      <c r="DF843" s="328"/>
      <c r="DG843" s="290"/>
      <c r="DH843" s="289"/>
      <c r="DI843" s="284">
        <v>7.0848228931427002</v>
      </c>
      <c r="DP843" s="165"/>
      <c r="DQ843" s="165"/>
      <c r="DR843" s="165"/>
      <c r="ED843" s="165"/>
      <c r="EE843" s="165"/>
      <c r="EF843" s="165"/>
      <c r="EG843" s="165"/>
      <c r="EH843" s="166"/>
      <c r="EI843" s="165"/>
      <c r="EJ843" s="164"/>
      <c r="EK843" s="164"/>
      <c r="EL843" s="278"/>
      <c r="EM843" s="278"/>
      <c r="EN843" s="278"/>
      <c r="EO843" s="278"/>
      <c r="EP843" s="278"/>
      <c r="EQ843" s="278"/>
      <c r="ER843" s="165"/>
      <c r="ES843" s="166"/>
      <c r="ET843" s="166"/>
      <c r="EU843" s="166"/>
      <c r="EV843" s="166"/>
      <c r="EW843" s="166"/>
      <c r="EX843" s="284"/>
    </row>
    <row r="844" spans="1:154" ht="13" customHeight="1">
      <c r="A844" s="160" t="s">
        <v>29</v>
      </c>
      <c r="B844" s="160">
        <v>9876</v>
      </c>
      <c r="C844" s="160">
        <v>607043</v>
      </c>
      <c r="D844" s="160">
        <v>12927</v>
      </c>
      <c r="E844" s="160" t="s">
        <v>345</v>
      </c>
      <c r="F844" s="160" t="s">
        <v>345</v>
      </c>
      <c r="G844" s="175"/>
      <c r="H844" s="168" t="s">
        <v>673</v>
      </c>
      <c r="I844" s="169" t="s">
        <v>544</v>
      </c>
      <c r="J844" s="170">
        <v>32</v>
      </c>
      <c r="K844" s="161">
        <v>7</v>
      </c>
      <c r="L844" s="161" t="s">
        <v>46</v>
      </c>
      <c r="Z844" s="163">
        <v>87</v>
      </c>
      <c r="AA844" s="163">
        <v>357</v>
      </c>
      <c r="AB844" s="163">
        <v>325</v>
      </c>
      <c r="AC844" s="163">
        <v>83</v>
      </c>
      <c r="AD844" s="163">
        <v>49</v>
      </c>
      <c r="AE844" s="163">
        <v>16</v>
      </c>
      <c r="AF844" s="163">
        <v>0</v>
      </c>
      <c r="AG844" s="163">
        <v>18</v>
      </c>
      <c r="AH844" s="163">
        <v>42</v>
      </c>
      <c r="AI844" s="163">
        <v>52</v>
      </c>
      <c r="AJ844" s="163">
        <v>9</v>
      </c>
      <c r="AK844" s="163">
        <v>1</v>
      </c>
      <c r="AL844" s="163">
        <v>26</v>
      </c>
      <c r="AM844" s="163">
        <v>1</v>
      </c>
      <c r="AN844" s="163">
        <v>68</v>
      </c>
      <c r="AO844" s="163">
        <v>4</v>
      </c>
      <c r="AP844" s="163">
        <v>2</v>
      </c>
      <c r="AQ844" s="163">
        <v>0</v>
      </c>
      <c r="AR844" s="163">
        <v>5</v>
      </c>
      <c r="AS844" s="278">
        <v>7.2829131000000005E-2</v>
      </c>
      <c r="AT844" s="278">
        <v>0.19047618999999999</v>
      </c>
      <c r="AU844" s="278">
        <v>0.33590734</v>
      </c>
      <c r="AV844" s="278">
        <v>0.29343628999999999</v>
      </c>
      <c r="AW844" s="278">
        <v>0.10038610000000001</v>
      </c>
      <c r="AX844" s="278">
        <v>0.51351351000000001</v>
      </c>
      <c r="AY844" s="456">
        <v>109.759</v>
      </c>
      <c r="AZ844" s="278">
        <v>9.4460230000000006E-2</v>
      </c>
      <c r="BA844" s="278">
        <v>0.44401544399999998</v>
      </c>
      <c r="BB844" s="278">
        <v>0.15057914999999999</v>
      </c>
      <c r="BC844" s="278">
        <v>0.405405405</v>
      </c>
      <c r="BD844" s="164">
        <v>0.269709543</v>
      </c>
      <c r="BE844" s="164">
        <v>0.25538461499999998</v>
      </c>
      <c r="BF844" s="164">
        <v>0.31652660999999999</v>
      </c>
      <c r="BG844" s="164">
        <v>0.47076922999999998</v>
      </c>
      <c r="BH844" s="164">
        <v>0.78729583999999997</v>
      </c>
      <c r="BI844" s="164">
        <v>0.215384615</v>
      </c>
      <c r="BJ844" s="165">
        <v>141.567786688609</v>
      </c>
      <c r="BK844" s="164">
        <v>0.33981018957127301</v>
      </c>
      <c r="BL844" s="165">
        <v>7.4808119177322503</v>
      </c>
      <c r="BM844" s="165">
        <v>48.861849987457198</v>
      </c>
      <c r="BN844" s="165">
        <v>121.71589528026701</v>
      </c>
      <c r="BO844" s="165">
        <v>-1.2124291112352801</v>
      </c>
      <c r="BP844" s="165">
        <v>0.97378048207610801</v>
      </c>
      <c r="BQ844" s="165">
        <v>18.180914483076599</v>
      </c>
      <c r="BR844" s="165">
        <v>10.030600391837501</v>
      </c>
      <c r="BS844" s="284">
        <v>1.8848367977040501</v>
      </c>
      <c r="BT844" s="289"/>
      <c r="BU844" s="279"/>
      <c r="BV844" s="290"/>
      <c r="BW844" s="289"/>
      <c r="BX844" s="289"/>
      <c r="BY844" s="289"/>
      <c r="BZ844" s="289"/>
      <c r="CA844" s="279"/>
      <c r="CB844" s="290"/>
      <c r="CC844" s="289"/>
      <c r="CD844" s="279"/>
      <c r="CE844" s="328"/>
      <c r="CF844" s="290"/>
      <c r="CG844" s="289"/>
      <c r="CH844" s="279"/>
      <c r="CI844" s="328"/>
      <c r="CJ844" s="290"/>
      <c r="CK844" s="289"/>
      <c r="CL844" s="279"/>
      <c r="CM844" s="328"/>
      <c r="CN844" s="290"/>
      <c r="CO844" s="289"/>
      <c r="CP844" s="279"/>
      <c r="CQ844" s="328"/>
      <c r="CR844" s="290"/>
      <c r="CS844" s="289"/>
      <c r="CT844" s="279"/>
      <c r="CU844" s="328"/>
      <c r="CV844" s="328"/>
      <c r="CW844" s="290"/>
      <c r="CX844" s="289"/>
      <c r="CY844" s="279"/>
      <c r="CZ844" s="328"/>
      <c r="DA844" s="328"/>
      <c r="DB844" s="290"/>
      <c r="DC844" s="289"/>
      <c r="DD844" s="279"/>
      <c r="DE844" s="328"/>
      <c r="DF844" s="328"/>
      <c r="DG844" s="290"/>
      <c r="DH844" s="289"/>
      <c r="DI844" s="284">
        <v>-3.4867411851882899</v>
      </c>
      <c r="DP844" s="165"/>
      <c r="DQ844" s="165"/>
      <c r="DR844" s="165"/>
      <c r="ED844" s="165"/>
      <c r="EE844" s="165"/>
      <c r="EF844" s="165"/>
      <c r="EG844" s="165"/>
      <c r="EH844" s="166"/>
      <c r="EI844" s="165"/>
      <c r="EJ844" s="164"/>
      <c r="EK844" s="164"/>
      <c r="EL844" s="278"/>
      <c r="EM844" s="278"/>
      <c r="EN844" s="278"/>
      <c r="EO844" s="278"/>
      <c r="EP844" s="278"/>
      <c r="EQ844" s="278"/>
      <c r="ER844" s="165"/>
      <c r="ES844" s="166"/>
      <c r="ET844" s="166"/>
      <c r="EU844" s="166"/>
      <c r="EV844" s="166"/>
      <c r="EW844" s="166"/>
      <c r="EX844" s="284"/>
    </row>
    <row r="845" spans="1:154" ht="13" customHeight="1">
      <c r="A845" s="160" t="s">
        <v>29</v>
      </c>
      <c r="B845" s="160">
        <v>9590</v>
      </c>
      <c r="C845" s="160">
        <v>621439</v>
      </c>
      <c r="D845" s="160">
        <v>14161</v>
      </c>
      <c r="E845" s="160" t="s">
        <v>567</v>
      </c>
      <c r="F845" s="160" t="s">
        <v>567</v>
      </c>
      <c r="G845" s="175"/>
      <c r="H845" s="168" t="s">
        <v>733</v>
      </c>
      <c r="I845" s="169" t="s">
        <v>755</v>
      </c>
      <c r="J845" s="170">
        <v>31</v>
      </c>
      <c r="K845" s="161">
        <v>8</v>
      </c>
      <c r="L845" s="161" t="s">
        <v>837</v>
      </c>
      <c r="Z845" s="163">
        <v>73</v>
      </c>
      <c r="AA845" s="163">
        <v>314</v>
      </c>
      <c r="AB845" s="163">
        <v>281</v>
      </c>
      <c r="AC845" s="163">
        <v>76</v>
      </c>
      <c r="AD845" s="163">
        <v>42</v>
      </c>
      <c r="AE845" s="163">
        <v>11</v>
      </c>
      <c r="AF845" s="163">
        <v>3</v>
      </c>
      <c r="AG845" s="163">
        <v>20</v>
      </c>
      <c r="AH845" s="163">
        <v>57</v>
      </c>
      <c r="AI845" s="163">
        <v>53</v>
      </c>
      <c r="AJ845" s="163">
        <v>16</v>
      </c>
      <c r="AK845" s="163">
        <v>0</v>
      </c>
      <c r="AL845" s="163">
        <v>26</v>
      </c>
      <c r="AM845" s="163">
        <v>2</v>
      </c>
      <c r="AN845" s="163">
        <v>85</v>
      </c>
      <c r="AO845" s="163">
        <v>3</v>
      </c>
      <c r="AP845" s="163">
        <v>4</v>
      </c>
      <c r="AQ845" s="163">
        <v>0</v>
      </c>
      <c r="AR845" s="163">
        <v>0</v>
      </c>
      <c r="AS845" s="278">
        <v>8.2802547000000004E-2</v>
      </c>
      <c r="AT845" s="278">
        <v>0.27070063599999999</v>
      </c>
      <c r="AU845" s="278">
        <v>0.53500000000000003</v>
      </c>
      <c r="AV845" s="278">
        <v>0.17499999999999999</v>
      </c>
      <c r="AW845" s="278">
        <v>0.15</v>
      </c>
      <c r="AX845" s="278">
        <v>0.54</v>
      </c>
      <c r="AY845" s="456">
        <v>112.471</v>
      </c>
      <c r="AZ845" s="278">
        <v>0.14021829999999999</v>
      </c>
      <c r="BA845" s="278">
        <v>0.38</v>
      </c>
      <c r="BB845" s="278">
        <v>0.17</v>
      </c>
      <c r="BC845" s="278">
        <v>0.45</v>
      </c>
      <c r="BD845" s="164">
        <v>0.311111111</v>
      </c>
      <c r="BE845" s="164">
        <v>0.27046263300000001</v>
      </c>
      <c r="BF845" s="164">
        <v>0.33439490399999999</v>
      </c>
      <c r="BG845" s="164">
        <v>0.54448398499999995</v>
      </c>
      <c r="BH845" s="164">
        <v>0.878878889</v>
      </c>
      <c r="BI845" s="164">
        <v>0.274021352</v>
      </c>
      <c r="BJ845" s="165">
        <v>176.75095861174199</v>
      </c>
      <c r="BK845" s="164">
        <v>0.37166179258089799</v>
      </c>
      <c r="BL845" s="165">
        <v>14.5907926237692</v>
      </c>
      <c r="BM845" s="165">
        <v>50.987560001622597</v>
      </c>
      <c r="BN845" s="165">
        <v>140.503852897314</v>
      </c>
      <c r="BO845" s="165">
        <v>-0.33090775619270901</v>
      </c>
      <c r="BP845" s="165">
        <v>5.3944847532548001</v>
      </c>
      <c r="BQ845" s="165">
        <v>31.424572952046699</v>
      </c>
      <c r="BR845" s="165">
        <v>20.030237548008301</v>
      </c>
      <c r="BS845" s="284">
        <v>3.2578224548213099</v>
      </c>
      <c r="BT845" s="289"/>
      <c r="BU845" s="279"/>
      <c r="BV845" s="290"/>
      <c r="BW845" s="289"/>
      <c r="BX845" s="289"/>
      <c r="BY845" s="289"/>
      <c r="BZ845" s="289"/>
      <c r="CA845" s="279"/>
      <c r="CB845" s="290"/>
      <c r="CC845" s="289"/>
      <c r="CD845" s="279"/>
      <c r="CE845" s="328"/>
      <c r="CF845" s="290"/>
      <c r="CG845" s="289"/>
      <c r="CH845" s="279"/>
      <c r="CI845" s="328"/>
      <c r="CJ845" s="290"/>
      <c r="CK845" s="289"/>
      <c r="CL845" s="279"/>
      <c r="CM845" s="328"/>
      <c r="CN845" s="290"/>
      <c r="CO845" s="289"/>
      <c r="CP845" s="279"/>
      <c r="CQ845" s="328"/>
      <c r="CR845" s="290"/>
      <c r="CS845" s="289"/>
      <c r="CT845" s="279"/>
      <c r="CU845" s="328"/>
      <c r="CV845" s="328"/>
      <c r="CW845" s="290"/>
      <c r="CX845" s="289"/>
      <c r="CY845" s="279"/>
      <c r="CZ845" s="328"/>
      <c r="DA845" s="328"/>
      <c r="DB845" s="290"/>
      <c r="DC845" s="289"/>
      <c r="DD845" s="279"/>
      <c r="DE845" s="328"/>
      <c r="DF845" s="328"/>
      <c r="DG845" s="290"/>
      <c r="DH845" s="289"/>
      <c r="DI845" s="284">
        <v>0.64464581012725797</v>
      </c>
      <c r="DP845" s="165"/>
      <c r="DQ845" s="165"/>
      <c r="DR845" s="165"/>
      <c r="ED845" s="165"/>
      <c r="EE845" s="165"/>
      <c r="EF845" s="165"/>
      <c r="EG845" s="165"/>
      <c r="EH845" s="166"/>
      <c r="EI845" s="165"/>
      <c r="EJ845" s="164"/>
      <c r="EK845" s="164"/>
      <c r="EL845" s="278"/>
      <c r="EM845" s="278"/>
      <c r="EN845" s="278"/>
      <c r="EO845" s="278"/>
      <c r="EP845" s="278"/>
      <c r="EQ845" s="278"/>
      <c r="ER845" s="165"/>
      <c r="ES845" s="166"/>
      <c r="ET845" s="166"/>
      <c r="EU845" s="166"/>
      <c r="EV845" s="166"/>
      <c r="EW845" s="166"/>
      <c r="EX845" s="284"/>
    </row>
    <row r="846" spans="1:154" ht="13" customHeight="1">
      <c r="A846" s="160" t="s">
        <v>29</v>
      </c>
      <c r="B846" s="160">
        <v>10839</v>
      </c>
      <c r="C846" s="160">
        <v>665862</v>
      </c>
      <c r="D846" s="160">
        <v>20454</v>
      </c>
      <c r="E846" s="160" t="s">
        <v>16</v>
      </c>
      <c r="F846" s="240" t="s">
        <v>16</v>
      </c>
      <c r="G846" s="175"/>
      <c r="H846" s="162" t="s">
        <v>4376</v>
      </c>
      <c r="I846" s="162" t="s">
        <v>2447</v>
      </c>
      <c r="J846" s="161">
        <v>27</v>
      </c>
      <c r="K846" s="161">
        <v>8</v>
      </c>
      <c r="L846" s="161" t="s">
        <v>46</v>
      </c>
      <c r="Z846" s="163">
        <v>59</v>
      </c>
      <c r="AA846" s="163">
        <v>247</v>
      </c>
      <c r="AB846" s="163">
        <v>212</v>
      </c>
      <c r="AC846" s="163">
        <v>52</v>
      </c>
      <c r="AD846" s="163">
        <v>28</v>
      </c>
      <c r="AE846" s="163">
        <v>9</v>
      </c>
      <c r="AF846" s="163">
        <v>0</v>
      </c>
      <c r="AG846" s="163">
        <v>15</v>
      </c>
      <c r="AH846" s="163">
        <v>34</v>
      </c>
      <c r="AI846" s="163">
        <v>38</v>
      </c>
      <c r="AJ846" s="163">
        <v>10</v>
      </c>
      <c r="AK846" s="163">
        <v>2</v>
      </c>
      <c r="AL846" s="163">
        <v>28</v>
      </c>
      <c r="AM846" s="163">
        <v>0</v>
      </c>
      <c r="AN846" s="163">
        <v>69</v>
      </c>
      <c r="AO846" s="163">
        <v>4</v>
      </c>
      <c r="AP846" s="163">
        <v>2</v>
      </c>
      <c r="AQ846" s="163">
        <v>1</v>
      </c>
      <c r="AR846" s="163">
        <v>2</v>
      </c>
      <c r="AS846" s="278">
        <v>0.113360323</v>
      </c>
      <c r="AT846" s="278">
        <v>0.27935222599999998</v>
      </c>
      <c r="AU846" s="278">
        <v>0.41780822000000001</v>
      </c>
      <c r="AV846" s="278">
        <v>0.17808219</v>
      </c>
      <c r="AW846" s="278">
        <v>0.17808219</v>
      </c>
      <c r="AX846" s="278">
        <v>0.43835615999999999</v>
      </c>
      <c r="AY846" s="456">
        <v>110.369</v>
      </c>
      <c r="AZ846" s="278">
        <v>0.13544669000000001</v>
      </c>
      <c r="BA846" s="278">
        <v>0.34965034900000003</v>
      </c>
      <c r="BB846" s="278">
        <v>0.11888111799999999</v>
      </c>
      <c r="BC846" s="278">
        <v>0.53146853100000002</v>
      </c>
      <c r="BD846" s="164">
        <v>0.28461538400000003</v>
      </c>
      <c r="BE846" s="164">
        <v>0.24528301799999999</v>
      </c>
      <c r="BF846" s="164">
        <v>0.34146341400000002</v>
      </c>
      <c r="BG846" s="164">
        <v>0.5</v>
      </c>
      <c r="BH846" s="164">
        <v>0.84146341400000002</v>
      </c>
      <c r="BI846" s="164">
        <v>0.25471698199999998</v>
      </c>
      <c r="BJ846" s="165">
        <v>164.299133679151</v>
      </c>
      <c r="BK846" s="164">
        <v>0.36347745928337899</v>
      </c>
      <c r="BL846" s="165">
        <v>9.8582436785728103</v>
      </c>
      <c r="BM846" s="165">
        <v>38.488821838858698</v>
      </c>
      <c r="BN846" s="165">
        <v>136.193167227554</v>
      </c>
      <c r="BO846" s="165">
        <v>-0.33644364143812</v>
      </c>
      <c r="BP846" s="165">
        <v>1.97355821542441</v>
      </c>
      <c r="BQ846" s="165">
        <v>21.684267680036999</v>
      </c>
      <c r="BR846" s="165">
        <v>12.2611239430189</v>
      </c>
      <c r="BS846" s="284">
        <v>2.2480335459826701</v>
      </c>
      <c r="BT846" s="289"/>
      <c r="BU846" s="279"/>
      <c r="BV846" s="290"/>
      <c r="BW846" s="289"/>
      <c r="BX846" s="289"/>
      <c r="BY846" s="289"/>
      <c r="BZ846" s="289"/>
      <c r="CA846" s="279"/>
      <c r="CB846" s="290"/>
      <c r="CC846" s="289"/>
      <c r="CD846" s="279"/>
      <c r="CE846" s="328"/>
      <c r="CF846" s="290"/>
      <c r="CG846" s="289"/>
      <c r="CH846" s="279"/>
      <c r="CI846" s="328"/>
      <c r="CJ846" s="290"/>
      <c r="CK846" s="289"/>
      <c r="CL846" s="279"/>
      <c r="CM846" s="328"/>
      <c r="CN846" s="290"/>
      <c r="CO846" s="289"/>
      <c r="CP846" s="279"/>
      <c r="CQ846" s="328"/>
      <c r="CR846" s="290"/>
      <c r="CS846" s="289"/>
      <c r="CT846" s="279"/>
      <c r="CU846" s="328"/>
      <c r="CV846" s="328"/>
      <c r="CW846" s="290"/>
      <c r="CX846" s="289"/>
      <c r="CY846" s="279"/>
      <c r="CZ846" s="328"/>
      <c r="DA846" s="328"/>
      <c r="DB846" s="290"/>
      <c r="DC846" s="289"/>
      <c r="DD846" s="279"/>
      <c r="DE846" s="328"/>
      <c r="DF846" s="328"/>
      <c r="DG846" s="290"/>
      <c r="DH846" s="289"/>
      <c r="DI846" s="284">
        <v>0.96717771887779203</v>
      </c>
      <c r="DP846" s="165"/>
      <c r="DQ846" s="165"/>
      <c r="DR846" s="165"/>
      <c r="ED846" s="165"/>
      <c r="EE846" s="165"/>
      <c r="EF846" s="165"/>
      <c r="EG846" s="165"/>
      <c r="EH846" s="166"/>
      <c r="EI846" s="165"/>
      <c r="EJ846" s="164"/>
      <c r="EK846" s="164"/>
      <c r="EL846" s="278"/>
      <c r="EM846" s="278"/>
      <c r="EN846" s="278"/>
      <c r="EO846" s="278"/>
      <c r="EP846" s="278"/>
      <c r="EQ846" s="278"/>
      <c r="ER846" s="165"/>
      <c r="ES846" s="166"/>
      <c r="ET846" s="166"/>
      <c r="EU846" s="166"/>
      <c r="EV846" s="166"/>
      <c r="EW846" s="166"/>
      <c r="EX846" s="284"/>
    </row>
    <row r="847" spans="1:154" ht="13" customHeight="1">
      <c r="A847" s="160" t="s">
        <v>29</v>
      </c>
      <c r="B847" s="160">
        <v>10843</v>
      </c>
      <c r="C847" s="160">
        <v>662139</v>
      </c>
      <c r="D847" s="160">
        <v>19918</v>
      </c>
      <c r="E847" s="160" t="s">
        <v>470</v>
      </c>
      <c r="F847" s="160" t="s">
        <v>470</v>
      </c>
      <c r="G847" s="175"/>
      <c r="H847" s="162" t="s">
        <v>1931</v>
      </c>
      <c r="I847" s="162" t="s">
        <v>1752</v>
      </c>
      <c r="J847" s="161">
        <v>28</v>
      </c>
      <c r="K847" s="161">
        <v>8</v>
      </c>
      <c r="L847" s="161" t="s">
        <v>46</v>
      </c>
      <c r="Z847" s="163">
        <v>24</v>
      </c>
      <c r="AA847" s="163">
        <v>100</v>
      </c>
      <c r="AB847" s="163">
        <v>92</v>
      </c>
      <c r="AC847" s="163">
        <v>19</v>
      </c>
      <c r="AD847" s="163">
        <v>5</v>
      </c>
      <c r="AE847" s="163">
        <v>5</v>
      </c>
      <c r="AF847" s="163">
        <v>1</v>
      </c>
      <c r="AG847" s="163">
        <v>8</v>
      </c>
      <c r="AH847" s="163">
        <v>14</v>
      </c>
      <c r="AI847" s="163">
        <v>20</v>
      </c>
      <c r="AJ847" s="163">
        <v>1</v>
      </c>
      <c r="AK847" s="163">
        <v>0</v>
      </c>
      <c r="AL847" s="163">
        <v>5</v>
      </c>
      <c r="AM847" s="163">
        <v>1</v>
      </c>
      <c r="AN847" s="163">
        <v>31</v>
      </c>
      <c r="AO847" s="163">
        <v>0</v>
      </c>
      <c r="AP847" s="163">
        <v>3</v>
      </c>
      <c r="AQ847" s="163">
        <v>0</v>
      </c>
      <c r="AR847" s="163">
        <v>0</v>
      </c>
      <c r="AS847" s="278">
        <v>0.05</v>
      </c>
      <c r="AT847" s="278">
        <v>0.31</v>
      </c>
      <c r="AU847" s="278">
        <v>0.40625</v>
      </c>
      <c r="AV847" s="278">
        <v>0.296875</v>
      </c>
      <c r="AW847" s="278">
        <v>0.171875</v>
      </c>
      <c r="AX847" s="278">
        <v>0.40625</v>
      </c>
      <c r="AY847" s="456">
        <v>113.892</v>
      </c>
      <c r="AZ847" s="278">
        <v>0.15989159999999999</v>
      </c>
      <c r="BA847" s="278">
        <v>0.28571428500000001</v>
      </c>
      <c r="BB847" s="278">
        <v>0.174603174</v>
      </c>
      <c r="BC847" s="278">
        <v>0.53968253899999996</v>
      </c>
      <c r="BD847" s="164">
        <v>0.196428571</v>
      </c>
      <c r="BE847" s="164">
        <v>0.20652173900000001</v>
      </c>
      <c r="BF847" s="164">
        <v>0.24</v>
      </c>
      <c r="BG847" s="164">
        <v>0.54347825999999999</v>
      </c>
      <c r="BH847" s="164">
        <v>0.78347825999999998</v>
      </c>
      <c r="BI847" s="164">
        <v>0.33695652100000001</v>
      </c>
      <c r="BJ847" s="165">
        <v>217.34579317464099</v>
      </c>
      <c r="BK847" s="164">
        <v>0.31923511774852997</v>
      </c>
      <c r="BL847" s="165">
        <v>0.44742144311160997</v>
      </c>
      <c r="BM847" s="165">
        <v>12.0387486335107</v>
      </c>
      <c r="BN847" s="165">
        <v>104.41651368488399</v>
      </c>
      <c r="BO847" s="165">
        <v>0.22602934520215401</v>
      </c>
      <c r="BP847" s="165">
        <v>-0.123231399338692</v>
      </c>
      <c r="BQ847" s="165">
        <v>6.14666540261672</v>
      </c>
      <c r="BR847" s="165">
        <v>0.38500838812754701</v>
      </c>
      <c r="BS847" s="284">
        <v>0.63723203498979597</v>
      </c>
      <c r="BT847" s="289"/>
      <c r="BU847" s="279"/>
      <c r="BV847" s="290"/>
      <c r="BW847" s="289"/>
      <c r="BX847" s="289"/>
      <c r="BY847" s="289"/>
      <c r="BZ847" s="289"/>
      <c r="CA847" s="279"/>
      <c r="CB847" s="290"/>
      <c r="CC847" s="289"/>
      <c r="CD847" s="279"/>
      <c r="CE847" s="328"/>
      <c r="CF847" s="290"/>
      <c r="CG847" s="289"/>
      <c r="CH847" s="279"/>
      <c r="CI847" s="328"/>
      <c r="CJ847" s="290"/>
      <c r="CK847" s="289"/>
      <c r="CL847" s="279"/>
      <c r="CM847" s="328"/>
      <c r="CN847" s="290"/>
      <c r="CO847" s="289"/>
      <c r="CP847" s="279"/>
      <c r="CQ847" s="328"/>
      <c r="CR847" s="290"/>
      <c r="CS847" s="289"/>
      <c r="CT847" s="279"/>
      <c r="CU847" s="328"/>
      <c r="CV847" s="328"/>
      <c r="CW847" s="290"/>
      <c r="CX847" s="289"/>
      <c r="CY847" s="279"/>
      <c r="CZ847" s="328"/>
      <c r="DA847" s="328"/>
      <c r="DB847" s="290"/>
      <c r="DC847" s="289"/>
      <c r="DD847" s="279"/>
      <c r="DE847" s="328"/>
      <c r="DF847" s="328"/>
      <c r="DG847" s="290"/>
      <c r="DH847" s="289"/>
      <c r="DI847" s="284">
        <v>2.33818899095058</v>
      </c>
      <c r="DP847" s="165"/>
      <c r="DQ847" s="165"/>
      <c r="DR847" s="165"/>
      <c r="ED847" s="165"/>
      <c r="EE847" s="165"/>
      <c r="EF847" s="165"/>
      <c r="EG847" s="165"/>
      <c r="EH847" s="166"/>
      <c r="EI847" s="165"/>
      <c r="EJ847" s="164"/>
      <c r="EK847" s="164"/>
      <c r="EL847" s="278"/>
      <c r="EM847" s="278"/>
      <c r="EN847" s="278"/>
      <c r="EO847" s="278"/>
      <c r="EP847" s="278"/>
      <c r="EQ847" s="278"/>
      <c r="ER847" s="165"/>
      <c r="ES847" s="166"/>
      <c r="ET847" s="166"/>
      <c r="EU847" s="166"/>
      <c r="EV847" s="166"/>
      <c r="EW847" s="166"/>
      <c r="EX847" s="284"/>
    </row>
    <row r="848" spans="1:154" ht="13" customHeight="1">
      <c r="A848" s="160" t="s">
        <v>29</v>
      </c>
      <c r="B848" s="160">
        <v>11124</v>
      </c>
      <c r="C848" s="160">
        <v>657656</v>
      </c>
      <c r="D848" s="160">
        <v>17128</v>
      </c>
      <c r="E848" s="160" t="s">
        <v>17</v>
      </c>
      <c r="F848" s="160" t="s">
        <v>17</v>
      </c>
      <c r="G848" s="175"/>
      <c r="H848" s="168" t="s">
        <v>1163</v>
      </c>
      <c r="I848" s="169" t="s">
        <v>3372</v>
      </c>
      <c r="J848" s="170">
        <v>30</v>
      </c>
      <c r="K848" s="161">
        <v>9</v>
      </c>
      <c r="L848" s="161" t="s">
        <v>837</v>
      </c>
      <c r="Z848" s="163">
        <v>62</v>
      </c>
      <c r="AA848" s="163">
        <v>214</v>
      </c>
      <c r="AB848" s="163">
        <v>190</v>
      </c>
      <c r="AC848" s="163">
        <v>52</v>
      </c>
      <c r="AD848" s="163">
        <v>28</v>
      </c>
      <c r="AE848" s="163">
        <v>14</v>
      </c>
      <c r="AF848" s="163">
        <v>0</v>
      </c>
      <c r="AG848" s="163">
        <v>10</v>
      </c>
      <c r="AH848" s="163">
        <v>33</v>
      </c>
      <c r="AI848" s="163">
        <v>28</v>
      </c>
      <c r="AJ848" s="163">
        <v>3</v>
      </c>
      <c r="AK848" s="163">
        <v>1</v>
      </c>
      <c r="AL848" s="163">
        <v>19</v>
      </c>
      <c r="AM848" s="163">
        <v>1</v>
      </c>
      <c r="AN848" s="163">
        <v>60</v>
      </c>
      <c r="AO848" s="163">
        <v>3</v>
      </c>
      <c r="AP848" s="163">
        <v>2</v>
      </c>
      <c r="AQ848" s="163">
        <v>0</v>
      </c>
      <c r="AR848" s="163">
        <v>5</v>
      </c>
      <c r="AS848" s="278">
        <v>8.8785046000000006E-2</v>
      </c>
      <c r="AT848" s="278">
        <v>0.28037383100000002</v>
      </c>
      <c r="AU848" s="278">
        <v>0.46969696999999999</v>
      </c>
      <c r="AV848" s="278">
        <v>0.15151514999999999</v>
      </c>
      <c r="AW848" s="278">
        <v>0.11363636000000001</v>
      </c>
      <c r="AX848" s="278">
        <v>0.44696970000000003</v>
      </c>
      <c r="AY848" s="456">
        <v>110.879</v>
      </c>
      <c r="AZ848" s="278">
        <v>0.12004405</v>
      </c>
      <c r="BA848" s="278">
        <v>0.37878787800000002</v>
      </c>
      <c r="BB848" s="278">
        <v>0.24242424200000001</v>
      </c>
      <c r="BC848" s="278">
        <v>0.37878787800000002</v>
      </c>
      <c r="BD848" s="164">
        <v>0.344262295</v>
      </c>
      <c r="BE848" s="164">
        <v>0.27368420999999998</v>
      </c>
      <c r="BF848" s="164">
        <v>0.34579439200000001</v>
      </c>
      <c r="BG848" s="164">
        <v>0.50526315700000002</v>
      </c>
      <c r="BH848" s="164">
        <v>0.85105754899999997</v>
      </c>
      <c r="BI848" s="164">
        <v>0.23157894700000001</v>
      </c>
      <c r="BJ848" s="165">
        <v>149.37449427863399</v>
      </c>
      <c r="BK848" s="164">
        <v>0.36505755292417802</v>
      </c>
      <c r="BL848" s="165">
        <v>8.8119974139577604</v>
      </c>
      <c r="BM848" s="165">
        <v>33.617437601411901</v>
      </c>
      <c r="BN848" s="165">
        <v>137.60042415609601</v>
      </c>
      <c r="BO848" s="165">
        <v>-0.44089369229030001</v>
      </c>
      <c r="BP848" s="165">
        <v>0.42654606746509599</v>
      </c>
      <c r="BQ848" s="165">
        <v>16.2104702301754</v>
      </c>
      <c r="BR848" s="165">
        <v>9.6862179495825398</v>
      </c>
      <c r="BS848" s="284">
        <v>1.6805585234098901</v>
      </c>
      <c r="BT848" s="289"/>
      <c r="BU848" s="279"/>
      <c r="BV848" s="290"/>
      <c r="BW848" s="289"/>
      <c r="BX848" s="289"/>
      <c r="BY848" s="289"/>
      <c r="BZ848" s="289"/>
      <c r="CA848" s="279"/>
      <c r="CB848" s="290"/>
      <c r="CC848" s="289"/>
      <c r="CD848" s="279"/>
      <c r="CE848" s="328"/>
      <c r="CF848" s="290"/>
      <c r="CG848" s="289"/>
      <c r="CH848" s="279"/>
      <c r="CI848" s="328"/>
      <c r="CJ848" s="290"/>
      <c r="CK848" s="289"/>
      <c r="CL848" s="279"/>
      <c r="CM848" s="328"/>
      <c r="CN848" s="290"/>
      <c r="CO848" s="289"/>
      <c r="CP848" s="279"/>
      <c r="CQ848" s="328"/>
      <c r="CR848" s="290"/>
      <c r="CS848" s="289"/>
      <c r="CT848" s="279"/>
      <c r="CU848" s="328"/>
      <c r="CV848" s="328"/>
      <c r="CW848" s="290"/>
      <c r="CX848" s="289"/>
      <c r="CY848" s="279"/>
      <c r="CZ848" s="328"/>
      <c r="DA848" s="328"/>
      <c r="DB848" s="290"/>
      <c r="DC848" s="289"/>
      <c r="DD848" s="279"/>
      <c r="DE848" s="328"/>
      <c r="DF848" s="328"/>
      <c r="DG848" s="290"/>
      <c r="DH848" s="289"/>
      <c r="DI848" s="284">
        <v>-0.80196928977966297</v>
      </c>
      <c r="DP848" s="165"/>
      <c r="DQ848" s="165"/>
      <c r="DR848" s="165"/>
      <c r="ED848" s="165"/>
      <c r="EE848" s="165"/>
      <c r="EF848" s="165"/>
      <c r="EG848" s="165"/>
      <c r="EH848" s="166"/>
      <c r="EI848" s="165"/>
      <c r="EJ848" s="164"/>
      <c r="EK848" s="164"/>
      <c r="EL848" s="278"/>
      <c r="EM848" s="278"/>
      <c r="EN848" s="278"/>
      <c r="EO848" s="278"/>
      <c r="EP848" s="278"/>
      <c r="EQ848" s="278"/>
      <c r="ER848" s="165"/>
      <c r="ES848" s="166"/>
      <c r="ET848" s="166"/>
      <c r="EU848" s="166"/>
      <c r="EV848" s="166"/>
      <c r="EW848" s="166"/>
      <c r="EX848" s="284"/>
    </row>
    <row r="849" spans="1:156" ht="13" customHeight="1">
      <c r="A849" s="160" t="s">
        <v>29</v>
      </c>
      <c r="B849" s="160">
        <v>11761</v>
      </c>
      <c r="C849" s="160">
        <v>672761</v>
      </c>
      <c r="D849" s="160">
        <v>22857</v>
      </c>
      <c r="E849" s="160" t="s">
        <v>239</v>
      </c>
      <c r="F849" s="160" t="s">
        <v>239</v>
      </c>
      <c r="G849" s="175"/>
      <c r="H849" s="162" t="s">
        <v>3331</v>
      </c>
      <c r="I849" s="162" t="s">
        <v>3993</v>
      </c>
      <c r="J849" s="160">
        <v>25</v>
      </c>
      <c r="K849" s="161">
        <v>9</v>
      </c>
      <c r="L849" s="161" t="s">
        <v>2545</v>
      </c>
      <c r="Z849" s="163">
        <v>34</v>
      </c>
      <c r="AA849" s="163">
        <v>125</v>
      </c>
      <c r="AB849" s="163">
        <v>115</v>
      </c>
      <c r="AC849" s="163">
        <v>30</v>
      </c>
      <c r="AD849" s="163">
        <v>14</v>
      </c>
      <c r="AE849" s="163">
        <v>7</v>
      </c>
      <c r="AF849" s="163">
        <v>2</v>
      </c>
      <c r="AG849" s="163">
        <v>7</v>
      </c>
      <c r="AH849" s="163">
        <v>19</v>
      </c>
      <c r="AI849" s="163">
        <v>19</v>
      </c>
      <c r="AJ849" s="163">
        <v>1</v>
      </c>
      <c r="AK849" s="163">
        <v>0</v>
      </c>
      <c r="AL849" s="163">
        <v>7</v>
      </c>
      <c r="AM849" s="163">
        <v>0</v>
      </c>
      <c r="AN849" s="163">
        <v>27</v>
      </c>
      <c r="AO849" s="163">
        <v>2</v>
      </c>
      <c r="AP849" s="163">
        <v>1</v>
      </c>
      <c r="AQ849" s="163">
        <v>0</v>
      </c>
      <c r="AR849" s="163">
        <v>0</v>
      </c>
      <c r="AS849" s="278">
        <v>5.6000000000000001E-2</v>
      </c>
      <c r="AT849" s="278">
        <v>0.216</v>
      </c>
      <c r="AU849" s="278">
        <v>0.43820225000000002</v>
      </c>
      <c r="AV849" s="278">
        <v>0.26966291999999997</v>
      </c>
      <c r="AW849" s="278">
        <v>0.13483145999999999</v>
      </c>
      <c r="AX849" s="278">
        <v>0.38202247</v>
      </c>
      <c r="AY849" s="456">
        <v>106.295</v>
      </c>
      <c r="AZ849" s="278">
        <v>0.12909836</v>
      </c>
      <c r="BA849" s="278">
        <v>0.28089887600000002</v>
      </c>
      <c r="BB849" s="278">
        <v>0.17977528000000001</v>
      </c>
      <c r="BC849" s="278">
        <v>0.539325842</v>
      </c>
      <c r="BD849" s="164">
        <v>0.28048780400000001</v>
      </c>
      <c r="BE849" s="164">
        <v>0.26086956500000003</v>
      </c>
      <c r="BF849" s="164">
        <v>0.312</v>
      </c>
      <c r="BG849" s="164">
        <v>0.53913043400000005</v>
      </c>
      <c r="BH849" s="164">
        <v>0.85113043399999999</v>
      </c>
      <c r="BI849" s="164">
        <v>0.27826086900000002</v>
      </c>
      <c r="BJ849" s="165">
        <v>179.485558263672</v>
      </c>
      <c r="BK849" s="164">
        <v>0.36139290046691802</v>
      </c>
      <c r="BL849" s="165">
        <v>4.7802756925064198</v>
      </c>
      <c r="BM849" s="165">
        <v>19.269434680505299</v>
      </c>
      <c r="BN849" s="165">
        <v>135.063458348354</v>
      </c>
      <c r="BO849" s="165">
        <v>-0.19240331234089</v>
      </c>
      <c r="BP849" s="165">
        <v>0.452585789840668</v>
      </c>
      <c r="BQ849" s="165">
        <v>8.8877715699325393</v>
      </c>
      <c r="BR849" s="165">
        <v>5.4963391579638303</v>
      </c>
      <c r="BS849" s="284">
        <v>0.92140573677908399</v>
      </c>
      <c r="BT849" s="289"/>
      <c r="BU849" s="279"/>
      <c r="BV849" s="290"/>
      <c r="BW849" s="289"/>
      <c r="BX849" s="289"/>
      <c r="BY849" s="289"/>
      <c r="BZ849" s="289"/>
      <c r="CA849" s="279"/>
      <c r="CB849" s="290"/>
      <c r="CC849" s="289"/>
      <c r="CD849" s="279"/>
      <c r="CE849" s="328"/>
      <c r="CF849" s="290"/>
      <c r="CG849" s="289"/>
      <c r="CH849" s="279"/>
      <c r="CI849" s="328"/>
      <c r="CJ849" s="290"/>
      <c r="CK849" s="289"/>
      <c r="CL849" s="279"/>
      <c r="CM849" s="328"/>
      <c r="CN849" s="290"/>
      <c r="CO849" s="289"/>
      <c r="CP849" s="279"/>
      <c r="CQ849" s="328"/>
      <c r="CR849" s="290"/>
      <c r="CS849" s="289"/>
      <c r="CT849" s="279"/>
      <c r="CU849" s="328"/>
      <c r="CV849" s="328"/>
      <c r="CW849" s="290"/>
      <c r="CX849" s="289"/>
      <c r="CY849" s="279"/>
      <c r="CZ849" s="328"/>
      <c r="DA849" s="328"/>
      <c r="DB849" s="290"/>
      <c r="DC849" s="289"/>
      <c r="DD849" s="279"/>
      <c r="DE849" s="328"/>
      <c r="DF849" s="328"/>
      <c r="DG849" s="290"/>
      <c r="DH849" s="183"/>
      <c r="DI849" s="284">
        <v>-0.88790261745452803</v>
      </c>
      <c r="DP849" s="165"/>
      <c r="DQ849" s="165"/>
      <c r="DR849" s="165"/>
      <c r="ED849" s="165"/>
      <c r="EE849" s="165"/>
      <c r="EF849" s="165"/>
      <c r="EG849" s="165"/>
      <c r="EH849" s="166"/>
      <c r="EI849" s="165"/>
      <c r="EL849" s="278"/>
      <c r="EM849" s="278"/>
      <c r="EN849" s="278"/>
      <c r="EO849" s="278"/>
      <c r="EP849" s="278"/>
      <c r="EQ849" s="278"/>
      <c r="ER849" s="165"/>
    </row>
    <row r="850" spans="1:156" ht="13" customHeight="1">
      <c r="A850" s="160" t="s">
        <v>29</v>
      </c>
      <c r="B850" s="160">
        <v>10195</v>
      </c>
      <c r="C850" s="160">
        <v>621438</v>
      </c>
      <c r="D850" s="160">
        <v>13675</v>
      </c>
      <c r="E850" s="160" t="s">
        <v>345</v>
      </c>
      <c r="F850" s="160" t="s">
        <v>345</v>
      </c>
      <c r="G850" s="175"/>
      <c r="H850" s="162" t="s">
        <v>288</v>
      </c>
      <c r="I850" s="162" t="s">
        <v>1917</v>
      </c>
      <c r="J850" s="161">
        <v>31</v>
      </c>
      <c r="K850" s="161">
        <v>9</v>
      </c>
      <c r="L850" s="161" t="s">
        <v>837</v>
      </c>
      <c r="Z850" s="163">
        <v>81</v>
      </c>
      <c r="AA850" s="163">
        <v>259</v>
      </c>
      <c r="AB850" s="163">
        <v>236</v>
      </c>
      <c r="AC850" s="163">
        <v>49</v>
      </c>
      <c r="AD850" s="163">
        <v>33</v>
      </c>
      <c r="AE850" s="163">
        <v>11</v>
      </c>
      <c r="AF850" s="163">
        <v>3</v>
      </c>
      <c r="AG850" s="163">
        <v>2</v>
      </c>
      <c r="AH850" s="163">
        <v>23</v>
      </c>
      <c r="AI850" s="163">
        <v>16</v>
      </c>
      <c r="AJ850" s="163">
        <v>9</v>
      </c>
      <c r="AK850" s="163">
        <v>1</v>
      </c>
      <c r="AL850" s="163">
        <v>11</v>
      </c>
      <c r="AM850" s="163">
        <v>1</v>
      </c>
      <c r="AN850" s="163">
        <v>58</v>
      </c>
      <c r="AO850" s="163">
        <v>8</v>
      </c>
      <c r="AP850" s="163">
        <v>2</v>
      </c>
      <c r="AQ850" s="163">
        <v>1</v>
      </c>
      <c r="AR850" s="163">
        <v>3</v>
      </c>
      <c r="AS850" s="278">
        <v>4.2471042000000001E-2</v>
      </c>
      <c r="AT850" s="278">
        <v>0.22393822299999999</v>
      </c>
      <c r="AU850" s="278">
        <v>0.45303866999999998</v>
      </c>
      <c r="AV850" s="278">
        <v>0.22099447999999999</v>
      </c>
      <c r="AW850" s="278">
        <v>3.8461540000000002E-2</v>
      </c>
      <c r="AX850" s="278">
        <v>0.35714286000000001</v>
      </c>
      <c r="AY850" s="456">
        <v>109.483</v>
      </c>
      <c r="AZ850" s="278">
        <v>0.10041841</v>
      </c>
      <c r="BA850" s="278">
        <v>0.31666666599999999</v>
      </c>
      <c r="BB850" s="278">
        <v>0.26111111100000001</v>
      </c>
      <c r="BC850" s="278">
        <v>0.42222222199999998</v>
      </c>
      <c r="BD850" s="164">
        <v>0.26404494299999998</v>
      </c>
      <c r="BE850" s="164">
        <v>0.207627118</v>
      </c>
      <c r="BF850" s="164">
        <v>0.26459143899999998</v>
      </c>
      <c r="BG850" s="164">
        <v>0.30508474499999999</v>
      </c>
      <c r="BH850" s="164">
        <v>0.56967618399999997</v>
      </c>
      <c r="BI850" s="164">
        <v>9.7457627000000005E-2</v>
      </c>
      <c r="BJ850" s="165">
        <v>64.056852669416998</v>
      </c>
      <c r="BK850" s="164">
        <v>0.25307357404380998</v>
      </c>
      <c r="BL850" s="165">
        <v>-12.566826476968901</v>
      </c>
      <c r="BM850" s="165">
        <v>17.454710946164798</v>
      </c>
      <c r="BN850" s="165">
        <v>62.245591314854103</v>
      </c>
      <c r="BO850" s="165">
        <v>0.68765051571093005</v>
      </c>
      <c r="BP850" s="165">
        <v>1.82475380739197</v>
      </c>
      <c r="BQ850" s="165">
        <v>2.3579519015996002</v>
      </c>
      <c r="BR850" s="165">
        <v>-9.5986943224185808</v>
      </c>
      <c r="BS850" s="284">
        <v>0.24445164820989099</v>
      </c>
      <c r="BT850" s="289"/>
      <c r="BU850" s="279"/>
      <c r="BV850" s="290"/>
      <c r="BW850" s="289"/>
      <c r="BX850" s="289"/>
      <c r="BY850" s="289"/>
      <c r="BZ850" s="289"/>
      <c r="CA850" s="279"/>
      <c r="CB850" s="290"/>
      <c r="CC850" s="289"/>
      <c r="CD850" s="279"/>
      <c r="CE850" s="328"/>
      <c r="CF850" s="290"/>
      <c r="CG850" s="289"/>
      <c r="CH850" s="279"/>
      <c r="CI850" s="328"/>
      <c r="CJ850" s="290"/>
      <c r="CK850" s="289"/>
      <c r="CL850" s="279"/>
      <c r="CM850" s="328"/>
      <c r="CN850" s="290"/>
      <c r="CO850" s="289"/>
      <c r="CP850" s="279"/>
      <c r="CQ850" s="328"/>
      <c r="CR850" s="290"/>
      <c r="CS850" s="289"/>
      <c r="CT850" s="279"/>
      <c r="CU850" s="328"/>
      <c r="CV850" s="328"/>
      <c r="CW850" s="290"/>
      <c r="CX850" s="289"/>
      <c r="CY850" s="279"/>
      <c r="CZ850" s="328"/>
      <c r="DA850" s="328"/>
      <c r="DB850" s="290"/>
      <c r="DC850" s="289"/>
      <c r="DD850" s="279"/>
      <c r="DE850" s="328"/>
      <c r="DF850" s="328"/>
      <c r="DG850" s="290"/>
      <c r="DH850" s="289"/>
      <c r="DI850" s="284">
        <v>3.51407670974731</v>
      </c>
      <c r="DP850" s="165"/>
      <c r="DQ850" s="165"/>
      <c r="DR850" s="165"/>
      <c r="ED850" s="165"/>
      <c r="EE850" s="165"/>
      <c r="EF850" s="165"/>
      <c r="EG850" s="165"/>
      <c r="EH850" s="166"/>
      <c r="EI850" s="165"/>
      <c r="EJ850" s="164"/>
      <c r="EK850" s="164"/>
      <c r="EL850" s="278"/>
      <c r="EM850" s="278"/>
      <c r="EN850" s="278"/>
      <c r="EO850" s="278"/>
      <c r="EP850" s="278"/>
      <c r="EQ850" s="278"/>
      <c r="ER850" s="165"/>
      <c r="ES850" s="166"/>
      <c r="ET850" s="166"/>
      <c r="EU850" s="166"/>
      <c r="EV850" s="166"/>
      <c r="EW850" s="166"/>
      <c r="EX850" s="284"/>
    </row>
    <row r="851" spans="1:156" ht="13" customHeight="1">
      <c r="A851" s="160" t="s">
        <v>29</v>
      </c>
      <c r="B851" s="160">
        <v>12923</v>
      </c>
      <c r="C851" s="160">
        <v>686611</v>
      </c>
      <c r="D851" s="160">
        <v>33541</v>
      </c>
      <c r="E851" s="160" t="s">
        <v>2171</v>
      </c>
      <c r="F851" s="160" t="s">
        <v>2171</v>
      </c>
      <c r="G851" s="175"/>
      <c r="H851" s="162" t="s">
        <v>4076</v>
      </c>
      <c r="I851" s="162" t="s">
        <v>409</v>
      </c>
      <c r="J851" s="160">
        <v>23</v>
      </c>
      <c r="K851" s="161">
        <v>9</v>
      </c>
      <c r="L851" s="161" t="s">
        <v>837</v>
      </c>
      <c r="Z851" s="163">
        <v>45</v>
      </c>
      <c r="AA851" s="163">
        <v>173</v>
      </c>
      <c r="AB851" s="163">
        <v>158</v>
      </c>
      <c r="AC851" s="163">
        <v>31</v>
      </c>
      <c r="AD851" s="163">
        <v>21</v>
      </c>
      <c r="AE851" s="163">
        <v>2</v>
      </c>
      <c r="AF851" s="163">
        <v>1</v>
      </c>
      <c r="AG851" s="163">
        <v>7</v>
      </c>
      <c r="AH851" s="163">
        <v>24</v>
      </c>
      <c r="AI851" s="163">
        <v>15</v>
      </c>
      <c r="AJ851" s="163">
        <v>11</v>
      </c>
      <c r="AK851" s="163">
        <v>3</v>
      </c>
      <c r="AL851" s="163">
        <v>11</v>
      </c>
      <c r="AM851" s="163">
        <v>0</v>
      </c>
      <c r="AN851" s="163">
        <v>48</v>
      </c>
      <c r="AO851" s="163">
        <v>4</v>
      </c>
      <c r="AP851" s="163">
        <v>0</v>
      </c>
      <c r="AQ851" s="163">
        <v>0</v>
      </c>
      <c r="AR851" s="163">
        <v>0</v>
      </c>
      <c r="AS851" s="278">
        <v>6.3583815000000002E-2</v>
      </c>
      <c r="AT851" s="278">
        <v>0.277456647</v>
      </c>
      <c r="AU851" s="278">
        <v>0.37272727</v>
      </c>
      <c r="AV851" s="278">
        <v>0.25454545000000001</v>
      </c>
      <c r="AW851" s="278">
        <v>0.14545454999999999</v>
      </c>
      <c r="AX851" s="278">
        <v>0.40909090999999997</v>
      </c>
      <c r="AY851" s="456">
        <v>111.111</v>
      </c>
      <c r="AZ851" s="278">
        <v>0.13387097000000001</v>
      </c>
      <c r="BA851" s="278">
        <v>0.48181818100000001</v>
      </c>
      <c r="BB851" s="278">
        <v>0.17272727199999999</v>
      </c>
      <c r="BC851" s="278">
        <v>0.345454545</v>
      </c>
      <c r="BD851" s="164">
        <v>0.23300970800000001</v>
      </c>
      <c r="BE851" s="164">
        <v>0.19620253100000001</v>
      </c>
      <c r="BF851" s="164">
        <v>0.26589595300000002</v>
      </c>
      <c r="BG851" s="164">
        <v>0.35443037900000002</v>
      </c>
      <c r="BH851" s="164">
        <v>0.62032633199999998</v>
      </c>
      <c r="BI851" s="164">
        <v>0.158227848</v>
      </c>
      <c r="BJ851" s="165">
        <v>103.999843414358</v>
      </c>
      <c r="BK851" s="164">
        <v>0.27571583069817801</v>
      </c>
      <c r="BL851" s="165">
        <v>-5.2564889101673096</v>
      </c>
      <c r="BM851" s="165">
        <v>14.796507129223199</v>
      </c>
      <c r="BN851" s="165">
        <v>73.787377863261</v>
      </c>
      <c r="BO851" s="165">
        <v>0.52461892163677004</v>
      </c>
      <c r="BP851" s="165">
        <v>1.25199270434677</v>
      </c>
      <c r="BQ851" s="165">
        <v>0.21746279882377001</v>
      </c>
      <c r="BR851" s="165">
        <v>-4.0456949288387003</v>
      </c>
      <c r="BS851" s="284">
        <v>2.2544624239681999E-2</v>
      </c>
      <c r="BT851" s="289"/>
      <c r="BU851" s="279"/>
      <c r="BV851" s="290"/>
      <c r="BW851" s="289"/>
      <c r="BX851" s="289"/>
      <c r="BY851" s="289"/>
      <c r="BZ851" s="289"/>
      <c r="CA851" s="279"/>
      <c r="CB851" s="290"/>
      <c r="CC851" s="289"/>
      <c r="CD851" s="279"/>
      <c r="CE851" s="328"/>
      <c r="CF851" s="290"/>
      <c r="CG851" s="289"/>
      <c r="CH851" s="279"/>
      <c r="CI851" s="328"/>
      <c r="CJ851" s="290"/>
      <c r="CK851" s="289"/>
      <c r="CL851" s="279"/>
      <c r="CM851" s="328"/>
      <c r="CN851" s="290"/>
      <c r="CO851" s="289"/>
      <c r="CP851" s="279"/>
      <c r="CQ851" s="328"/>
      <c r="CR851" s="290"/>
      <c r="CS851" s="289"/>
      <c r="CT851" s="279"/>
      <c r="CU851" s="328"/>
      <c r="CV851" s="328"/>
      <c r="CW851" s="290"/>
      <c r="CX851" s="289"/>
      <c r="CY851" s="279"/>
      <c r="CZ851" s="328"/>
      <c r="DA851" s="328"/>
      <c r="DB851" s="290"/>
      <c r="DC851" s="289"/>
      <c r="DD851" s="279"/>
      <c r="DE851" s="328"/>
      <c r="DF851" s="328"/>
      <c r="DG851" s="290"/>
      <c r="DH851" s="183"/>
      <c r="DI851" s="284">
        <v>-1.37608754634857</v>
      </c>
      <c r="DP851" s="165"/>
      <c r="DQ851" s="165"/>
      <c r="DR851" s="165"/>
      <c r="ED851" s="165"/>
      <c r="EE851" s="165"/>
      <c r="EF851" s="165"/>
      <c r="EG851" s="165"/>
      <c r="EH851" s="166"/>
      <c r="EI851" s="165"/>
      <c r="EL851" s="278"/>
      <c r="EM851" s="278"/>
      <c r="EN851" s="278"/>
      <c r="EO851" s="278"/>
      <c r="EP851" s="278"/>
      <c r="EQ851" s="278"/>
      <c r="ER851" s="165"/>
    </row>
    <row r="852" spans="1:156" ht="13" customHeight="1">
      <c r="A852" s="160" t="s">
        <v>29</v>
      </c>
      <c r="B852" s="160">
        <v>9558</v>
      </c>
      <c r="C852" s="160">
        <v>592178</v>
      </c>
      <c r="D852" s="160">
        <v>15429</v>
      </c>
      <c r="E852" s="160" t="s">
        <v>246</v>
      </c>
      <c r="F852" s="160" t="s">
        <v>246</v>
      </c>
      <c r="G852" s="175"/>
      <c r="H852" s="168" t="s">
        <v>787</v>
      </c>
      <c r="I852" s="169" t="s">
        <v>431</v>
      </c>
      <c r="J852" s="170">
        <v>33</v>
      </c>
      <c r="K852" s="161">
        <v>9</v>
      </c>
      <c r="L852" s="161" t="s">
        <v>837</v>
      </c>
      <c r="Z852" s="163">
        <v>11</v>
      </c>
      <c r="AA852" s="163">
        <v>41</v>
      </c>
      <c r="AB852" s="163">
        <v>39</v>
      </c>
      <c r="AC852" s="163">
        <v>6</v>
      </c>
      <c r="AD852" s="163">
        <v>4</v>
      </c>
      <c r="AE852" s="163">
        <v>2</v>
      </c>
      <c r="AF852" s="163">
        <v>0</v>
      </c>
      <c r="AG852" s="163">
        <v>0</v>
      </c>
      <c r="AH852" s="163">
        <v>2</v>
      </c>
      <c r="AI852" s="163">
        <v>1</v>
      </c>
      <c r="AJ852" s="163">
        <v>0</v>
      </c>
      <c r="AK852" s="163">
        <v>0</v>
      </c>
      <c r="AL852" s="163">
        <v>2</v>
      </c>
      <c r="AM852" s="163">
        <v>0</v>
      </c>
      <c r="AN852" s="163">
        <v>13</v>
      </c>
      <c r="AO852" s="163">
        <v>0</v>
      </c>
      <c r="AP852" s="163">
        <v>0</v>
      </c>
      <c r="AQ852" s="163">
        <v>0</v>
      </c>
      <c r="AR852" s="163">
        <v>1</v>
      </c>
      <c r="AS852" s="278">
        <v>4.8780486999999997E-2</v>
      </c>
      <c r="AT852" s="278">
        <v>0.31707317000000002</v>
      </c>
      <c r="AU852" s="278">
        <v>0.53846154000000002</v>
      </c>
      <c r="AV852" s="278">
        <v>0.23076922999999999</v>
      </c>
      <c r="AW852" s="278">
        <v>7.6923080000000005E-2</v>
      </c>
      <c r="AX852" s="278">
        <v>0.34615384999999999</v>
      </c>
      <c r="AY852" s="456">
        <v>102.91800000000001</v>
      </c>
      <c r="AZ852" s="278">
        <v>0.17365269</v>
      </c>
      <c r="BA852" s="278">
        <v>0.384615384</v>
      </c>
      <c r="BB852" s="278">
        <v>0.192307692</v>
      </c>
      <c r="BC852" s="278">
        <v>0.42307692299999999</v>
      </c>
      <c r="BD852" s="164">
        <v>0.23076922999999999</v>
      </c>
      <c r="BE852" s="164">
        <v>0.15384615300000001</v>
      </c>
      <c r="BF852" s="164">
        <v>0.19512195099999999</v>
      </c>
      <c r="BG852" s="164">
        <v>0.20512820500000001</v>
      </c>
      <c r="BH852" s="164">
        <v>0.40025015600000002</v>
      </c>
      <c r="BI852" s="164">
        <v>5.1282052000000002E-2</v>
      </c>
      <c r="BJ852" s="165">
        <v>33.706616410323399</v>
      </c>
      <c r="BK852" s="164">
        <v>0.18186649462071799</v>
      </c>
      <c r="BL852" s="165">
        <v>-4.3278276774548399</v>
      </c>
      <c r="BM852" s="165">
        <v>0.42461647060881502</v>
      </c>
      <c r="BN852" s="165">
        <v>-4.0554819154738402</v>
      </c>
      <c r="BO852" s="165">
        <v>-0.222030875800139</v>
      </c>
      <c r="BP852" s="165">
        <v>-5.6801292113959699E-2</v>
      </c>
      <c r="BQ852" s="165">
        <v>-4.78458617147807</v>
      </c>
      <c r="BR852" s="165">
        <v>-5.0408077792711996</v>
      </c>
      <c r="BS852" s="284">
        <v>-0.49602367835689498</v>
      </c>
      <c r="BT852" s="289"/>
      <c r="BU852" s="279"/>
      <c r="BV852" s="290"/>
      <c r="BW852" s="289"/>
      <c r="BX852" s="289"/>
      <c r="BY852" s="289"/>
      <c r="BZ852" s="289"/>
      <c r="CA852" s="279"/>
      <c r="CB852" s="290"/>
      <c r="CC852" s="289"/>
      <c r="CD852" s="279"/>
      <c r="CE852" s="328"/>
      <c r="CF852" s="290"/>
      <c r="CG852" s="289"/>
      <c r="CH852" s="279"/>
      <c r="CI852" s="328"/>
      <c r="CJ852" s="290"/>
      <c r="CK852" s="289"/>
      <c r="CL852" s="279"/>
      <c r="CM852" s="328"/>
      <c r="CN852" s="290"/>
      <c r="CO852" s="289"/>
      <c r="CP852" s="279"/>
      <c r="CQ852" s="328"/>
      <c r="CR852" s="290"/>
      <c r="CS852" s="289"/>
      <c r="CT852" s="279"/>
      <c r="CU852" s="328"/>
      <c r="CV852" s="328"/>
      <c r="CW852" s="290"/>
      <c r="CX852" s="289"/>
      <c r="CY852" s="279"/>
      <c r="CZ852" s="328"/>
      <c r="DA852" s="328"/>
      <c r="DB852" s="290"/>
      <c r="DC852" s="289"/>
      <c r="DD852" s="279"/>
      <c r="DE852" s="328"/>
      <c r="DF852" s="328"/>
      <c r="DG852" s="290"/>
      <c r="DH852" s="289"/>
      <c r="DI852" s="284">
        <v>-1.0802469253539999</v>
      </c>
      <c r="DP852" s="165"/>
      <c r="DQ852" s="165"/>
      <c r="DR852" s="165"/>
      <c r="ED852" s="165"/>
      <c r="EE852" s="165"/>
      <c r="EF852" s="165"/>
      <c r="EG852" s="165"/>
      <c r="EH852" s="166"/>
      <c r="EI852" s="165"/>
      <c r="EJ852" s="164"/>
      <c r="EK852" s="164"/>
      <c r="EL852" s="278"/>
      <c r="EM852" s="278"/>
      <c r="EN852" s="278"/>
      <c r="EO852" s="278"/>
      <c r="EP852" s="278"/>
      <c r="EQ852" s="278"/>
      <c r="ER852" s="165"/>
      <c r="ES852" s="166"/>
      <c r="ET852" s="166"/>
      <c r="EU852" s="166"/>
      <c r="EV852" s="166"/>
      <c r="EW852" s="166"/>
      <c r="EX852" s="284"/>
    </row>
    <row r="853" spans="1:156" ht="13" customHeight="1">
      <c r="A853" s="171" t="s">
        <v>19</v>
      </c>
      <c r="B853" s="474"/>
      <c r="C853" s="299"/>
      <c r="D853" s="299"/>
      <c r="E853" s="171" cm="1">
        <f t="array" ref="E853">SUMPRODUCT(--($A854:$A$2509=A853),--(K854:$K$2509&gt;0))</f>
        <v>371</v>
      </c>
      <c r="F853" s="171"/>
      <c r="G853" s="190"/>
      <c r="H853" s="471" t="s">
        <v>4219</v>
      </c>
      <c r="I853" s="172"/>
      <c r="J853" s="173"/>
      <c r="K853" s="174">
        <v>0</v>
      </c>
      <c r="L853" s="174"/>
      <c r="M853" s="185"/>
      <c r="N853" s="188"/>
      <c r="O853" s="174"/>
      <c r="P853" s="174"/>
      <c r="Q853" s="174"/>
      <c r="R853" s="174"/>
      <c r="S853" s="174"/>
      <c r="T853" s="174"/>
      <c r="U853" s="174"/>
      <c r="V853" s="174"/>
      <c r="W853" s="174"/>
      <c r="X853" s="174"/>
      <c r="Y853" s="185"/>
      <c r="Z853" s="334" cm="1">
        <f t="array" ref="Z853">SUMPRODUCT(--($A854:$A$2509=$A853),--(Z854:Z$2509))</f>
        <v>5040</v>
      </c>
      <c r="AA853" s="334" cm="1">
        <f t="array" ref="AA853">SUMPRODUCT(--($A854:$A$2509=$A853),--(AA854:AA$2509))</f>
        <v>15122</v>
      </c>
      <c r="AB853" s="334" cm="1">
        <f t="array" ref="AB853">SUMPRODUCT(--($A854:$A$2509=$A853),--(AB854:AB$2509))</f>
        <v>13584</v>
      </c>
      <c r="AC853" s="334" cm="1">
        <f t="array" ref="AC853">SUMPRODUCT(--($A854:$A$2509=$A853),--(AC854:AC$2509))</f>
        <v>3070</v>
      </c>
      <c r="AD853" s="334" cm="1">
        <f t="array" ref="AD853">SUMPRODUCT(--($A854:$A$2509=$A853),--(AD854:AD$2509))</f>
        <v>2148</v>
      </c>
      <c r="AE853" s="334" cm="1">
        <f t="array" ref="AE853">SUMPRODUCT(--($A854:$A$2509=$A853),--(AE854:AE$2509))</f>
        <v>568</v>
      </c>
      <c r="AF853" s="334" cm="1">
        <f t="array" ref="AF853">SUMPRODUCT(--($A854:$A$2509=$A853),--(AF854:AF$2509))</f>
        <v>45</v>
      </c>
      <c r="AG853" s="334" cm="1">
        <f t="array" ref="AG853">SUMPRODUCT(--($A854:$A$2509=$A853),--(AG854:AG$2509))</f>
        <v>309</v>
      </c>
      <c r="AH853" s="334" cm="1">
        <f t="array" ref="AH853">SUMPRODUCT(--($A854:$A$2509=$A853),--(AH854:AH$2509))</f>
        <v>1613</v>
      </c>
      <c r="AI853" s="334" cm="1">
        <f t="array" ref="AI853">SUMPRODUCT(--($A854:$A$2509=$A853),--(AI854:AI$2509))</f>
        <v>1416</v>
      </c>
      <c r="AJ853" s="334" cm="1">
        <f t="array" ref="AJ853">SUMPRODUCT(--($A854:$A$2509=$A853),--(AJ854:AJ$2509))</f>
        <v>294</v>
      </c>
      <c r="AK853" s="334" cm="1">
        <f t="array" ref="AK853">SUMPRODUCT(--($A854:$A$2509=$A853),--(AK854:AK$2509))</f>
        <v>99</v>
      </c>
      <c r="AL853" s="334" cm="1">
        <f t="array" ref="AL853">SUMPRODUCT(--($A854:$A$2509=$A853),--(AL854:AL$2509))</f>
        <v>1156</v>
      </c>
      <c r="AM853" s="334" cm="1">
        <f t="array" ref="AM853">SUMPRODUCT(--($A854:$A$2509=$A853),--(AM854:AM$2509))</f>
        <v>13</v>
      </c>
      <c r="AN853" s="334" cm="1">
        <f t="array" ref="AN853">SUMPRODUCT(--($A854:$A$2509=$A853),--(AN854:AN$2509))</f>
        <v>3608</v>
      </c>
      <c r="AO853" s="334" cm="1">
        <f t="array" ref="AO853">SUMPRODUCT(--($A854:$A$2509=$A853),--(AO854:AO$2509))</f>
        <v>182</v>
      </c>
      <c r="AP853" s="334" cm="1">
        <f t="array" ref="AP853">SUMPRODUCT(--($A854:$A$2509=$A853),--(AP854:AP$2509))</f>
        <v>99</v>
      </c>
      <c r="AQ853" s="334" cm="1">
        <f t="array" ref="AQ853">SUMPRODUCT(--($A854:$A$2509=$A853),--(AQ854:AQ$2509))</f>
        <v>90</v>
      </c>
      <c r="AR853" s="334" cm="1">
        <f t="array" ref="AR853">SUMPRODUCT(--($A854:$A$2509=$A853),--(AR854:AR$2509))</f>
        <v>251</v>
      </c>
      <c r="AS853" s="335"/>
      <c r="AT853" s="335"/>
      <c r="AU853" s="335"/>
      <c r="AV853" s="335"/>
      <c r="AW853" s="335"/>
      <c r="AX853" s="335"/>
      <c r="AY853" s="336"/>
      <c r="AZ853" s="335"/>
      <c r="BA853" s="335"/>
      <c r="BB853" s="335"/>
      <c r="BC853" s="335"/>
      <c r="BD853" s="337"/>
      <c r="BE853" s="337">
        <f>AC853/AB853</f>
        <v>0.22600117785630153</v>
      </c>
      <c r="BF853" s="337">
        <f>(AC853+AL853+AM853+AO853)/(AA853-AP853-AQ853)</f>
        <v>0.29605571552936449</v>
      </c>
      <c r="BG853" s="337">
        <f>((AC853-AE853-AF853-AG853)+(AE853*2)+(AF853*3)+(AG853*4))/AB853</f>
        <v>0.34268256772673733</v>
      </c>
      <c r="BH853" s="337">
        <f>BF853+BG853</f>
        <v>0.63873828325610182</v>
      </c>
      <c r="BI853" s="337">
        <f>BG853+BH853</f>
        <v>0.98142085098283915</v>
      </c>
      <c r="BJ853" s="337"/>
      <c r="BK853" s="337"/>
      <c r="BL853" s="336"/>
      <c r="BM853" s="336"/>
      <c r="BN853" s="336"/>
      <c r="BO853" s="338"/>
      <c r="BP853" s="339" cm="1">
        <f t="array" ref="BP853">SUMPRODUCT(--($A854:$A$2509=$A853),--(BP854:BP$2509))</f>
        <v>-3.1642415239930544</v>
      </c>
      <c r="BQ853" s="336"/>
      <c r="BR853" s="339" cm="1">
        <f t="array" ref="BR853">SUMPRODUCT(--($A854:$A$2509=$A853),--(BR854:BR$2509))</f>
        <v>-371.72947552583446</v>
      </c>
      <c r="BS853" s="333" cm="1">
        <f t="array" ref="BS853">SUMPRODUCT(--($A854:$A$2509=$A853),--(BS854:BS$2509))</f>
        <v>11.296137078135407</v>
      </c>
      <c r="BT853" s="238"/>
      <c r="BU853" s="239"/>
      <c r="BV853" s="295"/>
      <c r="BW853" s="238"/>
      <c r="BX853" s="238"/>
      <c r="BY853" s="238"/>
      <c r="BZ853" s="238"/>
      <c r="CA853" s="239"/>
      <c r="CB853" s="295"/>
      <c r="CC853" s="238"/>
      <c r="CD853" s="239"/>
      <c r="CE853" s="329"/>
      <c r="CF853" s="295"/>
      <c r="CG853" s="238"/>
      <c r="CH853" s="239"/>
      <c r="CI853" s="329"/>
      <c r="CJ853" s="295"/>
      <c r="CK853" s="238"/>
      <c r="CL853" s="239"/>
      <c r="CM853" s="329"/>
      <c r="CN853" s="295"/>
      <c r="CO853" s="238"/>
      <c r="CP853" s="239"/>
      <c r="CQ853" s="329"/>
      <c r="CR853" s="295"/>
      <c r="CS853" s="291"/>
      <c r="CT853" s="292"/>
      <c r="CU853" s="330"/>
      <c r="CV853" s="330"/>
      <c r="CW853" s="293"/>
      <c r="CX853" s="291"/>
      <c r="CY853" s="292"/>
      <c r="CZ853" s="330"/>
      <c r="DA853" s="330"/>
      <c r="DB853" s="293"/>
      <c r="DC853" s="291"/>
      <c r="DD853" s="292"/>
      <c r="DE853" s="330"/>
      <c r="DF853" s="330"/>
      <c r="DG853" s="293"/>
      <c r="DH853" s="475" cm="1">
        <f t="array" ref="DH853">SUMPRODUCT(--($A854:$A$2509=$A853),--(DH854:DH$2509))</f>
        <v>0</v>
      </c>
      <c r="DI853" s="333" cm="1">
        <f t="array" ref="DI853">SUMPRODUCT(--($A854:$A$2509=$A853),--(DI854:DI$2509))</f>
        <v>-26.525309556163851</v>
      </c>
      <c r="DJ853" s="334" cm="1">
        <f t="array" ref="DJ853">SUMPRODUCT(--($A854:$A$2509=$A853),--(DJ854:DJ$2509))</f>
        <v>4616</v>
      </c>
      <c r="DK853" s="334" cm="1">
        <f t="array" ref="DK853">SUMPRODUCT(--($A854:$A$2509=$A853),--(DK854:DK$2509))</f>
        <v>590</v>
      </c>
      <c r="DL853" s="334" cm="1">
        <f t="array" ref="DL853">SUMPRODUCT(--($A854:$A$2509=$A853),--(DL854:DL$2509))</f>
        <v>2</v>
      </c>
      <c r="DM853" s="334" cm="1">
        <f t="array" ref="DM853">SUMPRODUCT(--($A854:$A$2509=$A853),--(DM854:DM$2509))</f>
        <v>366</v>
      </c>
      <c r="DN853" s="334" cm="1">
        <f t="array" ref="DN853">SUMPRODUCT(--($A854:$A$2509=$A853),--(DN854:DN$2509))</f>
        <v>409</v>
      </c>
      <c r="DO853" s="334" cm="1">
        <f t="array" ref="DO853">SUMPRODUCT(--($A854:$A$2509=$A853),--(DO854:DO$2509))</f>
        <v>120</v>
      </c>
      <c r="DP853" s="339" cm="1">
        <f t="array" ref="DP853">SUMPRODUCT(--($A854:$A$2509=$A853),--(DP854:DP$2509))</f>
        <v>7494.7000000000035</v>
      </c>
      <c r="DQ853" s="339" cm="1">
        <f t="array" ref="DQ853">SUMPRODUCT(--($A854:$A$2509=$A853),--(DQ854:DQ$2509))</f>
        <v>2747.8999676704402</v>
      </c>
      <c r="DR853" s="339" cm="1">
        <f t="array" ref="DR853">SUMPRODUCT(--($A854:$A$2509=$A853),--(DR854:DR$2509))</f>
        <v>4737.6999977752557</v>
      </c>
      <c r="DS853" s="334" cm="1">
        <f t="array" ref="DS853">SUMPRODUCT(--($A854:$A$2509=$A853),--(DS854:DS$2509))</f>
        <v>32817</v>
      </c>
      <c r="DT853" s="334" cm="1">
        <f t="array" ref="DT853">SUMPRODUCT(--($A854:$A$2509=$A853),--(DT854:DT$2509))</f>
        <v>7471</v>
      </c>
      <c r="DU853" s="334" cm="1">
        <f t="array" ref="DU853">SUMPRODUCT(--($A854:$A$2509=$A853),--(DU854:DU$2509))</f>
        <v>4134</v>
      </c>
      <c r="DV853" s="334" cm="1">
        <f t="array" ref="DV853">SUMPRODUCT(--($A854:$A$2509=$A853),--(DV854:DV$2509))</f>
        <v>3769</v>
      </c>
      <c r="DW853" s="334" cm="1">
        <f t="array" ref="DW853">SUMPRODUCT(--($A854:$A$2509=$A853),--(DW854:DW$2509))</f>
        <v>978</v>
      </c>
      <c r="DX853" s="334" cm="1">
        <f t="array" ref="DX853">SUMPRODUCT(--($A854:$A$2509=$A853),--(DX854:DX$2509))</f>
        <v>2958</v>
      </c>
      <c r="DY853" s="334" cm="1">
        <f t="array" ref="DY853">SUMPRODUCT(--($A854:$A$2509=$A853),--(DY854:DY$2509))</f>
        <v>149</v>
      </c>
      <c r="DZ853" s="334" cm="1">
        <f t="array" ref="DZ853">SUMPRODUCT(--($A854:$A$2509=$A853),--(DZ854:DZ$2509))</f>
        <v>377</v>
      </c>
      <c r="EA853" s="334" cm="1">
        <f t="array" ref="EA853">SUMPRODUCT(--($A854:$A$2509=$A853),--(EA854:EA$2509))</f>
        <v>275</v>
      </c>
      <c r="EB853" s="334" cm="1">
        <f t="array" ref="EB853">SUMPRODUCT(--($A854:$A$2509=$A853),--(EB854:EB$2509))</f>
        <v>30</v>
      </c>
      <c r="EC853" s="334" cm="1">
        <f t="array" ref="EC853">SUMPRODUCT(--($A854:$A$2509=$A853),--(EC854:EC$2509))</f>
        <v>6643</v>
      </c>
      <c r="ED853" s="338">
        <f>EC853/DP853*10</f>
        <v>8.8635969418388942</v>
      </c>
      <c r="EE853" s="338">
        <f>DX853/DP853*10</f>
        <v>3.9467890642720835</v>
      </c>
      <c r="EF853" s="338">
        <f>DW853/DP853*10</f>
        <v>1.3049221449824535</v>
      </c>
      <c r="EG853" s="338">
        <f>DX853/DQ853*10</f>
        <v>10.764583990688985</v>
      </c>
      <c r="EH853" s="341">
        <f>(DT853+DX853+DZ853)/DP853</f>
        <v>1.4418188853456435</v>
      </c>
      <c r="EI853" s="341"/>
      <c r="EJ853" s="337">
        <f>DT853/(DS853-DX853-DY853-DZ853)</f>
        <v>0.25469607609177375</v>
      </c>
      <c r="EK853" s="337"/>
      <c r="EL853" s="342"/>
      <c r="EM853" s="342"/>
      <c r="EN853" s="342"/>
      <c r="EO853" s="342"/>
      <c r="EP853" s="342"/>
      <c r="EQ853" s="342"/>
      <c r="ER853" s="237"/>
      <c r="ES853" s="341"/>
      <c r="ET853" s="341"/>
      <c r="EU853" s="341"/>
      <c r="EV853" s="341"/>
      <c r="EW853" s="341"/>
      <c r="EX853" s="333" cm="1">
        <f t="array" ref="EX853">SUMPRODUCT(--($A854:$A$2509=$A853),--(EX854:EX$2509))</f>
        <v>38.187575479765584</v>
      </c>
    </row>
    <row r="854" spans="1:156" ht="13" customHeight="1">
      <c r="A854" s="160" t="s">
        <v>19</v>
      </c>
      <c r="B854" s="160">
        <v>10455</v>
      </c>
      <c r="C854" s="160">
        <v>641816</v>
      </c>
      <c r="D854" s="160">
        <v>16358</v>
      </c>
      <c r="E854" s="160" t="s">
        <v>14</v>
      </c>
      <c r="F854" s="160" t="s">
        <v>14</v>
      </c>
      <c r="G854" s="175"/>
      <c r="H854" s="168" t="s">
        <v>1010</v>
      </c>
      <c r="I854" s="169" t="s">
        <v>571</v>
      </c>
      <c r="J854" s="170">
        <v>30</v>
      </c>
      <c r="K854" s="161">
        <v>1</v>
      </c>
      <c r="M854" s="184" t="s">
        <v>837</v>
      </c>
      <c r="Z854" s="163"/>
      <c r="AS854" s="278"/>
      <c r="AT854" s="278"/>
      <c r="AU854" s="278"/>
      <c r="AV854" s="278"/>
      <c r="AW854" s="278"/>
      <c r="AX854" s="278"/>
      <c r="AY854" s="456"/>
      <c r="AZ854" s="278"/>
      <c r="BA854" s="278"/>
      <c r="BB854" s="278"/>
      <c r="BC854" s="278"/>
      <c r="BD854" s="164"/>
      <c r="BE854" s="164"/>
      <c r="BF854" s="164"/>
      <c r="BG854" s="164"/>
      <c r="BH854" s="164"/>
      <c r="BI854" s="164"/>
      <c r="BJ854" s="165"/>
      <c r="BK854" s="164"/>
      <c r="BL854" s="165"/>
      <c r="BM854" s="165"/>
      <c r="BN854" s="165"/>
      <c r="BO854" s="165"/>
      <c r="BP854" s="165"/>
      <c r="BQ854" s="165"/>
      <c r="BR854" s="165"/>
      <c r="BS854" s="284"/>
      <c r="BT854" s="289"/>
      <c r="BU854" s="279"/>
      <c r="BV854" s="290"/>
      <c r="BW854" s="289"/>
      <c r="BX854" s="289"/>
      <c r="BY854" s="289"/>
      <c r="BZ854" s="289"/>
      <c r="CA854" s="279"/>
      <c r="CB854" s="290"/>
      <c r="CC854" s="289"/>
      <c r="CD854" s="279"/>
      <c r="CE854" s="328"/>
      <c r="CF854" s="290"/>
      <c r="CG854" s="289"/>
      <c r="CH854" s="279"/>
      <c r="CI854" s="328"/>
      <c r="CJ854" s="290"/>
      <c r="CK854" s="289"/>
      <c r="CL854" s="279"/>
      <c r="CM854" s="328"/>
      <c r="CN854" s="290"/>
      <c r="CO854" s="289"/>
      <c r="CP854" s="279"/>
      <c r="CQ854" s="328"/>
      <c r="CR854" s="290"/>
      <c r="CS854" s="289"/>
      <c r="CT854" s="279"/>
      <c r="CU854" s="328"/>
      <c r="CV854" s="328"/>
      <c r="CW854" s="290"/>
      <c r="CX854" s="289"/>
      <c r="CY854" s="279"/>
      <c r="CZ854" s="328"/>
      <c r="DA854" s="328"/>
      <c r="DB854" s="290"/>
      <c r="DC854" s="289"/>
      <c r="DD854" s="279"/>
      <c r="DE854" s="328"/>
      <c r="DF854" s="328"/>
      <c r="DG854" s="290"/>
      <c r="DH854" s="289"/>
      <c r="DI854" s="284"/>
      <c r="DJ854" s="163">
        <v>14</v>
      </c>
      <c r="DK854" s="163">
        <v>14</v>
      </c>
      <c r="DL854" s="163">
        <v>0</v>
      </c>
      <c r="DM854" s="163">
        <v>6</v>
      </c>
      <c r="DN854" s="163">
        <v>3</v>
      </c>
      <c r="DO854" s="163">
        <v>0</v>
      </c>
      <c r="DP854" s="165">
        <v>77</v>
      </c>
      <c r="DQ854" s="165">
        <v>77</v>
      </c>
      <c r="DR854" s="165"/>
      <c r="DS854" s="163">
        <v>308</v>
      </c>
      <c r="DT854" s="163">
        <v>60</v>
      </c>
      <c r="DU854" s="163">
        <v>20</v>
      </c>
      <c r="DV854" s="163">
        <v>20</v>
      </c>
      <c r="DW854" s="163">
        <v>4</v>
      </c>
      <c r="DX854" s="163">
        <v>27</v>
      </c>
      <c r="DY854" s="163">
        <v>0</v>
      </c>
      <c r="DZ854" s="163">
        <v>0</v>
      </c>
      <c r="EA854" s="163">
        <v>0</v>
      </c>
      <c r="EB854" s="163">
        <v>1</v>
      </c>
      <c r="EC854" s="163">
        <v>56</v>
      </c>
      <c r="ED854" s="165">
        <v>6.5454545454545396</v>
      </c>
      <c r="EE854" s="165">
        <v>3.1558441558441501</v>
      </c>
      <c r="EF854" s="165">
        <v>0.46753246753246702</v>
      </c>
      <c r="EG854" s="165">
        <v>7.0129870129870104</v>
      </c>
      <c r="EH854" s="166">
        <v>1.1298701298701299</v>
      </c>
      <c r="EI854" s="165">
        <v>87.643123300657706</v>
      </c>
      <c r="EJ854" s="164">
        <v>0.21352313167259701</v>
      </c>
      <c r="EK854" s="164">
        <v>0.25339366515837097</v>
      </c>
      <c r="EL854" s="278">
        <v>0.40625</v>
      </c>
      <c r="EM854" s="278">
        <v>0.20535714199999999</v>
      </c>
      <c r="EN854" s="278">
        <v>0.38839285699999998</v>
      </c>
      <c r="EO854" s="278">
        <v>7.5555559999999994E-2</v>
      </c>
      <c r="EP854" s="278">
        <v>0.36888889000000002</v>
      </c>
      <c r="EQ854" s="278">
        <v>0.10607287</v>
      </c>
      <c r="ER854" s="165">
        <v>0.36300836494983801</v>
      </c>
      <c r="ES854" s="166">
        <v>2.33766233766233</v>
      </c>
      <c r="ET854" s="166">
        <v>4.18</v>
      </c>
      <c r="EU854" s="166">
        <v>3.3584751822731702</v>
      </c>
      <c r="EV854" s="166">
        <v>4.3492011734804503</v>
      </c>
      <c r="EW854" s="166">
        <v>4.6137963812788598</v>
      </c>
      <c r="EX854" s="284">
        <v>1.6665829420089699</v>
      </c>
    </row>
    <row r="855" spans="1:156" ht="13" customHeight="1">
      <c r="A855" s="160" t="s">
        <v>19</v>
      </c>
      <c r="B855" s="160">
        <v>9863</v>
      </c>
      <c r="C855" s="160">
        <v>607536</v>
      </c>
      <c r="D855" s="160">
        <v>16256</v>
      </c>
      <c r="E855" s="160" t="s">
        <v>246</v>
      </c>
      <c r="F855" s="160" t="s">
        <v>246</v>
      </c>
      <c r="G855" s="175"/>
      <c r="H855" s="168" t="s">
        <v>875</v>
      </c>
      <c r="I855" s="169" t="s">
        <v>547</v>
      </c>
      <c r="J855" s="170">
        <v>32</v>
      </c>
      <c r="K855" s="161">
        <v>1</v>
      </c>
      <c r="M855" s="184" t="s">
        <v>46</v>
      </c>
      <c r="Z855" s="163"/>
      <c r="AS855" s="278"/>
      <c r="AT855" s="278"/>
      <c r="AU855" s="278"/>
      <c r="AV855" s="278"/>
      <c r="AW855" s="278"/>
      <c r="AX855" s="278"/>
      <c r="AY855" s="456"/>
      <c r="AZ855" s="278"/>
      <c r="BA855" s="278"/>
      <c r="BB855" s="278"/>
      <c r="BC855" s="278"/>
      <c r="BD855" s="164"/>
      <c r="BE855" s="164"/>
      <c r="BF855" s="164"/>
      <c r="BG855" s="164"/>
      <c r="BH855" s="164"/>
      <c r="BI855" s="164"/>
      <c r="BJ855" s="165"/>
      <c r="BK855" s="164"/>
      <c r="BL855" s="165"/>
      <c r="BM855" s="165"/>
      <c r="BN855" s="165"/>
      <c r="BO855" s="165"/>
      <c r="BP855" s="165"/>
      <c r="BQ855" s="165"/>
      <c r="BR855" s="165"/>
      <c r="BS855" s="284"/>
      <c r="BT855" s="289"/>
      <c r="BU855" s="279"/>
      <c r="BV855" s="290"/>
      <c r="BW855" s="289"/>
      <c r="BX855" s="289"/>
      <c r="BY855" s="289"/>
      <c r="BZ855" s="289"/>
      <c r="CA855" s="279"/>
      <c r="CB855" s="290"/>
      <c r="CC855" s="289"/>
      <c r="CD855" s="279"/>
      <c r="CE855" s="328"/>
      <c r="CF855" s="290"/>
      <c r="CG855" s="289"/>
      <c r="CH855" s="279"/>
      <c r="CI855" s="328"/>
      <c r="CJ855" s="290"/>
      <c r="CK855" s="289"/>
      <c r="CL855" s="279"/>
      <c r="CM855" s="328"/>
      <c r="CN855" s="290"/>
      <c r="CO855" s="289"/>
      <c r="CP855" s="279"/>
      <c r="CQ855" s="328"/>
      <c r="CR855" s="290"/>
      <c r="CS855" s="289"/>
      <c r="CT855" s="279"/>
      <c r="CU855" s="328"/>
      <c r="CV855" s="328"/>
      <c r="CW855" s="290"/>
      <c r="CX855" s="289"/>
      <c r="CY855" s="279"/>
      <c r="CZ855" s="328"/>
      <c r="DA855" s="328"/>
      <c r="DB855" s="290"/>
      <c r="DC855" s="289"/>
      <c r="DD855" s="279"/>
      <c r="DE855" s="328"/>
      <c r="DF855" s="328"/>
      <c r="DG855" s="290"/>
      <c r="DH855" s="289"/>
      <c r="DI855" s="284"/>
      <c r="DJ855" s="163">
        <v>16</v>
      </c>
      <c r="DK855" s="163">
        <v>16</v>
      </c>
      <c r="DL855" s="163">
        <v>0</v>
      </c>
      <c r="DM855" s="163">
        <v>1</v>
      </c>
      <c r="DN855" s="163">
        <v>9</v>
      </c>
      <c r="DO855" s="163">
        <v>0</v>
      </c>
      <c r="DP855" s="165">
        <v>83.2</v>
      </c>
      <c r="DQ855" s="165">
        <v>83.199996948242102</v>
      </c>
      <c r="DR855" s="165"/>
      <c r="DS855" s="163">
        <v>375</v>
      </c>
      <c r="DT855" s="163">
        <v>112</v>
      </c>
      <c r="DU855" s="163">
        <v>63</v>
      </c>
      <c r="DV855" s="163">
        <v>51</v>
      </c>
      <c r="DW855" s="163">
        <v>9</v>
      </c>
      <c r="DX855" s="163">
        <v>20</v>
      </c>
      <c r="DY855" s="163">
        <v>1</v>
      </c>
      <c r="DZ855" s="163">
        <v>2</v>
      </c>
      <c r="EA855" s="163">
        <v>1</v>
      </c>
      <c r="EB855" s="163">
        <v>0</v>
      </c>
      <c r="EC855" s="163">
        <v>61</v>
      </c>
      <c r="ED855" s="165">
        <v>6.5617531874988204</v>
      </c>
      <c r="EE855" s="165">
        <v>2.1513944877045299</v>
      </c>
      <c r="EF855" s="165">
        <v>0.96812751946703901</v>
      </c>
      <c r="EG855" s="165">
        <v>12.0478091311453</v>
      </c>
      <c r="EH855" s="166">
        <v>1.57768929098332</v>
      </c>
      <c r="EI855" s="165">
        <v>121.764068852438</v>
      </c>
      <c r="EJ855" s="164">
        <v>0.31728045325778997</v>
      </c>
      <c r="EK855" s="164">
        <v>0.36395759717314402</v>
      </c>
      <c r="EL855" s="278">
        <v>0.45138888799999999</v>
      </c>
      <c r="EM855" s="278">
        <v>0.22916666599999999</v>
      </c>
      <c r="EN855" s="278">
        <v>0.31944444399999999</v>
      </c>
      <c r="EO855" s="278">
        <v>8.5616440000000002E-2</v>
      </c>
      <c r="EP855" s="278">
        <v>0.42808218999999997</v>
      </c>
      <c r="EQ855" s="278">
        <v>9.817352E-2</v>
      </c>
      <c r="ER855" s="165">
        <v>-0.46828338440627398</v>
      </c>
      <c r="ES855" s="166">
        <v>5.4860559436465497</v>
      </c>
      <c r="ET855" s="166">
        <v>4.8099999999999996</v>
      </c>
      <c r="EU855" s="166">
        <v>3.8148315970457598</v>
      </c>
      <c r="EV855" s="166">
        <v>4.0378434078788903</v>
      </c>
      <c r="EW855" s="166">
        <v>4.2981992693631401</v>
      </c>
      <c r="EX855" s="284">
        <v>1.4706012010574301</v>
      </c>
    </row>
    <row r="856" spans="1:156" ht="13" customHeight="1">
      <c r="A856" s="160" t="s">
        <v>19</v>
      </c>
      <c r="B856" s="160">
        <v>10098</v>
      </c>
      <c r="C856" s="160">
        <v>605288</v>
      </c>
      <c r="D856" s="160">
        <v>12718</v>
      </c>
      <c r="E856" s="160" t="s">
        <v>164</v>
      </c>
      <c r="F856" s="160" t="s">
        <v>164</v>
      </c>
      <c r="G856" s="175"/>
      <c r="H856" s="168" t="s">
        <v>950</v>
      </c>
      <c r="I856" s="169" t="s">
        <v>550</v>
      </c>
      <c r="J856" s="170">
        <v>32</v>
      </c>
      <c r="K856" s="161">
        <v>1</v>
      </c>
      <c r="M856" s="184" t="s">
        <v>837</v>
      </c>
      <c r="Z856" s="163"/>
      <c r="AS856" s="278"/>
      <c r="AT856" s="278"/>
      <c r="AU856" s="278"/>
      <c r="AV856" s="278"/>
      <c r="AW856" s="278"/>
      <c r="AX856" s="278"/>
      <c r="AY856" s="456"/>
      <c r="AZ856" s="278"/>
      <c r="BA856" s="278"/>
      <c r="BB856" s="278"/>
      <c r="BC856" s="278"/>
      <c r="BD856" s="164"/>
      <c r="BE856" s="164"/>
      <c r="BF856" s="164"/>
      <c r="BG856" s="164"/>
      <c r="BH856" s="164"/>
      <c r="BI856" s="164"/>
      <c r="BJ856" s="165"/>
      <c r="BK856" s="164"/>
      <c r="BL856" s="165"/>
      <c r="BM856" s="165"/>
      <c r="BN856" s="165"/>
      <c r="BO856" s="165"/>
      <c r="BP856" s="165"/>
      <c r="BQ856" s="165"/>
      <c r="BR856" s="165"/>
      <c r="BS856" s="284"/>
      <c r="BT856" s="289"/>
      <c r="BU856" s="279"/>
      <c r="BV856" s="290"/>
      <c r="BW856" s="289"/>
      <c r="BX856" s="289"/>
      <c r="BY856" s="289"/>
      <c r="BZ856" s="289"/>
      <c r="CA856" s="279"/>
      <c r="CB856" s="290"/>
      <c r="CC856" s="289"/>
      <c r="CD856" s="279"/>
      <c r="CE856" s="328"/>
      <c r="CF856" s="290"/>
      <c r="CG856" s="289"/>
      <c r="CH856" s="279"/>
      <c r="CI856" s="328"/>
      <c r="CJ856" s="290"/>
      <c r="CK856" s="289"/>
      <c r="CL856" s="279"/>
      <c r="CM856" s="328"/>
      <c r="CN856" s="290"/>
      <c r="CO856" s="289"/>
      <c r="CP856" s="279"/>
      <c r="CQ856" s="328"/>
      <c r="CR856" s="290"/>
      <c r="CS856" s="289"/>
      <c r="CT856" s="279"/>
      <c r="CU856" s="328"/>
      <c r="CV856" s="328"/>
      <c r="CW856" s="290"/>
      <c r="CX856" s="289"/>
      <c r="CY856" s="279"/>
      <c r="CZ856" s="328"/>
      <c r="DA856" s="328"/>
      <c r="DB856" s="290"/>
      <c r="DC856" s="289"/>
      <c r="DD856" s="279"/>
      <c r="DE856" s="328"/>
      <c r="DF856" s="328"/>
      <c r="DG856" s="290"/>
      <c r="DH856" s="289"/>
      <c r="DI856" s="284"/>
      <c r="DJ856" s="163">
        <v>8</v>
      </c>
      <c r="DK856" s="163">
        <v>8</v>
      </c>
      <c r="DL856" s="163">
        <v>0</v>
      </c>
      <c r="DM856" s="163">
        <v>4</v>
      </c>
      <c r="DN856" s="163">
        <v>2</v>
      </c>
      <c r="DO856" s="163">
        <v>0</v>
      </c>
      <c r="DP856" s="165">
        <v>50.2</v>
      </c>
      <c r="DQ856" s="165">
        <v>50.200000762939403</v>
      </c>
      <c r="DR856" s="165"/>
      <c r="DS856" s="163">
        <v>200</v>
      </c>
      <c r="DT856" s="163">
        <v>40</v>
      </c>
      <c r="DU856" s="163">
        <v>11</v>
      </c>
      <c r="DV856" s="163">
        <v>9</v>
      </c>
      <c r="DW856" s="163">
        <v>2</v>
      </c>
      <c r="DX856" s="163">
        <v>16</v>
      </c>
      <c r="DY856" s="163">
        <v>0</v>
      </c>
      <c r="DZ856" s="163">
        <v>0</v>
      </c>
      <c r="EA856" s="163">
        <v>2</v>
      </c>
      <c r="EB856" s="163">
        <v>1</v>
      </c>
      <c r="EC856" s="163">
        <v>37</v>
      </c>
      <c r="ED856" s="165">
        <v>6.5723687509420596</v>
      </c>
      <c r="EE856" s="165">
        <v>2.8421054058127799</v>
      </c>
      <c r="EF856" s="165">
        <v>0.35526317572659799</v>
      </c>
      <c r="EG856" s="165">
        <v>7.10526351453196</v>
      </c>
      <c r="EH856" s="166">
        <v>1.10526321337163</v>
      </c>
      <c r="EI856" s="165">
        <v>85.734384446773504</v>
      </c>
      <c r="EJ856" s="164">
        <v>0.217391304347826</v>
      </c>
      <c r="EK856" s="164">
        <v>0.26206896551724101</v>
      </c>
      <c r="EL856" s="278">
        <v>0.47619047599999997</v>
      </c>
      <c r="EM856" s="278">
        <v>0.197278911</v>
      </c>
      <c r="EN856" s="278">
        <v>0.326530612</v>
      </c>
      <c r="EO856" s="278">
        <v>5.4421770000000001E-2</v>
      </c>
      <c r="EP856" s="278">
        <v>0.44217687</v>
      </c>
      <c r="EQ856" s="278">
        <v>9.4339619999999999E-2</v>
      </c>
      <c r="ER856" s="165">
        <v>8.7067022466903898E-2</v>
      </c>
      <c r="ES856" s="166">
        <v>1.5986842907696901</v>
      </c>
      <c r="ET856" s="166">
        <v>3.49</v>
      </c>
      <c r="EU856" s="166">
        <v>3.0857479095458902</v>
      </c>
      <c r="EV856" s="166">
        <v>3.9695327233030802</v>
      </c>
      <c r="EW856" s="166">
        <v>4.3235035363826402</v>
      </c>
      <c r="EX856" s="284">
        <v>1.3806626796722401</v>
      </c>
    </row>
    <row r="857" spans="1:156" ht="13" customHeight="1">
      <c r="A857" s="160" t="s">
        <v>19</v>
      </c>
      <c r="C857" s="160">
        <v>676083</v>
      </c>
      <c r="D857" s="160">
        <v>23301</v>
      </c>
      <c r="E857" s="160" t="s">
        <v>686</v>
      </c>
      <c r="F857" s="160" t="s">
        <v>686</v>
      </c>
      <c r="G857" s="175"/>
      <c r="H857" s="162" t="s">
        <v>2511</v>
      </c>
      <c r="I857" s="162" t="s">
        <v>2512</v>
      </c>
      <c r="J857" s="161">
        <v>29</v>
      </c>
      <c r="K857" s="161">
        <v>1</v>
      </c>
      <c r="M857" s="184" t="s">
        <v>837</v>
      </c>
      <c r="Z857" s="163"/>
      <c r="AS857" s="278"/>
      <c r="AT857" s="278"/>
      <c r="AU857" s="278"/>
      <c r="AV857" s="278"/>
      <c r="AW857" s="278"/>
      <c r="AX857" s="278"/>
      <c r="AY857" s="456"/>
      <c r="AZ857" s="278"/>
      <c r="BA857" s="278"/>
      <c r="BB857" s="278"/>
      <c r="BC857" s="278"/>
      <c r="BD857" s="164"/>
      <c r="BE857" s="164"/>
      <c r="BF857" s="164"/>
      <c r="BG857" s="164"/>
      <c r="BH857" s="164"/>
      <c r="BI857" s="164"/>
      <c r="BJ857" s="165"/>
      <c r="BK857" s="164"/>
      <c r="BL857" s="165"/>
      <c r="BM857" s="165"/>
      <c r="BN857" s="165"/>
      <c r="BO857" s="165"/>
      <c r="BP857" s="165"/>
      <c r="BQ857" s="165"/>
      <c r="BR857" s="165"/>
      <c r="BS857" s="284"/>
      <c r="BT857" s="289"/>
      <c r="BU857" s="279"/>
      <c r="BV857" s="290"/>
      <c r="BW857" s="289"/>
      <c r="BX857" s="289"/>
      <c r="BY857" s="289"/>
      <c r="BZ857" s="289"/>
      <c r="CA857" s="279"/>
      <c r="CB857" s="290"/>
      <c r="CC857" s="289"/>
      <c r="CD857" s="279"/>
      <c r="CE857" s="328"/>
      <c r="CF857" s="290"/>
      <c r="CG857" s="289"/>
      <c r="CH857" s="279"/>
      <c r="CI857" s="328"/>
      <c r="CJ857" s="290"/>
      <c r="CK857" s="289"/>
      <c r="CL857" s="279"/>
      <c r="CM857" s="328"/>
      <c r="CN857" s="290"/>
      <c r="CO857" s="289"/>
      <c r="CP857" s="279"/>
      <c r="CQ857" s="328"/>
      <c r="CR857" s="290"/>
      <c r="CS857" s="289"/>
      <c r="CT857" s="279"/>
      <c r="CU857" s="328"/>
      <c r="CV857" s="328"/>
      <c r="CW857" s="290"/>
      <c r="CX857" s="289"/>
      <c r="CY857" s="279"/>
      <c r="CZ857" s="328"/>
      <c r="DA857" s="328"/>
      <c r="DB857" s="290"/>
      <c r="DC857" s="289"/>
      <c r="DD857" s="279"/>
      <c r="DE857" s="328"/>
      <c r="DF857" s="328"/>
      <c r="DG857" s="290"/>
      <c r="DH857" s="289"/>
      <c r="DI857" s="284"/>
      <c r="DJ857" s="163">
        <v>8</v>
      </c>
      <c r="DK857" s="163">
        <v>3</v>
      </c>
      <c r="DL857" s="163">
        <v>0</v>
      </c>
      <c r="DM857" s="163">
        <v>2</v>
      </c>
      <c r="DN857" s="163">
        <v>1</v>
      </c>
      <c r="DO857" s="163">
        <v>1</v>
      </c>
      <c r="DP857" s="165">
        <v>37.1</v>
      </c>
      <c r="DQ857" s="165">
        <v>14.199999809265099</v>
      </c>
      <c r="DR857" s="165">
        <v>22.2000007629394</v>
      </c>
      <c r="DS857" s="163">
        <v>151</v>
      </c>
      <c r="DT857" s="163">
        <v>40</v>
      </c>
      <c r="DU857" s="163">
        <v>15</v>
      </c>
      <c r="DV857" s="163">
        <v>15</v>
      </c>
      <c r="DW857" s="163">
        <v>1</v>
      </c>
      <c r="DX857" s="163">
        <v>2</v>
      </c>
      <c r="DY857" s="163">
        <v>0</v>
      </c>
      <c r="DZ857" s="163">
        <v>0</v>
      </c>
      <c r="EA857" s="163">
        <v>1</v>
      </c>
      <c r="EB857" s="163">
        <v>0</v>
      </c>
      <c r="EC857" s="163">
        <v>33</v>
      </c>
      <c r="ED857" s="165">
        <v>7.9553574138150003</v>
      </c>
      <c r="EE857" s="165">
        <v>0.48214287356454499</v>
      </c>
      <c r="EF857" s="165">
        <v>0.241071436782272</v>
      </c>
      <c r="EG857" s="165">
        <v>9.6428574712909096</v>
      </c>
      <c r="EH857" s="166">
        <v>1.12500003831727</v>
      </c>
      <c r="EI857" s="165">
        <v>86.826083505506105</v>
      </c>
      <c r="EJ857" s="164">
        <v>0.26845637583892601</v>
      </c>
      <c r="EK857" s="164">
        <v>0.33913043478260801</v>
      </c>
      <c r="EL857" s="278">
        <v>0.40350877099999999</v>
      </c>
      <c r="EM857" s="278">
        <v>0.25438596400000002</v>
      </c>
      <c r="EN857" s="278">
        <v>0.34210526299999999</v>
      </c>
      <c r="EO857" s="278">
        <v>7.7586210000000003E-2</v>
      </c>
      <c r="EP857" s="278">
        <v>0.50862068999999999</v>
      </c>
      <c r="EQ857" s="278">
        <v>0.10820896000000001</v>
      </c>
      <c r="ER857" s="165">
        <v>0.17193980675777401</v>
      </c>
      <c r="ES857" s="166">
        <v>3.6160715517340898</v>
      </c>
      <c r="ET857" s="166">
        <v>4.18</v>
      </c>
      <c r="EU857" s="166">
        <v>1.8268192952384701</v>
      </c>
      <c r="EV857" s="166">
        <v>3.01898379138383</v>
      </c>
      <c r="EW857" s="166">
        <v>3.1215177931559399</v>
      </c>
      <c r="EX857" s="284">
        <v>1.25876480340957</v>
      </c>
    </row>
    <row r="858" spans="1:156" ht="13" customHeight="1">
      <c r="A858" s="160" t="s">
        <v>19</v>
      </c>
      <c r="B858" s="160">
        <v>12635</v>
      </c>
      <c r="C858" s="160">
        <v>656234</v>
      </c>
      <c r="D858" s="160">
        <v>21267</v>
      </c>
      <c r="E858" s="160" t="s">
        <v>246</v>
      </c>
      <c r="F858" s="160" t="s">
        <v>246</v>
      </c>
      <c r="G858" s="175"/>
      <c r="H858" s="162" t="s">
        <v>2962</v>
      </c>
      <c r="I858" s="162" t="s">
        <v>247</v>
      </c>
      <c r="J858" s="160">
        <v>29</v>
      </c>
      <c r="K858" s="161">
        <v>1</v>
      </c>
      <c r="M858" s="184" t="s">
        <v>837</v>
      </c>
      <c r="Z858" s="163"/>
      <c r="AS858" s="278"/>
      <c r="AT858" s="278"/>
      <c r="AU858" s="278"/>
      <c r="AV858" s="278"/>
      <c r="AW858" s="278"/>
      <c r="AX858" s="278"/>
      <c r="AY858" s="456"/>
      <c r="AZ858" s="278"/>
      <c r="BA858" s="278"/>
      <c r="BB858" s="278"/>
      <c r="BC858" s="278"/>
      <c r="BD858" s="164"/>
      <c r="BE858" s="164"/>
      <c r="BF858" s="164"/>
      <c r="BG858" s="164"/>
      <c r="BH858" s="164"/>
      <c r="BI858" s="164"/>
      <c r="BJ858" s="165"/>
      <c r="BK858" s="164"/>
      <c r="BL858" s="165"/>
      <c r="BM858" s="165"/>
      <c r="BN858" s="165"/>
      <c r="BO858" s="165"/>
      <c r="BP858" s="165"/>
      <c r="BQ858" s="165"/>
      <c r="BR858" s="165"/>
      <c r="BS858" s="284"/>
      <c r="BT858" s="289"/>
      <c r="BU858" s="279"/>
      <c r="BV858" s="290"/>
      <c r="BW858" s="289"/>
      <c r="BX858" s="289"/>
      <c r="BY858" s="289"/>
      <c r="BZ858" s="289"/>
      <c r="CA858" s="279"/>
      <c r="CB858" s="290"/>
      <c r="CC858" s="289"/>
      <c r="CD858" s="279"/>
      <c r="CE858" s="328"/>
      <c r="CF858" s="290"/>
      <c r="CG858" s="289"/>
      <c r="CH858" s="279"/>
      <c r="CI858" s="328"/>
      <c r="CJ858" s="290"/>
      <c r="CK858" s="289"/>
      <c r="CL858" s="279"/>
      <c r="CM858" s="328"/>
      <c r="CN858" s="290"/>
      <c r="CO858" s="289"/>
      <c r="CP858" s="279"/>
      <c r="CQ858" s="328"/>
      <c r="CR858" s="290"/>
      <c r="CS858" s="289"/>
      <c r="CT858" s="279"/>
      <c r="CU858" s="328"/>
      <c r="CV858" s="328"/>
      <c r="CW858" s="290"/>
      <c r="CX858" s="289"/>
      <c r="CY858" s="279"/>
      <c r="CZ858" s="328"/>
      <c r="DA858" s="328"/>
      <c r="DB858" s="290"/>
      <c r="DC858" s="289"/>
      <c r="DD858" s="279"/>
      <c r="DE858" s="328"/>
      <c r="DF858" s="328"/>
      <c r="DG858" s="290"/>
      <c r="DH858" s="289"/>
      <c r="DI858" s="284"/>
      <c r="DJ858" s="163">
        <v>38</v>
      </c>
      <c r="DK858" s="163">
        <v>0</v>
      </c>
      <c r="DL858" s="163">
        <v>0</v>
      </c>
      <c r="DM858" s="163">
        <v>2</v>
      </c>
      <c r="DN858" s="163">
        <v>1</v>
      </c>
      <c r="DO858" s="163">
        <v>0</v>
      </c>
      <c r="DP858" s="165">
        <v>48.1</v>
      </c>
      <c r="DQ858" s="165"/>
      <c r="DR858" s="165">
        <v>48.099998474121001</v>
      </c>
      <c r="DS858" s="163">
        <v>203</v>
      </c>
      <c r="DT858" s="163">
        <v>43</v>
      </c>
      <c r="DU858" s="163">
        <v>16</v>
      </c>
      <c r="DV858" s="163">
        <v>15</v>
      </c>
      <c r="DW858" s="163">
        <v>2</v>
      </c>
      <c r="DX858" s="163">
        <v>19</v>
      </c>
      <c r="DY858" s="163">
        <v>2</v>
      </c>
      <c r="DZ858" s="163">
        <v>3</v>
      </c>
      <c r="EA858" s="163">
        <v>4</v>
      </c>
      <c r="EB858" s="163">
        <v>0</v>
      </c>
      <c r="EC858" s="163">
        <v>58</v>
      </c>
      <c r="ED858" s="165">
        <v>10.8000011365168</v>
      </c>
      <c r="EE858" s="165">
        <v>3.5379314067899901</v>
      </c>
      <c r="EF858" s="165">
        <v>0.37241383229368302</v>
      </c>
      <c r="EG858" s="165">
        <v>8.0068973943141906</v>
      </c>
      <c r="EH858" s="166">
        <v>1.28275875567824</v>
      </c>
      <c r="EI858" s="165">
        <v>99.001702261744896</v>
      </c>
      <c r="EJ858" s="164">
        <v>0.23756906077348</v>
      </c>
      <c r="EK858" s="164">
        <v>0.338842975206611</v>
      </c>
      <c r="EL858" s="278">
        <v>0.487804878</v>
      </c>
      <c r="EM858" s="278">
        <v>0.23577235699999999</v>
      </c>
      <c r="EN858" s="278">
        <v>0.27642276399999999</v>
      </c>
      <c r="EO858" s="278">
        <v>4.8780490000000003E-2</v>
      </c>
      <c r="EP858" s="278">
        <v>0.41463414999999998</v>
      </c>
      <c r="EQ858" s="278">
        <v>0.12229299</v>
      </c>
      <c r="ER858" s="165">
        <v>-0.76646522184354104</v>
      </c>
      <c r="ES858" s="166">
        <v>2.7931037422026201</v>
      </c>
      <c r="ET858" s="166">
        <v>3.02</v>
      </c>
      <c r="EU858" s="166">
        <v>2.5891961331543198</v>
      </c>
      <c r="EV858" s="166">
        <v>3.0885352213684998</v>
      </c>
      <c r="EW858" s="166">
        <v>2.9951263264904502</v>
      </c>
      <c r="EX858" s="284">
        <v>1.17871010303497</v>
      </c>
    </row>
    <row r="859" spans="1:156" ht="13" customHeight="1">
      <c r="A859" s="160" t="s">
        <v>19</v>
      </c>
      <c r="B859" s="160">
        <v>10402</v>
      </c>
      <c r="C859" s="160">
        <v>608566</v>
      </c>
      <c r="D859" s="160">
        <v>15038</v>
      </c>
      <c r="E859" s="160" t="s">
        <v>246</v>
      </c>
      <c r="F859" s="160" t="s">
        <v>246</v>
      </c>
      <c r="G859" s="175"/>
      <c r="H859" s="168" t="s">
        <v>4364</v>
      </c>
      <c r="I859" s="169" t="s">
        <v>4365</v>
      </c>
      <c r="J859" s="170">
        <v>30</v>
      </c>
      <c r="K859" s="161">
        <v>1</v>
      </c>
      <c r="M859" s="184" t="s">
        <v>837</v>
      </c>
      <c r="Z859" s="163"/>
      <c r="AS859" s="278"/>
      <c r="AT859" s="278"/>
      <c r="AU859" s="278"/>
      <c r="AV859" s="278"/>
      <c r="AW859" s="278"/>
      <c r="AX859" s="278"/>
      <c r="AY859" s="456"/>
      <c r="AZ859" s="278"/>
      <c r="BA859" s="278"/>
      <c r="BB859" s="278"/>
      <c r="BC859" s="278"/>
      <c r="BD859" s="164"/>
      <c r="BE859" s="164"/>
      <c r="BF859" s="164"/>
      <c r="BG859" s="164"/>
      <c r="BH859" s="164"/>
      <c r="BI859" s="164"/>
      <c r="BJ859" s="165"/>
      <c r="BK859" s="164"/>
      <c r="BL859" s="165"/>
      <c r="BM859" s="165"/>
      <c r="BN859" s="165"/>
      <c r="BO859" s="165"/>
      <c r="BP859" s="165"/>
      <c r="BQ859" s="165"/>
      <c r="BR859" s="165"/>
      <c r="BS859" s="284"/>
      <c r="BT859" s="289"/>
      <c r="BU859" s="279"/>
      <c r="BV859" s="290"/>
      <c r="BW859" s="289"/>
      <c r="BX859" s="289"/>
      <c r="BY859" s="289"/>
      <c r="BZ859" s="289"/>
      <c r="CA859" s="279"/>
      <c r="CB859" s="290"/>
      <c r="CC859" s="289"/>
      <c r="CD859" s="279"/>
      <c r="CE859" s="328"/>
      <c r="CF859" s="290"/>
      <c r="CG859" s="289"/>
      <c r="CH859" s="279"/>
      <c r="CI859" s="328"/>
      <c r="CJ859" s="290"/>
      <c r="CK859" s="289"/>
      <c r="CL859" s="279"/>
      <c r="CM859" s="328"/>
      <c r="CN859" s="290"/>
      <c r="CO859" s="289"/>
      <c r="CP859" s="279"/>
      <c r="CQ859" s="328"/>
      <c r="CR859" s="290"/>
      <c r="CS859" s="289"/>
      <c r="CT859" s="279"/>
      <c r="CU859" s="328"/>
      <c r="CV859" s="328"/>
      <c r="CW859" s="290"/>
      <c r="CX859" s="289"/>
      <c r="CY859" s="279"/>
      <c r="CZ859" s="328"/>
      <c r="DA859" s="328"/>
      <c r="DB859" s="290"/>
      <c r="DC859" s="289"/>
      <c r="DD859" s="279"/>
      <c r="DE859" s="328"/>
      <c r="DF859" s="328"/>
      <c r="DG859" s="290"/>
      <c r="DH859" s="289"/>
      <c r="DI859" s="284"/>
      <c r="DJ859" s="163">
        <v>18</v>
      </c>
      <c r="DK859" s="163">
        <v>18</v>
      </c>
      <c r="DL859" s="163">
        <v>0</v>
      </c>
      <c r="DM859" s="163">
        <v>3</v>
      </c>
      <c r="DN859" s="163">
        <v>10</v>
      </c>
      <c r="DO859" s="163">
        <v>0</v>
      </c>
      <c r="DP859" s="165">
        <v>89.1</v>
      </c>
      <c r="DQ859" s="165">
        <v>89.099998474121094</v>
      </c>
      <c r="DR859" s="165"/>
      <c r="DS859" s="163">
        <v>413</v>
      </c>
      <c r="DT859" s="163">
        <v>117</v>
      </c>
      <c r="DU859" s="163">
        <v>70</v>
      </c>
      <c r="DV859" s="163">
        <v>58</v>
      </c>
      <c r="DW859" s="163">
        <v>11</v>
      </c>
      <c r="DX859" s="163">
        <v>28</v>
      </c>
      <c r="DY859" s="163">
        <v>0</v>
      </c>
      <c r="DZ859" s="163">
        <v>5</v>
      </c>
      <c r="EA859" s="163">
        <v>4</v>
      </c>
      <c r="EB859" s="163">
        <v>0</v>
      </c>
      <c r="EC859" s="163">
        <v>63</v>
      </c>
      <c r="ED859" s="165">
        <v>6.3470152867453997</v>
      </c>
      <c r="EE859" s="165">
        <v>2.8208956829979499</v>
      </c>
      <c r="EF859" s="165">
        <v>1.1082090183206199</v>
      </c>
      <c r="EG859" s="165">
        <v>11.787314103955699</v>
      </c>
      <c r="EH859" s="166">
        <v>1.6231344207726299</v>
      </c>
      <c r="EI859" s="165">
        <v>125.271466629871</v>
      </c>
      <c r="EJ859" s="164">
        <v>0.307894736842105</v>
      </c>
      <c r="EK859" s="164">
        <v>0.34640522875816898</v>
      </c>
      <c r="EL859" s="278">
        <v>0.372611464</v>
      </c>
      <c r="EM859" s="278">
        <v>0.23566878899999999</v>
      </c>
      <c r="EN859" s="278">
        <v>0.39171974500000001</v>
      </c>
      <c r="EO859" s="278">
        <v>8.5173499999999999E-2</v>
      </c>
      <c r="EP859" s="278">
        <v>0.47003155000000002</v>
      </c>
      <c r="EQ859" s="278">
        <v>8.8520059999999998E-2</v>
      </c>
      <c r="ER859" s="165">
        <v>0.182109900939013</v>
      </c>
      <c r="ES859" s="166">
        <v>5.8432839147814803</v>
      </c>
      <c r="ET859" s="166">
        <v>5.03</v>
      </c>
      <c r="EU859" s="166">
        <v>4.3842554461640004</v>
      </c>
      <c r="EV859" s="166">
        <v>4.8137672903206203</v>
      </c>
      <c r="EW859" s="166">
        <v>4.7822025401872903</v>
      </c>
      <c r="EX859" s="284">
        <v>1.11795234680175</v>
      </c>
    </row>
    <row r="860" spans="1:156" ht="13" customHeight="1">
      <c r="A860" s="160" t="s">
        <v>19</v>
      </c>
      <c r="B860" s="160">
        <v>9599</v>
      </c>
      <c r="C860" s="160">
        <v>571927</v>
      </c>
      <c r="D860" s="160">
        <v>13361</v>
      </c>
      <c r="E860" s="160" t="s">
        <v>276</v>
      </c>
      <c r="F860" s="160" t="s">
        <v>276</v>
      </c>
      <c r="G860" s="175"/>
      <c r="H860" s="168" t="s">
        <v>826</v>
      </c>
      <c r="I860" s="169" t="s">
        <v>56</v>
      </c>
      <c r="J860" s="170">
        <v>34</v>
      </c>
      <c r="K860" s="161">
        <v>1</v>
      </c>
      <c r="M860" s="184" t="s">
        <v>46</v>
      </c>
      <c r="Z860" s="163"/>
      <c r="AS860" s="278"/>
      <c r="AT860" s="278"/>
      <c r="AU860" s="278"/>
      <c r="AV860" s="278"/>
      <c r="AW860" s="278"/>
      <c r="AX860" s="278"/>
      <c r="AY860" s="456"/>
      <c r="AZ860" s="278"/>
      <c r="BA860" s="278"/>
      <c r="BB860" s="278"/>
      <c r="BC860" s="278"/>
      <c r="BD860" s="164"/>
      <c r="BE860" s="164"/>
      <c r="BF860" s="164"/>
      <c r="BG860" s="164"/>
      <c r="BH860" s="164"/>
      <c r="BI860" s="164"/>
      <c r="BJ860" s="165"/>
      <c r="BK860" s="164"/>
      <c r="BL860" s="165"/>
      <c r="BM860" s="165"/>
      <c r="BN860" s="165"/>
      <c r="BO860" s="165"/>
      <c r="BP860" s="165"/>
      <c r="BQ860" s="165"/>
      <c r="BR860" s="165"/>
      <c r="BS860" s="284"/>
      <c r="BT860" s="289"/>
      <c r="BU860" s="279"/>
      <c r="BV860" s="290"/>
      <c r="BW860" s="289"/>
      <c r="BX860" s="289"/>
      <c r="BY860" s="289"/>
      <c r="BZ860" s="289"/>
      <c r="CA860" s="279"/>
      <c r="CB860" s="290"/>
      <c r="CC860" s="289"/>
      <c r="CD860" s="279"/>
      <c r="CE860" s="328"/>
      <c r="CF860" s="290"/>
      <c r="CG860" s="289"/>
      <c r="CH860" s="279"/>
      <c r="CI860" s="328"/>
      <c r="CJ860" s="290"/>
      <c r="CK860" s="289"/>
      <c r="CL860" s="279"/>
      <c r="CM860" s="328"/>
      <c r="CN860" s="290"/>
      <c r="CO860" s="289"/>
      <c r="CP860" s="279"/>
      <c r="CQ860" s="328"/>
      <c r="CR860" s="290"/>
      <c r="CS860" s="289"/>
      <c r="CT860" s="279"/>
      <c r="CU860" s="328"/>
      <c r="CV860" s="328"/>
      <c r="CW860" s="290"/>
      <c r="CX860" s="289"/>
      <c r="CY860" s="279"/>
      <c r="CZ860" s="328"/>
      <c r="DA860" s="328"/>
      <c r="DB860" s="290"/>
      <c r="DC860" s="289"/>
      <c r="DD860" s="279"/>
      <c r="DE860" s="328"/>
      <c r="DF860" s="328"/>
      <c r="DG860" s="290"/>
      <c r="DH860" s="289"/>
      <c r="DI860" s="284"/>
      <c r="DJ860" s="163">
        <v>25</v>
      </c>
      <c r="DK860" s="163">
        <v>2</v>
      </c>
      <c r="DL860" s="163">
        <v>0</v>
      </c>
      <c r="DM860" s="163">
        <v>5</v>
      </c>
      <c r="DN860" s="163">
        <v>2</v>
      </c>
      <c r="DO860" s="163">
        <v>1</v>
      </c>
      <c r="DP860" s="165">
        <v>47</v>
      </c>
      <c r="DQ860" s="165">
        <v>9</v>
      </c>
      <c r="DR860" s="165">
        <v>38</v>
      </c>
      <c r="DS860" s="163">
        <v>194</v>
      </c>
      <c r="DT860" s="163">
        <v>45</v>
      </c>
      <c r="DU860" s="163">
        <v>21</v>
      </c>
      <c r="DV860" s="163">
        <v>18</v>
      </c>
      <c r="DW860" s="163">
        <v>4</v>
      </c>
      <c r="DX860" s="163">
        <v>8</v>
      </c>
      <c r="DY860" s="163">
        <v>0</v>
      </c>
      <c r="DZ860" s="163">
        <v>1</v>
      </c>
      <c r="EA860" s="163">
        <v>2</v>
      </c>
      <c r="EB860" s="163">
        <v>0</v>
      </c>
      <c r="EC860" s="163">
        <v>43</v>
      </c>
      <c r="ED860" s="165">
        <v>8.2340445581098205</v>
      </c>
      <c r="EE860" s="165">
        <v>1.5319152666250799</v>
      </c>
      <c r="EF860" s="165">
        <v>0.76595763331254096</v>
      </c>
      <c r="EG860" s="165">
        <v>8.6170233747660898</v>
      </c>
      <c r="EH860" s="166">
        <v>1.1276598490434599</v>
      </c>
      <c r="EI860" s="165">
        <v>87.031364341377596</v>
      </c>
      <c r="EJ860" s="164">
        <v>0.24324324324324301</v>
      </c>
      <c r="EK860" s="164">
        <v>0.29710144927536197</v>
      </c>
      <c r="EL860" s="278">
        <v>0.43165467600000001</v>
      </c>
      <c r="EM860" s="278">
        <v>0.201438848</v>
      </c>
      <c r="EN860" s="278">
        <v>0.36690647399999998</v>
      </c>
      <c r="EO860" s="278">
        <v>5.6338029999999997E-2</v>
      </c>
      <c r="EP860" s="278">
        <v>0.42957746000000002</v>
      </c>
      <c r="EQ860" s="278">
        <v>8.1578949999999997E-2</v>
      </c>
      <c r="ER860" s="165">
        <v>-0.99812554687156896</v>
      </c>
      <c r="ES860" s="166">
        <v>3.4468093499064301</v>
      </c>
      <c r="ET860" s="166">
        <v>2.98</v>
      </c>
      <c r="EU860" s="166">
        <v>2.93681170306846</v>
      </c>
      <c r="EV860" s="166">
        <v>3.4304731016935599</v>
      </c>
      <c r="EW860" s="166">
        <v>3.2785068850673502</v>
      </c>
      <c r="EX860" s="284">
        <v>1.0389411747455499</v>
      </c>
    </row>
    <row r="861" spans="1:156" ht="13" customHeight="1">
      <c r="A861" s="160" t="s">
        <v>19</v>
      </c>
      <c r="B861" s="160">
        <v>9640</v>
      </c>
      <c r="C861" s="160">
        <v>608337</v>
      </c>
      <c r="D861" s="160">
        <v>15474</v>
      </c>
      <c r="E861" s="160" t="s">
        <v>609</v>
      </c>
      <c r="F861" s="160" t="s">
        <v>609</v>
      </c>
      <c r="G861" s="175"/>
      <c r="H861" s="168" t="s">
        <v>742</v>
      </c>
      <c r="I861" s="169" t="s">
        <v>24</v>
      </c>
      <c r="J861" s="170">
        <v>30</v>
      </c>
      <c r="K861" s="161">
        <v>1</v>
      </c>
      <c r="M861" s="184" t="s">
        <v>837</v>
      </c>
      <c r="Z861" s="163"/>
      <c r="BT861" s="289"/>
      <c r="BU861" s="279"/>
      <c r="BV861" s="290"/>
      <c r="BW861" s="289"/>
      <c r="BX861" s="289"/>
      <c r="BY861" s="289"/>
      <c r="BZ861" s="289"/>
      <c r="CA861" s="279"/>
      <c r="CB861" s="290"/>
      <c r="CC861" s="289"/>
      <c r="CD861" s="279"/>
      <c r="CE861" s="328"/>
      <c r="CF861" s="290"/>
      <c r="CG861" s="289"/>
      <c r="CH861" s="279"/>
      <c r="CI861" s="328"/>
      <c r="CJ861" s="290"/>
      <c r="CK861" s="289"/>
      <c r="CL861" s="279"/>
      <c r="CM861" s="328"/>
      <c r="CN861" s="290"/>
      <c r="CO861" s="289"/>
      <c r="CP861" s="279"/>
      <c r="CQ861" s="328"/>
      <c r="CR861" s="290"/>
      <c r="CS861" s="289"/>
      <c r="CT861" s="279"/>
      <c r="CU861" s="328"/>
      <c r="CV861" s="328"/>
      <c r="CW861" s="290"/>
      <c r="CX861" s="289"/>
      <c r="CY861" s="279"/>
      <c r="CZ861" s="328"/>
      <c r="DA861" s="328"/>
      <c r="DB861" s="290"/>
      <c r="DC861" s="289"/>
      <c r="DD861" s="279"/>
      <c r="DE861" s="328"/>
      <c r="DF861" s="328"/>
      <c r="DG861" s="290"/>
      <c r="DH861" s="289"/>
      <c r="DJ861" s="163">
        <v>12</v>
      </c>
      <c r="DK861" s="163">
        <v>12</v>
      </c>
      <c r="DL861" s="163">
        <v>0</v>
      </c>
      <c r="DM861" s="163">
        <v>5</v>
      </c>
      <c r="DN861" s="163">
        <v>1</v>
      </c>
      <c r="DO861" s="163">
        <v>0</v>
      </c>
      <c r="DP861" s="165">
        <v>66.099999999999994</v>
      </c>
      <c r="DQ861" s="165">
        <v>66.099998474121094</v>
      </c>
      <c r="DR861" s="165"/>
      <c r="DS861" s="163">
        <v>275</v>
      </c>
      <c r="DT861" s="163">
        <v>64</v>
      </c>
      <c r="DU861" s="163">
        <v>31</v>
      </c>
      <c r="DV861" s="163">
        <v>27</v>
      </c>
      <c r="DW861" s="163">
        <v>8</v>
      </c>
      <c r="DX861" s="163">
        <v>21</v>
      </c>
      <c r="DY861" s="163">
        <v>0</v>
      </c>
      <c r="DZ861" s="163">
        <v>0</v>
      </c>
      <c r="EA861" s="163">
        <v>1</v>
      </c>
      <c r="EB861" s="163">
        <v>0</v>
      </c>
      <c r="EC861" s="163">
        <v>58</v>
      </c>
      <c r="ED861" s="165">
        <v>7.8693473370689002</v>
      </c>
      <c r="EE861" s="165">
        <v>2.84924644962839</v>
      </c>
      <c r="EF861" s="165">
        <v>1.0854272189060501</v>
      </c>
      <c r="EG861" s="165">
        <v>8.6834177512484398</v>
      </c>
      <c r="EH861" s="166">
        <v>1.28140713343075</v>
      </c>
      <c r="EI861" s="166">
        <v>99.397727601244895</v>
      </c>
      <c r="EJ861" s="164">
        <v>0.25196850393700698</v>
      </c>
      <c r="EK861" s="164">
        <v>0.29787234042553101</v>
      </c>
      <c r="EL861" s="278">
        <v>0.36597938099999999</v>
      </c>
      <c r="EM861" s="278">
        <v>0.23195876200000001</v>
      </c>
      <c r="EN861" s="278">
        <v>0.40206185500000002</v>
      </c>
      <c r="EO861" s="278">
        <v>7.1428569999999997E-2</v>
      </c>
      <c r="EP861" s="278">
        <v>0.43367347000000001</v>
      </c>
      <c r="EQ861" s="278">
        <v>9.1168089999999993E-2</v>
      </c>
      <c r="ER861" s="165">
        <v>0.50167425845480296</v>
      </c>
      <c r="ES861" s="166">
        <v>3.6633168638079301</v>
      </c>
      <c r="ET861" s="166">
        <v>4.78</v>
      </c>
      <c r="EU861" s="166">
        <v>3.8545921896043498</v>
      </c>
      <c r="EV861" s="166">
        <v>4.0206466648548904</v>
      </c>
      <c r="EW861" s="166">
        <v>4.1588387369676001</v>
      </c>
      <c r="EX861" s="284">
        <v>1.013157248497</v>
      </c>
    </row>
    <row r="862" spans="1:156" ht="13" customHeight="1">
      <c r="A862" s="160" t="s">
        <v>19</v>
      </c>
      <c r="C862" s="160">
        <v>676508</v>
      </c>
      <c r="D862" s="160">
        <v>30085</v>
      </c>
      <c r="E862" s="160" t="s">
        <v>15</v>
      </c>
      <c r="F862" s="160" t="s">
        <v>15</v>
      </c>
      <c r="G862" s="175"/>
      <c r="H862" s="162" t="s">
        <v>4007</v>
      </c>
      <c r="I862" s="162" t="s">
        <v>607</v>
      </c>
      <c r="J862" s="160">
        <v>26</v>
      </c>
      <c r="K862" s="161">
        <v>1</v>
      </c>
      <c r="Z862" s="163"/>
      <c r="AS862" s="278"/>
      <c r="AT862" s="278"/>
      <c r="AU862" s="278"/>
      <c r="AV862" s="278"/>
      <c r="AW862" s="278"/>
      <c r="AX862" s="278"/>
      <c r="AY862" s="456"/>
      <c r="AZ862" s="278"/>
      <c r="BA862" s="278"/>
      <c r="BB862" s="278"/>
      <c r="BC862" s="278"/>
      <c r="BD862" s="164"/>
      <c r="BE862" s="164"/>
      <c r="BF862" s="164"/>
      <c r="BG862" s="164"/>
      <c r="BH862" s="164"/>
      <c r="BI862" s="164"/>
      <c r="BJ862" s="165"/>
      <c r="BK862" s="164"/>
      <c r="BL862" s="165"/>
      <c r="BM862" s="165"/>
      <c r="BN862" s="165"/>
      <c r="BO862" s="165"/>
      <c r="BP862" s="165"/>
      <c r="BQ862" s="165"/>
      <c r="BR862" s="165"/>
      <c r="BS862" s="284"/>
      <c r="BT862" s="289"/>
      <c r="BU862" s="279"/>
      <c r="BV862" s="290"/>
      <c r="BW862" s="289"/>
      <c r="BX862" s="289"/>
      <c r="BY862" s="289"/>
      <c r="BZ862" s="289"/>
      <c r="CA862" s="279"/>
      <c r="CB862" s="290"/>
      <c r="CC862" s="289"/>
      <c r="CD862" s="279"/>
      <c r="CE862" s="328"/>
      <c r="CF862" s="290"/>
      <c r="CG862" s="289"/>
      <c r="CH862" s="279"/>
      <c r="CI862" s="328"/>
      <c r="CJ862" s="290"/>
      <c r="CK862" s="289"/>
      <c r="CL862" s="279"/>
      <c r="CM862" s="328"/>
      <c r="CN862" s="290"/>
      <c r="CO862" s="289"/>
      <c r="CP862" s="279"/>
      <c r="CQ862" s="328"/>
      <c r="CR862" s="290"/>
      <c r="CS862" s="289"/>
      <c r="CT862" s="279"/>
      <c r="CU862" s="328"/>
      <c r="CV862" s="328"/>
      <c r="CW862" s="290"/>
      <c r="CX862" s="289"/>
      <c r="CY862" s="279"/>
      <c r="CZ862" s="328"/>
      <c r="DA862" s="328"/>
      <c r="DB862" s="290"/>
      <c r="DC862" s="289"/>
      <c r="DD862" s="279"/>
      <c r="DE862" s="328"/>
      <c r="DF862" s="328"/>
      <c r="DG862" s="290"/>
      <c r="DH862" s="183"/>
      <c r="DI862" s="284"/>
      <c r="DJ862" s="163">
        <v>26</v>
      </c>
      <c r="DK862" s="163">
        <v>3</v>
      </c>
      <c r="DL862" s="163">
        <v>0</v>
      </c>
      <c r="DM862" s="163">
        <v>6</v>
      </c>
      <c r="DN862" s="163">
        <v>3</v>
      </c>
      <c r="DO862" s="163">
        <v>0</v>
      </c>
      <c r="DP862" s="165">
        <v>59.2</v>
      </c>
      <c r="DQ862" s="165">
        <v>9.1999998092651296</v>
      </c>
      <c r="DR862" s="165">
        <v>50</v>
      </c>
      <c r="DS862" s="163">
        <v>251</v>
      </c>
      <c r="DT862" s="163">
        <v>61</v>
      </c>
      <c r="DU862" s="163">
        <v>31</v>
      </c>
      <c r="DV862" s="163">
        <v>31</v>
      </c>
      <c r="DW862" s="163">
        <v>7</v>
      </c>
      <c r="DX862" s="163">
        <v>12</v>
      </c>
      <c r="DY862" s="163">
        <v>0</v>
      </c>
      <c r="DZ862" s="163">
        <v>0</v>
      </c>
      <c r="EA862" s="163">
        <v>0</v>
      </c>
      <c r="EB862" s="163">
        <v>0</v>
      </c>
      <c r="EC862" s="163">
        <v>57</v>
      </c>
      <c r="ED862" s="165">
        <v>8.5977660044277098</v>
      </c>
      <c r="EE862" s="165">
        <v>1.81005600093215</v>
      </c>
      <c r="EF862" s="165">
        <v>1.0558660005437499</v>
      </c>
      <c r="EG862" s="165">
        <v>9.2011180047384293</v>
      </c>
      <c r="EH862" s="166">
        <v>1.2234637784078399</v>
      </c>
      <c r="EI862" s="165">
        <v>94.425390730558206</v>
      </c>
      <c r="EJ862" s="164">
        <v>0.255230125523012</v>
      </c>
      <c r="EK862" s="164">
        <v>0.308571428571428</v>
      </c>
      <c r="EL862" s="278">
        <v>0.33701657400000001</v>
      </c>
      <c r="EM862" s="278">
        <v>0.220994475</v>
      </c>
      <c r="EN862" s="278">
        <v>0.44198894999999999</v>
      </c>
      <c r="EO862" s="278">
        <v>8.7912089999999998E-2</v>
      </c>
      <c r="EP862" s="278">
        <v>0.34615384999999999</v>
      </c>
      <c r="EQ862" s="278">
        <v>0.13305174</v>
      </c>
      <c r="ER862" s="165">
        <v>-0.33529464052559299</v>
      </c>
      <c r="ES862" s="166">
        <v>4.6759780024080504</v>
      </c>
      <c r="ET862" s="166">
        <v>3.72</v>
      </c>
      <c r="EU862" s="166">
        <v>3.3036250207692102</v>
      </c>
      <c r="EV862" s="166">
        <v>3.7555364599549601</v>
      </c>
      <c r="EW862" s="166">
        <v>3.4199632331533798</v>
      </c>
      <c r="EX862" s="284">
        <v>1.00690837204456</v>
      </c>
    </row>
    <row r="863" spans="1:156" ht="13" customHeight="1">
      <c r="A863" s="160" t="s">
        <v>19</v>
      </c>
      <c r="B863" s="160">
        <v>10109</v>
      </c>
      <c r="C863" s="160">
        <v>595345</v>
      </c>
      <c r="D863" s="160">
        <v>13580</v>
      </c>
      <c r="E863" s="160" t="s">
        <v>614</v>
      </c>
      <c r="F863" s="160" t="s">
        <v>614</v>
      </c>
      <c r="G863" s="175"/>
      <c r="H863" s="162" t="s">
        <v>2240</v>
      </c>
      <c r="I863" s="162" t="s">
        <v>56</v>
      </c>
      <c r="J863" s="161">
        <v>33</v>
      </c>
      <c r="K863" s="161">
        <v>1</v>
      </c>
      <c r="M863" s="184" t="s">
        <v>46</v>
      </c>
      <c r="Z863" s="163"/>
      <c r="AS863" s="278"/>
      <c r="AT863" s="278"/>
      <c r="AU863" s="278"/>
      <c r="AV863" s="278"/>
      <c r="AW863" s="278"/>
      <c r="AX863" s="278"/>
      <c r="AY863" s="456"/>
      <c r="AZ863" s="278"/>
      <c r="BA863" s="278"/>
      <c r="BB863" s="278"/>
      <c r="BC863" s="278"/>
      <c r="BD863" s="164"/>
      <c r="BE863" s="164"/>
      <c r="BF863" s="164"/>
      <c r="BG863" s="164"/>
      <c r="BH863" s="164"/>
      <c r="BI863" s="164"/>
      <c r="BJ863" s="165"/>
      <c r="BK863" s="164"/>
      <c r="BL863" s="165"/>
      <c r="BM863" s="165"/>
      <c r="BN863" s="165"/>
      <c r="BO863" s="165"/>
      <c r="BP863" s="165"/>
      <c r="BQ863" s="165"/>
      <c r="BR863" s="165"/>
      <c r="BS863" s="284"/>
      <c r="BT863" s="289"/>
      <c r="BU863" s="279"/>
      <c r="BV863" s="290"/>
      <c r="BW863" s="289"/>
      <c r="BX863" s="289"/>
      <c r="BY863" s="289"/>
      <c r="BZ863" s="289"/>
      <c r="CA863" s="279"/>
      <c r="CB863" s="290"/>
      <c r="CC863" s="289"/>
      <c r="CD863" s="279"/>
      <c r="CE863" s="328"/>
      <c r="CF863" s="290"/>
      <c r="CG863" s="289"/>
      <c r="CH863" s="279"/>
      <c r="CI863" s="328"/>
      <c r="CJ863" s="290"/>
      <c r="CK863" s="289"/>
      <c r="CL863" s="279"/>
      <c r="CM863" s="328"/>
      <c r="CN863" s="290"/>
      <c r="CO863" s="289"/>
      <c r="CP863" s="279"/>
      <c r="CQ863" s="328"/>
      <c r="CR863" s="290"/>
      <c r="CS863" s="289"/>
      <c r="CT863" s="279"/>
      <c r="CU863" s="328"/>
      <c r="CV863" s="328"/>
      <c r="CW863" s="290"/>
      <c r="CX863" s="289"/>
      <c r="CY863" s="279"/>
      <c r="CZ863" s="328"/>
      <c r="DA863" s="328"/>
      <c r="DB863" s="290"/>
      <c r="DC863" s="289"/>
      <c r="DD863" s="279"/>
      <c r="DE863" s="328"/>
      <c r="DF863" s="328"/>
      <c r="DG863" s="290"/>
      <c r="DH863" s="289"/>
      <c r="DI863" s="284"/>
      <c r="DJ863" s="163">
        <v>35</v>
      </c>
      <c r="DK863" s="163">
        <v>0</v>
      </c>
      <c r="DL863" s="163">
        <v>0</v>
      </c>
      <c r="DM863" s="163">
        <v>1</v>
      </c>
      <c r="DN863" s="163">
        <v>2</v>
      </c>
      <c r="DO863" s="163">
        <v>1</v>
      </c>
      <c r="DP863" s="165">
        <v>38.1</v>
      </c>
      <c r="DQ863" s="165"/>
      <c r="DR863" s="165">
        <v>38.099998474121001</v>
      </c>
      <c r="DS863" s="163">
        <v>141</v>
      </c>
      <c r="DT863" s="163">
        <v>19</v>
      </c>
      <c r="DU863" s="163">
        <v>11</v>
      </c>
      <c r="DV863" s="163">
        <v>10</v>
      </c>
      <c r="DW863" s="163">
        <v>4</v>
      </c>
      <c r="DX863" s="163">
        <v>6</v>
      </c>
      <c r="DY863" s="163">
        <v>1</v>
      </c>
      <c r="DZ863" s="163">
        <v>2</v>
      </c>
      <c r="EA863" s="163">
        <v>0</v>
      </c>
      <c r="EB863" s="163">
        <v>0</v>
      </c>
      <c r="EC863" s="163">
        <v>49</v>
      </c>
      <c r="ED863" s="165">
        <v>11.504349352542899</v>
      </c>
      <c r="EE863" s="165">
        <v>1.40869583908689</v>
      </c>
      <c r="EF863" s="165">
        <v>0.939130559391261</v>
      </c>
      <c r="EG863" s="165">
        <v>4.4608701571084897</v>
      </c>
      <c r="EH863" s="166">
        <v>0.65217399957726496</v>
      </c>
      <c r="EI863" s="165">
        <v>50.588616113785797</v>
      </c>
      <c r="EJ863" s="164">
        <v>0.14285714285714199</v>
      </c>
      <c r="EK863" s="164">
        <v>0.1875</v>
      </c>
      <c r="EL863" s="278">
        <v>0.15853658500000001</v>
      </c>
      <c r="EM863" s="278">
        <v>0.17073170700000001</v>
      </c>
      <c r="EN863" s="278">
        <v>0.67073170699999995</v>
      </c>
      <c r="EO863" s="278">
        <v>9.5238100000000006E-2</v>
      </c>
      <c r="EP863" s="278">
        <v>0.35714286000000001</v>
      </c>
      <c r="EQ863" s="278">
        <v>0.17669172999999999</v>
      </c>
      <c r="ER863" s="165">
        <v>-0.64931053393315197</v>
      </c>
      <c r="ES863" s="166">
        <v>2.34782639847815</v>
      </c>
      <c r="ET863" s="166">
        <v>2.27</v>
      </c>
      <c r="EU863" s="166">
        <v>2.5118347899178999</v>
      </c>
      <c r="EV863" s="166">
        <v>3.2709726935716001</v>
      </c>
      <c r="EW863" s="166">
        <v>2.4868987042214998</v>
      </c>
      <c r="EX863" s="284">
        <v>0.93038773536682096</v>
      </c>
      <c r="EZ863" s="167"/>
    </row>
    <row r="864" spans="1:156" ht="13" customHeight="1">
      <c r="A864" s="160" t="s">
        <v>19</v>
      </c>
      <c r="B864" s="160">
        <v>12746</v>
      </c>
      <c r="C864" s="160">
        <v>682842</v>
      </c>
      <c r="D864" s="160">
        <v>25327</v>
      </c>
      <c r="E864" s="160" t="s">
        <v>563</v>
      </c>
      <c r="F864" s="160" t="s">
        <v>563</v>
      </c>
      <c r="G864" s="175"/>
      <c r="H864" s="162" t="s">
        <v>3477</v>
      </c>
      <c r="I864" s="162" t="s">
        <v>3478</v>
      </c>
      <c r="J864" s="160">
        <v>25</v>
      </c>
      <c r="K864" s="161">
        <v>1</v>
      </c>
      <c r="Z864" s="163"/>
      <c r="AS864" s="278"/>
      <c r="AT864" s="278"/>
      <c r="AU864" s="278"/>
      <c r="AV864" s="278"/>
      <c r="AW864" s="278"/>
      <c r="AX864" s="278"/>
      <c r="AY864" s="456"/>
      <c r="AZ864" s="278"/>
      <c r="BA864" s="278"/>
      <c r="BB864" s="278"/>
      <c r="BC864" s="278"/>
      <c r="BD864" s="164"/>
      <c r="BE864" s="164"/>
      <c r="BF864" s="164"/>
      <c r="BG864" s="164"/>
      <c r="BH864" s="164"/>
      <c r="BI864" s="164"/>
      <c r="BJ864" s="165"/>
      <c r="BK864" s="164"/>
      <c r="BL864" s="165"/>
      <c r="BM864" s="165"/>
      <c r="BN864" s="165"/>
      <c r="BO864" s="165"/>
      <c r="BP864" s="165"/>
      <c r="BQ864" s="165"/>
      <c r="BR864" s="165"/>
      <c r="BS864" s="284"/>
      <c r="BT864" s="289"/>
      <c r="BU864" s="279"/>
      <c r="BV864" s="290"/>
      <c r="BW864" s="289"/>
      <c r="BX864" s="289"/>
      <c r="BY864" s="289"/>
      <c r="BZ864" s="289"/>
      <c r="CA864" s="279"/>
      <c r="CB864" s="290"/>
      <c r="CC864" s="289"/>
      <c r="CD864" s="279"/>
      <c r="CE864" s="328"/>
      <c r="CF864" s="290"/>
      <c r="CG864" s="289"/>
      <c r="CH864" s="279"/>
      <c r="CI864" s="328"/>
      <c r="CJ864" s="290"/>
      <c r="CK864" s="289"/>
      <c r="CL864" s="279"/>
      <c r="CM864" s="328"/>
      <c r="CN864" s="290"/>
      <c r="CO864" s="289"/>
      <c r="CP864" s="279"/>
      <c r="CQ864" s="328"/>
      <c r="CR864" s="290"/>
      <c r="CS864" s="289"/>
      <c r="CT864" s="279"/>
      <c r="CU864" s="328"/>
      <c r="CV864" s="328"/>
      <c r="CW864" s="290"/>
      <c r="CX864" s="289"/>
      <c r="CY864" s="279"/>
      <c r="CZ864" s="328"/>
      <c r="DA864" s="328"/>
      <c r="DB864" s="290"/>
      <c r="DC864" s="289"/>
      <c r="DD864" s="279"/>
      <c r="DE864" s="328"/>
      <c r="DF864" s="328"/>
      <c r="DG864" s="290"/>
      <c r="DH864" s="289"/>
      <c r="DI864" s="284"/>
      <c r="DJ864" s="163">
        <v>43</v>
      </c>
      <c r="DK864" s="163">
        <v>0</v>
      </c>
      <c r="DL864" s="163">
        <v>0</v>
      </c>
      <c r="DM864" s="163">
        <v>2</v>
      </c>
      <c r="DN864" s="163">
        <v>1</v>
      </c>
      <c r="DO864" s="163">
        <v>1</v>
      </c>
      <c r="DP864" s="165">
        <v>43</v>
      </c>
      <c r="DQ864" s="165"/>
      <c r="DR864" s="165">
        <v>43</v>
      </c>
      <c r="DS864" s="163">
        <v>175</v>
      </c>
      <c r="DT864" s="163">
        <v>32</v>
      </c>
      <c r="DU864" s="163">
        <v>12</v>
      </c>
      <c r="DV864" s="163">
        <v>10</v>
      </c>
      <c r="DW864" s="163">
        <v>3</v>
      </c>
      <c r="DX864" s="163">
        <v>17</v>
      </c>
      <c r="DY864" s="163">
        <v>2</v>
      </c>
      <c r="DZ864" s="163">
        <v>4</v>
      </c>
      <c r="EA864" s="163">
        <v>4</v>
      </c>
      <c r="EB864" s="163">
        <v>1</v>
      </c>
      <c r="EC864" s="163">
        <v>58</v>
      </c>
      <c r="ED864" s="165">
        <v>12.139535960666301</v>
      </c>
      <c r="EE864" s="165">
        <v>3.5581398505401398</v>
      </c>
      <c r="EF864" s="165">
        <v>0.62790703244826096</v>
      </c>
      <c r="EG864" s="165">
        <v>6.6976750127814499</v>
      </c>
      <c r="EH864" s="166">
        <v>1.1395349848135099</v>
      </c>
      <c r="EI864" s="165">
        <v>87.947872336836497</v>
      </c>
      <c r="EJ864" s="164">
        <v>0.207792207792207</v>
      </c>
      <c r="EK864" s="164">
        <v>0.31182795698924698</v>
      </c>
      <c r="EL864" s="278">
        <v>0.46236559100000002</v>
      </c>
      <c r="EM864" s="278">
        <v>0.25806451600000002</v>
      </c>
      <c r="EN864" s="278">
        <v>0.27956989199999999</v>
      </c>
      <c r="EO864" s="278">
        <v>2.0833330000000001E-2</v>
      </c>
      <c r="EP864" s="278">
        <v>0.38541667000000002</v>
      </c>
      <c r="EQ864" s="278">
        <v>0.13362702000000001</v>
      </c>
      <c r="ER864" s="165">
        <v>-0.21420811684632601</v>
      </c>
      <c r="ES864" s="166">
        <v>2.0930234414941999</v>
      </c>
      <c r="ET864" s="166">
        <v>2.78</v>
      </c>
      <c r="EU864" s="166">
        <v>2.76016648531346</v>
      </c>
      <c r="EV864" s="166">
        <v>2.7447784685505701</v>
      </c>
      <c r="EW864" s="166">
        <v>2.64061993934203</v>
      </c>
      <c r="EX864" s="284">
        <v>0.91240006685256902</v>
      </c>
    </row>
    <row r="865" spans="1:154" ht="13" customHeight="1">
      <c r="A865" s="160" t="s">
        <v>19</v>
      </c>
      <c r="B865" s="160">
        <v>10894</v>
      </c>
      <c r="C865" s="160">
        <v>656288</v>
      </c>
      <c r="D865" s="160">
        <v>19867</v>
      </c>
      <c r="E865" s="160" t="s">
        <v>345</v>
      </c>
      <c r="F865" s="160" t="s">
        <v>345</v>
      </c>
      <c r="G865" s="175"/>
      <c r="H865" s="168" t="s">
        <v>1129</v>
      </c>
      <c r="I865" s="169" t="s">
        <v>408</v>
      </c>
      <c r="J865" s="170">
        <v>29</v>
      </c>
      <c r="K865" s="161">
        <v>1</v>
      </c>
      <c r="M865" s="184" t="s">
        <v>837</v>
      </c>
      <c r="Z865" s="163"/>
      <c r="AS865" s="278"/>
      <c r="AT865" s="278"/>
      <c r="AU865" s="278"/>
      <c r="AV865" s="278"/>
      <c r="AW865" s="278"/>
      <c r="AX865" s="278"/>
      <c r="AY865" s="456"/>
      <c r="AZ865" s="278"/>
      <c r="BA865" s="278"/>
      <c r="BB865" s="278"/>
      <c r="BC865" s="278"/>
      <c r="BD865" s="164"/>
      <c r="BE865" s="164"/>
      <c r="BF865" s="164"/>
      <c r="BG865" s="164"/>
      <c r="BH865" s="164"/>
      <c r="BI865" s="164"/>
      <c r="BJ865" s="165"/>
      <c r="BK865" s="164"/>
      <c r="BL865" s="165"/>
      <c r="BM865" s="165"/>
      <c r="BN865" s="165"/>
      <c r="BO865" s="165"/>
      <c r="BP865" s="165"/>
      <c r="BQ865" s="165"/>
      <c r="BR865" s="165"/>
      <c r="BS865" s="284"/>
      <c r="BT865" s="289"/>
      <c r="BU865" s="279"/>
      <c r="BV865" s="290"/>
      <c r="BW865" s="289"/>
      <c r="BX865" s="289"/>
      <c r="BY865" s="289"/>
      <c r="BZ865" s="289"/>
      <c r="CA865" s="279"/>
      <c r="CB865" s="290"/>
      <c r="CC865" s="289"/>
      <c r="CD865" s="279"/>
      <c r="CE865" s="328"/>
      <c r="CF865" s="290"/>
      <c r="CG865" s="289"/>
      <c r="CH865" s="279"/>
      <c r="CI865" s="328"/>
      <c r="CJ865" s="290"/>
      <c r="CK865" s="289"/>
      <c r="CL865" s="279"/>
      <c r="CM865" s="328"/>
      <c r="CN865" s="290"/>
      <c r="CO865" s="289"/>
      <c r="CP865" s="279"/>
      <c r="CQ865" s="328"/>
      <c r="CR865" s="290"/>
      <c r="CS865" s="289"/>
      <c r="CT865" s="279"/>
      <c r="CU865" s="328"/>
      <c r="CV865" s="328"/>
      <c r="CW865" s="290"/>
      <c r="CX865" s="289"/>
      <c r="CY865" s="279"/>
      <c r="CZ865" s="328"/>
      <c r="DA865" s="328"/>
      <c r="DB865" s="290"/>
      <c r="DC865" s="289"/>
      <c r="DD865" s="279"/>
      <c r="DE865" s="328"/>
      <c r="DF865" s="328"/>
      <c r="DG865" s="290"/>
      <c r="DH865" s="289"/>
      <c r="DI865" s="284"/>
      <c r="DJ865" s="163">
        <v>16</v>
      </c>
      <c r="DK865" s="163">
        <v>16</v>
      </c>
      <c r="DL865" s="163">
        <v>0</v>
      </c>
      <c r="DM865" s="163">
        <v>7</v>
      </c>
      <c r="DN865" s="163">
        <v>3</v>
      </c>
      <c r="DO865" s="163">
        <v>0</v>
      </c>
      <c r="DP865" s="165">
        <v>76.099999999999994</v>
      </c>
      <c r="DQ865" s="165">
        <v>76.099998474121094</v>
      </c>
      <c r="DR865" s="165"/>
      <c r="DS865" s="163">
        <v>328</v>
      </c>
      <c r="DT865" s="163">
        <v>70</v>
      </c>
      <c r="DU865" s="163">
        <v>35</v>
      </c>
      <c r="DV865" s="163">
        <v>32</v>
      </c>
      <c r="DW865" s="163">
        <v>8</v>
      </c>
      <c r="DX865" s="163">
        <v>35</v>
      </c>
      <c r="DY865" s="163">
        <v>0</v>
      </c>
      <c r="DZ865" s="163">
        <v>0</v>
      </c>
      <c r="EA865" s="163">
        <v>3</v>
      </c>
      <c r="EB865" s="163">
        <v>0</v>
      </c>
      <c r="EC865" s="163">
        <v>70</v>
      </c>
      <c r="ED865" s="165">
        <v>8.2532756591047693</v>
      </c>
      <c r="EE865" s="165">
        <v>4.1266378295523802</v>
      </c>
      <c r="EF865" s="165">
        <v>0.94323150389768795</v>
      </c>
      <c r="EG865" s="165">
        <v>8.2532756591047693</v>
      </c>
      <c r="EH865" s="166">
        <v>1.3755459431841199</v>
      </c>
      <c r="EI865" s="165">
        <v>106.16290032061499</v>
      </c>
      <c r="EJ865" s="164">
        <v>0.23890784982935101</v>
      </c>
      <c r="EK865" s="164">
        <v>0.28837209302325501</v>
      </c>
      <c r="EL865" s="278">
        <v>0.50909090899999998</v>
      </c>
      <c r="EM865" s="278">
        <v>0.17272727199999999</v>
      </c>
      <c r="EN865" s="278">
        <v>0.31818181800000001</v>
      </c>
      <c r="EO865" s="278">
        <v>9.4170400000000001E-2</v>
      </c>
      <c r="EP865" s="278">
        <v>0.4573991</v>
      </c>
      <c r="EQ865" s="278">
        <v>0.11094564</v>
      </c>
      <c r="ER865" s="165">
        <v>0.32183853943651097</v>
      </c>
      <c r="ES865" s="166">
        <v>3.77292601559075</v>
      </c>
      <c r="ET865" s="166">
        <v>4.5</v>
      </c>
      <c r="EU865" s="166">
        <v>3.9896781007811799</v>
      </c>
      <c r="EV865" s="166">
        <v>3.9794406498065</v>
      </c>
      <c r="EW865" s="166">
        <v>4.3086322733347497</v>
      </c>
      <c r="EX865" s="284">
        <v>0.88704091310501099</v>
      </c>
    </row>
    <row r="866" spans="1:154" ht="13" customHeight="1">
      <c r="A866" s="160" t="s">
        <v>19</v>
      </c>
      <c r="C866" s="160">
        <v>656794</v>
      </c>
      <c r="D866" s="160">
        <v>16943</v>
      </c>
      <c r="E866" s="160" t="s">
        <v>3328</v>
      </c>
      <c r="F866" s="160" t="s">
        <v>3328</v>
      </c>
      <c r="G866" s="175"/>
      <c r="H866" s="168" t="s">
        <v>892</v>
      </c>
      <c r="I866" s="169" t="s">
        <v>104</v>
      </c>
      <c r="J866" s="170">
        <v>32</v>
      </c>
      <c r="K866" s="161">
        <v>1</v>
      </c>
      <c r="M866" s="184" t="s">
        <v>46</v>
      </c>
      <c r="Z866" s="163"/>
      <c r="AS866" s="278"/>
      <c r="AT866" s="278"/>
      <c r="AU866" s="278"/>
      <c r="AV866" s="278"/>
      <c r="AW866" s="278"/>
      <c r="AX866" s="278"/>
      <c r="AY866" s="456"/>
      <c r="AZ866" s="278"/>
      <c r="BA866" s="278"/>
      <c r="BB866" s="278"/>
      <c r="BC866" s="278"/>
      <c r="BD866" s="164"/>
      <c r="BE866" s="164"/>
      <c r="BF866" s="164"/>
      <c r="BG866" s="164"/>
      <c r="BH866" s="164"/>
      <c r="BI866" s="164"/>
      <c r="BJ866" s="165"/>
      <c r="BK866" s="164"/>
      <c r="BL866" s="165"/>
      <c r="BM866" s="165"/>
      <c r="BN866" s="165"/>
      <c r="BO866" s="165"/>
      <c r="BP866" s="165"/>
      <c r="BQ866" s="165"/>
      <c r="BR866" s="165"/>
      <c r="BS866" s="284"/>
      <c r="BT866" s="289"/>
      <c r="BU866" s="279"/>
      <c r="BV866" s="290"/>
      <c r="BW866" s="289"/>
      <c r="BX866" s="289"/>
      <c r="BY866" s="289"/>
      <c r="BZ866" s="289"/>
      <c r="CA866" s="279"/>
      <c r="CB866" s="290"/>
      <c r="CC866" s="289"/>
      <c r="CD866" s="279"/>
      <c r="CE866" s="328"/>
      <c r="CF866" s="290"/>
      <c r="CG866" s="289"/>
      <c r="CH866" s="279"/>
      <c r="CI866" s="328"/>
      <c r="CJ866" s="290"/>
      <c r="CK866" s="289"/>
      <c r="CL866" s="279"/>
      <c r="CM866" s="328"/>
      <c r="CN866" s="290"/>
      <c r="CO866" s="289"/>
      <c r="CP866" s="279"/>
      <c r="CQ866" s="328"/>
      <c r="CR866" s="290"/>
      <c r="CS866" s="289"/>
      <c r="CT866" s="279"/>
      <c r="CU866" s="328"/>
      <c r="CV866" s="328"/>
      <c r="CW866" s="290"/>
      <c r="CX866" s="289"/>
      <c r="CY866" s="279"/>
      <c r="CZ866" s="328"/>
      <c r="DA866" s="328"/>
      <c r="DB866" s="290"/>
      <c r="DC866" s="289"/>
      <c r="DD866" s="279"/>
      <c r="DE866" s="328"/>
      <c r="DF866" s="328"/>
      <c r="DG866" s="290"/>
      <c r="DH866" s="289"/>
      <c r="DI866" s="284"/>
      <c r="DJ866" s="163">
        <v>24</v>
      </c>
      <c r="DK866" s="163">
        <v>5</v>
      </c>
      <c r="DL866" s="163">
        <v>0</v>
      </c>
      <c r="DM866" s="163">
        <v>2</v>
      </c>
      <c r="DN866" s="163">
        <v>4</v>
      </c>
      <c r="DO866" s="163">
        <v>0</v>
      </c>
      <c r="DP866" s="165">
        <v>61.2</v>
      </c>
      <c r="DQ866" s="165">
        <v>22.100000381469702</v>
      </c>
      <c r="DR866" s="165">
        <v>38.400001525878899</v>
      </c>
      <c r="DS866" s="163">
        <v>279</v>
      </c>
      <c r="DT866" s="163">
        <v>75</v>
      </c>
      <c r="DU866" s="163">
        <v>32</v>
      </c>
      <c r="DV866" s="163">
        <v>25</v>
      </c>
      <c r="DW866" s="163">
        <v>4</v>
      </c>
      <c r="DX866" s="163">
        <v>24</v>
      </c>
      <c r="DY866" s="163">
        <v>2</v>
      </c>
      <c r="DZ866" s="163">
        <v>4</v>
      </c>
      <c r="EA866" s="163">
        <v>2</v>
      </c>
      <c r="EB866" s="163">
        <v>0</v>
      </c>
      <c r="EC866" s="163">
        <v>59</v>
      </c>
      <c r="ED866" s="165">
        <v>8.6108116985848593</v>
      </c>
      <c r="EE866" s="165">
        <v>3.5027030638311198</v>
      </c>
      <c r="EF866" s="165">
        <v>0.58378384397185501</v>
      </c>
      <c r="EG866" s="165">
        <v>10.945947074472199</v>
      </c>
      <c r="EH866" s="166">
        <v>1.6054055709226001</v>
      </c>
      <c r="EI866" s="165">
        <v>124.530027549365</v>
      </c>
      <c r="EJ866" s="164">
        <v>0.29880478087649398</v>
      </c>
      <c r="EK866" s="164">
        <v>0.37765957446808501</v>
      </c>
      <c r="EL866" s="278">
        <v>0.44148936100000002</v>
      </c>
      <c r="EM866" s="278">
        <v>0.23936170200000001</v>
      </c>
      <c r="EN866" s="278">
        <v>0.31914893599999999</v>
      </c>
      <c r="EO866" s="278">
        <v>6.7708329999999997E-2</v>
      </c>
      <c r="EP866" s="278">
        <v>0.44270832999999998</v>
      </c>
      <c r="EQ866" s="278">
        <v>7.8196870000000002E-2</v>
      </c>
      <c r="ER866" s="165">
        <v>1.63377924834823E-2</v>
      </c>
      <c r="ES866" s="166">
        <v>3.6486490248240901</v>
      </c>
      <c r="ET866" s="166">
        <v>4.38</v>
      </c>
      <c r="EU866" s="166">
        <v>3.3776398315318201</v>
      </c>
      <c r="EV866" s="166">
        <v>3.96909452054014</v>
      </c>
      <c r="EW866" s="166">
        <v>3.9069190927388799</v>
      </c>
      <c r="EX866" s="284">
        <v>0.88314409367740099</v>
      </c>
    </row>
    <row r="867" spans="1:154" ht="13" customHeight="1">
      <c r="A867" s="160" t="s">
        <v>19</v>
      </c>
      <c r="B867" s="160">
        <v>12695</v>
      </c>
      <c r="C867" s="160">
        <v>686973</v>
      </c>
      <c r="D867" s="160">
        <v>27691</v>
      </c>
      <c r="E867" s="160" t="s">
        <v>567</v>
      </c>
      <c r="F867" s="160" t="s">
        <v>567</v>
      </c>
      <c r="G867" s="175"/>
      <c r="H867" s="162" t="s">
        <v>3114</v>
      </c>
      <c r="I867" s="162" t="s">
        <v>2235</v>
      </c>
      <c r="J867" s="160">
        <v>27</v>
      </c>
      <c r="K867" s="161">
        <v>1</v>
      </c>
      <c r="M867" s="184" t="s">
        <v>837</v>
      </c>
      <c r="Z867" s="163"/>
      <c r="AS867" s="278"/>
      <c r="AT867" s="278"/>
      <c r="AU867" s="278"/>
      <c r="AV867" s="278"/>
      <c r="AW867" s="278"/>
      <c r="AX867" s="278"/>
      <c r="AY867" s="456"/>
      <c r="AZ867" s="278"/>
      <c r="BA867" s="278"/>
      <c r="BB867" s="278"/>
      <c r="BC867" s="278"/>
      <c r="BD867" s="164"/>
      <c r="BE867" s="164"/>
      <c r="BF867" s="164"/>
      <c r="BG867" s="164"/>
      <c r="BH867" s="164"/>
      <c r="BI867" s="164"/>
      <c r="BJ867" s="165"/>
      <c r="BK867" s="164"/>
      <c r="BL867" s="165"/>
      <c r="BM867" s="165"/>
      <c r="BN867" s="165"/>
      <c r="BO867" s="165"/>
      <c r="BP867" s="165"/>
      <c r="BQ867" s="165"/>
      <c r="BR867" s="165"/>
      <c r="BS867" s="284"/>
      <c r="BT867" s="289"/>
      <c r="BU867" s="279"/>
      <c r="BV867" s="290"/>
      <c r="BW867" s="289"/>
      <c r="BX867" s="289"/>
      <c r="BY867" s="289"/>
      <c r="BZ867" s="289"/>
      <c r="CA867" s="279"/>
      <c r="CB867" s="290"/>
      <c r="CC867" s="289"/>
      <c r="CD867" s="279"/>
      <c r="CE867" s="328"/>
      <c r="CF867" s="290"/>
      <c r="CG867" s="289"/>
      <c r="CH867" s="279"/>
      <c r="CI867" s="328"/>
      <c r="CJ867" s="290"/>
      <c r="CK867" s="289"/>
      <c r="CL867" s="279"/>
      <c r="CM867" s="328"/>
      <c r="CN867" s="290"/>
      <c r="CO867" s="289"/>
      <c r="CP867" s="279"/>
      <c r="CQ867" s="328"/>
      <c r="CR867" s="290"/>
      <c r="CS867" s="289"/>
      <c r="CT867" s="279"/>
      <c r="CU867" s="328"/>
      <c r="CV867" s="328"/>
      <c r="CW867" s="290"/>
      <c r="CX867" s="289"/>
      <c r="CY867" s="279"/>
      <c r="CZ867" s="328"/>
      <c r="DA867" s="328"/>
      <c r="DB867" s="290"/>
      <c r="DC867" s="289"/>
      <c r="DD867" s="279"/>
      <c r="DE867" s="328"/>
      <c r="DF867" s="328"/>
      <c r="DG867" s="290"/>
      <c r="DH867" s="289"/>
      <c r="DI867" s="284"/>
      <c r="DJ867" s="163">
        <v>43</v>
      </c>
      <c r="DK867" s="163">
        <v>0</v>
      </c>
      <c r="DL867" s="163">
        <v>0</v>
      </c>
      <c r="DM867" s="163">
        <v>3</v>
      </c>
      <c r="DN867" s="163">
        <v>3</v>
      </c>
      <c r="DO867" s="163">
        <v>0</v>
      </c>
      <c r="DP867" s="165">
        <v>41.1</v>
      </c>
      <c r="DQ867" s="165"/>
      <c r="DR867" s="165">
        <v>41.099998474121001</v>
      </c>
      <c r="DS867" s="163">
        <v>165</v>
      </c>
      <c r="DT867" s="163">
        <v>33</v>
      </c>
      <c r="DU867" s="163">
        <v>10</v>
      </c>
      <c r="DV867" s="163">
        <v>9</v>
      </c>
      <c r="DW867" s="163">
        <v>3</v>
      </c>
      <c r="DX867" s="163">
        <v>10</v>
      </c>
      <c r="DY867" s="163">
        <v>1</v>
      </c>
      <c r="DZ867" s="163">
        <v>2</v>
      </c>
      <c r="EA867" s="163">
        <v>0</v>
      </c>
      <c r="EB867" s="163">
        <v>0</v>
      </c>
      <c r="EC867" s="163">
        <v>41</v>
      </c>
      <c r="ED867" s="165">
        <v>8.9274204534002006</v>
      </c>
      <c r="EE867" s="165">
        <v>2.1774196227805298</v>
      </c>
      <c r="EF867" s="165">
        <v>0.65322588683416105</v>
      </c>
      <c r="EG867" s="165">
        <v>7.1854847551757697</v>
      </c>
      <c r="EH867" s="166">
        <v>1.0403227086618101</v>
      </c>
      <c r="EI867" s="165">
        <v>80.697001378557999</v>
      </c>
      <c r="EJ867" s="164">
        <v>0.21568627450980299</v>
      </c>
      <c r="EK867" s="164">
        <v>0.27522935779816499</v>
      </c>
      <c r="EL867" s="278">
        <v>0.56880733900000002</v>
      </c>
      <c r="EM867" s="278">
        <v>0.19266055000000001</v>
      </c>
      <c r="EN867" s="278">
        <v>0.23853210999999999</v>
      </c>
      <c r="EO867" s="278">
        <v>8.9285710000000004E-2</v>
      </c>
      <c r="EP867" s="278">
        <v>0.41071428999999998</v>
      </c>
      <c r="EQ867" s="278">
        <v>0.12457912</v>
      </c>
      <c r="ER867" s="165">
        <v>0.31037020395044301</v>
      </c>
      <c r="ES867" s="166">
        <v>1.9596776605024799</v>
      </c>
      <c r="ET867" s="166">
        <v>3.42</v>
      </c>
      <c r="EU867" s="166">
        <v>2.9163930499962998</v>
      </c>
      <c r="EV867" s="166">
        <v>2.90038454813677</v>
      </c>
      <c r="EW867" s="166">
        <v>2.7601429622447</v>
      </c>
      <c r="EX867" s="284">
        <v>0.88286697864532404</v>
      </c>
    </row>
    <row r="868" spans="1:154" ht="13" customHeight="1">
      <c r="A868" s="160" t="s">
        <v>19</v>
      </c>
      <c r="B868" s="160">
        <v>9168</v>
      </c>
      <c r="C868" s="160">
        <v>571578</v>
      </c>
      <c r="D868" s="160">
        <v>9323</v>
      </c>
      <c r="E868" s="160" t="s">
        <v>14</v>
      </c>
      <c r="F868" s="160" t="s">
        <v>14</v>
      </c>
      <c r="G868" s="175"/>
      <c r="H868" s="168" t="s">
        <v>41</v>
      </c>
      <c r="I868" s="169" t="s">
        <v>645</v>
      </c>
      <c r="J868" s="170">
        <v>35</v>
      </c>
      <c r="K868" s="161">
        <v>1</v>
      </c>
      <c r="M868" s="184" t="s">
        <v>46</v>
      </c>
      <c r="Z868" s="163"/>
      <c r="AS868" s="278"/>
      <c r="AT868" s="278"/>
      <c r="AU868" s="278"/>
      <c r="AV868" s="278"/>
      <c r="AW868" s="278"/>
      <c r="AX868" s="278"/>
      <c r="AY868" s="456"/>
      <c r="AZ868" s="278"/>
      <c r="BA868" s="278"/>
      <c r="BB868" s="278"/>
      <c r="BC868" s="278"/>
      <c r="BD868" s="164"/>
      <c r="BE868" s="164"/>
      <c r="BF868" s="164"/>
      <c r="BG868" s="164"/>
      <c r="BH868" s="164"/>
      <c r="BI868" s="164"/>
      <c r="BJ868" s="165"/>
      <c r="BK868" s="164"/>
      <c r="BL868" s="165"/>
      <c r="BM868" s="165"/>
      <c r="BN868" s="165"/>
      <c r="BO868" s="165"/>
      <c r="BP868" s="165"/>
      <c r="BQ868" s="165"/>
      <c r="BR868" s="165"/>
      <c r="BS868" s="284"/>
      <c r="BT868" s="289"/>
      <c r="BU868" s="279"/>
      <c r="BV868" s="290"/>
      <c r="BW868" s="289"/>
      <c r="BX868" s="289"/>
      <c r="BY868" s="289"/>
      <c r="BZ868" s="289"/>
      <c r="CA868" s="279"/>
      <c r="CB868" s="290"/>
      <c r="CC868" s="289"/>
      <c r="CD868" s="279"/>
      <c r="CE868" s="328"/>
      <c r="CF868" s="290"/>
      <c r="CG868" s="289"/>
      <c r="CH868" s="279"/>
      <c r="CI868" s="328"/>
      <c r="CJ868" s="290"/>
      <c r="CK868" s="289"/>
      <c r="CL868" s="279"/>
      <c r="CM868" s="328"/>
      <c r="CN868" s="290"/>
      <c r="CO868" s="289"/>
      <c r="CP868" s="279"/>
      <c r="CQ868" s="328"/>
      <c r="CR868" s="290"/>
      <c r="CS868" s="289"/>
      <c r="CT868" s="279"/>
      <c r="CU868" s="328"/>
      <c r="CV868" s="328"/>
      <c r="CW868" s="290"/>
      <c r="CX868" s="289"/>
      <c r="CY868" s="279"/>
      <c r="CZ868" s="328"/>
      <c r="DA868" s="328"/>
      <c r="DB868" s="290"/>
      <c r="DC868" s="289"/>
      <c r="DD868" s="279"/>
      <c r="DE868" s="328"/>
      <c r="DF868" s="328"/>
      <c r="DG868" s="290"/>
      <c r="DH868" s="289"/>
      <c r="DI868" s="284"/>
      <c r="DJ868" s="163">
        <v>16</v>
      </c>
      <c r="DK868" s="163">
        <v>16</v>
      </c>
      <c r="DL868" s="163">
        <v>1</v>
      </c>
      <c r="DM868" s="163">
        <v>5</v>
      </c>
      <c r="DN868" s="163">
        <v>7</v>
      </c>
      <c r="DO868" s="163">
        <v>0</v>
      </c>
      <c r="DP868" s="165">
        <v>88.1</v>
      </c>
      <c r="DQ868" s="165">
        <v>88.099998474121094</v>
      </c>
      <c r="DR868" s="165"/>
      <c r="DS868" s="163">
        <v>371</v>
      </c>
      <c r="DT868" s="163">
        <v>89</v>
      </c>
      <c r="DU868" s="163">
        <v>41</v>
      </c>
      <c r="DV868" s="163">
        <v>41</v>
      </c>
      <c r="DW868" s="163">
        <v>13</v>
      </c>
      <c r="DX868" s="163">
        <v>25</v>
      </c>
      <c r="DY868" s="163">
        <v>0</v>
      </c>
      <c r="DZ868" s="163">
        <v>1</v>
      </c>
      <c r="EA868" s="163">
        <v>3</v>
      </c>
      <c r="EB868" s="163">
        <v>0</v>
      </c>
      <c r="EC868" s="163">
        <v>68</v>
      </c>
      <c r="ED868" s="165">
        <v>6.9283022857264198</v>
      </c>
      <c r="EE868" s="165">
        <v>2.5471699579876499</v>
      </c>
      <c r="EF868" s="165">
        <v>1.3245283781535799</v>
      </c>
      <c r="EG868" s="165">
        <v>9.0679250504360596</v>
      </c>
      <c r="EH868" s="166">
        <v>1.2905661120470699</v>
      </c>
      <c r="EI868" s="165">
        <v>100.108182255241</v>
      </c>
      <c r="EJ868" s="164">
        <v>0.257971014492753</v>
      </c>
      <c r="EK868" s="164">
        <v>0.28787878787878701</v>
      </c>
      <c r="EL868" s="278">
        <v>0.36900369</v>
      </c>
      <c r="EM868" s="278">
        <v>0.24723247200000001</v>
      </c>
      <c r="EN868" s="278">
        <v>0.383763837</v>
      </c>
      <c r="EO868" s="278">
        <v>7.9422380000000001E-2</v>
      </c>
      <c r="EP868" s="278">
        <v>0.38267148000000001</v>
      </c>
      <c r="EQ868" s="278">
        <v>0.10503903000000001</v>
      </c>
      <c r="ER868" s="165">
        <v>-0.24441084208028999</v>
      </c>
      <c r="ES868" s="166">
        <v>4.1773587310997504</v>
      </c>
      <c r="ET868" s="166">
        <v>4.5</v>
      </c>
      <c r="EU868" s="166">
        <v>4.3423517554864697</v>
      </c>
      <c r="EV868" s="166">
        <v>4.1652188549276898</v>
      </c>
      <c r="EW868" s="166">
        <v>4.3797786882265601</v>
      </c>
      <c r="EX868" s="284">
        <v>0.84274226427078203</v>
      </c>
    </row>
    <row r="869" spans="1:154" ht="13" customHeight="1">
      <c r="A869" s="160" t="s">
        <v>19</v>
      </c>
      <c r="B869" s="160">
        <v>10909</v>
      </c>
      <c r="C869" s="160">
        <v>669432</v>
      </c>
      <c r="D869" s="160">
        <v>22286</v>
      </c>
      <c r="E869" s="160" t="s">
        <v>17</v>
      </c>
      <c r="F869" s="160" t="s">
        <v>17</v>
      </c>
      <c r="G869" s="175"/>
      <c r="H869" s="162" t="s">
        <v>200</v>
      </c>
      <c r="I869" s="162" t="s">
        <v>551</v>
      </c>
      <c r="J869" s="161">
        <v>27</v>
      </c>
      <c r="K869" s="161">
        <v>1</v>
      </c>
      <c r="M869" s="184" t="s">
        <v>46</v>
      </c>
      <c r="Z869" s="163"/>
      <c r="AS869" s="278"/>
      <c r="AT869" s="278"/>
      <c r="AU869" s="278"/>
      <c r="AV869" s="278"/>
      <c r="AW869" s="278"/>
      <c r="AX869" s="278"/>
      <c r="AY869" s="456"/>
      <c r="AZ869" s="278"/>
      <c r="BA869" s="278"/>
      <c r="BB869" s="278"/>
      <c r="BC869" s="278"/>
      <c r="BD869" s="164"/>
      <c r="BE869" s="164"/>
      <c r="BF869" s="164"/>
      <c r="BG869" s="164"/>
      <c r="BH869" s="164"/>
      <c r="BI869" s="164"/>
      <c r="BJ869" s="165"/>
      <c r="BK869" s="164"/>
      <c r="BL869" s="165"/>
      <c r="BM869" s="165"/>
      <c r="BN869" s="165"/>
      <c r="BO869" s="165"/>
      <c r="BP869" s="165"/>
      <c r="BQ869" s="165"/>
      <c r="BR869" s="165"/>
      <c r="BS869" s="284"/>
      <c r="BT869" s="289"/>
      <c r="BU869" s="279"/>
      <c r="BV869" s="290"/>
      <c r="BW869" s="289"/>
      <c r="BX869" s="289"/>
      <c r="BY869" s="289"/>
      <c r="BZ869" s="289"/>
      <c r="CA869" s="279"/>
      <c r="CB869" s="290"/>
      <c r="CC869" s="289"/>
      <c r="CD869" s="279"/>
      <c r="CE869" s="328"/>
      <c r="CF869" s="290"/>
      <c r="CG869" s="289"/>
      <c r="CH869" s="279"/>
      <c r="CI869" s="328"/>
      <c r="CJ869" s="290"/>
      <c r="CK869" s="289"/>
      <c r="CL869" s="279"/>
      <c r="CM869" s="328"/>
      <c r="CN869" s="290"/>
      <c r="CO869" s="289"/>
      <c r="CP869" s="279"/>
      <c r="CQ869" s="328"/>
      <c r="CR869" s="290"/>
      <c r="CS869" s="289"/>
      <c r="CT869" s="279"/>
      <c r="CU869" s="328"/>
      <c r="CV869" s="328"/>
      <c r="CW869" s="290"/>
      <c r="CX869" s="289"/>
      <c r="CY869" s="279"/>
      <c r="CZ869" s="328"/>
      <c r="DA869" s="328"/>
      <c r="DB869" s="290"/>
      <c r="DC869" s="289"/>
      <c r="DD869" s="279"/>
      <c r="DE869" s="328"/>
      <c r="DF869" s="328"/>
      <c r="DG869" s="290"/>
      <c r="DH869" s="289"/>
      <c r="DI869" s="284"/>
      <c r="DJ869" s="163">
        <v>5</v>
      </c>
      <c r="DK869" s="163">
        <v>5</v>
      </c>
      <c r="DL869" s="163">
        <v>0</v>
      </c>
      <c r="DM869" s="163">
        <v>2</v>
      </c>
      <c r="DN869" s="163">
        <v>0</v>
      </c>
      <c r="DO869" s="163">
        <v>0</v>
      </c>
      <c r="DP869" s="165">
        <v>28.2</v>
      </c>
      <c r="DQ869" s="165">
        <v>28.2000007629394</v>
      </c>
      <c r="DR869" s="165"/>
      <c r="DS869" s="163">
        <v>110</v>
      </c>
      <c r="DT869" s="163">
        <v>17</v>
      </c>
      <c r="DU869" s="163">
        <v>5</v>
      </c>
      <c r="DV869" s="163">
        <v>5</v>
      </c>
      <c r="DW869" s="163">
        <v>1</v>
      </c>
      <c r="DX869" s="163">
        <v>8</v>
      </c>
      <c r="DY869" s="163">
        <v>0</v>
      </c>
      <c r="DZ869" s="163">
        <v>1</v>
      </c>
      <c r="EA869" s="163">
        <v>0</v>
      </c>
      <c r="EB869" s="163">
        <v>0</v>
      </c>
      <c r="EC869" s="163">
        <v>24</v>
      </c>
      <c r="ED869" s="165">
        <v>7.5348843893791297</v>
      </c>
      <c r="EE869" s="165">
        <v>2.5116281297930398</v>
      </c>
      <c r="EF869" s="165">
        <v>0.31395351622412998</v>
      </c>
      <c r="EG869" s="165">
        <v>5.3372097758102202</v>
      </c>
      <c r="EH869" s="166">
        <v>0.87209310062258505</v>
      </c>
      <c r="EI869" s="165">
        <v>67.647565084584997</v>
      </c>
      <c r="EJ869" s="164">
        <v>0.16831683168316799</v>
      </c>
      <c r="EK869" s="164">
        <v>0.21052631578947301</v>
      </c>
      <c r="EL869" s="278">
        <v>0.48051948</v>
      </c>
      <c r="EM869" s="278">
        <v>0.15584415500000001</v>
      </c>
      <c r="EN869" s="278">
        <v>0.36363636300000002</v>
      </c>
      <c r="EO869" s="278">
        <v>3.8961040000000002E-2</v>
      </c>
      <c r="EP869" s="278">
        <v>0.53246753000000002</v>
      </c>
      <c r="EQ869" s="278">
        <v>0.12328767</v>
      </c>
      <c r="ER869" s="165">
        <v>0.142813496870693</v>
      </c>
      <c r="ES869" s="166">
        <v>1.56976758112065</v>
      </c>
      <c r="ET869" s="166">
        <v>3.23</v>
      </c>
      <c r="EU869" s="166">
        <v>2.8066781173466699</v>
      </c>
      <c r="EV869" s="166">
        <v>3.7934485485288101</v>
      </c>
      <c r="EW869" s="166">
        <v>3.8986000970871801</v>
      </c>
      <c r="EX869" s="284">
        <v>0.83613139390945401</v>
      </c>
    </row>
    <row r="870" spans="1:154" ht="13" customHeight="1">
      <c r="A870" s="160" t="s">
        <v>19</v>
      </c>
      <c r="B870" s="160">
        <v>9758</v>
      </c>
      <c r="C870" s="160">
        <v>543294</v>
      </c>
      <c r="D870" s="160">
        <v>12049</v>
      </c>
      <c r="E870" s="160" t="s">
        <v>18</v>
      </c>
      <c r="F870" s="160" t="s">
        <v>18</v>
      </c>
      <c r="G870" s="175"/>
      <c r="H870" s="168" t="s">
        <v>820</v>
      </c>
      <c r="I870" s="169" t="s">
        <v>547</v>
      </c>
      <c r="J870" s="170">
        <v>35</v>
      </c>
      <c r="K870" s="161">
        <v>1</v>
      </c>
      <c r="M870" s="184" t="s">
        <v>837</v>
      </c>
      <c r="Z870" s="163"/>
      <c r="AS870" s="278"/>
      <c r="AT870" s="278"/>
      <c r="AU870" s="278"/>
      <c r="AV870" s="278"/>
      <c r="AW870" s="278"/>
      <c r="AX870" s="278"/>
      <c r="AY870" s="456"/>
      <c r="AZ870" s="278"/>
      <c r="BA870" s="278"/>
      <c r="BB870" s="278"/>
      <c r="BC870" s="278"/>
      <c r="BD870" s="164"/>
      <c r="BE870" s="164"/>
      <c r="BF870" s="164"/>
      <c r="BG870" s="164"/>
      <c r="BH870" s="164"/>
      <c r="BI870" s="164"/>
      <c r="BJ870" s="165"/>
      <c r="BK870" s="164"/>
      <c r="BL870" s="165"/>
      <c r="BM870" s="165"/>
      <c r="BN870" s="165"/>
      <c r="BO870" s="165"/>
      <c r="BP870" s="165"/>
      <c r="BQ870" s="165"/>
      <c r="BR870" s="165"/>
      <c r="BS870" s="284"/>
      <c r="BT870" s="289"/>
      <c r="BU870" s="279"/>
      <c r="BV870" s="290"/>
      <c r="BW870" s="289"/>
      <c r="BX870" s="289"/>
      <c r="BY870" s="289"/>
      <c r="BZ870" s="289"/>
      <c r="CA870" s="279"/>
      <c r="CB870" s="290"/>
      <c r="CC870" s="289"/>
      <c r="CD870" s="279"/>
      <c r="CE870" s="328"/>
      <c r="CF870" s="290"/>
      <c r="CG870" s="289"/>
      <c r="CH870" s="279"/>
      <c r="CI870" s="328"/>
      <c r="CJ870" s="290"/>
      <c r="CK870" s="289"/>
      <c r="CL870" s="279"/>
      <c r="CM870" s="328"/>
      <c r="CN870" s="290"/>
      <c r="CO870" s="289"/>
      <c r="CP870" s="279"/>
      <c r="CQ870" s="328"/>
      <c r="CR870" s="290"/>
      <c r="CS870" s="289"/>
      <c r="CT870" s="279"/>
      <c r="CU870" s="328"/>
      <c r="CV870" s="328"/>
      <c r="CW870" s="290"/>
      <c r="CX870" s="289"/>
      <c r="CY870" s="279"/>
      <c r="CZ870" s="328"/>
      <c r="DA870" s="328"/>
      <c r="DB870" s="290"/>
      <c r="DC870" s="289"/>
      <c r="DD870" s="279"/>
      <c r="DE870" s="328"/>
      <c r="DF870" s="328"/>
      <c r="DG870" s="290"/>
      <c r="DH870" s="289"/>
      <c r="DI870" s="284"/>
      <c r="DJ870" s="163">
        <v>17</v>
      </c>
      <c r="DK870" s="163">
        <v>17</v>
      </c>
      <c r="DL870" s="163">
        <v>0</v>
      </c>
      <c r="DM870" s="163">
        <v>5</v>
      </c>
      <c r="DN870" s="163">
        <v>6</v>
      </c>
      <c r="DO870" s="163">
        <v>0</v>
      </c>
      <c r="DP870" s="165">
        <v>92.1</v>
      </c>
      <c r="DQ870" s="165">
        <v>92.099998474121094</v>
      </c>
      <c r="DR870" s="165"/>
      <c r="DS870" s="163">
        <v>391</v>
      </c>
      <c r="DT870" s="163">
        <v>94</v>
      </c>
      <c r="DU870" s="163">
        <v>51</v>
      </c>
      <c r="DV870" s="163">
        <v>48</v>
      </c>
      <c r="DW870" s="163">
        <v>15</v>
      </c>
      <c r="DX870" s="163">
        <v>23</v>
      </c>
      <c r="DY870" s="163">
        <v>3</v>
      </c>
      <c r="DZ870" s="163">
        <v>4</v>
      </c>
      <c r="EA870" s="163">
        <v>0</v>
      </c>
      <c r="EB870" s="163">
        <v>0</v>
      </c>
      <c r="EC870" s="163">
        <v>62</v>
      </c>
      <c r="ED870" s="165">
        <v>6.04332163254068</v>
      </c>
      <c r="EE870" s="165">
        <v>2.2418773798134799</v>
      </c>
      <c r="EF870" s="165">
        <v>1.46209394335661</v>
      </c>
      <c r="EG870" s="165">
        <v>9.1624553783681293</v>
      </c>
      <c r="EH870" s="166">
        <v>1.2671480842424001</v>
      </c>
      <c r="EI870" s="165">
        <v>98.291664547512298</v>
      </c>
      <c r="EJ870" s="164">
        <v>0.25824175824175799</v>
      </c>
      <c r="EK870" s="164">
        <v>0.27526132404181097</v>
      </c>
      <c r="EL870" s="278">
        <v>0.37873754100000001</v>
      </c>
      <c r="EM870" s="278">
        <v>0.17607973399999999</v>
      </c>
      <c r="EN870" s="278">
        <v>0.44518272399999997</v>
      </c>
      <c r="EO870" s="278">
        <v>8.2781460000000001E-2</v>
      </c>
      <c r="EP870" s="278">
        <v>0.34768211999999998</v>
      </c>
      <c r="EQ870" s="278">
        <v>7.2016460000000004E-2</v>
      </c>
      <c r="ER870" s="165">
        <v>-1.5670237377194099E-2</v>
      </c>
      <c r="ES870" s="166">
        <v>4.6787006187411704</v>
      </c>
      <c r="ET870" s="166">
        <v>3.88</v>
      </c>
      <c r="EU870" s="166">
        <v>4.7319573865103797</v>
      </c>
      <c r="EV870" s="166">
        <v>4.7600055366022804</v>
      </c>
      <c r="EW870" s="166">
        <v>4.6600633202559401</v>
      </c>
      <c r="EX870" s="284">
        <v>0.81983137130737305</v>
      </c>
    </row>
    <row r="871" spans="1:154" ht="13" customHeight="1">
      <c r="A871" s="160" t="s">
        <v>19</v>
      </c>
      <c r="B871" s="160">
        <v>9402</v>
      </c>
      <c r="C871" s="160">
        <v>573204</v>
      </c>
      <c r="D871" s="160">
        <v>10078</v>
      </c>
      <c r="E871" s="160" t="s">
        <v>129</v>
      </c>
      <c r="F871" s="160" t="s">
        <v>129</v>
      </c>
      <c r="G871" s="175"/>
      <c r="H871" s="162" t="s">
        <v>1919</v>
      </c>
      <c r="I871" s="162" t="s">
        <v>393</v>
      </c>
      <c r="J871" s="161">
        <v>38</v>
      </c>
      <c r="K871" s="161">
        <v>1</v>
      </c>
      <c r="M871" s="184" t="s">
        <v>46</v>
      </c>
      <c r="Z871" s="163"/>
      <c r="AS871" s="278"/>
      <c r="AT871" s="278"/>
      <c r="AU871" s="278"/>
      <c r="AV871" s="278"/>
      <c r="AW871" s="278"/>
      <c r="AX871" s="278"/>
      <c r="AY871" s="456"/>
      <c r="AZ871" s="278"/>
      <c r="BA871" s="278"/>
      <c r="BB871" s="278"/>
      <c r="BC871" s="278"/>
      <c r="BD871" s="164"/>
      <c r="BE871" s="164"/>
      <c r="BF871" s="164"/>
      <c r="BG871" s="164"/>
      <c r="BH871" s="164"/>
      <c r="BI871" s="164"/>
      <c r="BJ871" s="165"/>
      <c r="BK871" s="164"/>
      <c r="BL871" s="165"/>
      <c r="BM871" s="165"/>
      <c r="BN871" s="165"/>
      <c r="BO871" s="165"/>
      <c r="BP871" s="165"/>
      <c r="BQ871" s="165"/>
      <c r="BR871" s="165"/>
      <c r="BS871" s="284"/>
      <c r="BT871" s="289"/>
      <c r="BU871" s="279"/>
      <c r="BV871" s="290"/>
      <c r="BW871" s="289"/>
      <c r="BX871" s="289"/>
      <c r="BY871" s="289"/>
      <c r="BZ871" s="289"/>
      <c r="CA871" s="279"/>
      <c r="CB871" s="290"/>
      <c r="CC871" s="289"/>
      <c r="CD871" s="279"/>
      <c r="CE871" s="328"/>
      <c r="CF871" s="290"/>
      <c r="CG871" s="289"/>
      <c r="CH871" s="279"/>
      <c r="CI871" s="328"/>
      <c r="CJ871" s="290"/>
      <c r="CK871" s="289"/>
      <c r="CL871" s="279"/>
      <c r="CM871" s="328"/>
      <c r="CN871" s="290"/>
      <c r="CO871" s="289"/>
      <c r="CP871" s="279"/>
      <c r="CQ871" s="328"/>
      <c r="CR871" s="290"/>
      <c r="CS871" s="289"/>
      <c r="CT871" s="279"/>
      <c r="CU871" s="328"/>
      <c r="CV871" s="328"/>
      <c r="CW871" s="290"/>
      <c r="CX871" s="289"/>
      <c r="CY871" s="279"/>
      <c r="CZ871" s="328"/>
      <c r="DA871" s="328"/>
      <c r="DB871" s="290"/>
      <c r="DC871" s="289"/>
      <c r="DD871" s="279"/>
      <c r="DE871" s="328"/>
      <c r="DF871" s="328"/>
      <c r="DG871" s="290"/>
      <c r="DH871" s="289"/>
      <c r="DI871" s="284"/>
      <c r="DJ871" s="163">
        <v>38</v>
      </c>
      <c r="DK871" s="163">
        <v>0</v>
      </c>
      <c r="DL871" s="163">
        <v>0</v>
      </c>
      <c r="DM871" s="163">
        <v>2</v>
      </c>
      <c r="DN871" s="163">
        <v>2</v>
      </c>
      <c r="DO871" s="163">
        <v>1</v>
      </c>
      <c r="DP871" s="165">
        <v>33.1</v>
      </c>
      <c r="DQ871" s="165"/>
      <c r="DR871" s="165">
        <v>33.099998474121001</v>
      </c>
      <c r="DS871" s="163">
        <v>127</v>
      </c>
      <c r="DT871" s="163">
        <v>19</v>
      </c>
      <c r="DU871" s="163">
        <v>7</v>
      </c>
      <c r="DV871" s="163">
        <v>7</v>
      </c>
      <c r="DW871" s="163">
        <v>1</v>
      </c>
      <c r="DX871" s="163">
        <v>11</v>
      </c>
      <c r="DY871" s="163">
        <v>1</v>
      </c>
      <c r="DZ871" s="163">
        <v>0</v>
      </c>
      <c r="EA871" s="163">
        <v>0</v>
      </c>
      <c r="EB871" s="163">
        <v>0</v>
      </c>
      <c r="EC871" s="163">
        <v>30</v>
      </c>
      <c r="ED871" s="165">
        <v>8.1000021629339205</v>
      </c>
      <c r="EE871" s="165">
        <v>2.9700007930757701</v>
      </c>
      <c r="EF871" s="165">
        <v>0.27000007209779697</v>
      </c>
      <c r="EG871" s="165">
        <v>5.1300013698581504</v>
      </c>
      <c r="EH871" s="166">
        <v>0.90000024032599102</v>
      </c>
      <c r="EI871" s="165">
        <v>69.460882986638694</v>
      </c>
      <c r="EJ871" s="164">
        <v>0.163793103448275</v>
      </c>
      <c r="EK871" s="164">
        <v>0.21176470588235199</v>
      </c>
      <c r="EL871" s="278">
        <v>0.39534883700000001</v>
      </c>
      <c r="EM871" s="278">
        <v>0.12790697600000001</v>
      </c>
      <c r="EN871" s="278">
        <v>0.47674418600000001</v>
      </c>
      <c r="EO871" s="278">
        <v>5.8139530000000002E-2</v>
      </c>
      <c r="EP871" s="278">
        <v>0.31395349</v>
      </c>
      <c r="EQ871" s="278">
        <v>0.1002004</v>
      </c>
      <c r="ER871" s="165">
        <v>-0.183110138284799</v>
      </c>
      <c r="ES871" s="166">
        <v>1.89000050468458</v>
      </c>
      <c r="ET871" s="166">
        <v>2.31</v>
      </c>
      <c r="EU871" s="166">
        <v>2.66574779739376</v>
      </c>
      <c r="EV871" s="166">
        <v>4.0894454031625198</v>
      </c>
      <c r="EW871" s="166">
        <v>3.6447665010291201</v>
      </c>
      <c r="EX871" s="284">
        <v>0.77676028013229304</v>
      </c>
    </row>
    <row r="872" spans="1:154" ht="13" customHeight="1">
      <c r="A872" s="160" t="s">
        <v>19</v>
      </c>
      <c r="B872" s="160">
        <v>12392</v>
      </c>
      <c r="C872" s="160">
        <v>668933</v>
      </c>
      <c r="D872" s="160">
        <v>27552</v>
      </c>
      <c r="E872" s="160" t="s">
        <v>188</v>
      </c>
      <c r="F872" s="160" t="s">
        <v>188</v>
      </c>
      <c r="G872" s="175"/>
      <c r="H872" s="162" t="s">
        <v>3105</v>
      </c>
      <c r="I872" s="162" t="s">
        <v>3106</v>
      </c>
      <c r="J872" s="160">
        <v>27</v>
      </c>
      <c r="K872" s="161">
        <v>1</v>
      </c>
      <c r="M872" s="184" t="s">
        <v>837</v>
      </c>
      <c r="Z872" s="163"/>
      <c r="AS872" s="278"/>
      <c r="AT872" s="278"/>
      <c r="AU872" s="278"/>
      <c r="AV872" s="278"/>
      <c r="AW872" s="278"/>
      <c r="AX872" s="278"/>
      <c r="AY872" s="456"/>
      <c r="AZ872" s="278"/>
      <c r="BA872" s="278"/>
      <c r="BB872" s="278"/>
      <c r="BC872" s="278"/>
      <c r="BD872" s="164"/>
      <c r="BE872" s="164"/>
      <c r="BF872" s="164"/>
      <c r="BG872" s="164"/>
      <c r="BH872" s="164"/>
      <c r="BI872" s="164"/>
      <c r="BJ872" s="165"/>
      <c r="BK872" s="164"/>
      <c r="BL872" s="165"/>
      <c r="BM872" s="165"/>
      <c r="BN872" s="165"/>
      <c r="BO872" s="165"/>
      <c r="BP872" s="165"/>
      <c r="BQ872" s="165"/>
      <c r="BR872" s="165"/>
      <c r="BS872" s="284"/>
      <c r="BT872" s="289"/>
      <c r="BU872" s="279"/>
      <c r="BV872" s="290"/>
      <c r="BW872" s="289"/>
      <c r="BX872" s="289"/>
      <c r="BY872" s="289"/>
      <c r="BZ872" s="289"/>
      <c r="CA872" s="279"/>
      <c r="CB872" s="290"/>
      <c r="CC872" s="289"/>
      <c r="CD872" s="279"/>
      <c r="CE872" s="328"/>
      <c r="CF872" s="290"/>
      <c r="CG872" s="289"/>
      <c r="CH872" s="279"/>
      <c r="CI872" s="328"/>
      <c r="CJ872" s="290"/>
      <c r="CK872" s="289"/>
      <c r="CL872" s="279"/>
      <c r="CM872" s="328"/>
      <c r="CN872" s="290"/>
      <c r="CO872" s="289"/>
      <c r="CP872" s="279"/>
      <c r="CQ872" s="328"/>
      <c r="CR872" s="290"/>
      <c r="CS872" s="289"/>
      <c r="CT872" s="279"/>
      <c r="CU872" s="328"/>
      <c r="CV872" s="328"/>
      <c r="CW872" s="290"/>
      <c r="CX872" s="289"/>
      <c r="CY872" s="279"/>
      <c r="CZ872" s="328"/>
      <c r="DA872" s="328"/>
      <c r="DB872" s="290"/>
      <c r="DC872" s="289"/>
      <c r="DD872" s="279"/>
      <c r="DE872" s="328"/>
      <c r="DF872" s="328"/>
      <c r="DG872" s="290"/>
      <c r="DH872" s="289"/>
      <c r="DI872" s="284"/>
      <c r="DJ872" s="163">
        <v>31</v>
      </c>
      <c r="DK872" s="163">
        <v>0</v>
      </c>
      <c r="DL872" s="163">
        <v>0</v>
      </c>
      <c r="DM872" s="163">
        <v>5</v>
      </c>
      <c r="DN872" s="163">
        <v>4</v>
      </c>
      <c r="DO872" s="163">
        <v>0</v>
      </c>
      <c r="DP872" s="165">
        <v>36.1</v>
      </c>
      <c r="DQ872" s="165"/>
      <c r="DR872" s="165">
        <v>36.099998474121001</v>
      </c>
      <c r="DS872" s="163">
        <v>159</v>
      </c>
      <c r="DT872" s="163">
        <v>38</v>
      </c>
      <c r="DU872" s="163">
        <v>21</v>
      </c>
      <c r="DV872" s="163">
        <v>16</v>
      </c>
      <c r="DW872" s="163">
        <v>2</v>
      </c>
      <c r="DX872" s="163">
        <v>15</v>
      </c>
      <c r="DY872" s="163">
        <v>0</v>
      </c>
      <c r="DZ872" s="163">
        <v>0</v>
      </c>
      <c r="EA872" s="163">
        <v>2</v>
      </c>
      <c r="EB872" s="163">
        <v>0</v>
      </c>
      <c r="EC872" s="163">
        <v>41</v>
      </c>
      <c r="ED872" s="165">
        <v>10.155964724474501</v>
      </c>
      <c r="EE872" s="165">
        <v>3.7155968504175099</v>
      </c>
      <c r="EF872" s="165">
        <v>0.49541291338900101</v>
      </c>
      <c r="EG872" s="165">
        <v>9.4128453543910204</v>
      </c>
      <c r="EH872" s="166">
        <v>1.45871580053428</v>
      </c>
      <c r="EI872" s="165">
        <v>112.581844972588</v>
      </c>
      <c r="EJ872" s="164">
        <v>0.26388888888888801</v>
      </c>
      <c r="EK872" s="164">
        <v>0.35643564356435598</v>
      </c>
      <c r="EL872" s="278">
        <v>0.55555555499999998</v>
      </c>
      <c r="EM872" s="278">
        <v>0.222222222</v>
      </c>
      <c r="EN872" s="278">
        <v>0.222222222</v>
      </c>
      <c r="EO872" s="278">
        <v>5.8252430000000001E-2</v>
      </c>
      <c r="EP872" s="278">
        <v>0.34951455999999997</v>
      </c>
      <c r="EQ872" s="278">
        <v>0.12605042</v>
      </c>
      <c r="ER872" s="165">
        <v>-9.3970389402409801E-2</v>
      </c>
      <c r="ES872" s="166">
        <v>3.9633033071120098</v>
      </c>
      <c r="ET872" s="166">
        <v>3.44</v>
      </c>
      <c r="EU872" s="166">
        <v>2.78299557358595</v>
      </c>
      <c r="EV872" s="166">
        <v>2.96024641431341</v>
      </c>
      <c r="EW872" s="166">
        <v>3.1164999469716101</v>
      </c>
      <c r="EX872" s="284">
        <v>0.76731306314468295</v>
      </c>
    </row>
    <row r="873" spans="1:154" ht="13" customHeight="1">
      <c r="A873" s="160" t="s">
        <v>19</v>
      </c>
      <c r="B873" s="160">
        <v>12617</v>
      </c>
      <c r="C873" s="160">
        <v>663436</v>
      </c>
      <c r="D873" s="160">
        <v>21448</v>
      </c>
      <c r="E873" s="160" t="s">
        <v>164</v>
      </c>
      <c r="F873" s="160" t="s">
        <v>164</v>
      </c>
      <c r="G873" s="175"/>
      <c r="H873" s="162" t="s">
        <v>297</v>
      </c>
      <c r="I873" s="162" t="s">
        <v>262</v>
      </c>
      <c r="J873" s="160">
        <v>28</v>
      </c>
      <c r="K873" s="161">
        <v>1</v>
      </c>
      <c r="M873" s="184" t="s">
        <v>837</v>
      </c>
      <c r="Z873" s="163"/>
      <c r="AS873" s="278"/>
      <c r="AT873" s="278"/>
      <c r="AU873" s="278"/>
      <c r="AV873" s="278"/>
      <c r="AW873" s="278"/>
      <c r="AX873" s="278"/>
      <c r="AY873" s="456"/>
      <c r="AZ873" s="278"/>
      <c r="BA873" s="278"/>
      <c r="BB873" s="278"/>
      <c r="BC873" s="278"/>
      <c r="BD873" s="164"/>
      <c r="BE873" s="164"/>
      <c r="BF873" s="164"/>
      <c r="BG873" s="164"/>
      <c r="BH873" s="164"/>
      <c r="BI873" s="164"/>
      <c r="BJ873" s="165"/>
      <c r="BK873" s="164"/>
      <c r="BL873" s="165"/>
      <c r="BM873" s="165"/>
      <c r="BN873" s="165"/>
      <c r="BO873" s="165"/>
      <c r="BP873" s="165"/>
      <c r="BQ873" s="165"/>
      <c r="BR873" s="165"/>
      <c r="BS873" s="284"/>
      <c r="BT873" s="289"/>
      <c r="BU873" s="279"/>
      <c r="BV873" s="290"/>
      <c r="BW873" s="289"/>
      <c r="BX873" s="289"/>
      <c r="BY873" s="289"/>
      <c r="BZ873" s="289"/>
      <c r="CA873" s="279"/>
      <c r="CB873" s="290"/>
      <c r="CC873" s="289"/>
      <c r="CD873" s="279"/>
      <c r="CE873" s="328"/>
      <c r="CF873" s="290"/>
      <c r="CG873" s="289"/>
      <c r="CH873" s="279"/>
      <c r="CI873" s="328"/>
      <c r="CJ873" s="290"/>
      <c r="CK873" s="289"/>
      <c r="CL873" s="279"/>
      <c r="CM873" s="328"/>
      <c r="CN873" s="290"/>
      <c r="CO873" s="289"/>
      <c r="CP873" s="279"/>
      <c r="CQ873" s="328"/>
      <c r="CR873" s="290"/>
      <c r="CS873" s="289"/>
      <c r="CT873" s="279"/>
      <c r="CU873" s="328"/>
      <c r="CV873" s="328"/>
      <c r="CW873" s="290"/>
      <c r="CX873" s="289"/>
      <c r="CY873" s="279"/>
      <c r="CZ873" s="328"/>
      <c r="DA873" s="328"/>
      <c r="DB873" s="290"/>
      <c r="DC873" s="289"/>
      <c r="DD873" s="279"/>
      <c r="DE873" s="328"/>
      <c r="DF873" s="328"/>
      <c r="DG873" s="290"/>
      <c r="DH873" s="289"/>
      <c r="DI873" s="284"/>
      <c r="DJ873" s="163">
        <v>14</v>
      </c>
      <c r="DK873" s="163">
        <v>13</v>
      </c>
      <c r="DL873" s="163">
        <v>0</v>
      </c>
      <c r="DM873" s="163">
        <v>2</v>
      </c>
      <c r="DN873" s="163">
        <v>7</v>
      </c>
      <c r="DO873" s="163">
        <v>0</v>
      </c>
      <c r="DP873" s="165">
        <v>80.2</v>
      </c>
      <c r="DQ873" s="165">
        <v>74.199996948242102</v>
      </c>
      <c r="DR873" s="165">
        <v>6</v>
      </c>
      <c r="DS873" s="163">
        <v>334</v>
      </c>
      <c r="DT873" s="163">
        <v>80</v>
      </c>
      <c r="DU873" s="163">
        <v>38</v>
      </c>
      <c r="DV873" s="163">
        <v>34</v>
      </c>
      <c r="DW873" s="163">
        <v>12</v>
      </c>
      <c r="DX873" s="163">
        <v>19</v>
      </c>
      <c r="DY873" s="163">
        <v>0</v>
      </c>
      <c r="DZ873" s="163">
        <v>4</v>
      </c>
      <c r="EA873" s="163">
        <v>1</v>
      </c>
      <c r="EB873" s="163">
        <v>0</v>
      </c>
      <c r="EC873" s="163">
        <v>53</v>
      </c>
      <c r="ED873" s="165">
        <v>5.9132233269186498</v>
      </c>
      <c r="EE873" s="165">
        <v>2.11983477757461</v>
      </c>
      <c r="EF873" s="165">
        <v>1.3388430174155399</v>
      </c>
      <c r="EG873" s="165">
        <v>8.9256201161036195</v>
      </c>
      <c r="EH873" s="166">
        <v>1.22727276596424</v>
      </c>
      <c r="EI873" s="165">
        <v>95.198567965777897</v>
      </c>
      <c r="EJ873" s="164">
        <v>0.25723472668810199</v>
      </c>
      <c r="EK873" s="164">
        <v>0.276422764227642</v>
      </c>
      <c r="EL873" s="278">
        <v>0.47674418600000001</v>
      </c>
      <c r="EM873" s="278">
        <v>0.170542635</v>
      </c>
      <c r="EN873" s="278">
        <v>0.35271317800000002</v>
      </c>
      <c r="EO873" s="278">
        <v>0.10465115999999999</v>
      </c>
      <c r="EP873" s="278">
        <v>0.46124030999999999</v>
      </c>
      <c r="EQ873" s="278">
        <v>9.1633469999999995E-2</v>
      </c>
      <c r="ER873" s="165">
        <v>0.67645184846203399</v>
      </c>
      <c r="ES873" s="166">
        <v>3.7933885493440398</v>
      </c>
      <c r="ET873" s="166">
        <v>5.41</v>
      </c>
      <c r="EU873" s="166">
        <v>4.5609545676241297</v>
      </c>
      <c r="EV873" s="166">
        <v>4.2905095634281798</v>
      </c>
      <c r="EW873" s="166">
        <v>4.3718070494629</v>
      </c>
      <c r="EX873" s="284">
        <v>0.73206812143325795</v>
      </c>
    </row>
    <row r="874" spans="1:154" ht="13" customHeight="1">
      <c r="A874" s="160" t="s">
        <v>19</v>
      </c>
      <c r="B874" s="160">
        <v>10573</v>
      </c>
      <c r="C874" s="160">
        <v>615698</v>
      </c>
      <c r="D874" s="160">
        <v>19312</v>
      </c>
      <c r="E874" s="160" t="s">
        <v>686</v>
      </c>
      <c r="F874" s="160" t="s">
        <v>686</v>
      </c>
      <c r="G874" s="175"/>
      <c r="H874" s="168" t="s">
        <v>1037</v>
      </c>
      <c r="I874" s="169" t="s">
        <v>1038</v>
      </c>
      <c r="J874" s="170">
        <v>30</v>
      </c>
      <c r="K874" s="161">
        <v>1</v>
      </c>
      <c r="M874" s="184" t="s">
        <v>837</v>
      </c>
      <c r="Z874" s="163"/>
      <c r="AS874" s="278"/>
      <c r="AT874" s="278"/>
      <c r="AU874" s="278"/>
      <c r="AV874" s="278"/>
      <c r="AW874" s="278"/>
      <c r="AX874" s="278"/>
      <c r="AY874" s="456"/>
      <c r="AZ874" s="278"/>
      <c r="BA874" s="278"/>
      <c r="BB874" s="278"/>
      <c r="BC874" s="278"/>
      <c r="BD874" s="164"/>
      <c r="BE874" s="164"/>
      <c r="BF874" s="164"/>
      <c r="BG874" s="164"/>
      <c r="BH874" s="164"/>
      <c r="BI874" s="164"/>
      <c r="BJ874" s="165"/>
      <c r="BK874" s="164"/>
      <c r="BL874" s="165"/>
      <c r="BM874" s="165"/>
      <c r="BN874" s="165"/>
      <c r="BO874" s="165"/>
      <c r="BP874" s="165"/>
      <c r="BQ874" s="165"/>
      <c r="BR874" s="165"/>
      <c r="BS874" s="284"/>
      <c r="BT874" s="289"/>
      <c r="BU874" s="279"/>
      <c r="BV874" s="290"/>
      <c r="BW874" s="289"/>
      <c r="BX874" s="289"/>
      <c r="BY874" s="289"/>
      <c r="BZ874" s="289"/>
      <c r="CA874" s="279"/>
      <c r="CB874" s="290"/>
      <c r="CC874" s="289"/>
      <c r="CD874" s="279"/>
      <c r="CE874" s="328"/>
      <c r="CF874" s="290"/>
      <c r="CG874" s="289"/>
      <c r="CH874" s="279"/>
      <c r="CI874" s="328"/>
      <c r="CJ874" s="290"/>
      <c r="CK874" s="289"/>
      <c r="CL874" s="279"/>
      <c r="CM874" s="328"/>
      <c r="CN874" s="290"/>
      <c r="CO874" s="289"/>
      <c r="CP874" s="279"/>
      <c r="CQ874" s="328"/>
      <c r="CR874" s="290"/>
      <c r="CS874" s="289"/>
      <c r="CT874" s="279"/>
      <c r="CU874" s="328"/>
      <c r="CV874" s="328"/>
      <c r="CW874" s="290"/>
      <c r="CX874" s="289"/>
      <c r="CY874" s="279"/>
      <c r="CZ874" s="328"/>
      <c r="DA874" s="328"/>
      <c r="DB874" s="290"/>
      <c r="DC874" s="289"/>
      <c r="DD874" s="279"/>
      <c r="DE874" s="328"/>
      <c r="DF874" s="328"/>
      <c r="DG874" s="290"/>
      <c r="DH874" s="289"/>
      <c r="DI874" s="284"/>
      <c r="DJ874" s="163">
        <v>17</v>
      </c>
      <c r="DK874" s="163">
        <v>17</v>
      </c>
      <c r="DL874" s="163">
        <v>0</v>
      </c>
      <c r="DM874" s="163">
        <v>3</v>
      </c>
      <c r="DN874" s="163">
        <v>7</v>
      </c>
      <c r="DO874" s="163">
        <v>0</v>
      </c>
      <c r="DP874" s="165">
        <v>76.2</v>
      </c>
      <c r="DQ874" s="165">
        <v>76.199996948242102</v>
      </c>
      <c r="DR874" s="165"/>
      <c r="DS874" s="163">
        <v>330</v>
      </c>
      <c r="DT874" s="163">
        <v>87</v>
      </c>
      <c r="DU874" s="163">
        <v>47</v>
      </c>
      <c r="DV874" s="163">
        <v>46</v>
      </c>
      <c r="DW874" s="163">
        <v>11</v>
      </c>
      <c r="DX874" s="163">
        <v>23</v>
      </c>
      <c r="DY874" s="163">
        <v>0</v>
      </c>
      <c r="DZ874" s="163">
        <v>4</v>
      </c>
      <c r="EA874" s="163">
        <v>2</v>
      </c>
      <c r="EB874" s="163">
        <v>0</v>
      </c>
      <c r="EC874" s="163">
        <v>62</v>
      </c>
      <c r="ED874" s="165">
        <v>7.2782611109944497</v>
      </c>
      <c r="EE874" s="165">
        <v>2.7000000895624598</v>
      </c>
      <c r="EF874" s="165">
        <v>1.2913043906602999</v>
      </c>
      <c r="EG874" s="165">
        <v>10.213043817040599</v>
      </c>
      <c r="EH874" s="166">
        <v>1.4347826562892301</v>
      </c>
      <c r="EI874" s="165">
        <v>110.73471509703801</v>
      </c>
      <c r="EJ874" s="164">
        <v>0.287128712871287</v>
      </c>
      <c r="EK874" s="164">
        <v>0.33043478260869502</v>
      </c>
      <c r="EL874" s="278">
        <v>0.35</v>
      </c>
      <c r="EM874" s="278">
        <v>0.23749999999999999</v>
      </c>
      <c r="EN874" s="278">
        <v>0.41249999999999998</v>
      </c>
      <c r="EO874" s="278">
        <v>0.1120332</v>
      </c>
      <c r="EP874" s="278">
        <v>0.43568465000000001</v>
      </c>
      <c r="EQ874" s="278">
        <v>8.5294120000000001E-2</v>
      </c>
      <c r="ER874" s="165">
        <v>0.18222547280587001</v>
      </c>
      <c r="ES874" s="166">
        <v>5.4000001791249197</v>
      </c>
      <c r="ET874" s="166">
        <v>5.3</v>
      </c>
      <c r="EU874" s="166">
        <v>4.3900957788997399</v>
      </c>
      <c r="EV874" s="166">
        <v>4.4289719767370102</v>
      </c>
      <c r="EW874" s="166">
        <v>4.3921965808050496</v>
      </c>
      <c r="EX874" s="284">
        <v>0.69492888450622503</v>
      </c>
    </row>
    <row r="875" spans="1:154" ht="13" customHeight="1">
      <c r="A875" s="160" t="s">
        <v>19</v>
      </c>
      <c r="B875" s="160">
        <v>11036</v>
      </c>
      <c r="C875" s="160">
        <v>657571</v>
      </c>
      <c r="D875" s="160">
        <v>19349</v>
      </c>
      <c r="E875" s="160" t="s">
        <v>438</v>
      </c>
      <c r="F875" s="160" t="s">
        <v>438</v>
      </c>
      <c r="G875" s="175"/>
      <c r="H875" s="168" t="s">
        <v>1208</v>
      </c>
      <c r="I875" s="169" t="s">
        <v>393</v>
      </c>
      <c r="J875" s="170">
        <v>28</v>
      </c>
      <c r="K875" s="161">
        <v>1</v>
      </c>
      <c r="M875" s="184" t="s">
        <v>46</v>
      </c>
      <c r="Z875" s="163"/>
      <c r="AS875" s="278"/>
      <c r="AT875" s="278"/>
      <c r="AU875" s="278"/>
      <c r="AV875" s="278"/>
      <c r="AW875" s="278"/>
      <c r="AX875" s="278"/>
      <c r="AY875" s="456"/>
      <c r="AZ875" s="278"/>
      <c r="BA875" s="278"/>
      <c r="BB875" s="278"/>
      <c r="BC875" s="278"/>
      <c r="BD875" s="164"/>
      <c r="BE875" s="164"/>
      <c r="BF875" s="164"/>
      <c r="BG875" s="164"/>
      <c r="BH875" s="164"/>
      <c r="BI875" s="164"/>
      <c r="BJ875" s="165"/>
      <c r="BK875" s="164"/>
      <c r="BL875" s="165"/>
      <c r="BM875" s="165"/>
      <c r="BN875" s="165"/>
      <c r="BO875" s="165"/>
      <c r="BP875" s="165"/>
      <c r="BQ875" s="165"/>
      <c r="BR875" s="165"/>
      <c r="BS875" s="284"/>
      <c r="BT875" s="289"/>
      <c r="BU875" s="279"/>
      <c r="BV875" s="290"/>
      <c r="BW875" s="289"/>
      <c r="BX875" s="289"/>
      <c r="BY875" s="289"/>
      <c r="BZ875" s="289"/>
      <c r="CA875" s="279"/>
      <c r="CB875" s="290"/>
      <c r="CC875" s="289"/>
      <c r="CD875" s="279"/>
      <c r="CE875" s="328"/>
      <c r="CF875" s="290"/>
      <c r="CG875" s="289"/>
      <c r="CH875" s="279"/>
      <c r="CI875" s="328"/>
      <c r="CJ875" s="290"/>
      <c r="CK875" s="289"/>
      <c r="CL875" s="279"/>
      <c r="CM875" s="328"/>
      <c r="CN875" s="290"/>
      <c r="CO875" s="289"/>
      <c r="CP875" s="279"/>
      <c r="CQ875" s="328"/>
      <c r="CR875" s="290"/>
      <c r="CS875" s="289"/>
      <c r="CT875" s="279"/>
      <c r="CU875" s="328"/>
      <c r="CV875" s="328"/>
      <c r="CW875" s="290"/>
      <c r="CX875" s="289"/>
      <c r="CY875" s="279"/>
      <c r="CZ875" s="328"/>
      <c r="DA875" s="328"/>
      <c r="DB875" s="290"/>
      <c r="DC875" s="289"/>
      <c r="DD875" s="279"/>
      <c r="DE875" s="328"/>
      <c r="DF875" s="328"/>
      <c r="DG875" s="290"/>
      <c r="DH875" s="289"/>
      <c r="DI875" s="284"/>
      <c r="DJ875" s="163">
        <v>39</v>
      </c>
      <c r="DK875" s="163">
        <v>0</v>
      </c>
      <c r="DL875" s="163">
        <v>0</v>
      </c>
      <c r="DM875" s="163">
        <v>2</v>
      </c>
      <c r="DN875" s="163">
        <v>1</v>
      </c>
      <c r="DO875" s="163">
        <v>0</v>
      </c>
      <c r="DP875" s="165">
        <v>38.200000000000003</v>
      </c>
      <c r="DQ875" s="165"/>
      <c r="DR875" s="165">
        <v>38.200000762939403</v>
      </c>
      <c r="DS875" s="163">
        <v>156</v>
      </c>
      <c r="DT875" s="163">
        <v>27</v>
      </c>
      <c r="DU875" s="163">
        <v>12</v>
      </c>
      <c r="DV875" s="163">
        <v>12</v>
      </c>
      <c r="DW875" s="163">
        <v>0</v>
      </c>
      <c r="DX875" s="163">
        <v>14</v>
      </c>
      <c r="DY875" s="163">
        <v>2</v>
      </c>
      <c r="DZ875" s="163">
        <v>5</v>
      </c>
      <c r="EA875" s="163">
        <v>0</v>
      </c>
      <c r="EB875" s="163">
        <v>0</v>
      </c>
      <c r="EC875" s="163">
        <v>30</v>
      </c>
      <c r="ED875" s="165">
        <v>6.98276045773222</v>
      </c>
      <c r="EE875" s="165">
        <v>3.2586215469417001</v>
      </c>
      <c r="EF875" s="165">
        <v>0</v>
      </c>
      <c r="EG875" s="165">
        <v>6.2844844119590002</v>
      </c>
      <c r="EH875" s="166">
        <v>1.06034510654452</v>
      </c>
      <c r="EI875" s="165">
        <v>81.836097448669705</v>
      </c>
      <c r="EJ875" s="164">
        <v>0.19708029197080201</v>
      </c>
      <c r="EK875" s="164">
        <v>0.25233644859812998</v>
      </c>
      <c r="EL875" s="278">
        <v>0.48571428500000002</v>
      </c>
      <c r="EM875" s="278">
        <v>0.20952380900000001</v>
      </c>
      <c r="EN875" s="278">
        <v>0.30476190399999997</v>
      </c>
      <c r="EO875" s="278">
        <v>2.8037380000000001E-2</v>
      </c>
      <c r="EP875" s="278">
        <v>0.25233644999999999</v>
      </c>
      <c r="EQ875" s="278">
        <v>7.7943620000000005E-2</v>
      </c>
      <c r="ER875" s="165">
        <v>-0.13139983109561501</v>
      </c>
      <c r="ES875" s="166">
        <v>2.79310418309288</v>
      </c>
      <c r="ET875" s="166">
        <v>2.82</v>
      </c>
      <c r="EU875" s="166">
        <v>3.0081616822377599</v>
      </c>
      <c r="EV875" s="166">
        <v>4.2284797328703796</v>
      </c>
      <c r="EW875" s="166">
        <v>3.97280415279632</v>
      </c>
      <c r="EX875" s="284">
        <v>0.69120800495147705</v>
      </c>
    </row>
    <row r="876" spans="1:154" ht="13" customHeight="1">
      <c r="A876" s="160" t="s">
        <v>19</v>
      </c>
      <c r="B876" s="160">
        <v>9272</v>
      </c>
      <c r="C876" s="160">
        <v>458677</v>
      </c>
      <c r="D876" s="160">
        <v>4301</v>
      </c>
      <c r="E876" s="160" t="s">
        <v>609</v>
      </c>
      <c r="F876" s="160" t="s">
        <v>609</v>
      </c>
      <c r="G876" s="175"/>
      <c r="H876" s="168" t="s">
        <v>143</v>
      </c>
      <c r="I876" s="169" t="s">
        <v>564</v>
      </c>
      <c r="J876" s="170">
        <v>37</v>
      </c>
      <c r="K876" s="161">
        <v>1</v>
      </c>
      <c r="M876" s="184" t="s">
        <v>46</v>
      </c>
      <c r="Z876" s="163"/>
      <c r="AS876" s="278"/>
      <c r="AT876" s="278"/>
      <c r="AU876" s="278"/>
      <c r="AV876" s="278"/>
      <c r="AW876" s="278"/>
      <c r="AX876" s="278"/>
      <c r="AY876" s="456"/>
      <c r="AZ876" s="278"/>
      <c r="BA876" s="278"/>
      <c r="BB876" s="278"/>
      <c r="BC876" s="278"/>
      <c r="BD876" s="164"/>
      <c r="BE876" s="164"/>
      <c r="BF876" s="164"/>
      <c r="BG876" s="164"/>
      <c r="BH876" s="164"/>
      <c r="BI876" s="164"/>
      <c r="BJ876" s="165"/>
      <c r="BK876" s="164"/>
      <c r="BL876" s="165"/>
      <c r="BM876" s="165"/>
      <c r="BN876" s="165"/>
      <c r="BO876" s="165"/>
      <c r="BP876" s="165"/>
      <c r="BQ876" s="165"/>
      <c r="BR876" s="165"/>
      <c r="BS876" s="284"/>
      <c r="BT876" s="289"/>
      <c r="BU876" s="279"/>
      <c r="BV876" s="290"/>
      <c r="BW876" s="289"/>
      <c r="BX876" s="289"/>
      <c r="BY876" s="289"/>
      <c r="BZ876" s="289"/>
      <c r="CA876" s="279"/>
      <c r="CB876" s="290"/>
      <c r="CC876" s="289"/>
      <c r="CD876" s="279"/>
      <c r="CE876" s="328"/>
      <c r="CF876" s="290"/>
      <c r="CG876" s="289"/>
      <c r="CH876" s="279"/>
      <c r="CI876" s="328"/>
      <c r="CJ876" s="290"/>
      <c r="CK876" s="289"/>
      <c r="CL876" s="279"/>
      <c r="CM876" s="328"/>
      <c r="CN876" s="290"/>
      <c r="CO876" s="289"/>
      <c r="CP876" s="279"/>
      <c r="CQ876" s="328"/>
      <c r="CR876" s="290"/>
      <c r="CS876" s="289"/>
      <c r="CT876" s="279"/>
      <c r="CU876" s="328"/>
      <c r="CV876" s="328"/>
      <c r="CW876" s="290"/>
      <c r="CX876" s="289"/>
      <c r="CY876" s="279"/>
      <c r="CZ876" s="328"/>
      <c r="DA876" s="328"/>
      <c r="DB876" s="290"/>
      <c r="DC876" s="289"/>
      <c r="DD876" s="279"/>
      <c r="DE876" s="328"/>
      <c r="DF876" s="328"/>
      <c r="DG876" s="290"/>
      <c r="DH876" s="289"/>
      <c r="DI876" s="284"/>
      <c r="DJ876" s="163">
        <v>35</v>
      </c>
      <c r="DK876" s="163">
        <v>0</v>
      </c>
      <c r="DL876" s="163">
        <v>0</v>
      </c>
      <c r="DM876" s="163">
        <v>2</v>
      </c>
      <c r="DN876" s="163">
        <v>1</v>
      </c>
      <c r="DO876" s="163">
        <v>0</v>
      </c>
      <c r="DP876" s="165">
        <v>27.1</v>
      </c>
      <c r="DQ876" s="165"/>
      <c r="DR876" s="165">
        <v>27.100000381469702</v>
      </c>
      <c r="DS876" s="163">
        <v>118</v>
      </c>
      <c r="DT876" s="163">
        <v>26</v>
      </c>
      <c r="DU876" s="163">
        <v>12</v>
      </c>
      <c r="DV876" s="163">
        <v>8</v>
      </c>
      <c r="DW876" s="163">
        <v>1</v>
      </c>
      <c r="DX876" s="163">
        <v>13</v>
      </c>
      <c r="DY876" s="163">
        <v>2</v>
      </c>
      <c r="DZ876" s="163">
        <v>1</v>
      </c>
      <c r="EA876" s="163">
        <v>3</v>
      </c>
      <c r="EB876" s="163">
        <v>0</v>
      </c>
      <c r="EC876" s="163">
        <v>33</v>
      </c>
      <c r="ED876" s="165">
        <v>10.865857196947401</v>
      </c>
      <c r="EE876" s="165">
        <v>4.2804891987974703</v>
      </c>
      <c r="EF876" s="165">
        <v>0.32926839990749801</v>
      </c>
      <c r="EG876" s="165">
        <v>8.5609783975949494</v>
      </c>
      <c r="EH876" s="166">
        <v>1.4268297329324899</v>
      </c>
      <c r="EI876" s="165">
        <v>110.678042463889</v>
      </c>
      <c r="EJ876" s="164">
        <v>0.25</v>
      </c>
      <c r="EK876" s="164">
        <v>0.35714285714285698</v>
      </c>
      <c r="EL876" s="278">
        <v>0.47826086899999998</v>
      </c>
      <c r="EM876" s="278">
        <v>0.15942028899999999</v>
      </c>
      <c r="EN876" s="278">
        <v>0.36231883999999998</v>
      </c>
      <c r="EO876" s="278">
        <v>2.8169010000000001E-2</v>
      </c>
      <c r="EP876" s="278">
        <v>0.30985915000000003</v>
      </c>
      <c r="EQ876" s="278">
        <v>0.14016735999999999</v>
      </c>
      <c r="ER876" s="165">
        <v>-0.20018434548767</v>
      </c>
      <c r="ES876" s="166">
        <v>2.6341471992599801</v>
      </c>
      <c r="ET876" s="166">
        <v>2.58</v>
      </c>
      <c r="EU876" s="166">
        <v>2.6833087541034</v>
      </c>
      <c r="EV876" s="166">
        <v>3.55637360236289</v>
      </c>
      <c r="EW876" s="166">
        <v>3.3551918659342399</v>
      </c>
      <c r="EX876" s="284">
        <v>0.67995047569274902</v>
      </c>
    </row>
    <row r="877" spans="1:154" ht="13" customHeight="1">
      <c r="A877" s="160" t="s">
        <v>19</v>
      </c>
      <c r="B877" s="160">
        <v>12931</v>
      </c>
      <c r="C877" s="160">
        <v>663568</v>
      </c>
      <c r="D877" s="160">
        <v>21487</v>
      </c>
      <c r="E877" s="160" t="s">
        <v>2172</v>
      </c>
      <c r="F877" s="160" t="s">
        <v>2172</v>
      </c>
      <c r="G877" s="175"/>
      <c r="H877" s="162" t="s">
        <v>3955</v>
      </c>
      <c r="I877" s="162" t="s">
        <v>532</v>
      </c>
      <c r="J877" s="160">
        <v>28</v>
      </c>
      <c r="K877" s="161">
        <v>1</v>
      </c>
      <c r="M877" s="184" t="s">
        <v>837</v>
      </c>
      <c r="Z877" s="163"/>
      <c r="AS877" s="278"/>
      <c r="AT877" s="278"/>
      <c r="AU877" s="278"/>
      <c r="AV877" s="278"/>
      <c r="AW877" s="278"/>
      <c r="AX877" s="278"/>
      <c r="AY877" s="456"/>
      <c r="AZ877" s="278"/>
      <c r="BA877" s="278"/>
      <c r="BB877" s="278"/>
      <c r="BC877" s="278"/>
      <c r="BD877" s="164"/>
      <c r="BE877" s="164"/>
      <c r="BF877" s="164"/>
      <c r="BG877" s="164"/>
      <c r="BH877" s="164"/>
      <c r="BI877" s="164"/>
      <c r="BJ877" s="165"/>
      <c r="BK877" s="164"/>
      <c r="BL877" s="165"/>
      <c r="BM877" s="165"/>
      <c r="BN877" s="165"/>
      <c r="BO877" s="165"/>
      <c r="BP877" s="165"/>
      <c r="BQ877" s="165"/>
      <c r="BR877" s="165"/>
      <c r="BS877" s="284"/>
      <c r="BT877" s="289"/>
      <c r="BU877" s="279"/>
      <c r="BV877" s="290"/>
      <c r="BW877" s="289"/>
      <c r="BX877" s="289"/>
      <c r="BY877" s="289"/>
      <c r="BZ877" s="289"/>
      <c r="CA877" s="279"/>
      <c r="CB877" s="290"/>
      <c r="CC877" s="289"/>
      <c r="CD877" s="279"/>
      <c r="CE877" s="328"/>
      <c r="CF877" s="290"/>
      <c r="CG877" s="289"/>
      <c r="CH877" s="279"/>
      <c r="CI877" s="328"/>
      <c r="CJ877" s="290"/>
      <c r="CK877" s="289"/>
      <c r="CL877" s="279"/>
      <c r="CM877" s="328"/>
      <c r="CN877" s="290"/>
      <c r="CO877" s="289"/>
      <c r="CP877" s="279"/>
      <c r="CQ877" s="328"/>
      <c r="CR877" s="290"/>
      <c r="CS877" s="289"/>
      <c r="CT877" s="279"/>
      <c r="CU877" s="328"/>
      <c r="CV877" s="328"/>
      <c r="CW877" s="290"/>
      <c r="CX877" s="289"/>
      <c r="CY877" s="279"/>
      <c r="CZ877" s="328"/>
      <c r="DA877" s="328"/>
      <c r="DB877" s="290"/>
      <c r="DC877" s="289"/>
      <c r="DD877" s="279"/>
      <c r="DE877" s="328"/>
      <c r="DF877" s="328"/>
      <c r="DG877" s="290"/>
      <c r="DH877" s="183"/>
      <c r="DI877" s="284"/>
      <c r="DJ877" s="163">
        <v>12</v>
      </c>
      <c r="DK877" s="163">
        <v>12</v>
      </c>
      <c r="DL877" s="163">
        <v>1</v>
      </c>
      <c r="DM877" s="163">
        <v>3</v>
      </c>
      <c r="DN877" s="163">
        <v>4</v>
      </c>
      <c r="DO877" s="163">
        <v>0</v>
      </c>
      <c r="DP877" s="165">
        <v>68</v>
      </c>
      <c r="DQ877" s="165">
        <v>68</v>
      </c>
      <c r="DR877" s="165"/>
      <c r="DS877" s="163">
        <v>287</v>
      </c>
      <c r="DT877" s="163">
        <v>66</v>
      </c>
      <c r="DU877" s="163">
        <v>35</v>
      </c>
      <c r="DV877" s="163">
        <v>32</v>
      </c>
      <c r="DW877" s="163">
        <v>7</v>
      </c>
      <c r="DX877" s="163">
        <v>22</v>
      </c>
      <c r="DY877" s="163">
        <v>0</v>
      </c>
      <c r="DZ877" s="163">
        <v>6</v>
      </c>
      <c r="EA877" s="163">
        <v>0</v>
      </c>
      <c r="EB877" s="163">
        <v>0</v>
      </c>
      <c r="EC877" s="163">
        <v>49</v>
      </c>
      <c r="ED877" s="165">
        <v>6.48529411764705</v>
      </c>
      <c r="EE877" s="165">
        <v>2.9117647058823501</v>
      </c>
      <c r="EF877" s="165">
        <v>0.92647058823529405</v>
      </c>
      <c r="EG877" s="165">
        <v>8.7352941176470509</v>
      </c>
      <c r="EH877" s="166">
        <v>1.29411764705882</v>
      </c>
      <c r="EI877" s="165">
        <v>99.878367166588404</v>
      </c>
      <c r="EJ877" s="164">
        <v>0.25482625482625398</v>
      </c>
      <c r="EK877" s="164">
        <v>0.29064039408866899</v>
      </c>
      <c r="EL877" s="278">
        <v>0.49523809499999999</v>
      </c>
      <c r="EM877" s="278">
        <v>0.2</v>
      </c>
      <c r="EN877" s="278">
        <v>0.30476190399999997</v>
      </c>
      <c r="EO877" s="278">
        <v>6.1904760000000003E-2</v>
      </c>
      <c r="EP877" s="278">
        <v>0.48571428999999999</v>
      </c>
      <c r="EQ877" s="278">
        <v>7.4881519999999993E-2</v>
      </c>
      <c r="ER877" s="165">
        <v>-0.48483209903920499</v>
      </c>
      <c r="ES877" s="166">
        <v>4.23529411764705</v>
      </c>
      <c r="ET877" s="166">
        <v>4.41</v>
      </c>
      <c r="EU877" s="166">
        <v>4.2181008507223599</v>
      </c>
      <c r="EV877" s="166">
        <v>4.2676778765285697</v>
      </c>
      <c r="EW877" s="166">
        <v>4.3894062209213098</v>
      </c>
      <c r="EX877" s="284">
        <v>0.65057301521301203</v>
      </c>
    </row>
    <row r="878" spans="1:154" ht="13" customHeight="1">
      <c r="A878" s="160" t="s">
        <v>19</v>
      </c>
      <c r="B878" s="160">
        <v>12830</v>
      </c>
      <c r="C878" s="160">
        <v>694037</v>
      </c>
      <c r="D878" s="160">
        <v>27914</v>
      </c>
      <c r="E878" s="160" t="s">
        <v>129</v>
      </c>
      <c r="F878" s="160" t="s">
        <v>129</v>
      </c>
      <c r="G878" s="175"/>
      <c r="H878" s="162" t="s">
        <v>3565</v>
      </c>
      <c r="I878" s="162" t="s">
        <v>197</v>
      </c>
      <c r="J878" s="160">
        <v>25</v>
      </c>
      <c r="K878" s="161">
        <v>1</v>
      </c>
      <c r="Z878" s="163"/>
      <c r="AS878" s="278"/>
      <c r="AT878" s="278"/>
      <c r="AU878" s="278"/>
      <c r="AV878" s="278"/>
      <c r="AW878" s="278"/>
      <c r="AX878" s="278"/>
      <c r="AY878" s="456"/>
      <c r="AZ878" s="278"/>
      <c r="BA878" s="278"/>
      <c r="BB878" s="278"/>
      <c r="BC878" s="278"/>
      <c r="BD878" s="164"/>
      <c r="BE878" s="164"/>
      <c r="BF878" s="164"/>
      <c r="BG878" s="164"/>
      <c r="BH878" s="164"/>
      <c r="BI878" s="164"/>
      <c r="BJ878" s="165"/>
      <c r="BK878" s="164"/>
      <c r="BL878" s="165"/>
      <c r="BM878" s="165"/>
      <c r="BN878" s="165"/>
      <c r="BO878" s="165"/>
      <c r="BP878" s="165"/>
      <c r="BQ878" s="165"/>
      <c r="BR878" s="165"/>
      <c r="BS878" s="284"/>
      <c r="BT878" s="289"/>
      <c r="BU878" s="279"/>
      <c r="BV878" s="290"/>
      <c r="BW878" s="289"/>
      <c r="BX878" s="289"/>
      <c r="BY878" s="289"/>
      <c r="BZ878" s="289"/>
      <c r="CA878" s="279"/>
      <c r="CB878" s="290"/>
      <c r="CC878" s="289"/>
      <c r="CD878" s="279"/>
      <c r="CE878" s="328"/>
      <c r="CF878" s="290"/>
      <c r="CG878" s="289"/>
      <c r="CH878" s="279"/>
      <c r="CI878" s="328"/>
      <c r="CJ878" s="290"/>
      <c r="CK878" s="289"/>
      <c r="CL878" s="279"/>
      <c r="CM878" s="328"/>
      <c r="CN878" s="290"/>
      <c r="CO878" s="289"/>
      <c r="CP878" s="279"/>
      <c r="CQ878" s="328"/>
      <c r="CR878" s="290"/>
      <c r="CS878" s="289"/>
      <c r="CT878" s="279"/>
      <c r="CU878" s="328"/>
      <c r="CV878" s="328"/>
      <c r="CW878" s="290"/>
      <c r="CX878" s="289"/>
      <c r="CY878" s="279"/>
      <c r="CZ878" s="328"/>
      <c r="DA878" s="328"/>
      <c r="DB878" s="290"/>
      <c r="DC878" s="289"/>
      <c r="DD878" s="279"/>
      <c r="DE878" s="328"/>
      <c r="DF878" s="328"/>
      <c r="DG878" s="290"/>
      <c r="DH878" s="289"/>
      <c r="DI878" s="284"/>
      <c r="DJ878" s="163">
        <v>30</v>
      </c>
      <c r="DK878" s="163">
        <v>0</v>
      </c>
      <c r="DL878" s="163">
        <v>0</v>
      </c>
      <c r="DM878" s="163">
        <v>0</v>
      </c>
      <c r="DN878" s="163">
        <v>2</v>
      </c>
      <c r="DO878" s="163">
        <v>10</v>
      </c>
      <c r="DP878" s="165">
        <v>31.2</v>
      </c>
      <c r="DQ878" s="165"/>
      <c r="DR878" s="165">
        <v>31.2000007629394</v>
      </c>
      <c r="DS878" s="163">
        <v>124</v>
      </c>
      <c r="DT878" s="163">
        <v>19</v>
      </c>
      <c r="DU878" s="163">
        <v>8</v>
      </c>
      <c r="DV878" s="163">
        <v>6</v>
      </c>
      <c r="DW878" s="163">
        <v>2</v>
      </c>
      <c r="DX878" s="163">
        <v>11</v>
      </c>
      <c r="DY878" s="163">
        <v>1</v>
      </c>
      <c r="DZ878" s="163">
        <v>1</v>
      </c>
      <c r="EA878" s="163">
        <v>1</v>
      </c>
      <c r="EB878" s="163">
        <v>0</v>
      </c>
      <c r="EC878" s="163">
        <v>35</v>
      </c>
      <c r="ED878" s="165">
        <v>9.9473692199200396</v>
      </c>
      <c r="EE878" s="165">
        <v>3.1263160405463002</v>
      </c>
      <c r="EF878" s="165">
        <v>0.56842109828114495</v>
      </c>
      <c r="EG878" s="165">
        <v>5.40000043367088</v>
      </c>
      <c r="EH878" s="166">
        <v>0.94736849713524196</v>
      </c>
      <c r="EI878" s="165">
        <v>73.1167052809935</v>
      </c>
      <c r="EJ878" s="164">
        <v>0.16964285714285701</v>
      </c>
      <c r="EK878" s="164">
        <v>0.22666666666666599</v>
      </c>
      <c r="EL878" s="278">
        <v>0.37333333299999999</v>
      </c>
      <c r="EM878" s="278">
        <v>0.2</v>
      </c>
      <c r="EN878" s="278">
        <v>0.42666666600000003</v>
      </c>
      <c r="EO878" s="278">
        <v>2.5974029999999999E-2</v>
      </c>
      <c r="EP878" s="278">
        <v>0.41558442000000001</v>
      </c>
      <c r="EQ878" s="278">
        <v>0.12096774</v>
      </c>
      <c r="ER878" s="165">
        <v>-0.21223004904309001</v>
      </c>
      <c r="ES878" s="166">
        <v>1.7052632948434301</v>
      </c>
      <c r="ET878" s="166">
        <v>2.78</v>
      </c>
      <c r="EU878" s="166">
        <v>2.8331163103098298</v>
      </c>
      <c r="EV878" s="166">
        <v>3.5021359075355898</v>
      </c>
      <c r="EW878" s="166">
        <v>3.12410704771579</v>
      </c>
      <c r="EX878" s="284">
        <v>0.63819694519042902</v>
      </c>
    </row>
    <row r="879" spans="1:154" ht="13" customHeight="1">
      <c r="A879" s="160" t="s">
        <v>19</v>
      </c>
      <c r="B879" s="160">
        <v>10576</v>
      </c>
      <c r="C879" s="160">
        <v>641778</v>
      </c>
      <c r="D879" s="160">
        <v>19316</v>
      </c>
      <c r="E879" s="160" t="s">
        <v>470</v>
      </c>
      <c r="F879" s="160" t="s">
        <v>470</v>
      </c>
      <c r="G879" s="175"/>
      <c r="H879" s="168" t="s">
        <v>1041</v>
      </c>
      <c r="I879" s="169" t="s">
        <v>572</v>
      </c>
      <c r="J879" s="170">
        <v>30</v>
      </c>
      <c r="K879" s="161">
        <v>1</v>
      </c>
      <c r="M879" s="184" t="s">
        <v>46</v>
      </c>
      <c r="Z879" s="163"/>
      <c r="BT879" s="289"/>
      <c r="BU879" s="279"/>
      <c r="BV879" s="290"/>
      <c r="BW879" s="289"/>
      <c r="BX879" s="289"/>
      <c r="BY879" s="289"/>
      <c r="BZ879" s="289"/>
      <c r="CA879" s="279"/>
      <c r="CB879" s="290"/>
      <c r="CC879" s="289"/>
      <c r="CD879" s="279"/>
      <c r="CE879" s="328"/>
      <c r="CF879" s="290"/>
      <c r="CG879" s="289"/>
      <c r="CH879" s="279"/>
      <c r="CI879" s="328"/>
      <c r="CJ879" s="290"/>
      <c r="CK879" s="289"/>
      <c r="CL879" s="279"/>
      <c r="CM879" s="328"/>
      <c r="CN879" s="290"/>
      <c r="CO879" s="289"/>
      <c r="CP879" s="279"/>
      <c r="CQ879" s="328"/>
      <c r="CR879" s="290"/>
      <c r="CS879" s="289"/>
      <c r="CT879" s="279"/>
      <c r="CU879" s="328"/>
      <c r="CV879" s="328"/>
      <c r="CW879" s="290"/>
      <c r="CX879" s="289"/>
      <c r="CY879" s="279"/>
      <c r="CZ879" s="328"/>
      <c r="DA879" s="328"/>
      <c r="DB879" s="290"/>
      <c r="DC879" s="289"/>
      <c r="DD879" s="279"/>
      <c r="DE879" s="328"/>
      <c r="DF879" s="328"/>
      <c r="DG879" s="290"/>
      <c r="DH879" s="289"/>
      <c r="DJ879" s="163">
        <v>13</v>
      </c>
      <c r="DK879" s="163">
        <v>7</v>
      </c>
      <c r="DL879" s="163">
        <v>0</v>
      </c>
      <c r="DM879" s="163">
        <v>4</v>
      </c>
      <c r="DN879" s="163">
        <v>1</v>
      </c>
      <c r="DO879" s="163">
        <v>0</v>
      </c>
      <c r="DP879" s="165">
        <v>51</v>
      </c>
      <c r="DQ879" s="165">
        <v>32.099998474121001</v>
      </c>
      <c r="DR879" s="165">
        <v>18.2000007629394</v>
      </c>
      <c r="DS879" s="163">
        <v>203</v>
      </c>
      <c r="DT879" s="163">
        <v>37</v>
      </c>
      <c r="DU879" s="163">
        <v>15</v>
      </c>
      <c r="DV879" s="163">
        <v>15</v>
      </c>
      <c r="DW879" s="163">
        <v>6</v>
      </c>
      <c r="DX879" s="163">
        <v>15</v>
      </c>
      <c r="DY879" s="163">
        <v>0</v>
      </c>
      <c r="DZ879" s="163">
        <v>2</v>
      </c>
      <c r="EA879" s="163">
        <v>0</v>
      </c>
      <c r="EB879" s="163">
        <v>0</v>
      </c>
      <c r="EC879" s="163">
        <v>51</v>
      </c>
      <c r="ED879" s="165">
        <v>9.0000006731819209</v>
      </c>
      <c r="EE879" s="165">
        <v>2.6470590215240901</v>
      </c>
      <c r="EF879" s="165">
        <v>1.0588236086096301</v>
      </c>
      <c r="EG879" s="165">
        <v>6.5294122530927599</v>
      </c>
      <c r="EH879" s="166">
        <v>1.0196079194018699</v>
      </c>
      <c r="EI879" s="166">
        <v>79.090171725078605</v>
      </c>
      <c r="EJ879" s="164">
        <v>0.19892473118279499</v>
      </c>
      <c r="EK879" s="164">
        <v>0.240310077519379</v>
      </c>
      <c r="EL879" s="278">
        <v>0.32835820799999998</v>
      </c>
      <c r="EM879" s="278">
        <v>0.17164179099999999</v>
      </c>
      <c r="EN879" s="278">
        <v>0.5</v>
      </c>
      <c r="EO879" s="278">
        <v>7.4074070000000006E-2</v>
      </c>
      <c r="EP879" s="278">
        <v>0.43703703999999999</v>
      </c>
      <c r="EQ879" s="278">
        <v>9.5179230000000004E-2</v>
      </c>
      <c r="ER879" s="165">
        <v>0.26974207106687698</v>
      </c>
      <c r="ES879" s="166">
        <v>2.6470590215240901</v>
      </c>
      <c r="ET879" s="166">
        <v>3.2</v>
      </c>
      <c r="EU879" s="166">
        <v>3.6151597138507099</v>
      </c>
      <c r="EV879" s="166">
        <v>4.02290267620356</v>
      </c>
      <c r="EW879" s="166">
        <v>3.6417044354925401</v>
      </c>
      <c r="EX879" s="284">
        <v>0.63529202342033297</v>
      </c>
    </row>
    <row r="880" spans="1:154" ht="13" customHeight="1">
      <c r="A880" s="160" t="s">
        <v>19</v>
      </c>
      <c r="B880" s="160">
        <v>10325</v>
      </c>
      <c r="C880" s="160">
        <v>592779</v>
      </c>
      <c r="D880" s="160">
        <v>16727</v>
      </c>
      <c r="E880" s="160" t="s">
        <v>567</v>
      </c>
      <c r="F880" s="160" t="s">
        <v>567</v>
      </c>
      <c r="G880" s="175"/>
      <c r="H880" s="162" t="s">
        <v>317</v>
      </c>
      <c r="I880" s="162" t="s">
        <v>397</v>
      </c>
      <c r="J880" s="160">
        <v>33</v>
      </c>
      <c r="K880" s="161">
        <v>1</v>
      </c>
      <c r="Z880" s="163"/>
      <c r="AS880" s="278"/>
      <c r="AT880" s="278"/>
      <c r="AU880" s="278"/>
      <c r="AV880" s="278"/>
      <c r="AW880" s="278"/>
      <c r="AX880" s="278"/>
      <c r="AY880" s="456"/>
      <c r="AZ880" s="278"/>
      <c r="BA880" s="278"/>
      <c r="BB880" s="278"/>
      <c r="BC880" s="278"/>
      <c r="BD880" s="164"/>
      <c r="BE880" s="164"/>
      <c r="BF880" s="164"/>
      <c r="BG880" s="164"/>
      <c r="BH880" s="164"/>
      <c r="BI880" s="164"/>
      <c r="BJ880" s="165"/>
      <c r="BK880" s="164"/>
      <c r="BL880" s="165"/>
      <c r="BM880" s="165"/>
      <c r="BN880" s="165"/>
      <c r="BO880" s="165"/>
      <c r="BP880" s="165"/>
      <c r="BQ880" s="165"/>
      <c r="BR880" s="165"/>
      <c r="BS880" s="284"/>
      <c r="BT880" s="289"/>
      <c r="BU880" s="279"/>
      <c r="BV880" s="290"/>
      <c r="BW880" s="289"/>
      <c r="BX880" s="289"/>
      <c r="BY880" s="289"/>
      <c r="BZ880" s="289"/>
      <c r="CA880" s="279"/>
      <c r="CB880" s="290"/>
      <c r="CC880" s="289"/>
      <c r="CD880" s="279"/>
      <c r="CE880" s="328"/>
      <c r="CF880" s="290"/>
      <c r="CG880" s="289"/>
      <c r="CH880" s="279"/>
      <c r="CI880" s="328"/>
      <c r="CJ880" s="290"/>
      <c r="CK880" s="289"/>
      <c r="CL880" s="279"/>
      <c r="CM880" s="328"/>
      <c r="CN880" s="290"/>
      <c r="CO880" s="289"/>
      <c r="CP880" s="279"/>
      <c r="CQ880" s="328"/>
      <c r="CR880" s="290"/>
      <c r="CS880" s="289"/>
      <c r="CT880" s="279"/>
      <c r="CU880" s="328"/>
      <c r="CV880" s="328"/>
      <c r="CW880" s="290"/>
      <c r="CX880" s="289"/>
      <c r="CY880" s="279"/>
      <c r="CZ880" s="328"/>
      <c r="DA880" s="328"/>
      <c r="DB880" s="290"/>
      <c r="DC880" s="289"/>
      <c r="DD880" s="279"/>
      <c r="DE880" s="328"/>
      <c r="DF880" s="328"/>
      <c r="DG880" s="290"/>
      <c r="DH880" s="289"/>
      <c r="DI880" s="284"/>
      <c r="DJ880" s="163">
        <v>30</v>
      </c>
      <c r="DK880" s="163">
        <v>0</v>
      </c>
      <c r="DL880" s="163">
        <v>0</v>
      </c>
      <c r="DM880" s="163">
        <v>1</v>
      </c>
      <c r="DN880" s="163">
        <v>1</v>
      </c>
      <c r="DO880" s="163">
        <v>0</v>
      </c>
      <c r="DP880" s="165">
        <v>26.2</v>
      </c>
      <c r="DQ880" s="165"/>
      <c r="DR880" s="165">
        <v>26.2000007629394</v>
      </c>
      <c r="DS880" s="163">
        <v>112</v>
      </c>
      <c r="DT880" s="163">
        <v>22</v>
      </c>
      <c r="DU880" s="163">
        <v>8</v>
      </c>
      <c r="DV880" s="163">
        <v>8</v>
      </c>
      <c r="DW880" s="163">
        <v>2</v>
      </c>
      <c r="DX880" s="163">
        <v>10</v>
      </c>
      <c r="DY880" s="163">
        <v>1</v>
      </c>
      <c r="DZ880" s="163">
        <v>2</v>
      </c>
      <c r="EA880" s="163">
        <v>1</v>
      </c>
      <c r="EB880" s="163">
        <v>0</v>
      </c>
      <c r="EC880" s="163">
        <v>35</v>
      </c>
      <c r="ED880" s="165">
        <v>11.812501971423901</v>
      </c>
      <c r="EE880" s="165">
        <v>3.3750005632639799</v>
      </c>
      <c r="EF880" s="165">
        <v>0.67500011265279702</v>
      </c>
      <c r="EG880" s="165">
        <v>7.4250012391807703</v>
      </c>
      <c r="EH880" s="166">
        <v>1.2000002002716399</v>
      </c>
      <c r="EI880" s="165">
        <v>93.083056833540695</v>
      </c>
      <c r="EJ880" s="164">
        <v>0.22</v>
      </c>
      <c r="EK880" s="164">
        <v>0.317460317460317</v>
      </c>
      <c r="EL880" s="278">
        <v>0.40625</v>
      </c>
      <c r="EM880" s="278">
        <v>0.109375</v>
      </c>
      <c r="EN880" s="278">
        <v>0.484375</v>
      </c>
      <c r="EO880" s="278">
        <v>4.6153850000000003E-2</v>
      </c>
      <c r="EP880" s="278">
        <v>0.30769231000000002</v>
      </c>
      <c r="EQ880" s="278">
        <v>0.14573991</v>
      </c>
      <c r="ER880" s="165">
        <v>-0.33537570569828701</v>
      </c>
      <c r="ES880" s="166">
        <v>2.7000004506111899</v>
      </c>
      <c r="ET880" s="166">
        <v>2.36</v>
      </c>
      <c r="EU880" s="166">
        <v>2.7857478594779801</v>
      </c>
      <c r="EV880" s="166">
        <v>3.5249130436204301</v>
      </c>
      <c r="EW880" s="166">
        <v>2.8183917224456598</v>
      </c>
      <c r="EX880" s="284">
        <v>0.59759968519210804</v>
      </c>
    </row>
    <row r="881" spans="1:156" ht="13" customHeight="1">
      <c r="A881" s="160" t="s">
        <v>19</v>
      </c>
      <c r="C881" s="160">
        <v>682052</v>
      </c>
      <c r="D881" s="160">
        <v>25098</v>
      </c>
      <c r="E881" s="160" t="s">
        <v>4356</v>
      </c>
      <c r="F881" s="160" t="s">
        <v>4356</v>
      </c>
      <c r="G881" s="175"/>
      <c r="H881" s="162" t="s">
        <v>121</v>
      </c>
      <c r="I881" s="162" t="s">
        <v>576</v>
      </c>
      <c r="J881" s="160">
        <v>27</v>
      </c>
      <c r="K881" s="161">
        <v>1</v>
      </c>
      <c r="Z881" s="163"/>
      <c r="AS881" s="278"/>
      <c r="AT881" s="278"/>
      <c r="AU881" s="278"/>
      <c r="AV881" s="278"/>
      <c r="AW881" s="278"/>
      <c r="AX881" s="278"/>
      <c r="AY881" s="456"/>
      <c r="AZ881" s="278"/>
      <c r="BA881" s="278"/>
      <c r="BB881" s="278"/>
      <c r="BC881" s="278"/>
      <c r="BD881" s="164"/>
      <c r="BE881" s="164"/>
      <c r="BF881" s="164"/>
      <c r="BG881" s="164"/>
      <c r="BH881" s="164"/>
      <c r="BI881" s="164"/>
      <c r="BJ881" s="165"/>
      <c r="BK881" s="164"/>
      <c r="BL881" s="165"/>
      <c r="BM881" s="165"/>
      <c r="BN881" s="165"/>
      <c r="BO881" s="165"/>
      <c r="BP881" s="165"/>
      <c r="BQ881" s="165"/>
      <c r="BR881" s="165"/>
      <c r="BS881" s="284"/>
      <c r="BT881" s="289"/>
      <c r="BU881" s="279"/>
      <c r="BV881" s="290"/>
      <c r="BW881" s="289"/>
      <c r="BX881" s="289"/>
      <c r="BY881" s="289"/>
      <c r="BZ881" s="289"/>
      <c r="CA881" s="279"/>
      <c r="CB881" s="290"/>
      <c r="CC881" s="289"/>
      <c r="CD881" s="279"/>
      <c r="CE881" s="328"/>
      <c r="CF881" s="290"/>
      <c r="CG881" s="289"/>
      <c r="CH881" s="279"/>
      <c r="CI881" s="328"/>
      <c r="CJ881" s="290"/>
      <c r="CK881" s="289"/>
      <c r="CL881" s="279"/>
      <c r="CM881" s="328"/>
      <c r="CN881" s="290"/>
      <c r="CO881" s="289"/>
      <c r="CP881" s="279"/>
      <c r="CQ881" s="328"/>
      <c r="CR881" s="290"/>
      <c r="CS881" s="289"/>
      <c r="CT881" s="279"/>
      <c r="CU881" s="328"/>
      <c r="CV881" s="328"/>
      <c r="CW881" s="290"/>
      <c r="CX881" s="289"/>
      <c r="CY881" s="279"/>
      <c r="CZ881" s="328"/>
      <c r="DA881" s="328"/>
      <c r="DB881" s="290"/>
      <c r="DC881" s="289"/>
      <c r="DD881" s="279"/>
      <c r="DE881" s="328"/>
      <c r="DF881" s="328"/>
      <c r="DG881" s="290"/>
      <c r="DH881" s="289"/>
      <c r="DI881" s="284"/>
      <c r="DJ881" s="163">
        <v>13</v>
      </c>
      <c r="DK881" s="163">
        <v>9</v>
      </c>
      <c r="DL881" s="163">
        <v>0</v>
      </c>
      <c r="DM881" s="163">
        <v>2</v>
      </c>
      <c r="DN881" s="163">
        <v>5</v>
      </c>
      <c r="DO881" s="163">
        <v>0</v>
      </c>
      <c r="DP881" s="165">
        <v>50.2</v>
      </c>
      <c r="DQ881" s="165">
        <v>42</v>
      </c>
      <c r="DR881" s="165">
        <v>8.1999998092651296</v>
      </c>
      <c r="DS881" s="163">
        <v>226</v>
      </c>
      <c r="DT881" s="163">
        <v>49</v>
      </c>
      <c r="DU881" s="163">
        <v>28</v>
      </c>
      <c r="DV881" s="163">
        <v>24</v>
      </c>
      <c r="DW881" s="163">
        <v>8</v>
      </c>
      <c r="DX881" s="163">
        <v>19</v>
      </c>
      <c r="DY881" s="163">
        <v>0</v>
      </c>
      <c r="DZ881" s="163">
        <v>8</v>
      </c>
      <c r="EA881" s="163">
        <v>0</v>
      </c>
      <c r="EB881" s="163">
        <v>1</v>
      </c>
      <c r="EC881" s="163">
        <v>64</v>
      </c>
      <c r="ED881" s="165">
        <v>11.3684214092688</v>
      </c>
      <c r="EE881" s="165">
        <v>3.3750001058766701</v>
      </c>
      <c r="EF881" s="165">
        <v>1.4210526761586</v>
      </c>
      <c r="EG881" s="165">
        <v>8.7039476414714194</v>
      </c>
      <c r="EH881" s="166">
        <v>1.3421053052609</v>
      </c>
      <c r="EI881" s="165">
        <v>104.106036297258</v>
      </c>
      <c r="EJ881" s="164">
        <v>0.24623115577889401</v>
      </c>
      <c r="EK881" s="164">
        <v>0.32283464566929099</v>
      </c>
      <c r="EL881" s="278">
        <v>0.21969696899999999</v>
      </c>
      <c r="EM881" s="278">
        <v>0.25757575700000002</v>
      </c>
      <c r="EN881" s="278">
        <v>0.52272727200000002</v>
      </c>
      <c r="EO881" s="278">
        <v>5.1851849999999998E-2</v>
      </c>
      <c r="EP881" s="278">
        <v>0.33333332999999998</v>
      </c>
      <c r="EQ881" s="278">
        <v>0.12405608999999999</v>
      </c>
      <c r="ER881" s="165">
        <v>0.197878251212733</v>
      </c>
      <c r="ES881" s="166">
        <v>4.2631580284758002</v>
      </c>
      <c r="ET881" s="166">
        <v>3.56</v>
      </c>
      <c r="EU881" s="166">
        <v>4.2107479448381202</v>
      </c>
      <c r="EV881" s="166">
        <v>4.1662214441863599</v>
      </c>
      <c r="EW881" s="166">
        <v>3.5788551750473001</v>
      </c>
      <c r="EX881" s="284">
        <v>0.58276948332786505</v>
      </c>
    </row>
    <row r="882" spans="1:156" ht="13" customHeight="1">
      <c r="A882" s="160" t="s">
        <v>19</v>
      </c>
      <c r="B882" s="160">
        <v>10418</v>
      </c>
      <c r="C882" s="160">
        <v>641745</v>
      </c>
      <c r="D882" s="160">
        <v>15734</v>
      </c>
      <c r="E882" s="160" t="s">
        <v>129</v>
      </c>
      <c r="F882" s="160" t="s">
        <v>129</v>
      </c>
      <c r="G882" s="175"/>
      <c r="H882" s="168" t="s">
        <v>899</v>
      </c>
      <c r="I882" s="169" t="s">
        <v>293</v>
      </c>
      <c r="J882" s="170">
        <v>29</v>
      </c>
      <c r="K882" s="161">
        <v>1</v>
      </c>
      <c r="M882" s="184" t="s">
        <v>837</v>
      </c>
      <c r="Z882" s="163"/>
      <c r="AS882" s="278"/>
      <c r="AT882" s="278"/>
      <c r="AU882" s="278"/>
      <c r="AV882" s="278"/>
      <c r="AW882" s="278"/>
      <c r="AX882" s="278"/>
      <c r="AY882" s="456"/>
      <c r="AZ882" s="278"/>
      <c r="BA882" s="278"/>
      <c r="BB882" s="278"/>
      <c r="BC882" s="278"/>
      <c r="BD882" s="164"/>
      <c r="BE882" s="164"/>
      <c r="BF882" s="164"/>
      <c r="BG882" s="164"/>
      <c r="BH882" s="164"/>
      <c r="BI882" s="164"/>
      <c r="BJ882" s="165"/>
      <c r="BK882" s="164"/>
      <c r="BL882" s="165"/>
      <c r="BM882" s="165"/>
      <c r="BN882" s="165"/>
      <c r="BO882" s="165"/>
      <c r="BP882" s="165"/>
      <c r="BQ882" s="165"/>
      <c r="BR882" s="165"/>
      <c r="BS882" s="284"/>
      <c r="BT882" s="289"/>
      <c r="BU882" s="279"/>
      <c r="BV882" s="290"/>
      <c r="BW882" s="289"/>
      <c r="BX882" s="289"/>
      <c r="BY882" s="289"/>
      <c r="BZ882" s="289"/>
      <c r="CA882" s="279"/>
      <c r="CB882" s="290"/>
      <c r="CC882" s="289"/>
      <c r="CD882" s="279"/>
      <c r="CE882" s="328"/>
      <c r="CF882" s="290"/>
      <c r="CG882" s="289"/>
      <c r="CH882" s="279"/>
      <c r="CI882" s="328"/>
      <c r="CJ882" s="290"/>
      <c r="CK882" s="289"/>
      <c r="CL882" s="279"/>
      <c r="CM882" s="328"/>
      <c r="CN882" s="290"/>
      <c r="CO882" s="289"/>
      <c r="CP882" s="279"/>
      <c r="CQ882" s="328"/>
      <c r="CR882" s="290"/>
      <c r="CS882" s="289"/>
      <c r="CT882" s="279"/>
      <c r="CU882" s="328"/>
      <c r="CV882" s="328"/>
      <c r="CW882" s="290"/>
      <c r="CX882" s="289"/>
      <c r="CY882" s="279"/>
      <c r="CZ882" s="328"/>
      <c r="DA882" s="328"/>
      <c r="DB882" s="290"/>
      <c r="DC882" s="289"/>
      <c r="DD882" s="279"/>
      <c r="DE882" s="328"/>
      <c r="DF882" s="328"/>
      <c r="DG882" s="290"/>
      <c r="DH882" s="289"/>
      <c r="DI882" s="284"/>
      <c r="DJ882" s="163">
        <v>38</v>
      </c>
      <c r="DK882" s="163">
        <v>1</v>
      </c>
      <c r="DL882" s="163">
        <v>0</v>
      </c>
      <c r="DM882" s="163">
        <v>3</v>
      </c>
      <c r="DN882" s="163">
        <v>1</v>
      </c>
      <c r="DO882" s="163">
        <v>0</v>
      </c>
      <c r="DP882" s="165">
        <v>40.200000000000003</v>
      </c>
      <c r="DQ882" s="165">
        <v>1</v>
      </c>
      <c r="DR882" s="165">
        <v>39.200000762939403</v>
      </c>
      <c r="DS882" s="163">
        <v>168</v>
      </c>
      <c r="DT882" s="163">
        <v>34</v>
      </c>
      <c r="DU882" s="163">
        <v>15</v>
      </c>
      <c r="DV882" s="163">
        <v>13</v>
      </c>
      <c r="DW882" s="163">
        <v>2</v>
      </c>
      <c r="DX882" s="163">
        <v>13</v>
      </c>
      <c r="DY882" s="163">
        <v>0</v>
      </c>
      <c r="DZ882" s="163">
        <v>4</v>
      </c>
      <c r="EA882" s="163">
        <v>1</v>
      </c>
      <c r="EB882" s="163">
        <v>0</v>
      </c>
      <c r="EC882" s="163">
        <v>38</v>
      </c>
      <c r="ED882" s="165">
        <v>8.4098373803681792</v>
      </c>
      <c r="EE882" s="165">
        <v>2.8770496301259501</v>
      </c>
      <c r="EF882" s="165">
        <v>0.44262302001937798</v>
      </c>
      <c r="EG882" s="165">
        <v>7.5245913403294198</v>
      </c>
      <c r="EH882" s="166">
        <v>1.15573788560615</v>
      </c>
      <c r="EI882" s="165">
        <v>89.198391776247007</v>
      </c>
      <c r="EJ882" s="164">
        <v>0.22516556291390699</v>
      </c>
      <c r="EK882" s="164">
        <v>0.28828828828828801</v>
      </c>
      <c r="EL882" s="278">
        <v>0.60360360300000004</v>
      </c>
      <c r="EM882" s="278">
        <v>0.12612612600000001</v>
      </c>
      <c r="EN882" s="278">
        <v>0.27027026999999998</v>
      </c>
      <c r="EO882" s="278">
        <v>6.1946899999999999E-2</v>
      </c>
      <c r="EP882" s="278">
        <v>0.30973451000000002</v>
      </c>
      <c r="EQ882" s="278">
        <v>9.5029240000000001E-2</v>
      </c>
      <c r="ER882" s="165">
        <v>-0.55991566266188197</v>
      </c>
      <c r="ES882" s="166">
        <v>2.8770496301259501</v>
      </c>
      <c r="ET882" s="166">
        <v>2.95</v>
      </c>
      <c r="EU882" s="166">
        <v>3.1103380773247502</v>
      </c>
      <c r="EV882" s="166">
        <v>3.5587771072101102</v>
      </c>
      <c r="EW882" s="166">
        <v>3.1975729108106399</v>
      </c>
      <c r="EX882" s="284">
        <v>0.57443647831678302</v>
      </c>
    </row>
    <row r="883" spans="1:156" ht="13" customHeight="1">
      <c r="A883" s="160" t="s">
        <v>19</v>
      </c>
      <c r="B883" s="160">
        <v>13042</v>
      </c>
      <c r="C883" s="160">
        <v>678368</v>
      </c>
      <c r="D883" s="160">
        <v>23899</v>
      </c>
      <c r="E883" s="160" t="s">
        <v>686</v>
      </c>
      <c r="F883" s="160" t="s">
        <v>686</v>
      </c>
      <c r="G883" s="175"/>
      <c r="H883" s="162" t="s">
        <v>4021</v>
      </c>
      <c r="I883" s="162" t="s">
        <v>4020</v>
      </c>
      <c r="J883" s="160">
        <v>25</v>
      </c>
      <c r="K883" s="161">
        <v>1</v>
      </c>
      <c r="M883" s="184" t="s">
        <v>837</v>
      </c>
      <c r="Z883" s="163"/>
      <c r="AS883" s="278"/>
      <c r="AT883" s="278"/>
      <c r="AU883" s="278"/>
      <c r="AV883" s="278"/>
      <c r="AW883" s="278"/>
      <c r="AX883" s="278"/>
      <c r="AY883" s="456"/>
      <c r="AZ883" s="278"/>
      <c r="BA883" s="278"/>
      <c r="BB883" s="278"/>
      <c r="BC883" s="278"/>
      <c r="BD883" s="164"/>
      <c r="BE883" s="164"/>
      <c r="BF883" s="164"/>
      <c r="BG883" s="164"/>
      <c r="BH883" s="164"/>
      <c r="BI883" s="164"/>
      <c r="BJ883" s="165"/>
      <c r="BK883" s="164"/>
      <c r="BL883" s="165"/>
      <c r="BM883" s="165"/>
      <c r="BN883" s="165"/>
      <c r="BO883" s="165"/>
      <c r="BP883" s="165"/>
      <c r="BQ883" s="165"/>
      <c r="BR883" s="165"/>
      <c r="BS883" s="284"/>
      <c r="BT883" s="289"/>
      <c r="BU883" s="279"/>
      <c r="BV883" s="290"/>
      <c r="BW883" s="289"/>
      <c r="BX883" s="289"/>
      <c r="BY883" s="289"/>
      <c r="BZ883" s="289"/>
      <c r="CA883" s="279"/>
      <c r="CB883" s="290"/>
      <c r="CC883" s="289"/>
      <c r="CD883" s="279"/>
      <c r="CE883" s="328"/>
      <c r="CF883" s="290"/>
      <c r="CG883" s="289"/>
      <c r="CH883" s="279"/>
      <c r="CI883" s="328"/>
      <c r="CJ883" s="290"/>
      <c r="CK883" s="289"/>
      <c r="CL883" s="279"/>
      <c r="CM883" s="328"/>
      <c r="CN883" s="290"/>
      <c r="CO883" s="289"/>
      <c r="CP883" s="279"/>
      <c r="CQ883" s="328"/>
      <c r="CR883" s="290"/>
      <c r="CS883" s="289"/>
      <c r="CT883" s="279"/>
      <c r="CU883" s="328"/>
      <c r="CV883" s="328"/>
      <c r="CW883" s="290"/>
      <c r="CX883" s="289"/>
      <c r="CY883" s="279"/>
      <c r="CZ883" s="328"/>
      <c r="DA883" s="328"/>
      <c r="DB883" s="290"/>
      <c r="DC883" s="289"/>
      <c r="DD883" s="279"/>
      <c r="DE883" s="328"/>
      <c r="DF883" s="328"/>
      <c r="DG883" s="290"/>
      <c r="DH883" s="183"/>
      <c r="DI883" s="284"/>
      <c r="DJ883" s="163">
        <v>16</v>
      </c>
      <c r="DK883" s="163">
        <v>5</v>
      </c>
      <c r="DL883" s="163">
        <v>0</v>
      </c>
      <c r="DM883" s="163">
        <v>1</v>
      </c>
      <c r="DN883" s="163">
        <v>3</v>
      </c>
      <c r="DO883" s="163">
        <v>0</v>
      </c>
      <c r="DP883" s="165">
        <v>47.2</v>
      </c>
      <c r="DQ883" s="165">
        <v>22</v>
      </c>
      <c r="DR883" s="165">
        <v>25.2000007629394</v>
      </c>
      <c r="DS883" s="163">
        <v>199</v>
      </c>
      <c r="DT883" s="163">
        <v>46</v>
      </c>
      <c r="DU883" s="163">
        <v>20</v>
      </c>
      <c r="DV883" s="163">
        <v>19</v>
      </c>
      <c r="DW883" s="163">
        <v>4</v>
      </c>
      <c r="DX883" s="163">
        <v>14</v>
      </c>
      <c r="DY883" s="163">
        <v>0</v>
      </c>
      <c r="DZ883" s="163">
        <v>3</v>
      </c>
      <c r="EA883" s="163">
        <v>0</v>
      </c>
      <c r="EB883" s="163">
        <v>1</v>
      </c>
      <c r="EC883" s="163">
        <v>34</v>
      </c>
      <c r="ED883" s="165">
        <v>6.4195807620805203</v>
      </c>
      <c r="EE883" s="165">
        <v>2.6433567843860901</v>
      </c>
      <c r="EF883" s="165">
        <v>0.75524479553888402</v>
      </c>
      <c r="EG883" s="165">
        <v>8.6853151486971694</v>
      </c>
      <c r="EH883" s="166">
        <v>1.2587413258981399</v>
      </c>
      <c r="EI883" s="165">
        <v>97.148067334946205</v>
      </c>
      <c r="EJ883" s="164">
        <v>0.25274725274725202</v>
      </c>
      <c r="EK883" s="164">
        <v>0.29166666666666602</v>
      </c>
      <c r="EL883" s="278">
        <v>0.29452054700000002</v>
      </c>
      <c r="EM883" s="278">
        <v>0.19178082099999999</v>
      </c>
      <c r="EN883" s="278">
        <v>0.51369863000000004</v>
      </c>
      <c r="EO883" s="278">
        <v>7.4324319999999999E-2</v>
      </c>
      <c r="EP883" s="278">
        <v>0.38513513999999999</v>
      </c>
      <c r="EQ883" s="278">
        <v>8.9147290000000004E-2</v>
      </c>
      <c r="ER883" s="165">
        <v>0.220399875303152</v>
      </c>
      <c r="ES883" s="166">
        <v>3.5874127788096999</v>
      </c>
      <c r="ET883" s="166">
        <v>3.72</v>
      </c>
      <c r="EU883" s="166">
        <v>3.8200136829864801</v>
      </c>
      <c r="EV883" s="166">
        <v>5.0492017396980602</v>
      </c>
      <c r="EW883" s="166">
        <v>4.6649593666806197</v>
      </c>
      <c r="EX883" s="284">
        <v>0.57253104448318404</v>
      </c>
    </row>
    <row r="884" spans="1:156" ht="13" customHeight="1">
      <c r="A884" s="160" t="s">
        <v>19</v>
      </c>
      <c r="B884" s="160">
        <v>11998</v>
      </c>
      <c r="C884" s="160">
        <v>641329</v>
      </c>
      <c r="D884" s="160">
        <v>19804</v>
      </c>
      <c r="E884" s="160" t="s">
        <v>17</v>
      </c>
      <c r="F884" s="160" t="s">
        <v>17</v>
      </c>
      <c r="G884" s="175"/>
      <c r="H884" s="162" t="s">
        <v>2393</v>
      </c>
      <c r="I884" s="162" t="s">
        <v>577</v>
      </c>
      <c r="J884" s="161">
        <v>30</v>
      </c>
      <c r="K884" s="161">
        <v>1</v>
      </c>
      <c r="M884" s="184" t="s">
        <v>837</v>
      </c>
      <c r="Z884" s="163"/>
      <c r="AS884" s="278"/>
      <c r="AT884" s="278"/>
      <c r="AU884" s="278"/>
      <c r="AV884" s="278"/>
      <c r="AW884" s="278"/>
      <c r="AX884" s="278"/>
      <c r="AY884" s="456"/>
      <c r="AZ884" s="278"/>
      <c r="BA884" s="278"/>
      <c r="BB884" s="278"/>
      <c r="BC884" s="278"/>
      <c r="BD884" s="164"/>
      <c r="BE884" s="164"/>
      <c r="BF884" s="164"/>
      <c r="BG884" s="164"/>
      <c r="BH884" s="164"/>
      <c r="BI884" s="164"/>
      <c r="BJ884" s="165"/>
      <c r="BK884" s="164"/>
      <c r="BL884" s="165"/>
      <c r="BM884" s="165"/>
      <c r="BN884" s="165"/>
      <c r="BO884" s="165"/>
      <c r="BP884" s="165"/>
      <c r="BQ884" s="165"/>
      <c r="BR884" s="165"/>
      <c r="BS884" s="284"/>
      <c r="BT884" s="289"/>
      <c r="BU884" s="279"/>
      <c r="BV884" s="290"/>
      <c r="BW884" s="289"/>
      <c r="BX884" s="289"/>
      <c r="BY884" s="289"/>
      <c r="BZ884" s="289"/>
      <c r="CA884" s="279"/>
      <c r="CB884" s="290"/>
      <c r="CC884" s="289"/>
      <c r="CD884" s="279"/>
      <c r="CE884" s="328"/>
      <c r="CF884" s="290"/>
      <c r="CG884" s="289"/>
      <c r="CH884" s="279"/>
      <c r="CI884" s="328"/>
      <c r="CJ884" s="290"/>
      <c r="CK884" s="289"/>
      <c r="CL884" s="279"/>
      <c r="CM884" s="328"/>
      <c r="CN884" s="290"/>
      <c r="CO884" s="289"/>
      <c r="CP884" s="279"/>
      <c r="CQ884" s="328"/>
      <c r="CR884" s="290"/>
      <c r="CS884" s="289"/>
      <c r="CT884" s="279"/>
      <c r="CU884" s="328"/>
      <c r="CV884" s="328"/>
      <c r="CW884" s="290"/>
      <c r="CX884" s="289"/>
      <c r="CY884" s="279"/>
      <c r="CZ884" s="328"/>
      <c r="DA884" s="328"/>
      <c r="DB884" s="290"/>
      <c r="DC884" s="289"/>
      <c r="DD884" s="279"/>
      <c r="DE884" s="328"/>
      <c r="DF884" s="328"/>
      <c r="DG884" s="290"/>
      <c r="DH884" s="289"/>
      <c r="DI884" s="284"/>
      <c r="DJ884" s="163">
        <v>41</v>
      </c>
      <c r="DK884" s="163">
        <v>0</v>
      </c>
      <c r="DL884" s="163">
        <v>0</v>
      </c>
      <c r="DM884" s="163">
        <v>3</v>
      </c>
      <c r="DN884" s="163">
        <v>2</v>
      </c>
      <c r="DO884" s="163">
        <v>2</v>
      </c>
      <c r="DP884" s="165">
        <v>38.1</v>
      </c>
      <c r="DQ884" s="165"/>
      <c r="DR884" s="165">
        <v>38.099998474121001</v>
      </c>
      <c r="DS884" s="163">
        <v>147</v>
      </c>
      <c r="DT884" s="163">
        <v>29</v>
      </c>
      <c r="DU884" s="163">
        <v>13</v>
      </c>
      <c r="DV884" s="163">
        <v>11</v>
      </c>
      <c r="DW884" s="163">
        <v>6</v>
      </c>
      <c r="DX884" s="163">
        <v>9</v>
      </c>
      <c r="DY884" s="163">
        <v>0</v>
      </c>
      <c r="DZ884" s="163">
        <v>0</v>
      </c>
      <c r="EA884" s="163">
        <v>1</v>
      </c>
      <c r="EB884" s="163">
        <v>0</v>
      </c>
      <c r="EC884" s="163">
        <v>49</v>
      </c>
      <c r="ED884" s="165">
        <v>11.504349352542899</v>
      </c>
      <c r="EE884" s="165">
        <v>2.1130437586303299</v>
      </c>
      <c r="EF884" s="165">
        <v>1.40869583908689</v>
      </c>
      <c r="EG884" s="165">
        <v>6.8086965555866401</v>
      </c>
      <c r="EH884" s="166">
        <v>0.99130447935744304</v>
      </c>
      <c r="EI884" s="165">
        <v>76.894696492954395</v>
      </c>
      <c r="EJ884" s="164">
        <v>0.21014492753623101</v>
      </c>
      <c r="EK884" s="164">
        <v>0.27710843373493899</v>
      </c>
      <c r="EL884" s="278">
        <v>0.38202247099999997</v>
      </c>
      <c r="EM884" s="278">
        <v>0.191011235</v>
      </c>
      <c r="EN884" s="278">
        <v>0.42696629200000003</v>
      </c>
      <c r="EO884" s="278">
        <v>0.12359551000000001</v>
      </c>
      <c r="EP884" s="278">
        <v>0.46067416</v>
      </c>
      <c r="EQ884" s="278">
        <v>0.13265305999999999</v>
      </c>
      <c r="ER884" s="165">
        <v>9.9306716749341703E-2</v>
      </c>
      <c r="ES884" s="166">
        <v>2.5826090383259701</v>
      </c>
      <c r="ET884" s="166">
        <v>3.47</v>
      </c>
      <c r="EU884" s="166">
        <v>3.2683566294275299</v>
      </c>
      <c r="EV884" s="166">
        <v>2.6953023555724198</v>
      </c>
      <c r="EW884" s="166">
        <v>2.28847765412395</v>
      </c>
      <c r="EX884" s="284">
        <v>0.56744766235351496</v>
      </c>
    </row>
    <row r="885" spans="1:156" ht="13" customHeight="1">
      <c r="A885" s="160" t="s">
        <v>19</v>
      </c>
      <c r="B885" s="160">
        <v>13045</v>
      </c>
      <c r="C885" s="160">
        <v>680736</v>
      </c>
      <c r="D885" s="160">
        <v>31204</v>
      </c>
      <c r="E885" s="160" t="s">
        <v>15</v>
      </c>
      <c r="F885" s="160" t="s">
        <v>15</v>
      </c>
      <c r="G885" s="175"/>
      <c r="H885" s="162" t="s">
        <v>4034</v>
      </c>
      <c r="I885" s="162" t="s">
        <v>564</v>
      </c>
      <c r="J885" s="160">
        <v>24</v>
      </c>
      <c r="K885" s="161">
        <v>1</v>
      </c>
      <c r="M885" s="184" t="s">
        <v>46</v>
      </c>
      <c r="Z885" s="163"/>
      <c r="AS885" s="278"/>
      <c r="AT885" s="278"/>
      <c r="AU885" s="278"/>
      <c r="AV885" s="278"/>
      <c r="AW885" s="278"/>
      <c r="AX885" s="278"/>
      <c r="AY885" s="456"/>
      <c r="AZ885" s="278"/>
      <c r="BA885" s="278"/>
      <c r="BB885" s="278"/>
      <c r="BC885" s="278"/>
      <c r="BD885" s="164"/>
      <c r="BE885" s="164"/>
      <c r="BF885" s="164"/>
      <c r="BG885" s="164"/>
      <c r="BH885" s="164"/>
      <c r="BI885" s="164"/>
      <c r="BJ885" s="165"/>
      <c r="BK885" s="164"/>
      <c r="BL885" s="165"/>
      <c r="BM885" s="165"/>
      <c r="BN885" s="165"/>
      <c r="BO885" s="165"/>
      <c r="BP885" s="165"/>
      <c r="BQ885" s="165"/>
      <c r="BR885" s="165"/>
      <c r="BS885" s="284"/>
      <c r="BT885" s="289"/>
      <c r="BU885" s="279"/>
      <c r="BV885" s="290"/>
      <c r="BW885" s="289"/>
      <c r="BX885" s="289"/>
      <c r="BY885" s="289"/>
      <c r="BZ885" s="289"/>
      <c r="CA885" s="279"/>
      <c r="CB885" s="290"/>
      <c r="CC885" s="289"/>
      <c r="CD885" s="279"/>
      <c r="CE885" s="328"/>
      <c r="CF885" s="290"/>
      <c r="CG885" s="289"/>
      <c r="CH885" s="279"/>
      <c r="CI885" s="328"/>
      <c r="CJ885" s="290"/>
      <c r="CK885" s="289"/>
      <c r="CL885" s="279"/>
      <c r="CM885" s="328"/>
      <c r="CN885" s="290"/>
      <c r="CO885" s="289"/>
      <c r="CP885" s="279"/>
      <c r="CQ885" s="328"/>
      <c r="CR885" s="290"/>
      <c r="CS885" s="289"/>
      <c r="CT885" s="279"/>
      <c r="CU885" s="328"/>
      <c r="CV885" s="328"/>
      <c r="CW885" s="290"/>
      <c r="CX885" s="289"/>
      <c r="CY885" s="279"/>
      <c r="CZ885" s="328"/>
      <c r="DA885" s="328"/>
      <c r="DB885" s="290"/>
      <c r="DC885" s="289"/>
      <c r="DD885" s="279"/>
      <c r="DE885" s="328"/>
      <c r="DF885" s="328"/>
      <c r="DG885" s="290"/>
      <c r="DH885" s="183"/>
      <c r="DI885" s="284"/>
      <c r="DJ885" s="163">
        <v>8</v>
      </c>
      <c r="DK885" s="163">
        <v>2</v>
      </c>
      <c r="DL885" s="163">
        <v>0</v>
      </c>
      <c r="DM885" s="163">
        <v>4</v>
      </c>
      <c r="DN885" s="163">
        <v>3</v>
      </c>
      <c r="DO885" s="163">
        <v>0</v>
      </c>
      <c r="DP885" s="165">
        <v>40</v>
      </c>
      <c r="DQ885" s="165">
        <v>11</v>
      </c>
      <c r="DR885" s="165">
        <v>29</v>
      </c>
      <c r="DS885" s="163">
        <v>166</v>
      </c>
      <c r="DT885" s="163">
        <v>38</v>
      </c>
      <c r="DU885" s="163">
        <v>22</v>
      </c>
      <c r="DV885" s="163">
        <v>20</v>
      </c>
      <c r="DW885" s="163">
        <v>5</v>
      </c>
      <c r="DX885" s="163">
        <v>10</v>
      </c>
      <c r="DY885" s="163">
        <v>0</v>
      </c>
      <c r="DZ885" s="163">
        <v>0</v>
      </c>
      <c r="EA885" s="163">
        <v>0</v>
      </c>
      <c r="EB885" s="163">
        <v>0</v>
      </c>
      <c r="EC885" s="163">
        <v>40</v>
      </c>
      <c r="ED885" s="165">
        <v>9</v>
      </c>
      <c r="EE885" s="165">
        <v>2.25</v>
      </c>
      <c r="EF885" s="165">
        <v>1.125</v>
      </c>
      <c r="EG885" s="165">
        <v>8.5500000000000007</v>
      </c>
      <c r="EH885" s="166">
        <v>1.2</v>
      </c>
      <c r="EI885" s="165">
        <v>92.614485918109196</v>
      </c>
      <c r="EJ885" s="164">
        <v>0.243589743589743</v>
      </c>
      <c r="EK885" s="164">
        <v>0.29729729729729698</v>
      </c>
      <c r="EL885" s="278">
        <v>0.49557522100000001</v>
      </c>
      <c r="EM885" s="278">
        <v>0.20353982300000001</v>
      </c>
      <c r="EN885" s="278">
        <v>0.30088495500000001</v>
      </c>
      <c r="EO885" s="278">
        <v>5.1724140000000002E-2</v>
      </c>
      <c r="EP885" s="278">
        <v>0.43965516999999998</v>
      </c>
      <c r="EQ885" s="278">
        <v>0.10443038</v>
      </c>
      <c r="ER885" s="165">
        <v>-0.433133509038792</v>
      </c>
      <c r="ES885" s="166">
        <v>4.5</v>
      </c>
      <c r="ET885" s="166">
        <v>3.51</v>
      </c>
      <c r="EU885" s="166">
        <v>3.4607479095458902</v>
      </c>
      <c r="EV885" s="166">
        <v>3.08911591097712</v>
      </c>
      <c r="EW885" s="166">
        <v>3.1479820036766699</v>
      </c>
      <c r="EX885" s="284">
        <v>0.53400085121393204</v>
      </c>
    </row>
    <row r="886" spans="1:156" ht="13" customHeight="1">
      <c r="A886" s="160" t="s">
        <v>19</v>
      </c>
      <c r="B886" s="160">
        <v>9321</v>
      </c>
      <c r="C886" s="160">
        <v>592836</v>
      </c>
      <c r="D886" s="160">
        <v>11836</v>
      </c>
      <c r="E886" s="160" t="s">
        <v>13</v>
      </c>
      <c r="F886" s="160" t="s">
        <v>13</v>
      </c>
      <c r="G886" s="175"/>
      <c r="H886" s="162" t="s">
        <v>206</v>
      </c>
      <c r="I886" s="162" t="s">
        <v>1936</v>
      </c>
      <c r="J886" s="161">
        <v>32</v>
      </c>
      <c r="K886" s="161">
        <v>1</v>
      </c>
      <c r="M886" s="184" t="s">
        <v>837</v>
      </c>
      <c r="Z886" s="163"/>
      <c r="AS886" s="278"/>
      <c r="AT886" s="278"/>
      <c r="AU886" s="278"/>
      <c r="AV886" s="278"/>
      <c r="AW886" s="278"/>
      <c r="AX886" s="278"/>
      <c r="AY886" s="456"/>
      <c r="AZ886" s="278"/>
      <c r="BA886" s="278"/>
      <c r="BB886" s="278"/>
      <c r="BC886" s="278"/>
      <c r="BD886" s="164"/>
      <c r="BE886" s="164"/>
      <c r="BF886" s="164"/>
      <c r="BG886" s="164"/>
      <c r="BH886" s="164"/>
      <c r="BI886" s="164"/>
      <c r="BJ886" s="165"/>
      <c r="BK886" s="164"/>
      <c r="BL886" s="165"/>
      <c r="BM886" s="165"/>
      <c r="BN886" s="165"/>
      <c r="BO886" s="165"/>
      <c r="BP886" s="165"/>
      <c r="BQ886" s="165"/>
      <c r="BR886" s="165"/>
      <c r="BS886" s="284"/>
      <c r="BT886" s="289"/>
      <c r="BU886" s="279"/>
      <c r="BV886" s="290"/>
      <c r="BW886" s="289"/>
      <c r="BX886" s="289"/>
      <c r="BY886" s="289"/>
      <c r="BZ886" s="289"/>
      <c r="CA886" s="279"/>
      <c r="CB886" s="290"/>
      <c r="CC886" s="289"/>
      <c r="CD886" s="279"/>
      <c r="CE886" s="328"/>
      <c r="CF886" s="290"/>
      <c r="CG886" s="289"/>
      <c r="CH886" s="279"/>
      <c r="CI886" s="328"/>
      <c r="CJ886" s="290"/>
      <c r="CK886" s="289"/>
      <c r="CL886" s="279"/>
      <c r="CM886" s="328"/>
      <c r="CN886" s="290"/>
      <c r="CO886" s="289"/>
      <c r="CP886" s="279"/>
      <c r="CQ886" s="328"/>
      <c r="CR886" s="290"/>
      <c r="CS886" s="289"/>
      <c r="CT886" s="279"/>
      <c r="CU886" s="328"/>
      <c r="CV886" s="328"/>
      <c r="CW886" s="290"/>
      <c r="CX886" s="289"/>
      <c r="CY886" s="279"/>
      <c r="CZ886" s="328"/>
      <c r="DA886" s="328"/>
      <c r="DB886" s="290"/>
      <c r="DC886" s="289"/>
      <c r="DD886" s="279"/>
      <c r="DE886" s="328"/>
      <c r="DF886" s="328"/>
      <c r="DG886" s="290"/>
      <c r="DH886" s="289"/>
      <c r="DI886" s="284"/>
      <c r="DJ886" s="163">
        <v>19</v>
      </c>
      <c r="DK886" s="163">
        <v>8</v>
      </c>
      <c r="DL886" s="163">
        <v>0</v>
      </c>
      <c r="DM886" s="163">
        <v>3</v>
      </c>
      <c r="DN886" s="163">
        <v>5</v>
      </c>
      <c r="DO886" s="163">
        <v>1</v>
      </c>
      <c r="DP886" s="165">
        <v>54.1</v>
      </c>
      <c r="DQ886" s="165">
        <v>37.099998474121001</v>
      </c>
      <c r="DR886" s="165">
        <v>17</v>
      </c>
      <c r="DS886" s="163">
        <v>238</v>
      </c>
      <c r="DT886" s="163">
        <v>50</v>
      </c>
      <c r="DU886" s="163">
        <v>28</v>
      </c>
      <c r="DV886" s="163">
        <v>22</v>
      </c>
      <c r="DW886" s="163">
        <v>7</v>
      </c>
      <c r="DX886" s="163">
        <v>22</v>
      </c>
      <c r="DY886" s="163">
        <v>0</v>
      </c>
      <c r="DZ886" s="163">
        <v>2</v>
      </c>
      <c r="EA886" s="163">
        <v>1</v>
      </c>
      <c r="EB886" s="163">
        <v>0</v>
      </c>
      <c r="EC886" s="163">
        <v>46</v>
      </c>
      <c r="ED886" s="165">
        <v>7.61963234764709</v>
      </c>
      <c r="EE886" s="165">
        <v>3.6441719923529501</v>
      </c>
      <c r="EF886" s="165">
        <v>1.1595092702941201</v>
      </c>
      <c r="EG886" s="165">
        <v>8.2822090735294491</v>
      </c>
      <c r="EH886" s="166">
        <v>1.3251534517647101</v>
      </c>
      <c r="EI886" s="165">
        <v>102.27367141483001</v>
      </c>
      <c r="EJ886" s="164">
        <v>0.233644859813084</v>
      </c>
      <c r="EK886" s="164">
        <v>0.26708074534161402</v>
      </c>
      <c r="EL886" s="278">
        <v>0.42771084300000001</v>
      </c>
      <c r="EM886" s="278">
        <v>0.20481927699999999</v>
      </c>
      <c r="EN886" s="278">
        <v>0.367469879</v>
      </c>
      <c r="EO886" s="278">
        <v>5.3571430000000003E-2</v>
      </c>
      <c r="EP886" s="278">
        <v>0.38690476000000001</v>
      </c>
      <c r="EQ886" s="278">
        <v>7.8807240000000001E-2</v>
      </c>
      <c r="ER886" s="165">
        <v>-0.42891713879142301</v>
      </c>
      <c r="ES886" s="166">
        <v>3.6441719923529501</v>
      </c>
      <c r="ET886" s="166">
        <v>3.74</v>
      </c>
      <c r="EU886" s="166">
        <v>4.3924964522583201</v>
      </c>
      <c r="EV886" s="166">
        <v>4.3731268680280797</v>
      </c>
      <c r="EW886" s="166">
        <v>4.3817302369170701</v>
      </c>
      <c r="EX886" s="284">
        <v>0.52762499451637201</v>
      </c>
    </row>
    <row r="887" spans="1:156" ht="13" customHeight="1">
      <c r="A887" s="160" t="s">
        <v>19</v>
      </c>
      <c r="B887" s="160">
        <v>10691</v>
      </c>
      <c r="C887" s="160">
        <v>641941</v>
      </c>
      <c r="D887" s="160">
        <v>14771</v>
      </c>
      <c r="E887" s="160" t="s">
        <v>188</v>
      </c>
      <c r="F887" s="160" t="s">
        <v>188</v>
      </c>
      <c r="G887" s="175"/>
      <c r="H887" s="168" t="s">
        <v>4363</v>
      </c>
      <c r="I887" s="169" t="s">
        <v>122</v>
      </c>
      <c r="J887" s="170">
        <v>34</v>
      </c>
      <c r="K887" s="161">
        <v>1</v>
      </c>
      <c r="M887" s="184" t="s">
        <v>837</v>
      </c>
      <c r="Z887" s="163"/>
      <c r="AS887" s="278"/>
      <c r="AT887" s="278"/>
      <c r="AU887" s="278"/>
      <c r="AV887" s="278"/>
      <c r="AW887" s="278"/>
      <c r="AX887" s="278"/>
      <c r="AY887" s="456"/>
      <c r="AZ887" s="278"/>
      <c r="BA887" s="278"/>
      <c r="BB887" s="278"/>
      <c r="BC887" s="278"/>
      <c r="BD887" s="164"/>
      <c r="BE887" s="164"/>
      <c r="BF887" s="164"/>
      <c r="BG887" s="164"/>
      <c r="BH887" s="164"/>
      <c r="BI887" s="164"/>
      <c r="BJ887" s="165"/>
      <c r="BK887" s="164"/>
      <c r="BL887" s="165"/>
      <c r="BM887" s="165"/>
      <c r="BN887" s="165"/>
      <c r="BO887" s="165"/>
      <c r="BP887" s="165"/>
      <c r="BQ887" s="165"/>
      <c r="BR887" s="165"/>
      <c r="BS887" s="284"/>
      <c r="BT887" s="289"/>
      <c r="BU887" s="279"/>
      <c r="BV887" s="290"/>
      <c r="BW887" s="289"/>
      <c r="BX887" s="289"/>
      <c r="BY887" s="289"/>
      <c r="BZ887" s="289"/>
      <c r="CA887" s="279"/>
      <c r="CB887" s="290"/>
      <c r="CC887" s="289"/>
      <c r="CD887" s="279"/>
      <c r="CE887" s="328"/>
      <c r="CF887" s="290"/>
      <c r="CG887" s="289"/>
      <c r="CH887" s="279"/>
      <c r="CI887" s="328"/>
      <c r="CJ887" s="290"/>
      <c r="CK887" s="289"/>
      <c r="CL887" s="279"/>
      <c r="CM887" s="328"/>
      <c r="CN887" s="290"/>
      <c r="CO887" s="289"/>
      <c r="CP887" s="279"/>
      <c r="CQ887" s="328"/>
      <c r="CR887" s="290"/>
      <c r="CS887" s="289"/>
      <c r="CT887" s="279"/>
      <c r="CU887" s="328"/>
      <c r="CV887" s="328"/>
      <c r="CW887" s="290"/>
      <c r="CX887" s="289"/>
      <c r="CY887" s="279"/>
      <c r="CZ887" s="328"/>
      <c r="DA887" s="328"/>
      <c r="DB887" s="290"/>
      <c r="DC887" s="289"/>
      <c r="DD887" s="279"/>
      <c r="DE887" s="328"/>
      <c r="DF887" s="328"/>
      <c r="DG887" s="290"/>
      <c r="DH887" s="289"/>
      <c r="DI887" s="284"/>
      <c r="DJ887" s="163">
        <v>37</v>
      </c>
      <c r="DK887" s="163">
        <v>0</v>
      </c>
      <c r="DL887" s="163">
        <v>0</v>
      </c>
      <c r="DM887" s="163">
        <v>1</v>
      </c>
      <c r="DN887" s="163">
        <v>2</v>
      </c>
      <c r="DO887" s="163">
        <v>19</v>
      </c>
      <c r="DP887" s="165">
        <v>37</v>
      </c>
      <c r="DQ887" s="165"/>
      <c r="DR887" s="165">
        <v>37</v>
      </c>
      <c r="DS887" s="163">
        <v>145</v>
      </c>
      <c r="DT887" s="163">
        <v>20</v>
      </c>
      <c r="DU887" s="163">
        <v>14</v>
      </c>
      <c r="DV887" s="163">
        <v>12</v>
      </c>
      <c r="DW887" s="163">
        <v>6</v>
      </c>
      <c r="DX887" s="163">
        <v>12</v>
      </c>
      <c r="DY887" s="163">
        <v>0</v>
      </c>
      <c r="DZ887" s="163">
        <v>1</v>
      </c>
      <c r="EA887" s="163">
        <v>0</v>
      </c>
      <c r="EB887" s="163">
        <v>1</v>
      </c>
      <c r="EC887" s="163">
        <v>45</v>
      </c>
      <c r="ED887" s="165">
        <v>10.945947074472199</v>
      </c>
      <c r="EE887" s="165">
        <v>2.9189192198592702</v>
      </c>
      <c r="EF887" s="165">
        <v>1.45945960992963</v>
      </c>
      <c r="EG887" s="165">
        <v>4.8648653664321202</v>
      </c>
      <c r="EH887" s="166">
        <v>0.86486495403237695</v>
      </c>
      <c r="EI887" s="165">
        <v>66.749185921914801</v>
      </c>
      <c r="EJ887" s="164">
        <v>0.15151515151515099</v>
      </c>
      <c r="EK887" s="164">
        <v>0.172839506172839</v>
      </c>
      <c r="EL887" s="278">
        <v>0.29885057399999998</v>
      </c>
      <c r="EM887" s="278">
        <v>0.114942528</v>
      </c>
      <c r="EN887" s="278">
        <v>0.58620689599999998</v>
      </c>
      <c r="EO887" s="278">
        <v>9.1954019999999997E-2</v>
      </c>
      <c r="EP887" s="278">
        <v>0.41379310000000002</v>
      </c>
      <c r="EQ887" s="278">
        <v>0.14669051999999999</v>
      </c>
      <c r="ER887" s="165">
        <v>-0.1265822163193</v>
      </c>
      <c r="ES887" s="166">
        <v>2.9189192198592702</v>
      </c>
      <c r="ET887" s="166">
        <v>2.93</v>
      </c>
      <c r="EU887" s="166">
        <v>3.8154777145107102</v>
      </c>
      <c r="EV887" s="166">
        <v>3.7398582495757999</v>
      </c>
      <c r="EW887" s="166">
        <v>2.9430910125263798</v>
      </c>
      <c r="EX887" s="284">
        <v>0.51034462451934803</v>
      </c>
    </row>
    <row r="888" spans="1:156" ht="13" customHeight="1">
      <c r="A888" s="160" t="s">
        <v>19</v>
      </c>
      <c r="C888" s="160">
        <v>677958</v>
      </c>
      <c r="D888" s="160">
        <v>31843</v>
      </c>
      <c r="E888" s="160" t="s">
        <v>14</v>
      </c>
      <c r="F888" s="160" t="s">
        <v>14</v>
      </c>
      <c r="G888" s="175"/>
      <c r="H888" s="162" t="s">
        <v>4018</v>
      </c>
      <c r="I888" s="162" t="s">
        <v>4017</v>
      </c>
      <c r="J888" s="160">
        <v>25</v>
      </c>
      <c r="K888" s="161">
        <v>1</v>
      </c>
      <c r="Z888" s="163"/>
      <c r="AS888" s="278"/>
      <c r="AT888" s="278"/>
      <c r="AU888" s="278"/>
      <c r="AV888" s="278"/>
      <c r="AW888" s="278"/>
      <c r="AX888" s="278"/>
      <c r="AY888" s="456"/>
      <c r="AZ888" s="278"/>
      <c r="BA888" s="278"/>
      <c r="BB888" s="278"/>
      <c r="BC888" s="278"/>
      <c r="BD888" s="164"/>
      <c r="BE888" s="164"/>
      <c r="BF888" s="164"/>
      <c r="BG888" s="164"/>
      <c r="BH888" s="164"/>
      <c r="BI888" s="164"/>
      <c r="BJ888" s="165"/>
      <c r="BK888" s="164"/>
      <c r="BL888" s="165"/>
      <c r="BM888" s="165"/>
      <c r="BN888" s="165"/>
      <c r="BO888" s="165"/>
      <c r="BP888" s="165"/>
      <c r="BQ888" s="165"/>
      <c r="BR888" s="165"/>
      <c r="BS888" s="284"/>
      <c r="BT888" s="289"/>
      <c r="BU888" s="279"/>
      <c r="BV888" s="290"/>
      <c r="BW888" s="289"/>
      <c r="BX888" s="289"/>
      <c r="BY888" s="289"/>
      <c r="BZ888" s="289"/>
      <c r="CA888" s="279"/>
      <c r="CB888" s="290"/>
      <c r="CC888" s="289"/>
      <c r="CD888" s="279"/>
      <c r="CE888" s="328"/>
      <c r="CF888" s="290"/>
      <c r="CG888" s="289"/>
      <c r="CH888" s="279"/>
      <c r="CI888" s="328"/>
      <c r="CJ888" s="290"/>
      <c r="CK888" s="289"/>
      <c r="CL888" s="279"/>
      <c r="CM888" s="328"/>
      <c r="CN888" s="290"/>
      <c r="CO888" s="289"/>
      <c r="CP888" s="279"/>
      <c r="CQ888" s="328"/>
      <c r="CR888" s="290"/>
      <c r="CS888" s="289"/>
      <c r="CT888" s="279"/>
      <c r="CU888" s="328"/>
      <c r="CV888" s="328"/>
      <c r="CW888" s="290"/>
      <c r="CX888" s="289"/>
      <c r="CY888" s="279"/>
      <c r="CZ888" s="328"/>
      <c r="DA888" s="328"/>
      <c r="DB888" s="290"/>
      <c r="DC888" s="289"/>
      <c r="DD888" s="279"/>
      <c r="DE888" s="328"/>
      <c r="DF888" s="328"/>
      <c r="DG888" s="290"/>
      <c r="DH888" s="183"/>
      <c r="DI888" s="284"/>
      <c r="DJ888" s="163">
        <v>10</v>
      </c>
      <c r="DK888" s="163">
        <v>10</v>
      </c>
      <c r="DL888" s="163">
        <v>0</v>
      </c>
      <c r="DM888" s="163">
        <v>3</v>
      </c>
      <c r="DN888" s="163">
        <v>4</v>
      </c>
      <c r="DO888" s="163">
        <v>0</v>
      </c>
      <c r="DP888" s="165">
        <v>45</v>
      </c>
      <c r="DQ888" s="165">
        <v>45</v>
      </c>
      <c r="DR888" s="165"/>
      <c r="DS888" s="163">
        <v>202</v>
      </c>
      <c r="DT888" s="163">
        <v>53</v>
      </c>
      <c r="DU888" s="163">
        <v>30</v>
      </c>
      <c r="DV888" s="163">
        <v>29</v>
      </c>
      <c r="DW888" s="163">
        <v>6</v>
      </c>
      <c r="DX888" s="163">
        <v>14</v>
      </c>
      <c r="DY888" s="163">
        <v>0</v>
      </c>
      <c r="DZ888" s="163">
        <v>4</v>
      </c>
      <c r="EA888" s="163">
        <v>5</v>
      </c>
      <c r="EB888" s="163">
        <v>0</v>
      </c>
      <c r="EC888" s="163">
        <v>41</v>
      </c>
      <c r="ED888" s="165">
        <v>8.1999999999999993</v>
      </c>
      <c r="EE888" s="165">
        <v>2.8</v>
      </c>
      <c r="EF888" s="165">
        <v>1.2</v>
      </c>
      <c r="EG888" s="165">
        <v>10.6</v>
      </c>
      <c r="EH888" s="166">
        <v>1.48888888888888</v>
      </c>
      <c r="EI888" s="165">
        <v>115.491921611262</v>
      </c>
      <c r="EJ888" s="164">
        <v>0.28804347826086901</v>
      </c>
      <c r="EK888" s="164">
        <v>0.34306569343065602</v>
      </c>
      <c r="EL888" s="278">
        <v>0.47887323900000001</v>
      </c>
      <c r="EM888" s="278">
        <v>0.211267605</v>
      </c>
      <c r="EN888" s="278">
        <v>0.30985915400000003</v>
      </c>
      <c r="EO888" s="278">
        <v>0.11888112000000001</v>
      </c>
      <c r="EP888" s="278">
        <v>0.47552448000000003</v>
      </c>
      <c r="EQ888" s="278">
        <v>0.11168164</v>
      </c>
      <c r="ER888" s="165">
        <v>0.115217364253869</v>
      </c>
      <c r="ES888" s="166">
        <v>5.8</v>
      </c>
      <c r="ET888" s="166">
        <v>5.76</v>
      </c>
      <c r="EU888" s="166">
        <v>4.1968590206570102</v>
      </c>
      <c r="EV888" s="166">
        <v>3.9053084863556702</v>
      </c>
      <c r="EW888" s="166">
        <v>3.9685912952886802</v>
      </c>
      <c r="EX888" s="284">
        <v>0.48853272199630698</v>
      </c>
    </row>
    <row r="889" spans="1:156" ht="13" customHeight="1">
      <c r="A889" s="160" t="s">
        <v>19</v>
      </c>
      <c r="B889" s="160">
        <v>12378</v>
      </c>
      <c r="C889" s="160">
        <v>687888</v>
      </c>
      <c r="D889" s="160">
        <v>26056</v>
      </c>
      <c r="E889" s="160" t="s">
        <v>614</v>
      </c>
      <c r="F889" s="160" t="s">
        <v>614</v>
      </c>
      <c r="G889" s="175"/>
      <c r="H889" s="162" t="s">
        <v>3515</v>
      </c>
      <c r="I889" s="162" t="s">
        <v>544</v>
      </c>
      <c r="J889" s="160">
        <v>28</v>
      </c>
      <c r="K889" s="161">
        <v>1</v>
      </c>
      <c r="Z889" s="163"/>
      <c r="BT889" s="289"/>
      <c r="BU889" s="279"/>
      <c r="BV889" s="290"/>
      <c r="BW889" s="289"/>
      <c r="BX889" s="289"/>
      <c r="BY889" s="289"/>
      <c r="BZ889" s="289"/>
      <c r="CA889" s="279"/>
      <c r="CB889" s="290"/>
      <c r="CC889" s="289"/>
      <c r="CD889" s="279"/>
      <c r="CE889" s="328"/>
      <c r="CF889" s="290"/>
      <c r="CG889" s="289"/>
      <c r="CH889" s="279"/>
      <c r="CI889" s="328"/>
      <c r="CJ889" s="290"/>
      <c r="CK889" s="289"/>
      <c r="CL889" s="279"/>
      <c r="CM889" s="328"/>
      <c r="CN889" s="290"/>
      <c r="CO889" s="289"/>
      <c r="CP889" s="279"/>
      <c r="CQ889" s="328"/>
      <c r="CR889" s="290"/>
      <c r="CS889" s="289"/>
      <c r="CT889" s="279"/>
      <c r="CU889" s="328"/>
      <c r="CV889" s="328"/>
      <c r="CW889" s="290"/>
      <c r="CX889" s="289"/>
      <c r="CY889" s="279"/>
      <c r="CZ889" s="328"/>
      <c r="DA889" s="328"/>
      <c r="DB889" s="290"/>
      <c r="DC889" s="289"/>
      <c r="DD889" s="279"/>
      <c r="DE889" s="328"/>
      <c r="DF889" s="328"/>
      <c r="DG889" s="290"/>
      <c r="DH889" s="289"/>
      <c r="DJ889" s="163">
        <v>6</v>
      </c>
      <c r="DK889" s="163">
        <v>6</v>
      </c>
      <c r="DL889" s="163">
        <v>0</v>
      </c>
      <c r="DM889" s="163">
        <v>1</v>
      </c>
      <c r="DN889" s="163">
        <v>1</v>
      </c>
      <c r="DO889" s="163">
        <v>0</v>
      </c>
      <c r="DP889" s="165">
        <v>34.200000000000003</v>
      </c>
      <c r="DQ889" s="165">
        <v>34.200000762939403</v>
      </c>
      <c r="DR889" s="165"/>
      <c r="DS889" s="163">
        <v>145</v>
      </c>
      <c r="DT889" s="163">
        <v>37</v>
      </c>
      <c r="DU889" s="163">
        <v>16</v>
      </c>
      <c r="DV889" s="163">
        <v>16</v>
      </c>
      <c r="DW889" s="163">
        <v>6</v>
      </c>
      <c r="DX889" s="163">
        <v>2</v>
      </c>
      <c r="DY889" s="163">
        <v>0</v>
      </c>
      <c r="DZ889" s="163">
        <v>3</v>
      </c>
      <c r="EA889" s="163">
        <v>0</v>
      </c>
      <c r="EB889" s="163">
        <v>0</v>
      </c>
      <c r="EC889" s="163">
        <v>33</v>
      </c>
      <c r="ED889" s="165">
        <v>8.5673083208016791</v>
      </c>
      <c r="EE889" s="165">
        <v>0.51923080732131399</v>
      </c>
      <c r="EF889" s="165">
        <v>1.5576924219639401</v>
      </c>
      <c r="EG889" s="165">
        <v>9.6057699354443091</v>
      </c>
      <c r="EH889" s="166">
        <v>1.1250000825295099</v>
      </c>
      <c r="EI889" s="166">
        <v>87.265357619213702</v>
      </c>
      <c r="EJ889" s="164">
        <v>0.26428571428571401</v>
      </c>
      <c r="EK889" s="164">
        <v>0.30693069306930598</v>
      </c>
      <c r="EL889" s="278">
        <v>0.51886792400000004</v>
      </c>
      <c r="EM889" s="278">
        <v>0.19811320700000001</v>
      </c>
      <c r="EN889" s="278">
        <v>0.28301886700000001</v>
      </c>
      <c r="EO889" s="278">
        <v>5.6074770000000003E-2</v>
      </c>
      <c r="EP889" s="278">
        <v>0.39252335999999999</v>
      </c>
      <c r="EQ889" s="278">
        <v>0.11233886</v>
      </c>
      <c r="ER889" s="165">
        <v>5.6860161220345901E-2</v>
      </c>
      <c r="ES889" s="166">
        <v>4.1538464585705102</v>
      </c>
      <c r="ET889" s="166">
        <v>3.18</v>
      </c>
      <c r="EU889" s="166">
        <v>3.86459412052786</v>
      </c>
      <c r="EV889" s="166">
        <v>2.8906474442018499</v>
      </c>
      <c r="EW889" s="166">
        <v>2.9773931425521201</v>
      </c>
      <c r="EX889" s="284">
        <v>0.48422014713287298</v>
      </c>
    </row>
    <row r="890" spans="1:156" ht="13" customHeight="1">
      <c r="A890" s="160" t="s">
        <v>19</v>
      </c>
      <c r="B890" s="160">
        <v>10882</v>
      </c>
      <c r="C890" s="160">
        <v>642397</v>
      </c>
      <c r="D890" s="160">
        <v>19677</v>
      </c>
      <c r="E890" s="160" t="s">
        <v>17</v>
      </c>
      <c r="F890" s="160" t="s">
        <v>17</v>
      </c>
      <c r="G890" s="175"/>
      <c r="H890" s="168" t="s">
        <v>222</v>
      </c>
      <c r="I890" s="169" t="s">
        <v>379</v>
      </c>
      <c r="J890" s="170">
        <v>30</v>
      </c>
      <c r="K890" s="161">
        <v>1</v>
      </c>
      <c r="M890" s="184" t="s">
        <v>46</v>
      </c>
      <c r="Z890" s="163"/>
      <c r="AS890" s="278"/>
      <c r="AT890" s="278"/>
      <c r="AU890" s="278"/>
      <c r="AV890" s="278"/>
      <c r="AW890" s="278"/>
      <c r="AX890" s="278"/>
      <c r="AY890" s="456"/>
      <c r="AZ890" s="278"/>
      <c r="BA890" s="278"/>
      <c r="BB890" s="278"/>
      <c r="BC890" s="278"/>
      <c r="BD890" s="164"/>
      <c r="BE890" s="164"/>
      <c r="BF890" s="164"/>
      <c r="BG890" s="164"/>
      <c r="BH890" s="164"/>
      <c r="BI890" s="164"/>
      <c r="BJ890" s="165"/>
      <c r="BK890" s="164"/>
      <c r="BL890" s="165"/>
      <c r="BM890" s="165"/>
      <c r="BN890" s="165"/>
      <c r="BO890" s="165"/>
      <c r="BP890" s="165"/>
      <c r="BQ890" s="165"/>
      <c r="BR890" s="165"/>
      <c r="BS890" s="284"/>
      <c r="BT890" s="289"/>
      <c r="BU890" s="279"/>
      <c r="BV890" s="290"/>
      <c r="BW890" s="289"/>
      <c r="BX890" s="289"/>
      <c r="BY890" s="289"/>
      <c r="BZ890" s="289"/>
      <c r="CA890" s="279"/>
      <c r="CB890" s="290"/>
      <c r="CC890" s="289"/>
      <c r="CD890" s="279"/>
      <c r="CE890" s="328"/>
      <c r="CF890" s="290"/>
      <c r="CG890" s="289"/>
      <c r="CH890" s="279"/>
      <c r="CI890" s="328"/>
      <c r="CJ890" s="290"/>
      <c r="CK890" s="289"/>
      <c r="CL890" s="279"/>
      <c r="CM890" s="328"/>
      <c r="CN890" s="290"/>
      <c r="CO890" s="289"/>
      <c r="CP890" s="279"/>
      <c r="CQ890" s="328"/>
      <c r="CR890" s="290"/>
      <c r="CS890" s="289"/>
      <c r="CT890" s="279"/>
      <c r="CU890" s="328"/>
      <c r="CV890" s="328"/>
      <c r="CW890" s="290"/>
      <c r="CX890" s="289"/>
      <c r="CY890" s="279"/>
      <c r="CZ890" s="328"/>
      <c r="DA890" s="328"/>
      <c r="DB890" s="290"/>
      <c r="DC890" s="289"/>
      <c r="DD890" s="279"/>
      <c r="DE890" s="328"/>
      <c r="DF890" s="328"/>
      <c r="DG890" s="290"/>
      <c r="DH890" s="289"/>
      <c r="DI890" s="284"/>
      <c r="DJ890" s="163">
        <v>39</v>
      </c>
      <c r="DK890" s="163">
        <v>0</v>
      </c>
      <c r="DL890" s="163">
        <v>0</v>
      </c>
      <c r="DM890" s="163">
        <v>0</v>
      </c>
      <c r="DN890" s="163">
        <v>2</v>
      </c>
      <c r="DO890" s="163">
        <v>0</v>
      </c>
      <c r="DP890" s="165">
        <v>31.2</v>
      </c>
      <c r="DQ890" s="165"/>
      <c r="DR890" s="165">
        <v>31.2000007629394</v>
      </c>
      <c r="DS890" s="163">
        <v>138</v>
      </c>
      <c r="DT890" s="163">
        <v>26</v>
      </c>
      <c r="DU890" s="163">
        <v>15</v>
      </c>
      <c r="DV890" s="163">
        <v>14</v>
      </c>
      <c r="DW890" s="163">
        <v>2</v>
      </c>
      <c r="DX890" s="163">
        <v>14</v>
      </c>
      <c r="DY890" s="163">
        <v>0</v>
      </c>
      <c r="DZ890" s="163">
        <v>4</v>
      </c>
      <c r="EA890" s="163">
        <v>6</v>
      </c>
      <c r="EB890" s="163">
        <v>0</v>
      </c>
      <c r="EC890" s="163">
        <v>39</v>
      </c>
      <c r="ED890" s="165">
        <v>11.084214086982801</v>
      </c>
      <c r="EE890" s="165">
        <v>3.9789486466092199</v>
      </c>
      <c r="EF890" s="165">
        <v>0.56842123522988897</v>
      </c>
      <c r="EG890" s="165">
        <v>7.3894760579885501</v>
      </c>
      <c r="EH890" s="166">
        <v>1.26315830051086</v>
      </c>
      <c r="EI890" s="165">
        <v>97.982180210966206</v>
      </c>
      <c r="EJ890" s="164">
        <v>0.21666666666666601</v>
      </c>
      <c r="EK890" s="164">
        <v>0.30379746835443</v>
      </c>
      <c r="EL890" s="278">
        <v>0.45</v>
      </c>
      <c r="EM890" s="278">
        <v>0.23749999999999999</v>
      </c>
      <c r="EN890" s="278">
        <v>0.3125</v>
      </c>
      <c r="EO890" s="278">
        <v>2.4691359999999999E-2</v>
      </c>
      <c r="EP890" s="278">
        <v>0.41975309</v>
      </c>
      <c r="EQ890" s="278">
        <v>0.12665406000000001</v>
      </c>
      <c r="ER890" s="165">
        <v>0.331789211516341</v>
      </c>
      <c r="ES890" s="166">
        <v>3.9789486466092199</v>
      </c>
      <c r="ET890" s="166">
        <v>3.23</v>
      </c>
      <c r="EU890" s="166">
        <v>3.1489058245714401</v>
      </c>
      <c r="EV890" s="166">
        <v>3.4919721899765599</v>
      </c>
      <c r="EW890" s="166">
        <v>3.1963653938996099</v>
      </c>
      <c r="EX890" s="284">
        <v>0.47963762283325101</v>
      </c>
      <c r="EY890" s="459"/>
    </row>
    <row r="891" spans="1:156" ht="13" customHeight="1">
      <c r="A891" s="160" t="s">
        <v>19</v>
      </c>
      <c r="B891" s="160">
        <v>12067</v>
      </c>
      <c r="C891" s="160">
        <v>623437</v>
      </c>
      <c r="D891" s="160">
        <v>15145</v>
      </c>
      <c r="E891" s="160" t="s">
        <v>567</v>
      </c>
      <c r="F891" s="160" t="s">
        <v>567</v>
      </c>
      <c r="G891" s="175"/>
      <c r="H891" s="162" t="s">
        <v>1922</v>
      </c>
      <c r="I891" s="162" t="s">
        <v>564</v>
      </c>
      <c r="J891" s="161">
        <v>34</v>
      </c>
      <c r="K891" s="161">
        <v>1</v>
      </c>
      <c r="M891" s="184" t="s">
        <v>837</v>
      </c>
      <c r="Z891" s="163"/>
      <c r="AS891" s="278"/>
      <c r="AT891" s="278"/>
      <c r="AU891" s="278"/>
      <c r="AV891" s="278"/>
      <c r="AW891" s="278"/>
      <c r="AX891" s="278"/>
      <c r="AY891" s="456"/>
      <c r="AZ891" s="278"/>
      <c r="BA891" s="278"/>
      <c r="BB891" s="278"/>
      <c r="BC891" s="278"/>
      <c r="BD891" s="164"/>
      <c r="BE891" s="164"/>
      <c r="BF891" s="164"/>
      <c r="BG891" s="164"/>
      <c r="BH891" s="164"/>
      <c r="BI891" s="164"/>
      <c r="BJ891" s="165"/>
      <c r="BK891" s="164"/>
      <c r="BL891" s="165"/>
      <c r="BM891" s="165"/>
      <c r="BN891" s="165"/>
      <c r="BO891" s="165"/>
      <c r="BP891" s="165"/>
      <c r="BQ891" s="165"/>
      <c r="BR891" s="165"/>
      <c r="BS891" s="284"/>
      <c r="BT891" s="289"/>
      <c r="BU891" s="279"/>
      <c r="BV891" s="290"/>
      <c r="BW891" s="289"/>
      <c r="BX891" s="289"/>
      <c r="BY891" s="289"/>
      <c r="BZ891" s="289"/>
      <c r="CA891" s="279"/>
      <c r="CB891" s="290"/>
      <c r="CC891" s="289"/>
      <c r="CD891" s="279"/>
      <c r="CE891" s="328"/>
      <c r="CF891" s="290"/>
      <c r="CG891" s="289"/>
      <c r="CH891" s="279"/>
      <c r="CI891" s="328"/>
      <c r="CJ891" s="290"/>
      <c r="CK891" s="289"/>
      <c r="CL891" s="279"/>
      <c r="CM891" s="328"/>
      <c r="CN891" s="290"/>
      <c r="CO891" s="289"/>
      <c r="CP891" s="279"/>
      <c r="CQ891" s="328"/>
      <c r="CR891" s="290"/>
      <c r="CS891" s="289"/>
      <c r="CT891" s="279"/>
      <c r="CU891" s="328"/>
      <c r="CV891" s="328"/>
      <c r="CW891" s="290"/>
      <c r="CX891" s="289"/>
      <c r="CY891" s="279"/>
      <c r="CZ891" s="328"/>
      <c r="DA891" s="328"/>
      <c r="DB891" s="290"/>
      <c r="DC891" s="289"/>
      <c r="DD891" s="279"/>
      <c r="DE891" s="328"/>
      <c r="DF891" s="328"/>
      <c r="DG891" s="290"/>
      <c r="DH891" s="289"/>
      <c r="DI891" s="284"/>
      <c r="DJ891" s="163">
        <v>32</v>
      </c>
      <c r="DK891" s="163">
        <v>1</v>
      </c>
      <c r="DL891" s="163">
        <v>0</v>
      </c>
      <c r="DM891" s="163">
        <v>1</v>
      </c>
      <c r="DN891" s="163">
        <v>3</v>
      </c>
      <c r="DO891" s="163">
        <v>0</v>
      </c>
      <c r="DP891" s="165">
        <v>34</v>
      </c>
      <c r="DQ891" s="165">
        <v>1</v>
      </c>
      <c r="DR891" s="165">
        <v>33</v>
      </c>
      <c r="DS891" s="163">
        <v>150</v>
      </c>
      <c r="DT891" s="163">
        <v>36</v>
      </c>
      <c r="DU891" s="163">
        <v>20</v>
      </c>
      <c r="DV891" s="163">
        <v>15</v>
      </c>
      <c r="DW891" s="163">
        <v>1</v>
      </c>
      <c r="DX891" s="163">
        <v>10</v>
      </c>
      <c r="DY891" s="163">
        <v>1</v>
      </c>
      <c r="DZ891" s="163">
        <v>2</v>
      </c>
      <c r="EA891" s="163">
        <v>0</v>
      </c>
      <c r="EB891" s="163">
        <v>0</v>
      </c>
      <c r="EC891" s="163">
        <v>27</v>
      </c>
      <c r="ED891" s="165">
        <v>7.1470596254079002</v>
      </c>
      <c r="EE891" s="165">
        <v>2.64705912052144</v>
      </c>
      <c r="EF891" s="165">
        <v>0.264705912052144</v>
      </c>
      <c r="EG891" s="165">
        <v>9.5294128338772008</v>
      </c>
      <c r="EH891" s="166">
        <v>1.3529413282665099</v>
      </c>
      <c r="EI891" s="165">
        <v>104.946577944712</v>
      </c>
      <c r="EJ891" s="164">
        <v>0.26086956521739102</v>
      </c>
      <c r="EK891" s="164">
        <v>0.31818181818181801</v>
      </c>
      <c r="EL891" s="278">
        <v>0.45454545400000002</v>
      </c>
      <c r="EM891" s="278">
        <v>0.29090908999999998</v>
      </c>
      <c r="EN891" s="278">
        <v>0.254545454</v>
      </c>
      <c r="EO891" s="278">
        <v>4.5045050000000003E-2</v>
      </c>
      <c r="EP891" s="278">
        <v>0.50450450000000002</v>
      </c>
      <c r="EQ891" s="278">
        <v>7.6045630000000003E-2</v>
      </c>
      <c r="ER891" s="165">
        <v>-1.20030516035462</v>
      </c>
      <c r="ES891" s="166">
        <v>3.97058868078217</v>
      </c>
      <c r="ET891" s="166">
        <v>4.4400000000000004</v>
      </c>
      <c r="EU891" s="166">
        <v>2.9386890695169199</v>
      </c>
      <c r="EV891" s="166">
        <v>3.7706720016197899</v>
      </c>
      <c r="EW891" s="166">
        <v>3.7832198327670801</v>
      </c>
      <c r="EX891" s="284">
        <v>0.47953823208808899</v>
      </c>
    </row>
    <row r="892" spans="1:156" ht="13" customHeight="1">
      <c r="A892" s="160" t="s">
        <v>19</v>
      </c>
      <c r="B892" s="160">
        <v>12086</v>
      </c>
      <c r="C892" s="160">
        <v>656641</v>
      </c>
      <c r="D892" s="160">
        <v>21306</v>
      </c>
      <c r="E892" s="160" t="s">
        <v>14</v>
      </c>
      <c r="F892" s="160" t="s">
        <v>14</v>
      </c>
      <c r="G892" s="175"/>
      <c r="H892" s="162" t="s">
        <v>2466</v>
      </c>
      <c r="I892" s="162" t="s">
        <v>576</v>
      </c>
      <c r="J892" s="161">
        <v>29</v>
      </c>
      <c r="K892" s="161">
        <v>1</v>
      </c>
      <c r="M892" s="184" t="s">
        <v>46</v>
      </c>
      <c r="Z892" s="163"/>
      <c r="AS892" s="278"/>
      <c r="AT892" s="278"/>
      <c r="AU892" s="278"/>
      <c r="AV892" s="278"/>
      <c r="AW892" s="278"/>
      <c r="AX892" s="278"/>
      <c r="AY892" s="456"/>
      <c r="AZ892" s="278"/>
      <c r="BA892" s="278"/>
      <c r="BB892" s="278"/>
      <c r="BC892" s="278"/>
      <c r="BD892" s="164"/>
      <c r="BE892" s="164"/>
      <c r="BF892" s="164"/>
      <c r="BG892" s="164"/>
      <c r="BH892" s="164"/>
      <c r="BI892" s="164"/>
      <c r="BJ892" s="165"/>
      <c r="BK892" s="164"/>
      <c r="BL892" s="165"/>
      <c r="BM892" s="165"/>
      <c r="BN892" s="165"/>
      <c r="BO892" s="165"/>
      <c r="BP892" s="165"/>
      <c r="BQ892" s="165"/>
      <c r="BR892" s="165"/>
      <c r="BS892" s="284"/>
      <c r="BT892" s="289"/>
      <c r="BU892" s="279"/>
      <c r="BV892" s="290"/>
      <c r="BW892" s="289"/>
      <c r="BX892" s="289"/>
      <c r="BY892" s="289"/>
      <c r="BZ892" s="289"/>
      <c r="CA892" s="279"/>
      <c r="CB892" s="290"/>
      <c r="CC892" s="289"/>
      <c r="CD892" s="279"/>
      <c r="CE892" s="328"/>
      <c r="CF892" s="290"/>
      <c r="CG892" s="289"/>
      <c r="CH892" s="279"/>
      <c r="CI892" s="328"/>
      <c r="CJ892" s="290"/>
      <c r="CK892" s="289"/>
      <c r="CL892" s="279"/>
      <c r="CM892" s="328"/>
      <c r="CN892" s="290"/>
      <c r="CO892" s="289"/>
      <c r="CP892" s="279"/>
      <c r="CQ892" s="328"/>
      <c r="CR892" s="290"/>
      <c r="CS892" s="289"/>
      <c r="CT892" s="279"/>
      <c r="CU892" s="328"/>
      <c r="CV892" s="328"/>
      <c r="CW892" s="290"/>
      <c r="CX892" s="289"/>
      <c r="CY892" s="279"/>
      <c r="CZ892" s="328"/>
      <c r="DA892" s="328"/>
      <c r="DB892" s="290"/>
      <c r="DC892" s="289"/>
      <c r="DD892" s="279"/>
      <c r="DE892" s="328"/>
      <c r="DF892" s="328"/>
      <c r="DG892" s="290"/>
      <c r="DH892" s="289"/>
      <c r="DI892" s="284"/>
      <c r="DJ892" s="163">
        <v>20</v>
      </c>
      <c r="DK892" s="163">
        <v>2</v>
      </c>
      <c r="DL892" s="163">
        <v>0</v>
      </c>
      <c r="DM892" s="163">
        <v>1</v>
      </c>
      <c r="DN892" s="163">
        <v>0</v>
      </c>
      <c r="DO892" s="163">
        <v>1</v>
      </c>
      <c r="DP892" s="165">
        <v>44.2</v>
      </c>
      <c r="DQ892" s="165">
        <v>9.1000003814697195</v>
      </c>
      <c r="DR892" s="165">
        <v>35.099998474121001</v>
      </c>
      <c r="DS892" s="163">
        <v>183</v>
      </c>
      <c r="DT892" s="163">
        <v>35</v>
      </c>
      <c r="DU892" s="163">
        <v>15</v>
      </c>
      <c r="DV892" s="163">
        <v>15</v>
      </c>
      <c r="DW892" s="163">
        <v>4</v>
      </c>
      <c r="DX892" s="163">
        <v>20</v>
      </c>
      <c r="DY892" s="163">
        <v>2</v>
      </c>
      <c r="DZ892" s="163">
        <v>0</v>
      </c>
      <c r="EA892" s="163">
        <v>2</v>
      </c>
      <c r="EB892" s="163">
        <v>0</v>
      </c>
      <c r="EC892" s="163">
        <v>42</v>
      </c>
      <c r="ED892" s="165">
        <v>8.4626875910523296</v>
      </c>
      <c r="EE892" s="165">
        <v>4.0298512338344397</v>
      </c>
      <c r="EF892" s="165">
        <v>0.805970246766888</v>
      </c>
      <c r="EG892" s="165">
        <v>7.0522396592102696</v>
      </c>
      <c r="EH892" s="166">
        <v>1.2313434325605199</v>
      </c>
      <c r="EI892" s="165">
        <v>95.514326321523001</v>
      </c>
      <c r="EJ892" s="164">
        <v>0.214723926380368</v>
      </c>
      <c r="EK892" s="164">
        <v>0.26495726495726402</v>
      </c>
      <c r="EL892" s="278">
        <v>0.43801652800000002</v>
      </c>
      <c r="EM892" s="278">
        <v>0.165289256</v>
      </c>
      <c r="EN892" s="278">
        <v>0.39669421399999999</v>
      </c>
      <c r="EO892" s="278">
        <v>6.6115699999999999E-2</v>
      </c>
      <c r="EP892" s="278">
        <v>0.41322313999999999</v>
      </c>
      <c r="EQ892" s="278">
        <v>0.14384509000000001</v>
      </c>
      <c r="ER892" s="165">
        <v>0.300446436831175</v>
      </c>
      <c r="ES892" s="166">
        <v>3.02238842537583</v>
      </c>
      <c r="ET892" s="166">
        <v>3.56</v>
      </c>
      <c r="EU892" s="166">
        <v>3.71261365703125</v>
      </c>
      <c r="EV892" s="166">
        <v>4.1330262821377701</v>
      </c>
      <c r="EW892" s="166">
        <v>4.0114615438168801</v>
      </c>
      <c r="EX892" s="284">
        <v>0.46377497911453203</v>
      </c>
      <c r="EZ892" s="167"/>
    </row>
    <row r="893" spans="1:156" ht="13" customHeight="1">
      <c r="A893" s="160" t="s">
        <v>19</v>
      </c>
      <c r="B893" s="160">
        <v>9173</v>
      </c>
      <c r="C893" s="160">
        <v>571945</v>
      </c>
      <c r="D893" s="160">
        <v>9803</v>
      </c>
      <c r="E893" s="160" t="s">
        <v>276</v>
      </c>
      <c r="F893" s="160" t="s">
        <v>276</v>
      </c>
      <c r="G893" s="175"/>
      <c r="H893" s="168" t="s">
        <v>1172</v>
      </c>
      <c r="I893" s="169" t="s">
        <v>435</v>
      </c>
      <c r="J893" s="170">
        <v>36</v>
      </c>
      <c r="K893" s="161">
        <v>1</v>
      </c>
      <c r="M893" s="184" t="s">
        <v>837</v>
      </c>
      <c r="Z893" s="163"/>
      <c r="AS893" s="278"/>
      <c r="AT893" s="278"/>
      <c r="AU893" s="278"/>
      <c r="AV893" s="278"/>
      <c r="AW893" s="278"/>
      <c r="AX893" s="278"/>
      <c r="AY893" s="456"/>
      <c r="AZ893" s="278"/>
      <c r="BA893" s="278"/>
      <c r="BB893" s="278"/>
      <c r="BC893" s="278"/>
      <c r="BD893" s="164"/>
      <c r="BE893" s="164"/>
      <c r="BF893" s="164"/>
      <c r="BG893" s="164"/>
      <c r="BH893" s="164"/>
      <c r="BI893" s="164"/>
      <c r="BJ893" s="165"/>
      <c r="BK893" s="164"/>
      <c r="BL893" s="165"/>
      <c r="BM893" s="165"/>
      <c r="BN893" s="165"/>
      <c r="BO893" s="165"/>
      <c r="BP893" s="165"/>
      <c r="BQ893" s="165"/>
      <c r="BR893" s="165"/>
      <c r="BS893" s="284"/>
      <c r="BT893" s="289"/>
      <c r="BU893" s="279"/>
      <c r="BV893" s="290"/>
      <c r="BW893" s="289"/>
      <c r="BX893" s="289"/>
      <c r="BY893" s="289"/>
      <c r="BZ893" s="289"/>
      <c r="CA893" s="279"/>
      <c r="CB893" s="290"/>
      <c r="CC893" s="289"/>
      <c r="CD893" s="279"/>
      <c r="CE893" s="328"/>
      <c r="CF893" s="290"/>
      <c r="CG893" s="289"/>
      <c r="CH893" s="279"/>
      <c r="CI893" s="328"/>
      <c r="CJ893" s="290"/>
      <c r="CK893" s="289"/>
      <c r="CL893" s="279"/>
      <c r="CM893" s="328"/>
      <c r="CN893" s="290"/>
      <c r="CO893" s="289"/>
      <c r="CP893" s="279"/>
      <c r="CQ893" s="328"/>
      <c r="CR893" s="290"/>
      <c r="CS893" s="289"/>
      <c r="CT893" s="279"/>
      <c r="CU893" s="328"/>
      <c r="CV893" s="328"/>
      <c r="CW893" s="290"/>
      <c r="CX893" s="289"/>
      <c r="CY893" s="279"/>
      <c r="CZ893" s="328"/>
      <c r="DA893" s="328"/>
      <c r="DB893" s="290"/>
      <c r="DC893" s="289"/>
      <c r="DD893" s="279"/>
      <c r="DE893" s="328"/>
      <c r="DF893" s="328"/>
      <c r="DG893" s="290"/>
      <c r="DH893" s="289"/>
      <c r="DI893" s="284"/>
      <c r="DJ893" s="163">
        <v>17</v>
      </c>
      <c r="DK893" s="163">
        <v>17</v>
      </c>
      <c r="DL893" s="163">
        <v>0</v>
      </c>
      <c r="DM893" s="163">
        <v>4</v>
      </c>
      <c r="DN893" s="163">
        <v>6</v>
      </c>
      <c r="DO893" s="163">
        <v>0</v>
      </c>
      <c r="DP893" s="165">
        <v>87.1</v>
      </c>
      <c r="DQ893" s="165">
        <v>87.099998474121094</v>
      </c>
      <c r="DR893" s="165"/>
      <c r="DS893" s="163">
        <v>376</v>
      </c>
      <c r="DT893" s="163">
        <v>97</v>
      </c>
      <c r="DU893" s="163">
        <v>53</v>
      </c>
      <c r="DV893" s="163">
        <v>51</v>
      </c>
      <c r="DW893" s="163">
        <v>15</v>
      </c>
      <c r="DX893" s="163">
        <v>20</v>
      </c>
      <c r="DY893" s="163">
        <v>0</v>
      </c>
      <c r="DZ893" s="163">
        <v>2</v>
      </c>
      <c r="EA893" s="163">
        <v>1</v>
      </c>
      <c r="EB893" s="163">
        <v>0</v>
      </c>
      <c r="EC893" s="163">
        <v>60</v>
      </c>
      <c r="ED893" s="165">
        <v>6.18320646697802</v>
      </c>
      <c r="EE893" s="165">
        <v>2.0610688223259999</v>
      </c>
      <c r="EF893" s="165">
        <v>1.5458016167444999</v>
      </c>
      <c r="EG893" s="165">
        <v>9.9961837882811402</v>
      </c>
      <c r="EH893" s="166">
        <v>1.3396947345118999</v>
      </c>
      <c r="EI893" s="165">
        <v>103.395949270015</v>
      </c>
      <c r="EJ893" s="164">
        <v>0.274011299435028</v>
      </c>
      <c r="EK893" s="164">
        <v>0.29390681003584201</v>
      </c>
      <c r="EL893" s="278">
        <v>0.363013698</v>
      </c>
      <c r="EM893" s="278">
        <v>0.181506849</v>
      </c>
      <c r="EN893" s="278">
        <v>0.45547945200000001</v>
      </c>
      <c r="EO893" s="278">
        <v>0.12585034</v>
      </c>
      <c r="EP893" s="278">
        <v>0.44897958999999998</v>
      </c>
      <c r="EQ893" s="278">
        <v>7.0100140000000005E-2</v>
      </c>
      <c r="ER893" s="165">
        <v>0.14911496508590899</v>
      </c>
      <c r="ES893" s="166">
        <v>5.2557254969313201</v>
      </c>
      <c r="ET893" s="166">
        <v>5.23</v>
      </c>
      <c r="EU893" s="166">
        <v>4.7002518203679298</v>
      </c>
      <c r="EV893" s="166">
        <v>4.7130216126296496</v>
      </c>
      <c r="EW893" s="166">
        <v>4.6250806632247699</v>
      </c>
      <c r="EX893" s="284">
        <v>0.458579301834106</v>
      </c>
    </row>
    <row r="894" spans="1:156" ht="13" customHeight="1">
      <c r="A894" s="160" t="s">
        <v>19</v>
      </c>
      <c r="B894" s="160">
        <v>12820</v>
      </c>
      <c r="C894" s="160">
        <v>686218</v>
      </c>
      <c r="D894" s="160">
        <v>29839</v>
      </c>
      <c r="E894" s="160" t="s">
        <v>15</v>
      </c>
      <c r="F894" s="160" t="s">
        <v>15</v>
      </c>
      <c r="G894" s="175"/>
      <c r="H894" s="162" t="s">
        <v>3576</v>
      </c>
      <c r="I894" s="162" t="s">
        <v>3577</v>
      </c>
      <c r="J894" s="160">
        <v>25</v>
      </c>
      <c r="K894" s="161">
        <v>1</v>
      </c>
      <c r="Z894" s="163"/>
      <c r="BT894" s="289"/>
      <c r="BU894" s="279"/>
      <c r="BV894" s="290"/>
      <c r="BW894" s="289"/>
      <c r="BX894" s="289"/>
      <c r="BY894" s="289"/>
      <c r="BZ894" s="289"/>
      <c r="CA894" s="279"/>
      <c r="CB894" s="290"/>
      <c r="CC894" s="289"/>
      <c r="CD894" s="279"/>
      <c r="CE894" s="328"/>
      <c r="CF894" s="290"/>
      <c r="CG894" s="289"/>
      <c r="CH894" s="279"/>
      <c r="CI894" s="328"/>
      <c r="CJ894" s="290"/>
      <c r="CK894" s="289"/>
      <c r="CL894" s="279"/>
      <c r="CM894" s="328"/>
      <c r="CN894" s="290"/>
      <c r="CO894" s="289"/>
      <c r="CP894" s="279"/>
      <c r="CQ894" s="328"/>
      <c r="CR894" s="290"/>
      <c r="CS894" s="289"/>
      <c r="CT894" s="279"/>
      <c r="CU894" s="328"/>
      <c r="CV894" s="328"/>
      <c r="CW894" s="290"/>
      <c r="CX894" s="289"/>
      <c r="CY894" s="279"/>
      <c r="CZ894" s="328"/>
      <c r="DA894" s="328"/>
      <c r="DB894" s="290"/>
      <c r="DC894" s="289"/>
      <c r="DD894" s="279"/>
      <c r="DE894" s="328"/>
      <c r="DF894" s="328"/>
      <c r="DG894" s="290"/>
      <c r="DH894" s="289"/>
      <c r="DJ894" s="163">
        <v>2</v>
      </c>
      <c r="DK894" s="163">
        <v>2</v>
      </c>
      <c r="DL894" s="163">
        <v>0</v>
      </c>
      <c r="DM894" s="163">
        <v>0</v>
      </c>
      <c r="DN894" s="163">
        <v>0</v>
      </c>
      <c r="DO894" s="163">
        <v>0</v>
      </c>
      <c r="DP894" s="165">
        <v>9</v>
      </c>
      <c r="DQ894" s="165">
        <v>9</v>
      </c>
      <c r="DR894" s="165"/>
      <c r="DS894" s="163">
        <v>36</v>
      </c>
      <c r="DT894" s="163">
        <v>8</v>
      </c>
      <c r="DU894" s="163">
        <v>2</v>
      </c>
      <c r="DV894" s="163">
        <v>2</v>
      </c>
      <c r="DW894" s="163">
        <v>0</v>
      </c>
      <c r="DX894" s="163">
        <v>1</v>
      </c>
      <c r="DY894" s="163">
        <v>0</v>
      </c>
      <c r="DZ894" s="163">
        <v>0</v>
      </c>
      <c r="EA894" s="163">
        <v>0</v>
      </c>
      <c r="EB894" s="163">
        <v>0</v>
      </c>
      <c r="EC894" s="163">
        <v>10</v>
      </c>
      <c r="ED894" s="165">
        <v>10</v>
      </c>
      <c r="EE894" s="165">
        <v>1</v>
      </c>
      <c r="EF894" s="165">
        <v>0</v>
      </c>
      <c r="EG894" s="165">
        <v>8</v>
      </c>
      <c r="EH894" s="166">
        <v>1</v>
      </c>
      <c r="EI894" s="166">
        <v>77.178738265090999</v>
      </c>
      <c r="EJ894" s="164">
        <v>0.22857142857142801</v>
      </c>
      <c r="EK894" s="164">
        <v>0.32</v>
      </c>
      <c r="EL894" s="278">
        <v>0.28000000000000003</v>
      </c>
      <c r="EM894" s="278">
        <v>0.28000000000000003</v>
      </c>
      <c r="EN894" s="278">
        <v>0.44</v>
      </c>
      <c r="EO894" s="278">
        <v>0.04</v>
      </c>
      <c r="EP894" s="278">
        <v>0.24</v>
      </c>
      <c r="EQ894" s="278">
        <v>0.15862069000000001</v>
      </c>
      <c r="ER894" s="165">
        <v>-1.2151911951968601E-2</v>
      </c>
      <c r="ES894" s="166">
        <v>2</v>
      </c>
      <c r="ET894" s="166">
        <v>2.38</v>
      </c>
      <c r="EU894" s="166">
        <v>1.196859020657</v>
      </c>
      <c r="EV894" s="166">
        <v>2.9990875194469999</v>
      </c>
      <c r="EW894" s="166">
        <v>3.0249197171623199</v>
      </c>
      <c r="EX894" s="284">
        <v>0.45488342642784102</v>
      </c>
    </row>
    <row r="895" spans="1:156" ht="13" customHeight="1">
      <c r="A895" s="160" t="s">
        <v>19</v>
      </c>
      <c r="C895" s="160">
        <v>674444</v>
      </c>
      <c r="D895" s="160">
        <v>23165</v>
      </c>
      <c r="E895" s="160" t="s">
        <v>2170</v>
      </c>
      <c r="F895" s="160" t="s">
        <v>2170</v>
      </c>
      <c r="G895" s="175"/>
      <c r="H895" s="162" t="s">
        <v>566</v>
      </c>
      <c r="I895" s="162" t="s">
        <v>56</v>
      </c>
      <c r="J895" s="160">
        <v>26</v>
      </c>
      <c r="K895" s="161">
        <v>1</v>
      </c>
      <c r="Z895" s="163"/>
      <c r="AS895" s="278"/>
      <c r="AT895" s="278"/>
      <c r="AU895" s="278"/>
      <c r="AV895" s="278"/>
      <c r="AW895" s="278"/>
      <c r="AX895" s="278"/>
      <c r="AY895" s="456"/>
      <c r="AZ895" s="278"/>
      <c r="BA895" s="278"/>
      <c r="BB895" s="278"/>
      <c r="BC895" s="278"/>
      <c r="BD895" s="164"/>
      <c r="BE895" s="164"/>
      <c r="BF895" s="164"/>
      <c r="BG895" s="164"/>
      <c r="BH895" s="164"/>
      <c r="BI895" s="164"/>
      <c r="BJ895" s="165"/>
      <c r="BK895" s="164"/>
      <c r="BL895" s="165"/>
      <c r="BM895" s="165"/>
      <c r="BN895" s="165"/>
      <c r="BO895" s="165"/>
      <c r="BP895" s="165"/>
      <c r="BQ895" s="165"/>
      <c r="BR895" s="165"/>
      <c r="BS895" s="284"/>
      <c r="BT895" s="289"/>
      <c r="BU895" s="279"/>
      <c r="BV895" s="290"/>
      <c r="BW895" s="289"/>
      <c r="BX895" s="289"/>
      <c r="BY895" s="289"/>
      <c r="BZ895" s="289"/>
      <c r="CA895" s="279"/>
      <c r="CB895" s="290"/>
      <c r="CC895" s="289"/>
      <c r="CD895" s="279"/>
      <c r="CE895" s="328"/>
      <c r="CF895" s="290"/>
      <c r="CG895" s="289"/>
      <c r="CH895" s="279"/>
      <c r="CI895" s="328"/>
      <c r="CJ895" s="290"/>
      <c r="CK895" s="289"/>
      <c r="CL895" s="279"/>
      <c r="CM895" s="328"/>
      <c r="CN895" s="290"/>
      <c r="CO895" s="289"/>
      <c r="CP895" s="279"/>
      <c r="CQ895" s="328"/>
      <c r="CR895" s="290"/>
      <c r="CS895" s="289"/>
      <c r="CT895" s="279"/>
      <c r="CU895" s="328"/>
      <c r="CV895" s="328"/>
      <c r="CW895" s="290"/>
      <c r="CX895" s="289"/>
      <c r="CY895" s="279"/>
      <c r="CZ895" s="328"/>
      <c r="DA895" s="328"/>
      <c r="DB895" s="290"/>
      <c r="DC895" s="289"/>
      <c r="DD895" s="279"/>
      <c r="DE895" s="328"/>
      <c r="DF895" s="328"/>
      <c r="DG895" s="290"/>
      <c r="DH895" s="289"/>
      <c r="DI895" s="284"/>
      <c r="DJ895" s="163">
        <v>34</v>
      </c>
      <c r="DK895" s="163">
        <v>0</v>
      </c>
      <c r="DL895" s="163">
        <v>0</v>
      </c>
      <c r="DM895" s="163">
        <v>2</v>
      </c>
      <c r="DN895" s="163">
        <v>0</v>
      </c>
      <c r="DO895" s="163">
        <v>0</v>
      </c>
      <c r="DP895" s="165">
        <v>34.1</v>
      </c>
      <c r="DQ895" s="165"/>
      <c r="DR895" s="165">
        <v>34.099998474121001</v>
      </c>
      <c r="DS895" s="163">
        <v>133</v>
      </c>
      <c r="DT895" s="163">
        <v>23</v>
      </c>
      <c r="DU895" s="163">
        <v>9</v>
      </c>
      <c r="DV895" s="163">
        <v>8</v>
      </c>
      <c r="DW895" s="163">
        <v>3</v>
      </c>
      <c r="DX895" s="163">
        <v>8</v>
      </c>
      <c r="DY895" s="163">
        <v>0</v>
      </c>
      <c r="DZ895" s="163">
        <v>1</v>
      </c>
      <c r="EA895" s="163">
        <v>1</v>
      </c>
      <c r="EB895" s="163">
        <v>0</v>
      </c>
      <c r="EC895" s="163">
        <v>31</v>
      </c>
      <c r="ED895" s="165">
        <v>8.1262156989647494</v>
      </c>
      <c r="EE895" s="165">
        <v>2.09708792231348</v>
      </c>
      <c r="EF895" s="165">
        <v>0.78640797086755598</v>
      </c>
      <c r="EG895" s="165">
        <v>6.0291277766512597</v>
      </c>
      <c r="EH895" s="166">
        <v>0.90291285544052802</v>
      </c>
      <c r="EI895" s="165">
        <v>70.038228843361793</v>
      </c>
      <c r="EJ895" s="164">
        <v>0.18548387096774099</v>
      </c>
      <c r="EK895" s="164">
        <v>0.22222222222222199</v>
      </c>
      <c r="EL895" s="278">
        <v>0.440860215</v>
      </c>
      <c r="EM895" s="278">
        <v>0.150537634</v>
      </c>
      <c r="EN895" s="278">
        <v>0.40860215</v>
      </c>
      <c r="EO895" s="278">
        <v>4.301075E-2</v>
      </c>
      <c r="EP895" s="278">
        <v>0.32258065000000002</v>
      </c>
      <c r="EQ895" s="278">
        <v>0.11409395999999999</v>
      </c>
      <c r="ER895" s="165">
        <v>-0.146021393695762</v>
      </c>
      <c r="ES895" s="166">
        <v>2.09708792231348</v>
      </c>
      <c r="ET895" s="166">
        <v>2.4</v>
      </c>
      <c r="EU895" s="166">
        <v>3.2022527941188699</v>
      </c>
      <c r="EV895" s="166">
        <v>3.6983574591499302</v>
      </c>
      <c r="EW895" s="166">
        <v>3.3051131764062198</v>
      </c>
      <c r="EX895" s="284">
        <v>0.41437104344367898</v>
      </c>
      <c r="EZ895" s="167"/>
    </row>
    <row r="896" spans="1:156" ht="13" customHeight="1">
      <c r="A896" s="160" t="s">
        <v>19</v>
      </c>
      <c r="C896" s="160">
        <v>679358</v>
      </c>
      <c r="D896" s="160">
        <v>27626</v>
      </c>
      <c r="E896" s="160" t="s">
        <v>2178</v>
      </c>
      <c r="F896" s="160" t="s">
        <v>2178</v>
      </c>
      <c r="G896" s="175"/>
      <c r="H896" s="162" t="s">
        <v>4028</v>
      </c>
      <c r="I896" s="162" t="s">
        <v>572</v>
      </c>
      <c r="J896" s="160">
        <v>27</v>
      </c>
      <c r="K896" s="161">
        <v>1</v>
      </c>
      <c r="Z896" s="163"/>
      <c r="AS896" s="278"/>
      <c r="AT896" s="278"/>
      <c r="AU896" s="278"/>
      <c r="AV896" s="278"/>
      <c r="AW896" s="278"/>
      <c r="AX896" s="278"/>
      <c r="AY896" s="456"/>
      <c r="AZ896" s="278"/>
      <c r="BA896" s="278"/>
      <c r="BB896" s="278"/>
      <c r="BC896" s="278"/>
      <c r="BD896" s="164"/>
      <c r="BE896" s="164"/>
      <c r="BF896" s="164"/>
      <c r="BG896" s="164"/>
      <c r="BH896" s="164"/>
      <c r="BI896" s="164"/>
      <c r="BJ896" s="165"/>
      <c r="BK896" s="164"/>
      <c r="BL896" s="165"/>
      <c r="BM896" s="165"/>
      <c r="BN896" s="165"/>
      <c r="BO896" s="165"/>
      <c r="BP896" s="165"/>
      <c r="BQ896" s="165"/>
      <c r="BR896" s="165"/>
      <c r="BS896" s="284"/>
      <c r="BT896" s="289"/>
      <c r="BU896" s="279"/>
      <c r="BV896" s="290"/>
      <c r="BW896" s="289"/>
      <c r="BX896" s="289"/>
      <c r="BY896" s="289"/>
      <c r="BZ896" s="289"/>
      <c r="CA896" s="279"/>
      <c r="CB896" s="290"/>
      <c r="CC896" s="289"/>
      <c r="CD896" s="279"/>
      <c r="CE896" s="328"/>
      <c r="CF896" s="290"/>
      <c r="CG896" s="289"/>
      <c r="CH896" s="279"/>
      <c r="CI896" s="328"/>
      <c r="CJ896" s="290"/>
      <c r="CK896" s="289"/>
      <c r="CL896" s="279"/>
      <c r="CM896" s="328"/>
      <c r="CN896" s="290"/>
      <c r="CO896" s="289"/>
      <c r="CP896" s="279"/>
      <c r="CQ896" s="328"/>
      <c r="CR896" s="290"/>
      <c r="CS896" s="289"/>
      <c r="CT896" s="279"/>
      <c r="CU896" s="328"/>
      <c r="CV896" s="328"/>
      <c r="CW896" s="290"/>
      <c r="CX896" s="289"/>
      <c r="CY896" s="279"/>
      <c r="CZ896" s="328"/>
      <c r="DA896" s="328"/>
      <c r="DB896" s="290"/>
      <c r="DC896" s="289"/>
      <c r="DD896" s="279"/>
      <c r="DE896" s="328"/>
      <c r="DF896" s="328"/>
      <c r="DG896" s="290"/>
      <c r="DH896" s="183"/>
      <c r="DI896" s="284"/>
      <c r="DJ896" s="163">
        <v>30</v>
      </c>
      <c r="DK896" s="163">
        <v>0</v>
      </c>
      <c r="DL896" s="163">
        <v>0</v>
      </c>
      <c r="DM896" s="163">
        <v>1</v>
      </c>
      <c r="DN896" s="163">
        <v>1</v>
      </c>
      <c r="DO896" s="163">
        <v>3</v>
      </c>
      <c r="DP896" s="165">
        <v>38.200000000000003</v>
      </c>
      <c r="DQ896" s="165"/>
      <c r="DR896" s="165">
        <v>38.200000762939403</v>
      </c>
      <c r="DS896" s="163">
        <v>158</v>
      </c>
      <c r="DT896" s="163">
        <v>33</v>
      </c>
      <c r="DU896" s="163">
        <v>14</v>
      </c>
      <c r="DV896" s="163">
        <v>12</v>
      </c>
      <c r="DW896" s="163">
        <v>4</v>
      </c>
      <c r="DX896" s="163">
        <v>13</v>
      </c>
      <c r="DY896" s="163">
        <v>1</v>
      </c>
      <c r="DZ896" s="163">
        <v>1</v>
      </c>
      <c r="EA896" s="163">
        <v>0</v>
      </c>
      <c r="EB896" s="163">
        <v>0</v>
      </c>
      <c r="EC896" s="163">
        <v>35</v>
      </c>
      <c r="ED896" s="165">
        <v>8.1465522599419007</v>
      </c>
      <c r="EE896" s="165">
        <v>3.02586226797842</v>
      </c>
      <c r="EF896" s="165">
        <v>0.93103454399336005</v>
      </c>
      <c r="EG896" s="165">
        <v>7.6810349879452202</v>
      </c>
      <c r="EH896" s="166">
        <v>1.1896552506581799</v>
      </c>
      <c r="EI896" s="165">
        <v>92.280607356789304</v>
      </c>
      <c r="EJ896" s="164">
        <v>0.22916666666666599</v>
      </c>
      <c r="EK896" s="164">
        <v>0.27619047619047599</v>
      </c>
      <c r="EL896" s="278">
        <v>0.40366972400000001</v>
      </c>
      <c r="EM896" s="278">
        <v>0.16513761399999999</v>
      </c>
      <c r="EN896" s="278">
        <v>0.43119266000000001</v>
      </c>
      <c r="EO896" s="278">
        <v>7.3394500000000001E-2</v>
      </c>
      <c r="EP896" s="278">
        <v>0.30275228999999998</v>
      </c>
      <c r="EQ896" s="278">
        <v>0.13265305999999999</v>
      </c>
      <c r="ER896" s="165">
        <v>-0.56424610896507799</v>
      </c>
      <c r="ES896" s="166">
        <v>2.7931036319800802</v>
      </c>
      <c r="ET896" s="166">
        <v>3.13</v>
      </c>
      <c r="EU896" s="166">
        <v>3.7064376055414701</v>
      </c>
      <c r="EV896" s="166">
        <v>4.1539517141005504</v>
      </c>
      <c r="EW896" s="166">
        <v>3.7282062203825101</v>
      </c>
      <c r="EX896" s="284">
        <v>0.411679297685623</v>
      </c>
    </row>
    <row r="897" spans="1:156" ht="13" customHeight="1">
      <c r="A897" s="160" t="s">
        <v>19</v>
      </c>
      <c r="B897" s="160">
        <v>11068</v>
      </c>
      <c r="C897" s="160">
        <v>670036</v>
      </c>
      <c r="D897" s="160">
        <v>19330</v>
      </c>
      <c r="E897" s="160" t="s">
        <v>213</v>
      </c>
      <c r="F897" s="160" t="s">
        <v>213</v>
      </c>
      <c r="G897" s="175"/>
      <c r="H897" s="162" t="s">
        <v>2886</v>
      </c>
      <c r="I897" s="162" t="s">
        <v>531</v>
      </c>
      <c r="J897" s="160">
        <v>32</v>
      </c>
      <c r="K897" s="161">
        <v>1</v>
      </c>
      <c r="M897" s="184" t="s">
        <v>837</v>
      </c>
      <c r="Z897" s="163"/>
      <c r="AS897" s="278"/>
      <c r="AT897" s="278"/>
      <c r="AU897" s="278"/>
      <c r="AV897" s="278"/>
      <c r="AW897" s="278"/>
      <c r="AX897" s="278"/>
      <c r="AY897" s="456"/>
      <c r="AZ897" s="278"/>
      <c r="BA897" s="278"/>
      <c r="BB897" s="278"/>
      <c r="BC897" s="278"/>
      <c r="BD897" s="164"/>
      <c r="BE897" s="164"/>
      <c r="BF897" s="164"/>
      <c r="BG897" s="164"/>
      <c r="BH897" s="164"/>
      <c r="BI897" s="164"/>
      <c r="BJ897" s="165"/>
      <c r="BK897" s="164"/>
      <c r="BL897" s="165"/>
      <c r="BM897" s="165"/>
      <c r="BN897" s="165"/>
      <c r="BO897" s="165"/>
      <c r="BP897" s="165"/>
      <c r="BQ897" s="165"/>
      <c r="BR897" s="165"/>
      <c r="BS897" s="284"/>
      <c r="BT897" s="289"/>
      <c r="BU897" s="279"/>
      <c r="BV897" s="290"/>
      <c r="BW897" s="289"/>
      <c r="BX897" s="289"/>
      <c r="BY897" s="289"/>
      <c r="BZ897" s="289"/>
      <c r="CA897" s="279"/>
      <c r="CB897" s="290"/>
      <c r="CC897" s="289"/>
      <c r="CD897" s="279"/>
      <c r="CE897" s="328"/>
      <c r="CF897" s="290"/>
      <c r="CG897" s="289"/>
      <c r="CH897" s="279"/>
      <c r="CI897" s="328"/>
      <c r="CJ897" s="290"/>
      <c r="CK897" s="289"/>
      <c r="CL897" s="279"/>
      <c r="CM897" s="328"/>
      <c r="CN897" s="290"/>
      <c r="CO897" s="289"/>
      <c r="CP897" s="279"/>
      <c r="CQ897" s="328"/>
      <c r="CR897" s="290"/>
      <c r="CS897" s="289"/>
      <c r="CT897" s="279"/>
      <c r="CU897" s="328"/>
      <c r="CV897" s="328"/>
      <c r="CW897" s="290"/>
      <c r="CX897" s="289"/>
      <c r="CY897" s="279"/>
      <c r="CZ897" s="328"/>
      <c r="DA897" s="328"/>
      <c r="DB897" s="290"/>
      <c r="DC897" s="289"/>
      <c r="DD897" s="279"/>
      <c r="DE897" s="328"/>
      <c r="DF897" s="328"/>
      <c r="DG897" s="290"/>
      <c r="DH897" s="289"/>
      <c r="DI897" s="284"/>
      <c r="DJ897" s="163">
        <v>26</v>
      </c>
      <c r="DK897" s="163">
        <v>0</v>
      </c>
      <c r="DL897" s="163">
        <v>0</v>
      </c>
      <c r="DM897" s="163">
        <v>1</v>
      </c>
      <c r="DN897" s="163">
        <v>2</v>
      </c>
      <c r="DO897" s="163">
        <v>0</v>
      </c>
      <c r="DP897" s="165">
        <v>23.1</v>
      </c>
      <c r="DQ897" s="165"/>
      <c r="DR897" s="165">
        <v>23.100000381469702</v>
      </c>
      <c r="DS897" s="163">
        <v>96</v>
      </c>
      <c r="DT897" s="163">
        <v>20</v>
      </c>
      <c r="DU897" s="163">
        <v>13</v>
      </c>
      <c r="DV897" s="163">
        <v>13</v>
      </c>
      <c r="DW897" s="163">
        <v>0</v>
      </c>
      <c r="DX897" s="163">
        <v>7</v>
      </c>
      <c r="DY897" s="163">
        <v>0</v>
      </c>
      <c r="DZ897" s="163">
        <v>2</v>
      </c>
      <c r="EA897" s="163">
        <v>0</v>
      </c>
      <c r="EB897" s="163">
        <v>1</v>
      </c>
      <c r="EC897" s="163">
        <v>19</v>
      </c>
      <c r="ED897" s="165">
        <v>7.3285736251370501</v>
      </c>
      <c r="EE897" s="165">
        <v>2.7000008092610099</v>
      </c>
      <c r="EF897" s="165">
        <v>0</v>
      </c>
      <c r="EG897" s="165">
        <v>7.71428802646005</v>
      </c>
      <c r="EH897" s="166">
        <v>1.1571432039689999</v>
      </c>
      <c r="EI897" s="165">
        <v>89.758673869563097</v>
      </c>
      <c r="EJ897" s="164">
        <v>0.229885057471264</v>
      </c>
      <c r="EK897" s="164">
        <v>0.29411764705882298</v>
      </c>
      <c r="EL897" s="278">
        <v>0.41791044700000002</v>
      </c>
      <c r="EM897" s="278">
        <v>0.23880597000000001</v>
      </c>
      <c r="EN897" s="278">
        <v>0.34328358199999998</v>
      </c>
      <c r="EO897" s="278">
        <v>2.9411759999999999E-2</v>
      </c>
      <c r="EP897" s="278">
        <v>0.35294118000000002</v>
      </c>
      <c r="EQ897" s="278">
        <v>0.11746031999999999</v>
      </c>
      <c r="ER897" s="165">
        <v>-0.11864224515122899</v>
      </c>
      <c r="ES897" s="166">
        <v>5.0142872171990298</v>
      </c>
      <c r="ET897" s="166">
        <v>3.54</v>
      </c>
      <c r="EU897" s="166">
        <v>2.6143191968177799</v>
      </c>
      <c r="EV897" s="166">
        <v>4.0678052139573104</v>
      </c>
      <c r="EW897" s="166">
        <v>3.82230861680193</v>
      </c>
      <c r="EX897" s="284">
        <v>0.407107234001159</v>
      </c>
    </row>
    <row r="898" spans="1:156" ht="13" customHeight="1">
      <c r="A898" s="160" t="s">
        <v>19</v>
      </c>
      <c r="B898" s="160">
        <v>12328</v>
      </c>
      <c r="C898" s="160">
        <v>678692</v>
      </c>
      <c r="D898" s="160">
        <v>24094</v>
      </c>
      <c r="E898" s="160" t="s">
        <v>686</v>
      </c>
      <c r="F898" s="160" t="s">
        <v>686</v>
      </c>
      <c r="G898" s="175"/>
      <c r="H898" s="162" t="s">
        <v>3035</v>
      </c>
      <c r="I898" s="162" t="s">
        <v>1193</v>
      </c>
      <c r="J898" s="160">
        <v>25</v>
      </c>
      <c r="K898" s="161">
        <v>1</v>
      </c>
      <c r="M898" s="184" t="s">
        <v>837</v>
      </c>
      <c r="Z898" s="163"/>
      <c r="AS898" s="278"/>
      <c r="AT898" s="278"/>
      <c r="AU898" s="278"/>
      <c r="AV898" s="278"/>
      <c r="AW898" s="278"/>
      <c r="AX898" s="278"/>
      <c r="AY898" s="456"/>
      <c r="AZ898" s="278"/>
      <c r="BA898" s="278"/>
      <c r="BB898" s="278"/>
      <c r="BC898" s="278"/>
      <c r="BD898" s="164"/>
      <c r="BE898" s="164"/>
      <c r="BF898" s="164"/>
      <c r="BG898" s="164"/>
      <c r="BH898" s="164"/>
      <c r="BI898" s="164"/>
      <c r="BJ898" s="165"/>
      <c r="BK898" s="164"/>
      <c r="BL898" s="165"/>
      <c r="BM898" s="165"/>
      <c r="BN898" s="165"/>
      <c r="BO898" s="165"/>
      <c r="BP898" s="165"/>
      <c r="BQ898" s="165"/>
      <c r="BR898" s="165"/>
      <c r="BS898" s="284"/>
      <c r="BT898" s="289"/>
      <c r="BU898" s="279"/>
      <c r="BV898" s="290"/>
      <c r="BW898" s="289"/>
      <c r="BX898" s="289"/>
      <c r="BY898" s="289"/>
      <c r="BZ898" s="289"/>
      <c r="CA898" s="279"/>
      <c r="CB898" s="290"/>
      <c r="CC898" s="289"/>
      <c r="CD898" s="279"/>
      <c r="CE898" s="328"/>
      <c r="CF898" s="290"/>
      <c r="CG898" s="289"/>
      <c r="CH898" s="279"/>
      <c r="CI898" s="328"/>
      <c r="CJ898" s="290"/>
      <c r="CK898" s="289"/>
      <c r="CL898" s="279"/>
      <c r="CM898" s="328"/>
      <c r="CN898" s="290"/>
      <c r="CO898" s="289"/>
      <c r="CP898" s="279"/>
      <c r="CQ898" s="328"/>
      <c r="CR898" s="290"/>
      <c r="CS898" s="289"/>
      <c r="CT898" s="279"/>
      <c r="CU898" s="328"/>
      <c r="CV898" s="328"/>
      <c r="CW898" s="290"/>
      <c r="CX898" s="289"/>
      <c r="CY898" s="279"/>
      <c r="CZ898" s="328"/>
      <c r="DA898" s="328"/>
      <c r="DB898" s="290"/>
      <c r="DC898" s="289"/>
      <c r="DD898" s="279"/>
      <c r="DE898" s="328"/>
      <c r="DF898" s="328"/>
      <c r="DG898" s="290"/>
      <c r="DH898" s="289"/>
      <c r="DI898" s="284"/>
      <c r="DJ898" s="163">
        <v>40</v>
      </c>
      <c r="DK898" s="163">
        <v>0</v>
      </c>
      <c r="DL898" s="163">
        <v>0</v>
      </c>
      <c r="DM898" s="163">
        <v>5</v>
      </c>
      <c r="DN898" s="163">
        <v>1</v>
      </c>
      <c r="DO898" s="163">
        <v>5</v>
      </c>
      <c r="DP898" s="165">
        <v>43</v>
      </c>
      <c r="DQ898" s="165"/>
      <c r="DR898" s="165">
        <v>43</v>
      </c>
      <c r="DS898" s="163">
        <v>181</v>
      </c>
      <c r="DT898" s="163">
        <v>34</v>
      </c>
      <c r="DU898" s="163">
        <v>16</v>
      </c>
      <c r="DV898" s="163">
        <v>13</v>
      </c>
      <c r="DW898" s="163">
        <v>7</v>
      </c>
      <c r="DX898" s="163">
        <v>16</v>
      </c>
      <c r="DY898" s="163">
        <v>2</v>
      </c>
      <c r="DZ898" s="163">
        <v>3</v>
      </c>
      <c r="EA898" s="163">
        <v>1</v>
      </c>
      <c r="EB898" s="163">
        <v>2</v>
      </c>
      <c r="EC898" s="163">
        <v>60</v>
      </c>
      <c r="ED898" s="165">
        <v>12.558141763046899</v>
      </c>
      <c r="EE898" s="165">
        <v>3.3488378034791801</v>
      </c>
      <c r="EF898" s="165">
        <v>1.4651165390221399</v>
      </c>
      <c r="EG898" s="165">
        <v>7.1162803323932602</v>
      </c>
      <c r="EH898" s="166">
        <v>1.16279090398582</v>
      </c>
      <c r="EI898" s="165">
        <v>89.742734835750696</v>
      </c>
      <c r="EJ898" s="164">
        <v>0.209876543209876</v>
      </c>
      <c r="EK898" s="164">
        <v>0.28421052631578902</v>
      </c>
      <c r="EL898" s="278">
        <v>0.35643564300000002</v>
      </c>
      <c r="EM898" s="278">
        <v>0.198019801</v>
      </c>
      <c r="EN898" s="278">
        <v>0.44554455399999998</v>
      </c>
      <c r="EO898" s="278">
        <v>0.12745097999999999</v>
      </c>
      <c r="EP898" s="278">
        <v>0.43137255000000002</v>
      </c>
      <c r="EQ898" s="278">
        <v>0.16975749000000001</v>
      </c>
      <c r="ER898" s="165">
        <v>-0.51833324304377704</v>
      </c>
      <c r="ES898" s="166">
        <v>2.7209307153268298</v>
      </c>
      <c r="ET898" s="166">
        <v>3.51</v>
      </c>
      <c r="EU898" s="166">
        <v>3.7369108157779598</v>
      </c>
      <c r="EV898" s="166">
        <v>3.1637659826061202</v>
      </c>
      <c r="EW898" s="166">
        <v>2.61733698877077</v>
      </c>
      <c r="EX898" s="284">
        <v>0.37294775247573803</v>
      </c>
    </row>
    <row r="899" spans="1:156" ht="13" customHeight="1">
      <c r="A899" s="160" t="s">
        <v>19</v>
      </c>
      <c r="B899" s="160">
        <v>12925</v>
      </c>
      <c r="C899" s="160">
        <v>687765</v>
      </c>
      <c r="D899" s="160">
        <v>27707</v>
      </c>
      <c r="E899" s="160" t="s">
        <v>4356</v>
      </c>
      <c r="F899" s="160" t="s">
        <v>4356</v>
      </c>
      <c r="G899" s="175"/>
      <c r="H899" s="162" t="s">
        <v>4089</v>
      </c>
      <c r="I899" s="162" t="s">
        <v>144</v>
      </c>
      <c r="J899" s="160">
        <v>27</v>
      </c>
      <c r="K899" s="161">
        <v>1</v>
      </c>
      <c r="M899" s="184" t="s">
        <v>837</v>
      </c>
      <c r="Z899" s="163"/>
      <c r="AS899" s="278"/>
      <c r="AT899" s="278"/>
      <c r="AU899" s="278"/>
      <c r="AV899" s="278"/>
      <c r="AW899" s="278"/>
      <c r="AX899" s="278"/>
      <c r="AY899" s="456"/>
      <c r="AZ899" s="278"/>
      <c r="BA899" s="278"/>
      <c r="BB899" s="278"/>
      <c r="BC899" s="278"/>
      <c r="BD899" s="164"/>
      <c r="BE899" s="164"/>
      <c r="BF899" s="164"/>
      <c r="BG899" s="164"/>
      <c r="BH899" s="164"/>
      <c r="BI899" s="164"/>
      <c r="BJ899" s="165"/>
      <c r="BK899" s="164"/>
      <c r="BL899" s="165"/>
      <c r="BM899" s="165"/>
      <c r="BN899" s="165"/>
      <c r="BO899" s="165"/>
      <c r="BP899" s="165"/>
      <c r="BQ899" s="165"/>
      <c r="BR899" s="165"/>
      <c r="BS899" s="284"/>
      <c r="BT899" s="289"/>
      <c r="BU899" s="279"/>
      <c r="BV899" s="290"/>
      <c r="BW899" s="289"/>
      <c r="BX899" s="289"/>
      <c r="BY899" s="289"/>
      <c r="BZ899" s="289"/>
      <c r="CA899" s="279"/>
      <c r="CB899" s="290"/>
      <c r="CC899" s="289"/>
      <c r="CD899" s="279"/>
      <c r="CE899" s="328"/>
      <c r="CF899" s="290"/>
      <c r="CG899" s="289"/>
      <c r="CH899" s="279"/>
      <c r="CI899" s="328"/>
      <c r="CJ899" s="290"/>
      <c r="CK899" s="289"/>
      <c r="CL899" s="279"/>
      <c r="CM899" s="328"/>
      <c r="CN899" s="290"/>
      <c r="CO899" s="289"/>
      <c r="CP899" s="279"/>
      <c r="CQ899" s="328"/>
      <c r="CR899" s="290"/>
      <c r="CS899" s="289"/>
      <c r="CT899" s="279"/>
      <c r="CU899" s="328"/>
      <c r="CV899" s="328"/>
      <c r="CW899" s="290"/>
      <c r="CX899" s="289"/>
      <c r="CY899" s="279"/>
      <c r="CZ899" s="328"/>
      <c r="DA899" s="328"/>
      <c r="DB899" s="290"/>
      <c r="DC899" s="289"/>
      <c r="DD899" s="279"/>
      <c r="DE899" s="328"/>
      <c r="DF899" s="328"/>
      <c r="DG899" s="290"/>
      <c r="DH899" s="183"/>
      <c r="DI899" s="284"/>
      <c r="DJ899" s="163">
        <v>28</v>
      </c>
      <c r="DK899" s="163">
        <v>6</v>
      </c>
      <c r="DL899" s="163">
        <v>0</v>
      </c>
      <c r="DM899" s="163">
        <v>2</v>
      </c>
      <c r="DN899" s="163">
        <v>4</v>
      </c>
      <c r="DO899" s="163">
        <v>1</v>
      </c>
      <c r="DP899" s="165">
        <v>68.2</v>
      </c>
      <c r="DQ899" s="165">
        <v>29.2000007629394</v>
      </c>
      <c r="DR899" s="165">
        <v>39</v>
      </c>
      <c r="DS899" s="163">
        <v>295</v>
      </c>
      <c r="DT899" s="163">
        <v>69</v>
      </c>
      <c r="DU899" s="163">
        <v>39</v>
      </c>
      <c r="DV899" s="163">
        <v>31</v>
      </c>
      <c r="DW899" s="163">
        <v>10</v>
      </c>
      <c r="DX899" s="163">
        <v>21</v>
      </c>
      <c r="DY899" s="163">
        <v>2</v>
      </c>
      <c r="DZ899" s="163">
        <v>4</v>
      </c>
      <c r="EA899" s="163">
        <v>1</v>
      </c>
      <c r="EB899" s="163">
        <v>0</v>
      </c>
      <c r="EC899" s="163">
        <v>60</v>
      </c>
      <c r="ED899" s="165">
        <v>7.8640786164757897</v>
      </c>
      <c r="EE899" s="165">
        <v>2.7524275157665299</v>
      </c>
      <c r="EF899" s="165">
        <v>1.31067976941263</v>
      </c>
      <c r="EG899" s="165">
        <v>9.0436904089471692</v>
      </c>
      <c r="EH899" s="166">
        <v>1.31067976941263</v>
      </c>
      <c r="EI899" s="165">
        <v>101.66838258792799</v>
      </c>
      <c r="EJ899" s="164">
        <v>0.25555555555555498</v>
      </c>
      <c r="EK899" s="164">
        <v>0.29499999999999998</v>
      </c>
      <c r="EL899" s="278">
        <v>0.42995169</v>
      </c>
      <c r="EM899" s="278">
        <v>0.231884057</v>
      </c>
      <c r="EN899" s="278">
        <v>0.33816425100000003</v>
      </c>
      <c r="EO899" s="278">
        <v>0.12380952000000001</v>
      </c>
      <c r="EP899" s="278">
        <v>0.43333333000000002</v>
      </c>
      <c r="EQ899" s="278">
        <v>0.125</v>
      </c>
      <c r="ER899" s="165">
        <v>0.31595282494177701</v>
      </c>
      <c r="ES899" s="166">
        <v>4.0631072851791599</v>
      </c>
      <c r="ET899" s="166">
        <v>5</v>
      </c>
      <c r="EU899" s="166">
        <v>4.3236121362133799</v>
      </c>
      <c r="EV899" s="166">
        <v>3.9335908459814601</v>
      </c>
      <c r="EW899" s="166">
        <v>3.8746605415746398</v>
      </c>
      <c r="EX899" s="284">
        <v>0.37255851924419398</v>
      </c>
    </row>
    <row r="900" spans="1:156" ht="13" customHeight="1">
      <c r="A900" s="160" t="s">
        <v>19</v>
      </c>
      <c r="B900" s="160">
        <v>11011</v>
      </c>
      <c r="C900" s="160">
        <v>622554</v>
      </c>
      <c r="D900" s="160">
        <v>19249</v>
      </c>
      <c r="E900" s="160" t="s">
        <v>17</v>
      </c>
      <c r="F900" s="160" t="s">
        <v>17</v>
      </c>
      <c r="G900" s="175"/>
      <c r="H900" s="168" t="s">
        <v>3567</v>
      </c>
      <c r="I900" s="169" t="s">
        <v>1144</v>
      </c>
      <c r="J900" s="170">
        <v>30</v>
      </c>
      <c r="K900" s="161">
        <v>1</v>
      </c>
      <c r="M900" s="184" t="s">
        <v>837</v>
      </c>
      <c r="Z900" s="163"/>
      <c r="AS900" s="278"/>
      <c r="AT900" s="278"/>
      <c r="AU900" s="278"/>
      <c r="AV900" s="278"/>
      <c r="AW900" s="278"/>
      <c r="AX900" s="278"/>
      <c r="AY900" s="456"/>
      <c r="AZ900" s="278"/>
      <c r="BA900" s="278"/>
      <c r="BB900" s="278"/>
      <c r="BC900" s="278"/>
      <c r="BD900" s="164"/>
      <c r="BE900" s="164"/>
      <c r="BF900" s="164"/>
      <c r="BG900" s="164"/>
      <c r="BH900" s="164"/>
      <c r="BI900" s="164"/>
      <c r="BJ900" s="165"/>
      <c r="BK900" s="164"/>
      <c r="BL900" s="165"/>
      <c r="BM900" s="165"/>
      <c r="BN900" s="165"/>
      <c r="BO900" s="165"/>
      <c r="BP900" s="165"/>
      <c r="BQ900" s="165"/>
      <c r="BR900" s="165"/>
      <c r="BS900" s="284"/>
      <c r="BT900" s="289"/>
      <c r="BU900" s="279"/>
      <c r="BV900" s="290"/>
      <c r="BW900" s="289"/>
      <c r="BX900" s="289"/>
      <c r="BY900" s="289"/>
      <c r="BZ900" s="289"/>
      <c r="CA900" s="279"/>
      <c r="CB900" s="290"/>
      <c r="CC900" s="289"/>
      <c r="CD900" s="279"/>
      <c r="CE900" s="328"/>
      <c r="CF900" s="290"/>
      <c r="CG900" s="289"/>
      <c r="CH900" s="279"/>
      <c r="CI900" s="328"/>
      <c r="CJ900" s="290"/>
      <c r="CK900" s="289"/>
      <c r="CL900" s="279"/>
      <c r="CM900" s="328"/>
      <c r="CN900" s="290"/>
      <c r="CO900" s="289"/>
      <c r="CP900" s="279"/>
      <c r="CQ900" s="328"/>
      <c r="CR900" s="290"/>
      <c r="CS900" s="289"/>
      <c r="CT900" s="279"/>
      <c r="CU900" s="328"/>
      <c r="CV900" s="328"/>
      <c r="CW900" s="290"/>
      <c r="CX900" s="289"/>
      <c r="CY900" s="279"/>
      <c r="CZ900" s="328"/>
      <c r="DA900" s="328"/>
      <c r="DB900" s="290"/>
      <c r="DC900" s="289"/>
      <c r="DD900" s="279"/>
      <c r="DE900" s="328"/>
      <c r="DF900" s="328"/>
      <c r="DG900" s="290"/>
      <c r="DH900" s="289"/>
      <c r="DI900" s="284"/>
      <c r="DJ900" s="163">
        <v>36</v>
      </c>
      <c r="DK900" s="163">
        <v>0</v>
      </c>
      <c r="DL900" s="163">
        <v>0</v>
      </c>
      <c r="DM900" s="163">
        <v>2</v>
      </c>
      <c r="DN900" s="163">
        <v>2</v>
      </c>
      <c r="DO900" s="163">
        <v>2</v>
      </c>
      <c r="DP900" s="165">
        <v>35.1</v>
      </c>
      <c r="DQ900" s="165"/>
      <c r="DR900" s="165">
        <v>35.099998474121001</v>
      </c>
      <c r="DS900" s="163">
        <v>144</v>
      </c>
      <c r="DT900" s="163">
        <v>24</v>
      </c>
      <c r="DU900" s="163">
        <v>15</v>
      </c>
      <c r="DV900" s="163">
        <v>13</v>
      </c>
      <c r="DW900" s="163">
        <v>4</v>
      </c>
      <c r="DX900" s="163">
        <v>20</v>
      </c>
      <c r="DY900" s="163">
        <v>1</v>
      </c>
      <c r="DZ900" s="163">
        <v>0</v>
      </c>
      <c r="EA900" s="163">
        <v>7</v>
      </c>
      <c r="EB900" s="163">
        <v>0</v>
      </c>
      <c r="EC900" s="163">
        <v>47</v>
      </c>
      <c r="ED900" s="165">
        <v>11.9717011290463</v>
      </c>
      <c r="EE900" s="165">
        <v>5.0943409059771501</v>
      </c>
      <c r="EF900" s="165">
        <v>1.0188681811954301</v>
      </c>
      <c r="EG900" s="165">
        <v>6.1132090871725797</v>
      </c>
      <c r="EH900" s="166">
        <v>1.2452833325721899</v>
      </c>
      <c r="EI900" s="165">
        <v>96.595633228593698</v>
      </c>
      <c r="EJ900" s="164">
        <v>0.19354838709677399</v>
      </c>
      <c r="EK900" s="164">
        <v>0.27397260273972601</v>
      </c>
      <c r="EL900" s="278">
        <v>0.41558441499999998</v>
      </c>
      <c r="EM900" s="278">
        <v>0.19480519399999999</v>
      </c>
      <c r="EN900" s="278">
        <v>0.389610389</v>
      </c>
      <c r="EO900" s="278">
        <v>6.4935060000000003E-2</v>
      </c>
      <c r="EP900" s="278">
        <v>0.32467531999999999</v>
      </c>
      <c r="EQ900" s="278">
        <v>0.14590164</v>
      </c>
      <c r="ER900" s="165">
        <v>0.72549644259881096</v>
      </c>
      <c r="ES900" s="166">
        <v>3.3113215888851499</v>
      </c>
      <c r="ET900" s="166">
        <v>3.02</v>
      </c>
      <c r="EU900" s="166">
        <v>3.5951820001436099</v>
      </c>
      <c r="EV900" s="166">
        <v>3.37546074755425</v>
      </c>
      <c r="EW900" s="166">
        <v>3.3055888858683198</v>
      </c>
      <c r="EX900" s="284">
        <v>0.36984556913375799</v>
      </c>
    </row>
    <row r="901" spans="1:156" ht="13" customHeight="1">
      <c r="A901" s="160" t="s">
        <v>19</v>
      </c>
      <c r="C901" s="160">
        <v>681347</v>
      </c>
      <c r="D901" s="160">
        <v>24728</v>
      </c>
      <c r="E901" s="160" t="s">
        <v>438</v>
      </c>
      <c r="F901" s="160" t="s">
        <v>438</v>
      </c>
      <c r="G901" s="175"/>
      <c r="H901" s="162" t="s">
        <v>1648</v>
      </c>
      <c r="I901" s="162" t="s">
        <v>546</v>
      </c>
      <c r="J901" s="160">
        <v>25</v>
      </c>
      <c r="K901" s="161">
        <v>1</v>
      </c>
      <c r="Z901" s="163"/>
      <c r="AS901" s="278"/>
      <c r="AT901" s="278"/>
      <c r="AU901" s="278"/>
      <c r="AV901" s="278"/>
      <c r="AW901" s="278"/>
      <c r="AX901" s="278"/>
      <c r="AY901" s="456"/>
      <c r="AZ901" s="278"/>
      <c r="BA901" s="278"/>
      <c r="BB901" s="278"/>
      <c r="BC901" s="278"/>
      <c r="BD901" s="164"/>
      <c r="BE901" s="164"/>
      <c r="BF901" s="164"/>
      <c r="BG901" s="164"/>
      <c r="BH901" s="164"/>
      <c r="BI901" s="164"/>
      <c r="BJ901" s="165"/>
      <c r="BK901" s="164"/>
      <c r="BL901" s="165"/>
      <c r="BM901" s="165"/>
      <c r="BN901" s="165"/>
      <c r="BO901" s="165"/>
      <c r="BP901" s="165"/>
      <c r="BQ901" s="165"/>
      <c r="BR901" s="165"/>
      <c r="BS901" s="284"/>
      <c r="BT901" s="289"/>
      <c r="BU901" s="279"/>
      <c r="BV901" s="290"/>
      <c r="BW901" s="289"/>
      <c r="BX901" s="289"/>
      <c r="BY901" s="289"/>
      <c r="BZ901" s="289"/>
      <c r="CA901" s="279"/>
      <c r="CB901" s="290"/>
      <c r="CC901" s="289"/>
      <c r="CD901" s="279"/>
      <c r="CE901" s="328"/>
      <c r="CF901" s="290"/>
      <c r="CG901" s="289"/>
      <c r="CH901" s="279"/>
      <c r="CI901" s="328"/>
      <c r="CJ901" s="290"/>
      <c r="CK901" s="289"/>
      <c r="CL901" s="279"/>
      <c r="CM901" s="328"/>
      <c r="CN901" s="290"/>
      <c r="CO901" s="289"/>
      <c r="CP901" s="279"/>
      <c r="CQ901" s="328"/>
      <c r="CR901" s="290"/>
      <c r="CS901" s="289"/>
      <c r="CT901" s="279"/>
      <c r="CU901" s="328"/>
      <c r="CV901" s="328"/>
      <c r="CW901" s="290"/>
      <c r="CX901" s="289"/>
      <c r="CY901" s="279"/>
      <c r="CZ901" s="328"/>
      <c r="DA901" s="328"/>
      <c r="DB901" s="290"/>
      <c r="DC901" s="289"/>
      <c r="DD901" s="279"/>
      <c r="DE901" s="328"/>
      <c r="DF901" s="328"/>
      <c r="DG901" s="290"/>
      <c r="DH901" s="183"/>
      <c r="DI901" s="284"/>
      <c r="DJ901" s="163">
        <v>9</v>
      </c>
      <c r="DK901" s="163">
        <v>8</v>
      </c>
      <c r="DL901" s="163">
        <v>0</v>
      </c>
      <c r="DM901" s="163">
        <v>1</v>
      </c>
      <c r="DN901" s="163">
        <v>2</v>
      </c>
      <c r="DO901" s="163">
        <v>0</v>
      </c>
      <c r="DP901" s="165">
        <v>39.200000000000003</v>
      </c>
      <c r="DQ901" s="165">
        <v>37.099998474121001</v>
      </c>
      <c r="DR901" s="165">
        <v>2.0999999046325599</v>
      </c>
      <c r="DS901" s="163">
        <v>170</v>
      </c>
      <c r="DT901" s="163">
        <v>38</v>
      </c>
      <c r="DU901" s="163">
        <v>17</v>
      </c>
      <c r="DV901" s="163">
        <v>16</v>
      </c>
      <c r="DW901" s="163">
        <v>7</v>
      </c>
      <c r="DX901" s="163">
        <v>14</v>
      </c>
      <c r="DY901" s="163">
        <v>1</v>
      </c>
      <c r="DZ901" s="163">
        <v>2</v>
      </c>
      <c r="EA901" s="163">
        <v>2</v>
      </c>
      <c r="EB901" s="163">
        <v>0</v>
      </c>
      <c r="EC901" s="163">
        <v>41</v>
      </c>
      <c r="ED901" s="165">
        <v>9.3025213811586394</v>
      </c>
      <c r="EE901" s="165">
        <v>3.17647071551758</v>
      </c>
      <c r="EF901" s="165">
        <v>1.58823535775879</v>
      </c>
      <c r="EG901" s="165">
        <v>8.6218490849763008</v>
      </c>
      <c r="EH901" s="166">
        <v>1.3109244222770899</v>
      </c>
      <c r="EI901" s="165">
        <v>101.175492872239</v>
      </c>
      <c r="EJ901" s="164">
        <v>0.246753246753246</v>
      </c>
      <c r="EK901" s="164">
        <v>0.29245283018867901</v>
      </c>
      <c r="EL901" s="278">
        <v>0.35714285699999998</v>
      </c>
      <c r="EM901" s="278">
        <v>0.241071428</v>
      </c>
      <c r="EN901" s="278">
        <v>0.40178571400000002</v>
      </c>
      <c r="EO901" s="278">
        <v>0.11504425</v>
      </c>
      <c r="EP901" s="278">
        <v>0.43362832000000001</v>
      </c>
      <c r="EQ901" s="278">
        <v>0.11508554</v>
      </c>
      <c r="ER901" s="165">
        <v>0.37317993865747801</v>
      </c>
      <c r="ES901" s="166">
        <v>3.63025224630581</v>
      </c>
      <c r="ET901" s="166">
        <v>4.01</v>
      </c>
      <c r="EU901" s="166">
        <v>4.5227227570419402</v>
      </c>
      <c r="EV901" s="166">
        <v>3.9014145778524401</v>
      </c>
      <c r="EW901" s="166">
        <v>3.85159874797976</v>
      </c>
      <c r="EX901" s="284">
        <v>0.36874766461551101</v>
      </c>
    </row>
    <row r="902" spans="1:156" ht="13" customHeight="1">
      <c r="A902" s="160" t="s">
        <v>19</v>
      </c>
      <c r="B902" s="160">
        <v>10047</v>
      </c>
      <c r="C902" s="160">
        <v>542888</v>
      </c>
      <c r="D902" s="160">
        <v>12857</v>
      </c>
      <c r="E902" s="160" t="s">
        <v>14</v>
      </c>
      <c r="F902" s="160" t="s">
        <v>14</v>
      </c>
      <c r="G902" s="175"/>
      <c r="H902" s="168" t="s">
        <v>910</v>
      </c>
      <c r="I902" s="169" t="s">
        <v>321</v>
      </c>
      <c r="J902" s="170">
        <v>34</v>
      </c>
      <c r="K902" s="161">
        <v>1</v>
      </c>
      <c r="M902" s="184" t="s">
        <v>837</v>
      </c>
      <c r="Z902" s="163"/>
      <c r="AS902" s="278"/>
      <c r="AT902" s="278"/>
      <c r="AU902" s="278"/>
      <c r="AV902" s="278"/>
      <c r="AW902" s="278"/>
      <c r="AX902" s="278"/>
      <c r="AY902" s="456"/>
      <c r="AZ902" s="278"/>
      <c r="BA902" s="278"/>
      <c r="BB902" s="278"/>
      <c r="BC902" s="278"/>
      <c r="BD902" s="164"/>
      <c r="BE902" s="164"/>
      <c r="BF902" s="164"/>
      <c r="BG902" s="164"/>
      <c r="BH902" s="164"/>
      <c r="BI902" s="164"/>
      <c r="BJ902" s="165"/>
      <c r="BK902" s="164"/>
      <c r="BL902" s="165"/>
      <c r="BM902" s="165"/>
      <c r="BN902" s="165"/>
      <c r="BO902" s="165"/>
      <c r="BP902" s="165"/>
      <c r="BQ902" s="165"/>
      <c r="BR902" s="165"/>
      <c r="BS902" s="284"/>
      <c r="BT902" s="289"/>
      <c r="BU902" s="279"/>
      <c r="BV902" s="290"/>
      <c r="BW902" s="289"/>
      <c r="BX902" s="289"/>
      <c r="BY902" s="289"/>
      <c r="BZ902" s="289"/>
      <c r="CA902" s="279"/>
      <c r="CB902" s="290"/>
      <c r="CC902" s="289"/>
      <c r="CD902" s="279"/>
      <c r="CE902" s="328"/>
      <c r="CF902" s="290"/>
      <c r="CG902" s="289"/>
      <c r="CH902" s="279"/>
      <c r="CI902" s="328"/>
      <c r="CJ902" s="290"/>
      <c r="CK902" s="289"/>
      <c r="CL902" s="279"/>
      <c r="CM902" s="328"/>
      <c r="CN902" s="290"/>
      <c r="CO902" s="289"/>
      <c r="CP902" s="279"/>
      <c r="CQ902" s="328"/>
      <c r="CR902" s="290"/>
      <c r="CS902" s="289"/>
      <c r="CT902" s="279"/>
      <c r="CU902" s="328"/>
      <c r="CV902" s="328"/>
      <c r="CW902" s="290"/>
      <c r="CX902" s="289"/>
      <c r="CY902" s="279"/>
      <c r="CZ902" s="328"/>
      <c r="DA902" s="328"/>
      <c r="DB902" s="290"/>
      <c r="DC902" s="289"/>
      <c r="DD902" s="279"/>
      <c r="DE902" s="328"/>
      <c r="DF902" s="328"/>
      <c r="DG902" s="290"/>
      <c r="DH902" s="289"/>
      <c r="DI902" s="284"/>
      <c r="DJ902" s="163">
        <v>36</v>
      </c>
      <c r="DK902" s="163">
        <v>2</v>
      </c>
      <c r="DL902" s="163">
        <v>0</v>
      </c>
      <c r="DM902" s="163">
        <v>3</v>
      </c>
      <c r="DN902" s="163">
        <v>3</v>
      </c>
      <c r="DO902" s="163">
        <v>3</v>
      </c>
      <c r="DP902" s="165">
        <v>37.1</v>
      </c>
      <c r="DQ902" s="165">
        <v>4</v>
      </c>
      <c r="DR902" s="165">
        <v>33.099998474121001</v>
      </c>
      <c r="DS902" s="163">
        <v>148</v>
      </c>
      <c r="DT902" s="163">
        <v>20</v>
      </c>
      <c r="DU902" s="163">
        <v>15</v>
      </c>
      <c r="DV902" s="163">
        <v>13</v>
      </c>
      <c r="DW902" s="163">
        <v>4</v>
      </c>
      <c r="DX902" s="163">
        <v>14</v>
      </c>
      <c r="DY902" s="163">
        <v>0</v>
      </c>
      <c r="DZ902" s="163">
        <v>3</v>
      </c>
      <c r="EA902" s="163">
        <v>3</v>
      </c>
      <c r="EB902" s="163">
        <v>0</v>
      </c>
      <c r="EC902" s="163">
        <v>40</v>
      </c>
      <c r="ED902" s="165">
        <v>9.6428594418939895</v>
      </c>
      <c r="EE902" s="165">
        <v>3.3750008046628901</v>
      </c>
      <c r="EF902" s="165">
        <v>0.96428594418939895</v>
      </c>
      <c r="EG902" s="165">
        <v>4.8214297209469903</v>
      </c>
      <c r="EH902" s="166">
        <v>0.91071450284554301</v>
      </c>
      <c r="EI902" s="165">
        <v>70.643396399693799</v>
      </c>
      <c r="EJ902" s="164">
        <v>0.15267175572519001</v>
      </c>
      <c r="EK902" s="164">
        <v>0.18390804597701099</v>
      </c>
      <c r="EL902" s="278">
        <v>0.29670329600000001</v>
      </c>
      <c r="EM902" s="278">
        <v>0.175824175</v>
      </c>
      <c r="EN902" s="278">
        <v>0.52747252700000002</v>
      </c>
      <c r="EO902" s="278">
        <v>6.5934069999999997E-2</v>
      </c>
      <c r="EP902" s="278">
        <v>0.35164835</v>
      </c>
      <c r="EQ902" s="278">
        <v>9.6219929999999995E-2</v>
      </c>
      <c r="ER902" s="165">
        <v>0.32899224715846997</v>
      </c>
      <c r="ES902" s="166">
        <v>3.1339293186155399</v>
      </c>
      <c r="ET902" s="166">
        <v>3</v>
      </c>
      <c r="EU902" s="166">
        <v>3.7018194850002302</v>
      </c>
      <c r="EV902" s="166">
        <v>4.2048132205335396</v>
      </c>
      <c r="EW902" s="166">
        <v>3.5120158977279901</v>
      </c>
      <c r="EX902" s="284">
        <v>0.36261255294084499</v>
      </c>
    </row>
    <row r="903" spans="1:156" ht="13" customHeight="1">
      <c r="A903" s="160" t="s">
        <v>19</v>
      </c>
      <c r="B903" s="160">
        <v>10422</v>
      </c>
      <c r="C903" s="160">
        <v>663465</v>
      </c>
      <c r="D903" s="160">
        <v>18694</v>
      </c>
      <c r="E903" s="160" t="s">
        <v>213</v>
      </c>
      <c r="F903" s="160" t="s">
        <v>213</v>
      </c>
      <c r="G903" s="175"/>
      <c r="H903" s="168" t="s">
        <v>959</v>
      </c>
      <c r="I903" s="169" t="s">
        <v>960</v>
      </c>
      <c r="J903" s="170">
        <v>27</v>
      </c>
      <c r="K903" s="161">
        <v>1</v>
      </c>
      <c r="M903" s="184" t="s">
        <v>46</v>
      </c>
      <c r="Z903" s="163"/>
      <c r="AS903" s="278"/>
      <c r="AT903" s="278"/>
      <c r="AU903" s="278"/>
      <c r="AV903" s="278"/>
      <c r="AW903" s="278"/>
      <c r="AX903" s="278"/>
      <c r="AY903" s="456"/>
      <c r="AZ903" s="278"/>
      <c r="BA903" s="278"/>
      <c r="BB903" s="278"/>
      <c r="BC903" s="278"/>
      <c r="BD903" s="164"/>
      <c r="BE903" s="164"/>
      <c r="BF903" s="164"/>
      <c r="BG903" s="164"/>
      <c r="BH903" s="164"/>
      <c r="BI903" s="164"/>
      <c r="BJ903" s="165"/>
      <c r="BK903" s="164"/>
      <c r="BL903" s="165"/>
      <c r="BM903" s="165"/>
      <c r="BN903" s="165"/>
      <c r="BO903" s="165"/>
      <c r="BP903" s="165"/>
      <c r="BQ903" s="165"/>
      <c r="BR903" s="165"/>
      <c r="BS903" s="284"/>
      <c r="BT903" s="289"/>
      <c r="BU903" s="279"/>
      <c r="BV903" s="290"/>
      <c r="BW903" s="289"/>
      <c r="BX903" s="289"/>
      <c r="BY903" s="289"/>
      <c r="BZ903" s="289"/>
      <c r="CA903" s="279"/>
      <c r="CB903" s="290"/>
      <c r="CC903" s="289"/>
      <c r="CD903" s="279"/>
      <c r="CE903" s="328"/>
      <c r="CF903" s="290"/>
      <c r="CG903" s="289"/>
      <c r="CH903" s="279"/>
      <c r="CI903" s="328"/>
      <c r="CJ903" s="290"/>
      <c r="CK903" s="289"/>
      <c r="CL903" s="279"/>
      <c r="CM903" s="328"/>
      <c r="CN903" s="290"/>
      <c r="CO903" s="289"/>
      <c r="CP903" s="279"/>
      <c r="CQ903" s="328"/>
      <c r="CR903" s="290"/>
      <c r="CS903" s="289"/>
      <c r="CT903" s="279"/>
      <c r="CU903" s="328"/>
      <c r="CV903" s="328"/>
      <c r="CW903" s="290"/>
      <c r="CX903" s="289"/>
      <c r="CY903" s="279"/>
      <c r="CZ903" s="328"/>
      <c r="DA903" s="328"/>
      <c r="DB903" s="290"/>
      <c r="DC903" s="289"/>
      <c r="DD903" s="279"/>
      <c r="DE903" s="328"/>
      <c r="DF903" s="328"/>
      <c r="DG903" s="290"/>
      <c r="DH903" s="289"/>
      <c r="DI903" s="284"/>
      <c r="DJ903" s="163">
        <v>16</v>
      </c>
      <c r="DK903" s="163">
        <v>1</v>
      </c>
      <c r="DL903" s="163">
        <v>0</v>
      </c>
      <c r="DM903" s="163">
        <v>2</v>
      </c>
      <c r="DN903" s="163">
        <v>0</v>
      </c>
      <c r="DO903" s="163">
        <v>0</v>
      </c>
      <c r="DP903" s="165">
        <v>35.1</v>
      </c>
      <c r="DQ903" s="165">
        <v>4</v>
      </c>
      <c r="DR903" s="165">
        <v>31.100000381469702</v>
      </c>
      <c r="DS903" s="163">
        <v>152</v>
      </c>
      <c r="DT903" s="163">
        <v>43</v>
      </c>
      <c r="DU903" s="163">
        <v>12</v>
      </c>
      <c r="DV903" s="163">
        <v>10</v>
      </c>
      <c r="DW903" s="163">
        <v>2</v>
      </c>
      <c r="DX903" s="163">
        <v>8</v>
      </c>
      <c r="DY903" s="163">
        <v>1</v>
      </c>
      <c r="DZ903" s="163">
        <v>0</v>
      </c>
      <c r="EA903" s="163">
        <v>0</v>
      </c>
      <c r="EB903" s="163">
        <v>0</v>
      </c>
      <c r="EC903" s="163">
        <v>16</v>
      </c>
      <c r="ED903" s="165">
        <v>4.0754720647804703</v>
      </c>
      <c r="EE903" s="165">
        <v>2.0377360323902298</v>
      </c>
      <c r="EF903" s="165">
        <v>0.50943400809755901</v>
      </c>
      <c r="EG903" s="165">
        <v>10.952831174097501</v>
      </c>
      <c r="EH903" s="166">
        <v>1.4433963562764101</v>
      </c>
      <c r="EI903" s="165">
        <v>111.963102201307</v>
      </c>
      <c r="EJ903" s="164">
        <v>0.29861111111111099</v>
      </c>
      <c r="EK903" s="164">
        <v>0.32539682539682502</v>
      </c>
      <c r="EL903" s="278">
        <v>0.34126984100000002</v>
      </c>
      <c r="EM903" s="278">
        <v>0.21428571399999999</v>
      </c>
      <c r="EN903" s="278">
        <v>0.44444444399999999</v>
      </c>
      <c r="EO903" s="278">
        <v>7.03125E-2</v>
      </c>
      <c r="EP903" s="278">
        <v>0.359375</v>
      </c>
      <c r="EQ903" s="278">
        <v>6.5298510000000004E-2</v>
      </c>
      <c r="ER903" s="165">
        <v>-0.20571498889836501</v>
      </c>
      <c r="ES903" s="166">
        <v>2.5471700404877899</v>
      </c>
      <c r="ET903" s="166">
        <v>4.01</v>
      </c>
      <c r="EU903" s="166">
        <v>3.5951819176434499</v>
      </c>
      <c r="EV903" s="166">
        <v>5.1963565815717399</v>
      </c>
      <c r="EW903" s="166">
        <v>5.0691198812798799</v>
      </c>
      <c r="EX903" s="284">
        <v>0.34053598344326003</v>
      </c>
    </row>
    <row r="904" spans="1:156" ht="13" customHeight="1">
      <c r="A904" s="160" t="s">
        <v>19</v>
      </c>
      <c r="B904" s="160">
        <v>10391</v>
      </c>
      <c r="C904" s="160">
        <v>593974</v>
      </c>
      <c r="D904" s="160">
        <v>14295</v>
      </c>
      <c r="E904" s="160" t="s">
        <v>2172</v>
      </c>
      <c r="F904" s="160" t="s">
        <v>2172</v>
      </c>
      <c r="G904" s="175"/>
      <c r="H904" s="168" t="s">
        <v>125</v>
      </c>
      <c r="I904" s="169" t="s">
        <v>1028</v>
      </c>
      <c r="J904" s="170">
        <v>33</v>
      </c>
      <c r="K904" s="161">
        <v>1</v>
      </c>
      <c r="M904" s="184" t="s">
        <v>46</v>
      </c>
      <c r="Z904" s="163"/>
      <c r="AS904" s="278"/>
      <c r="AT904" s="278"/>
      <c r="AU904" s="278"/>
      <c r="AV904" s="278"/>
      <c r="AW904" s="278"/>
      <c r="AX904" s="278"/>
      <c r="AY904" s="456"/>
      <c r="AZ904" s="278"/>
      <c r="BA904" s="278"/>
      <c r="BB904" s="278"/>
      <c r="BC904" s="278"/>
      <c r="BD904" s="164"/>
      <c r="BE904" s="164"/>
      <c r="BF904" s="164"/>
      <c r="BG904" s="164"/>
      <c r="BH904" s="164"/>
      <c r="BI904" s="164"/>
      <c r="BJ904" s="165"/>
      <c r="BK904" s="164"/>
      <c r="BL904" s="165"/>
      <c r="BM904" s="165"/>
      <c r="BN904" s="165"/>
      <c r="BO904" s="165"/>
      <c r="BP904" s="165"/>
      <c r="BQ904" s="165"/>
      <c r="BR904" s="165"/>
      <c r="BS904" s="284"/>
      <c r="BT904" s="289"/>
      <c r="BU904" s="279"/>
      <c r="BV904" s="290"/>
      <c r="BW904" s="289"/>
      <c r="BX904" s="289"/>
      <c r="BY904" s="289"/>
      <c r="BZ904" s="289"/>
      <c r="CA904" s="279"/>
      <c r="CB904" s="290"/>
      <c r="CC904" s="289"/>
      <c r="CD904" s="279"/>
      <c r="CE904" s="328"/>
      <c r="CF904" s="290"/>
      <c r="CG904" s="289"/>
      <c r="CH904" s="279"/>
      <c r="CI904" s="328"/>
      <c r="CJ904" s="290"/>
      <c r="CK904" s="289"/>
      <c r="CL904" s="279"/>
      <c r="CM904" s="328"/>
      <c r="CN904" s="290"/>
      <c r="CO904" s="289"/>
      <c r="CP904" s="279"/>
      <c r="CQ904" s="328"/>
      <c r="CR904" s="290"/>
      <c r="CS904" s="289"/>
      <c r="CT904" s="279"/>
      <c r="CU904" s="328"/>
      <c r="CV904" s="328"/>
      <c r="CW904" s="290"/>
      <c r="CX904" s="289"/>
      <c r="CY904" s="279"/>
      <c r="CZ904" s="328"/>
      <c r="DA904" s="328"/>
      <c r="DB904" s="290"/>
      <c r="DC904" s="289"/>
      <c r="DD904" s="279"/>
      <c r="DE904" s="328"/>
      <c r="DF904" s="328"/>
      <c r="DG904" s="290"/>
      <c r="DH904" s="289"/>
      <c r="DI904" s="284"/>
      <c r="DJ904" s="163">
        <v>38</v>
      </c>
      <c r="DK904" s="163">
        <v>0</v>
      </c>
      <c r="DL904" s="163">
        <v>0</v>
      </c>
      <c r="DM904" s="163">
        <v>3</v>
      </c>
      <c r="DN904" s="163">
        <v>1</v>
      </c>
      <c r="DO904" s="163">
        <v>0</v>
      </c>
      <c r="DP904" s="165">
        <v>39</v>
      </c>
      <c r="DQ904" s="165"/>
      <c r="DR904" s="165">
        <v>39</v>
      </c>
      <c r="DS904" s="163">
        <v>172</v>
      </c>
      <c r="DT904" s="163">
        <v>36</v>
      </c>
      <c r="DU904" s="163">
        <v>17</v>
      </c>
      <c r="DV904" s="163">
        <v>15</v>
      </c>
      <c r="DW904" s="163">
        <v>2</v>
      </c>
      <c r="DX904" s="163">
        <v>18</v>
      </c>
      <c r="DY904" s="163">
        <v>2</v>
      </c>
      <c r="DZ904" s="163">
        <v>0</v>
      </c>
      <c r="EA904" s="163">
        <v>1</v>
      </c>
      <c r="EB904" s="163">
        <v>0</v>
      </c>
      <c r="EC904" s="163">
        <v>35</v>
      </c>
      <c r="ED904" s="165">
        <v>8.0769246569754998</v>
      </c>
      <c r="EE904" s="165">
        <v>4.1538469664445401</v>
      </c>
      <c r="EF904" s="165">
        <v>0.46153855182717102</v>
      </c>
      <c r="EG904" s="165">
        <v>8.3076939328890909</v>
      </c>
      <c r="EH904" s="166">
        <v>1.3846156554815101</v>
      </c>
      <c r="EI904" s="165">
        <v>106.862889272155</v>
      </c>
      <c r="EJ904" s="164">
        <v>0.23376623376623301</v>
      </c>
      <c r="EK904" s="164">
        <v>0.29059829059829001</v>
      </c>
      <c r="EL904" s="278">
        <v>0.61016949099999995</v>
      </c>
      <c r="EM904" s="278">
        <v>0.16101694899999999</v>
      </c>
      <c r="EN904" s="278">
        <v>0.228813559</v>
      </c>
      <c r="EO904" s="278">
        <v>6.7226889999999997E-2</v>
      </c>
      <c r="EP904" s="278">
        <v>0.33613444999999997</v>
      </c>
      <c r="EQ904" s="278">
        <v>0.14262295</v>
      </c>
      <c r="ER904" s="165">
        <v>-0.88730925980747399</v>
      </c>
      <c r="ES904" s="166">
        <v>3.4615391387037802</v>
      </c>
      <c r="ET904" s="166">
        <v>3.69</v>
      </c>
      <c r="EU904" s="166">
        <v>3.3421582161165402</v>
      </c>
      <c r="EV904" s="166">
        <v>3.69633433483359</v>
      </c>
      <c r="EW904" s="166">
        <v>3.66899872784554</v>
      </c>
      <c r="EX904" s="284">
        <v>0.33826711773872298</v>
      </c>
      <c r="EZ904" s="167"/>
    </row>
    <row r="905" spans="1:156" ht="13" customHeight="1">
      <c r="A905" s="160" t="s">
        <v>19</v>
      </c>
      <c r="C905" s="160">
        <v>676755</v>
      </c>
      <c r="D905" s="160">
        <v>20385</v>
      </c>
      <c r="E905" s="160" t="s">
        <v>438</v>
      </c>
      <c r="F905" s="160" t="s">
        <v>438</v>
      </c>
      <c r="G905" s="175"/>
      <c r="H905" s="162" t="s">
        <v>2444</v>
      </c>
      <c r="I905" s="162" t="s">
        <v>1187</v>
      </c>
      <c r="J905" s="161">
        <v>29</v>
      </c>
      <c r="K905" s="161">
        <v>1</v>
      </c>
      <c r="M905" s="184" t="s">
        <v>837</v>
      </c>
      <c r="Z905" s="163"/>
      <c r="AS905" s="278"/>
      <c r="AT905" s="278"/>
      <c r="AU905" s="278"/>
      <c r="AV905" s="278"/>
      <c r="AW905" s="278"/>
      <c r="AX905" s="278"/>
      <c r="AY905" s="456"/>
      <c r="AZ905" s="278"/>
      <c r="BA905" s="278"/>
      <c r="BB905" s="278"/>
      <c r="BC905" s="278"/>
      <c r="BD905" s="164"/>
      <c r="BE905" s="164"/>
      <c r="BF905" s="164"/>
      <c r="BG905" s="164"/>
      <c r="BH905" s="164"/>
      <c r="BI905" s="164"/>
      <c r="BJ905" s="165"/>
      <c r="BK905" s="164"/>
      <c r="BL905" s="165"/>
      <c r="BM905" s="165"/>
      <c r="BN905" s="165"/>
      <c r="BO905" s="165"/>
      <c r="BP905" s="165"/>
      <c r="BQ905" s="165"/>
      <c r="BR905" s="165"/>
      <c r="BS905" s="284"/>
      <c r="BT905" s="289"/>
      <c r="BU905" s="279"/>
      <c r="BV905" s="290"/>
      <c r="BW905" s="289"/>
      <c r="BX905" s="289"/>
      <c r="BY905" s="289"/>
      <c r="BZ905" s="289"/>
      <c r="CA905" s="279"/>
      <c r="CB905" s="290"/>
      <c r="CC905" s="289"/>
      <c r="CD905" s="279"/>
      <c r="CE905" s="328"/>
      <c r="CF905" s="290"/>
      <c r="CG905" s="289"/>
      <c r="CH905" s="279"/>
      <c r="CI905" s="328"/>
      <c r="CJ905" s="290"/>
      <c r="CK905" s="289"/>
      <c r="CL905" s="279"/>
      <c r="CM905" s="328"/>
      <c r="CN905" s="290"/>
      <c r="CO905" s="289"/>
      <c r="CP905" s="279"/>
      <c r="CQ905" s="328"/>
      <c r="CR905" s="290"/>
      <c r="CS905" s="289"/>
      <c r="CT905" s="279"/>
      <c r="CU905" s="328"/>
      <c r="CV905" s="328"/>
      <c r="CW905" s="290"/>
      <c r="CX905" s="289"/>
      <c r="CY905" s="279"/>
      <c r="CZ905" s="328"/>
      <c r="DA905" s="328"/>
      <c r="DB905" s="290"/>
      <c r="DC905" s="289"/>
      <c r="DD905" s="279"/>
      <c r="DE905" s="328"/>
      <c r="DF905" s="328"/>
      <c r="DG905" s="290"/>
      <c r="DH905" s="289"/>
      <c r="DI905" s="284"/>
      <c r="DJ905" s="163">
        <v>14</v>
      </c>
      <c r="DK905" s="163">
        <v>0</v>
      </c>
      <c r="DL905" s="163">
        <v>0</v>
      </c>
      <c r="DM905" s="163">
        <v>2</v>
      </c>
      <c r="DN905" s="163">
        <v>0</v>
      </c>
      <c r="DO905" s="163">
        <v>0</v>
      </c>
      <c r="DP905" s="165">
        <v>18</v>
      </c>
      <c r="DQ905" s="165"/>
      <c r="DR905" s="165">
        <v>18</v>
      </c>
      <c r="DS905" s="163">
        <v>66</v>
      </c>
      <c r="DT905" s="163">
        <v>7</v>
      </c>
      <c r="DU905" s="163">
        <v>3</v>
      </c>
      <c r="DV905" s="163">
        <v>3</v>
      </c>
      <c r="DW905" s="163">
        <v>2</v>
      </c>
      <c r="DX905" s="163">
        <v>6</v>
      </c>
      <c r="DY905" s="163">
        <v>0</v>
      </c>
      <c r="DZ905" s="163">
        <v>0</v>
      </c>
      <c r="EA905" s="163">
        <v>0</v>
      </c>
      <c r="EB905" s="163">
        <v>0</v>
      </c>
      <c r="EC905" s="163">
        <v>20</v>
      </c>
      <c r="ED905" s="165">
        <v>10.000002119276701</v>
      </c>
      <c r="EE905" s="165">
        <v>3.0000006357830098</v>
      </c>
      <c r="EF905" s="165">
        <v>1.0000002119276701</v>
      </c>
      <c r="EG905" s="165">
        <v>3.5000007417468399</v>
      </c>
      <c r="EH905" s="166">
        <v>0.72222237528109501</v>
      </c>
      <c r="EI905" s="165">
        <v>55.740211671011998</v>
      </c>
      <c r="EJ905" s="164">
        <v>0.116666666666666</v>
      </c>
      <c r="EK905" s="164">
        <v>0.13157894736842099</v>
      </c>
      <c r="EL905" s="278">
        <v>0.25</v>
      </c>
      <c r="EM905" s="278">
        <v>0.17499999999999999</v>
      </c>
      <c r="EN905" s="278">
        <v>0.57499999999999996</v>
      </c>
      <c r="EO905" s="278">
        <v>2.5000000000000001E-2</v>
      </c>
      <c r="EP905" s="278">
        <v>0.4</v>
      </c>
      <c r="EQ905" s="278">
        <v>0.12132353</v>
      </c>
      <c r="ER905" s="165">
        <v>0.17774718408989601</v>
      </c>
      <c r="ES905" s="166">
        <v>1.5000003178915</v>
      </c>
      <c r="ET905" s="166">
        <v>1.8</v>
      </c>
      <c r="EU905" s="166">
        <v>3.3079701788631501</v>
      </c>
      <c r="EV905" s="166">
        <v>3.74767380361178</v>
      </c>
      <c r="EW905" s="166">
        <v>3.1669576076033299</v>
      </c>
      <c r="EX905" s="284">
        <v>0.33651828765869102</v>
      </c>
    </row>
    <row r="906" spans="1:156" ht="13" customHeight="1">
      <c r="A906" s="160" t="s">
        <v>19</v>
      </c>
      <c r="C906" s="160">
        <v>685126</v>
      </c>
      <c r="D906" s="160">
        <v>27668</v>
      </c>
      <c r="E906" s="160" t="s">
        <v>164</v>
      </c>
      <c r="F906" s="160" t="s">
        <v>164</v>
      </c>
      <c r="G906" s="175"/>
      <c r="H906" s="162" t="s">
        <v>4071</v>
      </c>
      <c r="I906" s="162" t="s">
        <v>544</v>
      </c>
      <c r="J906" s="160">
        <v>27</v>
      </c>
      <c r="K906" s="161">
        <v>1</v>
      </c>
      <c r="Z906" s="163"/>
      <c r="AS906" s="278"/>
      <c r="AT906" s="278"/>
      <c r="AU906" s="278"/>
      <c r="AV906" s="278"/>
      <c r="AW906" s="278"/>
      <c r="AX906" s="278"/>
      <c r="AY906" s="456"/>
      <c r="AZ906" s="278"/>
      <c r="BA906" s="278"/>
      <c r="BB906" s="278"/>
      <c r="BC906" s="278"/>
      <c r="BD906" s="164"/>
      <c r="BE906" s="164"/>
      <c r="BF906" s="164"/>
      <c r="BG906" s="164"/>
      <c r="BH906" s="164"/>
      <c r="BI906" s="164"/>
      <c r="BJ906" s="165"/>
      <c r="BK906" s="164"/>
      <c r="BL906" s="165"/>
      <c r="BM906" s="165"/>
      <c r="BN906" s="165"/>
      <c r="BO906" s="165"/>
      <c r="BP906" s="165"/>
      <c r="BQ906" s="165"/>
      <c r="BR906" s="165"/>
      <c r="BS906" s="284"/>
      <c r="BT906" s="289"/>
      <c r="BU906" s="279"/>
      <c r="BV906" s="290"/>
      <c r="BW906" s="289"/>
      <c r="BX906" s="289"/>
      <c r="BY906" s="289"/>
      <c r="BZ906" s="289"/>
      <c r="CA906" s="279"/>
      <c r="CB906" s="290"/>
      <c r="CC906" s="289"/>
      <c r="CD906" s="279"/>
      <c r="CE906" s="328"/>
      <c r="CF906" s="290"/>
      <c r="CG906" s="289"/>
      <c r="CH906" s="279"/>
      <c r="CI906" s="328"/>
      <c r="CJ906" s="290"/>
      <c r="CK906" s="289"/>
      <c r="CL906" s="279"/>
      <c r="CM906" s="328"/>
      <c r="CN906" s="290"/>
      <c r="CO906" s="289"/>
      <c r="CP906" s="279"/>
      <c r="CQ906" s="328"/>
      <c r="CR906" s="290"/>
      <c r="CS906" s="289"/>
      <c r="CT906" s="279"/>
      <c r="CU906" s="328"/>
      <c r="CV906" s="328"/>
      <c r="CW906" s="290"/>
      <c r="CX906" s="289"/>
      <c r="CY906" s="279"/>
      <c r="CZ906" s="328"/>
      <c r="DA906" s="328"/>
      <c r="DB906" s="290"/>
      <c r="DC906" s="289"/>
      <c r="DD906" s="279"/>
      <c r="DE906" s="328"/>
      <c r="DF906" s="328"/>
      <c r="DG906" s="290"/>
      <c r="DH906" s="183"/>
      <c r="DI906" s="284"/>
      <c r="DJ906" s="163">
        <v>38</v>
      </c>
      <c r="DK906" s="163">
        <v>3</v>
      </c>
      <c r="DL906" s="163">
        <v>0</v>
      </c>
      <c r="DM906" s="163">
        <v>2</v>
      </c>
      <c r="DN906" s="163">
        <v>1</v>
      </c>
      <c r="DO906" s="163">
        <v>2</v>
      </c>
      <c r="DP906" s="165">
        <v>37.1</v>
      </c>
      <c r="DQ906" s="165">
        <v>3</v>
      </c>
      <c r="DR906" s="165">
        <v>34.099998474121001</v>
      </c>
      <c r="DS906" s="163">
        <v>164</v>
      </c>
      <c r="DT906" s="163">
        <v>41</v>
      </c>
      <c r="DU906" s="163">
        <v>19</v>
      </c>
      <c r="DV906" s="163">
        <v>19</v>
      </c>
      <c r="DW906" s="163">
        <v>6</v>
      </c>
      <c r="DX906" s="163">
        <v>8</v>
      </c>
      <c r="DY906" s="163">
        <v>2</v>
      </c>
      <c r="DZ906" s="163">
        <v>5</v>
      </c>
      <c r="EA906" s="163">
        <v>1</v>
      </c>
      <c r="EB906" s="163">
        <v>0</v>
      </c>
      <c r="EC906" s="163">
        <v>42</v>
      </c>
      <c r="ED906" s="165">
        <v>10.1250024139886</v>
      </c>
      <c r="EE906" s="165">
        <v>1.9285718883787899</v>
      </c>
      <c r="EF906" s="165">
        <v>1.44642891628409</v>
      </c>
      <c r="EG906" s="165">
        <v>9.8839309279413392</v>
      </c>
      <c r="EH906" s="166">
        <v>1.3125003129244499</v>
      </c>
      <c r="EI906" s="165">
        <v>101.809600693676</v>
      </c>
      <c r="EJ906" s="164">
        <v>0.27152317880794702</v>
      </c>
      <c r="EK906" s="164">
        <v>0.33980582524271802</v>
      </c>
      <c r="EL906" s="278">
        <v>0.38532110000000003</v>
      </c>
      <c r="EM906" s="278">
        <v>0.21100917399999999</v>
      </c>
      <c r="EN906" s="278">
        <v>0.40366972400000001</v>
      </c>
      <c r="EO906" s="278">
        <v>0.10091743</v>
      </c>
      <c r="EP906" s="278">
        <v>0.35779817000000003</v>
      </c>
      <c r="EQ906" s="278">
        <v>0.13814757</v>
      </c>
      <c r="ER906" s="165">
        <v>0.39330065184645702</v>
      </c>
      <c r="ES906" s="166">
        <v>4.5803582348996397</v>
      </c>
      <c r="ET906" s="166">
        <v>3.74</v>
      </c>
      <c r="EU906" s="166">
        <v>3.9696766917195099</v>
      </c>
      <c r="EV906" s="166">
        <v>3.6182540889099002</v>
      </c>
      <c r="EW906" s="166">
        <v>2.9879864689335398</v>
      </c>
      <c r="EX906" s="284">
        <v>0.329150840640068</v>
      </c>
    </row>
    <row r="907" spans="1:156" ht="13" customHeight="1">
      <c r="A907" s="160" t="s">
        <v>19</v>
      </c>
      <c r="B907" s="160">
        <v>9598</v>
      </c>
      <c r="C907" s="160">
        <v>606160</v>
      </c>
      <c r="D907" s="160">
        <v>12760</v>
      </c>
      <c r="E907" s="160" t="s">
        <v>3328</v>
      </c>
      <c r="F907" s="160" t="s">
        <v>3328</v>
      </c>
      <c r="G907" s="175"/>
      <c r="H907" s="168" t="s">
        <v>224</v>
      </c>
      <c r="I907" s="169" t="s">
        <v>526</v>
      </c>
      <c r="J907" s="170">
        <v>34</v>
      </c>
      <c r="K907" s="161">
        <v>1</v>
      </c>
      <c r="M907" s="184" t="s">
        <v>837</v>
      </c>
      <c r="Z907" s="163"/>
      <c r="AS907" s="278"/>
      <c r="AT907" s="278"/>
      <c r="AU907" s="278"/>
      <c r="AV907" s="278"/>
      <c r="AW907" s="278"/>
      <c r="AX907" s="278"/>
      <c r="AY907" s="456"/>
      <c r="AZ907" s="278"/>
      <c r="BA907" s="278"/>
      <c r="BB907" s="278"/>
      <c r="BC907" s="278"/>
      <c r="BD907" s="164"/>
      <c r="BE907" s="164"/>
      <c r="BF907" s="164"/>
      <c r="BG907" s="164"/>
      <c r="BH907" s="164"/>
      <c r="BI907" s="164"/>
      <c r="BJ907" s="165"/>
      <c r="BK907" s="164"/>
      <c r="BL907" s="165"/>
      <c r="BM907" s="165"/>
      <c r="BN907" s="165"/>
      <c r="BO907" s="165"/>
      <c r="BP907" s="165"/>
      <c r="BQ907" s="165"/>
      <c r="BR907" s="165"/>
      <c r="BS907" s="284"/>
      <c r="BT907" s="289"/>
      <c r="BU907" s="279"/>
      <c r="BV907" s="290"/>
      <c r="BW907" s="289"/>
      <c r="BX907" s="289"/>
      <c r="BY907" s="289"/>
      <c r="BZ907" s="289"/>
      <c r="CA907" s="279"/>
      <c r="CB907" s="290"/>
      <c r="CC907" s="289"/>
      <c r="CD907" s="279"/>
      <c r="CE907" s="328"/>
      <c r="CF907" s="290"/>
      <c r="CG907" s="289"/>
      <c r="CH907" s="279"/>
      <c r="CI907" s="328"/>
      <c r="CJ907" s="290"/>
      <c r="CK907" s="289"/>
      <c r="CL907" s="279"/>
      <c r="CM907" s="328"/>
      <c r="CN907" s="290"/>
      <c r="CO907" s="289"/>
      <c r="CP907" s="279"/>
      <c r="CQ907" s="328"/>
      <c r="CR907" s="290"/>
      <c r="CS907" s="289"/>
      <c r="CT907" s="279"/>
      <c r="CU907" s="328"/>
      <c r="CV907" s="328"/>
      <c r="CW907" s="290"/>
      <c r="CX907" s="289"/>
      <c r="CY907" s="279"/>
      <c r="CZ907" s="328"/>
      <c r="DA907" s="328"/>
      <c r="DB907" s="290"/>
      <c r="DC907" s="289"/>
      <c r="DD907" s="279"/>
      <c r="DE907" s="328"/>
      <c r="DF907" s="328"/>
      <c r="DG907" s="290"/>
      <c r="DH907" s="289"/>
      <c r="DI907" s="284"/>
      <c r="DJ907" s="163">
        <v>31</v>
      </c>
      <c r="DK907" s="163">
        <v>0</v>
      </c>
      <c r="DL907" s="163">
        <v>0</v>
      </c>
      <c r="DM907" s="163">
        <v>0</v>
      </c>
      <c r="DN907" s="163">
        <v>1</v>
      </c>
      <c r="DO907" s="163">
        <v>0</v>
      </c>
      <c r="DP907" s="165">
        <v>31</v>
      </c>
      <c r="DQ907" s="165"/>
      <c r="DR907" s="165">
        <v>31</v>
      </c>
      <c r="DS907" s="163">
        <v>129</v>
      </c>
      <c r="DT907" s="163">
        <v>21</v>
      </c>
      <c r="DU907" s="163">
        <v>15</v>
      </c>
      <c r="DV907" s="163">
        <v>14</v>
      </c>
      <c r="DW907" s="163">
        <v>1</v>
      </c>
      <c r="DX907" s="163">
        <v>17</v>
      </c>
      <c r="DY907" s="163">
        <v>2</v>
      </c>
      <c r="DZ907" s="163">
        <v>0</v>
      </c>
      <c r="EA907" s="163">
        <v>0</v>
      </c>
      <c r="EB907" s="163">
        <v>0</v>
      </c>
      <c r="EC907" s="163">
        <v>34</v>
      </c>
      <c r="ED907" s="165">
        <v>9.8709689566051004</v>
      </c>
      <c r="EE907" s="165">
        <v>4.9354844783025502</v>
      </c>
      <c r="EF907" s="165">
        <v>0.29032261637073797</v>
      </c>
      <c r="EG907" s="165">
        <v>6.0967749437855003</v>
      </c>
      <c r="EH907" s="166">
        <v>1.22580660245422</v>
      </c>
      <c r="EI907" s="165">
        <v>94.669184815910995</v>
      </c>
      <c r="EJ907" s="164">
        <v>0.1875</v>
      </c>
      <c r="EK907" s="164">
        <v>0.25974025974025899</v>
      </c>
      <c r="EL907" s="278">
        <v>0.48051948</v>
      </c>
      <c r="EM907" s="278">
        <v>0.19480519399999999</v>
      </c>
      <c r="EN907" s="278">
        <v>0.32467532399999999</v>
      </c>
      <c r="EO907" s="278">
        <v>7.6923080000000005E-2</v>
      </c>
      <c r="EP907" s="278">
        <v>0.44871794999999998</v>
      </c>
      <c r="EQ907" s="278">
        <v>0.14310645999999999</v>
      </c>
      <c r="ER907" s="165">
        <v>-0.62160182831981503</v>
      </c>
      <c r="ES907" s="166">
        <v>4.0645166291903303</v>
      </c>
      <c r="ET907" s="166">
        <v>3.3</v>
      </c>
      <c r="EU907" s="166">
        <v>2.9567156356033402</v>
      </c>
      <c r="EV907" s="166">
        <v>3.7265145931687398</v>
      </c>
      <c r="EW907" s="166">
        <v>3.8007193787276798</v>
      </c>
      <c r="EX907" s="284">
        <v>0.32048813253641101</v>
      </c>
    </row>
    <row r="908" spans="1:156" ht="13" customHeight="1">
      <c r="A908" s="160" t="s">
        <v>19</v>
      </c>
      <c r="B908" s="160">
        <v>12307</v>
      </c>
      <c r="C908" s="160">
        <v>621051</v>
      </c>
      <c r="D908" s="160">
        <v>20353</v>
      </c>
      <c r="E908" s="160" t="s">
        <v>164</v>
      </c>
      <c r="F908" s="160" t="s">
        <v>164</v>
      </c>
      <c r="G908" s="175"/>
      <c r="H908" s="162" t="s">
        <v>143</v>
      </c>
      <c r="I908" s="162" t="s">
        <v>56</v>
      </c>
      <c r="J908" s="160">
        <v>30</v>
      </c>
      <c r="K908" s="161">
        <v>1</v>
      </c>
      <c r="M908" s="184" t="s">
        <v>837</v>
      </c>
      <c r="Z908" s="163"/>
      <c r="AS908" s="278"/>
      <c r="AT908" s="278"/>
      <c r="AU908" s="278"/>
      <c r="AV908" s="278"/>
      <c r="AW908" s="278"/>
      <c r="AX908" s="278"/>
      <c r="AY908" s="456"/>
      <c r="AZ908" s="278"/>
      <c r="BA908" s="278"/>
      <c r="BB908" s="278"/>
      <c r="BC908" s="278"/>
      <c r="BD908" s="164"/>
      <c r="BE908" s="164"/>
      <c r="BF908" s="164"/>
      <c r="BG908" s="164"/>
      <c r="BH908" s="164"/>
      <c r="BI908" s="164"/>
      <c r="BJ908" s="165"/>
      <c r="BK908" s="164"/>
      <c r="BL908" s="165"/>
      <c r="BM908" s="165"/>
      <c r="BN908" s="165"/>
      <c r="BO908" s="165"/>
      <c r="BP908" s="165"/>
      <c r="BQ908" s="165"/>
      <c r="BR908" s="165"/>
      <c r="BS908" s="284"/>
      <c r="BT908" s="289"/>
      <c r="BU908" s="279"/>
      <c r="BV908" s="290"/>
      <c r="BW908" s="289"/>
      <c r="BX908" s="289"/>
      <c r="BY908" s="289"/>
      <c r="BZ908" s="289"/>
      <c r="CA908" s="279"/>
      <c r="CB908" s="290"/>
      <c r="CC908" s="289"/>
      <c r="CD908" s="279"/>
      <c r="CE908" s="328"/>
      <c r="CF908" s="290"/>
      <c r="CG908" s="289"/>
      <c r="CH908" s="279"/>
      <c r="CI908" s="328"/>
      <c r="CJ908" s="290"/>
      <c r="CK908" s="289"/>
      <c r="CL908" s="279"/>
      <c r="CM908" s="328"/>
      <c r="CN908" s="290"/>
      <c r="CO908" s="289"/>
      <c r="CP908" s="279"/>
      <c r="CQ908" s="328"/>
      <c r="CR908" s="290"/>
      <c r="CS908" s="289"/>
      <c r="CT908" s="279"/>
      <c r="CU908" s="328"/>
      <c r="CV908" s="328"/>
      <c r="CW908" s="290"/>
      <c r="CX908" s="289"/>
      <c r="CY908" s="279"/>
      <c r="CZ908" s="328"/>
      <c r="DA908" s="328"/>
      <c r="DB908" s="290"/>
      <c r="DC908" s="289"/>
      <c r="DD908" s="279"/>
      <c r="DE908" s="328"/>
      <c r="DF908" s="328"/>
      <c r="DG908" s="290"/>
      <c r="DH908" s="289"/>
      <c r="DI908" s="284"/>
      <c r="DJ908" s="163">
        <v>30</v>
      </c>
      <c r="DK908" s="163">
        <v>0</v>
      </c>
      <c r="DL908" s="163">
        <v>0</v>
      </c>
      <c r="DM908" s="163">
        <v>2</v>
      </c>
      <c r="DN908" s="163">
        <v>1</v>
      </c>
      <c r="DO908" s="163">
        <v>1</v>
      </c>
      <c r="DP908" s="165">
        <v>28.1</v>
      </c>
      <c r="DQ908" s="165"/>
      <c r="DR908" s="165">
        <v>28.100000381469702</v>
      </c>
      <c r="DS908" s="163">
        <v>121</v>
      </c>
      <c r="DT908" s="163">
        <v>20</v>
      </c>
      <c r="DU908" s="163">
        <v>5</v>
      </c>
      <c r="DV908" s="163">
        <v>5</v>
      </c>
      <c r="DW908" s="163">
        <v>2</v>
      </c>
      <c r="DX908" s="163">
        <v>15</v>
      </c>
      <c r="DY908" s="163">
        <v>2</v>
      </c>
      <c r="DZ908" s="163">
        <v>2</v>
      </c>
      <c r="EA908" s="163">
        <v>0</v>
      </c>
      <c r="EB908" s="163">
        <v>0</v>
      </c>
      <c r="EC908" s="163">
        <v>26</v>
      </c>
      <c r="ED908" s="165">
        <v>8.2588250119961</v>
      </c>
      <c r="EE908" s="165">
        <v>4.7647067376900596</v>
      </c>
      <c r="EF908" s="165">
        <v>0.63529423169200705</v>
      </c>
      <c r="EG908" s="165">
        <v>6.3529423169200703</v>
      </c>
      <c r="EH908" s="166">
        <v>1.23529433940112</v>
      </c>
      <c r="EI908" s="165">
        <v>95.820795008698596</v>
      </c>
      <c r="EJ908" s="164">
        <v>0.19230769230769201</v>
      </c>
      <c r="EK908" s="164">
        <v>0.23684210526315699</v>
      </c>
      <c r="EL908" s="278">
        <v>0.307692307</v>
      </c>
      <c r="EM908" s="278">
        <v>0.16666666599999999</v>
      </c>
      <c r="EN908" s="278">
        <v>0.52564102499999998</v>
      </c>
      <c r="EO908" s="278">
        <v>7.6923080000000005E-2</v>
      </c>
      <c r="EP908" s="278">
        <v>0.39743590000000001</v>
      </c>
      <c r="EQ908" s="278">
        <v>0.11860941</v>
      </c>
      <c r="ER908" s="165">
        <v>-0.139577784948587</v>
      </c>
      <c r="ES908" s="166">
        <v>1.58823557923001</v>
      </c>
      <c r="ET908" s="166">
        <v>4.5</v>
      </c>
      <c r="EU908" s="166">
        <v>3.9681010091181301</v>
      </c>
      <c r="EV908" s="166">
        <v>5.18421561048853</v>
      </c>
      <c r="EW908" s="166">
        <v>4.51719277829962</v>
      </c>
      <c r="EX908" s="284">
        <v>0.31995990872383101</v>
      </c>
    </row>
    <row r="909" spans="1:156" ht="13" customHeight="1">
      <c r="A909" s="160" t="s">
        <v>19</v>
      </c>
      <c r="B909" s="160">
        <v>11064</v>
      </c>
      <c r="C909" s="160">
        <v>660853</v>
      </c>
      <c r="D909" s="160">
        <v>18403</v>
      </c>
      <c r="E909" s="160" t="s">
        <v>555</v>
      </c>
      <c r="F909" s="160" t="s">
        <v>555</v>
      </c>
      <c r="G909" s="175"/>
      <c r="H909" s="162" t="s">
        <v>2345</v>
      </c>
      <c r="I909" s="162" t="s">
        <v>2346</v>
      </c>
      <c r="J909" s="161">
        <v>29</v>
      </c>
      <c r="K909" s="161">
        <v>1</v>
      </c>
      <c r="M909" s="184" t="s">
        <v>837</v>
      </c>
      <c r="Z909" s="163"/>
      <c r="AS909" s="278"/>
      <c r="AT909" s="278"/>
      <c r="AU909" s="278"/>
      <c r="AV909" s="278"/>
      <c r="AW909" s="278"/>
      <c r="AX909" s="278"/>
      <c r="AY909" s="456"/>
      <c r="AZ909" s="278"/>
      <c r="BA909" s="278"/>
      <c r="BB909" s="278"/>
      <c r="BC909" s="278"/>
      <c r="BD909" s="164"/>
      <c r="BE909" s="164"/>
      <c r="BF909" s="164"/>
      <c r="BG909" s="164"/>
      <c r="BH909" s="164"/>
      <c r="BI909" s="164"/>
      <c r="BJ909" s="165"/>
      <c r="BK909" s="164"/>
      <c r="BL909" s="165"/>
      <c r="BM909" s="165"/>
      <c r="BN909" s="165"/>
      <c r="BO909" s="165"/>
      <c r="BP909" s="165"/>
      <c r="BQ909" s="165"/>
      <c r="BR909" s="165"/>
      <c r="BS909" s="284"/>
      <c r="BT909" s="289"/>
      <c r="BU909" s="279"/>
      <c r="BV909" s="290"/>
      <c r="BW909" s="289"/>
      <c r="BX909" s="289"/>
      <c r="BY909" s="289"/>
      <c r="BZ909" s="289"/>
      <c r="CA909" s="279"/>
      <c r="CB909" s="290"/>
      <c r="CC909" s="289"/>
      <c r="CD909" s="279"/>
      <c r="CE909" s="328"/>
      <c r="CF909" s="290"/>
      <c r="CG909" s="289"/>
      <c r="CH909" s="279"/>
      <c r="CI909" s="328"/>
      <c r="CJ909" s="290"/>
      <c r="CK909" s="289"/>
      <c r="CL909" s="279"/>
      <c r="CM909" s="328"/>
      <c r="CN909" s="290"/>
      <c r="CO909" s="289"/>
      <c r="CP909" s="279"/>
      <c r="CQ909" s="328"/>
      <c r="CR909" s="290"/>
      <c r="CS909" s="289"/>
      <c r="CT909" s="279"/>
      <c r="CU909" s="328"/>
      <c r="CV909" s="328"/>
      <c r="CW909" s="290"/>
      <c r="CX909" s="289"/>
      <c r="CY909" s="279"/>
      <c r="CZ909" s="328"/>
      <c r="DA909" s="328"/>
      <c r="DB909" s="290"/>
      <c r="DC909" s="289"/>
      <c r="DD909" s="279"/>
      <c r="DE909" s="328"/>
      <c r="DF909" s="328"/>
      <c r="DG909" s="290"/>
      <c r="DH909" s="289"/>
      <c r="DI909" s="284"/>
      <c r="DJ909" s="163">
        <v>36</v>
      </c>
      <c r="DK909" s="163">
        <v>0</v>
      </c>
      <c r="DL909" s="163">
        <v>0</v>
      </c>
      <c r="DM909" s="163">
        <v>2</v>
      </c>
      <c r="DN909" s="163">
        <v>2</v>
      </c>
      <c r="DO909" s="163">
        <v>0</v>
      </c>
      <c r="DP909" s="165">
        <v>35.1</v>
      </c>
      <c r="DQ909" s="165"/>
      <c r="DR909" s="165">
        <v>35.099998474121001</v>
      </c>
      <c r="DS909" s="163">
        <v>149</v>
      </c>
      <c r="DT909" s="163">
        <v>29</v>
      </c>
      <c r="DU909" s="163">
        <v>16</v>
      </c>
      <c r="DV909" s="163">
        <v>15</v>
      </c>
      <c r="DW909" s="163">
        <v>2</v>
      </c>
      <c r="DX909" s="163">
        <v>14</v>
      </c>
      <c r="DY909" s="163">
        <v>1</v>
      </c>
      <c r="DZ909" s="163">
        <v>2</v>
      </c>
      <c r="EA909" s="163">
        <v>2</v>
      </c>
      <c r="EB909" s="163">
        <v>1</v>
      </c>
      <c r="EC909" s="163">
        <v>34</v>
      </c>
      <c r="ED909" s="165">
        <v>8.6603795401611592</v>
      </c>
      <c r="EE909" s="165">
        <v>3.5660386341839998</v>
      </c>
      <c r="EF909" s="165">
        <v>0.50943409059771505</v>
      </c>
      <c r="EG909" s="165">
        <v>7.3867943136668703</v>
      </c>
      <c r="EH909" s="166">
        <v>1.2169814386500899</v>
      </c>
      <c r="EI909" s="165">
        <v>93.925091927049806</v>
      </c>
      <c r="EJ909" s="164">
        <v>0.21804511278195399</v>
      </c>
      <c r="EK909" s="164">
        <v>0.27835051546391698</v>
      </c>
      <c r="EL909" s="278">
        <v>0.36363636300000002</v>
      </c>
      <c r="EM909" s="278">
        <v>0.29292929200000001</v>
      </c>
      <c r="EN909" s="278">
        <v>0.34343434299999998</v>
      </c>
      <c r="EO909" s="278">
        <v>8.0808080000000004E-2</v>
      </c>
      <c r="EP909" s="278">
        <v>0.39393939</v>
      </c>
      <c r="EQ909" s="278">
        <v>0.12520592999999999</v>
      </c>
      <c r="ER909" s="165">
        <v>-1.0984566765589701</v>
      </c>
      <c r="ES909" s="166">
        <v>3.8207556794828599</v>
      </c>
      <c r="ET909" s="166">
        <v>3.51</v>
      </c>
      <c r="EU909" s="166">
        <v>3.2555592730784699</v>
      </c>
      <c r="EV909" s="166">
        <v>3.9386175599781899</v>
      </c>
      <c r="EW909" s="166">
        <v>3.76538930101575</v>
      </c>
      <c r="EX909" s="284">
        <v>0.30906990170478799</v>
      </c>
    </row>
    <row r="910" spans="1:156" ht="13" customHeight="1">
      <c r="A910" s="160" t="s">
        <v>19</v>
      </c>
      <c r="B910" s="160">
        <v>13027</v>
      </c>
      <c r="C910" s="160">
        <v>702352</v>
      </c>
      <c r="D910" s="160">
        <v>30226</v>
      </c>
      <c r="E910" s="160" t="s">
        <v>2177</v>
      </c>
      <c r="F910" s="160" t="s">
        <v>2177</v>
      </c>
      <c r="G910" s="175"/>
      <c r="H910" s="162" t="s">
        <v>4147</v>
      </c>
      <c r="I910" s="162" t="s">
        <v>867</v>
      </c>
      <c r="J910" s="160">
        <v>31</v>
      </c>
      <c r="K910" s="161">
        <v>1</v>
      </c>
      <c r="M910" s="184" t="s">
        <v>837</v>
      </c>
      <c r="Z910" s="163"/>
      <c r="AS910" s="278"/>
      <c r="AT910" s="278"/>
      <c r="AU910" s="278"/>
      <c r="AV910" s="278"/>
      <c r="AW910" s="278"/>
      <c r="AX910" s="278"/>
      <c r="AY910" s="456"/>
      <c r="AZ910" s="278"/>
      <c r="BA910" s="278"/>
      <c r="BB910" s="278"/>
      <c r="BC910" s="278"/>
      <c r="BD910" s="164"/>
      <c r="BE910" s="164"/>
      <c r="BF910" s="164"/>
      <c r="BG910" s="164"/>
      <c r="BH910" s="164"/>
      <c r="BI910" s="164"/>
      <c r="BJ910" s="165"/>
      <c r="BK910" s="164"/>
      <c r="BL910" s="165"/>
      <c r="BM910" s="165"/>
      <c r="BN910" s="165"/>
      <c r="BO910" s="165"/>
      <c r="BP910" s="165"/>
      <c r="BQ910" s="165"/>
      <c r="BR910" s="165"/>
      <c r="BS910" s="284"/>
      <c r="BT910" s="289"/>
      <c r="BU910" s="279"/>
      <c r="BV910" s="290"/>
      <c r="BW910" s="289"/>
      <c r="BX910" s="289"/>
      <c r="BY910" s="289"/>
      <c r="BZ910" s="289"/>
      <c r="CA910" s="279"/>
      <c r="CB910" s="290"/>
      <c r="CC910" s="289"/>
      <c r="CD910" s="279"/>
      <c r="CE910" s="328"/>
      <c r="CF910" s="290"/>
      <c r="CG910" s="289"/>
      <c r="CH910" s="279"/>
      <c r="CI910" s="328"/>
      <c r="CJ910" s="290"/>
      <c r="CK910" s="289"/>
      <c r="CL910" s="279"/>
      <c r="CM910" s="328"/>
      <c r="CN910" s="290"/>
      <c r="CO910" s="289"/>
      <c r="CP910" s="279"/>
      <c r="CQ910" s="328"/>
      <c r="CR910" s="290"/>
      <c r="CS910" s="289"/>
      <c r="CT910" s="279"/>
      <c r="CU910" s="328"/>
      <c r="CV910" s="328"/>
      <c r="CW910" s="290"/>
      <c r="CX910" s="289"/>
      <c r="CY910" s="279"/>
      <c r="CZ910" s="328"/>
      <c r="DA910" s="328"/>
      <c r="DB910" s="290"/>
      <c r="DC910" s="289"/>
      <c r="DD910" s="279"/>
      <c r="DE910" s="328"/>
      <c r="DF910" s="328"/>
      <c r="DG910" s="290"/>
      <c r="DH910" s="183"/>
      <c r="DI910" s="284"/>
      <c r="DJ910" s="163">
        <v>29</v>
      </c>
      <c r="DK910" s="163">
        <v>0</v>
      </c>
      <c r="DL910" s="163">
        <v>0</v>
      </c>
      <c r="DM910" s="163">
        <v>2</v>
      </c>
      <c r="DN910" s="163">
        <v>2</v>
      </c>
      <c r="DO910" s="163">
        <v>0</v>
      </c>
      <c r="DP910" s="165">
        <v>43.2</v>
      </c>
      <c r="DQ910" s="165"/>
      <c r="DR910" s="165">
        <v>43.200000762939403</v>
      </c>
      <c r="DS910" s="163">
        <v>178</v>
      </c>
      <c r="DT910" s="163">
        <v>35</v>
      </c>
      <c r="DU910" s="163">
        <v>17</v>
      </c>
      <c r="DV910" s="163">
        <v>15</v>
      </c>
      <c r="DW910" s="163">
        <v>3</v>
      </c>
      <c r="DX910" s="163">
        <v>13</v>
      </c>
      <c r="DY910" s="163">
        <v>0</v>
      </c>
      <c r="DZ910" s="163">
        <v>3</v>
      </c>
      <c r="EA910" s="163">
        <v>1</v>
      </c>
      <c r="EB910" s="163">
        <v>0</v>
      </c>
      <c r="EC910" s="163">
        <v>36</v>
      </c>
      <c r="ED910" s="165">
        <v>7.4198484085677601</v>
      </c>
      <c r="EE910" s="165">
        <v>2.6793897030939098</v>
      </c>
      <c r="EF910" s="165">
        <v>0.61832070071398004</v>
      </c>
      <c r="EG910" s="165">
        <v>7.21374150832977</v>
      </c>
      <c r="EH910" s="166">
        <v>1.0992368012692899</v>
      </c>
      <c r="EI910" s="165">
        <v>84.837709376519001</v>
      </c>
      <c r="EJ910" s="164">
        <v>0.21604938271604901</v>
      </c>
      <c r="EK910" s="164">
        <v>0.26016260162601601</v>
      </c>
      <c r="EL910" s="278">
        <v>0.504</v>
      </c>
      <c r="EM910" s="278">
        <v>0.152</v>
      </c>
      <c r="EN910" s="278">
        <v>0.34399999999999997</v>
      </c>
      <c r="EO910" s="278">
        <v>5.5555559999999997E-2</v>
      </c>
      <c r="EP910" s="278">
        <v>0.34126983999999999</v>
      </c>
      <c r="EQ910" s="278">
        <v>8.3707030000000002E-2</v>
      </c>
      <c r="ER910" s="165">
        <v>-6.2686140520828895E-2</v>
      </c>
      <c r="ES910" s="166">
        <v>3.0916035035699001</v>
      </c>
      <c r="ET910" s="166">
        <v>3.13</v>
      </c>
      <c r="EU910" s="166">
        <v>3.4292594099425502</v>
      </c>
      <c r="EV910" s="166">
        <v>3.9881680874990399</v>
      </c>
      <c r="EW910" s="166">
        <v>3.6677947772384001</v>
      </c>
      <c r="EX910" s="284">
        <v>0.305719524621963</v>
      </c>
    </row>
    <row r="911" spans="1:156" ht="13" customHeight="1">
      <c r="A911" s="160" t="s">
        <v>19</v>
      </c>
      <c r="B911" s="160">
        <v>13049</v>
      </c>
      <c r="C911" s="160">
        <v>685299</v>
      </c>
      <c r="D911" s="160">
        <v>27669</v>
      </c>
      <c r="E911" s="160" t="s">
        <v>246</v>
      </c>
      <c r="F911" s="160" t="s">
        <v>246</v>
      </c>
      <c r="G911" s="175"/>
      <c r="H911" s="162" t="s">
        <v>329</v>
      </c>
      <c r="I911" s="162" t="s">
        <v>502</v>
      </c>
      <c r="J911" s="160">
        <v>27</v>
      </c>
      <c r="K911" s="161">
        <v>1</v>
      </c>
      <c r="M911" s="184" t="s">
        <v>837</v>
      </c>
      <c r="Z911" s="163"/>
      <c r="AS911" s="278"/>
      <c r="AT911" s="278"/>
      <c r="AU911" s="278"/>
      <c r="AV911" s="278"/>
      <c r="AW911" s="278"/>
      <c r="AX911" s="278"/>
      <c r="AY911" s="456"/>
      <c r="AZ911" s="278"/>
      <c r="BA911" s="278"/>
      <c r="BB911" s="278"/>
      <c r="BC911" s="278"/>
      <c r="BD911" s="164"/>
      <c r="BE911" s="164"/>
      <c r="BF911" s="164"/>
      <c r="BG911" s="164"/>
      <c r="BH911" s="164"/>
      <c r="BI911" s="164"/>
      <c r="BJ911" s="165"/>
      <c r="BK911" s="164"/>
      <c r="BL911" s="165"/>
      <c r="BM911" s="165"/>
      <c r="BN911" s="165"/>
      <c r="BO911" s="165"/>
      <c r="BP911" s="165"/>
      <c r="BQ911" s="165"/>
      <c r="BR911" s="165"/>
      <c r="BS911" s="284"/>
      <c r="BT911" s="289"/>
      <c r="BU911" s="279"/>
      <c r="BV911" s="290"/>
      <c r="BW911" s="289"/>
      <c r="BX911" s="289"/>
      <c r="BY911" s="289"/>
      <c r="BZ911" s="289"/>
      <c r="CA911" s="279"/>
      <c r="CB911" s="290"/>
      <c r="CC911" s="289"/>
      <c r="CD911" s="279"/>
      <c r="CE911" s="328"/>
      <c r="CF911" s="290"/>
      <c r="CG911" s="289"/>
      <c r="CH911" s="279"/>
      <c r="CI911" s="328"/>
      <c r="CJ911" s="290"/>
      <c r="CK911" s="289"/>
      <c r="CL911" s="279"/>
      <c r="CM911" s="328"/>
      <c r="CN911" s="290"/>
      <c r="CO911" s="289"/>
      <c r="CP911" s="279"/>
      <c r="CQ911" s="328"/>
      <c r="CR911" s="290"/>
      <c r="CS911" s="289"/>
      <c r="CT911" s="279"/>
      <c r="CU911" s="328"/>
      <c r="CV911" s="328"/>
      <c r="CW911" s="290"/>
      <c r="CX911" s="289"/>
      <c r="CY911" s="279"/>
      <c r="CZ911" s="328"/>
      <c r="DA911" s="328"/>
      <c r="DB911" s="290"/>
      <c r="DC911" s="289"/>
      <c r="DD911" s="279"/>
      <c r="DE911" s="328"/>
      <c r="DF911" s="328"/>
      <c r="DG911" s="290"/>
      <c r="DH911" s="183"/>
      <c r="DI911" s="284"/>
      <c r="DJ911" s="163">
        <v>3</v>
      </c>
      <c r="DK911" s="163">
        <v>3</v>
      </c>
      <c r="DL911" s="163">
        <v>0</v>
      </c>
      <c r="DM911" s="163">
        <v>1</v>
      </c>
      <c r="DN911" s="163">
        <v>2</v>
      </c>
      <c r="DO911" s="163">
        <v>0</v>
      </c>
      <c r="DP911" s="165">
        <v>17</v>
      </c>
      <c r="DQ911" s="165">
        <v>17</v>
      </c>
      <c r="DR911" s="165"/>
      <c r="DS911" s="163">
        <v>71</v>
      </c>
      <c r="DT911" s="163">
        <v>20</v>
      </c>
      <c r="DU911" s="163">
        <v>11</v>
      </c>
      <c r="DV911" s="163">
        <v>8</v>
      </c>
      <c r="DW911" s="163">
        <v>2</v>
      </c>
      <c r="DX911" s="163">
        <v>3</v>
      </c>
      <c r="DY911" s="163">
        <v>0</v>
      </c>
      <c r="DZ911" s="163">
        <v>0</v>
      </c>
      <c r="EA911" s="163">
        <v>0</v>
      </c>
      <c r="EB911" s="163">
        <v>0</v>
      </c>
      <c r="EC911" s="163">
        <v>10</v>
      </c>
      <c r="ED911" s="165">
        <v>5.2941176470588198</v>
      </c>
      <c r="EE911" s="165">
        <v>1.5882352941176401</v>
      </c>
      <c r="EF911" s="165">
        <v>1.0588235294117601</v>
      </c>
      <c r="EG911" s="165">
        <v>10.588235294117601</v>
      </c>
      <c r="EH911" s="166">
        <v>1.3529411764705801</v>
      </c>
      <c r="EI911" s="165">
        <v>104.41829294688699</v>
      </c>
      <c r="EJ911" s="164">
        <v>0.29411764705882298</v>
      </c>
      <c r="EK911" s="164">
        <v>0.32142857142857101</v>
      </c>
      <c r="EL911" s="278">
        <v>0.413793103</v>
      </c>
      <c r="EM911" s="278">
        <v>0.22413793100000001</v>
      </c>
      <c r="EN911" s="278">
        <v>0.36206896500000002</v>
      </c>
      <c r="EO911" s="278">
        <v>6.8965520000000002E-2</v>
      </c>
      <c r="EP911" s="278">
        <v>0.37931034000000002</v>
      </c>
      <c r="EQ911" s="278">
        <v>8.2304530000000001E-2</v>
      </c>
      <c r="ER911" s="165">
        <v>-0.128354510532081</v>
      </c>
      <c r="ES911" s="166">
        <v>4.23529411764705</v>
      </c>
      <c r="ET911" s="166">
        <v>3.9</v>
      </c>
      <c r="EU911" s="166">
        <v>3.9681008507223599</v>
      </c>
      <c r="EV911" s="166">
        <v>4.26019275591654</v>
      </c>
      <c r="EW911" s="166">
        <v>4.5734664794055</v>
      </c>
      <c r="EX911" s="284">
        <v>0.30478823184967002</v>
      </c>
    </row>
    <row r="912" spans="1:156" ht="13" customHeight="1">
      <c r="A912" s="160" t="s">
        <v>19</v>
      </c>
      <c r="B912" s="160">
        <v>12661</v>
      </c>
      <c r="C912" s="160">
        <v>657514</v>
      </c>
      <c r="D912" s="160">
        <v>16835</v>
      </c>
      <c r="E912" s="160" t="s">
        <v>609</v>
      </c>
      <c r="F912" s="160" t="s">
        <v>609</v>
      </c>
      <c r="G912" s="175"/>
      <c r="H912" s="162" t="s">
        <v>2854</v>
      </c>
      <c r="I912" s="162" t="s">
        <v>1199</v>
      </c>
      <c r="J912" s="160">
        <v>33</v>
      </c>
      <c r="K912" s="161">
        <v>1</v>
      </c>
      <c r="M912" s="184" t="s">
        <v>46</v>
      </c>
      <c r="Z912" s="163"/>
      <c r="AS912" s="278"/>
      <c r="AT912" s="278"/>
      <c r="AU912" s="278"/>
      <c r="AV912" s="278"/>
      <c r="AW912" s="278"/>
      <c r="AX912" s="278"/>
      <c r="AY912" s="456"/>
      <c r="AZ912" s="278"/>
      <c r="BA912" s="278"/>
      <c r="BB912" s="278"/>
      <c r="BC912" s="278"/>
      <c r="BD912" s="164"/>
      <c r="BE912" s="164"/>
      <c r="BF912" s="164"/>
      <c r="BG912" s="164"/>
      <c r="BH912" s="164"/>
      <c r="BI912" s="164"/>
      <c r="BJ912" s="165"/>
      <c r="BK912" s="164"/>
      <c r="BL912" s="165"/>
      <c r="BM912" s="165"/>
      <c r="BN912" s="165"/>
      <c r="BO912" s="165"/>
      <c r="BP912" s="165"/>
      <c r="BQ912" s="165"/>
      <c r="BR912" s="165"/>
      <c r="BS912" s="284"/>
      <c r="BT912" s="289"/>
      <c r="BU912" s="279"/>
      <c r="BV912" s="290"/>
      <c r="BW912" s="289"/>
      <c r="BX912" s="289"/>
      <c r="BY912" s="289"/>
      <c r="BZ912" s="289"/>
      <c r="CA912" s="279"/>
      <c r="CB912" s="290"/>
      <c r="CC912" s="289"/>
      <c r="CD912" s="279"/>
      <c r="CE912" s="328"/>
      <c r="CF912" s="290"/>
      <c r="CG912" s="289"/>
      <c r="CH912" s="279"/>
      <c r="CI912" s="328"/>
      <c r="CJ912" s="290"/>
      <c r="CK912" s="289"/>
      <c r="CL912" s="279"/>
      <c r="CM912" s="328"/>
      <c r="CN912" s="290"/>
      <c r="CO912" s="289"/>
      <c r="CP912" s="279"/>
      <c r="CQ912" s="328"/>
      <c r="CR912" s="290"/>
      <c r="CS912" s="289"/>
      <c r="CT912" s="279"/>
      <c r="CU912" s="328"/>
      <c r="CV912" s="328"/>
      <c r="CW912" s="290"/>
      <c r="CX912" s="289"/>
      <c r="CY912" s="279"/>
      <c r="CZ912" s="328"/>
      <c r="DA912" s="328"/>
      <c r="DB912" s="290"/>
      <c r="DC912" s="289"/>
      <c r="DD912" s="279"/>
      <c r="DE912" s="328"/>
      <c r="DF912" s="328"/>
      <c r="DG912" s="290"/>
      <c r="DH912" s="289"/>
      <c r="DI912" s="284"/>
      <c r="DJ912" s="163">
        <v>39</v>
      </c>
      <c r="DK912" s="163">
        <v>1</v>
      </c>
      <c r="DL912" s="163">
        <v>0</v>
      </c>
      <c r="DM912" s="163">
        <v>3</v>
      </c>
      <c r="DN912" s="163">
        <v>2</v>
      </c>
      <c r="DO912" s="163">
        <v>0</v>
      </c>
      <c r="DP912" s="165">
        <v>35.1</v>
      </c>
      <c r="DQ912" s="165">
        <v>1.20000004768371</v>
      </c>
      <c r="DR912" s="165">
        <v>33.200000762939403</v>
      </c>
      <c r="DS912" s="163">
        <v>158</v>
      </c>
      <c r="DT912" s="163">
        <v>29</v>
      </c>
      <c r="DU912" s="163">
        <v>20</v>
      </c>
      <c r="DV912" s="163">
        <v>15</v>
      </c>
      <c r="DW912" s="163">
        <v>1</v>
      </c>
      <c r="DX912" s="163">
        <v>18</v>
      </c>
      <c r="DY912" s="163">
        <v>4</v>
      </c>
      <c r="DZ912" s="163">
        <v>3</v>
      </c>
      <c r="EA912" s="163">
        <v>2</v>
      </c>
      <c r="EB912" s="163">
        <v>0</v>
      </c>
      <c r="EC912" s="163">
        <v>29</v>
      </c>
      <c r="ED912" s="165">
        <v>7.38679391491607</v>
      </c>
      <c r="EE912" s="165">
        <v>4.5849065678789396</v>
      </c>
      <c r="EF912" s="165">
        <v>0.25471703154883002</v>
      </c>
      <c r="EG912" s="165">
        <v>7.38679391491607</v>
      </c>
      <c r="EH912" s="166">
        <v>1.33018894253278</v>
      </c>
      <c r="EI912" s="165">
        <v>103.181693560632</v>
      </c>
      <c r="EJ912" s="164">
        <v>0.21167883211678801</v>
      </c>
      <c r="EK912" s="164">
        <v>0.26168224299065401</v>
      </c>
      <c r="EL912" s="278">
        <v>0.49523809499999999</v>
      </c>
      <c r="EM912" s="278">
        <v>0.20952380900000001</v>
      </c>
      <c r="EN912" s="278">
        <v>0.29523809499999998</v>
      </c>
      <c r="EO912" s="278">
        <v>6.481481E-2</v>
      </c>
      <c r="EP912" s="278">
        <v>0.34259258999999997</v>
      </c>
      <c r="EQ912" s="278">
        <v>8.8737200000000002E-2</v>
      </c>
      <c r="ER912" s="165">
        <v>-0.65646633472055604</v>
      </c>
      <c r="ES912" s="166">
        <v>3.8207554732324498</v>
      </c>
      <c r="ET912" s="166">
        <v>3.54</v>
      </c>
      <c r="EU912" s="166">
        <v>3.5951819726435499</v>
      </c>
      <c r="EV912" s="166">
        <v>4.5209671074192199</v>
      </c>
      <c r="EW912" s="166">
        <v>4.39465226640176</v>
      </c>
      <c r="EX912" s="284">
        <v>0.29034548997879001</v>
      </c>
    </row>
    <row r="913" spans="1:156" ht="13" customHeight="1">
      <c r="A913" s="160" t="s">
        <v>19</v>
      </c>
      <c r="C913" s="160">
        <v>669199</v>
      </c>
      <c r="D913" s="160">
        <v>19222</v>
      </c>
      <c r="E913" s="160" t="s">
        <v>686</v>
      </c>
      <c r="F913" s="160" t="s">
        <v>686</v>
      </c>
      <c r="G913" s="175"/>
      <c r="H913" s="162" t="s">
        <v>3970</v>
      </c>
      <c r="I913" s="162" t="s">
        <v>3969</v>
      </c>
      <c r="J913" s="160">
        <v>30</v>
      </c>
      <c r="K913" s="161">
        <v>1</v>
      </c>
      <c r="Z913" s="163"/>
      <c r="AS913" s="278"/>
      <c r="AT913" s="278"/>
      <c r="AU913" s="278"/>
      <c r="AV913" s="278"/>
      <c r="AW913" s="278"/>
      <c r="AX913" s="278"/>
      <c r="AY913" s="456"/>
      <c r="AZ913" s="278"/>
      <c r="BA913" s="278"/>
      <c r="BB913" s="278"/>
      <c r="BC913" s="278"/>
      <c r="BD913" s="164"/>
      <c r="BE913" s="164"/>
      <c r="BF913" s="164"/>
      <c r="BG913" s="164"/>
      <c r="BH913" s="164"/>
      <c r="BI913" s="164"/>
      <c r="BJ913" s="165"/>
      <c r="BK913" s="164"/>
      <c r="BL913" s="165"/>
      <c r="BM913" s="165"/>
      <c r="BN913" s="165"/>
      <c r="BO913" s="165"/>
      <c r="BP913" s="165"/>
      <c r="BQ913" s="165"/>
      <c r="BR913" s="165"/>
      <c r="BS913" s="284"/>
      <c r="BT913" s="289"/>
      <c r="BU913" s="279"/>
      <c r="BV913" s="290"/>
      <c r="BW913" s="289"/>
      <c r="BX913" s="289"/>
      <c r="BY913" s="289"/>
      <c r="BZ913" s="289"/>
      <c r="CA913" s="279"/>
      <c r="CB913" s="290"/>
      <c r="CC913" s="289"/>
      <c r="CD913" s="279"/>
      <c r="CE913" s="328"/>
      <c r="CF913" s="290"/>
      <c r="CG913" s="289"/>
      <c r="CH913" s="279"/>
      <c r="CI913" s="328"/>
      <c r="CJ913" s="290"/>
      <c r="CK913" s="289"/>
      <c r="CL913" s="279"/>
      <c r="CM913" s="328"/>
      <c r="CN913" s="290"/>
      <c r="CO913" s="289"/>
      <c r="CP913" s="279"/>
      <c r="CQ913" s="328"/>
      <c r="CR913" s="290"/>
      <c r="CS913" s="289"/>
      <c r="CT913" s="279"/>
      <c r="CU913" s="328"/>
      <c r="CV913" s="328"/>
      <c r="CW913" s="290"/>
      <c r="CX913" s="289"/>
      <c r="CY913" s="279"/>
      <c r="CZ913" s="328"/>
      <c r="DA913" s="328"/>
      <c r="DB913" s="290"/>
      <c r="DC913" s="289"/>
      <c r="DD913" s="279"/>
      <c r="DE913" s="328"/>
      <c r="DF913" s="328"/>
      <c r="DG913" s="290"/>
      <c r="DH913" s="183"/>
      <c r="DI913" s="284"/>
      <c r="DJ913" s="163">
        <v>29</v>
      </c>
      <c r="DK913" s="163">
        <v>0</v>
      </c>
      <c r="DL913" s="163">
        <v>0</v>
      </c>
      <c r="DM913" s="163">
        <v>4</v>
      </c>
      <c r="DN913" s="163">
        <v>0</v>
      </c>
      <c r="DO913" s="163">
        <v>1</v>
      </c>
      <c r="DP913" s="165">
        <v>41</v>
      </c>
      <c r="DQ913" s="165"/>
      <c r="DR913" s="165">
        <v>41</v>
      </c>
      <c r="DS913" s="163">
        <v>167</v>
      </c>
      <c r="DT913" s="163">
        <v>26</v>
      </c>
      <c r="DU913" s="163">
        <v>16</v>
      </c>
      <c r="DV913" s="163">
        <v>15</v>
      </c>
      <c r="DW913" s="163">
        <v>3</v>
      </c>
      <c r="DX913" s="163">
        <v>21</v>
      </c>
      <c r="DY913" s="163">
        <v>3</v>
      </c>
      <c r="DZ913" s="163">
        <v>3</v>
      </c>
      <c r="EA913" s="163">
        <v>0</v>
      </c>
      <c r="EB913" s="163">
        <v>0</v>
      </c>
      <c r="EC913" s="163">
        <v>42</v>
      </c>
      <c r="ED913" s="165">
        <v>9.2195130529183196</v>
      </c>
      <c r="EE913" s="165">
        <v>4.6097565264591598</v>
      </c>
      <c r="EF913" s="165">
        <v>0.65853664663702305</v>
      </c>
      <c r="EG913" s="165">
        <v>5.70731760418753</v>
      </c>
      <c r="EH913" s="166">
        <v>1.14634157007185</v>
      </c>
      <c r="EI913" s="165">
        <v>88.473195998969203</v>
      </c>
      <c r="EJ913" s="164">
        <v>0.18181818181818099</v>
      </c>
      <c r="EK913" s="164">
        <v>0.23469387755102</v>
      </c>
      <c r="EL913" s="278">
        <v>0.36</v>
      </c>
      <c r="EM913" s="278">
        <v>0.19</v>
      </c>
      <c r="EN913" s="278">
        <v>0.45</v>
      </c>
      <c r="EO913" s="278">
        <v>7.9207920000000001E-2</v>
      </c>
      <c r="EP913" s="278">
        <v>0.41584157999999999</v>
      </c>
      <c r="EQ913" s="278">
        <v>0.12339744</v>
      </c>
      <c r="ER913" s="165">
        <v>0.27848742041462599</v>
      </c>
      <c r="ES913" s="166">
        <v>3.2926832331851101</v>
      </c>
      <c r="ET913" s="166">
        <v>3.62</v>
      </c>
      <c r="EU913" s="166">
        <v>3.7442845561829201</v>
      </c>
      <c r="EV913" s="166">
        <v>4.4114742901215998</v>
      </c>
      <c r="EW913" s="166">
        <v>3.9639155955533898</v>
      </c>
      <c r="EX913" s="284">
        <v>0.28344097733497597</v>
      </c>
    </row>
    <row r="914" spans="1:156" ht="13" customHeight="1">
      <c r="A914" s="160" t="s">
        <v>19</v>
      </c>
      <c r="B914" s="160">
        <v>11203</v>
      </c>
      <c r="C914" s="160">
        <v>623474</v>
      </c>
      <c r="D914" s="160">
        <v>17556</v>
      </c>
      <c r="E914" s="160" t="s">
        <v>246</v>
      </c>
      <c r="F914" s="160" t="s">
        <v>246</v>
      </c>
      <c r="G914" s="175"/>
      <c r="H914" s="162" t="s">
        <v>1739</v>
      </c>
      <c r="I914" s="162" t="s">
        <v>217</v>
      </c>
      <c r="J914" s="161">
        <v>31</v>
      </c>
      <c r="K914" s="161">
        <v>1</v>
      </c>
      <c r="M914" s="184" t="s">
        <v>837</v>
      </c>
      <c r="Z914" s="163"/>
      <c r="AS914" s="278"/>
      <c r="AT914" s="278"/>
      <c r="AU914" s="278"/>
      <c r="AV914" s="278"/>
      <c r="AW914" s="278"/>
      <c r="AX914" s="278"/>
      <c r="AY914" s="456"/>
      <c r="AZ914" s="278"/>
      <c r="BA914" s="278"/>
      <c r="BB914" s="278"/>
      <c r="BC914" s="278"/>
      <c r="BD914" s="164"/>
      <c r="BE914" s="164"/>
      <c r="BF914" s="164"/>
      <c r="BG914" s="164"/>
      <c r="BH914" s="164"/>
      <c r="BI914" s="164"/>
      <c r="BJ914" s="165"/>
      <c r="BK914" s="164"/>
      <c r="BL914" s="165"/>
      <c r="BM914" s="165"/>
      <c r="BN914" s="165"/>
      <c r="BO914" s="165"/>
      <c r="BP914" s="165"/>
      <c r="BQ914" s="165"/>
      <c r="BR914" s="165"/>
      <c r="BS914" s="284"/>
      <c r="BT914" s="289"/>
      <c r="BU914" s="279"/>
      <c r="BV914" s="290"/>
      <c r="BW914" s="289"/>
      <c r="BX914" s="289"/>
      <c r="BY914" s="289"/>
      <c r="BZ914" s="289"/>
      <c r="CA914" s="279"/>
      <c r="CB914" s="290"/>
      <c r="CC914" s="289"/>
      <c r="CD914" s="279"/>
      <c r="CE914" s="328"/>
      <c r="CF914" s="290"/>
      <c r="CG914" s="289"/>
      <c r="CH914" s="279"/>
      <c r="CI914" s="328"/>
      <c r="CJ914" s="290"/>
      <c r="CK914" s="289"/>
      <c r="CL914" s="279"/>
      <c r="CM914" s="328"/>
      <c r="CN914" s="290"/>
      <c r="CO914" s="289"/>
      <c r="CP914" s="279"/>
      <c r="CQ914" s="328"/>
      <c r="CR914" s="290"/>
      <c r="CS914" s="289"/>
      <c r="CT914" s="279"/>
      <c r="CU914" s="328"/>
      <c r="CV914" s="328"/>
      <c r="CW914" s="290"/>
      <c r="CX914" s="289"/>
      <c r="CY914" s="279"/>
      <c r="CZ914" s="328"/>
      <c r="DA914" s="328"/>
      <c r="DB914" s="290"/>
      <c r="DC914" s="289"/>
      <c r="DD914" s="279"/>
      <c r="DE914" s="328"/>
      <c r="DF914" s="328"/>
      <c r="DG914" s="290"/>
      <c r="DH914" s="289"/>
      <c r="DI914" s="284"/>
      <c r="DJ914" s="163">
        <v>30</v>
      </c>
      <c r="DK914" s="163">
        <v>0</v>
      </c>
      <c r="DL914" s="163">
        <v>0</v>
      </c>
      <c r="DM914" s="163">
        <v>0</v>
      </c>
      <c r="DN914" s="163">
        <v>1</v>
      </c>
      <c r="DO914" s="163">
        <v>0</v>
      </c>
      <c r="DP914" s="165">
        <v>45</v>
      </c>
      <c r="DQ914" s="165"/>
      <c r="DR914" s="165">
        <v>45</v>
      </c>
      <c r="DS914" s="163">
        <v>194</v>
      </c>
      <c r="DT914" s="163">
        <v>44</v>
      </c>
      <c r="DU914" s="163">
        <v>17</v>
      </c>
      <c r="DV914" s="163">
        <v>16</v>
      </c>
      <c r="DW914" s="163">
        <v>4</v>
      </c>
      <c r="DX914" s="163">
        <v>17</v>
      </c>
      <c r="DY914" s="163">
        <v>0</v>
      </c>
      <c r="DZ914" s="163">
        <v>3</v>
      </c>
      <c r="EA914" s="163">
        <v>1</v>
      </c>
      <c r="EB914" s="163">
        <v>2</v>
      </c>
      <c r="EC914" s="163">
        <v>35</v>
      </c>
      <c r="ED914" s="165">
        <v>7.0000011867948997</v>
      </c>
      <c r="EE914" s="165">
        <v>3.4000005764432402</v>
      </c>
      <c r="EF914" s="165">
        <v>0.80000013563370298</v>
      </c>
      <c r="EG914" s="165">
        <v>8.8000014919707397</v>
      </c>
      <c r="EH914" s="166">
        <v>1.3555557853793301</v>
      </c>
      <c r="EI914" s="165">
        <v>104.620085163521</v>
      </c>
      <c r="EJ914" s="164">
        <v>0.25287356321839</v>
      </c>
      <c r="EK914" s="164">
        <v>0.296296296296296</v>
      </c>
      <c r="EL914" s="278">
        <v>0.37956204300000002</v>
      </c>
      <c r="EM914" s="278">
        <v>0.21167883200000001</v>
      </c>
      <c r="EN914" s="278">
        <v>0.40875912399999997</v>
      </c>
      <c r="EO914" s="278">
        <v>6.4748200000000006E-2</v>
      </c>
      <c r="EP914" s="278">
        <v>0.40287770000000001</v>
      </c>
      <c r="EQ914" s="278">
        <v>0.10503597000000001</v>
      </c>
      <c r="ER914" s="165">
        <v>1.2197411395876501</v>
      </c>
      <c r="ES914" s="166">
        <v>3.2000005425348101</v>
      </c>
      <c r="ET914" s="166">
        <v>3.8</v>
      </c>
      <c r="EU914" s="166">
        <v>4.0190814011185498</v>
      </c>
      <c r="EV914" s="166">
        <v>4.6985222504339097</v>
      </c>
      <c r="EW914" s="166">
        <v>4.2994481081277902</v>
      </c>
      <c r="EX914" s="284">
        <v>0.26610451936721802</v>
      </c>
      <c r="EZ914" s="167"/>
    </row>
    <row r="915" spans="1:156" ht="13" customHeight="1">
      <c r="A915" s="160" t="s">
        <v>19</v>
      </c>
      <c r="B915" s="160">
        <v>11551</v>
      </c>
      <c r="C915" s="160">
        <v>669438</v>
      </c>
      <c r="D915" s="160">
        <v>22288</v>
      </c>
      <c r="E915" s="160" t="s">
        <v>2178</v>
      </c>
      <c r="F915" s="160" t="s">
        <v>2178</v>
      </c>
      <c r="G915" s="175"/>
      <c r="H915" s="162" t="s">
        <v>3430</v>
      </c>
      <c r="I915" s="162" t="s">
        <v>1948</v>
      </c>
      <c r="J915" s="160">
        <v>25</v>
      </c>
      <c r="K915" s="161">
        <v>1</v>
      </c>
      <c r="M915" s="184" t="s">
        <v>837</v>
      </c>
      <c r="Z915" s="163"/>
      <c r="AS915" s="278"/>
      <c r="AT915" s="278"/>
      <c r="AU915" s="278"/>
      <c r="AV915" s="278"/>
      <c r="AW915" s="278"/>
      <c r="AX915" s="278"/>
      <c r="AY915" s="456"/>
      <c r="AZ915" s="278"/>
      <c r="BA915" s="278"/>
      <c r="BB915" s="278"/>
      <c r="BC915" s="278"/>
      <c r="BD915" s="164"/>
      <c r="BE915" s="164"/>
      <c r="BF915" s="164"/>
      <c r="BG915" s="164"/>
      <c r="BH915" s="164"/>
      <c r="BI915" s="164"/>
      <c r="BJ915" s="165"/>
      <c r="BK915" s="164"/>
      <c r="BL915" s="165"/>
      <c r="BM915" s="165"/>
      <c r="BN915" s="165"/>
      <c r="BO915" s="165"/>
      <c r="BP915" s="165"/>
      <c r="BQ915" s="165"/>
      <c r="BR915" s="165"/>
      <c r="BS915" s="284"/>
      <c r="BT915" s="289"/>
      <c r="BU915" s="279"/>
      <c r="BV915" s="290"/>
      <c r="BW915" s="289"/>
      <c r="BX915" s="289"/>
      <c r="BY915" s="289"/>
      <c r="BZ915" s="289"/>
      <c r="CA915" s="279"/>
      <c r="CB915" s="290"/>
      <c r="CC915" s="289"/>
      <c r="CD915" s="279"/>
      <c r="CE915" s="328"/>
      <c r="CF915" s="290"/>
      <c r="CG915" s="289"/>
      <c r="CH915" s="279"/>
      <c r="CI915" s="328"/>
      <c r="CJ915" s="290"/>
      <c r="CK915" s="289"/>
      <c r="CL915" s="279"/>
      <c r="CM915" s="328"/>
      <c r="CN915" s="290"/>
      <c r="CO915" s="289"/>
      <c r="CP915" s="279"/>
      <c r="CQ915" s="328"/>
      <c r="CR915" s="290"/>
      <c r="CS915" s="289"/>
      <c r="CT915" s="279"/>
      <c r="CU915" s="328"/>
      <c r="CV915" s="328"/>
      <c r="CW915" s="290"/>
      <c r="CX915" s="289"/>
      <c r="CY915" s="279"/>
      <c r="CZ915" s="328"/>
      <c r="DA915" s="328"/>
      <c r="DB915" s="290"/>
      <c r="DC915" s="289"/>
      <c r="DD915" s="279"/>
      <c r="DE915" s="328"/>
      <c r="DF915" s="328"/>
      <c r="DG915" s="290"/>
      <c r="DH915" s="289"/>
      <c r="DI915" s="284"/>
      <c r="DJ915" s="163">
        <v>13</v>
      </c>
      <c r="DK915" s="163">
        <v>0</v>
      </c>
      <c r="DL915" s="163">
        <v>0</v>
      </c>
      <c r="DM915" s="163">
        <v>0</v>
      </c>
      <c r="DN915" s="163">
        <v>0</v>
      </c>
      <c r="DO915" s="163">
        <v>0</v>
      </c>
      <c r="DP915" s="165">
        <v>22.1</v>
      </c>
      <c r="DQ915" s="165"/>
      <c r="DR915" s="165">
        <v>22.100000381469702</v>
      </c>
      <c r="DS915" s="163">
        <v>97</v>
      </c>
      <c r="DT915" s="163">
        <v>27</v>
      </c>
      <c r="DU915" s="163">
        <v>13</v>
      </c>
      <c r="DV915" s="163">
        <v>12</v>
      </c>
      <c r="DW915" s="163">
        <v>2</v>
      </c>
      <c r="DX915" s="163">
        <v>4</v>
      </c>
      <c r="DY915" s="163">
        <v>0</v>
      </c>
      <c r="DZ915" s="163">
        <v>1</v>
      </c>
      <c r="EA915" s="163">
        <v>0</v>
      </c>
      <c r="EB915" s="163">
        <v>0</v>
      </c>
      <c r="EC915" s="163">
        <v>22</v>
      </c>
      <c r="ED915" s="165">
        <v>8.8656721465650001</v>
      </c>
      <c r="EE915" s="165">
        <v>1.6119403902845399</v>
      </c>
      <c r="EF915" s="165">
        <v>0.80597019514227297</v>
      </c>
      <c r="EG915" s="165">
        <v>10.880597634420599</v>
      </c>
      <c r="EH915" s="166">
        <v>1.3880597805228001</v>
      </c>
      <c r="EI915" s="165">
        <v>107.670688229475</v>
      </c>
      <c r="EJ915" s="164">
        <v>0.29347826086956502</v>
      </c>
      <c r="EK915" s="164">
        <v>0.36764705882352899</v>
      </c>
      <c r="EL915" s="278">
        <v>0.45588235199999999</v>
      </c>
      <c r="EM915" s="278">
        <v>0.19117646999999999</v>
      </c>
      <c r="EN915" s="278">
        <v>0.35294117600000002</v>
      </c>
      <c r="EO915" s="278">
        <v>8.5714289999999999E-2</v>
      </c>
      <c r="EP915" s="278">
        <v>0.52857142999999995</v>
      </c>
      <c r="EQ915" s="278">
        <v>0.1253406</v>
      </c>
      <c r="ER915" s="165">
        <v>-0.64811134940179604</v>
      </c>
      <c r="ES915" s="166">
        <v>4.8358211708536301</v>
      </c>
      <c r="ET915" s="166">
        <v>4.9000000000000004</v>
      </c>
      <c r="EU915" s="166">
        <v>2.95141954368885</v>
      </c>
      <c r="EV915" s="166">
        <v>3.37183214186678</v>
      </c>
      <c r="EW915" s="166">
        <v>3.11046209984507</v>
      </c>
      <c r="EX915" s="284">
        <v>0.26190003752708402</v>
      </c>
    </row>
    <row r="916" spans="1:156" ht="13" customHeight="1">
      <c r="A916" s="160" t="s">
        <v>19</v>
      </c>
      <c r="B916" s="160">
        <v>11902</v>
      </c>
      <c r="C916" s="160">
        <v>681869</v>
      </c>
      <c r="D916" s="160">
        <v>24977</v>
      </c>
      <c r="E916" s="160" t="s">
        <v>614</v>
      </c>
      <c r="F916" s="160" t="s">
        <v>614</v>
      </c>
      <c r="G916" s="175"/>
      <c r="H916" s="162" t="s">
        <v>3471</v>
      </c>
      <c r="I916" s="162" t="s">
        <v>321</v>
      </c>
      <c r="J916" s="160">
        <v>29</v>
      </c>
      <c r="K916" s="161">
        <v>1</v>
      </c>
      <c r="M916" s="184" t="s">
        <v>837</v>
      </c>
      <c r="Z916" s="163"/>
      <c r="AS916" s="278"/>
      <c r="AT916" s="278"/>
      <c r="AU916" s="278"/>
      <c r="AV916" s="278"/>
      <c r="AW916" s="278"/>
      <c r="AX916" s="278"/>
      <c r="AY916" s="456"/>
      <c r="AZ916" s="278"/>
      <c r="BA916" s="278"/>
      <c r="BB916" s="278"/>
      <c r="BC916" s="278"/>
      <c r="BD916" s="164"/>
      <c r="BE916" s="164"/>
      <c r="BF916" s="164"/>
      <c r="BG916" s="164"/>
      <c r="BH916" s="164"/>
      <c r="BI916" s="164"/>
      <c r="BJ916" s="165"/>
      <c r="BK916" s="164"/>
      <c r="BL916" s="165"/>
      <c r="BM916" s="165"/>
      <c r="BN916" s="165"/>
      <c r="BO916" s="165"/>
      <c r="BP916" s="165"/>
      <c r="BQ916" s="165"/>
      <c r="BR916" s="165"/>
      <c r="BS916" s="284"/>
      <c r="BT916" s="289"/>
      <c r="BU916" s="279"/>
      <c r="BV916" s="290"/>
      <c r="BW916" s="289"/>
      <c r="BX916" s="289"/>
      <c r="BY916" s="289"/>
      <c r="BZ916" s="289"/>
      <c r="CA916" s="279"/>
      <c r="CB916" s="290"/>
      <c r="CC916" s="289"/>
      <c r="CD916" s="279"/>
      <c r="CE916" s="328"/>
      <c r="CF916" s="290"/>
      <c r="CG916" s="289"/>
      <c r="CH916" s="279"/>
      <c r="CI916" s="328"/>
      <c r="CJ916" s="290"/>
      <c r="CK916" s="289"/>
      <c r="CL916" s="279"/>
      <c r="CM916" s="328"/>
      <c r="CN916" s="290"/>
      <c r="CO916" s="289"/>
      <c r="CP916" s="279"/>
      <c r="CQ916" s="328"/>
      <c r="CR916" s="290"/>
      <c r="CS916" s="289"/>
      <c r="CT916" s="279"/>
      <c r="CU916" s="328"/>
      <c r="CV916" s="328"/>
      <c r="CW916" s="290"/>
      <c r="CX916" s="289"/>
      <c r="CY916" s="279"/>
      <c r="CZ916" s="328"/>
      <c r="DA916" s="328"/>
      <c r="DB916" s="290"/>
      <c r="DC916" s="289"/>
      <c r="DD916" s="279"/>
      <c r="DE916" s="328"/>
      <c r="DF916" s="328"/>
      <c r="DG916" s="290"/>
      <c r="DH916" s="289"/>
      <c r="DI916" s="284"/>
      <c r="DJ916" s="163">
        <v>18</v>
      </c>
      <c r="DK916" s="163">
        <v>0</v>
      </c>
      <c r="DL916" s="163">
        <v>0</v>
      </c>
      <c r="DM916" s="163">
        <v>2</v>
      </c>
      <c r="DN916" s="163">
        <v>0</v>
      </c>
      <c r="DO916" s="163">
        <v>0</v>
      </c>
      <c r="DP916" s="165">
        <v>20.100000000000001</v>
      </c>
      <c r="DQ916" s="165"/>
      <c r="DR916" s="165">
        <v>20.100000381469702</v>
      </c>
      <c r="DS916" s="163">
        <v>81</v>
      </c>
      <c r="DT916" s="163">
        <v>16</v>
      </c>
      <c r="DU916" s="163">
        <v>3</v>
      </c>
      <c r="DV916" s="163">
        <v>3</v>
      </c>
      <c r="DW916" s="163">
        <v>2</v>
      </c>
      <c r="DX916" s="163">
        <v>7</v>
      </c>
      <c r="DY916" s="163">
        <v>0</v>
      </c>
      <c r="DZ916" s="163">
        <v>1</v>
      </c>
      <c r="EA916" s="163">
        <v>0</v>
      </c>
      <c r="EB916" s="163">
        <v>0</v>
      </c>
      <c r="EC916" s="163">
        <v>18</v>
      </c>
      <c r="ED916" s="165">
        <v>7.96721510770581</v>
      </c>
      <c r="EE916" s="165">
        <v>3.0983614307744798</v>
      </c>
      <c r="EF916" s="165">
        <v>0.88524612307842399</v>
      </c>
      <c r="EG916" s="165">
        <v>7.0819689846273901</v>
      </c>
      <c r="EH916" s="166">
        <v>1.13114782393354</v>
      </c>
      <c r="EI916" s="165">
        <v>87.742233008384005</v>
      </c>
      <c r="EJ916" s="164">
        <v>0.21917808219178</v>
      </c>
      <c r="EK916" s="164">
        <v>0.26415094339622602</v>
      </c>
      <c r="EL916" s="278">
        <v>0.41818181799999998</v>
      </c>
      <c r="EM916" s="278">
        <v>0.181818181</v>
      </c>
      <c r="EN916" s="278">
        <v>0.4</v>
      </c>
      <c r="EO916" s="278">
        <v>0</v>
      </c>
      <c r="EP916" s="278">
        <v>0.38181818000000001</v>
      </c>
      <c r="EQ916" s="278">
        <v>8.5808579999999995E-2</v>
      </c>
      <c r="ER916" s="165">
        <v>-0.143640529445064</v>
      </c>
      <c r="ES916" s="166">
        <v>1.32786918461763</v>
      </c>
      <c r="ET916" s="166">
        <v>2.36</v>
      </c>
      <c r="EU916" s="166">
        <v>3.7742726719402202</v>
      </c>
      <c r="EV916" s="166">
        <v>4.09099961894891</v>
      </c>
      <c r="EW916" s="166">
        <v>3.7429191833810398</v>
      </c>
      <c r="EX916" s="284">
        <v>0.25453680753707802</v>
      </c>
    </row>
    <row r="917" spans="1:156" ht="13" customHeight="1">
      <c r="A917" s="160" t="s">
        <v>19</v>
      </c>
      <c r="B917" s="160">
        <v>12811</v>
      </c>
      <c r="C917" s="160">
        <v>681982</v>
      </c>
      <c r="D917" s="160">
        <v>20546</v>
      </c>
      <c r="E917" s="160" t="s">
        <v>563</v>
      </c>
      <c r="F917" s="160" t="s">
        <v>563</v>
      </c>
      <c r="G917" s="175"/>
      <c r="H917" s="162" t="s">
        <v>117</v>
      </c>
      <c r="I917" s="162" t="s">
        <v>493</v>
      </c>
      <c r="J917" s="160">
        <v>28</v>
      </c>
      <c r="K917" s="161">
        <v>1</v>
      </c>
      <c r="M917" s="184" t="s">
        <v>837</v>
      </c>
      <c r="Z917" s="163"/>
      <c r="AS917" s="278"/>
      <c r="AT917" s="278"/>
      <c r="AU917" s="278"/>
      <c r="AV917" s="278"/>
      <c r="AW917" s="278"/>
      <c r="AX917" s="278"/>
      <c r="AY917" s="456"/>
      <c r="AZ917" s="278"/>
      <c r="BA917" s="278"/>
      <c r="BB917" s="278"/>
      <c r="BC917" s="278"/>
      <c r="BD917" s="164"/>
      <c r="BE917" s="164"/>
      <c r="BF917" s="164"/>
      <c r="BG917" s="164"/>
      <c r="BH917" s="164"/>
      <c r="BI917" s="164"/>
      <c r="BJ917" s="165"/>
      <c r="BK917" s="164"/>
      <c r="BL917" s="165"/>
      <c r="BM917" s="165"/>
      <c r="BN917" s="165"/>
      <c r="BO917" s="165"/>
      <c r="BP917" s="165"/>
      <c r="BQ917" s="165"/>
      <c r="BR917" s="165"/>
      <c r="BS917" s="284"/>
      <c r="BT917" s="289"/>
      <c r="BU917" s="279"/>
      <c r="BV917" s="290"/>
      <c r="BW917" s="289"/>
      <c r="BX917" s="289"/>
      <c r="BY917" s="289"/>
      <c r="BZ917" s="289"/>
      <c r="CA917" s="279"/>
      <c r="CB917" s="290"/>
      <c r="CC917" s="289"/>
      <c r="CD917" s="279"/>
      <c r="CE917" s="328"/>
      <c r="CF917" s="290"/>
      <c r="CG917" s="289"/>
      <c r="CH917" s="279"/>
      <c r="CI917" s="328"/>
      <c r="CJ917" s="290"/>
      <c r="CK917" s="289"/>
      <c r="CL917" s="279"/>
      <c r="CM917" s="328"/>
      <c r="CN917" s="290"/>
      <c r="CO917" s="289"/>
      <c r="CP917" s="279"/>
      <c r="CQ917" s="328"/>
      <c r="CR917" s="290"/>
      <c r="CS917" s="289"/>
      <c r="CT917" s="279"/>
      <c r="CU917" s="328"/>
      <c r="CV917" s="328"/>
      <c r="CW917" s="290"/>
      <c r="CX917" s="289"/>
      <c r="CY917" s="279"/>
      <c r="CZ917" s="328"/>
      <c r="DA917" s="328"/>
      <c r="DB917" s="290"/>
      <c r="DC917" s="289"/>
      <c r="DD917" s="279"/>
      <c r="DE917" s="328"/>
      <c r="DF917" s="328"/>
      <c r="DG917" s="290"/>
      <c r="DH917" s="289"/>
      <c r="DI917" s="284"/>
      <c r="DJ917" s="163">
        <v>39</v>
      </c>
      <c r="DK917" s="163">
        <v>0</v>
      </c>
      <c r="DL917" s="163">
        <v>0</v>
      </c>
      <c r="DM917" s="163">
        <v>1</v>
      </c>
      <c r="DN917" s="163">
        <v>3</v>
      </c>
      <c r="DO917" s="163">
        <v>0</v>
      </c>
      <c r="DP917" s="165">
        <v>44.2</v>
      </c>
      <c r="DQ917" s="165"/>
      <c r="DR917" s="165">
        <v>44.200000762939403</v>
      </c>
      <c r="DS917" s="163">
        <v>184</v>
      </c>
      <c r="DT917" s="163">
        <v>32</v>
      </c>
      <c r="DU917" s="163">
        <v>18</v>
      </c>
      <c r="DV917" s="163">
        <v>14</v>
      </c>
      <c r="DW917" s="163">
        <v>5</v>
      </c>
      <c r="DX917" s="163">
        <v>18</v>
      </c>
      <c r="DY917" s="163">
        <v>1</v>
      </c>
      <c r="DZ917" s="163">
        <v>0</v>
      </c>
      <c r="EA917" s="163">
        <v>0</v>
      </c>
      <c r="EB917" s="163">
        <v>0</v>
      </c>
      <c r="EC917" s="163">
        <v>47</v>
      </c>
      <c r="ED917" s="165">
        <v>9.4701506017073704</v>
      </c>
      <c r="EE917" s="165">
        <v>3.6268661878879298</v>
      </c>
      <c r="EF917" s="165">
        <v>1.0074628299688599</v>
      </c>
      <c r="EG917" s="165">
        <v>6.4477621118007598</v>
      </c>
      <c r="EH917" s="166">
        <v>1.11940314440985</v>
      </c>
      <c r="EI917" s="165">
        <v>86.394122295528106</v>
      </c>
      <c r="EJ917" s="164">
        <v>0.19277108433734899</v>
      </c>
      <c r="EK917" s="164">
        <v>0.23684210526315699</v>
      </c>
      <c r="EL917" s="278">
        <v>0.44915254199999999</v>
      </c>
      <c r="EM917" s="278">
        <v>0.15254237200000001</v>
      </c>
      <c r="EN917" s="278">
        <v>0.39830508399999998</v>
      </c>
      <c r="EO917" s="278">
        <v>5.8823529999999999E-2</v>
      </c>
      <c r="EP917" s="278">
        <v>0.37815125999999999</v>
      </c>
      <c r="EQ917" s="278">
        <v>0.13414634</v>
      </c>
      <c r="ER917" s="165">
        <v>0.38037806349633302</v>
      </c>
      <c r="ES917" s="166">
        <v>2.82089592391283</v>
      </c>
      <c r="ET917" s="166">
        <v>3.23</v>
      </c>
      <c r="EU917" s="166">
        <v>3.6454494817508198</v>
      </c>
      <c r="EV917" s="166">
        <v>3.74180496694804</v>
      </c>
      <c r="EW917" s="166">
        <v>3.4884309446285502</v>
      </c>
      <c r="EX917" s="284">
        <v>0.24608084559440599</v>
      </c>
    </row>
    <row r="918" spans="1:156" ht="13" customHeight="1">
      <c r="A918" s="160" t="s">
        <v>19</v>
      </c>
      <c r="B918" s="160">
        <v>10769</v>
      </c>
      <c r="C918" s="160">
        <v>623167</v>
      </c>
      <c r="D918" s="160">
        <v>13896</v>
      </c>
      <c r="E918" s="160" t="s">
        <v>129</v>
      </c>
      <c r="F918" s="160" t="s">
        <v>129</v>
      </c>
      <c r="G918" s="175"/>
      <c r="H918" s="162" t="s">
        <v>2250</v>
      </c>
      <c r="I918" s="162" t="s">
        <v>545</v>
      </c>
      <c r="J918" s="161">
        <v>30</v>
      </c>
      <c r="K918" s="161">
        <v>1</v>
      </c>
      <c r="M918" s="184" t="s">
        <v>837</v>
      </c>
      <c r="Z918" s="163"/>
      <c r="AS918" s="278"/>
      <c r="AT918" s="278"/>
      <c r="AU918" s="278"/>
      <c r="AV918" s="278"/>
      <c r="AW918" s="278"/>
      <c r="AX918" s="278"/>
      <c r="AY918" s="456"/>
      <c r="AZ918" s="278"/>
      <c r="BA918" s="278"/>
      <c r="BB918" s="278"/>
      <c r="BC918" s="278"/>
      <c r="BD918" s="164"/>
      <c r="BE918" s="164"/>
      <c r="BF918" s="164"/>
      <c r="BG918" s="164"/>
      <c r="BH918" s="164"/>
      <c r="BI918" s="164"/>
      <c r="BJ918" s="165"/>
      <c r="BK918" s="164"/>
      <c r="BL918" s="165"/>
      <c r="BM918" s="165"/>
      <c r="BN918" s="165"/>
      <c r="BO918" s="165"/>
      <c r="BP918" s="165"/>
      <c r="BQ918" s="165"/>
      <c r="BR918" s="165"/>
      <c r="BS918" s="284"/>
      <c r="BT918" s="289"/>
      <c r="BU918" s="279"/>
      <c r="BV918" s="290"/>
      <c r="BW918" s="289"/>
      <c r="BX918" s="289"/>
      <c r="BY918" s="289"/>
      <c r="BZ918" s="289"/>
      <c r="CA918" s="279"/>
      <c r="CB918" s="290"/>
      <c r="CC918" s="289"/>
      <c r="CD918" s="279"/>
      <c r="CE918" s="328"/>
      <c r="CF918" s="290"/>
      <c r="CG918" s="289"/>
      <c r="CH918" s="279"/>
      <c r="CI918" s="328"/>
      <c r="CJ918" s="290"/>
      <c r="CK918" s="289"/>
      <c r="CL918" s="279"/>
      <c r="CM918" s="328"/>
      <c r="CN918" s="290"/>
      <c r="CO918" s="289"/>
      <c r="CP918" s="279"/>
      <c r="CQ918" s="328"/>
      <c r="CR918" s="290"/>
      <c r="CS918" s="289"/>
      <c r="CT918" s="279"/>
      <c r="CU918" s="328"/>
      <c r="CV918" s="328"/>
      <c r="CW918" s="290"/>
      <c r="CX918" s="289"/>
      <c r="CY918" s="279"/>
      <c r="CZ918" s="328"/>
      <c r="DA918" s="328"/>
      <c r="DB918" s="290"/>
      <c r="DC918" s="289"/>
      <c r="DD918" s="279"/>
      <c r="DE918" s="328"/>
      <c r="DF918" s="328"/>
      <c r="DG918" s="290"/>
      <c r="DH918" s="289"/>
      <c r="DI918" s="284"/>
      <c r="DJ918" s="163">
        <v>17</v>
      </c>
      <c r="DK918" s="163">
        <v>0</v>
      </c>
      <c r="DL918" s="163">
        <v>0</v>
      </c>
      <c r="DM918" s="163">
        <v>5</v>
      </c>
      <c r="DN918" s="163">
        <v>0</v>
      </c>
      <c r="DO918" s="163">
        <v>1</v>
      </c>
      <c r="DP918" s="165">
        <v>32.200000000000003</v>
      </c>
      <c r="DQ918" s="165"/>
      <c r="DR918" s="165">
        <v>32.200000762939403</v>
      </c>
      <c r="DS918" s="163">
        <v>122</v>
      </c>
      <c r="DT918" s="163">
        <v>20</v>
      </c>
      <c r="DU918" s="163">
        <v>4</v>
      </c>
      <c r="DV918" s="163">
        <v>3</v>
      </c>
      <c r="DW918" s="163">
        <v>2</v>
      </c>
      <c r="DX918" s="163">
        <v>8</v>
      </c>
      <c r="DY918" s="163">
        <v>0</v>
      </c>
      <c r="DZ918" s="163">
        <v>0</v>
      </c>
      <c r="EA918" s="163">
        <v>2</v>
      </c>
      <c r="EB918" s="163">
        <v>0</v>
      </c>
      <c r="EC918" s="163">
        <v>17</v>
      </c>
      <c r="ED918" s="165">
        <v>4.6836738340162798</v>
      </c>
      <c r="EE918" s="165">
        <v>2.20408180424295</v>
      </c>
      <c r="EF918" s="165">
        <v>0.55102045106073805</v>
      </c>
      <c r="EG918" s="165">
        <v>5.5102045106073803</v>
      </c>
      <c r="EH918" s="166">
        <v>0.85714292387225999</v>
      </c>
      <c r="EI918" s="165">
        <v>66.153209377311995</v>
      </c>
      <c r="EJ918" s="164">
        <v>0.175438596491228</v>
      </c>
      <c r="EK918" s="164">
        <v>0.18947368421052599</v>
      </c>
      <c r="EL918" s="278">
        <v>0.38947368399999999</v>
      </c>
      <c r="EM918" s="278">
        <v>0.21052631499999999</v>
      </c>
      <c r="EN918" s="278">
        <v>0.4</v>
      </c>
      <c r="EO918" s="278">
        <v>6.1855670000000001E-2</v>
      </c>
      <c r="EP918" s="278">
        <v>0.36082473999999998</v>
      </c>
      <c r="EQ918" s="278">
        <v>7.5949370000000002E-2</v>
      </c>
      <c r="ER918" s="165">
        <v>0.53548446295660102</v>
      </c>
      <c r="ES918" s="166">
        <v>0.82653067659110802</v>
      </c>
      <c r="ET918" s="166">
        <v>3.25</v>
      </c>
      <c r="EU918" s="166">
        <v>3.5755438660443302</v>
      </c>
      <c r="EV918" s="166">
        <v>4.49491911364691</v>
      </c>
      <c r="EW918" s="166">
        <v>4.5561954761941301</v>
      </c>
      <c r="EX918" s="284">
        <v>0.23253720998763999</v>
      </c>
    </row>
    <row r="919" spans="1:156" ht="13" customHeight="1">
      <c r="A919" s="160" t="s">
        <v>19</v>
      </c>
      <c r="B919" s="160">
        <v>9455</v>
      </c>
      <c r="C919" s="160">
        <v>472610</v>
      </c>
      <c r="D919" s="160">
        <v>6984</v>
      </c>
      <c r="E919" s="160" t="s">
        <v>15</v>
      </c>
      <c r="F919" s="160" t="s">
        <v>15</v>
      </c>
      <c r="G919" s="175"/>
      <c r="H919" s="162" t="s">
        <v>3333</v>
      </c>
      <c r="I919" s="162" t="s">
        <v>589</v>
      </c>
      <c r="J919" s="161">
        <v>38</v>
      </c>
      <c r="K919" s="161">
        <v>1</v>
      </c>
      <c r="M919" s="184" t="s">
        <v>837</v>
      </c>
      <c r="Z919" s="163"/>
      <c r="AS919" s="278"/>
      <c r="AT919" s="278"/>
      <c r="AU919" s="278"/>
      <c r="AV919" s="278"/>
      <c r="AW919" s="278"/>
      <c r="AX919" s="278"/>
      <c r="AY919" s="456"/>
      <c r="AZ919" s="278"/>
      <c r="BA919" s="278"/>
      <c r="BB919" s="278"/>
      <c r="BC919" s="278"/>
      <c r="BD919" s="164"/>
      <c r="BE919" s="164"/>
      <c r="BF919" s="164"/>
      <c r="BG919" s="164"/>
      <c r="BH919" s="164"/>
      <c r="BI919" s="164"/>
      <c r="BJ919" s="165"/>
      <c r="BK919" s="164"/>
      <c r="BL919" s="165"/>
      <c r="BM919" s="165"/>
      <c r="BN919" s="165"/>
      <c r="BO919" s="165"/>
      <c r="BP919" s="165"/>
      <c r="BQ919" s="165"/>
      <c r="BR919" s="165"/>
      <c r="BS919" s="284"/>
      <c r="BT919" s="289"/>
      <c r="BU919" s="279"/>
      <c r="BV919" s="290"/>
      <c r="BW919" s="289"/>
      <c r="BX919" s="289"/>
      <c r="BY919" s="289"/>
      <c r="BZ919" s="289"/>
      <c r="CA919" s="279"/>
      <c r="CB919" s="290"/>
      <c r="CC919" s="289"/>
      <c r="CD919" s="279"/>
      <c r="CE919" s="328"/>
      <c r="CF919" s="290"/>
      <c r="CG919" s="289"/>
      <c r="CH919" s="279"/>
      <c r="CI919" s="328"/>
      <c r="CJ919" s="290"/>
      <c r="CK919" s="289"/>
      <c r="CL919" s="279"/>
      <c r="CM919" s="328"/>
      <c r="CN919" s="290"/>
      <c r="CO919" s="289"/>
      <c r="CP919" s="279"/>
      <c r="CQ919" s="328"/>
      <c r="CR919" s="290"/>
      <c r="CS919" s="289"/>
      <c r="CT919" s="279"/>
      <c r="CU919" s="328"/>
      <c r="CV919" s="328"/>
      <c r="CW919" s="290"/>
      <c r="CX919" s="289"/>
      <c r="CY919" s="279"/>
      <c r="CZ919" s="328"/>
      <c r="DA919" s="328"/>
      <c r="DB919" s="290"/>
      <c r="DC919" s="289"/>
      <c r="DD919" s="279"/>
      <c r="DE919" s="328"/>
      <c r="DF919" s="328"/>
      <c r="DG919" s="290"/>
      <c r="DH919" s="289"/>
      <c r="DI919" s="284"/>
      <c r="DJ919" s="163">
        <v>28</v>
      </c>
      <c r="DK919" s="163">
        <v>0</v>
      </c>
      <c r="DL919" s="163">
        <v>0</v>
      </c>
      <c r="DM919" s="163">
        <v>2</v>
      </c>
      <c r="DN919" s="163">
        <v>0</v>
      </c>
      <c r="DO919" s="163">
        <v>0</v>
      </c>
      <c r="DP919" s="165">
        <v>27.1</v>
      </c>
      <c r="DQ919" s="165"/>
      <c r="DR919" s="165">
        <v>27.100000381469702</v>
      </c>
      <c r="DS919" s="163">
        <v>126</v>
      </c>
      <c r="DT919" s="163">
        <v>34</v>
      </c>
      <c r="DU919" s="163">
        <v>17</v>
      </c>
      <c r="DV919" s="163">
        <v>16</v>
      </c>
      <c r="DW919" s="163">
        <v>1</v>
      </c>
      <c r="DX919" s="163">
        <v>16</v>
      </c>
      <c r="DY919" s="163">
        <v>4</v>
      </c>
      <c r="DZ919" s="163">
        <v>0</v>
      </c>
      <c r="EA919" s="163">
        <v>6</v>
      </c>
      <c r="EB919" s="163">
        <v>0</v>
      </c>
      <c r="EC919" s="163">
        <v>24</v>
      </c>
      <c r="ED919" s="165">
        <v>7.9024404948984399</v>
      </c>
      <c r="EE919" s="165">
        <v>5.2682936632656299</v>
      </c>
      <c r="EF919" s="165">
        <v>0.32926835395410098</v>
      </c>
      <c r="EG919" s="165">
        <v>11.195124034439401</v>
      </c>
      <c r="EH919" s="166">
        <v>1.8292686330783401</v>
      </c>
      <c r="EI919" s="165">
        <v>141.18064504889401</v>
      </c>
      <c r="EJ919" s="164">
        <v>0.30909090909090903</v>
      </c>
      <c r="EK919" s="164">
        <v>0.38823529411764701</v>
      </c>
      <c r="EL919" s="278">
        <v>0.54117647000000002</v>
      </c>
      <c r="EM919" s="278">
        <v>0.258823529</v>
      </c>
      <c r="EN919" s="278">
        <v>0.2</v>
      </c>
      <c r="EO919" s="278">
        <v>8.1395350000000005E-2</v>
      </c>
      <c r="EP919" s="278">
        <v>0.5</v>
      </c>
      <c r="EQ919" s="278">
        <v>9.9009899999999998E-2</v>
      </c>
      <c r="ER919" s="165">
        <v>0.318575121425964</v>
      </c>
      <c r="ES919" s="166">
        <v>5.2682936632656299</v>
      </c>
      <c r="ET919" s="166">
        <v>5.27</v>
      </c>
      <c r="EU919" s="166">
        <v>3.5613577541462602</v>
      </c>
      <c r="EV919" s="166">
        <v>4.0028466178347903</v>
      </c>
      <c r="EW919" s="166">
        <v>4.2446389048456696</v>
      </c>
      <c r="EX919" s="284">
        <v>0.22622111439704801</v>
      </c>
    </row>
    <row r="920" spans="1:156" ht="13" customHeight="1">
      <c r="A920" s="160" t="s">
        <v>19</v>
      </c>
      <c r="B920" s="160">
        <v>10850</v>
      </c>
      <c r="C920" s="160">
        <v>656222</v>
      </c>
      <c r="D920" s="160">
        <v>17192</v>
      </c>
      <c r="E920" s="160" t="s">
        <v>45</v>
      </c>
      <c r="F920" s="160" t="s">
        <v>45</v>
      </c>
      <c r="G920" s="175"/>
      <c r="H920" s="168" t="s">
        <v>1159</v>
      </c>
      <c r="I920" s="169" t="s">
        <v>966</v>
      </c>
      <c r="J920" s="170">
        <v>31</v>
      </c>
      <c r="K920" s="161">
        <v>1</v>
      </c>
      <c r="M920" s="184" t="s">
        <v>46</v>
      </c>
      <c r="Z920" s="163"/>
      <c r="AS920" s="278"/>
      <c r="AT920" s="278"/>
      <c r="AU920" s="278"/>
      <c r="AV920" s="278"/>
      <c r="AW920" s="278"/>
      <c r="AX920" s="278"/>
      <c r="AY920" s="456"/>
      <c r="AZ920" s="278"/>
      <c r="BA920" s="278"/>
      <c r="BB920" s="278"/>
      <c r="BC920" s="278"/>
      <c r="BD920" s="164"/>
      <c r="BE920" s="164"/>
      <c r="BF920" s="164"/>
      <c r="BG920" s="164"/>
      <c r="BH920" s="164"/>
      <c r="BI920" s="164"/>
      <c r="BJ920" s="165"/>
      <c r="BK920" s="164"/>
      <c r="BL920" s="165"/>
      <c r="BM920" s="165"/>
      <c r="BN920" s="165"/>
      <c r="BO920" s="165"/>
      <c r="BP920" s="165"/>
      <c r="BQ920" s="165"/>
      <c r="BR920" s="165"/>
      <c r="BS920" s="284"/>
      <c r="BT920" s="289"/>
      <c r="BU920" s="279"/>
      <c r="BV920" s="290"/>
      <c r="BW920" s="289"/>
      <c r="BX920" s="289"/>
      <c r="BY920" s="289"/>
      <c r="BZ920" s="289"/>
      <c r="CA920" s="279"/>
      <c r="CB920" s="290"/>
      <c r="CC920" s="289"/>
      <c r="CD920" s="279"/>
      <c r="CE920" s="328"/>
      <c r="CF920" s="290"/>
      <c r="CG920" s="289"/>
      <c r="CH920" s="279"/>
      <c r="CI920" s="328"/>
      <c r="CJ920" s="290"/>
      <c r="CK920" s="289"/>
      <c r="CL920" s="279"/>
      <c r="CM920" s="328"/>
      <c r="CN920" s="290"/>
      <c r="CO920" s="289"/>
      <c r="CP920" s="279"/>
      <c r="CQ920" s="328"/>
      <c r="CR920" s="290"/>
      <c r="CS920" s="289"/>
      <c r="CT920" s="279"/>
      <c r="CU920" s="328"/>
      <c r="CV920" s="328"/>
      <c r="CW920" s="290"/>
      <c r="CX920" s="289"/>
      <c r="CY920" s="279"/>
      <c r="CZ920" s="328"/>
      <c r="DA920" s="328"/>
      <c r="DB920" s="290"/>
      <c r="DC920" s="289"/>
      <c r="DD920" s="279"/>
      <c r="DE920" s="328"/>
      <c r="DF920" s="328"/>
      <c r="DG920" s="290"/>
      <c r="DH920" s="289"/>
      <c r="DI920" s="284"/>
      <c r="DJ920" s="163">
        <v>42</v>
      </c>
      <c r="DK920" s="163">
        <v>0</v>
      </c>
      <c r="DL920" s="163">
        <v>0</v>
      </c>
      <c r="DM920" s="163">
        <v>2</v>
      </c>
      <c r="DN920" s="163">
        <v>1</v>
      </c>
      <c r="DO920" s="163">
        <v>1</v>
      </c>
      <c r="DP920" s="165">
        <v>41</v>
      </c>
      <c r="DQ920" s="165"/>
      <c r="DR920" s="165">
        <v>41</v>
      </c>
      <c r="DS920" s="163">
        <v>170</v>
      </c>
      <c r="DT920" s="163">
        <v>32</v>
      </c>
      <c r="DU920" s="163">
        <v>22</v>
      </c>
      <c r="DV920" s="163">
        <v>20</v>
      </c>
      <c r="DW920" s="163">
        <v>4</v>
      </c>
      <c r="DX920" s="163">
        <v>15</v>
      </c>
      <c r="DY920" s="163">
        <v>2</v>
      </c>
      <c r="DZ920" s="163">
        <v>2</v>
      </c>
      <c r="EA920" s="163">
        <v>0</v>
      </c>
      <c r="EB920" s="163">
        <v>0</v>
      </c>
      <c r="EC920" s="163">
        <v>39</v>
      </c>
      <c r="ED920" s="165">
        <v>8.56097799933214</v>
      </c>
      <c r="EE920" s="165">
        <v>3.2926838458969798</v>
      </c>
      <c r="EF920" s="165">
        <v>0.87804902557252795</v>
      </c>
      <c r="EG920" s="165">
        <v>7.0243922045802201</v>
      </c>
      <c r="EH920" s="166">
        <v>1.1463417833863501</v>
      </c>
      <c r="EI920" s="165">
        <v>88.473212462313199</v>
      </c>
      <c r="EJ920" s="164">
        <v>0.20915032679738499</v>
      </c>
      <c r="EK920" s="164">
        <v>0.25454545454545402</v>
      </c>
      <c r="EL920" s="278">
        <v>0.51785714199999999</v>
      </c>
      <c r="EM920" s="278">
        <v>0.133928571</v>
      </c>
      <c r="EN920" s="278">
        <v>0.34821428500000001</v>
      </c>
      <c r="EO920" s="278">
        <v>9.6491229999999997E-2</v>
      </c>
      <c r="EP920" s="278">
        <v>0.36842105000000003</v>
      </c>
      <c r="EQ920" s="278">
        <v>0.13767019999999999</v>
      </c>
      <c r="ER920" s="165">
        <v>-0.805487458212371</v>
      </c>
      <c r="ES920" s="166">
        <v>4.3902451278626398</v>
      </c>
      <c r="ET920" s="166">
        <v>3.37</v>
      </c>
      <c r="EU920" s="166">
        <v>3.6955041773045898</v>
      </c>
      <c r="EV920" s="166">
        <v>3.8298328247220099</v>
      </c>
      <c r="EW920" s="166">
        <v>3.54941543041982</v>
      </c>
      <c r="EX920" s="284">
        <v>0.22502468526363301</v>
      </c>
    </row>
    <row r="921" spans="1:156" ht="13" customHeight="1">
      <c r="A921" s="160" t="s">
        <v>19</v>
      </c>
      <c r="B921" s="160">
        <v>9547</v>
      </c>
      <c r="C921" s="160">
        <v>640451</v>
      </c>
      <c r="D921" s="160">
        <v>15507</v>
      </c>
      <c r="E921" s="160" t="s">
        <v>2170</v>
      </c>
      <c r="F921" s="160" t="s">
        <v>2170</v>
      </c>
      <c r="G921" s="175"/>
      <c r="H921" s="162" t="s">
        <v>115</v>
      </c>
      <c r="I921" s="162" t="s">
        <v>163</v>
      </c>
      <c r="J921" s="161">
        <v>30</v>
      </c>
      <c r="K921" s="161">
        <v>1</v>
      </c>
      <c r="M921" s="184" t="s">
        <v>837</v>
      </c>
      <c r="Z921" s="163"/>
      <c r="AS921" s="278"/>
      <c r="AT921" s="278"/>
      <c r="AU921" s="278"/>
      <c r="AV921" s="278"/>
      <c r="AW921" s="278"/>
      <c r="AX921" s="278"/>
      <c r="AY921" s="456"/>
      <c r="AZ921" s="278"/>
      <c r="BA921" s="278"/>
      <c r="BB921" s="278"/>
      <c r="BC921" s="278"/>
      <c r="BD921" s="164"/>
      <c r="BE921" s="164"/>
      <c r="BF921" s="164"/>
      <c r="BG921" s="164"/>
      <c r="BH921" s="164"/>
      <c r="BI921" s="164"/>
      <c r="BJ921" s="165"/>
      <c r="BK921" s="164"/>
      <c r="BL921" s="165"/>
      <c r="BM921" s="165"/>
      <c r="BN921" s="165"/>
      <c r="BO921" s="165"/>
      <c r="BP921" s="165"/>
      <c r="BQ921" s="165"/>
      <c r="BR921" s="165"/>
      <c r="BS921" s="284"/>
      <c r="BT921" s="289"/>
      <c r="BU921" s="279"/>
      <c r="BV921" s="290"/>
      <c r="BW921" s="289"/>
      <c r="BX921" s="289"/>
      <c r="BY921" s="289"/>
      <c r="BZ921" s="289"/>
      <c r="CA921" s="279"/>
      <c r="CB921" s="290"/>
      <c r="CC921" s="289"/>
      <c r="CD921" s="279"/>
      <c r="CE921" s="328"/>
      <c r="CF921" s="290"/>
      <c r="CG921" s="289"/>
      <c r="CH921" s="279"/>
      <c r="CI921" s="328"/>
      <c r="CJ921" s="290"/>
      <c r="CK921" s="289"/>
      <c r="CL921" s="279"/>
      <c r="CM921" s="328"/>
      <c r="CN921" s="290"/>
      <c r="CO921" s="289"/>
      <c r="CP921" s="279"/>
      <c r="CQ921" s="328"/>
      <c r="CR921" s="290"/>
      <c r="CS921" s="289"/>
      <c r="CT921" s="279"/>
      <c r="CU921" s="328"/>
      <c r="CV921" s="328"/>
      <c r="CW921" s="290"/>
      <c r="CX921" s="289"/>
      <c r="CY921" s="279"/>
      <c r="CZ921" s="328"/>
      <c r="DA921" s="328"/>
      <c r="DB921" s="290"/>
      <c r="DC921" s="289"/>
      <c r="DD921" s="279"/>
      <c r="DE921" s="328"/>
      <c r="DF921" s="328"/>
      <c r="DG921" s="290"/>
      <c r="DH921" s="289"/>
      <c r="DI921" s="284"/>
      <c r="DJ921" s="163">
        <v>6</v>
      </c>
      <c r="DK921" s="163">
        <v>0</v>
      </c>
      <c r="DL921" s="163">
        <v>0</v>
      </c>
      <c r="DM921" s="163">
        <v>0</v>
      </c>
      <c r="DN921" s="163">
        <v>0</v>
      </c>
      <c r="DO921" s="163">
        <v>0</v>
      </c>
      <c r="DP921" s="165">
        <v>5.0999999999999996</v>
      </c>
      <c r="DQ921" s="165"/>
      <c r="DR921" s="165">
        <v>5.0999999046325604</v>
      </c>
      <c r="DS921" s="163">
        <v>17</v>
      </c>
      <c r="DT921" s="163">
        <v>1</v>
      </c>
      <c r="DU921" s="163">
        <v>0</v>
      </c>
      <c r="DV921" s="163">
        <v>0</v>
      </c>
      <c r="DW921" s="163">
        <v>0</v>
      </c>
      <c r="DX921" s="163">
        <v>0</v>
      </c>
      <c r="DY921" s="163">
        <v>0</v>
      </c>
      <c r="DZ921" s="163">
        <v>0</v>
      </c>
      <c r="EA921" s="163">
        <v>0</v>
      </c>
      <c r="EB921" s="163">
        <v>0</v>
      </c>
      <c r="EC921" s="163">
        <v>7</v>
      </c>
      <c r="ED921" s="165">
        <v>11.8125007040799</v>
      </c>
      <c r="EE921" s="165">
        <v>0</v>
      </c>
      <c r="EF921" s="165">
        <v>0</v>
      </c>
      <c r="EG921" s="165">
        <v>1.6875001005828401</v>
      </c>
      <c r="EH921" s="166">
        <v>0.18750001117587101</v>
      </c>
      <c r="EI921" s="165">
        <v>14.5442260698143</v>
      </c>
      <c r="EJ921" s="164">
        <v>5.8823529411764698E-2</v>
      </c>
      <c r="EK921" s="164">
        <v>0.1</v>
      </c>
      <c r="EL921" s="278">
        <v>0.6</v>
      </c>
      <c r="EM921" s="278">
        <v>0.1</v>
      </c>
      <c r="EN921" s="278">
        <v>0.3</v>
      </c>
      <c r="EO921" s="278">
        <v>0</v>
      </c>
      <c r="EP921" s="278">
        <v>0.5</v>
      </c>
      <c r="EQ921" s="278">
        <v>0.11392405</v>
      </c>
      <c r="ER921" s="165">
        <v>-2.1066124698862699E-2</v>
      </c>
      <c r="ES921" s="166">
        <v>0</v>
      </c>
      <c r="ET921" s="166">
        <v>0.64</v>
      </c>
      <c r="EU921" s="166">
        <v>0.46074775308369598</v>
      </c>
      <c r="EV921" s="166">
        <v>1.2901825093513399</v>
      </c>
      <c r="EW921" s="166">
        <v>0.86802542916937198</v>
      </c>
      <c r="EX921" s="284">
        <v>0.21577912569046001</v>
      </c>
    </row>
    <row r="922" spans="1:156" ht="13" customHeight="1">
      <c r="A922" s="160" t="s">
        <v>19</v>
      </c>
      <c r="B922" s="160">
        <v>11971</v>
      </c>
      <c r="C922" s="160">
        <v>694363</v>
      </c>
      <c r="D922" s="160">
        <v>27472</v>
      </c>
      <c r="E922" s="160" t="s">
        <v>164</v>
      </c>
      <c r="F922" s="160" t="s">
        <v>164</v>
      </c>
      <c r="G922" s="175"/>
      <c r="H922" s="162" t="s">
        <v>3536</v>
      </c>
      <c r="I922" s="162" t="s">
        <v>269</v>
      </c>
      <c r="J922" s="160">
        <v>26</v>
      </c>
      <c r="K922" s="161">
        <v>1</v>
      </c>
      <c r="M922" s="184" t="s">
        <v>46</v>
      </c>
      <c r="Z922" s="163"/>
      <c r="AS922" s="278"/>
      <c r="AT922" s="278"/>
      <c r="AU922" s="278"/>
      <c r="AV922" s="278"/>
      <c r="AW922" s="278"/>
      <c r="AX922" s="278"/>
      <c r="AY922" s="456"/>
      <c r="AZ922" s="278"/>
      <c r="BA922" s="278"/>
      <c r="BB922" s="278"/>
      <c r="BC922" s="278"/>
      <c r="BD922" s="164"/>
      <c r="BE922" s="164"/>
      <c r="BF922" s="164"/>
      <c r="BG922" s="164"/>
      <c r="BH922" s="164"/>
      <c r="BI922" s="164"/>
      <c r="BJ922" s="165"/>
      <c r="BK922" s="164"/>
      <c r="BL922" s="165"/>
      <c r="BM922" s="165"/>
      <c r="BN922" s="165"/>
      <c r="BO922" s="165"/>
      <c r="BP922" s="165"/>
      <c r="BQ922" s="165"/>
      <c r="BR922" s="165"/>
      <c r="BS922" s="284"/>
      <c r="BT922" s="289"/>
      <c r="BU922" s="279"/>
      <c r="BV922" s="290"/>
      <c r="BW922" s="289"/>
      <c r="BX922" s="289"/>
      <c r="BY922" s="289"/>
      <c r="BZ922" s="289"/>
      <c r="CA922" s="279"/>
      <c r="CB922" s="290"/>
      <c r="CC922" s="289"/>
      <c r="CD922" s="279"/>
      <c r="CE922" s="328"/>
      <c r="CF922" s="290"/>
      <c r="CG922" s="289"/>
      <c r="CH922" s="279"/>
      <c r="CI922" s="328"/>
      <c r="CJ922" s="290"/>
      <c r="CK922" s="289"/>
      <c r="CL922" s="279"/>
      <c r="CM922" s="328"/>
      <c r="CN922" s="290"/>
      <c r="CO922" s="289"/>
      <c r="CP922" s="279"/>
      <c r="CQ922" s="328"/>
      <c r="CR922" s="290"/>
      <c r="CS922" s="289"/>
      <c r="CT922" s="279"/>
      <c r="CU922" s="328"/>
      <c r="CV922" s="328"/>
      <c r="CW922" s="290"/>
      <c r="CX922" s="289"/>
      <c r="CY922" s="279"/>
      <c r="CZ922" s="328"/>
      <c r="DA922" s="328"/>
      <c r="DB922" s="290"/>
      <c r="DC922" s="289"/>
      <c r="DD922" s="279"/>
      <c r="DE922" s="328"/>
      <c r="DF922" s="328"/>
      <c r="DG922" s="290"/>
      <c r="DH922" s="289"/>
      <c r="DI922" s="284"/>
      <c r="DJ922" s="163">
        <v>12</v>
      </c>
      <c r="DK922" s="163">
        <v>2</v>
      </c>
      <c r="DL922" s="163">
        <v>0</v>
      </c>
      <c r="DM922" s="163">
        <v>0</v>
      </c>
      <c r="DN922" s="163">
        <v>0</v>
      </c>
      <c r="DO922" s="163">
        <v>0</v>
      </c>
      <c r="DP922" s="165">
        <v>15.2</v>
      </c>
      <c r="DQ922" s="165">
        <v>2</v>
      </c>
      <c r="DR922" s="165">
        <v>13.199999809265099</v>
      </c>
      <c r="DS922" s="163">
        <v>82</v>
      </c>
      <c r="DT922" s="163">
        <v>27</v>
      </c>
      <c r="DU922" s="163">
        <v>15</v>
      </c>
      <c r="DV922" s="163">
        <v>14</v>
      </c>
      <c r="DW922" s="163">
        <v>0</v>
      </c>
      <c r="DX922" s="163">
        <v>5</v>
      </c>
      <c r="DY922" s="163">
        <v>2</v>
      </c>
      <c r="DZ922" s="163">
        <v>2</v>
      </c>
      <c r="EA922" s="163">
        <v>1</v>
      </c>
      <c r="EB922" s="163">
        <v>0</v>
      </c>
      <c r="EC922" s="163">
        <v>12</v>
      </c>
      <c r="ED922" s="165">
        <v>6.8936181403006902</v>
      </c>
      <c r="EE922" s="165">
        <v>2.87234089179195</v>
      </c>
      <c r="EF922" s="165">
        <v>0</v>
      </c>
      <c r="EG922" s="165">
        <v>15.510640815676499</v>
      </c>
      <c r="EH922" s="166">
        <v>2.04255352305205</v>
      </c>
      <c r="EI922" s="165">
        <v>158.439244950763</v>
      </c>
      <c r="EJ922" s="164">
        <v>0.36</v>
      </c>
      <c r="EK922" s="164">
        <v>0.42857142857142799</v>
      </c>
      <c r="EL922" s="278">
        <v>0.43548387</v>
      </c>
      <c r="EM922" s="278">
        <v>0.25806451600000002</v>
      </c>
      <c r="EN922" s="278">
        <v>0.30645161199999998</v>
      </c>
      <c r="EO922" s="278">
        <v>4.7619050000000003E-2</v>
      </c>
      <c r="EP922" s="278">
        <v>0.28571428999999998</v>
      </c>
      <c r="EQ922" s="278">
        <v>0.11032028000000001</v>
      </c>
      <c r="ER922" s="165">
        <v>-0.92426865294799299</v>
      </c>
      <c r="ES922" s="166">
        <v>8.0425544970174698</v>
      </c>
      <c r="ET922" s="166">
        <v>4.21</v>
      </c>
      <c r="EU922" s="166">
        <v>2.8942585167597601</v>
      </c>
      <c r="EV922" s="166">
        <v>4.6825435650346598</v>
      </c>
      <c r="EW922" s="166">
        <v>4.2779230491203402</v>
      </c>
      <c r="EX922" s="284">
        <v>0.20627015316858799</v>
      </c>
    </row>
    <row r="923" spans="1:156" ht="13" customHeight="1">
      <c r="A923" s="160" t="s">
        <v>19</v>
      </c>
      <c r="B923" s="160">
        <v>12384</v>
      </c>
      <c r="C923" s="160">
        <v>696136</v>
      </c>
      <c r="D923" s="160">
        <v>30094</v>
      </c>
      <c r="E923" s="160" t="s">
        <v>129</v>
      </c>
      <c r="F923" s="160" t="s">
        <v>129</v>
      </c>
      <c r="G923" s="175"/>
      <c r="H923" s="162" t="s">
        <v>3584</v>
      </c>
      <c r="I923" s="162" t="s">
        <v>539</v>
      </c>
      <c r="J923" s="160">
        <v>25</v>
      </c>
      <c r="K923" s="161">
        <v>1</v>
      </c>
      <c r="M923" s="184" t="s">
        <v>46</v>
      </c>
      <c r="Z923" s="163"/>
      <c r="AS923" s="278"/>
      <c r="AT923" s="278"/>
      <c r="AU923" s="278"/>
      <c r="AV923" s="278"/>
      <c r="AW923" s="278"/>
      <c r="AX923" s="278"/>
      <c r="AY923" s="456"/>
      <c r="AZ923" s="278"/>
      <c r="BA923" s="278"/>
      <c r="BB923" s="278"/>
      <c r="BC923" s="278"/>
      <c r="BD923" s="164"/>
      <c r="BE923" s="164"/>
      <c r="BF923" s="164"/>
      <c r="BG923" s="164"/>
      <c r="BH923" s="164"/>
      <c r="BI923" s="164"/>
      <c r="BJ923" s="165"/>
      <c r="BK923" s="164"/>
      <c r="BL923" s="165"/>
      <c r="BM923" s="165"/>
      <c r="BN923" s="165"/>
      <c r="BO923" s="165"/>
      <c r="BP923" s="165"/>
      <c r="BQ923" s="165"/>
      <c r="BR923" s="165"/>
      <c r="BS923" s="284"/>
      <c r="BT923" s="289"/>
      <c r="BU923" s="279"/>
      <c r="BV923" s="290"/>
      <c r="BW923" s="289"/>
      <c r="BX923" s="289"/>
      <c r="BY923" s="289"/>
      <c r="BZ923" s="289"/>
      <c r="CA923" s="279"/>
      <c r="CB923" s="290"/>
      <c r="CC923" s="289"/>
      <c r="CD923" s="279"/>
      <c r="CE923" s="328"/>
      <c r="CF923" s="290"/>
      <c r="CG923" s="289"/>
      <c r="CH923" s="279"/>
      <c r="CI923" s="328"/>
      <c r="CJ923" s="290"/>
      <c r="CK923" s="289"/>
      <c r="CL923" s="279"/>
      <c r="CM923" s="328"/>
      <c r="CN923" s="290"/>
      <c r="CO923" s="289"/>
      <c r="CP923" s="279"/>
      <c r="CQ923" s="328"/>
      <c r="CR923" s="290"/>
      <c r="CS923" s="289"/>
      <c r="CT923" s="279"/>
      <c r="CU923" s="328"/>
      <c r="CV923" s="328"/>
      <c r="CW923" s="290"/>
      <c r="CX923" s="289"/>
      <c r="CY923" s="279"/>
      <c r="CZ923" s="328"/>
      <c r="DA923" s="328"/>
      <c r="DB923" s="290"/>
      <c r="DC923" s="289"/>
      <c r="DD923" s="279"/>
      <c r="DE923" s="328"/>
      <c r="DF923" s="328"/>
      <c r="DG923" s="290"/>
      <c r="DH923" s="289"/>
      <c r="DI923" s="284"/>
      <c r="DJ923" s="163">
        <v>3</v>
      </c>
      <c r="DK923" s="163">
        <v>0</v>
      </c>
      <c r="DL923" s="163">
        <v>0</v>
      </c>
      <c r="DM923" s="163">
        <v>0</v>
      </c>
      <c r="DN923" s="163">
        <v>1</v>
      </c>
      <c r="DO923" s="163">
        <v>0</v>
      </c>
      <c r="DP923" s="165">
        <v>5.0999999999999996</v>
      </c>
      <c r="DQ923" s="165"/>
      <c r="DR923" s="165">
        <v>5.0999999046325604</v>
      </c>
      <c r="DS923" s="163">
        <v>24</v>
      </c>
      <c r="DT923" s="163">
        <v>9</v>
      </c>
      <c r="DU923" s="163">
        <v>5</v>
      </c>
      <c r="DV923" s="163">
        <v>3</v>
      </c>
      <c r="DW923" s="163">
        <v>0</v>
      </c>
      <c r="DX923" s="163">
        <v>0</v>
      </c>
      <c r="DY923" s="163">
        <v>0</v>
      </c>
      <c r="DZ923" s="163">
        <v>0</v>
      </c>
      <c r="EA923" s="163">
        <v>0</v>
      </c>
      <c r="EB923" s="163">
        <v>0</v>
      </c>
      <c r="EC923" s="163">
        <v>4</v>
      </c>
      <c r="ED923" s="165">
        <v>6.75000040233137</v>
      </c>
      <c r="EE923" s="165">
        <v>0</v>
      </c>
      <c r="EF923" s="165">
        <v>0</v>
      </c>
      <c r="EG923" s="165">
        <v>15.1875009052455</v>
      </c>
      <c r="EH923" s="166">
        <v>1.6875001005828401</v>
      </c>
      <c r="EI923" s="165">
        <v>130.23912858519799</v>
      </c>
      <c r="EJ923" s="164">
        <v>0.375</v>
      </c>
      <c r="EK923" s="164">
        <v>0.45</v>
      </c>
      <c r="EL923" s="278">
        <v>0.57894736800000002</v>
      </c>
      <c r="EM923" s="278">
        <v>0.21052631499999999</v>
      </c>
      <c r="EN923" s="278">
        <v>0.21052631499999999</v>
      </c>
      <c r="EO923" s="278">
        <v>0</v>
      </c>
      <c r="EP923" s="278">
        <v>0.3</v>
      </c>
      <c r="EQ923" s="278">
        <v>7.7922080000000005E-2</v>
      </c>
      <c r="ER923" s="165">
        <v>-0.24969580681842499</v>
      </c>
      <c r="ES923" s="166">
        <v>5.0625003017485302</v>
      </c>
      <c r="ET923" s="166">
        <v>2.78</v>
      </c>
      <c r="EU923" s="166">
        <v>1.5857478201389199</v>
      </c>
      <c r="EV923" s="166">
        <v>2.6916608284957899</v>
      </c>
      <c r="EW923" s="166">
        <v>2.7207677192793498</v>
      </c>
      <c r="EX923" s="284">
        <v>0.20320723950862801</v>
      </c>
    </row>
    <row r="924" spans="1:156" ht="13" customHeight="1">
      <c r="A924" s="160" t="s">
        <v>19</v>
      </c>
      <c r="B924" s="160">
        <v>12686</v>
      </c>
      <c r="C924" s="160">
        <v>677161</v>
      </c>
      <c r="D924" s="160">
        <v>20349</v>
      </c>
      <c r="E924" s="160" t="s">
        <v>609</v>
      </c>
      <c r="F924" s="160" t="s">
        <v>609</v>
      </c>
      <c r="G924" s="175"/>
      <c r="H924" s="162" t="s">
        <v>275</v>
      </c>
      <c r="I924" s="162" t="s">
        <v>287</v>
      </c>
      <c r="J924" s="160">
        <v>30</v>
      </c>
      <c r="K924" s="161">
        <v>1</v>
      </c>
      <c r="M924" s="184" t="s">
        <v>837</v>
      </c>
      <c r="Z924" s="163"/>
      <c r="AS924" s="278"/>
      <c r="AT924" s="278"/>
      <c r="AU924" s="278"/>
      <c r="AV924" s="278"/>
      <c r="AW924" s="278"/>
      <c r="AX924" s="278"/>
      <c r="AY924" s="456"/>
      <c r="AZ924" s="278"/>
      <c r="BA924" s="278"/>
      <c r="BB924" s="278"/>
      <c r="BC924" s="278"/>
      <c r="BD924" s="164"/>
      <c r="BE924" s="164"/>
      <c r="BF924" s="164"/>
      <c r="BG924" s="164"/>
      <c r="BH924" s="164"/>
      <c r="BI924" s="164"/>
      <c r="BJ924" s="165"/>
      <c r="BK924" s="164"/>
      <c r="BL924" s="165"/>
      <c r="BM924" s="165"/>
      <c r="BN924" s="165"/>
      <c r="BO924" s="165"/>
      <c r="BP924" s="165"/>
      <c r="BQ924" s="165"/>
      <c r="BR924" s="165"/>
      <c r="BS924" s="284"/>
      <c r="BT924" s="289"/>
      <c r="BU924" s="279"/>
      <c r="BV924" s="290"/>
      <c r="BW924" s="289"/>
      <c r="BX924" s="289"/>
      <c r="BY924" s="289"/>
      <c r="BZ924" s="289"/>
      <c r="CA924" s="279"/>
      <c r="CB924" s="290"/>
      <c r="CC924" s="289"/>
      <c r="CD924" s="279"/>
      <c r="CE924" s="328"/>
      <c r="CF924" s="290"/>
      <c r="CG924" s="289"/>
      <c r="CH924" s="279"/>
      <c r="CI924" s="328"/>
      <c r="CJ924" s="290"/>
      <c r="CK924" s="289"/>
      <c r="CL924" s="279"/>
      <c r="CM924" s="328"/>
      <c r="CN924" s="290"/>
      <c r="CO924" s="289"/>
      <c r="CP924" s="279"/>
      <c r="CQ924" s="328"/>
      <c r="CR924" s="290"/>
      <c r="CS924" s="289"/>
      <c r="CT924" s="279"/>
      <c r="CU924" s="328"/>
      <c r="CV924" s="328"/>
      <c r="CW924" s="290"/>
      <c r="CX924" s="289"/>
      <c r="CY924" s="279"/>
      <c r="CZ924" s="328"/>
      <c r="DA924" s="328"/>
      <c r="DB924" s="290"/>
      <c r="DC924" s="289"/>
      <c r="DD924" s="279"/>
      <c r="DE924" s="328"/>
      <c r="DF924" s="328"/>
      <c r="DG924" s="290"/>
      <c r="DH924" s="289"/>
      <c r="DI924" s="284"/>
      <c r="DJ924" s="163">
        <v>17</v>
      </c>
      <c r="DK924" s="163">
        <v>0</v>
      </c>
      <c r="DL924" s="163">
        <v>0</v>
      </c>
      <c r="DM924" s="163">
        <v>1</v>
      </c>
      <c r="DN924" s="163">
        <v>3</v>
      </c>
      <c r="DO924" s="163">
        <v>0</v>
      </c>
      <c r="DP924" s="165">
        <v>22.2</v>
      </c>
      <c r="DQ924" s="165"/>
      <c r="DR924" s="165">
        <v>22.2000007629394</v>
      </c>
      <c r="DS924" s="163">
        <v>103</v>
      </c>
      <c r="DT924" s="163">
        <v>24</v>
      </c>
      <c r="DU924" s="163">
        <v>17</v>
      </c>
      <c r="DV924" s="163">
        <v>14</v>
      </c>
      <c r="DW924" s="163">
        <v>2</v>
      </c>
      <c r="DX924" s="163">
        <v>9</v>
      </c>
      <c r="DY924" s="163">
        <v>1</v>
      </c>
      <c r="DZ924" s="163">
        <v>3</v>
      </c>
      <c r="EA924" s="163">
        <v>0</v>
      </c>
      <c r="EB924" s="163">
        <v>0</v>
      </c>
      <c r="EC924" s="163">
        <v>25</v>
      </c>
      <c r="ED924" s="165">
        <v>9.9264725372456795</v>
      </c>
      <c r="EE924" s="165">
        <v>3.5735301134084398</v>
      </c>
      <c r="EF924" s="165">
        <v>0.79411780297965495</v>
      </c>
      <c r="EG924" s="165">
        <v>9.5294136357558603</v>
      </c>
      <c r="EH924" s="166">
        <v>1.45588263879603</v>
      </c>
      <c r="EI924" s="165">
        <v>112.93165316084</v>
      </c>
      <c r="EJ924" s="164">
        <v>0.26373626373626302</v>
      </c>
      <c r="EK924" s="164">
        <v>0.34375</v>
      </c>
      <c r="EL924" s="278">
        <v>0.4375</v>
      </c>
      <c r="EM924" s="278">
        <v>0.21875</v>
      </c>
      <c r="EN924" s="278">
        <v>0.34375</v>
      </c>
      <c r="EO924" s="278">
        <v>6.0606060000000003E-2</v>
      </c>
      <c r="EP924" s="278">
        <v>0.36363635999999999</v>
      </c>
      <c r="EQ924" s="278">
        <v>9.9737530000000005E-2</v>
      </c>
      <c r="ER924" s="165">
        <v>-0.60185864724554705</v>
      </c>
      <c r="ES924" s="166">
        <v>5.55882462085758</v>
      </c>
      <c r="ET924" s="166">
        <v>3.59</v>
      </c>
      <c r="EU924" s="166">
        <v>3.6151597781990001</v>
      </c>
      <c r="EV924" s="166">
        <v>3.8992824653770399</v>
      </c>
      <c r="EW924" s="166">
        <v>3.4720252687982298</v>
      </c>
      <c r="EX924" s="284">
        <v>0.197563797235488</v>
      </c>
    </row>
    <row r="925" spans="1:156" ht="13" customHeight="1">
      <c r="A925" s="160" t="s">
        <v>19</v>
      </c>
      <c r="B925" s="282"/>
      <c r="C925" s="282">
        <v>676961</v>
      </c>
      <c r="D925" s="282">
        <v>19736</v>
      </c>
      <c r="E925" s="282" t="s">
        <v>14</v>
      </c>
      <c r="F925" s="160" t="s">
        <v>14</v>
      </c>
      <c r="G925" s="175"/>
      <c r="H925" s="162" t="s">
        <v>3636</v>
      </c>
      <c r="I925" s="162" t="s">
        <v>393</v>
      </c>
      <c r="J925" s="160">
        <v>31</v>
      </c>
      <c r="K925" s="161">
        <v>1</v>
      </c>
      <c r="Z925" s="163"/>
      <c r="AS925" s="278"/>
      <c r="AT925" s="278"/>
      <c r="AU925" s="278"/>
      <c r="AV925" s="278"/>
      <c r="AW925" s="278"/>
      <c r="AX925" s="278"/>
      <c r="AY925" s="456"/>
      <c r="AZ925" s="278"/>
      <c r="BA925" s="278"/>
      <c r="BB925" s="278"/>
      <c r="BC925" s="278"/>
      <c r="BD925" s="164"/>
      <c r="BE925" s="164"/>
      <c r="BF925" s="164"/>
      <c r="BG925" s="164"/>
      <c r="BH925" s="164"/>
      <c r="BI925" s="164"/>
      <c r="BJ925" s="165"/>
      <c r="BK925" s="164"/>
      <c r="BL925" s="165"/>
      <c r="BM925" s="165"/>
      <c r="BN925" s="165"/>
      <c r="BO925" s="165"/>
      <c r="BP925" s="165"/>
      <c r="BQ925" s="165"/>
      <c r="BR925" s="165"/>
      <c r="BS925" s="284"/>
      <c r="BT925" s="289"/>
      <c r="BU925" s="279"/>
      <c r="BV925" s="290"/>
      <c r="BW925" s="289"/>
      <c r="BX925" s="289"/>
      <c r="BY925" s="289"/>
      <c r="BZ925" s="289"/>
      <c r="CA925" s="279"/>
      <c r="CB925" s="290"/>
      <c r="CC925" s="289"/>
      <c r="CD925" s="279"/>
      <c r="CE925" s="328"/>
      <c r="CF925" s="290"/>
      <c r="CG925" s="289"/>
      <c r="CH925" s="279"/>
      <c r="CI925" s="328"/>
      <c r="CJ925" s="290"/>
      <c r="CK925" s="289"/>
      <c r="CL925" s="279"/>
      <c r="CM925" s="328"/>
      <c r="CN925" s="290"/>
      <c r="CO925" s="289"/>
      <c r="CP925" s="279"/>
      <c r="CQ925" s="328"/>
      <c r="CR925" s="290"/>
      <c r="CS925" s="289"/>
      <c r="CT925" s="279"/>
      <c r="CU925" s="328"/>
      <c r="CV925" s="328"/>
      <c r="CW925" s="290"/>
      <c r="CX925" s="289"/>
      <c r="CY925" s="279"/>
      <c r="CZ925" s="328"/>
      <c r="DA925" s="328"/>
      <c r="DB925" s="290"/>
      <c r="DC925" s="289"/>
      <c r="DD925" s="279"/>
      <c r="DE925" s="328"/>
      <c r="DF925" s="328"/>
      <c r="DG925" s="290"/>
      <c r="DH925" s="289"/>
      <c r="DI925" s="284"/>
      <c r="DJ925" s="163">
        <v>15</v>
      </c>
      <c r="DK925" s="163">
        <v>0</v>
      </c>
      <c r="DL925" s="163">
        <v>0</v>
      </c>
      <c r="DM925" s="163">
        <v>0</v>
      </c>
      <c r="DN925" s="163">
        <v>0</v>
      </c>
      <c r="DO925" s="163">
        <v>1</v>
      </c>
      <c r="DP925" s="165">
        <v>30.1</v>
      </c>
      <c r="DQ925" s="165"/>
      <c r="DR925" s="165">
        <v>30.100000381469702</v>
      </c>
      <c r="DS925" s="163">
        <v>128</v>
      </c>
      <c r="DT925" s="163">
        <v>35</v>
      </c>
      <c r="DU925" s="163">
        <v>18</v>
      </c>
      <c r="DV925" s="163">
        <v>17</v>
      </c>
      <c r="DW925" s="163">
        <v>4</v>
      </c>
      <c r="DX925" s="163">
        <v>5</v>
      </c>
      <c r="DY925" s="163">
        <v>0</v>
      </c>
      <c r="DZ925" s="163">
        <v>1</v>
      </c>
      <c r="EA925" s="163">
        <v>1</v>
      </c>
      <c r="EB925" s="163">
        <v>0</v>
      </c>
      <c r="EC925" s="163">
        <v>29</v>
      </c>
      <c r="ED925" s="165">
        <v>8.6043959650897293</v>
      </c>
      <c r="EE925" s="165">
        <v>1.48351654570512</v>
      </c>
      <c r="EF925" s="165">
        <v>1.1868132365641</v>
      </c>
      <c r="EG925" s="165">
        <v>10.384615819935799</v>
      </c>
      <c r="EH925" s="166">
        <v>1.31868137396011</v>
      </c>
      <c r="EI925" s="165">
        <v>102.289060660052</v>
      </c>
      <c r="EJ925" s="164">
        <v>0.286885245901639</v>
      </c>
      <c r="EK925" s="164">
        <v>0.348314606741573</v>
      </c>
      <c r="EL925" s="278">
        <v>0.40217391299999999</v>
      </c>
      <c r="EM925" s="278">
        <v>0.20652173900000001</v>
      </c>
      <c r="EN925" s="278">
        <v>0.391304347</v>
      </c>
      <c r="EO925" s="278">
        <v>0.11827957</v>
      </c>
      <c r="EP925" s="278">
        <v>0.51612902999999999</v>
      </c>
      <c r="EQ925" s="278">
        <v>9.5435679999999995E-2</v>
      </c>
      <c r="ER925" s="165">
        <v>-0.35990992934219501</v>
      </c>
      <c r="ES925" s="166">
        <v>5.04395625539743</v>
      </c>
      <c r="ET925" s="166">
        <v>4.71</v>
      </c>
      <c r="EU925" s="166">
        <v>3.4813523217339299</v>
      </c>
      <c r="EV925" s="166">
        <v>3.5170826936851598</v>
      </c>
      <c r="EW925" s="166">
        <v>3.1778332405090302</v>
      </c>
      <c r="EX925" s="284">
        <v>0.190451219677925</v>
      </c>
    </row>
    <row r="926" spans="1:156" ht="13" customHeight="1">
      <c r="A926" s="160" t="s">
        <v>19</v>
      </c>
      <c r="B926" s="160">
        <v>10264</v>
      </c>
      <c r="C926" s="160">
        <v>606965</v>
      </c>
      <c r="D926" s="160">
        <v>12763</v>
      </c>
      <c r="E926" s="160" t="s">
        <v>345</v>
      </c>
      <c r="F926" s="160" t="s">
        <v>345</v>
      </c>
      <c r="G926" s="175"/>
      <c r="H926" s="168" t="s">
        <v>1009</v>
      </c>
      <c r="I926" s="169" t="s">
        <v>545</v>
      </c>
      <c r="J926" s="170">
        <v>34</v>
      </c>
      <c r="K926" s="161">
        <v>1</v>
      </c>
      <c r="M926" s="184" t="s">
        <v>837</v>
      </c>
      <c r="Z926" s="163"/>
      <c r="AS926" s="278"/>
      <c r="AT926" s="278"/>
      <c r="AU926" s="278"/>
      <c r="AV926" s="278"/>
      <c r="AW926" s="278"/>
      <c r="AX926" s="278"/>
      <c r="AY926" s="456"/>
      <c r="AZ926" s="278"/>
      <c r="BA926" s="278"/>
      <c r="BB926" s="278"/>
      <c r="BC926" s="278"/>
      <c r="BD926" s="164"/>
      <c r="BE926" s="164"/>
      <c r="BF926" s="164"/>
      <c r="BG926" s="164"/>
      <c r="BH926" s="164"/>
      <c r="BI926" s="164"/>
      <c r="BJ926" s="165"/>
      <c r="BK926" s="164"/>
      <c r="BL926" s="165"/>
      <c r="BM926" s="165"/>
      <c r="BN926" s="165"/>
      <c r="BO926" s="165"/>
      <c r="BP926" s="165"/>
      <c r="BQ926" s="165"/>
      <c r="BR926" s="165"/>
      <c r="BS926" s="284"/>
      <c r="BT926" s="289"/>
      <c r="BU926" s="279"/>
      <c r="BV926" s="290"/>
      <c r="BW926" s="289"/>
      <c r="BX926" s="289"/>
      <c r="BY926" s="289"/>
      <c r="BZ926" s="289"/>
      <c r="CA926" s="279"/>
      <c r="CB926" s="290"/>
      <c r="CC926" s="289"/>
      <c r="CD926" s="279"/>
      <c r="CE926" s="328"/>
      <c r="CF926" s="290"/>
      <c r="CG926" s="289"/>
      <c r="CH926" s="279"/>
      <c r="CI926" s="328"/>
      <c r="CJ926" s="290"/>
      <c r="CK926" s="289"/>
      <c r="CL926" s="279"/>
      <c r="CM926" s="328"/>
      <c r="CN926" s="290"/>
      <c r="CO926" s="289"/>
      <c r="CP926" s="279"/>
      <c r="CQ926" s="328"/>
      <c r="CR926" s="290"/>
      <c r="CS926" s="289"/>
      <c r="CT926" s="279"/>
      <c r="CU926" s="328"/>
      <c r="CV926" s="328"/>
      <c r="CW926" s="290"/>
      <c r="CX926" s="289"/>
      <c r="CY926" s="279"/>
      <c r="CZ926" s="328"/>
      <c r="DA926" s="328"/>
      <c r="DB926" s="290"/>
      <c r="DC926" s="289"/>
      <c r="DD926" s="279"/>
      <c r="DE926" s="328"/>
      <c r="DF926" s="328"/>
      <c r="DG926" s="290"/>
      <c r="DH926" s="289"/>
      <c r="DI926" s="284"/>
      <c r="DJ926" s="163">
        <v>6</v>
      </c>
      <c r="DK926" s="163">
        <v>1</v>
      </c>
      <c r="DL926" s="163">
        <v>0</v>
      </c>
      <c r="DM926" s="163">
        <v>0</v>
      </c>
      <c r="DN926" s="163">
        <v>0</v>
      </c>
      <c r="DO926" s="163">
        <v>0</v>
      </c>
      <c r="DP926" s="165">
        <v>7.1</v>
      </c>
      <c r="DQ926" s="165">
        <v>2</v>
      </c>
      <c r="DR926" s="165">
        <v>5.0999999046325604</v>
      </c>
      <c r="DS926" s="163">
        <v>28</v>
      </c>
      <c r="DT926" s="163">
        <v>5</v>
      </c>
      <c r="DU926" s="163">
        <v>2</v>
      </c>
      <c r="DV926" s="163">
        <v>2</v>
      </c>
      <c r="DW926" s="163">
        <v>0</v>
      </c>
      <c r="DX926" s="163">
        <v>1</v>
      </c>
      <c r="DY926" s="163">
        <v>0</v>
      </c>
      <c r="DZ926" s="163">
        <v>0</v>
      </c>
      <c r="EA926" s="163">
        <v>0</v>
      </c>
      <c r="EB926" s="163">
        <v>0</v>
      </c>
      <c r="EC926" s="163">
        <v>7</v>
      </c>
      <c r="ED926" s="165">
        <v>8.5909094633149792</v>
      </c>
      <c r="EE926" s="165">
        <v>1.2272727804735599</v>
      </c>
      <c r="EF926" s="165">
        <v>0</v>
      </c>
      <c r="EG926" s="165">
        <v>6.1363639023678402</v>
      </c>
      <c r="EH926" s="166">
        <v>0.81818185364904605</v>
      </c>
      <c r="EI926" s="165">
        <v>63.146243136026698</v>
      </c>
      <c r="EJ926" s="164">
        <v>0.18518518518518501</v>
      </c>
      <c r="EK926" s="164">
        <v>0.25</v>
      </c>
      <c r="EL926" s="278">
        <v>0.35</v>
      </c>
      <c r="EM926" s="278">
        <v>0.2</v>
      </c>
      <c r="EN926" s="278">
        <v>0.45</v>
      </c>
      <c r="EO926" s="278">
        <v>0.1</v>
      </c>
      <c r="EP926" s="278">
        <v>0.3</v>
      </c>
      <c r="EQ926" s="278">
        <v>8.0357139999999994E-2</v>
      </c>
      <c r="ER926" s="165">
        <v>-1.9764619050865202E-2</v>
      </c>
      <c r="ES926" s="166">
        <v>2.4545455609471301</v>
      </c>
      <c r="ET926" s="166">
        <v>1.96</v>
      </c>
      <c r="EU926" s="166">
        <v>1.5857478445226401</v>
      </c>
      <c r="EV926" s="166">
        <v>3.3954236469615902</v>
      </c>
      <c r="EW926" s="166">
        <v>3.0741132922186898</v>
      </c>
      <c r="EX926" s="284">
        <v>0.18718676269054399</v>
      </c>
    </row>
    <row r="927" spans="1:156" ht="13" customHeight="1">
      <c r="A927" s="160" t="s">
        <v>19</v>
      </c>
      <c r="C927" s="160">
        <v>700669</v>
      </c>
      <c r="D927" s="160">
        <v>29519</v>
      </c>
      <c r="E927" s="160" t="s">
        <v>276</v>
      </c>
      <c r="F927" s="160" t="s">
        <v>276</v>
      </c>
      <c r="G927" s="175"/>
      <c r="H927" s="162" t="s">
        <v>4144</v>
      </c>
      <c r="I927" s="162" t="s">
        <v>329</v>
      </c>
      <c r="J927" s="160">
        <v>25</v>
      </c>
      <c r="K927" s="161">
        <v>1</v>
      </c>
      <c r="Z927" s="163"/>
      <c r="AS927" s="278"/>
      <c r="AT927" s="278"/>
      <c r="AU927" s="278"/>
      <c r="AV927" s="278"/>
      <c r="AW927" s="278"/>
      <c r="AX927" s="278"/>
      <c r="AY927" s="456"/>
      <c r="AZ927" s="278"/>
      <c r="BA927" s="278"/>
      <c r="BB927" s="278"/>
      <c r="BC927" s="278"/>
      <c r="BD927" s="164"/>
      <c r="BE927" s="164"/>
      <c r="BF927" s="164"/>
      <c r="BG927" s="164"/>
      <c r="BH927" s="164"/>
      <c r="BI927" s="164"/>
      <c r="BJ927" s="165"/>
      <c r="BK927" s="164"/>
      <c r="BL927" s="165"/>
      <c r="BM927" s="165"/>
      <c r="BN927" s="165"/>
      <c r="BO927" s="165"/>
      <c r="BP927" s="165"/>
      <c r="BQ927" s="165"/>
      <c r="BR927" s="165"/>
      <c r="BS927" s="284"/>
      <c r="BT927" s="289"/>
      <c r="BU927" s="279"/>
      <c r="BV927" s="290"/>
      <c r="BW927" s="289"/>
      <c r="BX927" s="289"/>
      <c r="BY927" s="289"/>
      <c r="BZ927" s="289"/>
      <c r="CA927" s="279"/>
      <c r="CB927" s="290"/>
      <c r="CC927" s="289"/>
      <c r="CD927" s="279"/>
      <c r="CE927" s="328"/>
      <c r="CF927" s="290"/>
      <c r="CG927" s="289"/>
      <c r="CH927" s="279"/>
      <c r="CI927" s="328"/>
      <c r="CJ927" s="290"/>
      <c r="CK927" s="289"/>
      <c r="CL927" s="279"/>
      <c r="CM927" s="328"/>
      <c r="CN927" s="290"/>
      <c r="CO927" s="289"/>
      <c r="CP927" s="279"/>
      <c r="CQ927" s="328"/>
      <c r="CR927" s="290"/>
      <c r="CS927" s="289"/>
      <c r="CT927" s="279"/>
      <c r="CU927" s="328"/>
      <c r="CV927" s="328"/>
      <c r="CW927" s="290"/>
      <c r="CX927" s="289"/>
      <c r="CY927" s="279"/>
      <c r="CZ927" s="328"/>
      <c r="DA927" s="328"/>
      <c r="DB927" s="290"/>
      <c r="DC927" s="289"/>
      <c r="DD927" s="279"/>
      <c r="DE927" s="328"/>
      <c r="DF927" s="328"/>
      <c r="DG927" s="290"/>
      <c r="DH927" s="183"/>
      <c r="DI927" s="284"/>
      <c r="DJ927" s="163">
        <v>10</v>
      </c>
      <c r="DK927" s="163">
        <v>0</v>
      </c>
      <c r="DL927" s="163">
        <v>0</v>
      </c>
      <c r="DM927" s="163">
        <v>2</v>
      </c>
      <c r="DN927" s="163">
        <v>0</v>
      </c>
      <c r="DO927" s="163">
        <v>1</v>
      </c>
      <c r="DP927" s="165">
        <v>17.2</v>
      </c>
      <c r="DQ927" s="165"/>
      <c r="DR927" s="165">
        <v>17.2000007629394</v>
      </c>
      <c r="DS927" s="163">
        <v>77</v>
      </c>
      <c r="DT927" s="163">
        <v>19</v>
      </c>
      <c r="DU927" s="163">
        <v>16</v>
      </c>
      <c r="DV927" s="163">
        <v>13</v>
      </c>
      <c r="DW927" s="163">
        <v>1</v>
      </c>
      <c r="DX927" s="163">
        <v>4</v>
      </c>
      <c r="DY927" s="163">
        <v>0</v>
      </c>
      <c r="DZ927" s="163">
        <v>0</v>
      </c>
      <c r="EA927" s="163">
        <v>2</v>
      </c>
      <c r="EB927" s="163">
        <v>0</v>
      </c>
      <c r="EC927" s="163">
        <v>15</v>
      </c>
      <c r="ED927" s="165">
        <v>7.6415097089627002</v>
      </c>
      <c r="EE927" s="165">
        <v>2.0377359223900502</v>
      </c>
      <c r="EF927" s="165">
        <v>0.50943398059751299</v>
      </c>
      <c r="EG927" s="165">
        <v>9.6792456313527495</v>
      </c>
      <c r="EH927" s="166">
        <v>1.30188683930475</v>
      </c>
      <c r="EI927" s="165">
        <v>100.477983621468</v>
      </c>
      <c r="EJ927" s="164">
        <v>0.26027397260273899</v>
      </c>
      <c r="EK927" s="164">
        <v>0.31578947368421001</v>
      </c>
      <c r="EL927" s="278">
        <v>0.37931034400000002</v>
      </c>
      <c r="EM927" s="278">
        <v>0.25862068900000001</v>
      </c>
      <c r="EN927" s="278">
        <v>0.36206896500000002</v>
      </c>
      <c r="EO927" s="278">
        <v>0.10344828</v>
      </c>
      <c r="EP927" s="278">
        <v>0.5</v>
      </c>
      <c r="EQ927" s="278">
        <v>0.10367893</v>
      </c>
      <c r="ER927" s="165">
        <v>1.00000667702061</v>
      </c>
      <c r="ES927" s="166">
        <v>6.6226417477676698</v>
      </c>
      <c r="ET927" s="166">
        <v>4.8099999999999996</v>
      </c>
      <c r="EU927" s="166">
        <v>2.8027290314361601</v>
      </c>
      <c r="EV927" s="166">
        <v>3.8196476937856199</v>
      </c>
      <c r="EW927" s="166">
        <v>3.67737927674253</v>
      </c>
      <c r="EX927" s="284">
        <v>0.18639044463634399</v>
      </c>
    </row>
    <row r="928" spans="1:156" ht="13" customHeight="1">
      <c r="A928" s="160" t="s">
        <v>19</v>
      </c>
      <c r="B928" s="160">
        <v>12994</v>
      </c>
      <c r="C928" s="160">
        <v>673929</v>
      </c>
      <c r="D928" s="160">
        <v>29950</v>
      </c>
      <c r="E928" s="160" t="s">
        <v>164</v>
      </c>
      <c r="F928" s="160" t="s">
        <v>164</v>
      </c>
      <c r="G928" s="175"/>
      <c r="H928" s="162" t="s">
        <v>3998</v>
      </c>
      <c r="I928" s="162" t="s">
        <v>539</v>
      </c>
      <c r="J928" s="160">
        <v>26</v>
      </c>
      <c r="K928" s="161">
        <v>1</v>
      </c>
      <c r="M928" s="184" t="s">
        <v>837</v>
      </c>
      <c r="Z928" s="163"/>
      <c r="AS928" s="278"/>
      <c r="AT928" s="278"/>
      <c r="AU928" s="278"/>
      <c r="AV928" s="278"/>
      <c r="AW928" s="278"/>
      <c r="AX928" s="278"/>
      <c r="AY928" s="456"/>
      <c r="AZ928" s="278"/>
      <c r="BA928" s="278"/>
      <c r="BB928" s="278"/>
      <c r="BC928" s="278"/>
      <c r="BD928" s="164"/>
      <c r="BE928" s="164"/>
      <c r="BF928" s="164"/>
      <c r="BG928" s="164"/>
      <c r="BH928" s="164"/>
      <c r="BI928" s="164"/>
      <c r="BJ928" s="165"/>
      <c r="BK928" s="164"/>
      <c r="BL928" s="165"/>
      <c r="BM928" s="165"/>
      <c r="BN928" s="165"/>
      <c r="BO928" s="165"/>
      <c r="BP928" s="165"/>
      <c r="BQ928" s="165"/>
      <c r="BR928" s="165"/>
      <c r="BS928" s="284"/>
      <c r="BT928" s="289"/>
      <c r="BU928" s="279"/>
      <c r="BV928" s="290"/>
      <c r="BW928" s="289"/>
      <c r="BX928" s="289"/>
      <c r="BY928" s="289"/>
      <c r="BZ928" s="289"/>
      <c r="CA928" s="279"/>
      <c r="CB928" s="290"/>
      <c r="CC928" s="289"/>
      <c r="CD928" s="279"/>
      <c r="CE928" s="328"/>
      <c r="CF928" s="290"/>
      <c r="CG928" s="289"/>
      <c r="CH928" s="279"/>
      <c r="CI928" s="328"/>
      <c r="CJ928" s="290"/>
      <c r="CK928" s="289"/>
      <c r="CL928" s="279"/>
      <c r="CM928" s="328"/>
      <c r="CN928" s="290"/>
      <c r="CO928" s="289"/>
      <c r="CP928" s="279"/>
      <c r="CQ928" s="328"/>
      <c r="CR928" s="290"/>
      <c r="CS928" s="289"/>
      <c r="CT928" s="279"/>
      <c r="CU928" s="328"/>
      <c r="CV928" s="328"/>
      <c r="CW928" s="290"/>
      <c r="CX928" s="289"/>
      <c r="CY928" s="279"/>
      <c r="CZ928" s="328"/>
      <c r="DA928" s="328"/>
      <c r="DB928" s="290"/>
      <c r="DC928" s="289"/>
      <c r="DD928" s="279"/>
      <c r="DE928" s="328"/>
      <c r="DF928" s="328"/>
      <c r="DG928" s="290"/>
      <c r="DH928" s="183"/>
      <c r="DI928" s="284"/>
      <c r="DJ928" s="163">
        <v>35</v>
      </c>
      <c r="DK928" s="163">
        <v>1</v>
      </c>
      <c r="DL928" s="163">
        <v>0</v>
      </c>
      <c r="DM928" s="163">
        <v>2</v>
      </c>
      <c r="DN928" s="163">
        <v>4</v>
      </c>
      <c r="DO928" s="163">
        <v>1</v>
      </c>
      <c r="DP928" s="165">
        <v>31.1</v>
      </c>
      <c r="DQ928" s="165">
        <v>1</v>
      </c>
      <c r="DR928" s="165">
        <v>30.100000381469702</v>
      </c>
      <c r="DS928" s="163">
        <v>142</v>
      </c>
      <c r="DT928" s="163">
        <v>30</v>
      </c>
      <c r="DU928" s="163">
        <v>17</v>
      </c>
      <c r="DV928" s="163">
        <v>15</v>
      </c>
      <c r="DW928" s="163">
        <v>5</v>
      </c>
      <c r="DX928" s="163">
        <v>19</v>
      </c>
      <c r="DY928" s="163">
        <v>1</v>
      </c>
      <c r="DZ928" s="163">
        <v>1</v>
      </c>
      <c r="EA928" s="163">
        <v>2</v>
      </c>
      <c r="EB928" s="163">
        <v>0</v>
      </c>
      <c r="EC928" s="163">
        <v>37</v>
      </c>
      <c r="ED928" s="165">
        <v>10.627662593502199</v>
      </c>
      <c r="EE928" s="165">
        <v>5.4574483588254603</v>
      </c>
      <c r="EF928" s="165">
        <v>1.4361706207435401</v>
      </c>
      <c r="EG928" s="165">
        <v>8.6170237244612498</v>
      </c>
      <c r="EH928" s="166">
        <v>1.5638302314763</v>
      </c>
      <c r="EI928" s="165">
        <v>121.305061683795</v>
      </c>
      <c r="EJ928" s="164">
        <v>0.24590163934426201</v>
      </c>
      <c r="EK928" s="164">
        <v>0.3125</v>
      </c>
      <c r="EL928" s="278">
        <v>0.34523809500000002</v>
      </c>
      <c r="EM928" s="278">
        <v>0.23809523799999999</v>
      </c>
      <c r="EN928" s="278">
        <v>0.41666666600000002</v>
      </c>
      <c r="EO928" s="278">
        <v>0.10588235</v>
      </c>
      <c r="EP928" s="278">
        <v>0.38823529000000001</v>
      </c>
      <c r="EQ928" s="278">
        <v>0.12941175999999999</v>
      </c>
      <c r="ER928" s="165">
        <v>-0.32610539516679998</v>
      </c>
      <c r="ES928" s="166">
        <v>4.3085118622306204</v>
      </c>
      <c r="ET928" s="166">
        <v>3.77</v>
      </c>
      <c r="EU928" s="166">
        <v>4.7134079463885801</v>
      </c>
      <c r="EV928" s="166">
        <v>4.2860441222360102</v>
      </c>
      <c r="EW928" s="166">
        <v>3.9727797108046099</v>
      </c>
      <c r="EX928" s="284">
        <v>0.17481740564107801</v>
      </c>
    </row>
    <row r="929" spans="1:154" ht="13" customHeight="1">
      <c r="A929" s="160" t="s">
        <v>19</v>
      </c>
      <c r="B929" s="160">
        <v>10756</v>
      </c>
      <c r="C929" s="160">
        <v>621112</v>
      </c>
      <c r="D929" s="160">
        <v>14739</v>
      </c>
      <c r="E929" s="160" t="s">
        <v>345</v>
      </c>
      <c r="F929" s="160" t="s">
        <v>345</v>
      </c>
      <c r="G929" s="175"/>
      <c r="H929" s="168" t="s">
        <v>219</v>
      </c>
      <c r="I929" s="169" t="s">
        <v>166</v>
      </c>
      <c r="J929" s="170">
        <v>31</v>
      </c>
      <c r="K929" s="161">
        <v>1</v>
      </c>
      <c r="M929" s="184" t="s">
        <v>837</v>
      </c>
      <c r="Z929" s="163"/>
      <c r="AS929" s="278"/>
      <c r="AT929" s="278"/>
      <c r="AU929" s="278"/>
      <c r="AV929" s="278"/>
      <c r="AW929" s="278"/>
      <c r="AX929" s="278"/>
      <c r="AY929" s="456"/>
      <c r="AZ929" s="278"/>
      <c r="BA929" s="278"/>
      <c r="BB929" s="278"/>
      <c r="BC929" s="278"/>
      <c r="BD929" s="164"/>
      <c r="BE929" s="164"/>
      <c r="BF929" s="164"/>
      <c r="BG929" s="164"/>
      <c r="BH929" s="164"/>
      <c r="BI929" s="164"/>
      <c r="BJ929" s="165"/>
      <c r="BK929" s="164"/>
      <c r="BL929" s="165"/>
      <c r="BM929" s="165"/>
      <c r="BN929" s="165"/>
      <c r="BO929" s="165"/>
      <c r="BP929" s="165"/>
      <c r="BQ929" s="165"/>
      <c r="BR929" s="165"/>
      <c r="BS929" s="284"/>
      <c r="BT929" s="289"/>
      <c r="BU929" s="279"/>
      <c r="BV929" s="290"/>
      <c r="BW929" s="289"/>
      <c r="BX929" s="289"/>
      <c r="BY929" s="289"/>
      <c r="BZ929" s="289"/>
      <c r="CA929" s="279"/>
      <c r="CB929" s="290"/>
      <c r="CC929" s="289"/>
      <c r="CD929" s="279"/>
      <c r="CE929" s="328"/>
      <c r="CF929" s="290"/>
      <c r="CG929" s="289"/>
      <c r="CH929" s="279"/>
      <c r="CI929" s="328"/>
      <c r="CJ929" s="290"/>
      <c r="CK929" s="289"/>
      <c r="CL929" s="279"/>
      <c r="CM929" s="328"/>
      <c r="CN929" s="290"/>
      <c r="CO929" s="289"/>
      <c r="CP929" s="279"/>
      <c r="CQ929" s="328"/>
      <c r="CR929" s="290"/>
      <c r="CS929" s="289"/>
      <c r="CT929" s="279"/>
      <c r="CU929" s="328"/>
      <c r="CV929" s="328"/>
      <c r="CW929" s="290"/>
      <c r="CX929" s="289"/>
      <c r="CY929" s="279"/>
      <c r="CZ929" s="328"/>
      <c r="DA929" s="328"/>
      <c r="DB929" s="290"/>
      <c r="DC929" s="289"/>
      <c r="DD929" s="279"/>
      <c r="DE929" s="328"/>
      <c r="DF929" s="328"/>
      <c r="DG929" s="290"/>
      <c r="DH929" s="289"/>
      <c r="DI929" s="284"/>
      <c r="DJ929" s="163">
        <v>6</v>
      </c>
      <c r="DK929" s="163">
        <v>4</v>
      </c>
      <c r="DL929" s="163">
        <v>0</v>
      </c>
      <c r="DM929" s="163">
        <v>0</v>
      </c>
      <c r="DN929" s="163">
        <v>3</v>
      </c>
      <c r="DO929" s="163">
        <v>1</v>
      </c>
      <c r="DP929" s="165">
        <v>18.2</v>
      </c>
      <c r="DQ929" s="165">
        <v>14.1000003814697</v>
      </c>
      <c r="DR929" s="165">
        <v>4.0999999046325604</v>
      </c>
      <c r="DS929" s="163">
        <v>93</v>
      </c>
      <c r="DT929" s="163">
        <v>30</v>
      </c>
      <c r="DU929" s="163">
        <v>17</v>
      </c>
      <c r="DV929" s="163">
        <v>16</v>
      </c>
      <c r="DW929" s="163">
        <v>2</v>
      </c>
      <c r="DX929" s="163">
        <v>7</v>
      </c>
      <c r="DY929" s="163">
        <v>0</v>
      </c>
      <c r="DZ929" s="163">
        <v>1</v>
      </c>
      <c r="EA929" s="163">
        <v>1</v>
      </c>
      <c r="EB929" s="163">
        <v>0</v>
      </c>
      <c r="EC929" s="163">
        <v>15</v>
      </c>
      <c r="ED929" s="165">
        <v>7.2321434729562002</v>
      </c>
      <c r="EE929" s="165">
        <v>3.3750002873795601</v>
      </c>
      <c r="EF929" s="165">
        <v>0.96428579639416001</v>
      </c>
      <c r="EG929" s="165">
        <v>14.4642869459124</v>
      </c>
      <c r="EH929" s="166">
        <v>1.98214302592133</v>
      </c>
      <c r="EI929" s="165">
        <v>152.97929780155701</v>
      </c>
      <c r="EJ929" s="164">
        <v>0.35294117647058798</v>
      </c>
      <c r="EK929" s="164">
        <v>0.41176470588235198</v>
      </c>
      <c r="EL929" s="278">
        <v>0.4</v>
      </c>
      <c r="EM929" s="278">
        <v>0.257142857</v>
      </c>
      <c r="EN929" s="278">
        <v>0.342857142</v>
      </c>
      <c r="EO929" s="278">
        <v>8.5714289999999999E-2</v>
      </c>
      <c r="EP929" s="278">
        <v>0.35714286000000001</v>
      </c>
      <c r="EQ929" s="278">
        <v>0.1046832</v>
      </c>
      <c r="ER929" s="165">
        <v>-9.5659656886364301E-3</v>
      </c>
      <c r="ES929" s="166">
        <v>7.7142863711532801</v>
      </c>
      <c r="ET929" s="166">
        <v>5.23</v>
      </c>
      <c r="EU929" s="166">
        <v>4.1571765722060698</v>
      </c>
      <c r="EV929" s="166">
        <v>4.6601702306459902</v>
      </c>
      <c r="EW929" s="166">
        <v>4.5911301134032003</v>
      </c>
      <c r="EX929" s="284">
        <v>0.17094410210847799</v>
      </c>
    </row>
    <row r="930" spans="1:154" ht="13" customHeight="1">
      <c r="A930" s="160" t="s">
        <v>19</v>
      </c>
      <c r="B930" s="160">
        <v>10415</v>
      </c>
      <c r="C930" s="160">
        <v>664199</v>
      </c>
      <c r="D930" s="160">
        <v>17611</v>
      </c>
      <c r="E930" s="160" t="s">
        <v>2170</v>
      </c>
      <c r="F930" s="160" t="s">
        <v>2170</v>
      </c>
      <c r="G930" s="175"/>
      <c r="H930" s="168" t="s">
        <v>1082</v>
      </c>
      <c r="I930" s="169" t="s">
        <v>288</v>
      </c>
      <c r="J930" s="170">
        <v>32</v>
      </c>
      <c r="K930" s="161">
        <v>1</v>
      </c>
      <c r="M930" s="184" t="s">
        <v>837</v>
      </c>
      <c r="Z930" s="163"/>
      <c r="BT930" s="289"/>
      <c r="BU930" s="279"/>
      <c r="BV930" s="290"/>
      <c r="BW930" s="289"/>
      <c r="BX930" s="289"/>
      <c r="BY930" s="289"/>
      <c r="BZ930" s="289"/>
      <c r="CA930" s="279"/>
      <c r="CB930" s="290"/>
      <c r="CC930" s="289"/>
      <c r="CD930" s="279"/>
      <c r="CE930" s="328"/>
      <c r="CF930" s="290"/>
      <c r="CG930" s="289"/>
      <c r="CH930" s="279"/>
      <c r="CI930" s="328"/>
      <c r="CJ930" s="290"/>
      <c r="CK930" s="289"/>
      <c r="CL930" s="279"/>
      <c r="CM930" s="328"/>
      <c r="CN930" s="290"/>
      <c r="CO930" s="289"/>
      <c r="CP930" s="279"/>
      <c r="CQ930" s="328"/>
      <c r="CR930" s="290"/>
      <c r="CS930" s="289"/>
      <c r="CT930" s="279"/>
      <c r="CU930" s="328"/>
      <c r="CV930" s="328"/>
      <c r="CW930" s="290"/>
      <c r="CX930" s="289"/>
      <c r="CY930" s="279"/>
      <c r="CZ930" s="328"/>
      <c r="DA930" s="328"/>
      <c r="DB930" s="290"/>
      <c r="DC930" s="289"/>
      <c r="DD930" s="279"/>
      <c r="DE930" s="328"/>
      <c r="DF930" s="328"/>
      <c r="DG930" s="290"/>
      <c r="DH930" s="289"/>
      <c r="DJ930" s="163">
        <v>22</v>
      </c>
      <c r="DK930" s="163">
        <v>0</v>
      </c>
      <c r="DL930" s="163">
        <v>0</v>
      </c>
      <c r="DM930" s="163">
        <v>1</v>
      </c>
      <c r="DN930" s="163">
        <v>1</v>
      </c>
      <c r="DO930" s="163">
        <v>1</v>
      </c>
      <c r="DP930" s="165">
        <v>24.2</v>
      </c>
      <c r="DQ930" s="165"/>
      <c r="DR930" s="165">
        <v>24.2000007629394</v>
      </c>
      <c r="DS930" s="163">
        <v>91</v>
      </c>
      <c r="DT930" s="163">
        <v>16</v>
      </c>
      <c r="DU930" s="163">
        <v>10</v>
      </c>
      <c r="DV930" s="163">
        <v>10</v>
      </c>
      <c r="DW930" s="163">
        <v>3</v>
      </c>
      <c r="DX930" s="163">
        <v>2</v>
      </c>
      <c r="DY930" s="163">
        <v>0</v>
      </c>
      <c r="DZ930" s="163">
        <v>0</v>
      </c>
      <c r="EA930" s="163">
        <v>2</v>
      </c>
      <c r="EB930" s="163">
        <v>0</v>
      </c>
      <c r="EC930" s="163">
        <v>15</v>
      </c>
      <c r="ED930" s="165">
        <v>5.4729739604335901</v>
      </c>
      <c r="EE930" s="165">
        <v>0.72972986139114504</v>
      </c>
      <c r="EF930" s="165">
        <v>1.0945947920867101</v>
      </c>
      <c r="EG930" s="165">
        <v>5.8378388911291603</v>
      </c>
      <c r="EH930" s="166">
        <v>0.72972986139114504</v>
      </c>
      <c r="EI930" s="166">
        <v>56.604562353929303</v>
      </c>
      <c r="EJ930" s="164">
        <v>0.17977528089887601</v>
      </c>
      <c r="EK930" s="164">
        <v>0.183098591549295</v>
      </c>
      <c r="EL930" s="278">
        <v>0.41891891799999997</v>
      </c>
      <c r="EM930" s="278">
        <v>0.175675675</v>
      </c>
      <c r="EN930" s="278">
        <v>0.405405405</v>
      </c>
      <c r="EO930" s="278">
        <v>8.108108E-2</v>
      </c>
      <c r="EP930" s="278">
        <v>0.37837838000000001</v>
      </c>
      <c r="EQ930" s="278">
        <v>9.1412740000000006E-2</v>
      </c>
      <c r="ER930" s="165">
        <v>-0.32746349215246201</v>
      </c>
      <c r="ES930" s="166">
        <v>3.6486493069557202</v>
      </c>
      <c r="ET930" s="166">
        <v>4.1500000000000004</v>
      </c>
      <c r="EU930" s="166">
        <v>3.6938561273718502</v>
      </c>
      <c r="EV930" s="166">
        <v>3.90614742368418</v>
      </c>
      <c r="EW930" s="166">
        <v>3.7540778170220199</v>
      </c>
      <c r="EX930" s="284">
        <v>0.166352808475494</v>
      </c>
    </row>
    <row r="931" spans="1:154" ht="13" customHeight="1">
      <c r="A931" s="160" t="s">
        <v>19</v>
      </c>
      <c r="C931" s="160">
        <v>656457</v>
      </c>
      <c r="D931" s="160">
        <v>17964</v>
      </c>
      <c r="E931" s="160" t="s">
        <v>164</v>
      </c>
      <c r="F931" s="160" t="s">
        <v>164</v>
      </c>
      <c r="G931" s="175"/>
      <c r="H931" s="162" t="s">
        <v>2333</v>
      </c>
      <c r="I931" s="162" t="s">
        <v>571</v>
      </c>
      <c r="J931" s="161">
        <v>31</v>
      </c>
      <c r="K931" s="161">
        <v>1</v>
      </c>
      <c r="M931" s="184" t="s">
        <v>46</v>
      </c>
      <c r="Z931" s="163"/>
      <c r="AS931" s="278"/>
      <c r="AT931" s="278"/>
      <c r="AU931" s="278"/>
      <c r="AV931" s="278"/>
      <c r="AW931" s="278"/>
      <c r="AX931" s="278"/>
      <c r="AY931" s="456"/>
      <c r="AZ931" s="278"/>
      <c r="BA931" s="278"/>
      <c r="BB931" s="278"/>
      <c r="BC931" s="278"/>
      <c r="BD931" s="164"/>
      <c r="BE931" s="164"/>
      <c r="BF931" s="164"/>
      <c r="BG931" s="164"/>
      <c r="BH931" s="164"/>
      <c r="BI931" s="164"/>
      <c r="BJ931" s="165"/>
      <c r="BK931" s="164"/>
      <c r="BL931" s="165"/>
      <c r="BM931" s="165"/>
      <c r="BN931" s="165"/>
      <c r="BO931" s="165"/>
      <c r="BP931" s="165"/>
      <c r="BQ931" s="165"/>
      <c r="BR931" s="165"/>
      <c r="BS931" s="284"/>
      <c r="BT931" s="289"/>
      <c r="BU931" s="279"/>
      <c r="BV931" s="290"/>
      <c r="BW931" s="289"/>
      <c r="BX931" s="289"/>
      <c r="BY931" s="289"/>
      <c r="BZ931" s="289"/>
      <c r="CA931" s="279"/>
      <c r="CB931" s="290"/>
      <c r="CC931" s="289"/>
      <c r="CD931" s="279"/>
      <c r="CE931" s="328"/>
      <c r="CF931" s="290"/>
      <c r="CG931" s="289"/>
      <c r="CH931" s="279"/>
      <c r="CI931" s="328"/>
      <c r="CJ931" s="290"/>
      <c r="CK931" s="289"/>
      <c r="CL931" s="279"/>
      <c r="CM931" s="328"/>
      <c r="CN931" s="290"/>
      <c r="CO931" s="289"/>
      <c r="CP931" s="279"/>
      <c r="CQ931" s="328"/>
      <c r="CR931" s="290"/>
      <c r="CS931" s="289"/>
      <c r="CT931" s="279"/>
      <c r="CU931" s="328"/>
      <c r="CV931" s="328"/>
      <c r="CW931" s="290"/>
      <c r="CX931" s="289"/>
      <c r="CY931" s="279"/>
      <c r="CZ931" s="328"/>
      <c r="DA931" s="328"/>
      <c r="DB931" s="290"/>
      <c r="DC931" s="289"/>
      <c r="DD931" s="279"/>
      <c r="DE931" s="328"/>
      <c r="DF931" s="328"/>
      <c r="DG931" s="290"/>
      <c r="DH931" s="289"/>
      <c r="DI931" s="284"/>
      <c r="DJ931" s="163">
        <v>20</v>
      </c>
      <c r="DK931" s="163">
        <v>3</v>
      </c>
      <c r="DL931" s="163">
        <v>0</v>
      </c>
      <c r="DM931" s="163">
        <v>2</v>
      </c>
      <c r="DN931" s="163">
        <v>1</v>
      </c>
      <c r="DO931" s="163">
        <v>0</v>
      </c>
      <c r="DP931" s="165">
        <v>23</v>
      </c>
      <c r="DQ931" s="165">
        <v>4</v>
      </c>
      <c r="DR931" s="165">
        <v>19</v>
      </c>
      <c r="DS931" s="163">
        <v>92</v>
      </c>
      <c r="DT931" s="163">
        <v>15</v>
      </c>
      <c r="DU931" s="163">
        <v>8</v>
      </c>
      <c r="DV931" s="163">
        <v>8</v>
      </c>
      <c r="DW931" s="163">
        <v>3</v>
      </c>
      <c r="DX931" s="163">
        <v>9</v>
      </c>
      <c r="DY931" s="163">
        <v>0</v>
      </c>
      <c r="DZ931" s="163">
        <v>1</v>
      </c>
      <c r="EA931" s="163">
        <v>0</v>
      </c>
      <c r="EB931" s="163">
        <v>0</v>
      </c>
      <c r="EC931" s="163">
        <v>25</v>
      </c>
      <c r="ED931" s="165">
        <v>9.7826103181607298</v>
      </c>
      <c r="EE931" s="165">
        <v>3.5217397145378602</v>
      </c>
      <c r="EF931" s="165">
        <v>1.1739132381792801</v>
      </c>
      <c r="EG931" s="165">
        <v>5.8695661908964301</v>
      </c>
      <c r="EH931" s="166">
        <v>1.0434784339371399</v>
      </c>
      <c r="EI931" s="165">
        <v>80.941788467000407</v>
      </c>
      <c r="EJ931" s="164">
        <v>0.18292682926829201</v>
      </c>
      <c r="EK931" s="164">
        <v>0.22222222222222199</v>
      </c>
      <c r="EL931" s="278">
        <v>0.29824561399999999</v>
      </c>
      <c r="EM931" s="278">
        <v>0.192982456</v>
      </c>
      <c r="EN931" s="278">
        <v>0.50877192900000001</v>
      </c>
      <c r="EO931" s="278">
        <v>8.77193E-2</v>
      </c>
      <c r="EP931" s="278">
        <v>0.40350877000000002</v>
      </c>
      <c r="EQ931" s="278">
        <v>0.11733333</v>
      </c>
      <c r="ER931" s="165">
        <v>-7.4281290777182998E-2</v>
      </c>
      <c r="ES931" s="166">
        <v>3.1304353018114299</v>
      </c>
      <c r="ET931" s="166">
        <v>3.09</v>
      </c>
      <c r="EU931" s="166">
        <v>3.91183500307947</v>
      </c>
      <c r="EV931" s="166">
        <v>4.0753988174968603</v>
      </c>
      <c r="EW931" s="166">
        <v>3.5368699885975698</v>
      </c>
      <c r="EX931" s="284">
        <v>0.15138920396566299</v>
      </c>
    </row>
    <row r="932" spans="1:154" ht="13" customHeight="1">
      <c r="A932" s="160" t="s">
        <v>19</v>
      </c>
      <c r="C932" s="160">
        <v>668984</v>
      </c>
      <c r="D932" s="160">
        <v>25921</v>
      </c>
      <c r="E932" s="160" t="s">
        <v>598</v>
      </c>
      <c r="F932" s="160" t="s">
        <v>598</v>
      </c>
      <c r="G932" s="175"/>
      <c r="H932" s="162" t="s">
        <v>3509</v>
      </c>
      <c r="I932" s="162" t="s">
        <v>209</v>
      </c>
      <c r="J932" s="160">
        <v>28</v>
      </c>
      <c r="K932" s="161">
        <v>1</v>
      </c>
      <c r="Z932" s="163"/>
      <c r="AS932" s="278"/>
      <c r="AT932" s="278"/>
      <c r="AU932" s="278"/>
      <c r="AV932" s="278"/>
      <c r="AW932" s="278"/>
      <c r="AX932" s="278"/>
      <c r="AY932" s="456"/>
      <c r="AZ932" s="278"/>
      <c r="BA932" s="278"/>
      <c r="BB932" s="278"/>
      <c r="BC932" s="278"/>
      <c r="BD932" s="164"/>
      <c r="BE932" s="164"/>
      <c r="BF932" s="164"/>
      <c r="BG932" s="164"/>
      <c r="BH932" s="164"/>
      <c r="BI932" s="164"/>
      <c r="BJ932" s="165"/>
      <c r="BK932" s="164"/>
      <c r="BL932" s="165"/>
      <c r="BM932" s="165"/>
      <c r="BN932" s="165"/>
      <c r="BO932" s="165"/>
      <c r="BP932" s="165"/>
      <c r="BQ932" s="165"/>
      <c r="BR932" s="165"/>
      <c r="BS932" s="284"/>
      <c r="BT932" s="289"/>
      <c r="BU932" s="279"/>
      <c r="BV932" s="290"/>
      <c r="BW932" s="289"/>
      <c r="BX932" s="289"/>
      <c r="BY932" s="289"/>
      <c r="BZ932" s="289"/>
      <c r="CA932" s="279"/>
      <c r="CB932" s="290"/>
      <c r="CC932" s="289"/>
      <c r="CD932" s="279"/>
      <c r="CE932" s="328"/>
      <c r="CF932" s="290"/>
      <c r="CG932" s="289"/>
      <c r="CH932" s="279"/>
      <c r="CI932" s="328"/>
      <c r="CJ932" s="290"/>
      <c r="CK932" s="289"/>
      <c r="CL932" s="279"/>
      <c r="CM932" s="328"/>
      <c r="CN932" s="290"/>
      <c r="CO932" s="289"/>
      <c r="CP932" s="279"/>
      <c r="CQ932" s="328"/>
      <c r="CR932" s="290"/>
      <c r="CS932" s="289"/>
      <c r="CT932" s="279"/>
      <c r="CU932" s="328"/>
      <c r="CV932" s="328"/>
      <c r="CW932" s="290"/>
      <c r="CX932" s="289"/>
      <c r="CY932" s="279"/>
      <c r="CZ932" s="328"/>
      <c r="DA932" s="328"/>
      <c r="DB932" s="290"/>
      <c r="DC932" s="289"/>
      <c r="DD932" s="279"/>
      <c r="DE932" s="328"/>
      <c r="DF932" s="328"/>
      <c r="DG932" s="290"/>
      <c r="DH932" s="289"/>
      <c r="DI932" s="284"/>
      <c r="DJ932" s="163">
        <v>32</v>
      </c>
      <c r="DK932" s="163">
        <v>1</v>
      </c>
      <c r="DL932" s="163">
        <v>0</v>
      </c>
      <c r="DM932" s="163">
        <v>4</v>
      </c>
      <c r="DN932" s="163">
        <v>4</v>
      </c>
      <c r="DO932" s="163">
        <v>0</v>
      </c>
      <c r="DP932" s="165">
        <v>33.1</v>
      </c>
      <c r="DQ932" s="165">
        <v>1</v>
      </c>
      <c r="DR932" s="165">
        <v>32.099998474121001</v>
      </c>
      <c r="DS932" s="163">
        <v>139</v>
      </c>
      <c r="DT932" s="163">
        <v>24</v>
      </c>
      <c r="DU932" s="163">
        <v>17</v>
      </c>
      <c r="DV932" s="163">
        <v>14</v>
      </c>
      <c r="DW932" s="163">
        <v>3</v>
      </c>
      <c r="DX932" s="163">
        <v>18</v>
      </c>
      <c r="DY932" s="163">
        <v>2</v>
      </c>
      <c r="DZ932" s="163">
        <v>1</v>
      </c>
      <c r="EA932" s="163">
        <v>0</v>
      </c>
      <c r="EB932" s="163">
        <v>0</v>
      </c>
      <c r="EC932" s="163">
        <v>35</v>
      </c>
      <c r="ED932" s="165">
        <v>9.4500014419557807</v>
      </c>
      <c r="EE932" s="165">
        <v>4.8600007415772604</v>
      </c>
      <c r="EF932" s="165">
        <v>0.81000012359620999</v>
      </c>
      <c r="EG932" s="165">
        <v>6.4800009887696799</v>
      </c>
      <c r="EH932" s="166">
        <v>1.26000019226077</v>
      </c>
      <c r="EI932" s="165">
        <v>97.737208277075496</v>
      </c>
      <c r="EJ932" s="164">
        <v>0.2</v>
      </c>
      <c r="EK932" s="164">
        <v>0.25609756097560898</v>
      </c>
      <c r="EL932" s="278">
        <v>0.452380952</v>
      </c>
      <c r="EM932" s="278">
        <v>0.15476190400000001</v>
      </c>
      <c r="EN932" s="278">
        <v>0.39285714199999999</v>
      </c>
      <c r="EO932" s="278">
        <v>5.8823529999999999E-2</v>
      </c>
      <c r="EP932" s="278">
        <v>0.41176470999999998</v>
      </c>
      <c r="EQ932" s="278">
        <v>0.10746812</v>
      </c>
      <c r="ER932" s="165">
        <v>4.3442101158622397E-2</v>
      </c>
      <c r="ES932" s="166">
        <v>3.7800005767823102</v>
      </c>
      <c r="ET932" s="166">
        <v>2.95</v>
      </c>
      <c r="EU932" s="166">
        <v>3.8657480285644699</v>
      </c>
      <c r="EV932" s="166">
        <v>4.1555531568051203</v>
      </c>
      <c r="EW932" s="166">
        <v>3.9656427679231898</v>
      </c>
      <c r="EX932" s="284">
        <v>0.149294033646583</v>
      </c>
    </row>
    <row r="933" spans="1:154" ht="13" customHeight="1">
      <c r="A933" s="160" t="s">
        <v>19</v>
      </c>
      <c r="C933" s="160">
        <v>680689</v>
      </c>
      <c r="D933" s="160">
        <v>24581</v>
      </c>
      <c r="E933" s="160" t="s">
        <v>188</v>
      </c>
      <c r="F933" s="160" t="s">
        <v>188</v>
      </c>
      <c r="G933" s="175"/>
      <c r="H933" s="162" t="s">
        <v>3463</v>
      </c>
      <c r="I933" s="162" t="s">
        <v>3464</v>
      </c>
      <c r="J933" s="160">
        <v>25</v>
      </c>
      <c r="K933" s="161">
        <v>1</v>
      </c>
      <c r="Z933" s="163"/>
      <c r="AS933" s="278"/>
      <c r="AT933" s="278"/>
      <c r="AU933" s="278"/>
      <c r="AV933" s="278"/>
      <c r="AW933" s="278"/>
      <c r="AX933" s="278"/>
      <c r="AY933" s="456"/>
      <c r="AZ933" s="278"/>
      <c r="BA933" s="278"/>
      <c r="BB933" s="278"/>
      <c r="BC933" s="278"/>
      <c r="BD933" s="164"/>
      <c r="BE933" s="164"/>
      <c r="BF933" s="164"/>
      <c r="BG933" s="164"/>
      <c r="BH933" s="164"/>
      <c r="BI933" s="164"/>
      <c r="BJ933" s="165"/>
      <c r="BK933" s="164"/>
      <c r="BL933" s="165"/>
      <c r="BM933" s="165"/>
      <c r="BN933" s="165"/>
      <c r="BO933" s="165"/>
      <c r="BP933" s="165"/>
      <c r="BQ933" s="165"/>
      <c r="BR933" s="165"/>
      <c r="BS933" s="284"/>
      <c r="BT933" s="289"/>
      <c r="BU933" s="279"/>
      <c r="BV933" s="290"/>
      <c r="BW933" s="289"/>
      <c r="BX933" s="289"/>
      <c r="BY933" s="289"/>
      <c r="BZ933" s="289"/>
      <c r="CA933" s="279"/>
      <c r="CB933" s="290"/>
      <c r="CC933" s="289"/>
      <c r="CD933" s="279"/>
      <c r="CE933" s="328"/>
      <c r="CF933" s="290"/>
      <c r="CG933" s="289"/>
      <c r="CH933" s="279"/>
      <c r="CI933" s="328"/>
      <c r="CJ933" s="290"/>
      <c r="CK933" s="289"/>
      <c r="CL933" s="279"/>
      <c r="CM933" s="328"/>
      <c r="CN933" s="290"/>
      <c r="CO933" s="289"/>
      <c r="CP933" s="279"/>
      <c r="CQ933" s="328"/>
      <c r="CR933" s="290"/>
      <c r="CS933" s="289"/>
      <c r="CT933" s="279"/>
      <c r="CU933" s="328"/>
      <c r="CV933" s="328"/>
      <c r="CW933" s="290"/>
      <c r="CX933" s="289"/>
      <c r="CY933" s="279"/>
      <c r="CZ933" s="328"/>
      <c r="DA933" s="328"/>
      <c r="DB933" s="290"/>
      <c r="DC933" s="289"/>
      <c r="DD933" s="279"/>
      <c r="DE933" s="328"/>
      <c r="DF933" s="328"/>
      <c r="DG933" s="290"/>
      <c r="DH933" s="289"/>
      <c r="DI933" s="284"/>
      <c r="DJ933" s="163">
        <v>24</v>
      </c>
      <c r="DK933" s="163">
        <v>0</v>
      </c>
      <c r="DL933" s="163">
        <v>0</v>
      </c>
      <c r="DM933" s="163">
        <v>0</v>
      </c>
      <c r="DN933" s="163">
        <v>3</v>
      </c>
      <c r="DO933" s="163">
        <v>0</v>
      </c>
      <c r="DP933" s="165">
        <v>28.1</v>
      </c>
      <c r="DQ933" s="165"/>
      <c r="DR933" s="165">
        <v>28.100000381469702</v>
      </c>
      <c r="DS933" s="163">
        <v>123</v>
      </c>
      <c r="DT933" s="163">
        <v>25</v>
      </c>
      <c r="DU933" s="163">
        <v>16</v>
      </c>
      <c r="DV933" s="163">
        <v>13</v>
      </c>
      <c r="DW933" s="163">
        <v>2</v>
      </c>
      <c r="DX933" s="163">
        <v>12</v>
      </c>
      <c r="DY933" s="163">
        <v>4</v>
      </c>
      <c r="DZ933" s="163">
        <v>2</v>
      </c>
      <c r="EA933" s="163">
        <v>0</v>
      </c>
      <c r="EB933" s="163">
        <v>0</v>
      </c>
      <c r="EC933" s="163">
        <v>24</v>
      </c>
      <c r="ED933" s="165">
        <v>7.62353026710176</v>
      </c>
      <c r="EE933" s="165">
        <v>3.81176513355088</v>
      </c>
      <c r="EF933" s="165">
        <v>0.635294188925147</v>
      </c>
      <c r="EG933" s="165">
        <v>7.94117736156434</v>
      </c>
      <c r="EH933" s="166">
        <v>1.30588249945724</v>
      </c>
      <c r="EI933" s="165">
        <v>100.78636363057301</v>
      </c>
      <c r="EJ933" s="164">
        <v>0.22935779816513699</v>
      </c>
      <c r="EK933" s="164">
        <v>0.27710843373493899</v>
      </c>
      <c r="EL933" s="278">
        <v>0.56470588200000005</v>
      </c>
      <c r="EM933" s="278">
        <v>0.164705882</v>
      </c>
      <c r="EN933" s="278">
        <v>0.27058823500000001</v>
      </c>
      <c r="EO933" s="278">
        <v>5.8823529999999999E-2</v>
      </c>
      <c r="EP933" s="278">
        <v>0.47058823999999999</v>
      </c>
      <c r="EQ933" s="278">
        <v>7.6763490000000004E-2</v>
      </c>
      <c r="ER933" s="165">
        <v>-0.49110790992337899</v>
      </c>
      <c r="ES933" s="166">
        <v>4.1294122280134502</v>
      </c>
      <c r="ET933" s="166">
        <v>4.04</v>
      </c>
      <c r="EU933" s="166">
        <v>3.7916303416849502</v>
      </c>
      <c r="EV933" s="166">
        <v>4.0709714401369599</v>
      </c>
      <c r="EW933" s="166">
        <v>3.84323695662804</v>
      </c>
      <c r="EX933" s="284">
        <v>0.14873422682285301</v>
      </c>
    </row>
    <row r="934" spans="1:154" ht="13" customHeight="1">
      <c r="A934" s="160" t="s">
        <v>19</v>
      </c>
      <c r="B934" s="160">
        <v>12329</v>
      </c>
      <c r="C934" s="160">
        <v>670174</v>
      </c>
      <c r="D934" s="160">
        <v>22387</v>
      </c>
      <c r="E934" s="160" t="s">
        <v>609</v>
      </c>
      <c r="F934" s="160" t="s">
        <v>609</v>
      </c>
      <c r="G934" s="175"/>
      <c r="H934" s="162" t="s">
        <v>3006</v>
      </c>
      <c r="I934" s="162" t="s">
        <v>533</v>
      </c>
      <c r="J934" s="160">
        <v>27</v>
      </c>
      <c r="K934" s="161">
        <v>1</v>
      </c>
      <c r="M934" s="184" t="s">
        <v>837</v>
      </c>
      <c r="Z934" s="163"/>
      <c r="AS934" s="278"/>
      <c r="AT934" s="278"/>
      <c r="AU934" s="278"/>
      <c r="AV934" s="278"/>
      <c r="AW934" s="278"/>
      <c r="AX934" s="278"/>
      <c r="AY934" s="456"/>
      <c r="AZ934" s="278"/>
      <c r="BA934" s="278"/>
      <c r="BB934" s="278"/>
      <c r="BC934" s="278"/>
      <c r="BD934" s="164"/>
      <c r="BE934" s="164"/>
      <c r="BF934" s="164"/>
      <c r="BG934" s="164"/>
      <c r="BH934" s="164"/>
      <c r="BI934" s="164"/>
      <c r="BJ934" s="165"/>
      <c r="BK934" s="164"/>
      <c r="BL934" s="165"/>
      <c r="BM934" s="165"/>
      <c r="BN934" s="165"/>
      <c r="BO934" s="165"/>
      <c r="BP934" s="165"/>
      <c r="BQ934" s="165"/>
      <c r="BR934" s="165"/>
      <c r="BS934" s="284"/>
      <c r="BT934" s="289"/>
      <c r="BU934" s="279"/>
      <c r="BV934" s="290"/>
      <c r="BW934" s="289"/>
      <c r="BX934" s="289"/>
      <c r="BY934" s="289"/>
      <c r="BZ934" s="289"/>
      <c r="CA934" s="279"/>
      <c r="CB934" s="290"/>
      <c r="CC934" s="289"/>
      <c r="CD934" s="279"/>
      <c r="CE934" s="328"/>
      <c r="CF934" s="290"/>
      <c r="CG934" s="289"/>
      <c r="CH934" s="279"/>
      <c r="CI934" s="328"/>
      <c r="CJ934" s="290"/>
      <c r="CK934" s="289"/>
      <c r="CL934" s="279"/>
      <c r="CM934" s="328"/>
      <c r="CN934" s="290"/>
      <c r="CO934" s="289"/>
      <c r="CP934" s="279"/>
      <c r="CQ934" s="328"/>
      <c r="CR934" s="290"/>
      <c r="CS934" s="289"/>
      <c r="CT934" s="279"/>
      <c r="CU934" s="328"/>
      <c r="CV934" s="328"/>
      <c r="CW934" s="290"/>
      <c r="CX934" s="289"/>
      <c r="CY934" s="279"/>
      <c r="CZ934" s="328"/>
      <c r="DA934" s="328"/>
      <c r="DB934" s="290"/>
      <c r="DC934" s="289"/>
      <c r="DD934" s="279"/>
      <c r="DE934" s="328"/>
      <c r="DF934" s="328"/>
      <c r="DG934" s="290"/>
      <c r="DH934" s="289"/>
      <c r="DI934" s="284"/>
      <c r="DJ934" s="163">
        <v>6</v>
      </c>
      <c r="DK934" s="163">
        <v>0</v>
      </c>
      <c r="DL934" s="163">
        <v>0</v>
      </c>
      <c r="DM934" s="163">
        <v>0</v>
      </c>
      <c r="DN934" s="163">
        <v>1</v>
      </c>
      <c r="DO934" s="163">
        <v>0</v>
      </c>
      <c r="DP934" s="165">
        <v>11.2</v>
      </c>
      <c r="DQ934" s="165"/>
      <c r="DR934" s="165">
        <v>11.199999809265099</v>
      </c>
      <c r="DS934" s="163">
        <v>52</v>
      </c>
      <c r="DT934" s="163">
        <v>11</v>
      </c>
      <c r="DU934" s="163">
        <v>7</v>
      </c>
      <c r="DV934" s="163">
        <v>5</v>
      </c>
      <c r="DW934" s="163">
        <v>0</v>
      </c>
      <c r="DX934" s="163">
        <v>5</v>
      </c>
      <c r="DY934" s="163">
        <v>0</v>
      </c>
      <c r="DZ934" s="163">
        <v>1</v>
      </c>
      <c r="EA934" s="163">
        <v>0</v>
      </c>
      <c r="EB934" s="163">
        <v>0</v>
      </c>
      <c r="EC934" s="163">
        <v>9</v>
      </c>
      <c r="ED934" s="165">
        <v>6.9428575212128498</v>
      </c>
      <c r="EE934" s="165">
        <v>3.8571430673404699</v>
      </c>
      <c r="EF934" s="165">
        <v>0</v>
      </c>
      <c r="EG934" s="165">
        <v>8.4857147481490394</v>
      </c>
      <c r="EH934" s="166">
        <v>1.3714286461655001</v>
      </c>
      <c r="EI934" s="165">
        <v>106.380624424289</v>
      </c>
      <c r="EJ934" s="164">
        <v>0.23913043478260801</v>
      </c>
      <c r="EK934" s="164">
        <v>0.29729729729729698</v>
      </c>
      <c r="EL934" s="278">
        <v>0.54054053999999996</v>
      </c>
      <c r="EM934" s="278">
        <v>0.18918918900000001</v>
      </c>
      <c r="EN934" s="278">
        <v>0.27027026999999998</v>
      </c>
      <c r="EO934" s="278">
        <v>0.13513513999999999</v>
      </c>
      <c r="EP934" s="278">
        <v>0.54054053999999996</v>
      </c>
      <c r="EQ934" s="278">
        <v>0.10628019</v>
      </c>
      <c r="ER934" s="165">
        <v>-0.49117444535511501</v>
      </c>
      <c r="ES934" s="166">
        <v>3.8571430673404699</v>
      </c>
      <c r="ET934" s="166">
        <v>6.06</v>
      </c>
      <c r="EU934" s="166">
        <v>3.0857479095458902</v>
      </c>
      <c r="EV934" s="166">
        <v>4.3496484840679397</v>
      </c>
      <c r="EW934" s="166">
        <v>4.1092024967435803</v>
      </c>
      <c r="EX934" s="284">
        <v>0.14389768242835899</v>
      </c>
    </row>
    <row r="935" spans="1:154" ht="13" customHeight="1">
      <c r="A935" s="160" t="s">
        <v>19</v>
      </c>
      <c r="B935" s="160">
        <v>12232</v>
      </c>
      <c r="C935" s="160">
        <v>670766</v>
      </c>
      <c r="D935" s="160">
        <v>20038</v>
      </c>
      <c r="E935" s="160" t="s">
        <v>567</v>
      </c>
      <c r="F935" s="160" t="s">
        <v>567</v>
      </c>
      <c r="G935" s="175"/>
      <c r="H935" s="162" t="s">
        <v>2411</v>
      </c>
      <c r="I935" s="162" t="s">
        <v>1840</v>
      </c>
      <c r="J935" s="161">
        <v>29</v>
      </c>
      <c r="K935" s="161">
        <v>1</v>
      </c>
      <c r="M935" s="184" t="s">
        <v>837</v>
      </c>
      <c r="Z935" s="163"/>
      <c r="AS935" s="278"/>
      <c r="AT935" s="278"/>
      <c r="AU935" s="278"/>
      <c r="AV935" s="278"/>
      <c r="AW935" s="278"/>
      <c r="AX935" s="278"/>
      <c r="AY935" s="456"/>
      <c r="AZ935" s="278"/>
      <c r="BA935" s="278"/>
      <c r="BB935" s="278"/>
      <c r="BC935" s="278"/>
      <c r="BD935" s="164"/>
      <c r="BE935" s="164"/>
      <c r="BF935" s="164"/>
      <c r="BG935" s="164"/>
      <c r="BH935" s="164"/>
      <c r="BI935" s="164"/>
      <c r="BJ935" s="165"/>
      <c r="BK935" s="164"/>
      <c r="BL935" s="165"/>
      <c r="BM935" s="165"/>
      <c r="BN935" s="165"/>
      <c r="BO935" s="165"/>
      <c r="BP935" s="165"/>
      <c r="BQ935" s="165"/>
      <c r="BR935" s="165"/>
      <c r="BS935" s="284"/>
      <c r="BT935" s="289"/>
      <c r="BU935" s="279"/>
      <c r="BV935" s="290"/>
      <c r="BW935" s="289"/>
      <c r="BX935" s="289"/>
      <c r="BY935" s="289"/>
      <c r="BZ935" s="289"/>
      <c r="CA935" s="279"/>
      <c r="CB935" s="290"/>
      <c r="CC935" s="289"/>
      <c r="CD935" s="279"/>
      <c r="CE935" s="328"/>
      <c r="CF935" s="290"/>
      <c r="CG935" s="289"/>
      <c r="CH935" s="279"/>
      <c r="CI935" s="328"/>
      <c r="CJ935" s="290"/>
      <c r="CK935" s="289"/>
      <c r="CL935" s="279"/>
      <c r="CM935" s="328"/>
      <c r="CN935" s="290"/>
      <c r="CO935" s="289"/>
      <c r="CP935" s="279"/>
      <c r="CQ935" s="328"/>
      <c r="CR935" s="290"/>
      <c r="CS935" s="289"/>
      <c r="CT935" s="279"/>
      <c r="CU935" s="328"/>
      <c r="CV935" s="328"/>
      <c r="CW935" s="290"/>
      <c r="CX935" s="289"/>
      <c r="CY935" s="279"/>
      <c r="CZ935" s="328"/>
      <c r="DA935" s="328"/>
      <c r="DB935" s="290"/>
      <c r="DC935" s="289"/>
      <c r="DD935" s="279"/>
      <c r="DE935" s="328"/>
      <c r="DF935" s="328"/>
      <c r="DG935" s="290"/>
      <c r="DH935" s="289"/>
      <c r="DI935" s="284"/>
      <c r="DJ935" s="163">
        <v>3</v>
      </c>
      <c r="DK935" s="163">
        <v>0</v>
      </c>
      <c r="DL935" s="163">
        <v>0</v>
      </c>
      <c r="DM935" s="163">
        <v>0</v>
      </c>
      <c r="DN935" s="163">
        <v>0</v>
      </c>
      <c r="DO935" s="163">
        <v>0</v>
      </c>
      <c r="DP935" s="165">
        <v>5.0999999999999996</v>
      </c>
      <c r="DQ935" s="165"/>
      <c r="DR935" s="165">
        <v>5.0999999046325604</v>
      </c>
      <c r="DS935" s="163">
        <v>23</v>
      </c>
      <c r="DT935" s="163">
        <v>5</v>
      </c>
      <c r="DU935" s="163">
        <v>1</v>
      </c>
      <c r="DV935" s="163">
        <v>1</v>
      </c>
      <c r="DW935" s="163">
        <v>0</v>
      </c>
      <c r="DX935" s="163">
        <v>1</v>
      </c>
      <c r="DY935" s="163">
        <v>0</v>
      </c>
      <c r="DZ935" s="163">
        <v>0</v>
      </c>
      <c r="EA935" s="163">
        <v>0</v>
      </c>
      <c r="EB935" s="163">
        <v>0</v>
      </c>
      <c r="EC935" s="163">
        <v>6</v>
      </c>
      <c r="ED935" s="165">
        <v>10.1250024139886</v>
      </c>
      <c r="EE935" s="165">
        <v>1.6875004023314399</v>
      </c>
      <c r="EF935" s="165">
        <v>0</v>
      </c>
      <c r="EG935" s="165">
        <v>8.4375020116572408</v>
      </c>
      <c r="EH935" s="166">
        <v>1.1250002682209601</v>
      </c>
      <c r="EI935" s="165">
        <v>87.265372023151201</v>
      </c>
      <c r="EJ935" s="164">
        <v>0.22727272727272699</v>
      </c>
      <c r="EK935" s="164">
        <v>0.3125</v>
      </c>
      <c r="EL935" s="278">
        <v>0.1875</v>
      </c>
      <c r="EM935" s="278">
        <v>0.125</v>
      </c>
      <c r="EN935" s="278">
        <v>0.6875</v>
      </c>
      <c r="EO935" s="278">
        <v>6.25E-2</v>
      </c>
      <c r="EP935" s="278">
        <v>0.4375</v>
      </c>
      <c r="EQ935" s="278">
        <v>0.12790698</v>
      </c>
      <c r="ER935" s="165">
        <v>-0.26569970269628401</v>
      </c>
      <c r="ES935" s="166">
        <v>1.6875004023314399</v>
      </c>
      <c r="ET935" s="166">
        <v>2.5</v>
      </c>
      <c r="EU935" s="166">
        <v>1.39824750721445</v>
      </c>
      <c r="EV935" s="166">
        <v>4.4395088240157703</v>
      </c>
      <c r="EW935" s="166">
        <v>3.7015228598286298</v>
      </c>
      <c r="EX935" s="284">
        <v>0.14001752436161</v>
      </c>
    </row>
    <row r="936" spans="1:154" ht="13" customHeight="1">
      <c r="A936" s="160" t="s">
        <v>19</v>
      </c>
      <c r="B936" s="160">
        <v>12118</v>
      </c>
      <c r="C936" s="160">
        <v>677944</v>
      </c>
      <c r="D936" s="160">
        <v>27500</v>
      </c>
      <c r="E936" s="160" t="s">
        <v>213</v>
      </c>
      <c r="F936" s="160" t="s">
        <v>213</v>
      </c>
      <c r="G936" s="175"/>
      <c r="H936" s="162" t="s">
        <v>3541</v>
      </c>
      <c r="I936" s="162" t="s">
        <v>3542</v>
      </c>
      <c r="J936" s="160">
        <v>26</v>
      </c>
      <c r="K936" s="161">
        <v>1</v>
      </c>
      <c r="M936" s="184" t="s">
        <v>837</v>
      </c>
      <c r="Z936" s="163"/>
      <c r="AS936" s="278"/>
      <c r="AT936" s="278"/>
      <c r="AU936" s="278"/>
      <c r="AV936" s="278"/>
      <c r="AW936" s="278"/>
      <c r="AX936" s="278"/>
      <c r="AY936" s="456"/>
      <c r="AZ936" s="278"/>
      <c r="BA936" s="278"/>
      <c r="BB936" s="278"/>
      <c r="BC936" s="278"/>
      <c r="BD936" s="164"/>
      <c r="BE936" s="164"/>
      <c r="BF936" s="164"/>
      <c r="BG936" s="164"/>
      <c r="BH936" s="164"/>
      <c r="BI936" s="164"/>
      <c r="BJ936" s="165"/>
      <c r="BK936" s="164"/>
      <c r="BL936" s="165"/>
      <c r="BM936" s="165"/>
      <c r="BN936" s="165"/>
      <c r="BO936" s="165"/>
      <c r="BP936" s="165"/>
      <c r="BQ936" s="165"/>
      <c r="BR936" s="165"/>
      <c r="BS936" s="284"/>
      <c r="BT936" s="289"/>
      <c r="BU936" s="279"/>
      <c r="BV936" s="290"/>
      <c r="BW936" s="289"/>
      <c r="BX936" s="289"/>
      <c r="BY936" s="289"/>
      <c r="BZ936" s="289"/>
      <c r="CA936" s="279"/>
      <c r="CB936" s="290"/>
      <c r="CC936" s="289"/>
      <c r="CD936" s="279"/>
      <c r="CE936" s="328"/>
      <c r="CF936" s="290"/>
      <c r="CG936" s="289"/>
      <c r="CH936" s="279"/>
      <c r="CI936" s="328"/>
      <c r="CJ936" s="290"/>
      <c r="CK936" s="289"/>
      <c r="CL936" s="279"/>
      <c r="CM936" s="328"/>
      <c r="CN936" s="290"/>
      <c r="CO936" s="289"/>
      <c r="CP936" s="279"/>
      <c r="CQ936" s="328"/>
      <c r="CR936" s="290"/>
      <c r="CS936" s="289"/>
      <c r="CT936" s="279"/>
      <c r="CU936" s="328"/>
      <c r="CV936" s="328"/>
      <c r="CW936" s="290"/>
      <c r="CX936" s="289"/>
      <c r="CY936" s="279"/>
      <c r="CZ936" s="328"/>
      <c r="DA936" s="328"/>
      <c r="DB936" s="290"/>
      <c r="DC936" s="289"/>
      <c r="DD936" s="279"/>
      <c r="DE936" s="328"/>
      <c r="DF936" s="328"/>
      <c r="DG936" s="290"/>
      <c r="DH936" s="289"/>
      <c r="DI936" s="284"/>
      <c r="DJ936" s="163">
        <v>9</v>
      </c>
      <c r="DK936" s="163">
        <v>9</v>
      </c>
      <c r="DL936" s="163">
        <v>0</v>
      </c>
      <c r="DM936" s="163">
        <v>3</v>
      </c>
      <c r="DN936" s="163">
        <v>4</v>
      </c>
      <c r="DO936" s="163">
        <v>0</v>
      </c>
      <c r="DP936" s="165">
        <v>48</v>
      </c>
      <c r="DQ936" s="165">
        <v>48</v>
      </c>
      <c r="DR936" s="165"/>
      <c r="DS936" s="163">
        <v>205</v>
      </c>
      <c r="DT936" s="163">
        <v>47</v>
      </c>
      <c r="DU936" s="163">
        <v>19</v>
      </c>
      <c r="DV936" s="163">
        <v>19</v>
      </c>
      <c r="DW936" s="163">
        <v>9</v>
      </c>
      <c r="DX936" s="163">
        <v>16</v>
      </c>
      <c r="DY936" s="163">
        <v>1</v>
      </c>
      <c r="DZ936" s="163">
        <v>2</v>
      </c>
      <c r="EA936" s="163">
        <v>0</v>
      </c>
      <c r="EB936" s="163">
        <v>0</v>
      </c>
      <c r="EC936" s="163">
        <v>47</v>
      </c>
      <c r="ED936" s="165">
        <v>8.8125</v>
      </c>
      <c r="EE936" s="165">
        <v>3</v>
      </c>
      <c r="EF936" s="165">
        <v>1.6875</v>
      </c>
      <c r="EG936" s="165">
        <v>8.8125</v>
      </c>
      <c r="EH936" s="166">
        <v>1.3125</v>
      </c>
      <c r="EI936" s="165">
        <v>101.809576420376</v>
      </c>
      <c r="EJ936" s="164">
        <v>0.25133689839572099</v>
      </c>
      <c r="EK936" s="164">
        <v>0.29007633587786202</v>
      </c>
      <c r="EL936" s="278">
        <v>0.369565217</v>
      </c>
      <c r="EM936" s="278">
        <v>0.18115941999999999</v>
      </c>
      <c r="EN936" s="278">
        <v>0.44927536200000001</v>
      </c>
      <c r="EO936" s="278">
        <v>0.13571428999999999</v>
      </c>
      <c r="EP936" s="278">
        <v>0.50714285999999997</v>
      </c>
      <c r="EQ936" s="278">
        <v>0.10649351</v>
      </c>
      <c r="ER936" s="165">
        <v>0.642566623655346</v>
      </c>
      <c r="ES936" s="166">
        <v>3.5625</v>
      </c>
      <c r="ET936" s="166">
        <v>5.2</v>
      </c>
      <c r="EU936" s="166">
        <v>4.6899145762125602</v>
      </c>
      <c r="EV936" s="166">
        <v>4.1570424215247197</v>
      </c>
      <c r="EW936" s="166">
        <v>3.9929205955983398</v>
      </c>
      <c r="EX936" s="284">
        <v>0.13739117980003299</v>
      </c>
    </row>
    <row r="937" spans="1:154" ht="13" customHeight="1">
      <c r="A937" s="160" t="s">
        <v>19</v>
      </c>
      <c r="C937" s="160">
        <v>642121</v>
      </c>
      <c r="D937" s="160">
        <v>15256</v>
      </c>
      <c r="E937" s="160" t="s">
        <v>2178</v>
      </c>
      <c r="F937" s="160" t="s">
        <v>2178</v>
      </c>
      <c r="G937" s="175"/>
      <c r="H937" s="162" t="s">
        <v>1912</v>
      </c>
      <c r="I937" s="162" t="s">
        <v>244</v>
      </c>
      <c r="J937" s="161">
        <v>35</v>
      </c>
      <c r="K937" s="161">
        <v>1</v>
      </c>
      <c r="M937" s="184" t="s">
        <v>837</v>
      </c>
      <c r="Z937" s="163"/>
      <c r="AS937" s="278"/>
      <c r="AT937" s="278"/>
      <c r="AU937" s="278"/>
      <c r="AV937" s="278"/>
      <c r="AW937" s="278"/>
      <c r="AX937" s="278"/>
      <c r="AY937" s="456"/>
      <c r="AZ937" s="278"/>
      <c r="BA937" s="278"/>
      <c r="BB937" s="278"/>
      <c r="BC937" s="278"/>
      <c r="BD937" s="164"/>
      <c r="BE937" s="164"/>
      <c r="BF937" s="164"/>
      <c r="BG937" s="164"/>
      <c r="BH937" s="164"/>
      <c r="BI937" s="164"/>
      <c r="BJ937" s="165"/>
      <c r="BK937" s="164"/>
      <c r="BL937" s="165"/>
      <c r="BM937" s="165"/>
      <c r="BN937" s="165"/>
      <c r="BO937" s="165"/>
      <c r="BP937" s="165"/>
      <c r="BQ937" s="165"/>
      <c r="BR937" s="165"/>
      <c r="BS937" s="284"/>
      <c r="BT937" s="289"/>
      <c r="BU937" s="279"/>
      <c r="BV937" s="290"/>
      <c r="BW937" s="289"/>
      <c r="BX937" s="289"/>
      <c r="BY937" s="289"/>
      <c r="BZ937" s="289"/>
      <c r="CA937" s="279"/>
      <c r="CB937" s="290"/>
      <c r="CC937" s="289"/>
      <c r="CD937" s="279"/>
      <c r="CE937" s="328"/>
      <c r="CF937" s="290"/>
      <c r="CG937" s="289"/>
      <c r="CH937" s="279"/>
      <c r="CI937" s="328"/>
      <c r="CJ937" s="290"/>
      <c r="CK937" s="289"/>
      <c r="CL937" s="279"/>
      <c r="CM937" s="328"/>
      <c r="CN937" s="290"/>
      <c r="CO937" s="289"/>
      <c r="CP937" s="279"/>
      <c r="CQ937" s="328"/>
      <c r="CR937" s="290"/>
      <c r="CS937" s="289"/>
      <c r="CT937" s="279"/>
      <c r="CU937" s="328"/>
      <c r="CV937" s="328"/>
      <c r="CW937" s="290"/>
      <c r="CX937" s="289"/>
      <c r="CY937" s="279"/>
      <c r="CZ937" s="328"/>
      <c r="DA937" s="328"/>
      <c r="DB937" s="290"/>
      <c r="DC937" s="289"/>
      <c r="DD937" s="279"/>
      <c r="DE937" s="328"/>
      <c r="DF937" s="328"/>
      <c r="DG937" s="290"/>
      <c r="DH937" s="289"/>
      <c r="DI937" s="284"/>
      <c r="DJ937" s="163">
        <v>13</v>
      </c>
      <c r="DK937" s="163">
        <v>0</v>
      </c>
      <c r="DL937" s="163">
        <v>0</v>
      </c>
      <c r="DM937" s="163">
        <v>2</v>
      </c>
      <c r="DN937" s="163">
        <v>1</v>
      </c>
      <c r="DO937" s="163">
        <v>0</v>
      </c>
      <c r="DP937" s="165">
        <v>14</v>
      </c>
      <c r="DQ937" s="165"/>
      <c r="DR937" s="165">
        <v>14</v>
      </c>
      <c r="DS937" s="163">
        <v>58</v>
      </c>
      <c r="DT937" s="163">
        <v>15</v>
      </c>
      <c r="DU937" s="163">
        <v>5</v>
      </c>
      <c r="DV937" s="163">
        <v>5</v>
      </c>
      <c r="DW937" s="163">
        <v>1</v>
      </c>
      <c r="DX937" s="163">
        <v>4</v>
      </c>
      <c r="DY937" s="163">
        <v>1</v>
      </c>
      <c r="DZ937" s="163">
        <v>0</v>
      </c>
      <c r="EA937" s="163">
        <v>0</v>
      </c>
      <c r="EB937" s="163">
        <v>0</v>
      </c>
      <c r="EC937" s="163">
        <v>13</v>
      </c>
      <c r="ED937" s="165">
        <v>8.3571439957133702</v>
      </c>
      <c r="EE937" s="165">
        <v>2.5714289217579598</v>
      </c>
      <c r="EF937" s="165">
        <v>0.64285723043948995</v>
      </c>
      <c r="EG937" s="165">
        <v>9.6428584565923501</v>
      </c>
      <c r="EH937" s="166">
        <v>1.3571430420389201</v>
      </c>
      <c r="EI937" s="165">
        <v>105.272501525214</v>
      </c>
      <c r="EJ937" s="164">
        <v>0.27777777777777701</v>
      </c>
      <c r="EK937" s="164">
        <v>0.35</v>
      </c>
      <c r="EL937" s="278">
        <v>0.36585365800000003</v>
      </c>
      <c r="EM937" s="278">
        <v>0.34146341400000002</v>
      </c>
      <c r="EN937" s="278">
        <v>0.29268292600000001</v>
      </c>
      <c r="EO937" s="278">
        <v>2.4390240000000001E-2</v>
      </c>
      <c r="EP937" s="278">
        <v>0.48780488</v>
      </c>
      <c r="EQ937" s="278">
        <v>0.12955465999999999</v>
      </c>
      <c r="ER937" s="165">
        <v>-1.1101830269210899</v>
      </c>
      <c r="ES937" s="166">
        <v>3.21428615219744</v>
      </c>
      <c r="ET937" s="166">
        <v>3.11</v>
      </c>
      <c r="EU937" s="166">
        <v>3.01431932838595</v>
      </c>
      <c r="EV937" s="166">
        <v>3.3496484511444198</v>
      </c>
      <c r="EW937" s="166">
        <v>3.4707305250517302</v>
      </c>
      <c r="EX937" s="284">
        <v>0.13639573752879999</v>
      </c>
    </row>
    <row r="938" spans="1:154" ht="13" customHeight="1">
      <c r="A938" s="160" t="s">
        <v>19</v>
      </c>
      <c r="C938" s="160">
        <v>677020</v>
      </c>
      <c r="D938" s="160">
        <v>23617</v>
      </c>
      <c r="E938" s="160" t="s">
        <v>470</v>
      </c>
      <c r="F938" s="160" t="s">
        <v>470</v>
      </c>
      <c r="G938" s="175"/>
      <c r="H938" s="162" t="s">
        <v>206</v>
      </c>
      <c r="I938" s="162" t="s">
        <v>533</v>
      </c>
      <c r="J938" s="160">
        <v>30</v>
      </c>
      <c r="K938" s="161">
        <v>1</v>
      </c>
      <c r="Z938" s="163"/>
      <c r="AS938" s="278"/>
      <c r="AT938" s="278"/>
      <c r="AU938" s="278"/>
      <c r="AV938" s="278"/>
      <c r="AW938" s="278"/>
      <c r="AX938" s="278"/>
      <c r="AY938" s="456"/>
      <c r="AZ938" s="278"/>
      <c r="BA938" s="278"/>
      <c r="BB938" s="278"/>
      <c r="BC938" s="278"/>
      <c r="BD938" s="164"/>
      <c r="BE938" s="164"/>
      <c r="BF938" s="164"/>
      <c r="BG938" s="164"/>
      <c r="BH938" s="164"/>
      <c r="BI938" s="164"/>
      <c r="BJ938" s="165"/>
      <c r="BK938" s="164"/>
      <c r="BL938" s="165"/>
      <c r="BM938" s="165"/>
      <c r="BN938" s="165"/>
      <c r="BO938" s="165"/>
      <c r="BP938" s="165"/>
      <c r="BQ938" s="165"/>
      <c r="BR938" s="165"/>
      <c r="BS938" s="284"/>
      <c r="BT938" s="289"/>
      <c r="BU938" s="279"/>
      <c r="BV938" s="290"/>
      <c r="BW938" s="289"/>
      <c r="BX938" s="289"/>
      <c r="BY938" s="289"/>
      <c r="BZ938" s="289"/>
      <c r="CA938" s="279"/>
      <c r="CB938" s="290"/>
      <c r="CC938" s="289"/>
      <c r="CD938" s="279"/>
      <c r="CE938" s="328"/>
      <c r="CF938" s="290"/>
      <c r="CG938" s="289"/>
      <c r="CH938" s="279"/>
      <c r="CI938" s="328"/>
      <c r="CJ938" s="290"/>
      <c r="CK938" s="289"/>
      <c r="CL938" s="279"/>
      <c r="CM938" s="328"/>
      <c r="CN938" s="290"/>
      <c r="CO938" s="289"/>
      <c r="CP938" s="279"/>
      <c r="CQ938" s="328"/>
      <c r="CR938" s="290"/>
      <c r="CS938" s="289"/>
      <c r="CT938" s="279"/>
      <c r="CU938" s="328"/>
      <c r="CV938" s="328"/>
      <c r="CW938" s="290"/>
      <c r="CX938" s="289"/>
      <c r="CY938" s="279"/>
      <c r="CZ938" s="328"/>
      <c r="DA938" s="328"/>
      <c r="DB938" s="290"/>
      <c r="DC938" s="289"/>
      <c r="DD938" s="279"/>
      <c r="DE938" s="328"/>
      <c r="DF938" s="328"/>
      <c r="DG938" s="290"/>
      <c r="DH938" s="289"/>
      <c r="DI938" s="284"/>
      <c r="DJ938" s="163">
        <v>3</v>
      </c>
      <c r="DK938" s="163">
        <v>0</v>
      </c>
      <c r="DL938" s="163">
        <v>0</v>
      </c>
      <c r="DM938" s="163">
        <v>0</v>
      </c>
      <c r="DN938" s="163">
        <v>0</v>
      </c>
      <c r="DO938" s="163">
        <v>0</v>
      </c>
      <c r="DP938" s="165">
        <v>5</v>
      </c>
      <c r="DQ938" s="165"/>
      <c r="DR938" s="165">
        <v>5</v>
      </c>
      <c r="DS938" s="163">
        <v>25</v>
      </c>
      <c r="DT938" s="163">
        <v>8</v>
      </c>
      <c r="DU938" s="163">
        <v>4</v>
      </c>
      <c r="DV938" s="163">
        <v>4</v>
      </c>
      <c r="DW938" s="163">
        <v>0</v>
      </c>
      <c r="DX938" s="163">
        <v>2</v>
      </c>
      <c r="DY938" s="163">
        <v>0</v>
      </c>
      <c r="DZ938" s="163">
        <v>1</v>
      </c>
      <c r="EA938" s="163">
        <v>0</v>
      </c>
      <c r="EB938" s="163">
        <v>0</v>
      </c>
      <c r="EC938" s="163">
        <v>8</v>
      </c>
      <c r="ED938" s="165">
        <v>14.4000027465825</v>
      </c>
      <c r="EE938" s="165">
        <v>3.6000006866456302</v>
      </c>
      <c r="EF938" s="165">
        <v>0</v>
      </c>
      <c r="EG938" s="165">
        <v>14.4000027465825</v>
      </c>
      <c r="EH938" s="166">
        <v>2.00000038146979</v>
      </c>
      <c r="EI938" s="165">
        <v>155.13843175469</v>
      </c>
      <c r="EJ938" s="164">
        <v>0.36363636363636298</v>
      </c>
      <c r="EK938" s="164">
        <v>0.57142857142857095</v>
      </c>
      <c r="EL938" s="278">
        <v>0.35714285699999998</v>
      </c>
      <c r="EM938" s="278">
        <v>0.28571428500000001</v>
      </c>
      <c r="EN938" s="278">
        <v>0.35714285699999998</v>
      </c>
      <c r="EO938" s="278">
        <v>0.21428570999999999</v>
      </c>
      <c r="EP938" s="278">
        <v>0.57142857000000002</v>
      </c>
      <c r="EQ938" s="278">
        <v>0.15217391</v>
      </c>
      <c r="ER938" s="165">
        <v>0.30569845407117702</v>
      </c>
      <c r="ES938" s="166">
        <v>7.2000013732912702</v>
      </c>
      <c r="ET938" s="166">
        <v>3.8</v>
      </c>
      <c r="EU938" s="166">
        <v>1.6857476425170299</v>
      </c>
      <c r="EV938" s="166">
        <v>3.16029851368438</v>
      </c>
      <c r="EW938" s="166">
        <v>2.6122964757629301</v>
      </c>
      <c r="EX938" s="284">
        <v>0.13580572605133001</v>
      </c>
    </row>
    <row r="939" spans="1:154" ht="13" customHeight="1">
      <c r="A939" s="160" t="s">
        <v>19</v>
      </c>
      <c r="B939" s="160">
        <v>11469</v>
      </c>
      <c r="C939" s="160">
        <v>680735</v>
      </c>
      <c r="D939" s="160">
        <v>24604</v>
      </c>
      <c r="E939" s="160" t="s">
        <v>555</v>
      </c>
      <c r="F939" s="160" t="s">
        <v>555</v>
      </c>
      <c r="G939" s="175"/>
      <c r="H939" s="162" t="s">
        <v>3467</v>
      </c>
      <c r="I939" s="162" t="s">
        <v>595</v>
      </c>
      <c r="J939" s="160">
        <v>28</v>
      </c>
      <c r="K939" s="161">
        <v>1</v>
      </c>
      <c r="Z939" s="163"/>
      <c r="BT939" s="289"/>
      <c r="BU939" s="279"/>
      <c r="BV939" s="290"/>
      <c r="BW939" s="289"/>
      <c r="BX939" s="289"/>
      <c r="BY939" s="289"/>
      <c r="BZ939" s="289"/>
      <c r="CA939" s="279"/>
      <c r="CB939" s="290"/>
      <c r="CC939" s="289"/>
      <c r="CD939" s="279"/>
      <c r="CE939" s="328"/>
      <c r="CF939" s="290"/>
      <c r="CG939" s="289"/>
      <c r="CH939" s="279"/>
      <c r="CI939" s="328"/>
      <c r="CJ939" s="290"/>
      <c r="CK939" s="289"/>
      <c r="CL939" s="279"/>
      <c r="CM939" s="328"/>
      <c r="CN939" s="290"/>
      <c r="CO939" s="289"/>
      <c r="CP939" s="279"/>
      <c r="CQ939" s="328"/>
      <c r="CR939" s="290"/>
      <c r="CS939" s="289"/>
      <c r="CT939" s="279"/>
      <c r="CU939" s="328"/>
      <c r="CV939" s="328"/>
      <c r="CW939" s="290"/>
      <c r="CX939" s="289"/>
      <c r="CY939" s="279"/>
      <c r="CZ939" s="328"/>
      <c r="DA939" s="328"/>
      <c r="DB939" s="290"/>
      <c r="DC939" s="289"/>
      <c r="DD939" s="279"/>
      <c r="DE939" s="328"/>
      <c r="DF939" s="328"/>
      <c r="DG939" s="290"/>
      <c r="DH939" s="289"/>
      <c r="DJ939" s="163">
        <v>4</v>
      </c>
      <c r="DK939" s="163">
        <v>0</v>
      </c>
      <c r="DL939" s="163">
        <v>0</v>
      </c>
      <c r="DM939" s="163">
        <v>0</v>
      </c>
      <c r="DN939" s="163">
        <v>0</v>
      </c>
      <c r="DO939" s="163">
        <v>0</v>
      </c>
      <c r="DP939" s="165">
        <v>5.2</v>
      </c>
      <c r="DQ939" s="165"/>
      <c r="DR939" s="165">
        <v>5.1999998092651296</v>
      </c>
      <c r="DS939" s="163">
        <v>23</v>
      </c>
      <c r="DT939" s="163">
        <v>6</v>
      </c>
      <c r="DU939" s="163">
        <v>2</v>
      </c>
      <c r="DV939" s="163">
        <v>2</v>
      </c>
      <c r="DW939" s="163">
        <v>1</v>
      </c>
      <c r="DX939" s="163">
        <v>0</v>
      </c>
      <c r="DY939" s="163">
        <v>0</v>
      </c>
      <c r="DZ939" s="163">
        <v>0</v>
      </c>
      <c r="EA939" s="163">
        <v>2</v>
      </c>
      <c r="EB939" s="163">
        <v>0</v>
      </c>
      <c r="EC939" s="163">
        <v>10</v>
      </c>
      <c r="ED939" s="165">
        <v>15.8823547231286</v>
      </c>
      <c r="EE939" s="165">
        <v>0</v>
      </c>
      <c r="EF939" s="165">
        <v>1.58823547231286</v>
      </c>
      <c r="EG939" s="165">
        <v>9.5294128338772008</v>
      </c>
      <c r="EH939" s="166">
        <v>1.05882364820857</v>
      </c>
      <c r="EI939" s="166">
        <v>81.718673213978704</v>
      </c>
      <c r="EJ939" s="164">
        <v>0.26086956521739102</v>
      </c>
      <c r="EK939" s="164">
        <v>0.41666666666666602</v>
      </c>
      <c r="EL939" s="278">
        <v>0.307692307</v>
      </c>
      <c r="EM939" s="278">
        <v>0.46153846100000001</v>
      </c>
      <c r="EN939" s="278">
        <v>0.23076922999999999</v>
      </c>
      <c r="EO939" s="278">
        <v>0.15384614999999999</v>
      </c>
      <c r="EP939" s="278">
        <v>0.46153845999999998</v>
      </c>
      <c r="EQ939" s="278">
        <v>9.8039219999999996E-2</v>
      </c>
      <c r="ER939" s="165">
        <v>-0.49509970662431602</v>
      </c>
      <c r="ES939" s="166">
        <v>3.1764709446257302</v>
      </c>
      <c r="ET939" s="166">
        <v>4.47</v>
      </c>
      <c r="EU939" s="166">
        <v>1.85045365330255</v>
      </c>
      <c r="EV939" s="166">
        <v>0.336980266393757</v>
      </c>
      <c r="EW939" s="166">
        <v>0.86144725936275801</v>
      </c>
      <c r="EX939" s="284">
        <v>0.116657219827175</v>
      </c>
    </row>
    <row r="940" spans="1:154" ht="13" customHeight="1">
      <c r="A940" s="160" t="s">
        <v>19</v>
      </c>
      <c r="B940" s="160">
        <v>11091</v>
      </c>
      <c r="C940" s="160">
        <v>664139</v>
      </c>
      <c r="D940" s="160">
        <v>17871</v>
      </c>
      <c r="E940" s="160" t="s">
        <v>188</v>
      </c>
      <c r="F940" s="160" t="s">
        <v>188</v>
      </c>
      <c r="G940" s="175"/>
      <c r="H940" s="168" t="s">
        <v>1253</v>
      </c>
      <c r="I940" s="169" t="s">
        <v>557</v>
      </c>
      <c r="J940" s="170">
        <v>31</v>
      </c>
      <c r="K940" s="161">
        <v>1</v>
      </c>
      <c r="M940" s="184" t="s">
        <v>837</v>
      </c>
      <c r="Z940" s="163"/>
      <c r="AS940" s="278"/>
      <c r="AT940" s="278"/>
      <c r="AU940" s="278"/>
      <c r="AV940" s="278"/>
      <c r="AW940" s="278"/>
      <c r="AX940" s="278"/>
      <c r="AY940" s="456"/>
      <c r="AZ940" s="278"/>
      <c r="BA940" s="278"/>
      <c r="BB940" s="278"/>
      <c r="BC940" s="278"/>
      <c r="BD940" s="164"/>
      <c r="BE940" s="164"/>
      <c r="BF940" s="164"/>
      <c r="BG940" s="164"/>
      <c r="BH940" s="164"/>
      <c r="BI940" s="164"/>
      <c r="BJ940" s="165"/>
      <c r="BK940" s="164"/>
      <c r="BL940" s="165"/>
      <c r="BM940" s="165"/>
      <c r="BN940" s="165"/>
      <c r="BO940" s="165"/>
      <c r="BP940" s="165"/>
      <c r="BQ940" s="165"/>
      <c r="BR940" s="165"/>
      <c r="BS940" s="284"/>
      <c r="BT940" s="289"/>
      <c r="BU940" s="279"/>
      <c r="BV940" s="290"/>
      <c r="BW940" s="289"/>
      <c r="BX940" s="289"/>
      <c r="BY940" s="289"/>
      <c r="BZ940" s="289"/>
      <c r="CA940" s="279"/>
      <c r="CB940" s="290"/>
      <c r="CC940" s="289"/>
      <c r="CD940" s="279"/>
      <c r="CE940" s="328"/>
      <c r="CF940" s="290"/>
      <c r="CG940" s="289"/>
      <c r="CH940" s="279"/>
      <c r="CI940" s="328"/>
      <c r="CJ940" s="290"/>
      <c r="CK940" s="289"/>
      <c r="CL940" s="279"/>
      <c r="CM940" s="328"/>
      <c r="CN940" s="290"/>
      <c r="CO940" s="289"/>
      <c r="CP940" s="279"/>
      <c r="CQ940" s="328"/>
      <c r="CR940" s="290"/>
      <c r="CS940" s="289"/>
      <c r="CT940" s="279"/>
      <c r="CU940" s="328"/>
      <c r="CV940" s="328"/>
      <c r="CW940" s="290"/>
      <c r="CX940" s="289"/>
      <c r="CY940" s="279"/>
      <c r="CZ940" s="328"/>
      <c r="DA940" s="328"/>
      <c r="DB940" s="290"/>
      <c r="DC940" s="289"/>
      <c r="DD940" s="279"/>
      <c r="DE940" s="328"/>
      <c r="DF940" s="328"/>
      <c r="DG940" s="290"/>
      <c r="DH940" s="289"/>
      <c r="DI940" s="284"/>
      <c r="DJ940" s="163">
        <v>25</v>
      </c>
      <c r="DK940" s="163">
        <v>0</v>
      </c>
      <c r="DL940" s="163">
        <v>0</v>
      </c>
      <c r="DM940" s="163">
        <v>0</v>
      </c>
      <c r="DN940" s="163">
        <v>1</v>
      </c>
      <c r="DO940" s="163">
        <v>0</v>
      </c>
      <c r="DP940" s="165">
        <v>25.1</v>
      </c>
      <c r="DQ940" s="165"/>
      <c r="DR940" s="165">
        <v>25.100000381469702</v>
      </c>
      <c r="DS940" s="163">
        <v>109</v>
      </c>
      <c r="DT940" s="163">
        <v>26</v>
      </c>
      <c r="DU940" s="163">
        <v>13</v>
      </c>
      <c r="DV940" s="163">
        <v>13</v>
      </c>
      <c r="DW940" s="163">
        <v>3</v>
      </c>
      <c r="DX940" s="163">
        <v>8</v>
      </c>
      <c r="DY940" s="163">
        <v>0</v>
      </c>
      <c r="DZ940" s="163">
        <v>0</v>
      </c>
      <c r="EA940" s="163">
        <v>0</v>
      </c>
      <c r="EB940" s="163">
        <v>0</v>
      </c>
      <c r="EC940" s="163">
        <v>15</v>
      </c>
      <c r="ED940" s="165">
        <v>5.3289484383328896</v>
      </c>
      <c r="EE940" s="165">
        <v>2.84210583377754</v>
      </c>
      <c r="EF940" s="165">
        <v>1.06578968766657</v>
      </c>
      <c r="EG940" s="165">
        <v>9.2368439597770209</v>
      </c>
      <c r="EH940" s="166">
        <v>1.34210553261717</v>
      </c>
      <c r="EI940" s="165">
        <v>103.582011625991</v>
      </c>
      <c r="EJ940" s="164">
        <v>0.25742574257425699</v>
      </c>
      <c r="EK940" s="164">
        <v>0.27710843373493899</v>
      </c>
      <c r="EL940" s="278">
        <v>0.36046511599999997</v>
      </c>
      <c r="EM940" s="278">
        <v>0.174418604</v>
      </c>
      <c r="EN940" s="278">
        <v>0.46511627900000002</v>
      </c>
      <c r="EO940" s="278">
        <v>0.10465115999999999</v>
      </c>
      <c r="EP940" s="278">
        <v>0.33720929999999999</v>
      </c>
      <c r="EQ940" s="278">
        <v>7.2164950000000005E-2</v>
      </c>
      <c r="ER940" s="165">
        <v>-0.44159977103762899</v>
      </c>
      <c r="ES940" s="166">
        <v>4.6184219798885104</v>
      </c>
      <c r="ET940" s="166">
        <v>4.01</v>
      </c>
      <c r="EU940" s="166">
        <v>4.3883797500272701</v>
      </c>
      <c r="EV940" s="166">
        <v>5.1771439977361897</v>
      </c>
      <c r="EW940" s="166">
        <v>4.79619469852181</v>
      </c>
      <c r="EX940" s="284">
        <v>0.11156341433524999</v>
      </c>
    </row>
    <row r="941" spans="1:154" ht="13" customHeight="1">
      <c r="A941" s="160" t="s">
        <v>19</v>
      </c>
      <c r="B941" s="160">
        <v>10941</v>
      </c>
      <c r="C941" s="160">
        <v>664192</v>
      </c>
      <c r="D941" s="160">
        <v>19320</v>
      </c>
      <c r="E941" s="160" t="s">
        <v>2177</v>
      </c>
      <c r="F941" s="160" t="s">
        <v>2177</v>
      </c>
      <c r="G941" s="175"/>
      <c r="H941" s="168" t="s">
        <v>1170</v>
      </c>
      <c r="I941" s="169" t="s">
        <v>554</v>
      </c>
      <c r="J941" s="170">
        <v>32</v>
      </c>
      <c r="K941" s="161">
        <v>1</v>
      </c>
      <c r="M941" s="184" t="s">
        <v>46</v>
      </c>
      <c r="Z941" s="163"/>
      <c r="AS941" s="278"/>
      <c r="AT941" s="278"/>
      <c r="AU941" s="278"/>
      <c r="AV941" s="278"/>
      <c r="AW941" s="278"/>
      <c r="AX941" s="278"/>
      <c r="AY941" s="456"/>
      <c r="AZ941" s="278"/>
      <c r="BA941" s="278"/>
      <c r="BB941" s="278"/>
      <c r="BC941" s="278"/>
      <c r="BD941" s="164"/>
      <c r="BE941" s="164"/>
      <c r="BF941" s="164"/>
      <c r="BG941" s="164"/>
      <c r="BH941" s="164"/>
      <c r="BI941" s="164"/>
      <c r="BJ941" s="165"/>
      <c r="BK941" s="164"/>
      <c r="BL941" s="165"/>
      <c r="BM941" s="165"/>
      <c r="BN941" s="165"/>
      <c r="BO941" s="165"/>
      <c r="BP941" s="165"/>
      <c r="BQ941" s="165"/>
      <c r="BR941" s="165"/>
      <c r="BS941" s="284"/>
      <c r="BT941" s="289"/>
      <c r="BU941" s="279"/>
      <c r="BV941" s="290"/>
      <c r="BW941" s="289"/>
      <c r="BX941" s="289"/>
      <c r="BY941" s="289"/>
      <c r="BZ941" s="289"/>
      <c r="CA941" s="279"/>
      <c r="CB941" s="290"/>
      <c r="CC941" s="289"/>
      <c r="CD941" s="279"/>
      <c r="CE941" s="328"/>
      <c r="CF941" s="290"/>
      <c r="CG941" s="289"/>
      <c r="CH941" s="279"/>
      <c r="CI941" s="328"/>
      <c r="CJ941" s="290"/>
      <c r="CK941" s="289"/>
      <c r="CL941" s="279"/>
      <c r="CM941" s="328"/>
      <c r="CN941" s="290"/>
      <c r="CO941" s="289"/>
      <c r="CP941" s="279"/>
      <c r="CQ941" s="328"/>
      <c r="CR941" s="290"/>
      <c r="CS941" s="289"/>
      <c r="CT941" s="279"/>
      <c r="CU941" s="328"/>
      <c r="CV941" s="328"/>
      <c r="CW941" s="290"/>
      <c r="CX941" s="289"/>
      <c r="CY941" s="279"/>
      <c r="CZ941" s="328"/>
      <c r="DA941" s="328"/>
      <c r="DB941" s="290"/>
      <c r="DC941" s="289"/>
      <c r="DD941" s="279"/>
      <c r="DE941" s="328"/>
      <c r="DF941" s="328"/>
      <c r="DG941" s="290"/>
      <c r="DH941" s="289"/>
      <c r="DI941" s="284"/>
      <c r="DJ941" s="163">
        <v>6</v>
      </c>
      <c r="DK941" s="163">
        <v>0</v>
      </c>
      <c r="DL941" s="163">
        <v>0</v>
      </c>
      <c r="DM941" s="163">
        <v>0</v>
      </c>
      <c r="DN941" s="163">
        <v>1</v>
      </c>
      <c r="DO941" s="163">
        <v>0</v>
      </c>
      <c r="DP941" s="165">
        <v>6</v>
      </c>
      <c r="DQ941" s="165"/>
      <c r="DR941" s="165">
        <v>6</v>
      </c>
      <c r="DS941" s="163">
        <v>28</v>
      </c>
      <c r="DT941" s="163">
        <v>8</v>
      </c>
      <c r="DU941" s="163">
        <v>3</v>
      </c>
      <c r="DV941" s="163">
        <v>3</v>
      </c>
      <c r="DW941" s="163">
        <v>0</v>
      </c>
      <c r="DX941" s="163">
        <v>2</v>
      </c>
      <c r="DY941" s="163">
        <v>0</v>
      </c>
      <c r="DZ941" s="163">
        <v>0</v>
      </c>
      <c r="EA941" s="163">
        <v>0</v>
      </c>
      <c r="EB941" s="163">
        <v>0</v>
      </c>
      <c r="EC941" s="163">
        <v>6</v>
      </c>
      <c r="ED941" s="165">
        <v>9.0000014305117002</v>
      </c>
      <c r="EE941" s="165">
        <v>3.0000004768372301</v>
      </c>
      <c r="EF941" s="165">
        <v>0</v>
      </c>
      <c r="EG941" s="165">
        <v>12.000001907348899</v>
      </c>
      <c r="EH941" s="166">
        <v>1.6666669315762399</v>
      </c>
      <c r="EI941" s="165">
        <v>128.631250887205</v>
      </c>
      <c r="EJ941" s="164">
        <v>0.30769230769230699</v>
      </c>
      <c r="EK941" s="164">
        <v>0.4</v>
      </c>
      <c r="EL941" s="278">
        <v>0.6</v>
      </c>
      <c r="EM941" s="278">
        <v>0.2</v>
      </c>
      <c r="EN941" s="278">
        <v>0.2</v>
      </c>
      <c r="EO941" s="278">
        <v>0.05</v>
      </c>
      <c r="EP941" s="278">
        <v>0.25</v>
      </c>
      <c r="EQ941" s="278">
        <v>5.6603769999999998E-2</v>
      </c>
      <c r="ER941" s="165">
        <v>-0.33582654737693801</v>
      </c>
      <c r="ES941" s="166">
        <v>4.5000007152558501</v>
      </c>
      <c r="ET941" s="166">
        <v>3.02</v>
      </c>
      <c r="EU941" s="166">
        <v>2.0857477506001501</v>
      </c>
      <c r="EV941" s="166">
        <v>3.0687816334618998</v>
      </c>
      <c r="EW941" s="166">
        <v>3.0209917738865402</v>
      </c>
      <c r="EX941" s="284">
        <v>0.104126460850238</v>
      </c>
    </row>
    <row r="942" spans="1:154" ht="13" customHeight="1">
      <c r="A942" s="160" t="s">
        <v>19</v>
      </c>
      <c r="B942" s="160">
        <v>13058</v>
      </c>
      <c r="C942" s="160">
        <v>686642</v>
      </c>
      <c r="D942" s="160">
        <v>29530</v>
      </c>
      <c r="E942" s="160" t="s">
        <v>164</v>
      </c>
      <c r="F942" s="160" t="s">
        <v>164</v>
      </c>
      <c r="G942" s="175"/>
      <c r="H942" s="162" t="s">
        <v>4078</v>
      </c>
      <c r="I942" s="162" t="s">
        <v>4077</v>
      </c>
      <c r="J942" s="160">
        <v>27</v>
      </c>
      <c r="K942" s="161">
        <v>1</v>
      </c>
      <c r="M942" s="184" t="s">
        <v>46</v>
      </c>
      <c r="Z942" s="163"/>
      <c r="AS942" s="278"/>
      <c r="AT942" s="278"/>
      <c r="AU942" s="278"/>
      <c r="AV942" s="278"/>
      <c r="AW942" s="278"/>
      <c r="AX942" s="278"/>
      <c r="AY942" s="456"/>
      <c r="AZ942" s="278"/>
      <c r="BA942" s="278"/>
      <c r="BB942" s="278"/>
      <c r="BC942" s="278"/>
      <c r="BD942" s="164"/>
      <c r="BE942" s="164"/>
      <c r="BF942" s="164"/>
      <c r="BG942" s="164"/>
      <c r="BH942" s="164"/>
      <c r="BI942" s="164"/>
      <c r="BJ942" s="165"/>
      <c r="BK942" s="164"/>
      <c r="BL942" s="165"/>
      <c r="BM942" s="165"/>
      <c r="BN942" s="165"/>
      <c r="BO942" s="165"/>
      <c r="BP942" s="165"/>
      <c r="BQ942" s="165"/>
      <c r="BR942" s="165"/>
      <c r="BS942" s="284"/>
      <c r="BT942" s="289"/>
      <c r="BU942" s="279"/>
      <c r="BV942" s="290"/>
      <c r="BW942" s="289"/>
      <c r="BX942" s="289"/>
      <c r="BY942" s="289"/>
      <c r="BZ942" s="289"/>
      <c r="CA942" s="279"/>
      <c r="CB942" s="290"/>
      <c r="CC942" s="289"/>
      <c r="CD942" s="279"/>
      <c r="CE942" s="328"/>
      <c r="CF942" s="290"/>
      <c r="CG942" s="289"/>
      <c r="CH942" s="279"/>
      <c r="CI942" s="328"/>
      <c r="CJ942" s="290"/>
      <c r="CK942" s="289"/>
      <c r="CL942" s="279"/>
      <c r="CM942" s="328"/>
      <c r="CN942" s="290"/>
      <c r="CO942" s="289"/>
      <c r="CP942" s="279"/>
      <c r="CQ942" s="328"/>
      <c r="CR942" s="290"/>
      <c r="CS942" s="289"/>
      <c r="CT942" s="279"/>
      <c r="CU942" s="328"/>
      <c r="CV942" s="328"/>
      <c r="CW942" s="290"/>
      <c r="CX942" s="289"/>
      <c r="CY942" s="279"/>
      <c r="CZ942" s="328"/>
      <c r="DA942" s="328"/>
      <c r="DB942" s="290"/>
      <c r="DC942" s="289"/>
      <c r="DD942" s="279"/>
      <c r="DE942" s="328"/>
      <c r="DF942" s="328"/>
      <c r="DG942" s="290"/>
      <c r="DH942" s="183"/>
      <c r="DI942" s="284"/>
      <c r="DJ942" s="163">
        <v>7</v>
      </c>
      <c r="DK942" s="163">
        <v>0</v>
      </c>
      <c r="DL942" s="163">
        <v>0</v>
      </c>
      <c r="DM942" s="163">
        <v>0</v>
      </c>
      <c r="DN942" s="163">
        <v>2</v>
      </c>
      <c r="DO942" s="163">
        <v>0</v>
      </c>
      <c r="DP942" s="165">
        <v>6.2</v>
      </c>
      <c r="DQ942" s="165"/>
      <c r="DR942" s="165">
        <v>6.1999998092651296</v>
      </c>
      <c r="DS942" s="163">
        <v>25</v>
      </c>
      <c r="DT942" s="163">
        <v>1</v>
      </c>
      <c r="DU942" s="163">
        <v>5</v>
      </c>
      <c r="DV942" s="163">
        <v>5</v>
      </c>
      <c r="DW942" s="163">
        <v>0</v>
      </c>
      <c r="DX942" s="163">
        <v>6</v>
      </c>
      <c r="DY942" s="163">
        <v>0</v>
      </c>
      <c r="DZ942" s="163">
        <v>1</v>
      </c>
      <c r="EA942" s="163">
        <v>0</v>
      </c>
      <c r="EB942" s="163">
        <v>0</v>
      </c>
      <c r="EC942" s="163">
        <v>10</v>
      </c>
      <c r="ED942" s="165">
        <v>13.5000032186515</v>
      </c>
      <c r="EE942" s="165">
        <v>8.1000019311909508</v>
      </c>
      <c r="EF942" s="165">
        <v>0</v>
      </c>
      <c r="EG942" s="165">
        <v>1.35000032186515</v>
      </c>
      <c r="EH942" s="166">
        <v>1.05000025033956</v>
      </c>
      <c r="EI942" s="165">
        <v>81.447680554941101</v>
      </c>
      <c r="EJ942" s="164">
        <v>5.5555555555555497E-2</v>
      </c>
      <c r="EK942" s="164">
        <v>0.125</v>
      </c>
      <c r="EL942" s="278">
        <v>0.5</v>
      </c>
      <c r="EM942" s="278">
        <v>0</v>
      </c>
      <c r="EN942" s="278">
        <v>0.5</v>
      </c>
      <c r="EO942" s="278">
        <v>0</v>
      </c>
      <c r="EP942" s="278">
        <v>0.75</v>
      </c>
      <c r="EQ942" s="278">
        <v>9.5652169999999995E-2</v>
      </c>
      <c r="ER942" s="165">
        <v>-0.23793635897696</v>
      </c>
      <c r="ES942" s="166">
        <v>6.75000160932579</v>
      </c>
      <c r="ET942" s="166">
        <v>3.54</v>
      </c>
      <c r="EU942" s="166">
        <v>3.2357479453086899</v>
      </c>
      <c r="EV942" s="166">
        <v>4.1204785101963504</v>
      </c>
      <c r="EW942" s="166">
        <v>4.2911380757629303</v>
      </c>
      <c r="EX942" s="284">
        <v>0.10283675789832999</v>
      </c>
    </row>
    <row r="943" spans="1:154" ht="13" customHeight="1">
      <c r="A943" s="160" t="s">
        <v>19</v>
      </c>
      <c r="B943" s="160">
        <v>12376</v>
      </c>
      <c r="C943" s="160">
        <v>669684</v>
      </c>
      <c r="D943" s="160">
        <v>26214</v>
      </c>
      <c r="E943" s="160" t="s">
        <v>609</v>
      </c>
      <c r="F943" s="160" t="s">
        <v>609</v>
      </c>
      <c r="G943" s="175"/>
      <c r="H943" s="162" t="s">
        <v>159</v>
      </c>
      <c r="I943" s="162" t="s">
        <v>545</v>
      </c>
      <c r="J943" s="160">
        <v>27</v>
      </c>
      <c r="K943" s="161">
        <v>1</v>
      </c>
      <c r="Z943" s="163"/>
      <c r="BT943" s="289"/>
      <c r="BU943" s="279"/>
      <c r="BV943" s="290"/>
      <c r="BW943" s="289"/>
      <c r="BX943" s="289"/>
      <c r="BY943" s="289"/>
      <c r="BZ943" s="289"/>
      <c r="CA943" s="279"/>
      <c r="CB943" s="290"/>
      <c r="CC943" s="289"/>
      <c r="CD943" s="279"/>
      <c r="CE943" s="328"/>
      <c r="CF943" s="290"/>
      <c r="CG943" s="289"/>
      <c r="CH943" s="279"/>
      <c r="CI943" s="328"/>
      <c r="CJ943" s="290"/>
      <c r="CK943" s="289"/>
      <c r="CL943" s="279"/>
      <c r="CM943" s="328"/>
      <c r="CN943" s="290"/>
      <c r="CO943" s="289"/>
      <c r="CP943" s="279"/>
      <c r="CQ943" s="328"/>
      <c r="CR943" s="290"/>
      <c r="CS943" s="289"/>
      <c r="CT943" s="279"/>
      <c r="CU943" s="328"/>
      <c r="CV943" s="328"/>
      <c r="CW943" s="290"/>
      <c r="CX943" s="289"/>
      <c r="CY943" s="279"/>
      <c r="CZ943" s="328"/>
      <c r="DA943" s="328"/>
      <c r="DB943" s="290"/>
      <c r="DC943" s="289"/>
      <c r="DD943" s="279"/>
      <c r="DE943" s="328"/>
      <c r="DF943" s="328"/>
      <c r="DG943" s="290"/>
      <c r="DH943" s="289"/>
      <c r="DJ943" s="163">
        <v>2</v>
      </c>
      <c r="DK943" s="163">
        <v>0</v>
      </c>
      <c r="DL943" s="163">
        <v>0</v>
      </c>
      <c r="DM943" s="163">
        <v>0</v>
      </c>
      <c r="DN943" s="163">
        <v>0</v>
      </c>
      <c r="DO943" s="163">
        <v>0</v>
      </c>
      <c r="DP943" s="165">
        <v>4.2</v>
      </c>
      <c r="DQ943" s="165"/>
      <c r="DR943" s="165">
        <v>4.1999998092651296</v>
      </c>
      <c r="DS943" s="163">
        <v>17</v>
      </c>
      <c r="DT943" s="163">
        <v>1</v>
      </c>
      <c r="DU943" s="163">
        <v>0</v>
      </c>
      <c r="DV943" s="163">
        <v>0</v>
      </c>
      <c r="DW943" s="163">
        <v>0</v>
      </c>
      <c r="DX943" s="163">
        <v>2</v>
      </c>
      <c r="DY943" s="163">
        <v>0</v>
      </c>
      <c r="DZ943" s="163">
        <v>0</v>
      </c>
      <c r="EA943" s="163">
        <v>0</v>
      </c>
      <c r="EB943" s="163">
        <v>0</v>
      </c>
      <c r="EC943" s="163">
        <v>4</v>
      </c>
      <c r="ED943" s="165">
        <v>7.7142867652738696</v>
      </c>
      <c r="EE943" s="165">
        <v>3.8571433826369299</v>
      </c>
      <c r="EF943" s="165">
        <v>0</v>
      </c>
      <c r="EG943" s="165">
        <v>1.9285716913184601</v>
      </c>
      <c r="EH943" s="166">
        <v>0.64285723043948995</v>
      </c>
      <c r="EI943" s="166">
        <v>49.865921775101398</v>
      </c>
      <c r="EJ943" s="164">
        <v>6.6666666666666596E-2</v>
      </c>
      <c r="EK943" s="164">
        <v>9.0909090909090898E-2</v>
      </c>
      <c r="EL943" s="278">
        <v>0.36363636300000002</v>
      </c>
      <c r="EM943" s="278">
        <v>0.181818181</v>
      </c>
      <c r="EN943" s="278">
        <v>0.45454545400000002</v>
      </c>
      <c r="EO943" s="278">
        <v>0</v>
      </c>
      <c r="EP943" s="278">
        <v>0.36363635999999999</v>
      </c>
      <c r="EQ943" s="278">
        <v>0.15254237000000001</v>
      </c>
      <c r="ER943" s="165">
        <v>9.9975844870560604E-2</v>
      </c>
      <c r="ES943" s="166">
        <v>0</v>
      </c>
      <c r="ET943" s="166">
        <v>1.83</v>
      </c>
      <c r="EU943" s="166">
        <v>2.6571764225862302</v>
      </c>
      <c r="EV943" s="166">
        <v>4.2370522698834003</v>
      </c>
      <c r="EW943" s="166">
        <v>4.0511707474735301</v>
      </c>
      <c r="EX943" s="284">
        <v>9.9435113370418493E-2</v>
      </c>
    </row>
    <row r="944" spans="1:154" ht="13" customHeight="1">
      <c r="A944" s="160" t="s">
        <v>19</v>
      </c>
      <c r="C944" s="160">
        <v>678020</v>
      </c>
      <c r="D944" s="160">
        <v>33294</v>
      </c>
      <c r="E944" s="160" t="s">
        <v>246</v>
      </c>
      <c r="F944" s="160" t="s">
        <v>246</v>
      </c>
      <c r="G944" s="175"/>
      <c r="H944" s="162" t="s">
        <v>4019</v>
      </c>
      <c r="I944" s="162" t="s">
        <v>602</v>
      </c>
      <c r="J944" s="160">
        <v>25</v>
      </c>
      <c r="K944" s="161">
        <v>1</v>
      </c>
      <c r="Z944" s="163"/>
      <c r="AS944" s="278"/>
      <c r="AT944" s="278"/>
      <c r="AU944" s="278"/>
      <c r="AV944" s="278"/>
      <c r="AW944" s="278"/>
      <c r="AX944" s="278"/>
      <c r="AY944" s="456"/>
      <c r="AZ944" s="278"/>
      <c r="BA944" s="278"/>
      <c r="BB944" s="278"/>
      <c r="BC944" s="278"/>
      <c r="BD944" s="164"/>
      <c r="BE944" s="164"/>
      <c r="BF944" s="164"/>
      <c r="BG944" s="164"/>
      <c r="BH944" s="164"/>
      <c r="BI944" s="164"/>
      <c r="BJ944" s="165"/>
      <c r="BK944" s="164"/>
      <c r="BL944" s="165"/>
      <c r="BM944" s="165"/>
      <c r="BN944" s="165"/>
      <c r="BO944" s="165"/>
      <c r="BP944" s="165"/>
      <c r="BQ944" s="165"/>
      <c r="BR944" s="165"/>
      <c r="BS944" s="284"/>
      <c r="BT944" s="289"/>
      <c r="BU944" s="279"/>
      <c r="BV944" s="290"/>
      <c r="BW944" s="289"/>
      <c r="BX944" s="289"/>
      <c r="BY944" s="289"/>
      <c r="BZ944" s="289"/>
      <c r="CA944" s="279"/>
      <c r="CB944" s="290"/>
      <c r="CC944" s="289"/>
      <c r="CD944" s="279"/>
      <c r="CE944" s="328"/>
      <c r="CF944" s="290"/>
      <c r="CG944" s="289"/>
      <c r="CH944" s="279"/>
      <c r="CI944" s="328"/>
      <c r="CJ944" s="290"/>
      <c r="CK944" s="289"/>
      <c r="CL944" s="279"/>
      <c r="CM944" s="328"/>
      <c r="CN944" s="290"/>
      <c r="CO944" s="289"/>
      <c r="CP944" s="279"/>
      <c r="CQ944" s="328"/>
      <c r="CR944" s="290"/>
      <c r="CS944" s="289"/>
      <c r="CT944" s="279"/>
      <c r="CU944" s="328"/>
      <c r="CV944" s="328"/>
      <c r="CW944" s="290"/>
      <c r="CX944" s="289"/>
      <c r="CY944" s="279"/>
      <c r="CZ944" s="328"/>
      <c r="DA944" s="328"/>
      <c r="DB944" s="290"/>
      <c r="DC944" s="289"/>
      <c r="DD944" s="279"/>
      <c r="DE944" s="328"/>
      <c r="DF944" s="328"/>
      <c r="DG944" s="290"/>
      <c r="DH944" s="183"/>
      <c r="DI944" s="284"/>
      <c r="DJ944" s="163">
        <v>36</v>
      </c>
      <c r="DK944" s="163">
        <v>0</v>
      </c>
      <c r="DL944" s="163">
        <v>0</v>
      </c>
      <c r="DM944" s="163">
        <v>1</v>
      </c>
      <c r="DN944" s="163">
        <v>2</v>
      </c>
      <c r="DO944" s="163">
        <v>8</v>
      </c>
      <c r="DP944" s="165">
        <v>35.200000000000003</v>
      </c>
      <c r="DQ944" s="165"/>
      <c r="DR944" s="165">
        <v>35.200000762939403</v>
      </c>
      <c r="DS944" s="163">
        <v>151</v>
      </c>
      <c r="DT944" s="163">
        <v>35</v>
      </c>
      <c r="DU944" s="163">
        <v>20</v>
      </c>
      <c r="DV944" s="163">
        <v>16</v>
      </c>
      <c r="DW944" s="163">
        <v>5</v>
      </c>
      <c r="DX944" s="163">
        <v>16</v>
      </c>
      <c r="DY944" s="163">
        <v>1</v>
      </c>
      <c r="DZ944" s="163">
        <v>0</v>
      </c>
      <c r="EA944" s="163">
        <v>3</v>
      </c>
      <c r="EB944" s="163">
        <v>0</v>
      </c>
      <c r="EC944" s="163">
        <v>32</v>
      </c>
      <c r="ED944" s="165">
        <v>8.07476779452311</v>
      </c>
      <c r="EE944" s="165">
        <v>4.0373838972615497</v>
      </c>
      <c r="EF944" s="165">
        <v>1.26168246789423</v>
      </c>
      <c r="EG944" s="165">
        <v>8.8317772752596504</v>
      </c>
      <c r="EH944" s="166">
        <v>1.4299067969468</v>
      </c>
      <c r="EI944" s="165">
        <v>110.358402425031</v>
      </c>
      <c r="EJ944" s="164">
        <v>0.25925925925925902</v>
      </c>
      <c r="EK944" s="164">
        <v>0.30612244897959101</v>
      </c>
      <c r="EL944" s="278">
        <v>0.54455445499999999</v>
      </c>
      <c r="EM944" s="278">
        <v>0.148514851</v>
      </c>
      <c r="EN944" s="278">
        <v>0.30693069299999998</v>
      </c>
      <c r="EO944" s="278">
        <v>8.7378639999999994E-2</v>
      </c>
      <c r="EP944" s="278">
        <v>0.37864078000000001</v>
      </c>
      <c r="EQ944" s="278">
        <v>0.13148148000000001</v>
      </c>
      <c r="ER944" s="165">
        <v>0.39498026940653902</v>
      </c>
      <c r="ES944" s="166">
        <v>4.0373838972615497</v>
      </c>
      <c r="ET944" s="166">
        <v>3.96</v>
      </c>
      <c r="EU944" s="166">
        <v>4.4595799301418397</v>
      </c>
      <c r="EV944" s="166">
        <v>3.9187686642289301</v>
      </c>
      <c r="EW944" s="166">
        <v>3.8835335271818798</v>
      </c>
      <c r="EX944" s="284">
        <v>9.7675688564777305E-2</v>
      </c>
    </row>
    <row r="945" spans="1:260" ht="13" customHeight="1">
      <c r="A945" s="160" t="s">
        <v>19</v>
      </c>
      <c r="B945" s="160">
        <v>12620</v>
      </c>
      <c r="C945" s="160">
        <v>660787</v>
      </c>
      <c r="D945" s="160">
        <v>21420</v>
      </c>
      <c r="E945" s="160" t="s">
        <v>16</v>
      </c>
      <c r="F945" s="160" t="s">
        <v>16</v>
      </c>
      <c r="G945" s="175"/>
      <c r="H945" s="162" t="s">
        <v>2345</v>
      </c>
      <c r="I945" s="162" t="s">
        <v>2975</v>
      </c>
      <c r="J945" s="160">
        <v>27</v>
      </c>
      <c r="K945" s="161">
        <v>1</v>
      </c>
      <c r="M945" s="184" t="s">
        <v>837</v>
      </c>
      <c r="Z945" s="163"/>
      <c r="BT945" s="289"/>
      <c r="BU945" s="279"/>
      <c r="BV945" s="290"/>
      <c r="BW945" s="289"/>
      <c r="BX945" s="289"/>
      <c r="BY945" s="289"/>
      <c r="BZ945" s="289"/>
      <c r="CA945" s="279"/>
      <c r="CB945" s="290"/>
      <c r="CC945" s="289"/>
      <c r="CD945" s="279"/>
      <c r="CE945" s="328"/>
      <c r="CF945" s="290"/>
      <c r="CG945" s="289"/>
      <c r="CH945" s="279"/>
      <c r="CI945" s="328"/>
      <c r="CJ945" s="290"/>
      <c r="CK945" s="289"/>
      <c r="CL945" s="279"/>
      <c r="CM945" s="328"/>
      <c r="CN945" s="290"/>
      <c r="CO945" s="289"/>
      <c r="CP945" s="279"/>
      <c r="CQ945" s="328"/>
      <c r="CR945" s="290"/>
      <c r="CS945" s="289"/>
      <c r="CT945" s="279"/>
      <c r="CU945" s="328"/>
      <c r="CV945" s="328"/>
      <c r="CW945" s="290"/>
      <c r="CX945" s="289"/>
      <c r="CY945" s="279"/>
      <c r="CZ945" s="328"/>
      <c r="DA945" s="328"/>
      <c r="DB945" s="290"/>
      <c r="DC945" s="289"/>
      <c r="DD945" s="279"/>
      <c r="DE945" s="328"/>
      <c r="DF945" s="328"/>
      <c r="DG945" s="290"/>
      <c r="DH945" s="289"/>
      <c r="DJ945" s="163">
        <v>14</v>
      </c>
      <c r="DK945" s="163">
        <v>0</v>
      </c>
      <c r="DL945" s="163">
        <v>0</v>
      </c>
      <c r="DM945" s="163">
        <v>0</v>
      </c>
      <c r="DN945" s="163">
        <v>0</v>
      </c>
      <c r="DO945" s="163">
        <v>0</v>
      </c>
      <c r="DP945" s="165">
        <v>20</v>
      </c>
      <c r="DQ945" s="165"/>
      <c r="DR945" s="165">
        <v>20</v>
      </c>
      <c r="DS945" s="163">
        <v>93</v>
      </c>
      <c r="DT945" s="163">
        <v>22</v>
      </c>
      <c r="DU945" s="163">
        <v>4</v>
      </c>
      <c r="DV945" s="163">
        <v>4</v>
      </c>
      <c r="DW945" s="163">
        <v>0</v>
      </c>
      <c r="DX945" s="163">
        <v>12</v>
      </c>
      <c r="DY945" s="163">
        <v>0</v>
      </c>
      <c r="DZ945" s="163">
        <v>0</v>
      </c>
      <c r="EA945" s="163">
        <v>1</v>
      </c>
      <c r="EB945" s="163">
        <v>0</v>
      </c>
      <c r="EC945" s="163">
        <v>13</v>
      </c>
      <c r="ED945" s="165">
        <v>5.8500011157991603</v>
      </c>
      <c r="EE945" s="165">
        <v>5.4000010299684504</v>
      </c>
      <c r="EF945" s="165">
        <v>0</v>
      </c>
      <c r="EG945" s="165">
        <v>9.9000018882755008</v>
      </c>
      <c r="EH945" s="166">
        <v>1.70000032424932</v>
      </c>
      <c r="EI945" s="166">
        <v>131.867666991486</v>
      </c>
      <c r="EJ945" s="164">
        <v>0.27160493827160398</v>
      </c>
      <c r="EK945" s="164">
        <v>0.32352941176470501</v>
      </c>
      <c r="EL945" s="278">
        <v>0.58208955200000001</v>
      </c>
      <c r="EM945" s="278">
        <v>0.208955223</v>
      </c>
      <c r="EN945" s="278">
        <v>0.208955223</v>
      </c>
      <c r="EO945" s="278">
        <v>4.4117650000000001E-2</v>
      </c>
      <c r="EP945" s="278">
        <v>0.38235293999999997</v>
      </c>
      <c r="EQ945" s="278">
        <v>8.2595870000000002E-2</v>
      </c>
      <c r="ER945" s="165">
        <v>-0.10150382260827601</v>
      </c>
      <c r="ES945" s="166">
        <v>1.80000034332281</v>
      </c>
      <c r="ET945" s="166">
        <v>4.6500000000000004</v>
      </c>
      <c r="EU945" s="166">
        <v>3.5857480049133401</v>
      </c>
      <c r="EV945" s="166">
        <v>4.6179336147304904</v>
      </c>
      <c r="EW945" s="166">
        <v>4.7427276279174997</v>
      </c>
      <c r="EX945" s="284">
        <v>9.4891823828220298E-2</v>
      </c>
    </row>
    <row r="946" spans="1:260" ht="13" customHeight="1">
      <c r="A946" s="160" t="s">
        <v>19</v>
      </c>
      <c r="C946" s="160">
        <v>694361</v>
      </c>
      <c r="D946" s="160">
        <v>27787</v>
      </c>
      <c r="E946" s="160" t="s">
        <v>15</v>
      </c>
      <c r="F946" s="160" t="s">
        <v>15</v>
      </c>
      <c r="G946" s="175"/>
      <c r="H946" s="162" t="s">
        <v>4120</v>
      </c>
      <c r="I946" s="162" t="s">
        <v>108</v>
      </c>
      <c r="J946" s="160">
        <v>25</v>
      </c>
      <c r="K946" s="161">
        <v>1</v>
      </c>
      <c r="Z946" s="163"/>
      <c r="AS946" s="278"/>
      <c r="AT946" s="278"/>
      <c r="AU946" s="278"/>
      <c r="AV946" s="278"/>
      <c r="AW946" s="278"/>
      <c r="AX946" s="278"/>
      <c r="AY946" s="456"/>
      <c r="AZ946" s="278"/>
      <c r="BA946" s="278"/>
      <c r="BB946" s="278"/>
      <c r="BC946" s="278"/>
      <c r="BD946" s="164"/>
      <c r="BE946" s="164"/>
      <c r="BF946" s="164"/>
      <c r="BG946" s="164"/>
      <c r="BH946" s="164"/>
      <c r="BI946" s="164"/>
      <c r="BJ946" s="165"/>
      <c r="BK946" s="164"/>
      <c r="BL946" s="165"/>
      <c r="BM946" s="165"/>
      <c r="BN946" s="165"/>
      <c r="BO946" s="165"/>
      <c r="BP946" s="165"/>
      <c r="BQ946" s="165"/>
      <c r="BR946" s="165"/>
      <c r="BS946" s="284"/>
      <c r="BT946" s="289"/>
      <c r="BU946" s="279"/>
      <c r="BV946" s="290"/>
      <c r="BW946" s="289"/>
      <c r="BX946" s="289"/>
      <c r="BY946" s="289"/>
      <c r="BZ946" s="289"/>
      <c r="CA946" s="279"/>
      <c r="CB946" s="290"/>
      <c r="CC946" s="289"/>
      <c r="CD946" s="279"/>
      <c r="CE946" s="328"/>
      <c r="CF946" s="290"/>
      <c r="CG946" s="289"/>
      <c r="CH946" s="279"/>
      <c r="CI946" s="328"/>
      <c r="CJ946" s="290"/>
      <c r="CK946" s="289"/>
      <c r="CL946" s="279"/>
      <c r="CM946" s="328"/>
      <c r="CN946" s="290"/>
      <c r="CO946" s="289"/>
      <c r="CP946" s="279"/>
      <c r="CQ946" s="328"/>
      <c r="CR946" s="290"/>
      <c r="CS946" s="289"/>
      <c r="CT946" s="279"/>
      <c r="CU946" s="328"/>
      <c r="CV946" s="328"/>
      <c r="CW946" s="290"/>
      <c r="CX946" s="289"/>
      <c r="CY946" s="279"/>
      <c r="CZ946" s="328"/>
      <c r="DA946" s="328"/>
      <c r="DB946" s="290"/>
      <c r="DC946" s="289"/>
      <c r="DD946" s="279"/>
      <c r="DE946" s="328"/>
      <c r="DF946" s="328"/>
      <c r="DG946" s="290"/>
      <c r="DH946" s="183"/>
      <c r="DI946" s="284"/>
      <c r="DJ946" s="163">
        <v>4</v>
      </c>
      <c r="DK946" s="163">
        <v>0</v>
      </c>
      <c r="DL946" s="163">
        <v>0</v>
      </c>
      <c r="DM946" s="163">
        <v>1</v>
      </c>
      <c r="DN946" s="163">
        <v>1</v>
      </c>
      <c r="DO946" s="163">
        <v>0</v>
      </c>
      <c r="DP946" s="165">
        <v>5.0999999999999996</v>
      </c>
      <c r="DQ946" s="165"/>
      <c r="DR946" s="165">
        <v>5.0999999046325604</v>
      </c>
      <c r="DS946" s="163">
        <v>25</v>
      </c>
      <c r="DT946" s="163">
        <v>5</v>
      </c>
      <c r="DU946" s="163">
        <v>1</v>
      </c>
      <c r="DV946" s="163">
        <v>1</v>
      </c>
      <c r="DW946" s="163">
        <v>0</v>
      </c>
      <c r="DX946" s="163">
        <v>2</v>
      </c>
      <c r="DY946" s="163">
        <v>0</v>
      </c>
      <c r="DZ946" s="163">
        <v>2</v>
      </c>
      <c r="EA946" s="163">
        <v>0</v>
      </c>
      <c r="EB946" s="163">
        <v>0</v>
      </c>
      <c r="EC946" s="163">
        <v>8</v>
      </c>
      <c r="ED946" s="165">
        <v>13.5000032186515</v>
      </c>
      <c r="EE946" s="165">
        <v>3.3750008046628901</v>
      </c>
      <c r="EF946" s="165">
        <v>0</v>
      </c>
      <c r="EG946" s="165">
        <v>8.4375020116572408</v>
      </c>
      <c r="EH946" s="166">
        <v>1.3125003129244499</v>
      </c>
      <c r="EI946" s="165">
        <v>101.29711812404599</v>
      </c>
      <c r="EJ946" s="164">
        <v>0.238095238095238</v>
      </c>
      <c r="EK946" s="164">
        <v>0.38461538461538403</v>
      </c>
      <c r="EL946" s="278">
        <v>0.46153846100000001</v>
      </c>
      <c r="EM946" s="278">
        <v>0.384615384</v>
      </c>
      <c r="EN946" s="278">
        <v>0.15384615300000001</v>
      </c>
      <c r="EO946" s="278">
        <v>0</v>
      </c>
      <c r="EP946" s="278">
        <v>0.38461538000000001</v>
      </c>
      <c r="EQ946" s="278">
        <v>0.13913043</v>
      </c>
      <c r="ER946" s="165">
        <v>-0.34209490853170499</v>
      </c>
      <c r="ES946" s="166">
        <v>1.6875004023314399</v>
      </c>
      <c r="ET946" s="166">
        <v>3</v>
      </c>
      <c r="EU946" s="166">
        <v>2.3357477307319199</v>
      </c>
      <c r="EV946" s="166">
        <v>2.8887043337867002</v>
      </c>
      <c r="EW946" s="166">
        <v>2.4407892757629299</v>
      </c>
      <c r="EX946" s="284">
        <v>8.6333520710468195E-2</v>
      </c>
    </row>
    <row r="947" spans="1:260" ht="13" customHeight="1">
      <c r="A947" s="160" t="s">
        <v>19</v>
      </c>
      <c r="B947" s="160">
        <v>11142</v>
      </c>
      <c r="C947" s="160">
        <v>641656</v>
      </c>
      <c r="D947" s="160">
        <v>19261</v>
      </c>
      <c r="E947" s="160" t="s">
        <v>16</v>
      </c>
      <c r="F947" s="160" t="s">
        <v>16</v>
      </c>
      <c r="G947" s="175"/>
      <c r="H947" s="162" t="s">
        <v>543</v>
      </c>
      <c r="I947" s="162" t="s">
        <v>557</v>
      </c>
      <c r="J947" s="161">
        <v>30</v>
      </c>
      <c r="K947" s="161">
        <v>1</v>
      </c>
      <c r="M947" s="184" t="s">
        <v>837</v>
      </c>
      <c r="Z947" s="163"/>
      <c r="AS947" s="278"/>
      <c r="AT947" s="278"/>
      <c r="AU947" s="278"/>
      <c r="AV947" s="278"/>
      <c r="AW947" s="278"/>
      <c r="AX947" s="278"/>
      <c r="AY947" s="456"/>
      <c r="AZ947" s="278"/>
      <c r="BA947" s="278"/>
      <c r="BB947" s="278"/>
      <c r="BC947" s="278"/>
      <c r="BD947" s="164"/>
      <c r="BE947" s="164"/>
      <c r="BF947" s="164"/>
      <c r="BG947" s="164"/>
      <c r="BH947" s="164"/>
      <c r="BI947" s="164"/>
      <c r="BJ947" s="165"/>
      <c r="BK947" s="164"/>
      <c r="BL947" s="165"/>
      <c r="BM947" s="165"/>
      <c r="BN947" s="165"/>
      <c r="BO947" s="165"/>
      <c r="BP947" s="165"/>
      <c r="BQ947" s="165"/>
      <c r="BR947" s="165"/>
      <c r="BS947" s="284"/>
      <c r="BT947" s="289"/>
      <c r="BU947" s="279"/>
      <c r="BV947" s="290"/>
      <c r="BW947" s="289"/>
      <c r="BX947" s="289"/>
      <c r="BY947" s="289"/>
      <c r="BZ947" s="289"/>
      <c r="CA947" s="279"/>
      <c r="CB947" s="290"/>
      <c r="CC947" s="289"/>
      <c r="CD947" s="279"/>
      <c r="CE947" s="328"/>
      <c r="CF947" s="290"/>
      <c r="CG947" s="289"/>
      <c r="CH947" s="279"/>
      <c r="CI947" s="328"/>
      <c r="CJ947" s="290"/>
      <c r="CK947" s="289"/>
      <c r="CL947" s="279"/>
      <c r="CM947" s="328"/>
      <c r="CN947" s="290"/>
      <c r="CO947" s="289"/>
      <c r="CP947" s="279"/>
      <c r="CQ947" s="328"/>
      <c r="CR947" s="290"/>
      <c r="CS947" s="289"/>
      <c r="CT947" s="279"/>
      <c r="CU947" s="328"/>
      <c r="CV947" s="328"/>
      <c r="CW947" s="290"/>
      <c r="CX947" s="289"/>
      <c r="CY947" s="279"/>
      <c r="CZ947" s="328"/>
      <c r="DA947" s="328"/>
      <c r="DB947" s="290"/>
      <c r="DC947" s="289"/>
      <c r="DD947" s="279"/>
      <c r="DE947" s="328"/>
      <c r="DF947" s="328"/>
      <c r="DG947" s="290"/>
      <c r="DH947" s="289"/>
      <c r="DI947" s="284"/>
      <c r="DJ947" s="163">
        <v>27</v>
      </c>
      <c r="DK947" s="163">
        <v>0</v>
      </c>
      <c r="DL947" s="163">
        <v>0</v>
      </c>
      <c r="DM947" s="163">
        <v>1</v>
      </c>
      <c r="DN947" s="163">
        <v>0</v>
      </c>
      <c r="DO947" s="163">
        <v>0</v>
      </c>
      <c r="DP947" s="165">
        <v>32</v>
      </c>
      <c r="DQ947" s="165"/>
      <c r="DR947" s="165">
        <v>32</v>
      </c>
      <c r="DS947" s="163">
        <v>134</v>
      </c>
      <c r="DT947" s="163">
        <v>22</v>
      </c>
      <c r="DU947" s="163">
        <v>14</v>
      </c>
      <c r="DV947" s="163">
        <v>13</v>
      </c>
      <c r="DW947" s="163">
        <v>3</v>
      </c>
      <c r="DX947" s="163">
        <v>19</v>
      </c>
      <c r="DY947" s="163">
        <v>1</v>
      </c>
      <c r="DZ947" s="163">
        <v>1</v>
      </c>
      <c r="EA947" s="163">
        <v>2</v>
      </c>
      <c r="EB947" s="163">
        <v>0</v>
      </c>
      <c r="EC947" s="163">
        <v>34</v>
      </c>
      <c r="ED947" s="165">
        <v>9.5625022798781991</v>
      </c>
      <c r="EE947" s="165">
        <v>5.3437512740495796</v>
      </c>
      <c r="EF947" s="165">
        <v>0.84375020116572397</v>
      </c>
      <c r="EG947" s="165">
        <v>6.1875014752153099</v>
      </c>
      <c r="EH947" s="166">
        <v>1.28125030547387</v>
      </c>
      <c r="EI947" s="165">
        <v>99.385562581922201</v>
      </c>
      <c r="EJ947" s="164">
        <v>0.19298245614035001</v>
      </c>
      <c r="EK947" s="164">
        <v>0.246753246753246</v>
      </c>
      <c r="EL947" s="278">
        <v>0.41558441499999998</v>
      </c>
      <c r="EM947" s="278">
        <v>0.168831168</v>
      </c>
      <c r="EN947" s="278">
        <v>0.41558441499999998</v>
      </c>
      <c r="EO947" s="278">
        <v>0.1</v>
      </c>
      <c r="EP947" s="278">
        <v>0.35</v>
      </c>
      <c r="EQ947" s="278">
        <v>0.12190476</v>
      </c>
      <c r="ER947" s="165">
        <v>0.205386661982455</v>
      </c>
      <c r="ES947" s="166">
        <v>3.6562508717181301</v>
      </c>
      <c r="ET947" s="166">
        <v>4.09</v>
      </c>
      <c r="EU947" s="166">
        <v>4.0544981405139504</v>
      </c>
      <c r="EV947" s="166">
        <v>4.3102987914206699</v>
      </c>
      <c r="EW947" s="166">
        <v>4.13175210254931</v>
      </c>
      <c r="EX947" s="284">
        <v>8.5466101765632602E-2</v>
      </c>
      <c r="FA947" s="167"/>
      <c r="FB947" s="167"/>
      <c r="FC947" s="167"/>
      <c r="FD947" s="167"/>
      <c r="FE947" s="167"/>
      <c r="FF947" s="167"/>
      <c r="FG947" s="167"/>
      <c r="FH947" s="167"/>
      <c r="FI947" s="167"/>
      <c r="FJ947" s="167"/>
      <c r="FK947" s="167"/>
      <c r="FL947" s="167"/>
      <c r="FM947" s="167"/>
      <c r="FN947" s="167"/>
      <c r="FO947" s="167"/>
      <c r="FP947" s="167"/>
      <c r="FQ947" s="167"/>
      <c r="FR947" s="167"/>
      <c r="FS947" s="167"/>
      <c r="FT947" s="167"/>
      <c r="FU947" s="167"/>
      <c r="FV947" s="167"/>
      <c r="FW947" s="167"/>
      <c r="FX947" s="167"/>
      <c r="FY947" s="167"/>
      <c r="FZ947" s="167"/>
      <c r="GA947" s="167"/>
      <c r="GB947" s="167"/>
      <c r="GC947" s="167"/>
      <c r="GD947" s="167"/>
      <c r="GE947" s="167"/>
      <c r="GF947" s="167"/>
      <c r="GG947" s="167"/>
      <c r="GH947" s="167"/>
      <c r="GI947" s="167"/>
      <c r="GJ947" s="167"/>
      <c r="GK947" s="167"/>
      <c r="GL947" s="167"/>
      <c r="GM947" s="167"/>
      <c r="GN947" s="167"/>
      <c r="GO947" s="167"/>
      <c r="GP947" s="167"/>
      <c r="GQ947" s="167"/>
      <c r="GR947" s="167"/>
      <c r="GS947" s="167"/>
      <c r="GT947" s="167"/>
      <c r="GU947" s="167"/>
      <c r="GV947" s="167"/>
      <c r="GW947" s="167"/>
      <c r="GX947" s="167"/>
      <c r="GY947" s="167"/>
      <c r="GZ947" s="167"/>
      <c r="HA947" s="167"/>
      <c r="HB947" s="167"/>
      <c r="HC947" s="167"/>
      <c r="HD947" s="167"/>
      <c r="HE947" s="167"/>
      <c r="HF947" s="167"/>
      <c r="HG947" s="167"/>
      <c r="HH947" s="167"/>
      <c r="HI947" s="167"/>
      <c r="HJ947" s="167"/>
      <c r="HK947" s="167"/>
      <c r="HL947" s="167"/>
      <c r="HM947" s="167"/>
      <c r="HN947" s="167"/>
      <c r="HO947" s="167"/>
      <c r="HP947" s="167"/>
      <c r="HQ947" s="167"/>
      <c r="HR947" s="167"/>
      <c r="HS947" s="167"/>
      <c r="HT947" s="167"/>
      <c r="HU947" s="167"/>
      <c r="HV947" s="167"/>
      <c r="HW947" s="167"/>
      <c r="HX947" s="167"/>
      <c r="HY947" s="167"/>
      <c r="HZ947" s="167"/>
      <c r="IA947" s="167"/>
      <c r="IB947" s="167"/>
      <c r="IC947" s="167"/>
      <c r="ID947" s="167"/>
      <c r="IE947" s="167"/>
      <c r="IF947" s="167"/>
      <c r="IG947" s="167"/>
      <c r="IH947" s="167"/>
      <c r="II947" s="167"/>
      <c r="IJ947" s="167"/>
      <c r="IK947" s="167"/>
      <c r="IL947" s="167"/>
      <c r="IM947" s="167"/>
      <c r="IN947" s="167"/>
      <c r="IO947" s="167"/>
      <c r="IP947" s="167"/>
      <c r="IQ947" s="167"/>
      <c r="IR947" s="167"/>
      <c r="IS947" s="167"/>
      <c r="IT947" s="167"/>
      <c r="IU947" s="167"/>
      <c r="IV947" s="167"/>
      <c r="IW947" s="167"/>
      <c r="IX947" s="167"/>
      <c r="IY947" s="167"/>
      <c r="IZ947" s="167"/>
    </row>
    <row r="948" spans="1:260" ht="13" customHeight="1">
      <c r="A948" s="160" t="s">
        <v>19</v>
      </c>
      <c r="B948" s="160">
        <v>11518</v>
      </c>
      <c r="C948" s="160">
        <v>657756</v>
      </c>
      <c r="D948" s="160">
        <v>19695</v>
      </c>
      <c r="E948" s="160" t="s">
        <v>2178</v>
      </c>
      <c r="F948" s="160" t="s">
        <v>2178</v>
      </c>
      <c r="G948" s="175"/>
      <c r="H948" s="162" t="s">
        <v>2388</v>
      </c>
      <c r="I948" s="162" t="s">
        <v>986</v>
      </c>
      <c r="J948" s="161">
        <v>29</v>
      </c>
      <c r="K948" s="161">
        <v>1</v>
      </c>
      <c r="M948" s="184" t="s">
        <v>837</v>
      </c>
      <c r="Z948" s="163"/>
      <c r="BT948" s="289"/>
      <c r="BU948" s="279"/>
      <c r="BV948" s="290"/>
      <c r="BW948" s="289"/>
      <c r="BX948" s="289"/>
      <c r="BY948" s="289"/>
      <c r="BZ948" s="289"/>
      <c r="CA948" s="279"/>
      <c r="CB948" s="290"/>
      <c r="CC948" s="289"/>
      <c r="CD948" s="279"/>
      <c r="CE948" s="328"/>
      <c r="CF948" s="290"/>
      <c r="CG948" s="289"/>
      <c r="CH948" s="279"/>
      <c r="CI948" s="328"/>
      <c r="CJ948" s="290"/>
      <c r="CK948" s="289"/>
      <c r="CL948" s="279"/>
      <c r="CM948" s="328"/>
      <c r="CN948" s="290"/>
      <c r="CO948" s="289"/>
      <c r="CP948" s="279"/>
      <c r="CQ948" s="328"/>
      <c r="CR948" s="290"/>
      <c r="CS948" s="289"/>
      <c r="CT948" s="279"/>
      <c r="CU948" s="328"/>
      <c r="CV948" s="328"/>
      <c r="CW948" s="290"/>
      <c r="CX948" s="289"/>
      <c r="CY948" s="279"/>
      <c r="CZ948" s="328"/>
      <c r="DA948" s="328"/>
      <c r="DB948" s="290"/>
      <c r="DC948" s="289"/>
      <c r="DD948" s="279"/>
      <c r="DE948" s="328"/>
      <c r="DF948" s="328"/>
      <c r="DG948" s="290"/>
      <c r="DH948" s="289"/>
      <c r="DJ948" s="163">
        <v>3</v>
      </c>
      <c r="DK948" s="163">
        <v>0</v>
      </c>
      <c r="DL948" s="163">
        <v>0</v>
      </c>
      <c r="DM948" s="163">
        <v>0</v>
      </c>
      <c r="DN948" s="163">
        <v>0</v>
      </c>
      <c r="DO948" s="163">
        <v>0</v>
      </c>
      <c r="DP948" s="165">
        <v>6.2</v>
      </c>
      <c r="DQ948" s="165"/>
      <c r="DR948" s="165">
        <v>6.1999998092651296</v>
      </c>
      <c r="DS948" s="163">
        <v>29</v>
      </c>
      <c r="DT948" s="163">
        <v>7</v>
      </c>
      <c r="DU948" s="163">
        <v>1</v>
      </c>
      <c r="DV948" s="163">
        <v>1</v>
      </c>
      <c r="DW948" s="163">
        <v>0</v>
      </c>
      <c r="DX948" s="163">
        <v>3</v>
      </c>
      <c r="DY948" s="163">
        <v>0</v>
      </c>
      <c r="DZ948" s="163">
        <v>0</v>
      </c>
      <c r="EA948" s="163">
        <v>0</v>
      </c>
      <c r="EB948" s="163">
        <v>0</v>
      </c>
      <c r="EC948" s="163">
        <v>5</v>
      </c>
      <c r="ED948" s="165">
        <v>6.7500006437302202</v>
      </c>
      <c r="EE948" s="165">
        <v>4.0500003862381302</v>
      </c>
      <c r="EF948" s="165">
        <v>0</v>
      </c>
      <c r="EG948" s="165">
        <v>9.4500009012223103</v>
      </c>
      <c r="EH948" s="166">
        <v>1.50000014305116</v>
      </c>
      <c r="EI948" s="166">
        <v>116.353812719651</v>
      </c>
      <c r="EJ948" s="164">
        <v>0.269230769230769</v>
      </c>
      <c r="EK948" s="164">
        <v>0.33333333333333298</v>
      </c>
      <c r="EL948" s="278">
        <v>0.28571428500000001</v>
      </c>
      <c r="EM948" s="278">
        <v>0.14285714199999999</v>
      </c>
      <c r="EN948" s="278">
        <v>0.571428571</v>
      </c>
      <c r="EO948" s="278">
        <v>0.14285713999999999</v>
      </c>
      <c r="EP948" s="278">
        <v>0.42857142999999998</v>
      </c>
      <c r="EQ948" s="278">
        <v>7.6923080000000005E-2</v>
      </c>
      <c r="ER948" s="165">
        <v>-0.25823687273523399</v>
      </c>
      <c r="ES948" s="166">
        <v>1.3500001287460399</v>
      </c>
      <c r="ET948" s="166">
        <v>4.29</v>
      </c>
      <c r="EU948" s="166">
        <v>2.9357478952407798</v>
      </c>
      <c r="EV948" s="166">
        <v>5.5899392102185503</v>
      </c>
      <c r="EW948" s="166">
        <v>4.9855607764989003</v>
      </c>
      <c r="EX948" s="284">
        <v>8.3736330270767198E-2</v>
      </c>
    </row>
    <row r="949" spans="1:260" ht="13" customHeight="1">
      <c r="A949" s="160" t="s">
        <v>19</v>
      </c>
      <c r="C949" s="160">
        <v>664123</v>
      </c>
      <c r="D949" s="160">
        <v>18384</v>
      </c>
      <c r="E949" s="160" t="s">
        <v>16</v>
      </c>
      <c r="F949" s="160" t="s">
        <v>16</v>
      </c>
      <c r="G949" s="175"/>
      <c r="H949" s="162" t="s">
        <v>2344</v>
      </c>
      <c r="I949" s="162" t="s">
        <v>524</v>
      </c>
      <c r="J949" s="161">
        <v>31</v>
      </c>
      <c r="K949" s="161">
        <v>1</v>
      </c>
      <c r="M949" s="184" t="s">
        <v>837</v>
      </c>
      <c r="Z949" s="163"/>
      <c r="AS949" s="278"/>
      <c r="AT949" s="278"/>
      <c r="AU949" s="278"/>
      <c r="AV949" s="278"/>
      <c r="AW949" s="278"/>
      <c r="AX949" s="278"/>
      <c r="AY949" s="456"/>
      <c r="AZ949" s="278"/>
      <c r="BA949" s="278"/>
      <c r="BB949" s="278"/>
      <c r="BC949" s="278"/>
      <c r="BD949" s="164"/>
      <c r="BE949" s="164"/>
      <c r="BF949" s="164"/>
      <c r="BG949" s="164"/>
      <c r="BH949" s="164"/>
      <c r="BI949" s="164"/>
      <c r="BJ949" s="165"/>
      <c r="BK949" s="164"/>
      <c r="BL949" s="165"/>
      <c r="BM949" s="165"/>
      <c r="BN949" s="165"/>
      <c r="BO949" s="165"/>
      <c r="BP949" s="165"/>
      <c r="BQ949" s="165"/>
      <c r="BR949" s="165"/>
      <c r="BS949" s="284"/>
      <c r="BT949" s="289"/>
      <c r="BU949" s="279"/>
      <c r="BV949" s="290"/>
      <c r="BW949" s="289"/>
      <c r="BX949" s="289"/>
      <c r="BY949" s="289"/>
      <c r="BZ949" s="289"/>
      <c r="CA949" s="279"/>
      <c r="CB949" s="290"/>
      <c r="CC949" s="289"/>
      <c r="CD949" s="279"/>
      <c r="CE949" s="328"/>
      <c r="CF949" s="290"/>
      <c r="CG949" s="289"/>
      <c r="CH949" s="279"/>
      <c r="CI949" s="328"/>
      <c r="CJ949" s="290"/>
      <c r="CK949" s="289"/>
      <c r="CL949" s="279"/>
      <c r="CM949" s="328"/>
      <c r="CN949" s="290"/>
      <c r="CO949" s="289"/>
      <c r="CP949" s="279"/>
      <c r="CQ949" s="328"/>
      <c r="CR949" s="290"/>
      <c r="CS949" s="289"/>
      <c r="CT949" s="279"/>
      <c r="CU949" s="328"/>
      <c r="CV949" s="328"/>
      <c r="CW949" s="290"/>
      <c r="CX949" s="289"/>
      <c r="CY949" s="279"/>
      <c r="CZ949" s="328"/>
      <c r="DA949" s="328"/>
      <c r="DB949" s="290"/>
      <c r="DC949" s="289"/>
      <c r="DD949" s="279"/>
      <c r="DE949" s="328"/>
      <c r="DF949" s="328"/>
      <c r="DG949" s="290"/>
      <c r="DH949" s="289"/>
      <c r="DI949" s="284"/>
      <c r="DJ949" s="163">
        <v>3</v>
      </c>
      <c r="DK949" s="163">
        <v>0</v>
      </c>
      <c r="DL949" s="163">
        <v>0</v>
      </c>
      <c r="DM949" s="163">
        <v>0</v>
      </c>
      <c r="DN949" s="163">
        <v>0</v>
      </c>
      <c r="DO949" s="163">
        <v>0</v>
      </c>
      <c r="DP949" s="165">
        <v>3</v>
      </c>
      <c r="DQ949" s="165"/>
      <c r="DR949" s="165">
        <v>3</v>
      </c>
      <c r="DS949" s="163">
        <v>12</v>
      </c>
      <c r="DT949" s="163">
        <v>3</v>
      </c>
      <c r="DU949" s="163">
        <v>2</v>
      </c>
      <c r="DV949" s="163">
        <v>2</v>
      </c>
      <c r="DW949" s="163">
        <v>0</v>
      </c>
      <c r="DX949" s="163">
        <v>0</v>
      </c>
      <c r="DY949" s="163">
        <v>0</v>
      </c>
      <c r="DZ949" s="163">
        <v>0</v>
      </c>
      <c r="EA949" s="163">
        <v>0</v>
      </c>
      <c r="EB949" s="163">
        <v>0</v>
      </c>
      <c r="EC949" s="163">
        <v>4</v>
      </c>
      <c r="ED949" s="165">
        <v>12</v>
      </c>
      <c r="EE949" s="165">
        <v>0</v>
      </c>
      <c r="EF949" s="165">
        <v>0</v>
      </c>
      <c r="EG949" s="165">
        <v>9</v>
      </c>
      <c r="EH949" s="166">
        <v>1</v>
      </c>
      <c r="EI949" s="165">
        <v>77.569201082191299</v>
      </c>
      <c r="EJ949" s="164">
        <v>0.25</v>
      </c>
      <c r="EK949" s="164">
        <v>0.375</v>
      </c>
      <c r="EL949" s="278">
        <v>0.5</v>
      </c>
      <c r="EM949" s="278">
        <v>0.125</v>
      </c>
      <c r="EN949" s="278">
        <v>0.375</v>
      </c>
      <c r="EO949" s="278">
        <v>0</v>
      </c>
      <c r="EP949" s="278">
        <v>0.25</v>
      </c>
      <c r="EQ949" s="278">
        <v>0.14705882000000001</v>
      </c>
      <c r="ER949" s="165">
        <v>-0.132463628793834</v>
      </c>
      <c r="ES949" s="166">
        <v>6</v>
      </c>
      <c r="ET949" s="166">
        <v>1.72</v>
      </c>
      <c r="EU949" s="166">
        <v>0.41908124287923199</v>
      </c>
      <c r="EV949" s="166">
        <v>1.8936318327983199</v>
      </c>
      <c r="EW949" s="166">
        <v>1.65233021255985</v>
      </c>
      <c r="EX949" s="284">
        <v>8.1538155674934304E-2</v>
      </c>
    </row>
    <row r="950" spans="1:260" ht="13" customHeight="1">
      <c r="A950" s="160" t="s">
        <v>19</v>
      </c>
      <c r="B950" s="160">
        <v>9563</v>
      </c>
      <c r="C950" s="160">
        <v>596112</v>
      </c>
      <c r="D950" s="160">
        <v>13594</v>
      </c>
      <c r="E950" s="160" t="s">
        <v>18</v>
      </c>
      <c r="F950" s="160" t="s">
        <v>18</v>
      </c>
      <c r="G950" s="175"/>
      <c r="H950" s="168" t="s">
        <v>671</v>
      </c>
      <c r="I950" s="169" t="s">
        <v>221</v>
      </c>
      <c r="J950" s="170">
        <v>32</v>
      </c>
      <c r="K950" s="161">
        <v>1</v>
      </c>
      <c r="M950" s="184" t="s">
        <v>837</v>
      </c>
      <c r="Z950" s="163"/>
      <c r="BT950" s="289"/>
      <c r="BU950" s="279"/>
      <c r="BV950" s="290"/>
      <c r="BW950" s="289"/>
      <c r="BX950" s="289"/>
      <c r="BY950" s="289"/>
      <c r="BZ950" s="289"/>
      <c r="CA950" s="279"/>
      <c r="CB950" s="290"/>
      <c r="CC950" s="289"/>
      <c r="CD950" s="279"/>
      <c r="CE950" s="328"/>
      <c r="CF950" s="290"/>
      <c r="CG950" s="289"/>
      <c r="CH950" s="279"/>
      <c r="CI950" s="328"/>
      <c r="CJ950" s="290"/>
      <c r="CK950" s="289"/>
      <c r="CL950" s="279"/>
      <c r="CM950" s="328"/>
      <c r="CN950" s="290"/>
      <c r="CO950" s="289"/>
      <c r="CP950" s="279"/>
      <c r="CQ950" s="328"/>
      <c r="CR950" s="290"/>
      <c r="CS950" s="289"/>
      <c r="CT950" s="279"/>
      <c r="CU950" s="328"/>
      <c r="CV950" s="328"/>
      <c r="CW950" s="290"/>
      <c r="CX950" s="289"/>
      <c r="CY950" s="279"/>
      <c r="CZ950" s="328"/>
      <c r="DA950" s="328"/>
      <c r="DB950" s="290"/>
      <c r="DC950" s="289"/>
      <c r="DD950" s="279"/>
      <c r="DE950" s="328"/>
      <c r="DF950" s="328"/>
      <c r="DG950" s="290"/>
      <c r="DH950" s="289"/>
      <c r="DJ950" s="163">
        <v>2</v>
      </c>
      <c r="DK950" s="163">
        <v>0</v>
      </c>
      <c r="DL950" s="163">
        <v>0</v>
      </c>
      <c r="DM950" s="163">
        <v>0</v>
      </c>
      <c r="DN950" s="163">
        <v>0</v>
      </c>
      <c r="DO950" s="163">
        <v>0</v>
      </c>
      <c r="DP950" s="165">
        <v>1</v>
      </c>
      <c r="DQ950" s="165"/>
      <c r="DR950" s="165">
        <v>1</v>
      </c>
      <c r="DS950" s="163">
        <v>3</v>
      </c>
      <c r="DT950" s="163">
        <v>0</v>
      </c>
      <c r="DU950" s="163">
        <v>0</v>
      </c>
      <c r="DV950" s="163">
        <v>0</v>
      </c>
      <c r="DW950" s="163">
        <v>0</v>
      </c>
      <c r="DX950" s="163">
        <v>0</v>
      </c>
      <c r="DY950" s="163">
        <v>0</v>
      </c>
      <c r="DZ950" s="163">
        <v>0</v>
      </c>
      <c r="EA950" s="163">
        <v>0</v>
      </c>
      <c r="EB950" s="163">
        <v>0</v>
      </c>
      <c r="EC950" s="163">
        <v>2</v>
      </c>
      <c r="ED950" s="165">
        <v>18</v>
      </c>
      <c r="EE950" s="165">
        <v>0</v>
      </c>
      <c r="EF950" s="165">
        <v>0</v>
      </c>
      <c r="EG950" s="165">
        <v>0</v>
      </c>
      <c r="EH950" s="166">
        <v>0</v>
      </c>
      <c r="EI950" s="166">
        <v>0</v>
      </c>
      <c r="EJ950" s="164">
        <v>0</v>
      </c>
      <c r="EK950" s="164">
        <v>0</v>
      </c>
      <c r="EL950" s="278">
        <v>0</v>
      </c>
      <c r="EM950" s="278">
        <v>0</v>
      </c>
      <c r="EN950" s="278">
        <v>1</v>
      </c>
      <c r="EO950" s="278">
        <v>0</v>
      </c>
      <c r="EP950" s="278">
        <v>0</v>
      </c>
      <c r="EQ950" s="278">
        <v>0.46666667000000001</v>
      </c>
      <c r="ER950" s="165">
        <v>-1.1707744243065401E-4</v>
      </c>
      <c r="ES950" s="166">
        <v>0</v>
      </c>
      <c r="ET950" s="166">
        <v>0</v>
      </c>
      <c r="EU950" s="166">
        <v>-0.91425209045410105</v>
      </c>
      <c r="EV950" s="166">
        <v>0.560298499464988</v>
      </c>
      <c r="EW950" s="166">
        <v>-0.22208645492306001</v>
      </c>
      <c r="EX950" s="284">
        <v>8.1336982548236805E-2</v>
      </c>
    </row>
    <row r="951" spans="1:260" ht="13" customHeight="1">
      <c r="A951" s="160" t="s">
        <v>19</v>
      </c>
      <c r="B951" s="160">
        <v>10793</v>
      </c>
      <c r="C951" s="160">
        <v>595928</v>
      </c>
      <c r="D951" s="160">
        <v>16128</v>
      </c>
      <c r="E951" s="160" t="s">
        <v>45</v>
      </c>
      <c r="F951" s="160" t="s">
        <v>45</v>
      </c>
      <c r="G951" s="175"/>
      <c r="H951" s="162" t="s">
        <v>1677</v>
      </c>
      <c r="I951" s="162" t="s">
        <v>553</v>
      </c>
      <c r="J951" s="161">
        <v>32</v>
      </c>
      <c r="K951" s="161">
        <v>1</v>
      </c>
      <c r="M951" s="184" t="s">
        <v>837</v>
      </c>
      <c r="Z951" s="163"/>
      <c r="AS951" s="278"/>
      <c r="AT951" s="278"/>
      <c r="AU951" s="278"/>
      <c r="AV951" s="278"/>
      <c r="AW951" s="278"/>
      <c r="AX951" s="278"/>
      <c r="AY951" s="456"/>
      <c r="AZ951" s="278"/>
      <c r="BA951" s="278"/>
      <c r="BB951" s="278"/>
      <c r="BC951" s="278"/>
      <c r="BD951" s="164"/>
      <c r="BE951" s="164"/>
      <c r="BF951" s="164"/>
      <c r="BG951" s="164"/>
      <c r="BH951" s="164"/>
      <c r="BI951" s="164"/>
      <c r="BJ951" s="165"/>
      <c r="BK951" s="164"/>
      <c r="BL951" s="165"/>
      <c r="BM951" s="165"/>
      <c r="BN951" s="165"/>
      <c r="BO951" s="165"/>
      <c r="BP951" s="165"/>
      <c r="BQ951" s="165"/>
      <c r="BR951" s="165"/>
      <c r="BS951" s="284"/>
      <c r="BT951" s="289"/>
      <c r="BU951" s="279"/>
      <c r="BV951" s="290"/>
      <c r="BW951" s="289"/>
      <c r="BX951" s="289"/>
      <c r="BY951" s="289"/>
      <c r="BZ951" s="289"/>
      <c r="CA951" s="279"/>
      <c r="CB951" s="290"/>
      <c r="CC951" s="289"/>
      <c r="CD951" s="279"/>
      <c r="CE951" s="328"/>
      <c r="CF951" s="290"/>
      <c r="CG951" s="289"/>
      <c r="CH951" s="279"/>
      <c r="CI951" s="328"/>
      <c r="CJ951" s="290"/>
      <c r="CK951" s="289"/>
      <c r="CL951" s="279"/>
      <c r="CM951" s="328"/>
      <c r="CN951" s="290"/>
      <c r="CO951" s="289"/>
      <c r="CP951" s="279"/>
      <c r="CQ951" s="328"/>
      <c r="CR951" s="290"/>
      <c r="CS951" s="289"/>
      <c r="CT951" s="279"/>
      <c r="CU951" s="328"/>
      <c r="CV951" s="328"/>
      <c r="CW951" s="290"/>
      <c r="CX951" s="289"/>
      <c r="CY951" s="279"/>
      <c r="CZ951" s="328"/>
      <c r="DA951" s="328"/>
      <c r="DB951" s="290"/>
      <c r="DC951" s="289"/>
      <c r="DD951" s="279"/>
      <c r="DE951" s="328"/>
      <c r="DF951" s="328"/>
      <c r="DG951" s="290"/>
      <c r="DH951" s="289"/>
      <c r="DI951" s="284"/>
      <c r="DJ951" s="163">
        <v>4</v>
      </c>
      <c r="DK951" s="163">
        <v>0</v>
      </c>
      <c r="DL951" s="163">
        <v>0</v>
      </c>
      <c r="DM951" s="163">
        <v>1</v>
      </c>
      <c r="DN951" s="163">
        <v>0</v>
      </c>
      <c r="DO951" s="163">
        <v>0</v>
      </c>
      <c r="DP951" s="165">
        <v>4.2</v>
      </c>
      <c r="DQ951" s="165"/>
      <c r="DR951" s="165">
        <v>4.1999998092651296</v>
      </c>
      <c r="DS951" s="163">
        <v>19</v>
      </c>
      <c r="DT951" s="163">
        <v>5</v>
      </c>
      <c r="DU951" s="163">
        <v>2</v>
      </c>
      <c r="DV951" s="163">
        <v>2</v>
      </c>
      <c r="DW951" s="163">
        <v>0</v>
      </c>
      <c r="DX951" s="163">
        <v>0</v>
      </c>
      <c r="DY951" s="163">
        <v>0</v>
      </c>
      <c r="DZ951" s="163">
        <v>0</v>
      </c>
      <c r="EA951" s="163">
        <v>0</v>
      </c>
      <c r="EB951" s="163">
        <v>0</v>
      </c>
      <c r="EC951" s="163">
        <v>2</v>
      </c>
      <c r="ED951" s="165">
        <v>3.8571441708783301</v>
      </c>
      <c r="EE951" s="165">
        <v>0</v>
      </c>
      <c r="EF951" s="165">
        <v>0</v>
      </c>
      <c r="EG951" s="165">
        <v>9.6428604271958296</v>
      </c>
      <c r="EH951" s="166">
        <v>1.07142893635509</v>
      </c>
      <c r="EI951" s="165">
        <v>82.691533448594498</v>
      </c>
      <c r="EJ951" s="164">
        <v>0.26315789473684198</v>
      </c>
      <c r="EK951" s="164">
        <v>0.29411764705882298</v>
      </c>
      <c r="EL951" s="278">
        <v>0.47058823500000002</v>
      </c>
      <c r="EM951" s="278">
        <v>0.17647058800000001</v>
      </c>
      <c r="EN951" s="278">
        <v>0.35294117600000002</v>
      </c>
      <c r="EO951" s="278">
        <v>5.8823529999999999E-2</v>
      </c>
      <c r="EP951" s="278">
        <v>0.41176470999999998</v>
      </c>
      <c r="EQ951" s="278">
        <v>0.10344828</v>
      </c>
      <c r="ER951" s="165">
        <v>-9.37516432326682E-2</v>
      </c>
      <c r="ES951" s="166">
        <v>3.8571441708783301</v>
      </c>
      <c r="ET951" s="166">
        <v>4.04</v>
      </c>
      <c r="EU951" s="166">
        <v>2.22860476046182</v>
      </c>
      <c r="EV951" s="166">
        <v>4.1244561646523596</v>
      </c>
      <c r="EW951" s="166">
        <v>4.1198230672218301</v>
      </c>
      <c r="EX951" s="284">
        <v>8.0722361803054796E-2</v>
      </c>
    </row>
    <row r="952" spans="1:260" ht="13" customHeight="1">
      <c r="A952" s="160" t="s">
        <v>19</v>
      </c>
      <c r="B952" s="160">
        <v>12095</v>
      </c>
      <c r="C952" s="160">
        <v>672582</v>
      </c>
      <c r="D952" s="160">
        <v>22717</v>
      </c>
      <c r="E952" s="160" t="s">
        <v>2170</v>
      </c>
      <c r="F952" s="160" t="s">
        <v>2170</v>
      </c>
      <c r="G952" s="175"/>
      <c r="H952" s="162" t="s">
        <v>2599</v>
      </c>
      <c r="I952" s="162" t="s">
        <v>1857</v>
      </c>
      <c r="J952" s="161">
        <v>25</v>
      </c>
      <c r="K952" s="161">
        <v>1</v>
      </c>
      <c r="M952" s="184" t="s">
        <v>46</v>
      </c>
      <c r="Z952" s="163"/>
      <c r="AS952" s="278"/>
      <c r="AT952" s="278"/>
      <c r="AU952" s="278"/>
      <c r="AV952" s="278"/>
      <c r="AW952" s="278"/>
      <c r="AX952" s="278"/>
      <c r="AY952" s="456"/>
      <c r="AZ952" s="278"/>
      <c r="BA952" s="278"/>
      <c r="BB952" s="278"/>
      <c r="BC952" s="278"/>
      <c r="BD952" s="164"/>
      <c r="BE952" s="164"/>
      <c r="BF952" s="164"/>
      <c r="BG952" s="164"/>
      <c r="BH952" s="164"/>
      <c r="BI952" s="164"/>
      <c r="BJ952" s="165"/>
      <c r="BK952" s="164"/>
      <c r="BL952" s="165"/>
      <c r="BM952" s="165"/>
      <c r="BN952" s="165"/>
      <c r="BO952" s="165"/>
      <c r="BP952" s="165"/>
      <c r="BQ952" s="165"/>
      <c r="BR952" s="165"/>
      <c r="BS952" s="284"/>
      <c r="BT952" s="289"/>
      <c r="BU952" s="279"/>
      <c r="BV952" s="290"/>
      <c r="BW952" s="289"/>
      <c r="BX952" s="289"/>
      <c r="BY952" s="289"/>
      <c r="BZ952" s="289"/>
      <c r="CA952" s="279"/>
      <c r="CB952" s="290"/>
      <c r="CC952" s="289"/>
      <c r="CD952" s="279"/>
      <c r="CE952" s="328"/>
      <c r="CF952" s="290"/>
      <c r="CG952" s="289"/>
      <c r="CH952" s="279"/>
      <c r="CI952" s="328"/>
      <c r="CJ952" s="290"/>
      <c r="CK952" s="289"/>
      <c r="CL952" s="279"/>
      <c r="CM952" s="328"/>
      <c r="CN952" s="290"/>
      <c r="CO952" s="289"/>
      <c r="CP952" s="279"/>
      <c r="CQ952" s="328"/>
      <c r="CR952" s="290"/>
      <c r="CS952" s="289"/>
      <c r="CT952" s="279"/>
      <c r="CU952" s="328"/>
      <c r="CV952" s="328"/>
      <c r="CW952" s="290"/>
      <c r="CX952" s="289"/>
      <c r="CY952" s="279"/>
      <c r="CZ952" s="328"/>
      <c r="DA952" s="328"/>
      <c r="DB952" s="290"/>
      <c r="DC952" s="289"/>
      <c r="DD952" s="279"/>
      <c r="DE952" s="328"/>
      <c r="DF952" s="328"/>
      <c r="DG952" s="290"/>
      <c r="DH952" s="289"/>
      <c r="DI952" s="284"/>
      <c r="DJ952" s="163">
        <v>38</v>
      </c>
      <c r="DK952" s="163">
        <v>0</v>
      </c>
      <c r="DL952" s="163">
        <v>0</v>
      </c>
      <c r="DM952" s="163">
        <v>3</v>
      </c>
      <c r="DN952" s="163">
        <v>1</v>
      </c>
      <c r="DO952" s="163">
        <v>0</v>
      </c>
      <c r="DP952" s="165">
        <v>37</v>
      </c>
      <c r="DQ952" s="165"/>
      <c r="DR952" s="165">
        <v>37</v>
      </c>
      <c r="DS952" s="163">
        <v>158</v>
      </c>
      <c r="DT952" s="163">
        <v>39</v>
      </c>
      <c r="DU952" s="163">
        <v>17</v>
      </c>
      <c r="DV952" s="163">
        <v>17</v>
      </c>
      <c r="DW952" s="163">
        <v>4</v>
      </c>
      <c r="DX952" s="163">
        <v>12</v>
      </c>
      <c r="DY952" s="163">
        <v>0</v>
      </c>
      <c r="DZ952" s="163">
        <v>2</v>
      </c>
      <c r="EA952" s="163">
        <v>0</v>
      </c>
      <c r="EB952" s="163">
        <v>0</v>
      </c>
      <c r="EC952" s="163">
        <v>32</v>
      </c>
      <c r="ED952" s="165">
        <v>7.7837853887991804</v>
      </c>
      <c r="EE952" s="165">
        <v>2.9189195207996899</v>
      </c>
      <c r="EF952" s="165">
        <v>0.97297317359989699</v>
      </c>
      <c r="EG952" s="165">
        <v>9.4864884425990006</v>
      </c>
      <c r="EH952" s="166">
        <v>1.37837866259985</v>
      </c>
      <c r="EI952" s="165">
        <v>106.91973164661</v>
      </c>
      <c r="EJ952" s="164">
        <v>0.27083333333333298</v>
      </c>
      <c r="EK952" s="164">
        <v>0.32407407407407401</v>
      </c>
      <c r="EL952" s="278">
        <v>0.68181818100000002</v>
      </c>
      <c r="EM952" s="278">
        <v>0.11818181799999999</v>
      </c>
      <c r="EN952" s="278">
        <v>0.2</v>
      </c>
      <c r="EO952" s="278">
        <v>8.0357139999999994E-2</v>
      </c>
      <c r="EP952" s="278">
        <v>0.42857142999999998</v>
      </c>
      <c r="EQ952" s="278">
        <v>6.2992129999999993E-2</v>
      </c>
      <c r="ER952" s="165">
        <v>-5.85180549419798E-2</v>
      </c>
      <c r="ES952" s="166">
        <v>4.1351359877995604</v>
      </c>
      <c r="ET952" s="166">
        <v>3.82</v>
      </c>
      <c r="EU952" s="166">
        <v>3.8965588875458099</v>
      </c>
      <c r="EV952" s="166">
        <v>3.3679131833559</v>
      </c>
      <c r="EW952" s="166">
        <v>3.0056056412249199</v>
      </c>
      <c r="EX952" s="284">
        <v>7.8384019434452001E-2</v>
      </c>
    </row>
    <row r="953" spans="1:260" ht="13" customHeight="1">
      <c r="A953" s="160" t="s">
        <v>19</v>
      </c>
      <c r="C953" s="160">
        <v>681870</v>
      </c>
      <c r="D953" s="160">
        <v>24978</v>
      </c>
      <c r="E953" s="160" t="s">
        <v>213</v>
      </c>
      <c r="F953" s="160" t="s">
        <v>213</v>
      </c>
      <c r="G953" s="175"/>
      <c r="H953" s="162" t="s">
        <v>4047</v>
      </c>
      <c r="I953" s="162" t="s">
        <v>333</v>
      </c>
      <c r="J953" s="160">
        <v>27</v>
      </c>
      <c r="K953" s="161">
        <v>1</v>
      </c>
      <c r="Z953" s="163"/>
      <c r="AS953" s="278"/>
      <c r="AT953" s="278"/>
      <c r="AU953" s="278"/>
      <c r="AV953" s="278"/>
      <c r="AW953" s="278"/>
      <c r="AX953" s="278"/>
      <c r="AY953" s="456"/>
      <c r="AZ953" s="278"/>
      <c r="BA953" s="278"/>
      <c r="BB953" s="278"/>
      <c r="BC953" s="278"/>
      <c r="BD953" s="164"/>
      <c r="BE953" s="164"/>
      <c r="BF953" s="164"/>
      <c r="BG953" s="164"/>
      <c r="BH953" s="164"/>
      <c r="BI953" s="164"/>
      <c r="BJ953" s="165"/>
      <c r="BK953" s="164"/>
      <c r="BL953" s="165"/>
      <c r="BM953" s="165"/>
      <c r="BN953" s="165"/>
      <c r="BO953" s="165"/>
      <c r="BP953" s="165"/>
      <c r="BQ953" s="165"/>
      <c r="BR953" s="165"/>
      <c r="BS953" s="284"/>
      <c r="BT953" s="289"/>
      <c r="BU953" s="279"/>
      <c r="BV953" s="290"/>
      <c r="BW953" s="289"/>
      <c r="BX953" s="289"/>
      <c r="BY953" s="289"/>
      <c r="BZ953" s="289"/>
      <c r="CA953" s="279"/>
      <c r="CB953" s="290"/>
      <c r="CC953" s="289"/>
      <c r="CD953" s="279"/>
      <c r="CE953" s="328"/>
      <c r="CF953" s="290"/>
      <c r="CG953" s="289"/>
      <c r="CH953" s="279"/>
      <c r="CI953" s="328"/>
      <c r="CJ953" s="290"/>
      <c r="CK953" s="289"/>
      <c r="CL953" s="279"/>
      <c r="CM953" s="328"/>
      <c r="CN953" s="290"/>
      <c r="CO953" s="289"/>
      <c r="CP953" s="279"/>
      <c r="CQ953" s="328"/>
      <c r="CR953" s="290"/>
      <c r="CS953" s="289"/>
      <c r="CT953" s="279"/>
      <c r="CU953" s="328"/>
      <c r="CV953" s="328"/>
      <c r="CW953" s="290"/>
      <c r="CX953" s="289"/>
      <c r="CY953" s="279"/>
      <c r="CZ953" s="328"/>
      <c r="DA953" s="328"/>
      <c r="DB953" s="290"/>
      <c r="DC953" s="289"/>
      <c r="DD953" s="279"/>
      <c r="DE953" s="328"/>
      <c r="DF953" s="328"/>
      <c r="DG953" s="290"/>
      <c r="DH953" s="183"/>
      <c r="DI953" s="284"/>
      <c r="DJ953" s="163">
        <v>4</v>
      </c>
      <c r="DK953" s="163">
        <v>0</v>
      </c>
      <c r="DL953" s="163">
        <v>0</v>
      </c>
      <c r="DM953" s="163">
        <v>0</v>
      </c>
      <c r="DN953" s="163">
        <v>0</v>
      </c>
      <c r="DO953" s="163">
        <v>0</v>
      </c>
      <c r="DP953" s="165">
        <v>4</v>
      </c>
      <c r="DQ953" s="165"/>
      <c r="DR953" s="165">
        <v>4</v>
      </c>
      <c r="DS953" s="163">
        <v>16</v>
      </c>
      <c r="DT953" s="163">
        <v>2</v>
      </c>
      <c r="DU953" s="163">
        <v>1</v>
      </c>
      <c r="DV953" s="163">
        <v>1</v>
      </c>
      <c r="DW953" s="163">
        <v>0</v>
      </c>
      <c r="DX953" s="163">
        <v>3</v>
      </c>
      <c r="DY953" s="163">
        <v>0</v>
      </c>
      <c r="DZ953" s="163">
        <v>0</v>
      </c>
      <c r="EA953" s="163">
        <v>0</v>
      </c>
      <c r="EB953" s="163">
        <v>0</v>
      </c>
      <c r="EC953" s="163">
        <v>6</v>
      </c>
      <c r="ED953" s="165">
        <v>13.5000032186515</v>
      </c>
      <c r="EE953" s="165">
        <v>6.75000160932579</v>
      </c>
      <c r="EF953" s="165">
        <v>0</v>
      </c>
      <c r="EG953" s="165">
        <v>4.50000107288386</v>
      </c>
      <c r="EH953" s="166">
        <v>1.25000029802329</v>
      </c>
      <c r="EI953" s="165">
        <v>96.961524470168001</v>
      </c>
      <c r="EJ953" s="164">
        <v>0.15384615384615299</v>
      </c>
      <c r="EK953" s="164">
        <v>0.28571428571428498</v>
      </c>
      <c r="EL953" s="278">
        <v>0.42857142799999998</v>
      </c>
      <c r="EM953" s="278">
        <v>0.14285714199999999</v>
      </c>
      <c r="EN953" s="278">
        <v>0.42857142799999998</v>
      </c>
      <c r="EO953" s="278">
        <v>0</v>
      </c>
      <c r="EP953" s="278">
        <v>0.28571428999999998</v>
      </c>
      <c r="EQ953" s="278">
        <v>5.4794519999999999E-2</v>
      </c>
      <c r="ER953" s="165">
        <v>6.8559010802938497E-2</v>
      </c>
      <c r="ES953" s="166">
        <v>2.25000053644193</v>
      </c>
      <c r="ET953" s="166">
        <v>2.06</v>
      </c>
      <c r="EU953" s="166">
        <v>2.3357477307319199</v>
      </c>
      <c r="EV953" s="166">
        <v>3.4416609368414899</v>
      </c>
      <c r="EW953" s="166">
        <v>3.58434062576293</v>
      </c>
      <c r="EX953" s="284">
        <v>7.7579841017723E-2</v>
      </c>
    </row>
    <row r="954" spans="1:260" ht="13" customHeight="1">
      <c r="A954" s="160" t="s">
        <v>19</v>
      </c>
      <c r="B954" s="160">
        <v>10787</v>
      </c>
      <c r="C954" s="160">
        <v>641835</v>
      </c>
      <c r="D954" s="160">
        <v>15042</v>
      </c>
      <c r="E954" s="160" t="s">
        <v>438</v>
      </c>
      <c r="F954" s="160" t="s">
        <v>438</v>
      </c>
      <c r="G954" s="175"/>
      <c r="H954" s="162" t="s">
        <v>1112</v>
      </c>
      <c r="I954" s="162" t="s">
        <v>175</v>
      </c>
      <c r="J954" s="161">
        <v>33</v>
      </c>
      <c r="K954" s="161">
        <v>1</v>
      </c>
      <c r="M954" s="184" t="s">
        <v>46</v>
      </c>
      <c r="Z954" s="163"/>
      <c r="AS954" s="278"/>
      <c r="AT954" s="278"/>
      <c r="AU954" s="278"/>
      <c r="AV954" s="278"/>
      <c r="AW954" s="278"/>
      <c r="AX954" s="278"/>
      <c r="AY954" s="456"/>
      <c r="AZ954" s="278"/>
      <c r="BA954" s="278"/>
      <c r="BB954" s="278"/>
      <c r="BC954" s="278"/>
      <c r="BD954" s="164"/>
      <c r="BE954" s="164"/>
      <c r="BF954" s="164"/>
      <c r="BG954" s="164"/>
      <c r="BH954" s="164"/>
      <c r="BI954" s="164"/>
      <c r="BJ954" s="165"/>
      <c r="BK954" s="164"/>
      <c r="BL954" s="165"/>
      <c r="BM954" s="165"/>
      <c r="BN954" s="165"/>
      <c r="BO954" s="165"/>
      <c r="BP954" s="165"/>
      <c r="BQ954" s="165"/>
      <c r="BR954" s="165"/>
      <c r="BS954" s="284"/>
      <c r="BT954" s="289"/>
      <c r="BU954" s="279"/>
      <c r="BV954" s="290"/>
      <c r="BW954" s="289"/>
      <c r="BX954" s="289"/>
      <c r="BY954" s="289"/>
      <c r="BZ954" s="289"/>
      <c r="CA954" s="279"/>
      <c r="CB954" s="290"/>
      <c r="CC954" s="289"/>
      <c r="CD954" s="279"/>
      <c r="CE954" s="328"/>
      <c r="CF954" s="290"/>
      <c r="CG954" s="289"/>
      <c r="CH954" s="279"/>
      <c r="CI954" s="328"/>
      <c r="CJ954" s="290"/>
      <c r="CK954" s="289"/>
      <c r="CL954" s="279"/>
      <c r="CM954" s="328"/>
      <c r="CN954" s="290"/>
      <c r="CO954" s="289"/>
      <c r="CP954" s="279"/>
      <c r="CQ954" s="328"/>
      <c r="CR954" s="290"/>
      <c r="CS954" s="289"/>
      <c r="CT954" s="279"/>
      <c r="CU954" s="328"/>
      <c r="CV954" s="328"/>
      <c r="CW954" s="290"/>
      <c r="CX954" s="289"/>
      <c r="CY954" s="279"/>
      <c r="CZ954" s="328"/>
      <c r="DA954" s="328"/>
      <c r="DB954" s="290"/>
      <c r="DC954" s="289"/>
      <c r="DD954" s="279"/>
      <c r="DE954" s="328"/>
      <c r="DF954" s="328"/>
      <c r="DG954" s="290"/>
      <c r="DH954" s="289"/>
      <c r="DI954" s="284"/>
      <c r="DJ954" s="163">
        <v>7</v>
      </c>
      <c r="DK954" s="163">
        <v>0</v>
      </c>
      <c r="DL954" s="163">
        <v>0</v>
      </c>
      <c r="DM954" s="163">
        <v>0</v>
      </c>
      <c r="DN954" s="163">
        <v>0</v>
      </c>
      <c r="DO954" s="163">
        <v>0</v>
      </c>
      <c r="DP954" s="165">
        <v>9.1</v>
      </c>
      <c r="DQ954" s="165"/>
      <c r="DR954" s="165">
        <v>9.1000003814697195</v>
      </c>
      <c r="DS954" s="163">
        <v>40</v>
      </c>
      <c r="DT954" s="163">
        <v>9</v>
      </c>
      <c r="DU954" s="163">
        <v>3</v>
      </c>
      <c r="DV954" s="163">
        <v>3</v>
      </c>
      <c r="DW954" s="163">
        <v>1</v>
      </c>
      <c r="DX954" s="163">
        <v>1</v>
      </c>
      <c r="DY954" s="163">
        <v>0</v>
      </c>
      <c r="DZ954" s="163">
        <v>1</v>
      </c>
      <c r="EA954" s="163">
        <v>0</v>
      </c>
      <c r="EB954" s="163">
        <v>0</v>
      </c>
      <c r="EC954" s="163">
        <v>8</v>
      </c>
      <c r="ED954" s="165">
        <v>7.7142875535151898</v>
      </c>
      <c r="EE954" s="165">
        <v>0.96428594418939895</v>
      </c>
      <c r="EF954" s="165">
        <v>0.96428594418939895</v>
      </c>
      <c r="EG954" s="165">
        <v>8.6785734977045905</v>
      </c>
      <c r="EH954" s="166">
        <v>1.0714288268771099</v>
      </c>
      <c r="EI954" s="165">
        <v>82.691524999221997</v>
      </c>
      <c r="EJ954" s="164">
        <v>0.23684210526315699</v>
      </c>
      <c r="EK954" s="164">
        <v>0.27586206896551702</v>
      </c>
      <c r="EL954" s="278">
        <v>0.43333333299999999</v>
      </c>
      <c r="EM954" s="278">
        <v>0.1</v>
      </c>
      <c r="EN954" s="278">
        <v>0.46666666600000001</v>
      </c>
      <c r="EO954" s="278">
        <v>0.1</v>
      </c>
      <c r="EP954" s="278">
        <v>0.36666666999999997</v>
      </c>
      <c r="EQ954" s="278">
        <v>9.2592590000000002E-2</v>
      </c>
      <c r="ER954" s="165">
        <v>-0.195685601584622</v>
      </c>
      <c r="ES954" s="166">
        <v>2.8928578325681902</v>
      </c>
      <c r="ET954" s="166">
        <v>2.72</v>
      </c>
      <c r="EU954" s="166">
        <v>3.4071765576090298</v>
      </c>
      <c r="EV954" s="166">
        <v>4.2261454948879296</v>
      </c>
      <c r="EW954" s="166">
        <v>3.39721062576294</v>
      </c>
      <c r="EX954" s="284">
        <v>7.6500929892063099E-2</v>
      </c>
    </row>
    <row r="955" spans="1:260" ht="13" customHeight="1">
      <c r="A955" s="160" t="s">
        <v>19</v>
      </c>
      <c r="C955" s="160">
        <v>595897</v>
      </c>
      <c r="D955" s="160">
        <v>16074</v>
      </c>
      <c r="E955" s="160" t="s">
        <v>609</v>
      </c>
      <c r="F955" s="160" t="s">
        <v>609</v>
      </c>
      <c r="G955" s="175"/>
      <c r="H955" s="162" t="s">
        <v>1647</v>
      </c>
      <c r="I955" s="162" t="s">
        <v>220</v>
      </c>
      <c r="J955" s="161">
        <v>32</v>
      </c>
      <c r="K955" s="161">
        <v>1</v>
      </c>
      <c r="Z955" s="163"/>
      <c r="AS955" s="278"/>
      <c r="AT955" s="278"/>
      <c r="AU955" s="278"/>
      <c r="AV955" s="278"/>
      <c r="AW955" s="278"/>
      <c r="AX955" s="278"/>
      <c r="AY955" s="456"/>
      <c r="AZ955" s="278"/>
      <c r="BA955" s="278"/>
      <c r="BB955" s="278"/>
      <c r="BC955" s="278"/>
      <c r="BD955" s="164"/>
      <c r="BE955" s="164"/>
      <c r="BF955" s="164"/>
      <c r="BG955" s="164"/>
      <c r="BH955" s="164"/>
      <c r="BI955" s="164"/>
      <c r="BJ955" s="165"/>
      <c r="BK955" s="164"/>
      <c r="BL955" s="165"/>
      <c r="BM955" s="165"/>
      <c r="BN955" s="165"/>
      <c r="BO955" s="165"/>
      <c r="BP955" s="165"/>
      <c r="BQ955" s="165"/>
      <c r="BR955" s="165"/>
      <c r="BS955" s="284"/>
      <c r="BT955" s="289"/>
      <c r="BU955" s="279"/>
      <c r="BV955" s="290"/>
      <c r="BW955" s="289"/>
      <c r="BX955" s="289"/>
      <c r="BY955" s="289"/>
      <c r="BZ955" s="289"/>
      <c r="CA955" s="279"/>
      <c r="CB955" s="290"/>
      <c r="CC955" s="289"/>
      <c r="CD955" s="279"/>
      <c r="CE955" s="328"/>
      <c r="CF955" s="290"/>
      <c r="CG955" s="289"/>
      <c r="CH955" s="279"/>
      <c r="CI955" s="328"/>
      <c r="CJ955" s="290"/>
      <c r="CK955" s="289"/>
      <c r="CL955" s="279"/>
      <c r="CM955" s="328"/>
      <c r="CN955" s="290"/>
      <c r="CO955" s="289"/>
      <c r="CP955" s="279"/>
      <c r="CQ955" s="328"/>
      <c r="CR955" s="290"/>
      <c r="CS955" s="289"/>
      <c r="CT955" s="279"/>
      <c r="CU955" s="328"/>
      <c r="CV955" s="328"/>
      <c r="CW955" s="290"/>
      <c r="CX955" s="289"/>
      <c r="CY955" s="279"/>
      <c r="CZ955" s="328"/>
      <c r="DA955" s="328"/>
      <c r="DB955" s="290"/>
      <c r="DC955" s="289"/>
      <c r="DD955" s="279"/>
      <c r="DE955" s="328"/>
      <c r="DF955" s="328"/>
      <c r="DG955" s="290"/>
      <c r="DH955" s="289"/>
      <c r="DI955" s="284"/>
      <c r="DJ955" s="163">
        <v>4</v>
      </c>
      <c r="DK955" s="163">
        <v>0</v>
      </c>
      <c r="DL955" s="163">
        <v>0</v>
      </c>
      <c r="DM955" s="163">
        <v>0</v>
      </c>
      <c r="DN955" s="163">
        <v>0</v>
      </c>
      <c r="DO955" s="163">
        <v>0</v>
      </c>
      <c r="DP955" s="165">
        <v>5.0999999999999996</v>
      </c>
      <c r="DQ955" s="165"/>
      <c r="DR955" s="165">
        <v>5.0999999046325604</v>
      </c>
      <c r="DS955" s="163">
        <v>21</v>
      </c>
      <c r="DT955" s="163">
        <v>5</v>
      </c>
      <c r="DU955" s="163">
        <v>0</v>
      </c>
      <c r="DV955" s="163">
        <v>0</v>
      </c>
      <c r="DW955" s="163">
        <v>0</v>
      </c>
      <c r="DX955" s="163">
        <v>2</v>
      </c>
      <c r="DY955" s="163">
        <v>0</v>
      </c>
      <c r="DZ955" s="163">
        <v>0</v>
      </c>
      <c r="EA955" s="163">
        <v>1</v>
      </c>
      <c r="EB955" s="163">
        <v>0</v>
      </c>
      <c r="EC955" s="163">
        <v>5</v>
      </c>
      <c r="ED955" s="165">
        <v>8.4375005029142205</v>
      </c>
      <c r="EE955" s="165">
        <v>3.3750002011656801</v>
      </c>
      <c r="EF955" s="165">
        <v>0</v>
      </c>
      <c r="EG955" s="165">
        <v>8.4375005029142205</v>
      </c>
      <c r="EH955" s="166">
        <v>1.3125000782311</v>
      </c>
      <c r="EI955" s="165">
        <v>101.8095824887</v>
      </c>
      <c r="EJ955" s="164">
        <v>0.26315789473684198</v>
      </c>
      <c r="EK955" s="164">
        <v>0.35714285714285698</v>
      </c>
      <c r="EL955" s="278">
        <v>0.571428571</v>
      </c>
      <c r="EM955" s="278">
        <v>0.28571428500000001</v>
      </c>
      <c r="EN955" s="278">
        <v>0.14285714199999999</v>
      </c>
      <c r="EO955" s="278">
        <v>0</v>
      </c>
      <c r="EP955" s="278">
        <v>0.42857142999999998</v>
      </c>
      <c r="EQ955" s="278">
        <v>8.4337350000000005E-2</v>
      </c>
      <c r="ER955" s="165">
        <v>9.3635342405384805E-2</v>
      </c>
      <c r="ES955" s="166">
        <v>0</v>
      </c>
      <c r="ET955" s="166">
        <v>4.4400000000000004</v>
      </c>
      <c r="EU955" s="166">
        <v>2.3357478648424101</v>
      </c>
      <c r="EV955" s="166">
        <v>2.8887043690208398</v>
      </c>
      <c r="EW955" s="166">
        <v>3.09246683054893</v>
      </c>
      <c r="EX955" s="284">
        <v>7.2175428271293599E-2</v>
      </c>
    </row>
    <row r="956" spans="1:260" ht="13" customHeight="1">
      <c r="A956" s="160" t="s">
        <v>19</v>
      </c>
      <c r="C956" s="160">
        <v>669391</v>
      </c>
      <c r="D956" s="160">
        <v>22273</v>
      </c>
      <c r="E956" s="160" t="s">
        <v>164</v>
      </c>
      <c r="F956" s="160" t="s">
        <v>164</v>
      </c>
      <c r="G956" s="175"/>
      <c r="H956" s="162" t="s">
        <v>11</v>
      </c>
      <c r="I956" s="162" t="s">
        <v>2410</v>
      </c>
      <c r="J956" s="160">
        <v>25</v>
      </c>
      <c r="K956" s="161">
        <v>1</v>
      </c>
      <c r="Z956" s="163"/>
      <c r="AS956" s="278"/>
      <c r="AT956" s="278"/>
      <c r="AU956" s="278"/>
      <c r="AV956" s="278"/>
      <c r="AW956" s="278"/>
      <c r="AX956" s="278"/>
      <c r="AY956" s="456"/>
      <c r="AZ956" s="278"/>
      <c r="BA956" s="278"/>
      <c r="BB956" s="278"/>
      <c r="BC956" s="278"/>
      <c r="BD956" s="164"/>
      <c r="BE956" s="164"/>
      <c r="BF956" s="164"/>
      <c r="BG956" s="164"/>
      <c r="BH956" s="164"/>
      <c r="BI956" s="164"/>
      <c r="BJ956" s="165"/>
      <c r="BK956" s="164"/>
      <c r="BL956" s="165"/>
      <c r="BM956" s="165"/>
      <c r="BN956" s="165"/>
      <c r="BO956" s="165"/>
      <c r="BP956" s="165"/>
      <c r="BQ956" s="165"/>
      <c r="BR956" s="165"/>
      <c r="BS956" s="284"/>
      <c r="BT956" s="289"/>
      <c r="BU956" s="279"/>
      <c r="BV956" s="290"/>
      <c r="BW956" s="289"/>
      <c r="BX956" s="289"/>
      <c r="BY956" s="289"/>
      <c r="BZ956" s="289"/>
      <c r="CA956" s="279"/>
      <c r="CB956" s="290"/>
      <c r="CC956" s="289"/>
      <c r="CD956" s="279"/>
      <c r="CE956" s="328"/>
      <c r="CF956" s="290"/>
      <c r="CG956" s="289"/>
      <c r="CH956" s="279"/>
      <c r="CI956" s="328"/>
      <c r="CJ956" s="290"/>
      <c r="CK956" s="289"/>
      <c r="CL956" s="279"/>
      <c r="CM956" s="328"/>
      <c r="CN956" s="290"/>
      <c r="CO956" s="289"/>
      <c r="CP956" s="279"/>
      <c r="CQ956" s="328"/>
      <c r="CR956" s="290"/>
      <c r="CS956" s="289"/>
      <c r="CT956" s="279"/>
      <c r="CU956" s="328"/>
      <c r="CV956" s="328"/>
      <c r="CW956" s="290"/>
      <c r="CX956" s="289"/>
      <c r="CY956" s="279"/>
      <c r="CZ956" s="328"/>
      <c r="DA956" s="328"/>
      <c r="DB956" s="290"/>
      <c r="DC956" s="289"/>
      <c r="DD956" s="279"/>
      <c r="DE956" s="328"/>
      <c r="DF956" s="328"/>
      <c r="DG956" s="290"/>
      <c r="DH956" s="289"/>
      <c r="DI956" s="284"/>
      <c r="DJ956" s="163">
        <v>2</v>
      </c>
      <c r="DK956" s="163">
        <v>0</v>
      </c>
      <c r="DL956" s="163">
        <v>0</v>
      </c>
      <c r="DM956" s="163">
        <v>0</v>
      </c>
      <c r="DN956" s="163">
        <v>0</v>
      </c>
      <c r="DO956" s="163">
        <v>0</v>
      </c>
      <c r="DP956" s="165">
        <v>6.2</v>
      </c>
      <c r="DQ956" s="165"/>
      <c r="DR956" s="165">
        <v>6.1999998092651296</v>
      </c>
      <c r="DS956" s="163">
        <v>29</v>
      </c>
      <c r="DT956" s="163">
        <v>9</v>
      </c>
      <c r="DU956" s="163">
        <v>3</v>
      </c>
      <c r="DV956" s="163">
        <v>3</v>
      </c>
      <c r="DW956" s="163">
        <v>0</v>
      </c>
      <c r="DX956" s="163">
        <v>3</v>
      </c>
      <c r="DY956" s="163">
        <v>0</v>
      </c>
      <c r="DZ956" s="163">
        <v>0</v>
      </c>
      <c r="EA956" s="163">
        <v>0</v>
      </c>
      <c r="EB956" s="163">
        <v>0</v>
      </c>
      <c r="EC956" s="163">
        <v>6</v>
      </c>
      <c r="ED956" s="165">
        <v>8.1000007724762693</v>
      </c>
      <c r="EE956" s="165">
        <v>4.0500003862381302</v>
      </c>
      <c r="EF956" s="165">
        <v>0</v>
      </c>
      <c r="EG956" s="165">
        <v>12.150001158714399</v>
      </c>
      <c r="EH956" s="166">
        <v>1.80000017166139</v>
      </c>
      <c r="EI956" s="165">
        <v>139.62457526358099</v>
      </c>
      <c r="EJ956" s="164">
        <v>0.34615384615384598</v>
      </c>
      <c r="EK956" s="164">
        <v>0.45</v>
      </c>
      <c r="EL956" s="278">
        <v>0.45</v>
      </c>
      <c r="EM956" s="278">
        <v>0.3</v>
      </c>
      <c r="EN956" s="278">
        <v>0.25</v>
      </c>
      <c r="EO956" s="278">
        <v>0.05</v>
      </c>
      <c r="EP956" s="278">
        <v>0.45</v>
      </c>
      <c r="EQ956" s="278">
        <v>7.9207920000000001E-2</v>
      </c>
      <c r="ER956" s="165">
        <v>-0.67735939128665701</v>
      </c>
      <c r="ES956" s="166">
        <v>4.0500003862381302</v>
      </c>
      <c r="ET956" s="166">
        <v>4.4400000000000004</v>
      </c>
      <c r="EU956" s="166">
        <v>2.6357478666305498</v>
      </c>
      <c r="EV956" s="166">
        <v>3.7416609145379498</v>
      </c>
      <c r="EW956" s="166">
        <v>3.95222665925544</v>
      </c>
      <c r="EX956" s="284">
        <v>6.7924581468105302E-2</v>
      </c>
    </row>
    <row r="957" spans="1:260" ht="13" customHeight="1">
      <c r="A957" s="160" t="s">
        <v>19</v>
      </c>
      <c r="B957" s="160">
        <v>13009</v>
      </c>
      <c r="C957" s="160">
        <v>688297</v>
      </c>
      <c r="D957" s="160">
        <v>31261</v>
      </c>
      <c r="E957" s="160" t="s">
        <v>276</v>
      </c>
      <c r="F957" s="160" t="s">
        <v>276</v>
      </c>
      <c r="G957" s="175"/>
      <c r="H957" s="162" t="s">
        <v>4096</v>
      </c>
      <c r="I957" s="162" t="s">
        <v>545</v>
      </c>
      <c r="J957" s="160">
        <v>28</v>
      </c>
      <c r="K957" s="161">
        <v>1</v>
      </c>
      <c r="M957" s="184" t="s">
        <v>837</v>
      </c>
      <c r="Z957" s="163"/>
      <c r="AS957" s="278"/>
      <c r="AT957" s="278"/>
      <c r="AU957" s="278"/>
      <c r="AV957" s="278"/>
      <c r="AW957" s="278"/>
      <c r="AX957" s="278"/>
      <c r="AY957" s="456"/>
      <c r="AZ957" s="278"/>
      <c r="BA957" s="278"/>
      <c r="BB957" s="278"/>
      <c r="BC957" s="278"/>
      <c r="BD957" s="164"/>
      <c r="BE957" s="164"/>
      <c r="BF957" s="164"/>
      <c r="BG957" s="164"/>
      <c r="BH957" s="164"/>
      <c r="BI957" s="164"/>
      <c r="BJ957" s="165"/>
      <c r="BK957" s="164"/>
      <c r="BL957" s="165"/>
      <c r="BM957" s="165"/>
      <c r="BN957" s="165"/>
      <c r="BO957" s="165"/>
      <c r="BP957" s="165"/>
      <c r="BQ957" s="165"/>
      <c r="BR957" s="165"/>
      <c r="BS957" s="284"/>
      <c r="BT957" s="289"/>
      <c r="BU957" s="279"/>
      <c r="BV957" s="290"/>
      <c r="BW957" s="289"/>
      <c r="BX957" s="289"/>
      <c r="BY957" s="289"/>
      <c r="BZ957" s="289"/>
      <c r="CA957" s="279"/>
      <c r="CB957" s="290"/>
      <c r="CC957" s="289"/>
      <c r="CD957" s="279"/>
      <c r="CE957" s="328"/>
      <c r="CF957" s="290"/>
      <c r="CG957" s="289"/>
      <c r="CH957" s="279"/>
      <c r="CI957" s="328"/>
      <c r="CJ957" s="290"/>
      <c r="CK957" s="289"/>
      <c r="CL957" s="279"/>
      <c r="CM957" s="328"/>
      <c r="CN957" s="290"/>
      <c r="CO957" s="289"/>
      <c r="CP957" s="279"/>
      <c r="CQ957" s="328"/>
      <c r="CR957" s="290"/>
      <c r="CS957" s="289"/>
      <c r="CT957" s="279"/>
      <c r="CU957" s="328"/>
      <c r="CV957" s="328"/>
      <c r="CW957" s="290"/>
      <c r="CX957" s="289"/>
      <c r="CY957" s="279"/>
      <c r="CZ957" s="328"/>
      <c r="DA957" s="328"/>
      <c r="DB957" s="290"/>
      <c r="DC957" s="289"/>
      <c r="DD957" s="279"/>
      <c r="DE957" s="328"/>
      <c r="DF957" s="328"/>
      <c r="DG957" s="290"/>
      <c r="DH957" s="183"/>
      <c r="DI957" s="284"/>
      <c r="DJ957" s="163">
        <v>14</v>
      </c>
      <c r="DK957" s="163">
        <v>0</v>
      </c>
      <c r="DL957" s="163">
        <v>0</v>
      </c>
      <c r="DM957" s="163">
        <v>1</v>
      </c>
      <c r="DN957" s="163">
        <v>3</v>
      </c>
      <c r="DO957" s="163">
        <v>0</v>
      </c>
      <c r="DP957" s="165">
        <v>13</v>
      </c>
      <c r="DQ957" s="165"/>
      <c r="DR957" s="165">
        <v>13</v>
      </c>
      <c r="DS957" s="163">
        <v>61</v>
      </c>
      <c r="DT957" s="163">
        <v>14</v>
      </c>
      <c r="DU957" s="163">
        <v>12</v>
      </c>
      <c r="DV957" s="163">
        <v>10</v>
      </c>
      <c r="DW957" s="163">
        <v>0</v>
      </c>
      <c r="DX957" s="163">
        <v>9</v>
      </c>
      <c r="DY957" s="163">
        <v>1</v>
      </c>
      <c r="DZ957" s="163">
        <v>0</v>
      </c>
      <c r="EA957" s="163">
        <v>2</v>
      </c>
      <c r="EB957" s="163">
        <v>0</v>
      </c>
      <c r="EC957" s="163">
        <v>9</v>
      </c>
      <c r="ED957" s="165">
        <v>6.2307710591157903</v>
      </c>
      <c r="EE957" s="165">
        <v>6.2307710591157903</v>
      </c>
      <c r="EF957" s="165">
        <v>0</v>
      </c>
      <c r="EG957" s="165">
        <v>9.6923105364023403</v>
      </c>
      <c r="EH957" s="166">
        <v>1.7692312883909</v>
      </c>
      <c r="EI957" s="165">
        <v>136.54703853713099</v>
      </c>
      <c r="EJ957" s="164">
        <v>0.269230769230769</v>
      </c>
      <c r="EK957" s="164">
        <v>0.32558139534883701</v>
      </c>
      <c r="EL957" s="278">
        <v>0.43902438999999999</v>
      </c>
      <c r="EM957" s="278">
        <v>0.21951219499999999</v>
      </c>
      <c r="EN957" s="278">
        <v>0.34146341400000002</v>
      </c>
      <c r="EO957" s="278">
        <v>0.13953488</v>
      </c>
      <c r="EP957" s="278">
        <v>0.55813953000000005</v>
      </c>
      <c r="EQ957" s="278">
        <v>6.9958850000000003E-2</v>
      </c>
      <c r="ER957" s="165">
        <v>-0.11450958220178301</v>
      </c>
      <c r="ES957" s="166">
        <v>6.9230789545731</v>
      </c>
      <c r="ET957" s="166">
        <v>7.31</v>
      </c>
      <c r="EU957" s="166">
        <v>3.7780558050031998</v>
      </c>
      <c r="EV957" s="166">
        <v>5.3660338293510996</v>
      </c>
      <c r="EW957" s="166">
        <v>5.4610173666530999</v>
      </c>
      <c r="EX957" s="284">
        <v>6.0916785150766303E-2</v>
      </c>
    </row>
    <row r="958" spans="1:260" ht="13" customHeight="1">
      <c r="A958" s="160" t="s">
        <v>19</v>
      </c>
      <c r="B958" s="160">
        <v>12757</v>
      </c>
      <c r="C958" s="160">
        <v>681882</v>
      </c>
      <c r="D958" s="160">
        <v>24986</v>
      </c>
      <c r="E958" s="160" t="s">
        <v>17</v>
      </c>
      <c r="F958" s="160" t="s">
        <v>17</v>
      </c>
      <c r="G958" s="175"/>
      <c r="H958" s="162" t="s">
        <v>3472</v>
      </c>
      <c r="I958" s="162" t="s">
        <v>802</v>
      </c>
      <c r="J958" s="160">
        <v>27</v>
      </c>
      <c r="K958" s="161">
        <v>1</v>
      </c>
      <c r="Z958" s="163"/>
      <c r="AS958" s="278"/>
      <c r="AT958" s="278"/>
      <c r="AU958" s="278"/>
      <c r="AV958" s="278"/>
      <c r="AW958" s="278"/>
      <c r="AX958" s="278"/>
      <c r="AY958" s="456"/>
      <c r="AZ958" s="278"/>
      <c r="BA958" s="278"/>
      <c r="BB958" s="278"/>
      <c r="BC958" s="278"/>
      <c r="BD958" s="164"/>
      <c r="BE958" s="164"/>
      <c r="BF958" s="164"/>
      <c r="BG958" s="164"/>
      <c r="BH958" s="164"/>
      <c r="BI958" s="164"/>
      <c r="BJ958" s="165"/>
      <c r="BK958" s="164"/>
      <c r="BL958" s="165"/>
      <c r="BM958" s="165"/>
      <c r="BN958" s="165"/>
      <c r="BO958" s="165"/>
      <c r="BP958" s="165"/>
      <c r="BQ958" s="165"/>
      <c r="BR958" s="165"/>
      <c r="BS958" s="284"/>
      <c r="BT958" s="289"/>
      <c r="BU958" s="279"/>
      <c r="BV958" s="290"/>
      <c r="BW958" s="289"/>
      <c r="BX958" s="289"/>
      <c r="BY958" s="289"/>
      <c r="BZ958" s="289"/>
      <c r="CA958" s="279"/>
      <c r="CB958" s="290"/>
      <c r="CC958" s="289"/>
      <c r="CD958" s="279"/>
      <c r="CE958" s="328"/>
      <c r="CF958" s="290"/>
      <c r="CG958" s="289"/>
      <c r="CH958" s="279"/>
      <c r="CI958" s="328"/>
      <c r="CJ958" s="290"/>
      <c r="CK958" s="289"/>
      <c r="CL958" s="279"/>
      <c r="CM958" s="328"/>
      <c r="CN958" s="290"/>
      <c r="CO958" s="289"/>
      <c r="CP958" s="279"/>
      <c r="CQ958" s="328"/>
      <c r="CR958" s="290"/>
      <c r="CS958" s="289"/>
      <c r="CT958" s="279"/>
      <c r="CU958" s="328"/>
      <c r="CV958" s="328"/>
      <c r="CW958" s="290"/>
      <c r="CX958" s="289"/>
      <c r="CY958" s="279"/>
      <c r="CZ958" s="328"/>
      <c r="DA958" s="328"/>
      <c r="DB958" s="290"/>
      <c r="DC958" s="289"/>
      <c r="DD958" s="279"/>
      <c r="DE958" s="328"/>
      <c r="DF958" s="328"/>
      <c r="DG958" s="290"/>
      <c r="DH958" s="289"/>
      <c r="DI958" s="284"/>
      <c r="DJ958" s="163">
        <v>4</v>
      </c>
      <c r="DK958" s="163">
        <v>0</v>
      </c>
      <c r="DL958" s="163">
        <v>0</v>
      </c>
      <c r="DM958" s="163">
        <v>0</v>
      </c>
      <c r="DN958" s="163">
        <v>0</v>
      </c>
      <c r="DO958" s="163">
        <v>0</v>
      </c>
      <c r="DP958" s="165">
        <v>5.2</v>
      </c>
      <c r="DQ958" s="165"/>
      <c r="DR958" s="165">
        <v>5.1999998092651296</v>
      </c>
      <c r="DS958" s="163">
        <v>23</v>
      </c>
      <c r="DT958" s="163">
        <v>5</v>
      </c>
      <c r="DU958" s="163">
        <v>2</v>
      </c>
      <c r="DV958" s="163">
        <v>2</v>
      </c>
      <c r="DW958" s="163">
        <v>1</v>
      </c>
      <c r="DX958" s="163">
        <v>1</v>
      </c>
      <c r="DY958" s="163">
        <v>0</v>
      </c>
      <c r="DZ958" s="163">
        <v>0</v>
      </c>
      <c r="EA958" s="163">
        <v>0</v>
      </c>
      <c r="EB958" s="163">
        <v>0</v>
      </c>
      <c r="EC958" s="163">
        <v>10</v>
      </c>
      <c r="ED958" s="165">
        <v>15.8823547231286</v>
      </c>
      <c r="EE958" s="165">
        <v>1.58823547231286</v>
      </c>
      <c r="EF958" s="165">
        <v>1.58823547231286</v>
      </c>
      <c r="EG958" s="165">
        <v>7.94117736156434</v>
      </c>
      <c r="EH958" s="166">
        <v>1.05882364820857</v>
      </c>
      <c r="EI958" s="165">
        <v>82.132104478470595</v>
      </c>
      <c r="EJ958" s="164">
        <v>0.22727272727272699</v>
      </c>
      <c r="EK958" s="164">
        <v>0.36363636363636298</v>
      </c>
      <c r="EL958" s="278">
        <v>0.5</v>
      </c>
      <c r="EM958" s="278">
        <v>0.16666666599999999</v>
      </c>
      <c r="EN958" s="278">
        <v>0.33333333300000001</v>
      </c>
      <c r="EO958" s="278">
        <v>0.16666666999999999</v>
      </c>
      <c r="EP958" s="278">
        <v>0.41666667000000002</v>
      </c>
      <c r="EQ958" s="278">
        <v>0.20253165000000001</v>
      </c>
      <c r="ER958" s="165">
        <v>0.29242692399112402</v>
      </c>
      <c r="ES958" s="166">
        <v>3.1764709446257302</v>
      </c>
      <c r="ET958" s="166">
        <v>2.54</v>
      </c>
      <c r="EU958" s="166">
        <v>2.37986547740684</v>
      </c>
      <c r="EV958" s="166">
        <v>1.1266069296790799</v>
      </c>
      <c r="EW958" s="166">
        <v>1.1957459279356499</v>
      </c>
      <c r="EX958" s="284">
        <v>6.0774173587560598E-2</v>
      </c>
    </row>
    <row r="959" spans="1:260" ht="13" customHeight="1">
      <c r="A959" s="160" t="s">
        <v>19</v>
      </c>
      <c r="C959" s="160">
        <v>677955</v>
      </c>
      <c r="D959" s="160">
        <v>30250</v>
      </c>
      <c r="E959" s="160" t="s">
        <v>246</v>
      </c>
      <c r="F959" s="160" t="s">
        <v>246</v>
      </c>
      <c r="G959" s="175"/>
      <c r="H959" s="162" t="s">
        <v>100</v>
      </c>
      <c r="I959" s="162" t="s">
        <v>4014</v>
      </c>
      <c r="J959" s="160">
        <v>25</v>
      </c>
      <c r="K959" s="161">
        <v>1</v>
      </c>
      <c r="Z959" s="163"/>
      <c r="AS959" s="278"/>
      <c r="AT959" s="278"/>
      <c r="AU959" s="278"/>
      <c r="AV959" s="278"/>
      <c r="AW959" s="278"/>
      <c r="AX959" s="278"/>
      <c r="AY959" s="456"/>
      <c r="AZ959" s="278"/>
      <c r="BA959" s="278"/>
      <c r="BB959" s="278"/>
      <c r="BC959" s="278"/>
      <c r="BD959" s="164"/>
      <c r="BE959" s="164"/>
      <c r="BF959" s="164"/>
      <c r="BG959" s="164"/>
      <c r="BH959" s="164"/>
      <c r="BI959" s="164"/>
      <c r="BJ959" s="165"/>
      <c r="BK959" s="164"/>
      <c r="BL959" s="165"/>
      <c r="BM959" s="165"/>
      <c r="BN959" s="165"/>
      <c r="BO959" s="165"/>
      <c r="BP959" s="165"/>
      <c r="BQ959" s="165"/>
      <c r="BR959" s="165"/>
      <c r="BS959" s="284"/>
      <c r="BT959" s="289"/>
      <c r="BU959" s="279"/>
      <c r="BV959" s="290"/>
      <c r="BW959" s="289"/>
      <c r="BX959" s="289"/>
      <c r="BY959" s="289"/>
      <c r="BZ959" s="289"/>
      <c r="CA959" s="279"/>
      <c r="CB959" s="290"/>
      <c r="CC959" s="289"/>
      <c r="CD959" s="279"/>
      <c r="CE959" s="328"/>
      <c r="CF959" s="290"/>
      <c r="CG959" s="289"/>
      <c r="CH959" s="279"/>
      <c r="CI959" s="328"/>
      <c r="CJ959" s="290"/>
      <c r="CK959" s="289"/>
      <c r="CL959" s="279"/>
      <c r="CM959" s="328"/>
      <c r="CN959" s="290"/>
      <c r="CO959" s="289"/>
      <c r="CP959" s="279"/>
      <c r="CQ959" s="328"/>
      <c r="CR959" s="290"/>
      <c r="CS959" s="289"/>
      <c r="CT959" s="279"/>
      <c r="CU959" s="328"/>
      <c r="CV959" s="328"/>
      <c r="CW959" s="290"/>
      <c r="CX959" s="289"/>
      <c r="CY959" s="279"/>
      <c r="CZ959" s="328"/>
      <c r="DA959" s="328"/>
      <c r="DB959" s="290"/>
      <c r="DC959" s="289"/>
      <c r="DD959" s="279"/>
      <c r="DE959" s="328"/>
      <c r="DF959" s="328"/>
      <c r="DG959" s="290"/>
      <c r="DH959" s="183"/>
      <c r="DI959" s="284"/>
      <c r="DJ959" s="163">
        <v>3</v>
      </c>
      <c r="DK959" s="163">
        <v>0</v>
      </c>
      <c r="DL959" s="163">
        <v>0</v>
      </c>
      <c r="DM959" s="163">
        <v>0</v>
      </c>
      <c r="DN959" s="163">
        <v>0</v>
      </c>
      <c r="DO959" s="163">
        <v>0</v>
      </c>
      <c r="DP959" s="165">
        <v>2.2000000000000002</v>
      </c>
      <c r="DQ959" s="165"/>
      <c r="DR959" s="165">
        <v>2.20000004768371</v>
      </c>
      <c r="DS959" s="163">
        <v>13</v>
      </c>
      <c r="DT959" s="163">
        <v>3</v>
      </c>
      <c r="DU959" s="163">
        <v>1</v>
      </c>
      <c r="DV959" s="163">
        <v>1</v>
      </c>
      <c r="DW959" s="163">
        <v>0</v>
      </c>
      <c r="DX959" s="163">
        <v>2</v>
      </c>
      <c r="DY959" s="163">
        <v>0</v>
      </c>
      <c r="DZ959" s="163">
        <v>0</v>
      </c>
      <c r="EA959" s="163">
        <v>0</v>
      </c>
      <c r="EB959" s="163">
        <v>0</v>
      </c>
      <c r="EC959" s="163">
        <v>5</v>
      </c>
      <c r="ED959" s="165">
        <v>16.8750040233144</v>
      </c>
      <c r="EE959" s="165">
        <v>6.75000160932579</v>
      </c>
      <c r="EF959" s="165">
        <v>0</v>
      </c>
      <c r="EG959" s="165">
        <v>10.1250024139886</v>
      </c>
      <c r="EH959" s="166">
        <v>1.87500044703494</v>
      </c>
      <c r="EI959" s="165">
        <v>144.71016874863801</v>
      </c>
      <c r="EJ959" s="164">
        <v>0.27272727272727199</v>
      </c>
      <c r="EK959" s="164">
        <v>0.5</v>
      </c>
      <c r="EL959" s="278">
        <v>0.2</v>
      </c>
      <c r="EM959" s="278">
        <v>0.2</v>
      </c>
      <c r="EN959" s="278">
        <v>0.6</v>
      </c>
      <c r="EO959" s="278">
        <v>0</v>
      </c>
      <c r="EP959" s="278">
        <v>0.33333332999999998</v>
      </c>
      <c r="EQ959" s="278">
        <v>7.6923080000000005E-2</v>
      </c>
      <c r="ER959" s="165">
        <v>-7.0849841576841099E-2</v>
      </c>
      <c r="ES959" s="166">
        <v>3.3750008046628901</v>
      </c>
      <c r="ET959" s="166">
        <v>1.8</v>
      </c>
      <c r="EU959" s="166">
        <v>1.58574755191794</v>
      </c>
      <c r="EV959" s="166">
        <v>3.2446173610822999</v>
      </c>
      <c r="EW959" s="166">
        <v>3.02290367363898</v>
      </c>
      <c r="EX959" s="284">
        <v>5.9201475232839501E-2</v>
      </c>
    </row>
    <row r="960" spans="1:260" ht="13" customHeight="1">
      <c r="A960" s="160" t="s">
        <v>19</v>
      </c>
      <c r="B960" s="160">
        <v>10989</v>
      </c>
      <c r="C960" s="160">
        <v>663432</v>
      </c>
      <c r="D960" s="160">
        <v>17610</v>
      </c>
      <c r="E960" s="160" t="s">
        <v>438</v>
      </c>
      <c r="F960" s="160" t="s">
        <v>438</v>
      </c>
      <c r="G960" s="175"/>
      <c r="H960" s="168" t="s">
        <v>1204</v>
      </c>
      <c r="I960" s="169" t="s">
        <v>502</v>
      </c>
      <c r="J960" s="170">
        <v>32</v>
      </c>
      <c r="K960" s="161">
        <v>1</v>
      </c>
      <c r="M960" s="184" t="s">
        <v>837</v>
      </c>
      <c r="Z960" s="163"/>
      <c r="AS960" s="278"/>
      <c r="AT960" s="278"/>
      <c r="AU960" s="278"/>
      <c r="AV960" s="278"/>
      <c r="AW960" s="278"/>
      <c r="AX960" s="278"/>
      <c r="AY960" s="456"/>
      <c r="AZ960" s="278"/>
      <c r="BA960" s="278"/>
      <c r="BB960" s="278"/>
      <c r="BC960" s="278"/>
      <c r="BD960" s="164"/>
      <c r="BE960" s="164"/>
      <c r="BF960" s="164"/>
      <c r="BG960" s="164"/>
      <c r="BH960" s="164"/>
      <c r="BI960" s="164"/>
      <c r="BJ960" s="165"/>
      <c r="BK960" s="164"/>
      <c r="BL960" s="165"/>
      <c r="BM960" s="165"/>
      <c r="BN960" s="165"/>
      <c r="BO960" s="165"/>
      <c r="BP960" s="165"/>
      <c r="BQ960" s="165"/>
      <c r="BR960" s="165"/>
      <c r="BS960" s="284"/>
      <c r="BT960" s="289"/>
      <c r="BU960" s="279"/>
      <c r="BV960" s="290"/>
      <c r="BW960" s="289"/>
      <c r="BX960" s="289"/>
      <c r="BY960" s="289"/>
      <c r="BZ960" s="289"/>
      <c r="CA960" s="279"/>
      <c r="CB960" s="290"/>
      <c r="CC960" s="289"/>
      <c r="CD960" s="279"/>
      <c r="CE960" s="328"/>
      <c r="CF960" s="290"/>
      <c r="CG960" s="289"/>
      <c r="CH960" s="279"/>
      <c r="CI960" s="328"/>
      <c r="CJ960" s="290"/>
      <c r="CK960" s="289"/>
      <c r="CL960" s="279"/>
      <c r="CM960" s="328"/>
      <c r="CN960" s="290"/>
      <c r="CO960" s="289"/>
      <c r="CP960" s="279"/>
      <c r="CQ960" s="328"/>
      <c r="CR960" s="290"/>
      <c r="CS960" s="289"/>
      <c r="CT960" s="279"/>
      <c r="CU960" s="328"/>
      <c r="CV960" s="328"/>
      <c r="CW960" s="290"/>
      <c r="CX960" s="289"/>
      <c r="CY960" s="279"/>
      <c r="CZ960" s="328"/>
      <c r="DA960" s="328"/>
      <c r="DB960" s="290"/>
      <c r="DC960" s="289"/>
      <c r="DD960" s="279"/>
      <c r="DE960" s="328"/>
      <c r="DF960" s="328"/>
      <c r="DG960" s="290"/>
      <c r="DH960" s="289"/>
      <c r="DI960" s="284"/>
      <c r="DJ960" s="163">
        <v>11</v>
      </c>
      <c r="DK960" s="163">
        <v>0</v>
      </c>
      <c r="DL960" s="163">
        <v>0</v>
      </c>
      <c r="DM960" s="163">
        <v>0</v>
      </c>
      <c r="DN960" s="163">
        <v>1</v>
      </c>
      <c r="DO960" s="163">
        <v>0</v>
      </c>
      <c r="DP960" s="165">
        <v>7.2</v>
      </c>
      <c r="DQ960" s="165"/>
      <c r="DR960" s="165">
        <v>7.1999998092651296</v>
      </c>
      <c r="DS960" s="163">
        <v>37</v>
      </c>
      <c r="DT960" s="163">
        <v>7</v>
      </c>
      <c r="DU960" s="163">
        <v>9</v>
      </c>
      <c r="DV960" s="163">
        <v>9</v>
      </c>
      <c r="DW960" s="163">
        <v>0</v>
      </c>
      <c r="DX960" s="163">
        <v>6</v>
      </c>
      <c r="DY960" s="163">
        <v>0</v>
      </c>
      <c r="DZ960" s="163">
        <v>1</v>
      </c>
      <c r="EA960" s="163">
        <v>0</v>
      </c>
      <c r="EB960" s="163">
        <v>0</v>
      </c>
      <c r="EC960" s="163">
        <v>9</v>
      </c>
      <c r="ED960" s="165">
        <v>10.5652208959234</v>
      </c>
      <c r="EE960" s="165">
        <v>7.0434805972822696</v>
      </c>
      <c r="EF960" s="165">
        <v>0</v>
      </c>
      <c r="EG960" s="165">
        <v>8.2173940301626498</v>
      </c>
      <c r="EH960" s="166">
        <v>1.69565273638277</v>
      </c>
      <c r="EI960" s="165">
        <v>130.86833872977101</v>
      </c>
      <c r="EJ960" s="164">
        <v>0.233333333333333</v>
      </c>
      <c r="EK960" s="164">
        <v>0.33333333333333298</v>
      </c>
      <c r="EL960" s="278">
        <v>0.45</v>
      </c>
      <c r="EM960" s="278">
        <v>0.4</v>
      </c>
      <c r="EN960" s="278">
        <v>0.15</v>
      </c>
      <c r="EO960" s="278">
        <v>4.7619050000000003E-2</v>
      </c>
      <c r="EP960" s="278">
        <v>0.42857142999999998</v>
      </c>
      <c r="EQ960" s="278">
        <v>0.15384614999999999</v>
      </c>
      <c r="ER960" s="165">
        <v>-0.48595252686811002</v>
      </c>
      <c r="ES960" s="166">
        <v>10.5652208959234</v>
      </c>
      <c r="ET960" s="166">
        <v>5.37</v>
      </c>
      <c r="EU960" s="166">
        <v>3.4770523871726899</v>
      </c>
      <c r="EV960" s="166">
        <v>4.0540506354952601</v>
      </c>
      <c r="EW960" s="166">
        <v>4.3863425663126998</v>
      </c>
      <c r="EX960" s="284">
        <v>5.8566398918628602E-2</v>
      </c>
    </row>
    <row r="961" spans="1:154" ht="13" customHeight="1">
      <c r="A961" s="160" t="s">
        <v>19</v>
      </c>
      <c r="B961" s="160">
        <v>12895</v>
      </c>
      <c r="C961" s="160">
        <v>690544</v>
      </c>
      <c r="D961" s="160">
        <v>27753</v>
      </c>
      <c r="E961" s="160" t="s">
        <v>239</v>
      </c>
      <c r="F961" s="160" t="s">
        <v>239</v>
      </c>
      <c r="G961" s="175"/>
      <c r="H961" s="162" t="s">
        <v>4101</v>
      </c>
      <c r="I961" s="162" t="s">
        <v>334</v>
      </c>
      <c r="J961" s="160">
        <v>27</v>
      </c>
      <c r="K961" s="161">
        <v>1</v>
      </c>
      <c r="M961" s="184" t="s">
        <v>46</v>
      </c>
      <c r="Z961" s="163"/>
      <c r="AS961" s="278"/>
      <c r="AT961" s="278"/>
      <c r="AU961" s="278"/>
      <c r="AV961" s="278"/>
      <c r="AW961" s="278"/>
      <c r="AX961" s="278"/>
      <c r="AY961" s="456"/>
      <c r="AZ961" s="278"/>
      <c r="BA961" s="278"/>
      <c r="BB961" s="278"/>
      <c r="BC961" s="278"/>
      <c r="BD961" s="164"/>
      <c r="BE961" s="164"/>
      <c r="BF961" s="164"/>
      <c r="BG961" s="164"/>
      <c r="BH961" s="164"/>
      <c r="BI961" s="164"/>
      <c r="BJ961" s="165"/>
      <c r="BK961" s="164"/>
      <c r="BL961" s="165"/>
      <c r="BM961" s="165"/>
      <c r="BN961" s="165"/>
      <c r="BO961" s="165"/>
      <c r="BP961" s="165"/>
      <c r="BQ961" s="165"/>
      <c r="BR961" s="165"/>
      <c r="BS961" s="284"/>
      <c r="BT961" s="289"/>
      <c r="BU961" s="279"/>
      <c r="BV961" s="290"/>
      <c r="BW961" s="289"/>
      <c r="BX961" s="289"/>
      <c r="BY961" s="289"/>
      <c r="BZ961" s="289"/>
      <c r="CA961" s="279"/>
      <c r="CB961" s="290"/>
      <c r="CC961" s="289"/>
      <c r="CD961" s="279"/>
      <c r="CE961" s="328"/>
      <c r="CF961" s="290"/>
      <c r="CG961" s="289"/>
      <c r="CH961" s="279"/>
      <c r="CI961" s="328"/>
      <c r="CJ961" s="290"/>
      <c r="CK961" s="289"/>
      <c r="CL961" s="279"/>
      <c r="CM961" s="328"/>
      <c r="CN961" s="290"/>
      <c r="CO961" s="289"/>
      <c r="CP961" s="279"/>
      <c r="CQ961" s="328"/>
      <c r="CR961" s="290"/>
      <c r="CS961" s="289"/>
      <c r="CT961" s="279"/>
      <c r="CU961" s="328"/>
      <c r="CV961" s="328"/>
      <c r="CW961" s="290"/>
      <c r="CX961" s="289"/>
      <c r="CY961" s="279"/>
      <c r="CZ961" s="328"/>
      <c r="DA961" s="328"/>
      <c r="DB961" s="290"/>
      <c r="DC961" s="289"/>
      <c r="DD961" s="279"/>
      <c r="DE961" s="328"/>
      <c r="DF961" s="328"/>
      <c r="DG961" s="290"/>
      <c r="DH961" s="183"/>
      <c r="DI961" s="284"/>
      <c r="DJ961" s="163">
        <v>3</v>
      </c>
      <c r="DK961" s="163">
        <v>0</v>
      </c>
      <c r="DL961" s="163">
        <v>0</v>
      </c>
      <c r="DM961" s="163">
        <v>0</v>
      </c>
      <c r="DN961" s="163">
        <v>0</v>
      </c>
      <c r="DO961" s="163">
        <v>0</v>
      </c>
      <c r="DP961" s="165">
        <v>2.2000000000000002</v>
      </c>
      <c r="DQ961" s="165"/>
      <c r="DR961" s="165">
        <v>2.20000004768371</v>
      </c>
      <c r="DS961" s="163">
        <v>13</v>
      </c>
      <c r="DT961" s="163">
        <v>5</v>
      </c>
      <c r="DU961" s="163">
        <v>1</v>
      </c>
      <c r="DV961" s="163">
        <v>1</v>
      </c>
      <c r="DW961" s="163">
        <v>0</v>
      </c>
      <c r="DX961" s="163">
        <v>1</v>
      </c>
      <c r="DY961" s="163">
        <v>0</v>
      </c>
      <c r="DZ961" s="163">
        <v>0</v>
      </c>
      <c r="EA961" s="163">
        <v>0</v>
      </c>
      <c r="EB961" s="163">
        <v>0</v>
      </c>
      <c r="EC961" s="163">
        <v>3</v>
      </c>
      <c r="ED961" s="165">
        <v>10.1250024139886</v>
      </c>
      <c r="EE961" s="165">
        <v>3.3750008046628901</v>
      </c>
      <c r="EF961" s="165">
        <v>0</v>
      </c>
      <c r="EG961" s="165">
        <v>16.8750040233144</v>
      </c>
      <c r="EH961" s="166">
        <v>2.25000053644193</v>
      </c>
      <c r="EI961" s="165">
        <v>174.530744046302</v>
      </c>
      <c r="EJ961" s="164">
        <v>0.41666666666666602</v>
      </c>
      <c r="EK961" s="164">
        <v>0.55555555555555503</v>
      </c>
      <c r="EL961" s="278">
        <v>0.44444444399999999</v>
      </c>
      <c r="EM961" s="278">
        <v>0.44444444399999999</v>
      </c>
      <c r="EN961" s="278">
        <v>0.111111111</v>
      </c>
      <c r="EO961" s="278">
        <v>0</v>
      </c>
      <c r="EP961" s="278">
        <v>0.77777777999999997</v>
      </c>
      <c r="EQ961" s="278">
        <v>0.12962963</v>
      </c>
      <c r="ER961" s="165">
        <v>-0.28581475794591699</v>
      </c>
      <c r="ES961" s="166">
        <v>3.3750008046628901</v>
      </c>
      <c r="ET961" s="166">
        <v>8.02</v>
      </c>
      <c r="EU961" s="166">
        <v>1.9607476413249301</v>
      </c>
      <c r="EV961" s="166">
        <v>2.51370424437971</v>
      </c>
      <c r="EW961" s="166">
        <v>3.1032646259057999</v>
      </c>
      <c r="EX961" s="284">
        <v>5.8038368821144097E-2</v>
      </c>
    </row>
    <row r="962" spans="1:154" ht="13" customHeight="1">
      <c r="A962" s="160" t="s">
        <v>19</v>
      </c>
      <c r="B962" s="160">
        <v>12756</v>
      </c>
      <c r="C962" s="160">
        <v>676680</v>
      </c>
      <c r="D962" s="160">
        <v>23443</v>
      </c>
      <c r="E962" s="160" t="s">
        <v>129</v>
      </c>
      <c r="F962" s="160" t="s">
        <v>129</v>
      </c>
      <c r="G962" s="175"/>
      <c r="H962" s="162" t="s">
        <v>3441</v>
      </c>
      <c r="I962" s="162" t="s">
        <v>248</v>
      </c>
      <c r="J962" s="160">
        <v>29</v>
      </c>
      <c r="K962" s="161">
        <v>1</v>
      </c>
      <c r="Z962" s="163"/>
      <c r="AS962" s="278"/>
      <c r="AT962" s="278"/>
      <c r="AU962" s="278"/>
      <c r="AV962" s="278"/>
      <c r="AW962" s="278"/>
      <c r="AX962" s="278"/>
      <c r="AY962" s="456"/>
      <c r="AZ962" s="278"/>
      <c r="BA962" s="278"/>
      <c r="BB962" s="278"/>
      <c r="BC962" s="278"/>
      <c r="BD962" s="164"/>
      <c r="BE962" s="164"/>
      <c r="BF962" s="164"/>
      <c r="BG962" s="164"/>
      <c r="BH962" s="164"/>
      <c r="BI962" s="164"/>
      <c r="BJ962" s="165"/>
      <c r="BK962" s="164"/>
      <c r="BL962" s="165"/>
      <c r="BM962" s="165"/>
      <c r="BN962" s="165"/>
      <c r="BO962" s="165"/>
      <c r="BP962" s="165"/>
      <c r="BQ962" s="165"/>
      <c r="BR962" s="165"/>
      <c r="BS962" s="284"/>
      <c r="BT962" s="289"/>
      <c r="BU962" s="279"/>
      <c r="BV962" s="290"/>
      <c r="BW962" s="289"/>
      <c r="BX962" s="289"/>
      <c r="BY962" s="289"/>
      <c r="BZ962" s="289"/>
      <c r="CA962" s="279"/>
      <c r="CB962" s="290"/>
      <c r="CC962" s="289"/>
      <c r="CD962" s="279"/>
      <c r="CE962" s="328"/>
      <c r="CF962" s="290"/>
      <c r="CG962" s="289"/>
      <c r="CH962" s="279"/>
      <c r="CI962" s="328"/>
      <c r="CJ962" s="290"/>
      <c r="CK962" s="289"/>
      <c r="CL962" s="279"/>
      <c r="CM962" s="328"/>
      <c r="CN962" s="290"/>
      <c r="CO962" s="289"/>
      <c r="CP962" s="279"/>
      <c r="CQ962" s="328"/>
      <c r="CR962" s="290"/>
      <c r="CS962" s="289"/>
      <c r="CT962" s="279"/>
      <c r="CU962" s="328"/>
      <c r="CV962" s="328"/>
      <c r="CW962" s="290"/>
      <c r="CX962" s="289"/>
      <c r="CY962" s="279"/>
      <c r="CZ962" s="328"/>
      <c r="DA962" s="328"/>
      <c r="DB962" s="290"/>
      <c r="DC962" s="289"/>
      <c r="DD962" s="279"/>
      <c r="DE962" s="328"/>
      <c r="DF962" s="328"/>
      <c r="DG962" s="290"/>
      <c r="DH962" s="289"/>
      <c r="DI962" s="284"/>
      <c r="DJ962" s="163">
        <v>2</v>
      </c>
      <c r="DK962" s="163">
        <v>0</v>
      </c>
      <c r="DL962" s="163">
        <v>0</v>
      </c>
      <c r="DM962" s="163">
        <v>0</v>
      </c>
      <c r="DN962" s="163">
        <v>0</v>
      </c>
      <c r="DO962" s="163">
        <v>0</v>
      </c>
      <c r="DP962" s="165">
        <v>4</v>
      </c>
      <c r="DQ962" s="165"/>
      <c r="DR962" s="165">
        <v>4</v>
      </c>
      <c r="DS962" s="163">
        <v>16</v>
      </c>
      <c r="DT962" s="163">
        <v>3</v>
      </c>
      <c r="DU962" s="163">
        <v>1</v>
      </c>
      <c r="DV962" s="163">
        <v>1</v>
      </c>
      <c r="DW962" s="163">
        <v>0</v>
      </c>
      <c r="DX962" s="163">
        <v>1</v>
      </c>
      <c r="DY962" s="163">
        <v>0</v>
      </c>
      <c r="DZ962" s="163">
        <v>0</v>
      </c>
      <c r="EA962" s="163">
        <v>0</v>
      </c>
      <c r="EB962" s="163">
        <v>0</v>
      </c>
      <c r="EC962" s="163">
        <v>3</v>
      </c>
      <c r="ED962" s="165">
        <v>6.75</v>
      </c>
      <c r="EE962" s="165">
        <v>2.25</v>
      </c>
      <c r="EF962" s="165">
        <v>0</v>
      </c>
      <c r="EG962" s="165">
        <v>6.75</v>
      </c>
      <c r="EH962" s="166">
        <v>1</v>
      </c>
      <c r="EI962" s="165">
        <v>77.178738265090999</v>
      </c>
      <c r="EJ962" s="164">
        <v>0.2</v>
      </c>
      <c r="EK962" s="164">
        <v>0.25</v>
      </c>
      <c r="EL962" s="278">
        <v>0.58333333300000001</v>
      </c>
      <c r="EM962" s="278">
        <v>0.16666666599999999</v>
      </c>
      <c r="EN962" s="278">
        <v>0.25</v>
      </c>
      <c r="EO962" s="278">
        <v>0</v>
      </c>
      <c r="EP962" s="278">
        <v>8.3333329999999997E-2</v>
      </c>
      <c r="EQ962" s="278">
        <v>0.109375</v>
      </c>
      <c r="ER962" s="165">
        <v>6.9373630549204798E-2</v>
      </c>
      <c r="ES962" s="166">
        <v>2.25</v>
      </c>
      <c r="ET962" s="166">
        <v>1.31</v>
      </c>
      <c r="EU962" s="166">
        <v>2.3357479095458902</v>
      </c>
      <c r="EV962" s="166">
        <v>3.4416608519852101</v>
      </c>
      <c r="EW962" s="166">
        <v>3.3257546882629301</v>
      </c>
      <c r="EX962" s="284">
        <v>5.6052409112453398E-2</v>
      </c>
    </row>
    <row r="963" spans="1:154" ht="13" customHeight="1">
      <c r="A963" s="160" t="s">
        <v>19</v>
      </c>
      <c r="C963" s="160">
        <v>640454</v>
      </c>
      <c r="D963" s="160">
        <v>19315</v>
      </c>
      <c r="E963" s="160" t="s">
        <v>4356</v>
      </c>
      <c r="F963" s="160" t="s">
        <v>4356</v>
      </c>
      <c r="G963" s="175"/>
      <c r="H963" s="162" t="s">
        <v>3383</v>
      </c>
      <c r="I963" s="162" t="s">
        <v>531</v>
      </c>
      <c r="J963" s="160">
        <v>30</v>
      </c>
      <c r="K963" s="161">
        <v>1</v>
      </c>
      <c r="Z963" s="163"/>
      <c r="AS963" s="278"/>
      <c r="AT963" s="278"/>
      <c r="AU963" s="278"/>
      <c r="AV963" s="278"/>
      <c r="AW963" s="278"/>
      <c r="AX963" s="278"/>
      <c r="AY963" s="456"/>
      <c r="AZ963" s="278"/>
      <c r="BA963" s="278"/>
      <c r="BB963" s="278"/>
      <c r="BC963" s="278"/>
      <c r="BD963" s="164"/>
      <c r="BE963" s="164"/>
      <c r="BF963" s="164"/>
      <c r="BG963" s="164"/>
      <c r="BH963" s="164"/>
      <c r="BI963" s="164"/>
      <c r="BJ963" s="165"/>
      <c r="BK963" s="164"/>
      <c r="BL963" s="165"/>
      <c r="BM963" s="165"/>
      <c r="BN963" s="165"/>
      <c r="BO963" s="165"/>
      <c r="BP963" s="165"/>
      <c r="BQ963" s="165"/>
      <c r="BR963" s="165"/>
      <c r="BS963" s="284"/>
      <c r="BT963" s="289"/>
      <c r="BU963" s="279"/>
      <c r="BV963" s="290"/>
      <c r="BW963" s="289"/>
      <c r="BX963" s="289"/>
      <c r="BY963" s="289"/>
      <c r="BZ963" s="289"/>
      <c r="CA963" s="279"/>
      <c r="CB963" s="290"/>
      <c r="CC963" s="289"/>
      <c r="CD963" s="279"/>
      <c r="CE963" s="328"/>
      <c r="CF963" s="290"/>
      <c r="CG963" s="289"/>
      <c r="CH963" s="279"/>
      <c r="CI963" s="328"/>
      <c r="CJ963" s="290"/>
      <c r="CK963" s="289"/>
      <c r="CL963" s="279"/>
      <c r="CM963" s="328"/>
      <c r="CN963" s="290"/>
      <c r="CO963" s="289"/>
      <c r="CP963" s="279"/>
      <c r="CQ963" s="328"/>
      <c r="CR963" s="290"/>
      <c r="CS963" s="289"/>
      <c r="CT963" s="279"/>
      <c r="CU963" s="328"/>
      <c r="CV963" s="328"/>
      <c r="CW963" s="290"/>
      <c r="CX963" s="289"/>
      <c r="CY963" s="279"/>
      <c r="CZ963" s="328"/>
      <c r="DA963" s="328"/>
      <c r="DB963" s="290"/>
      <c r="DC963" s="289"/>
      <c r="DD963" s="279"/>
      <c r="DE963" s="328"/>
      <c r="DF963" s="328"/>
      <c r="DG963" s="290"/>
      <c r="DH963" s="289"/>
      <c r="DI963" s="284"/>
      <c r="DJ963" s="163">
        <v>3</v>
      </c>
      <c r="DK963" s="163">
        <v>0</v>
      </c>
      <c r="DL963" s="163">
        <v>0</v>
      </c>
      <c r="DM963" s="163">
        <v>0</v>
      </c>
      <c r="DN963" s="163">
        <v>0</v>
      </c>
      <c r="DO963" s="163">
        <v>0</v>
      </c>
      <c r="DP963" s="165">
        <v>3.1</v>
      </c>
      <c r="DQ963" s="165"/>
      <c r="DR963" s="165">
        <v>3.0999999046325599</v>
      </c>
      <c r="DS963" s="163">
        <v>15</v>
      </c>
      <c r="DT963" s="163">
        <v>5</v>
      </c>
      <c r="DU963" s="163">
        <v>2</v>
      </c>
      <c r="DV963" s="163">
        <v>2</v>
      </c>
      <c r="DW963" s="163">
        <v>0</v>
      </c>
      <c r="DX963" s="163">
        <v>1</v>
      </c>
      <c r="DY963" s="163">
        <v>0</v>
      </c>
      <c r="DZ963" s="163">
        <v>0</v>
      </c>
      <c r="EA963" s="163">
        <v>1</v>
      </c>
      <c r="EB963" s="163">
        <v>0</v>
      </c>
      <c r="EC963" s="163">
        <v>3</v>
      </c>
      <c r="ED963" s="165">
        <v>8.1000030899059592</v>
      </c>
      <c r="EE963" s="165">
        <v>2.7000010299686501</v>
      </c>
      <c r="EF963" s="165">
        <v>0</v>
      </c>
      <c r="EG963" s="165">
        <v>13.500005149843201</v>
      </c>
      <c r="EH963" s="166">
        <v>1.8000006866457601</v>
      </c>
      <c r="EI963" s="165">
        <v>139.62461521050801</v>
      </c>
      <c r="EJ963" s="164">
        <v>0.35714285714285698</v>
      </c>
      <c r="EK963" s="164">
        <v>0.45454545454545398</v>
      </c>
      <c r="EL963" s="278">
        <v>0.3</v>
      </c>
      <c r="EM963" s="278">
        <v>0.2</v>
      </c>
      <c r="EN963" s="278">
        <v>0.5</v>
      </c>
      <c r="EO963" s="278">
        <v>9.0909089999999998E-2</v>
      </c>
      <c r="EP963" s="278">
        <v>0.36363635999999999</v>
      </c>
      <c r="EQ963" s="278">
        <v>9.859155E-2</v>
      </c>
      <c r="ER963" s="165">
        <v>0.128830586094654</v>
      </c>
      <c r="ES963" s="166">
        <v>5.4000020599373002</v>
      </c>
      <c r="ET963" s="166">
        <v>4.21</v>
      </c>
      <c r="EU963" s="166">
        <v>2.1857475662230099</v>
      </c>
      <c r="EV963" s="166">
        <v>4.3975742948465797</v>
      </c>
      <c r="EW963" s="166">
        <v>4.0045179790458896</v>
      </c>
      <c r="EX963" s="284">
        <v>5.4374076426029198E-2</v>
      </c>
    </row>
    <row r="964" spans="1:154" ht="13" customHeight="1">
      <c r="A964" s="160" t="s">
        <v>19</v>
      </c>
      <c r="C964" s="160">
        <v>668390</v>
      </c>
      <c r="D964" s="160">
        <v>22113</v>
      </c>
      <c r="E964" s="160" t="s">
        <v>14</v>
      </c>
      <c r="F964" s="160" t="s">
        <v>14</v>
      </c>
      <c r="G964" s="175"/>
      <c r="H964" s="162" t="s">
        <v>3444</v>
      </c>
      <c r="I964" s="162" t="s">
        <v>244</v>
      </c>
      <c r="J964" s="160">
        <v>25</v>
      </c>
      <c r="K964" s="161">
        <v>1</v>
      </c>
      <c r="Z964" s="163"/>
      <c r="AS964" s="278"/>
      <c r="AT964" s="278"/>
      <c r="AU964" s="278"/>
      <c r="AV964" s="278"/>
      <c r="AW964" s="278"/>
      <c r="AX964" s="278"/>
      <c r="AY964" s="456"/>
      <c r="AZ964" s="278"/>
      <c r="BA964" s="278"/>
      <c r="BB964" s="278"/>
      <c r="BC964" s="278"/>
      <c r="BD964" s="164"/>
      <c r="BE964" s="164"/>
      <c r="BF964" s="164"/>
      <c r="BG964" s="164"/>
      <c r="BH964" s="164"/>
      <c r="BI964" s="164"/>
      <c r="BJ964" s="165"/>
      <c r="BK964" s="164"/>
      <c r="BL964" s="165"/>
      <c r="BM964" s="165"/>
      <c r="BN964" s="165"/>
      <c r="BO964" s="165"/>
      <c r="BP964" s="165"/>
      <c r="BQ964" s="165"/>
      <c r="BR964" s="165"/>
      <c r="BS964" s="284"/>
      <c r="BT964" s="289"/>
      <c r="BU964" s="279"/>
      <c r="BV964" s="290"/>
      <c r="BW964" s="289"/>
      <c r="BX964" s="289"/>
      <c r="BY964" s="289"/>
      <c r="BZ964" s="289"/>
      <c r="CA964" s="279"/>
      <c r="CB964" s="290"/>
      <c r="CC964" s="289"/>
      <c r="CD964" s="279"/>
      <c r="CE964" s="328"/>
      <c r="CF964" s="290"/>
      <c r="CG964" s="289"/>
      <c r="CH964" s="279"/>
      <c r="CI964" s="328"/>
      <c r="CJ964" s="290"/>
      <c r="CK964" s="289"/>
      <c r="CL964" s="279"/>
      <c r="CM964" s="328"/>
      <c r="CN964" s="290"/>
      <c r="CO964" s="289"/>
      <c r="CP964" s="279"/>
      <c r="CQ964" s="328"/>
      <c r="CR964" s="290"/>
      <c r="CS964" s="289"/>
      <c r="CT964" s="279"/>
      <c r="CU964" s="328"/>
      <c r="CV964" s="328"/>
      <c r="CW964" s="290"/>
      <c r="CX964" s="289"/>
      <c r="CY964" s="279"/>
      <c r="CZ964" s="328"/>
      <c r="DA964" s="328"/>
      <c r="DB964" s="290"/>
      <c r="DC964" s="289"/>
      <c r="DD964" s="279"/>
      <c r="DE964" s="328"/>
      <c r="DF964" s="328"/>
      <c r="DG964" s="290"/>
      <c r="DH964" s="183"/>
      <c r="DI964" s="284"/>
      <c r="DJ964" s="163">
        <v>13</v>
      </c>
      <c r="DK964" s="163">
        <v>0</v>
      </c>
      <c r="DL964" s="163">
        <v>0</v>
      </c>
      <c r="DM964" s="163">
        <v>0</v>
      </c>
      <c r="DN964" s="163">
        <v>1</v>
      </c>
      <c r="DO964" s="163">
        <v>0</v>
      </c>
      <c r="DP964" s="165">
        <v>17</v>
      </c>
      <c r="DQ964" s="165"/>
      <c r="DR964" s="165">
        <v>17</v>
      </c>
      <c r="DS964" s="163">
        <v>70</v>
      </c>
      <c r="DT964" s="163">
        <v>12</v>
      </c>
      <c r="DU964" s="163">
        <v>4</v>
      </c>
      <c r="DV964" s="163">
        <v>3</v>
      </c>
      <c r="DW964" s="163">
        <v>1</v>
      </c>
      <c r="DX964" s="163">
        <v>8</v>
      </c>
      <c r="DY964" s="163">
        <v>2</v>
      </c>
      <c r="DZ964" s="163">
        <v>0</v>
      </c>
      <c r="EA964" s="163">
        <v>1</v>
      </c>
      <c r="EB964" s="163">
        <v>0</v>
      </c>
      <c r="EC964" s="163">
        <v>11</v>
      </c>
      <c r="ED964" s="165">
        <v>5.82353006514718</v>
      </c>
      <c r="EE964" s="165">
        <v>4.2352945928343102</v>
      </c>
      <c r="EF964" s="165">
        <v>0.529411824104289</v>
      </c>
      <c r="EG964" s="165">
        <v>6.3529418892514702</v>
      </c>
      <c r="EH964" s="166">
        <v>1.1764707202317499</v>
      </c>
      <c r="EI964" s="165">
        <v>91.257893864967301</v>
      </c>
      <c r="EJ964" s="164">
        <v>0.19354838709677399</v>
      </c>
      <c r="EK964" s="164">
        <v>0.22</v>
      </c>
      <c r="EL964" s="278">
        <v>0.55102040799999996</v>
      </c>
      <c r="EM964" s="278">
        <v>0.122448979</v>
      </c>
      <c r="EN964" s="278">
        <v>0.326530612</v>
      </c>
      <c r="EO964" s="278">
        <v>7.843137E-2</v>
      </c>
      <c r="EP964" s="278">
        <v>0.49019607999999998</v>
      </c>
      <c r="EQ964" s="278">
        <v>9.2741939999999995E-2</v>
      </c>
      <c r="ER964" s="165">
        <v>0.31665458164525001</v>
      </c>
      <c r="ES964" s="166">
        <v>1.58823547231286</v>
      </c>
      <c r="ET964" s="166">
        <v>3.82</v>
      </c>
      <c r="EU964" s="166">
        <v>3.9681009497197102</v>
      </c>
      <c r="EV964" s="166">
        <v>4.59120745720129</v>
      </c>
      <c r="EW964" s="166">
        <v>4.6508283023058201</v>
      </c>
      <c r="EX964" s="284">
        <v>5.3409185260534203E-2</v>
      </c>
    </row>
    <row r="965" spans="1:154" ht="13" customHeight="1">
      <c r="A965" s="160" t="s">
        <v>19</v>
      </c>
      <c r="C965" s="160">
        <v>554431</v>
      </c>
      <c r="D965" s="160">
        <v>10058</v>
      </c>
      <c r="E965" s="160" t="s">
        <v>16</v>
      </c>
      <c r="F965" s="160" t="s">
        <v>16</v>
      </c>
      <c r="G965" s="175"/>
      <c r="H965" s="162" t="s">
        <v>1800</v>
      </c>
      <c r="I965" s="162" t="s">
        <v>571</v>
      </c>
      <c r="J965" s="161">
        <v>34</v>
      </c>
      <c r="K965" s="161">
        <v>1</v>
      </c>
      <c r="M965" s="184" t="s">
        <v>46</v>
      </c>
      <c r="Z965" s="163"/>
      <c r="AS965" s="278"/>
      <c r="AT965" s="278"/>
      <c r="AU965" s="278"/>
      <c r="AV965" s="278"/>
      <c r="AW965" s="278"/>
      <c r="AX965" s="278"/>
      <c r="AY965" s="456"/>
      <c r="AZ965" s="278"/>
      <c r="BA965" s="278"/>
      <c r="BB965" s="278"/>
      <c r="BC965" s="278"/>
      <c r="BD965" s="164"/>
      <c r="BE965" s="164"/>
      <c r="BF965" s="164"/>
      <c r="BG965" s="164"/>
      <c r="BH965" s="164"/>
      <c r="BI965" s="164"/>
      <c r="BJ965" s="165"/>
      <c r="BK965" s="164"/>
      <c r="BL965" s="165"/>
      <c r="BM965" s="165"/>
      <c r="BN965" s="165"/>
      <c r="BO965" s="165"/>
      <c r="BP965" s="165"/>
      <c r="BQ965" s="165"/>
      <c r="BR965" s="165"/>
      <c r="BS965" s="284"/>
      <c r="BT965" s="289"/>
      <c r="BU965" s="279"/>
      <c r="BV965" s="290"/>
      <c r="BW965" s="289"/>
      <c r="BX965" s="289"/>
      <c r="BY965" s="289"/>
      <c r="BZ965" s="289"/>
      <c r="CA965" s="279"/>
      <c r="CB965" s="290"/>
      <c r="CC965" s="289"/>
      <c r="CD965" s="279"/>
      <c r="CE965" s="328"/>
      <c r="CF965" s="290"/>
      <c r="CG965" s="289"/>
      <c r="CH965" s="279"/>
      <c r="CI965" s="328"/>
      <c r="CJ965" s="290"/>
      <c r="CK965" s="289"/>
      <c r="CL965" s="279"/>
      <c r="CM965" s="328"/>
      <c r="CN965" s="290"/>
      <c r="CO965" s="289"/>
      <c r="CP965" s="279"/>
      <c r="CQ965" s="328"/>
      <c r="CR965" s="290"/>
      <c r="CS965" s="289"/>
      <c r="CT965" s="279"/>
      <c r="CU965" s="328"/>
      <c r="CV965" s="328"/>
      <c r="CW965" s="290"/>
      <c r="CX965" s="289"/>
      <c r="CY965" s="279"/>
      <c r="CZ965" s="328"/>
      <c r="DA965" s="328"/>
      <c r="DB965" s="290"/>
      <c r="DC965" s="289"/>
      <c r="DD965" s="279"/>
      <c r="DE965" s="328"/>
      <c r="DF965" s="328"/>
      <c r="DG965" s="290"/>
      <c r="DH965" s="289"/>
      <c r="DI965" s="284"/>
      <c r="DJ965" s="163">
        <v>7</v>
      </c>
      <c r="DK965" s="163">
        <v>0</v>
      </c>
      <c r="DL965" s="163">
        <v>0</v>
      </c>
      <c r="DM965" s="163">
        <v>0</v>
      </c>
      <c r="DN965" s="163">
        <v>0</v>
      </c>
      <c r="DO965" s="163">
        <v>0</v>
      </c>
      <c r="DP965" s="165">
        <v>6.1</v>
      </c>
      <c r="DQ965" s="165"/>
      <c r="DR965" s="165">
        <v>6.0999999046325604</v>
      </c>
      <c r="DS965" s="163">
        <v>35</v>
      </c>
      <c r="DT965" s="163">
        <v>11</v>
      </c>
      <c r="DU965" s="163">
        <v>3</v>
      </c>
      <c r="DV965" s="163">
        <v>3</v>
      </c>
      <c r="DW965" s="163">
        <v>0</v>
      </c>
      <c r="DX965" s="163">
        <v>5</v>
      </c>
      <c r="DY965" s="163">
        <v>0</v>
      </c>
      <c r="DZ965" s="163">
        <v>0</v>
      </c>
      <c r="EA965" s="163">
        <v>0</v>
      </c>
      <c r="EB965" s="163">
        <v>0</v>
      </c>
      <c r="EC965" s="163">
        <v>7</v>
      </c>
      <c r="ED965" s="165">
        <v>9.9473704182214</v>
      </c>
      <c r="EE965" s="165">
        <v>7.1052645844438604</v>
      </c>
      <c r="EF965" s="165">
        <v>0</v>
      </c>
      <c r="EG965" s="165">
        <v>15.631582085776399</v>
      </c>
      <c r="EH965" s="166">
        <v>2.5263162966911499</v>
      </c>
      <c r="EI965" s="165">
        <v>195.96433681525201</v>
      </c>
      <c r="EJ965" s="164">
        <v>0.36666666666666597</v>
      </c>
      <c r="EK965" s="164">
        <v>0.47826086956521702</v>
      </c>
      <c r="EL965" s="278">
        <v>0.30434782599999999</v>
      </c>
      <c r="EM965" s="278">
        <v>0.21739130400000001</v>
      </c>
      <c r="EN965" s="278">
        <v>0.47826086899999998</v>
      </c>
      <c r="EO965" s="278">
        <v>0.17391303999999999</v>
      </c>
      <c r="EP965" s="278">
        <v>0.52173913000000005</v>
      </c>
      <c r="EQ965" s="278">
        <v>8.6614170000000004E-2</v>
      </c>
      <c r="ER965" s="165">
        <v>-0.21467276129788401</v>
      </c>
      <c r="ES965" s="166">
        <v>4.2631587506663102</v>
      </c>
      <c r="ET965" s="166">
        <v>5</v>
      </c>
      <c r="EU965" s="166">
        <v>3.2436426780890901</v>
      </c>
      <c r="EV965" s="166">
        <v>5.8047047431946899</v>
      </c>
      <c r="EW965" s="166">
        <v>4.9241970668823898</v>
      </c>
      <c r="EX965" s="284">
        <v>5.1917772740125601E-2</v>
      </c>
    </row>
    <row r="966" spans="1:154" ht="13" customHeight="1">
      <c r="A966" s="160" t="s">
        <v>19</v>
      </c>
      <c r="C966" s="160">
        <v>686751</v>
      </c>
      <c r="D966" s="160">
        <v>26020</v>
      </c>
      <c r="E966" s="160" t="s">
        <v>13</v>
      </c>
      <c r="F966" s="160" t="s">
        <v>13</v>
      </c>
      <c r="G966" s="175"/>
      <c r="H966" s="162" t="s">
        <v>186</v>
      </c>
      <c r="I966" s="162" t="s">
        <v>602</v>
      </c>
      <c r="J966" s="160">
        <v>26</v>
      </c>
      <c r="K966" s="161">
        <v>1</v>
      </c>
      <c r="Z966" s="163"/>
      <c r="AS966" s="278"/>
      <c r="AT966" s="278"/>
      <c r="AU966" s="278"/>
      <c r="AV966" s="278"/>
      <c r="AW966" s="278"/>
      <c r="AX966" s="278"/>
      <c r="AY966" s="456"/>
      <c r="AZ966" s="278"/>
      <c r="BA966" s="278"/>
      <c r="BB966" s="278"/>
      <c r="BC966" s="278"/>
      <c r="BD966" s="164"/>
      <c r="BE966" s="164"/>
      <c r="BF966" s="164"/>
      <c r="BG966" s="164"/>
      <c r="BH966" s="164"/>
      <c r="BI966" s="164"/>
      <c r="BJ966" s="165"/>
      <c r="BK966" s="164"/>
      <c r="BL966" s="165"/>
      <c r="BM966" s="165"/>
      <c r="BN966" s="165"/>
      <c r="BO966" s="165"/>
      <c r="BP966" s="165"/>
      <c r="BQ966" s="165"/>
      <c r="BR966" s="165"/>
      <c r="BS966" s="284"/>
      <c r="BT966" s="289"/>
      <c r="BU966" s="279"/>
      <c r="BV966" s="290"/>
      <c r="BW966" s="289"/>
      <c r="BX966" s="289"/>
      <c r="BY966" s="289"/>
      <c r="BZ966" s="289"/>
      <c r="CA966" s="279"/>
      <c r="CB966" s="290"/>
      <c r="CC966" s="289"/>
      <c r="CD966" s="279"/>
      <c r="CE966" s="328"/>
      <c r="CF966" s="290"/>
      <c r="CG966" s="289"/>
      <c r="CH966" s="279"/>
      <c r="CI966" s="328"/>
      <c r="CJ966" s="290"/>
      <c r="CK966" s="289"/>
      <c r="CL966" s="279"/>
      <c r="CM966" s="328"/>
      <c r="CN966" s="290"/>
      <c r="CO966" s="289"/>
      <c r="CP966" s="279"/>
      <c r="CQ966" s="328"/>
      <c r="CR966" s="290"/>
      <c r="CS966" s="289"/>
      <c r="CT966" s="279"/>
      <c r="CU966" s="328"/>
      <c r="CV966" s="328"/>
      <c r="CW966" s="290"/>
      <c r="CX966" s="289"/>
      <c r="CY966" s="279"/>
      <c r="CZ966" s="328"/>
      <c r="DA966" s="328"/>
      <c r="DB966" s="290"/>
      <c r="DC966" s="289"/>
      <c r="DD966" s="279"/>
      <c r="DE966" s="328"/>
      <c r="DF966" s="328"/>
      <c r="DG966" s="290"/>
      <c r="DH966" s="183"/>
      <c r="DI966" s="284"/>
      <c r="DJ966" s="163">
        <v>2</v>
      </c>
      <c r="DK966" s="163">
        <v>0</v>
      </c>
      <c r="DL966" s="163">
        <v>0</v>
      </c>
      <c r="DM966" s="163">
        <v>0</v>
      </c>
      <c r="DN966" s="163">
        <v>0</v>
      </c>
      <c r="DO966" s="163">
        <v>0</v>
      </c>
      <c r="DP966" s="165">
        <v>4</v>
      </c>
      <c r="DQ966" s="165"/>
      <c r="DR966" s="165">
        <v>4</v>
      </c>
      <c r="DS966" s="163">
        <v>14</v>
      </c>
      <c r="DT966" s="163">
        <v>2</v>
      </c>
      <c r="DU966" s="163">
        <v>1</v>
      </c>
      <c r="DV966" s="163">
        <v>1</v>
      </c>
      <c r="DW966" s="163">
        <v>0</v>
      </c>
      <c r="DX966" s="163">
        <v>0</v>
      </c>
      <c r="DY966" s="163">
        <v>0</v>
      </c>
      <c r="DZ966" s="163">
        <v>0</v>
      </c>
      <c r="EA966" s="163">
        <v>0</v>
      </c>
      <c r="EB966" s="163">
        <v>0</v>
      </c>
      <c r="EC966" s="163">
        <v>2</v>
      </c>
      <c r="ED966" s="165">
        <v>4.5</v>
      </c>
      <c r="EE966" s="165">
        <v>0</v>
      </c>
      <c r="EF966" s="165">
        <v>0</v>
      </c>
      <c r="EG966" s="165">
        <v>4.5</v>
      </c>
      <c r="EH966" s="166">
        <v>0.5</v>
      </c>
      <c r="EI966" s="165">
        <v>38.589369132545499</v>
      </c>
      <c r="EJ966" s="164">
        <v>0.14285714285714199</v>
      </c>
      <c r="EK966" s="164">
        <v>0.16666666666666599</v>
      </c>
      <c r="EL966" s="278">
        <v>0.66666666600000002</v>
      </c>
      <c r="EM966" s="278">
        <v>8.3333332999999996E-2</v>
      </c>
      <c r="EN966" s="278">
        <v>0.25</v>
      </c>
      <c r="EO966" s="278">
        <v>0</v>
      </c>
      <c r="EP966" s="278">
        <v>0.66666667000000002</v>
      </c>
      <c r="EQ966" s="278">
        <v>7.5471700000000003E-2</v>
      </c>
      <c r="ER966" s="165">
        <v>0.16201685511184999</v>
      </c>
      <c r="ES966" s="166">
        <v>2.25</v>
      </c>
      <c r="ET966" s="166">
        <v>2.5</v>
      </c>
      <c r="EU966" s="166">
        <v>2.0857479095458902</v>
      </c>
      <c r="EV966" s="166">
        <v>3.1916608519852101</v>
      </c>
      <c r="EW966" s="166">
        <v>2.6757877022978298</v>
      </c>
      <c r="EX966" s="284">
        <v>5.0685379654168999E-2</v>
      </c>
    </row>
    <row r="967" spans="1:154" ht="13" customHeight="1">
      <c r="A967" s="160" t="s">
        <v>19</v>
      </c>
      <c r="C967" s="160">
        <v>676604</v>
      </c>
      <c r="D967" s="160">
        <v>20379</v>
      </c>
      <c r="E967" s="160" t="s">
        <v>345</v>
      </c>
      <c r="F967" s="160" t="s">
        <v>345</v>
      </c>
      <c r="G967" s="175"/>
      <c r="H967" s="162" t="s">
        <v>1956</v>
      </c>
      <c r="I967" s="162" t="s">
        <v>571</v>
      </c>
      <c r="J967" s="161">
        <v>30</v>
      </c>
      <c r="K967" s="161">
        <v>1</v>
      </c>
      <c r="M967" s="184" t="s">
        <v>837</v>
      </c>
      <c r="Z967" s="163"/>
      <c r="AS967" s="278"/>
      <c r="AT967" s="278"/>
      <c r="AU967" s="278"/>
      <c r="AV967" s="278"/>
      <c r="AW967" s="278"/>
      <c r="AX967" s="278"/>
      <c r="AY967" s="456"/>
      <c r="AZ967" s="278"/>
      <c r="BA967" s="278"/>
      <c r="BB967" s="278"/>
      <c r="BC967" s="278"/>
      <c r="BD967" s="164"/>
      <c r="BE967" s="164"/>
      <c r="BF967" s="164"/>
      <c r="BG967" s="164"/>
      <c r="BH967" s="164"/>
      <c r="BI967" s="164"/>
      <c r="BJ967" s="165"/>
      <c r="BK967" s="164"/>
      <c r="BL967" s="165"/>
      <c r="BM967" s="165"/>
      <c r="BN967" s="165"/>
      <c r="BO967" s="165"/>
      <c r="BP967" s="165"/>
      <c r="BQ967" s="165"/>
      <c r="BR967" s="165"/>
      <c r="BS967" s="284"/>
      <c r="BT967" s="289"/>
      <c r="BU967" s="279"/>
      <c r="BV967" s="290"/>
      <c r="BW967" s="289"/>
      <c r="BX967" s="289"/>
      <c r="BY967" s="289"/>
      <c r="BZ967" s="289"/>
      <c r="CA967" s="279"/>
      <c r="CB967" s="290"/>
      <c r="CC967" s="289"/>
      <c r="CD967" s="279"/>
      <c r="CE967" s="328"/>
      <c r="CF967" s="290"/>
      <c r="CG967" s="289"/>
      <c r="CH967" s="279"/>
      <c r="CI967" s="328"/>
      <c r="CJ967" s="290"/>
      <c r="CK967" s="289"/>
      <c r="CL967" s="279"/>
      <c r="CM967" s="328"/>
      <c r="CN967" s="290"/>
      <c r="CO967" s="289"/>
      <c r="CP967" s="279"/>
      <c r="CQ967" s="328"/>
      <c r="CR967" s="290"/>
      <c r="CS967" s="289"/>
      <c r="CT967" s="279"/>
      <c r="CU967" s="328"/>
      <c r="CV967" s="328"/>
      <c r="CW967" s="290"/>
      <c r="CX967" s="289"/>
      <c r="CY967" s="279"/>
      <c r="CZ967" s="328"/>
      <c r="DA967" s="328"/>
      <c r="DB967" s="290"/>
      <c r="DC967" s="289"/>
      <c r="DD967" s="279"/>
      <c r="DE967" s="328"/>
      <c r="DF967" s="328"/>
      <c r="DG967" s="290"/>
      <c r="DH967" s="289"/>
      <c r="DI967" s="284"/>
      <c r="DJ967" s="163">
        <v>1</v>
      </c>
      <c r="DK967" s="163">
        <v>0</v>
      </c>
      <c r="DL967" s="163">
        <v>0</v>
      </c>
      <c r="DM967" s="163">
        <v>0</v>
      </c>
      <c r="DN967" s="163">
        <v>0</v>
      </c>
      <c r="DO967" s="163">
        <v>0</v>
      </c>
      <c r="DP967" s="165">
        <v>2</v>
      </c>
      <c r="DQ967" s="165"/>
      <c r="DR967" s="165">
        <v>2</v>
      </c>
      <c r="DS967" s="163">
        <v>9</v>
      </c>
      <c r="DT967" s="163">
        <v>3</v>
      </c>
      <c r="DU967" s="163">
        <v>2</v>
      </c>
      <c r="DV967" s="163">
        <v>2</v>
      </c>
      <c r="DW967" s="163">
        <v>0</v>
      </c>
      <c r="DX967" s="163">
        <v>0</v>
      </c>
      <c r="DY967" s="163">
        <v>0</v>
      </c>
      <c r="DZ967" s="163">
        <v>0</v>
      </c>
      <c r="EA967" s="163">
        <v>0</v>
      </c>
      <c r="EB967" s="163">
        <v>0</v>
      </c>
      <c r="EC967" s="163">
        <v>3</v>
      </c>
      <c r="ED967" s="165">
        <v>13.5</v>
      </c>
      <c r="EE967" s="165">
        <v>0</v>
      </c>
      <c r="EF967" s="165">
        <v>0</v>
      </c>
      <c r="EG967" s="165">
        <v>13.5</v>
      </c>
      <c r="EH967" s="166">
        <v>1.5</v>
      </c>
      <c r="EI967" s="165">
        <v>115.768107397636</v>
      </c>
      <c r="EJ967" s="164">
        <v>0.33333333333333298</v>
      </c>
      <c r="EK967" s="164">
        <v>0.5</v>
      </c>
      <c r="EL967" s="278">
        <v>0.16666666599999999</v>
      </c>
      <c r="EM967" s="278">
        <v>0.33333333300000001</v>
      </c>
      <c r="EN967" s="278">
        <v>0.5</v>
      </c>
      <c r="EO967" s="278">
        <v>0</v>
      </c>
      <c r="EP967" s="278">
        <v>0.33333332999999998</v>
      </c>
      <c r="EQ967" s="278">
        <v>0.11764706</v>
      </c>
      <c r="ER967" s="165">
        <v>-0.176782660380084</v>
      </c>
      <c r="ES967" s="166">
        <v>9</v>
      </c>
      <c r="ET967" s="166">
        <v>2.08</v>
      </c>
      <c r="EU967" s="166">
        <v>8.5747909545898601E-2</v>
      </c>
      <c r="EV967" s="166">
        <v>2.29757379442453</v>
      </c>
      <c r="EW967" s="166">
        <v>2.1065802120036001</v>
      </c>
      <c r="EX967" s="284">
        <v>4.9723781645297997E-2</v>
      </c>
    </row>
    <row r="968" spans="1:154" ht="13" customHeight="1">
      <c r="A968" s="160" t="s">
        <v>19</v>
      </c>
      <c r="C968" s="160">
        <v>691441</v>
      </c>
      <c r="D968" s="160">
        <v>27974</v>
      </c>
      <c r="E968" s="160" t="s">
        <v>45</v>
      </c>
      <c r="F968" s="160" t="s">
        <v>45</v>
      </c>
      <c r="G968" s="175"/>
      <c r="H968" s="162" t="s">
        <v>4110</v>
      </c>
      <c r="I968" s="162" t="s">
        <v>1750</v>
      </c>
      <c r="J968" s="160">
        <v>22</v>
      </c>
      <c r="K968" s="161">
        <v>1</v>
      </c>
      <c r="Z968" s="163"/>
      <c r="AS968" s="278"/>
      <c r="AT968" s="278"/>
      <c r="AU968" s="278"/>
      <c r="AV968" s="278"/>
      <c r="AW968" s="278"/>
      <c r="AX968" s="278"/>
      <c r="AY968" s="456"/>
      <c r="AZ968" s="278"/>
      <c r="BA968" s="278"/>
      <c r="BB968" s="278"/>
      <c r="BC968" s="278"/>
      <c r="BD968" s="164"/>
      <c r="BE968" s="164"/>
      <c r="BF968" s="164"/>
      <c r="BG968" s="164"/>
      <c r="BH968" s="164"/>
      <c r="BI968" s="164"/>
      <c r="BJ968" s="165"/>
      <c r="BK968" s="164"/>
      <c r="BL968" s="165"/>
      <c r="BM968" s="165"/>
      <c r="BN968" s="165"/>
      <c r="BO968" s="165"/>
      <c r="BP968" s="165"/>
      <c r="BQ968" s="165"/>
      <c r="BR968" s="165"/>
      <c r="BS968" s="284"/>
      <c r="BT968" s="289"/>
      <c r="BU968" s="279"/>
      <c r="BV968" s="290"/>
      <c r="BW968" s="289"/>
      <c r="BX968" s="289"/>
      <c r="BY968" s="289"/>
      <c r="BZ968" s="289"/>
      <c r="CA968" s="279"/>
      <c r="CB968" s="290"/>
      <c r="CC968" s="289"/>
      <c r="CD968" s="279"/>
      <c r="CE968" s="328"/>
      <c r="CF968" s="290"/>
      <c r="CG968" s="289"/>
      <c r="CH968" s="279"/>
      <c r="CI968" s="328"/>
      <c r="CJ968" s="290"/>
      <c r="CK968" s="289"/>
      <c r="CL968" s="279"/>
      <c r="CM968" s="328"/>
      <c r="CN968" s="290"/>
      <c r="CO968" s="289"/>
      <c r="CP968" s="279"/>
      <c r="CQ968" s="328"/>
      <c r="CR968" s="290"/>
      <c r="CS968" s="289"/>
      <c r="CT968" s="279"/>
      <c r="CU968" s="328"/>
      <c r="CV968" s="328"/>
      <c r="CW968" s="290"/>
      <c r="CX968" s="289"/>
      <c r="CY968" s="279"/>
      <c r="CZ968" s="328"/>
      <c r="DA968" s="328"/>
      <c r="DB968" s="290"/>
      <c r="DC968" s="289"/>
      <c r="DD968" s="279"/>
      <c r="DE968" s="328"/>
      <c r="DF968" s="328"/>
      <c r="DG968" s="290"/>
      <c r="DH968" s="183"/>
      <c r="DI968" s="284"/>
      <c r="DJ968" s="163">
        <v>3</v>
      </c>
      <c r="DK968" s="163">
        <v>0</v>
      </c>
      <c r="DL968" s="163">
        <v>0</v>
      </c>
      <c r="DM968" s="163">
        <v>1</v>
      </c>
      <c r="DN968" s="163">
        <v>0</v>
      </c>
      <c r="DO968" s="163">
        <v>0</v>
      </c>
      <c r="DP968" s="165">
        <v>6.2</v>
      </c>
      <c r="DQ968" s="165"/>
      <c r="DR968" s="165">
        <v>6.1999998092651296</v>
      </c>
      <c r="DS968" s="163">
        <v>26</v>
      </c>
      <c r="DT968" s="163">
        <v>3</v>
      </c>
      <c r="DU968" s="163">
        <v>1</v>
      </c>
      <c r="DV968" s="163">
        <v>1</v>
      </c>
      <c r="DW968" s="163">
        <v>1</v>
      </c>
      <c r="DX968" s="163">
        <v>3</v>
      </c>
      <c r="DY968" s="163">
        <v>0</v>
      </c>
      <c r="DZ968" s="163">
        <v>0</v>
      </c>
      <c r="EA968" s="163">
        <v>1</v>
      </c>
      <c r="EB968" s="163">
        <v>0</v>
      </c>
      <c r="EC968" s="163">
        <v>8</v>
      </c>
      <c r="ED968" s="165">
        <v>10.8000010299683</v>
      </c>
      <c r="EE968" s="165">
        <v>4.0500003862381302</v>
      </c>
      <c r="EF968" s="165">
        <v>1.3500001287460399</v>
      </c>
      <c r="EG968" s="165">
        <v>4.0500003862381302</v>
      </c>
      <c r="EH968" s="166">
        <v>0.90000008583069602</v>
      </c>
      <c r="EI968" s="165">
        <v>69.460871062886795</v>
      </c>
      <c r="EJ968" s="164">
        <v>0.13043478260869501</v>
      </c>
      <c r="EK968" s="164">
        <v>0.14285714285714199</v>
      </c>
      <c r="EL968" s="278">
        <v>0.53333333299999997</v>
      </c>
      <c r="EM968" s="278">
        <v>0.2</v>
      </c>
      <c r="EN968" s="278">
        <v>0.266666666</v>
      </c>
      <c r="EO968" s="278">
        <v>6.6666669999999997E-2</v>
      </c>
      <c r="EP968" s="278">
        <v>0.46666667000000001</v>
      </c>
      <c r="EQ968" s="278">
        <v>0.12871287000000001</v>
      </c>
      <c r="ER968" s="165">
        <v>-8.5385506995429294E-3</v>
      </c>
      <c r="ES968" s="166">
        <v>1.3500001287460399</v>
      </c>
      <c r="ET968" s="166">
        <v>3.02</v>
      </c>
      <c r="EU968" s="166">
        <v>3.98574799537659</v>
      </c>
      <c r="EV968" s="166">
        <v>2.9204782477360101</v>
      </c>
      <c r="EW968" s="166">
        <v>3.0281226181068099</v>
      </c>
      <c r="EX968" s="284">
        <v>4.2942579835653298E-2</v>
      </c>
    </row>
    <row r="969" spans="1:154" ht="13" customHeight="1">
      <c r="A969" s="160" t="s">
        <v>19</v>
      </c>
      <c r="B969" s="160">
        <v>12247</v>
      </c>
      <c r="C969" s="160">
        <v>677865</v>
      </c>
      <c r="D969" s="160">
        <v>23779</v>
      </c>
      <c r="E969" s="160" t="s">
        <v>470</v>
      </c>
      <c r="F969" s="160" t="s">
        <v>470</v>
      </c>
      <c r="G969" s="175"/>
      <c r="H969" s="162" t="s">
        <v>2518</v>
      </c>
      <c r="I969" s="162" t="s">
        <v>564</v>
      </c>
      <c r="J969" s="161">
        <v>28</v>
      </c>
      <c r="K969" s="161">
        <v>1</v>
      </c>
      <c r="M969" s="184" t="s">
        <v>46</v>
      </c>
      <c r="Z969" s="163"/>
      <c r="AS969" s="278"/>
      <c r="AT969" s="278"/>
      <c r="AU969" s="278"/>
      <c r="AV969" s="278"/>
      <c r="AW969" s="278"/>
      <c r="AX969" s="278"/>
      <c r="AY969" s="456"/>
      <c r="AZ969" s="278"/>
      <c r="BA969" s="278"/>
      <c r="BB969" s="278"/>
      <c r="BC969" s="278"/>
      <c r="BD969" s="164"/>
      <c r="BE969" s="164"/>
      <c r="BF969" s="164"/>
      <c r="BG969" s="164"/>
      <c r="BH969" s="164"/>
      <c r="BI969" s="164"/>
      <c r="BJ969" s="165"/>
      <c r="BK969" s="164"/>
      <c r="BL969" s="165"/>
      <c r="BM969" s="165"/>
      <c r="BN969" s="165"/>
      <c r="BO969" s="165"/>
      <c r="BP969" s="165"/>
      <c r="BQ969" s="165"/>
      <c r="BR969" s="165"/>
      <c r="BS969" s="284"/>
      <c r="BT969" s="289"/>
      <c r="BU969" s="279"/>
      <c r="BV969" s="290"/>
      <c r="BW969" s="289"/>
      <c r="BX969" s="289"/>
      <c r="BY969" s="289"/>
      <c r="BZ969" s="289"/>
      <c r="CA969" s="279"/>
      <c r="CB969" s="290"/>
      <c r="CC969" s="289"/>
      <c r="CD969" s="279"/>
      <c r="CE969" s="328"/>
      <c r="CF969" s="290"/>
      <c r="CG969" s="289"/>
      <c r="CH969" s="279"/>
      <c r="CI969" s="328"/>
      <c r="CJ969" s="290"/>
      <c r="CK969" s="289"/>
      <c r="CL969" s="279"/>
      <c r="CM969" s="328"/>
      <c r="CN969" s="290"/>
      <c r="CO969" s="289"/>
      <c r="CP969" s="279"/>
      <c r="CQ969" s="328"/>
      <c r="CR969" s="290"/>
      <c r="CS969" s="289"/>
      <c r="CT969" s="279"/>
      <c r="CU969" s="328"/>
      <c r="CV969" s="328"/>
      <c r="CW969" s="290"/>
      <c r="CX969" s="289"/>
      <c r="CY969" s="279"/>
      <c r="CZ969" s="328"/>
      <c r="DA969" s="328"/>
      <c r="DB969" s="290"/>
      <c r="DC969" s="289"/>
      <c r="DD969" s="279"/>
      <c r="DE969" s="328"/>
      <c r="DF969" s="328"/>
      <c r="DG969" s="290"/>
      <c r="DH969" s="289"/>
      <c r="DI969" s="284"/>
      <c r="DJ969" s="163">
        <v>4</v>
      </c>
      <c r="DK969" s="163">
        <v>0</v>
      </c>
      <c r="DL969" s="163">
        <v>0</v>
      </c>
      <c r="DM969" s="163">
        <v>0</v>
      </c>
      <c r="DN969" s="163">
        <v>0</v>
      </c>
      <c r="DO969" s="163">
        <v>0</v>
      </c>
      <c r="DP969" s="165">
        <v>3.1</v>
      </c>
      <c r="DQ969" s="165"/>
      <c r="DR969" s="165">
        <v>3.0999999046325599</v>
      </c>
      <c r="DS969" s="163">
        <v>14</v>
      </c>
      <c r="DT969" s="163">
        <v>2</v>
      </c>
      <c r="DU969" s="163">
        <v>2</v>
      </c>
      <c r="DV969" s="163">
        <v>1</v>
      </c>
      <c r="DW969" s="163">
        <v>0</v>
      </c>
      <c r="DX969" s="163">
        <v>2</v>
      </c>
      <c r="DY969" s="163">
        <v>1</v>
      </c>
      <c r="DZ969" s="163">
        <v>1</v>
      </c>
      <c r="EA969" s="163">
        <v>0</v>
      </c>
      <c r="EB969" s="163">
        <v>0</v>
      </c>
      <c r="EC969" s="163">
        <v>5</v>
      </c>
      <c r="ED969" s="165">
        <v>13.500005149843201</v>
      </c>
      <c r="EE969" s="165">
        <v>5.4000020599373002</v>
      </c>
      <c r="EF969" s="165">
        <v>0</v>
      </c>
      <c r="EG969" s="165">
        <v>5.4000020599373002</v>
      </c>
      <c r="EH969" s="166">
        <v>1.2000004577638399</v>
      </c>
      <c r="EI969" s="165">
        <v>93.083076807005398</v>
      </c>
      <c r="EJ969" s="164">
        <v>0.18181818181818099</v>
      </c>
      <c r="EK969" s="164">
        <v>0.33333333333333298</v>
      </c>
      <c r="EL969" s="278">
        <v>0.33333333300000001</v>
      </c>
      <c r="EM969" s="278">
        <v>0.33333333300000001</v>
      </c>
      <c r="EN969" s="278">
        <v>0.33333333300000001</v>
      </c>
      <c r="EO969" s="278">
        <v>0</v>
      </c>
      <c r="EP969" s="278">
        <v>0.33333332999999998</v>
      </c>
      <c r="EQ969" s="278">
        <v>0.12244898</v>
      </c>
      <c r="ER969" s="165">
        <v>-8.4716718170999003E-2</v>
      </c>
      <c r="ES969" s="166">
        <v>2.7000010299686501</v>
      </c>
      <c r="ET969" s="166">
        <v>3.59</v>
      </c>
      <c r="EU969" s="166">
        <v>2.7857477951049301</v>
      </c>
      <c r="EV969" s="166">
        <v>3.67047848655436</v>
      </c>
      <c r="EW969" s="166">
        <v>3.0609509463954199</v>
      </c>
      <c r="EX969" s="284">
        <v>4.21002097427845E-2</v>
      </c>
    </row>
    <row r="970" spans="1:154" ht="13" customHeight="1">
      <c r="A970" s="160" t="s">
        <v>19</v>
      </c>
      <c r="C970" s="160">
        <v>622608</v>
      </c>
      <c r="D970" s="160">
        <v>15488</v>
      </c>
      <c r="E970" s="160" t="s">
        <v>246</v>
      </c>
      <c r="F970" s="160" t="s">
        <v>246</v>
      </c>
      <c r="G970" s="175"/>
      <c r="H970" s="168" t="s">
        <v>926</v>
      </c>
      <c r="I970" s="169" t="s">
        <v>482</v>
      </c>
      <c r="J970" s="170">
        <v>30</v>
      </c>
      <c r="K970" s="161">
        <v>1</v>
      </c>
      <c r="M970" s="184" t="s">
        <v>837</v>
      </c>
      <c r="Z970" s="163"/>
      <c r="AS970" s="278"/>
      <c r="AT970" s="278"/>
      <c r="AU970" s="278"/>
      <c r="AV970" s="278"/>
      <c r="AW970" s="278"/>
      <c r="AX970" s="278"/>
      <c r="AY970" s="456"/>
      <c r="AZ970" s="278"/>
      <c r="BA970" s="278"/>
      <c r="BB970" s="278"/>
      <c r="BC970" s="278"/>
      <c r="BD970" s="164"/>
      <c r="BE970" s="164"/>
      <c r="BF970" s="164"/>
      <c r="BG970" s="164"/>
      <c r="BH970" s="164"/>
      <c r="BI970" s="164"/>
      <c r="BJ970" s="165"/>
      <c r="BK970" s="164"/>
      <c r="BL970" s="165"/>
      <c r="BM970" s="165"/>
      <c r="BN970" s="165"/>
      <c r="BO970" s="165"/>
      <c r="BP970" s="165"/>
      <c r="BQ970" s="165"/>
      <c r="BR970" s="165"/>
      <c r="BS970" s="284"/>
      <c r="BT970" s="289"/>
      <c r="BU970" s="279"/>
      <c r="BV970" s="290"/>
      <c r="BW970" s="289"/>
      <c r="BX970" s="289"/>
      <c r="BY970" s="289"/>
      <c r="BZ970" s="289"/>
      <c r="CA970" s="279"/>
      <c r="CB970" s="290"/>
      <c r="CC970" s="289"/>
      <c r="CD970" s="279"/>
      <c r="CE970" s="328"/>
      <c r="CF970" s="290"/>
      <c r="CG970" s="289"/>
      <c r="CH970" s="279"/>
      <c r="CI970" s="328"/>
      <c r="CJ970" s="290"/>
      <c r="CK970" s="289"/>
      <c r="CL970" s="279"/>
      <c r="CM970" s="328"/>
      <c r="CN970" s="290"/>
      <c r="CO970" s="289"/>
      <c r="CP970" s="279"/>
      <c r="CQ970" s="328"/>
      <c r="CR970" s="290"/>
      <c r="CS970" s="289"/>
      <c r="CT970" s="279"/>
      <c r="CU970" s="328"/>
      <c r="CV970" s="328"/>
      <c r="CW970" s="290"/>
      <c r="CX970" s="289"/>
      <c r="CY970" s="279"/>
      <c r="CZ970" s="328"/>
      <c r="DA970" s="328"/>
      <c r="DB970" s="290"/>
      <c r="DC970" s="289"/>
      <c r="DD970" s="279"/>
      <c r="DE970" s="328"/>
      <c r="DF970" s="328"/>
      <c r="DG970" s="290"/>
      <c r="DH970" s="289"/>
      <c r="DI970" s="284"/>
      <c r="DJ970" s="163">
        <v>18</v>
      </c>
      <c r="DK970" s="163">
        <v>17</v>
      </c>
      <c r="DL970" s="163">
        <v>0</v>
      </c>
      <c r="DM970" s="163">
        <v>3</v>
      </c>
      <c r="DN970" s="163">
        <v>12</v>
      </c>
      <c r="DO970" s="163">
        <v>0</v>
      </c>
      <c r="DP970" s="165">
        <v>86.1</v>
      </c>
      <c r="DQ970" s="165">
        <v>82.099998474121094</v>
      </c>
      <c r="DR970" s="165">
        <v>4</v>
      </c>
      <c r="DS970" s="163">
        <v>417</v>
      </c>
      <c r="DT970" s="163">
        <v>132</v>
      </c>
      <c r="DU970" s="163">
        <v>70</v>
      </c>
      <c r="DV970" s="163">
        <v>63</v>
      </c>
      <c r="DW970" s="163">
        <v>14</v>
      </c>
      <c r="DX970" s="163">
        <v>32</v>
      </c>
      <c r="DY970" s="163">
        <v>0</v>
      </c>
      <c r="DZ970" s="163">
        <v>3</v>
      </c>
      <c r="EA970" s="163">
        <v>8</v>
      </c>
      <c r="EB970" s="163">
        <v>0</v>
      </c>
      <c r="EC970" s="163">
        <v>46</v>
      </c>
      <c r="ED970" s="165">
        <v>4.7953670778822097</v>
      </c>
      <c r="EE970" s="165">
        <v>3.3359075324398</v>
      </c>
      <c r="EF970" s="165">
        <v>1.45945954544241</v>
      </c>
      <c r="EG970" s="165">
        <v>13.760618571314099</v>
      </c>
      <c r="EH970" s="166">
        <v>1.8996140115282201</v>
      </c>
      <c r="EI970" s="165">
        <v>146.60981260043599</v>
      </c>
      <c r="EJ970" s="164">
        <v>0.34554973821989499</v>
      </c>
      <c r="EK970" s="164">
        <v>0.36645962732919202</v>
      </c>
      <c r="EL970" s="278">
        <v>0.486486486</v>
      </c>
      <c r="EM970" s="278">
        <v>0.204204204</v>
      </c>
      <c r="EN970" s="278">
        <v>0.30930930899999998</v>
      </c>
      <c r="EO970" s="278">
        <v>8.6309520000000001E-2</v>
      </c>
      <c r="EP970" s="278">
        <v>0.45238095</v>
      </c>
      <c r="EQ970" s="278">
        <v>6.9009580000000001E-2</v>
      </c>
      <c r="ER970" s="165">
        <v>0.12894424618540201</v>
      </c>
      <c r="ES970" s="166">
        <v>6.5675679544908601</v>
      </c>
      <c r="ET970" s="166">
        <v>6.58</v>
      </c>
      <c r="EU970" s="166">
        <v>5.3444353013020098</v>
      </c>
      <c r="EV970" s="166">
        <v>4.9955400386042497</v>
      </c>
      <c r="EW970" s="166">
        <v>5.12420822094498</v>
      </c>
      <c r="EX970" s="284">
        <v>3.76016907393932E-2</v>
      </c>
    </row>
    <row r="971" spans="1:154" ht="13" customHeight="1">
      <c r="A971" s="160" t="s">
        <v>19</v>
      </c>
      <c r="B971" s="160">
        <v>10985</v>
      </c>
      <c r="C971" s="160">
        <v>641755</v>
      </c>
      <c r="D971" s="160">
        <v>18297</v>
      </c>
      <c r="E971" s="160" t="s">
        <v>246</v>
      </c>
      <c r="F971" s="160" t="s">
        <v>246</v>
      </c>
      <c r="G971" s="175"/>
      <c r="H971" s="168" t="s">
        <v>1181</v>
      </c>
      <c r="I971" s="169" t="s">
        <v>571</v>
      </c>
      <c r="J971" s="170">
        <v>34</v>
      </c>
      <c r="K971" s="161">
        <v>1</v>
      </c>
      <c r="M971" s="184" t="s">
        <v>837</v>
      </c>
      <c r="Z971" s="163"/>
      <c r="AS971" s="278"/>
      <c r="AT971" s="278"/>
      <c r="AU971" s="278"/>
      <c r="AV971" s="278"/>
      <c r="AW971" s="278"/>
      <c r="AX971" s="278"/>
      <c r="AY971" s="456"/>
      <c r="AZ971" s="278"/>
      <c r="BA971" s="278"/>
      <c r="BB971" s="278"/>
      <c r="BC971" s="278"/>
      <c r="BD971" s="164"/>
      <c r="BE971" s="164"/>
      <c r="BF971" s="164"/>
      <c r="BG971" s="164"/>
      <c r="BH971" s="164"/>
      <c r="BI971" s="164"/>
      <c r="BJ971" s="165"/>
      <c r="BK971" s="164"/>
      <c r="BL971" s="165"/>
      <c r="BM971" s="165"/>
      <c r="BN971" s="165"/>
      <c r="BO971" s="165"/>
      <c r="BP971" s="165"/>
      <c r="BQ971" s="165"/>
      <c r="BR971" s="165"/>
      <c r="BS971" s="284"/>
      <c r="BT971" s="289"/>
      <c r="BU971" s="279"/>
      <c r="BV971" s="290"/>
      <c r="BW971" s="289"/>
      <c r="BX971" s="289"/>
      <c r="BY971" s="289"/>
      <c r="BZ971" s="289"/>
      <c r="CA971" s="279"/>
      <c r="CB971" s="290"/>
      <c r="CC971" s="289"/>
      <c r="CD971" s="279"/>
      <c r="CE971" s="328"/>
      <c r="CF971" s="290"/>
      <c r="CG971" s="289"/>
      <c r="CH971" s="279"/>
      <c r="CI971" s="328"/>
      <c r="CJ971" s="290"/>
      <c r="CK971" s="289"/>
      <c r="CL971" s="279"/>
      <c r="CM971" s="328"/>
      <c r="CN971" s="290"/>
      <c r="CO971" s="289"/>
      <c r="CP971" s="279"/>
      <c r="CQ971" s="328"/>
      <c r="CR971" s="290"/>
      <c r="CS971" s="289"/>
      <c r="CT971" s="279"/>
      <c r="CU971" s="328"/>
      <c r="CV971" s="328"/>
      <c r="CW971" s="290"/>
      <c r="CX971" s="289"/>
      <c r="CY971" s="279"/>
      <c r="CZ971" s="328"/>
      <c r="DA971" s="328"/>
      <c r="DB971" s="290"/>
      <c r="DC971" s="289"/>
      <c r="DD971" s="279"/>
      <c r="DE971" s="328"/>
      <c r="DF971" s="328"/>
      <c r="DG971" s="290"/>
      <c r="DH971" s="289"/>
      <c r="DI971" s="284"/>
      <c r="DJ971" s="163">
        <v>40</v>
      </c>
      <c r="DK971" s="163">
        <v>0</v>
      </c>
      <c r="DL971" s="163">
        <v>0</v>
      </c>
      <c r="DM971" s="163">
        <v>0</v>
      </c>
      <c r="DN971" s="163">
        <v>3</v>
      </c>
      <c r="DO971" s="163">
        <v>3</v>
      </c>
      <c r="DP971" s="165">
        <v>38.1</v>
      </c>
      <c r="DQ971" s="165"/>
      <c r="DR971" s="165">
        <v>38.099998474121001</v>
      </c>
      <c r="DS971" s="163">
        <v>177</v>
      </c>
      <c r="DT971" s="163">
        <v>35</v>
      </c>
      <c r="DU971" s="163">
        <v>30</v>
      </c>
      <c r="DV971" s="163">
        <v>27</v>
      </c>
      <c r="DW971" s="163">
        <v>4</v>
      </c>
      <c r="DX971" s="163">
        <v>26</v>
      </c>
      <c r="DY971" s="163">
        <v>4</v>
      </c>
      <c r="DZ971" s="163">
        <v>1</v>
      </c>
      <c r="EA971" s="163">
        <v>5</v>
      </c>
      <c r="EB971" s="163">
        <v>0</v>
      </c>
      <c r="EC971" s="163">
        <v>38</v>
      </c>
      <c r="ED971" s="165">
        <v>8.9217403142169793</v>
      </c>
      <c r="EE971" s="165">
        <v>6.1043486360432002</v>
      </c>
      <c r="EF971" s="165">
        <v>0.939130559391261</v>
      </c>
      <c r="EG971" s="165">
        <v>8.2173923946735403</v>
      </c>
      <c r="EH971" s="166">
        <v>1.59130455896852</v>
      </c>
      <c r="EI971" s="165">
        <v>122.814878056678</v>
      </c>
      <c r="EJ971" s="164">
        <v>0.233333333333333</v>
      </c>
      <c r="EK971" s="164">
        <v>0.28703703703703698</v>
      </c>
      <c r="EL971" s="278">
        <v>0.372727272</v>
      </c>
      <c r="EM971" s="278">
        <v>0.2</v>
      </c>
      <c r="EN971" s="278">
        <v>0.42727272700000002</v>
      </c>
      <c r="EO971" s="278">
        <v>5.3571430000000003E-2</v>
      </c>
      <c r="EP971" s="278">
        <v>0.27678571000000002</v>
      </c>
      <c r="EQ971" s="278">
        <v>0.13755158000000001</v>
      </c>
      <c r="ER971" s="165">
        <v>-0.63254907419347295</v>
      </c>
      <c r="ES971" s="166">
        <v>6.3391312758910097</v>
      </c>
      <c r="ET971" s="166">
        <v>3.67</v>
      </c>
      <c r="EU971" s="166">
        <v>4.5727046285820601</v>
      </c>
      <c r="EV971" s="166">
        <v>5.02411019437766</v>
      </c>
      <c r="EW971" s="166">
        <v>4.6930035878303498</v>
      </c>
      <c r="EX971" s="284">
        <v>3.2203573733568101E-2</v>
      </c>
    </row>
    <row r="972" spans="1:154" ht="13" customHeight="1">
      <c r="A972" s="160" t="s">
        <v>19</v>
      </c>
      <c r="B972" s="160">
        <v>9855</v>
      </c>
      <c r="C972" s="160">
        <v>657053</v>
      </c>
      <c r="D972" s="160">
        <v>16929</v>
      </c>
      <c r="E972" s="160" t="s">
        <v>18</v>
      </c>
      <c r="F972" s="160" t="s">
        <v>18</v>
      </c>
      <c r="G972" s="175"/>
      <c r="H972" s="168" t="s">
        <v>876</v>
      </c>
      <c r="I972" s="169" t="s">
        <v>877</v>
      </c>
      <c r="J972" s="170">
        <v>29</v>
      </c>
      <c r="K972" s="161">
        <v>1</v>
      </c>
      <c r="M972" s="184" t="s">
        <v>837</v>
      </c>
      <c r="Z972" s="163"/>
      <c r="AS972" s="278"/>
      <c r="AT972" s="278"/>
      <c r="AU972" s="278"/>
      <c r="AV972" s="278"/>
      <c r="AW972" s="278"/>
      <c r="AX972" s="278"/>
      <c r="AY972" s="456"/>
      <c r="AZ972" s="278"/>
      <c r="BA972" s="278"/>
      <c r="BB972" s="278"/>
      <c r="BC972" s="278"/>
      <c r="BD972" s="164"/>
      <c r="BE972" s="164"/>
      <c r="BF972" s="164"/>
      <c r="BG972" s="164"/>
      <c r="BH972" s="164"/>
      <c r="BI972" s="164"/>
      <c r="BJ972" s="165"/>
      <c r="BK972" s="164"/>
      <c r="BL972" s="165"/>
      <c r="BM972" s="165"/>
      <c r="BN972" s="165"/>
      <c r="BO972" s="165"/>
      <c r="BP972" s="165"/>
      <c r="BQ972" s="165"/>
      <c r="BR972" s="165"/>
      <c r="BS972" s="284"/>
      <c r="BT972" s="289"/>
      <c r="BU972" s="279"/>
      <c r="BV972" s="290"/>
      <c r="BW972" s="289"/>
      <c r="BX972" s="289"/>
      <c r="BY972" s="289"/>
      <c r="BZ972" s="289"/>
      <c r="CA972" s="279"/>
      <c r="CB972" s="290"/>
      <c r="CC972" s="289"/>
      <c r="CD972" s="279"/>
      <c r="CE972" s="328"/>
      <c r="CF972" s="290"/>
      <c r="CG972" s="289"/>
      <c r="CH972" s="279"/>
      <c r="CI972" s="328"/>
      <c r="CJ972" s="290"/>
      <c r="CK972" s="289"/>
      <c r="CL972" s="279"/>
      <c r="CM972" s="328"/>
      <c r="CN972" s="290"/>
      <c r="CO972" s="289"/>
      <c r="CP972" s="279"/>
      <c r="CQ972" s="328"/>
      <c r="CR972" s="290"/>
      <c r="CS972" s="289"/>
      <c r="CT972" s="279"/>
      <c r="CU972" s="328"/>
      <c r="CV972" s="328"/>
      <c r="CW972" s="290"/>
      <c r="CX972" s="289"/>
      <c r="CY972" s="279"/>
      <c r="CZ972" s="328"/>
      <c r="DA972" s="328"/>
      <c r="DB972" s="290"/>
      <c r="DC972" s="289"/>
      <c r="DD972" s="279"/>
      <c r="DE972" s="328"/>
      <c r="DF972" s="328"/>
      <c r="DG972" s="290"/>
      <c r="DH972" s="289"/>
      <c r="DI972" s="284"/>
      <c r="DJ972" s="163">
        <v>1</v>
      </c>
      <c r="DK972" s="163">
        <v>0</v>
      </c>
      <c r="DL972" s="163">
        <v>0</v>
      </c>
      <c r="DM972" s="163">
        <v>0</v>
      </c>
      <c r="DN972" s="163">
        <v>0</v>
      </c>
      <c r="DO972" s="163">
        <v>0</v>
      </c>
      <c r="DP972" s="165">
        <v>2</v>
      </c>
      <c r="DQ972" s="165"/>
      <c r="DR972" s="165">
        <v>2</v>
      </c>
      <c r="DS972" s="163">
        <v>11</v>
      </c>
      <c r="DT972" s="163">
        <v>4</v>
      </c>
      <c r="DU972" s="163">
        <v>2</v>
      </c>
      <c r="DV972" s="163">
        <v>2</v>
      </c>
      <c r="DW972" s="163">
        <v>0</v>
      </c>
      <c r="DX972" s="163">
        <v>1</v>
      </c>
      <c r="DY972" s="163">
        <v>0</v>
      </c>
      <c r="DZ972" s="163">
        <v>0</v>
      </c>
      <c r="EA972" s="163">
        <v>0</v>
      </c>
      <c r="EB972" s="163">
        <v>0</v>
      </c>
      <c r="EC972" s="163">
        <v>3</v>
      </c>
      <c r="ED972" s="165">
        <v>13.5</v>
      </c>
      <c r="EE972" s="165">
        <v>4.5</v>
      </c>
      <c r="EF972" s="165">
        <v>0</v>
      </c>
      <c r="EG972" s="165">
        <v>18</v>
      </c>
      <c r="EH972" s="166">
        <v>2.5</v>
      </c>
      <c r="EI972" s="165">
        <v>193.92300270547801</v>
      </c>
      <c r="EJ972" s="164">
        <v>0.4</v>
      </c>
      <c r="EK972" s="164">
        <v>0.57142857142857095</v>
      </c>
      <c r="EL972" s="278">
        <v>0.42857142799999998</v>
      </c>
      <c r="EM972" s="278">
        <v>0.42857142799999998</v>
      </c>
      <c r="EN972" s="278">
        <v>0.14285714199999999</v>
      </c>
      <c r="EO972" s="278">
        <v>0.14285713999999999</v>
      </c>
      <c r="EP972" s="278">
        <v>0.28571428999999998</v>
      </c>
      <c r="EQ972" s="278">
        <v>0.13513513999999999</v>
      </c>
      <c r="ER972" s="165"/>
      <c r="ES972" s="166">
        <v>9</v>
      </c>
      <c r="ET972" s="166">
        <v>3.67</v>
      </c>
      <c r="EU972" s="166">
        <v>1.58574790954589</v>
      </c>
      <c r="EV972" s="166">
        <v>2.3230232045054402</v>
      </c>
      <c r="EW972" s="166">
        <v>2.9846187738980299</v>
      </c>
      <c r="EX972" s="284">
        <v>3.1486876308917999E-2</v>
      </c>
    </row>
    <row r="973" spans="1:154" ht="13" customHeight="1">
      <c r="A973" s="160" t="s">
        <v>19</v>
      </c>
      <c r="B973" s="160">
        <v>11823</v>
      </c>
      <c r="C973" s="160">
        <v>676282</v>
      </c>
      <c r="D973" s="160">
        <v>23335</v>
      </c>
      <c r="E973" s="160" t="s">
        <v>213</v>
      </c>
      <c r="F973" s="160" t="s">
        <v>213</v>
      </c>
      <c r="G973" s="175"/>
      <c r="H973" s="162" t="s">
        <v>4003</v>
      </c>
      <c r="I973" s="162" t="s">
        <v>554</v>
      </c>
      <c r="J973" s="160">
        <v>25</v>
      </c>
      <c r="K973" s="161">
        <v>1</v>
      </c>
      <c r="M973" s="184" t="s">
        <v>46</v>
      </c>
      <c r="Z973" s="163"/>
      <c r="AS973" s="278"/>
      <c r="AT973" s="278"/>
      <c r="AU973" s="278"/>
      <c r="AV973" s="278"/>
      <c r="AW973" s="278"/>
      <c r="AX973" s="278"/>
      <c r="AY973" s="456"/>
      <c r="AZ973" s="278"/>
      <c r="BA973" s="278"/>
      <c r="BB973" s="278"/>
      <c r="BC973" s="278"/>
      <c r="BD973" s="164"/>
      <c r="BE973" s="164"/>
      <c r="BF973" s="164"/>
      <c r="BG973" s="164"/>
      <c r="BH973" s="164"/>
      <c r="BI973" s="164"/>
      <c r="BJ973" s="165"/>
      <c r="BK973" s="164"/>
      <c r="BL973" s="165"/>
      <c r="BM973" s="165"/>
      <c r="BN973" s="165"/>
      <c r="BO973" s="165"/>
      <c r="BP973" s="165"/>
      <c r="BQ973" s="165"/>
      <c r="BR973" s="165"/>
      <c r="BS973" s="284"/>
      <c r="BT973" s="289"/>
      <c r="BU973" s="279"/>
      <c r="BV973" s="290"/>
      <c r="BW973" s="289"/>
      <c r="BX973" s="289"/>
      <c r="BY973" s="289"/>
      <c r="BZ973" s="289"/>
      <c r="CA973" s="279"/>
      <c r="CB973" s="290"/>
      <c r="CC973" s="289"/>
      <c r="CD973" s="279"/>
      <c r="CE973" s="328"/>
      <c r="CF973" s="290"/>
      <c r="CG973" s="289"/>
      <c r="CH973" s="279"/>
      <c r="CI973" s="328"/>
      <c r="CJ973" s="290"/>
      <c r="CK973" s="289"/>
      <c r="CL973" s="279"/>
      <c r="CM973" s="328"/>
      <c r="CN973" s="290"/>
      <c r="CO973" s="289"/>
      <c r="CP973" s="279"/>
      <c r="CQ973" s="328"/>
      <c r="CR973" s="290"/>
      <c r="CS973" s="289"/>
      <c r="CT973" s="279"/>
      <c r="CU973" s="328"/>
      <c r="CV973" s="328"/>
      <c r="CW973" s="290"/>
      <c r="CX973" s="289"/>
      <c r="CY973" s="279"/>
      <c r="CZ973" s="328"/>
      <c r="DA973" s="328"/>
      <c r="DB973" s="290"/>
      <c r="DC973" s="289"/>
      <c r="DD973" s="279"/>
      <c r="DE973" s="328"/>
      <c r="DF973" s="328"/>
      <c r="DG973" s="290"/>
      <c r="DH973" s="183"/>
      <c r="DI973" s="284"/>
      <c r="DJ973" s="163">
        <v>22</v>
      </c>
      <c r="DK973" s="163">
        <v>1</v>
      </c>
      <c r="DL973" s="163">
        <v>0</v>
      </c>
      <c r="DM973" s="163">
        <v>1</v>
      </c>
      <c r="DN973" s="163">
        <v>0</v>
      </c>
      <c r="DO973" s="163">
        <v>1</v>
      </c>
      <c r="DP973" s="165">
        <v>31.2</v>
      </c>
      <c r="DQ973" s="165">
        <v>3.0999999046325599</v>
      </c>
      <c r="DR973" s="165">
        <v>28.100000381469702</v>
      </c>
      <c r="DS973" s="163">
        <v>138</v>
      </c>
      <c r="DT973" s="163">
        <v>27</v>
      </c>
      <c r="DU973" s="163">
        <v>17</v>
      </c>
      <c r="DV973" s="163">
        <v>12</v>
      </c>
      <c r="DW973" s="163">
        <v>5</v>
      </c>
      <c r="DX973" s="163">
        <v>17</v>
      </c>
      <c r="DY973" s="163">
        <v>0</v>
      </c>
      <c r="DZ973" s="163">
        <v>0</v>
      </c>
      <c r="EA973" s="163">
        <v>2</v>
      </c>
      <c r="EB973" s="163">
        <v>0</v>
      </c>
      <c r="EC973" s="163">
        <v>41</v>
      </c>
      <c r="ED973" s="165">
        <v>11.6526335675567</v>
      </c>
      <c r="EE973" s="165">
        <v>4.8315797719137903</v>
      </c>
      <c r="EF973" s="165">
        <v>1.4210528740922901</v>
      </c>
      <c r="EG973" s="165">
        <v>7.6736855200983696</v>
      </c>
      <c r="EH973" s="166">
        <v>1.3894739213346801</v>
      </c>
      <c r="EI973" s="165">
        <v>107.780382002471</v>
      </c>
      <c r="EJ973" s="164">
        <v>0.22314049586776799</v>
      </c>
      <c r="EK973" s="164">
        <v>0.293333333333333</v>
      </c>
      <c r="EL973" s="278">
        <v>0.4375</v>
      </c>
      <c r="EM973" s="278">
        <v>0.23749999999999999</v>
      </c>
      <c r="EN973" s="278">
        <v>0.32500000000000001</v>
      </c>
      <c r="EO973" s="278">
        <v>8.7499999999999994E-2</v>
      </c>
      <c r="EP973" s="278">
        <v>0.45</v>
      </c>
      <c r="EQ973" s="278">
        <v>0.11282051</v>
      </c>
      <c r="ER973" s="165">
        <v>1.4964706209612999</v>
      </c>
      <c r="ES973" s="166">
        <v>3.41052689782149</v>
      </c>
      <c r="ET973" s="166">
        <v>3.9</v>
      </c>
      <c r="EU973" s="166">
        <v>4.1594323033045102</v>
      </c>
      <c r="EV973" s="166">
        <v>3.3174842229217401</v>
      </c>
      <c r="EW973" s="166">
        <v>3.39080598868415</v>
      </c>
      <c r="EX973" s="284">
        <v>3.0135136097669601E-2</v>
      </c>
    </row>
    <row r="974" spans="1:154" ht="13" customHeight="1">
      <c r="A974" s="160" t="s">
        <v>19</v>
      </c>
      <c r="B974" s="160">
        <v>11819</v>
      </c>
      <c r="C974" s="160">
        <v>675989</v>
      </c>
      <c r="D974" s="160">
        <v>23265</v>
      </c>
      <c r="E974" s="160" t="s">
        <v>213</v>
      </c>
      <c r="F974" s="160" t="s">
        <v>213</v>
      </c>
      <c r="G974" s="175"/>
      <c r="H974" s="162" t="s">
        <v>3437</v>
      </c>
      <c r="I974" s="162" t="s">
        <v>600</v>
      </c>
      <c r="J974" s="160">
        <v>27</v>
      </c>
      <c r="K974" s="161">
        <v>1</v>
      </c>
      <c r="M974" s="184" t="s">
        <v>837</v>
      </c>
      <c r="Z974" s="163"/>
      <c r="AS974" s="278"/>
      <c r="AT974" s="278"/>
      <c r="AU974" s="278"/>
      <c r="AV974" s="278"/>
      <c r="AW974" s="278"/>
      <c r="AX974" s="278"/>
      <c r="AY974" s="456"/>
      <c r="AZ974" s="278"/>
      <c r="BA974" s="278"/>
      <c r="BB974" s="278"/>
      <c r="BC974" s="278"/>
      <c r="BD974" s="164"/>
      <c r="BE974" s="164"/>
      <c r="BF974" s="164"/>
      <c r="BG974" s="164"/>
      <c r="BH974" s="164"/>
      <c r="BI974" s="164"/>
      <c r="BJ974" s="165"/>
      <c r="BK974" s="164"/>
      <c r="BL974" s="165"/>
      <c r="BM974" s="165"/>
      <c r="BN974" s="165"/>
      <c r="BO974" s="165"/>
      <c r="BP974" s="165"/>
      <c r="BQ974" s="165"/>
      <c r="BR974" s="165"/>
      <c r="BS974" s="284"/>
      <c r="BT974" s="289"/>
      <c r="BU974" s="279"/>
      <c r="BV974" s="290"/>
      <c r="BW974" s="289"/>
      <c r="BX974" s="289"/>
      <c r="BY974" s="289"/>
      <c r="BZ974" s="289"/>
      <c r="CA974" s="279"/>
      <c r="CB974" s="290"/>
      <c r="CC974" s="289"/>
      <c r="CD974" s="279"/>
      <c r="CE974" s="328"/>
      <c r="CF974" s="290"/>
      <c r="CG974" s="289"/>
      <c r="CH974" s="279"/>
      <c r="CI974" s="328"/>
      <c r="CJ974" s="290"/>
      <c r="CK974" s="289"/>
      <c r="CL974" s="279"/>
      <c r="CM974" s="328"/>
      <c r="CN974" s="290"/>
      <c r="CO974" s="289"/>
      <c r="CP974" s="279"/>
      <c r="CQ974" s="328"/>
      <c r="CR974" s="290"/>
      <c r="CS974" s="289"/>
      <c r="CT974" s="279"/>
      <c r="CU974" s="328"/>
      <c r="CV974" s="328"/>
      <c r="CW974" s="290"/>
      <c r="CX974" s="289"/>
      <c r="CY974" s="279"/>
      <c r="CZ974" s="328"/>
      <c r="DA974" s="328"/>
      <c r="DB974" s="290"/>
      <c r="DC974" s="289"/>
      <c r="DD974" s="279"/>
      <c r="DE974" s="328"/>
      <c r="DF974" s="328"/>
      <c r="DG974" s="290"/>
      <c r="DH974" s="289"/>
      <c r="DI974" s="284"/>
      <c r="DJ974" s="163">
        <v>1</v>
      </c>
      <c r="DK974" s="163">
        <v>0</v>
      </c>
      <c r="DL974" s="163">
        <v>0</v>
      </c>
      <c r="DM974" s="163">
        <v>0</v>
      </c>
      <c r="DN974" s="163">
        <v>0</v>
      </c>
      <c r="DO974" s="163">
        <v>0</v>
      </c>
      <c r="DP974" s="165">
        <v>2</v>
      </c>
      <c r="DQ974" s="165"/>
      <c r="DR974" s="165">
        <v>2</v>
      </c>
      <c r="DS974" s="163">
        <v>10</v>
      </c>
      <c r="DT974" s="163">
        <v>4</v>
      </c>
      <c r="DU974" s="163">
        <v>3</v>
      </c>
      <c r="DV974" s="163">
        <v>3</v>
      </c>
      <c r="DW974" s="163">
        <v>0</v>
      </c>
      <c r="DX974" s="163">
        <v>0</v>
      </c>
      <c r="DY974" s="163">
        <v>0</v>
      </c>
      <c r="DZ974" s="163">
        <v>0</v>
      </c>
      <c r="EA974" s="163">
        <v>0</v>
      </c>
      <c r="EB974" s="163">
        <v>0</v>
      </c>
      <c r="EC974" s="163">
        <v>1</v>
      </c>
      <c r="ED974" s="165">
        <v>4.5</v>
      </c>
      <c r="EE974" s="165">
        <v>0</v>
      </c>
      <c r="EF974" s="165">
        <v>0</v>
      </c>
      <c r="EG974" s="165">
        <v>18</v>
      </c>
      <c r="EH974" s="166">
        <v>2</v>
      </c>
      <c r="EI974" s="165">
        <v>155.138402164382</v>
      </c>
      <c r="EJ974" s="164">
        <v>0.4</v>
      </c>
      <c r="EK974" s="164">
        <v>0.44444444444444398</v>
      </c>
      <c r="EL974" s="278">
        <v>0.33333333300000001</v>
      </c>
      <c r="EM974" s="278">
        <v>0.33333333300000001</v>
      </c>
      <c r="EN974" s="278">
        <v>0.33333333300000001</v>
      </c>
      <c r="EO974" s="278">
        <v>0.11111111</v>
      </c>
      <c r="EP974" s="278">
        <v>0.44444444</v>
      </c>
      <c r="EQ974" s="278">
        <v>0.05</v>
      </c>
      <c r="ER974" s="165">
        <v>-0.26036940680256998</v>
      </c>
      <c r="ES974" s="166">
        <v>13.5</v>
      </c>
      <c r="ET974" s="166">
        <v>6.26</v>
      </c>
      <c r="EU974" s="166">
        <v>2.0857479095458902</v>
      </c>
      <c r="EV974" s="166">
        <v>4.2975737944245296</v>
      </c>
      <c r="EW974" s="166">
        <v>4.4309068757629397</v>
      </c>
      <c r="EX974" s="284">
        <v>2.6251558214425999E-2</v>
      </c>
    </row>
    <row r="975" spans="1:154" ht="13" customHeight="1">
      <c r="A975" s="160" t="s">
        <v>19</v>
      </c>
      <c r="B975" s="160">
        <v>10677</v>
      </c>
      <c r="C975" s="160">
        <v>596271</v>
      </c>
      <c r="D975" s="160">
        <v>11121</v>
      </c>
      <c r="E975" s="160" t="s">
        <v>3328</v>
      </c>
      <c r="F975" s="160" t="s">
        <v>3328</v>
      </c>
      <c r="G975" s="175"/>
      <c r="H975" s="162" t="s">
        <v>2318</v>
      </c>
      <c r="I975" s="162" t="s">
        <v>209</v>
      </c>
      <c r="J975" s="160">
        <v>37</v>
      </c>
      <c r="K975" s="161">
        <v>1</v>
      </c>
      <c r="Z975" s="163"/>
      <c r="BT975" s="289"/>
      <c r="BU975" s="279"/>
      <c r="BV975" s="290"/>
      <c r="BW975" s="289"/>
      <c r="BX975" s="289"/>
      <c r="BY975" s="289"/>
      <c r="BZ975" s="289"/>
      <c r="CA975" s="279"/>
      <c r="CB975" s="290"/>
      <c r="CC975" s="289"/>
      <c r="CD975" s="279"/>
      <c r="CE975" s="328"/>
      <c r="CF975" s="290"/>
      <c r="CG975" s="289"/>
      <c r="CH975" s="279"/>
      <c r="CI975" s="328"/>
      <c r="CJ975" s="290"/>
      <c r="CK975" s="289"/>
      <c r="CL975" s="279"/>
      <c r="CM975" s="328"/>
      <c r="CN975" s="290"/>
      <c r="CO975" s="289"/>
      <c r="CP975" s="279"/>
      <c r="CQ975" s="328"/>
      <c r="CR975" s="290"/>
      <c r="CS975" s="289"/>
      <c r="CT975" s="279"/>
      <c r="CU975" s="328"/>
      <c r="CV975" s="328"/>
      <c r="CW975" s="290"/>
      <c r="CX975" s="289"/>
      <c r="CY975" s="279"/>
      <c r="CZ975" s="328"/>
      <c r="DA975" s="328"/>
      <c r="DB975" s="290"/>
      <c r="DC975" s="289"/>
      <c r="DD975" s="279"/>
      <c r="DE975" s="328"/>
      <c r="DF975" s="328"/>
      <c r="DG975" s="290"/>
      <c r="DH975" s="289"/>
      <c r="DJ975" s="163">
        <v>6</v>
      </c>
      <c r="DK975" s="163">
        <v>0</v>
      </c>
      <c r="DL975" s="163">
        <v>0</v>
      </c>
      <c r="DM975" s="163">
        <v>1</v>
      </c>
      <c r="DN975" s="163">
        <v>2</v>
      </c>
      <c r="DO975" s="163">
        <v>0</v>
      </c>
      <c r="DP975" s="165">
        <v>17.2</v>
      </c>
      <c r="DQ975" s="165"/>
      <c r="DR975" s="165">
        <v>17.200000047683702</v>
      </c>
      <c r="DS975" s="163">
        <v>80</v>
      </c>
      <c r="DT975" s="163">
        <v>26</v>
      </c>
      <c r="DU975" s="163">
        <v>15</v>
      </c>
      <c r="DV975" s="163">
        <v>8</v>
      </c>
      <c r="DW975" s="163">
        <v>2</v>
      </c>
      <c r="DX975" s="163">
        <v>1</v>
      </c>
      <c r="DY975" s="163">
        <v>0</v>
      </c>
      <c r="DZ975" s="163">
        <v>1</v>
      </c>
      <c r="EA975" s="163">
        <v>1</v>
      </c>
      <c r="EB975" s="163">
        <v>0</v>
      </c>
      <c r="EC975" s="163">
        <v>7</v>
      </c>
      <c r="ED975" s="165">
        <v>3.5660378641825901</v>
      </c>
      <c r="EE975" s="165">
        <v>0.50943398059751299</v>
      </c>
      <c r="EF975" s="165">
        <v>1.01886796119502</v>
      </c>
      <c r="EG975" s="165">
        <v>13.2452834955353</v>
      </c>
      <c r="EH975" s="166">
        <v>1.5283019417925401</v>
      </c>
      <c r="EI975" s="166">
        <v>118.549160637208</v>
      </c>
      <c r="EJ975" s="164">
        <v>0.33333333333333298</v>
      </c>
      <c r="EK975" s="164">
        <v>0.34782608695652101</v>
      </c>
      <c r="EL975" s="278">
        <v>0.408450704</v>
      </c>
      <c r="EM975" s="278">
        <v>0.23943661899999999</v>
      </c>
      <c r="EN975" s="278">
        <v>0.35211267600000001</v>
      </c>
      <c r="EO975" s="278">
        <v>0.12676055999999999</v>
      </c>
      <c r="EP975" s="278">
        <v>0.43661971999999999</v>
      </c>
      <c r="EQ975" s="278">
        <v>6.1594200000000002E-2</v>
      </c>
      <c r="ER975" s="165">
        <v>-0.53366098517137095</v>
      </c>
      <c r="ES975" s="166">
        <v>4.0754718447801004</v>
      </c>
      <c r="ET975" s="166">
        <v>8.07</v>
      </c>
      <c r="EU975" s="166">
        <v>4.1046158707409202</v>
      </c>
      <c r="EV975" s="166">
        <v>4.7195459729450304</v>
      </c>
      <c r="EW975" s="166">
        <v>4.6092746882629401</v>
      </c>
      <c r="EX975" s="284">
        <v>2.32419806998223E-2</v>
      </c>
    </row>
    <row r="976" spans="1:154" ht="13" customHeight="1">
      <c r="A976" s="160" t="s">
        <v>19</v>
      </c>
      <c r="B976" s="160">
        <v>11900</v>
      </c>
      <c r="C976" s="160">
        <v>607179</v>
      </c>
      <c r="D976" s="160">
        <v>13190</v>
      </c>
      <c r="E976" s="160" t="s">
        <v>614</v>
      </c>
      <c r="F976" s="160" t="s">
        <v>614</v>
      </c>
      <c r="G976" s="175"/>
      <c r="H976" s="162" t="s">
        <v>1939</v>
      </c>
      <c r="I976" s="162" t="s">
        <v>539</v>
      </c>
      <c r="J976" s="161">
        <v>32</v>
      </c>
      <c r="K976" s="161">
        <v>1</v>
      </c>
      <c r="M976" s="184" t="s">
        <v>837</v>
      </c>
      <c r="Z976" s="163"/>
      <c r="AS976" s="278"/>
      <c r="AT976" s="278"/>
      <c r="AU976" s="278"/>
      <c r="AV976" s="278"/>
      <c r="AW976" s="278"/>
      <c r="AX976" s="278"/>
      <c r="AY976" s="456"/>
      <c r="AZ976" s="278"/>
      <c r="BA976" s="278"/>
      <c r="BB976" s="278"/>
      <c r="BC976" s="278"/>
      <c r="BD976" s="164"/>
      <c r="BE976" s="164"/>
      <c r="BF976" s="164"/>
      <c r="BG976" s="164"/>
      <c r="BH976" s="164"/>
      <c r="BI976" s="164"/>
      <c r="BJ976" s="165"/>
      <c r="BK976" s="164"/>
      <c r="BL976" s="165"/>
      <c r="BM976" s="165"/>
      <c r="BN976" s="165"/>
      <c r="BO976" s="165"/>
      <c r="BP976" s="165"/>
      <c r="BQ976" s="165"/>
      <c r="BR976" s="165"/>
      <c r="BS976" s="284"/>
      <c r="BT976" s="289"/>
      <c r="BU976" s="279"/>
      <c r="BV976" s="290"/>
      <c r="BW976" s="289"/>
      <c r="BX976" s="289"/>
      <c r="BY976" s="289"/>
      <c r="BZ976" s="289"/>
      <c r="CA976" s="279"/>
      <c r="CB976" s="290"/>
      <c r="CC976" s="289"/>
      <c r="CD976" s="279"/>
      <c r="CE976" s="328"/>
      <c r="CF976" s="290"/>
      <c r="CG976" s="289"/>
      <c r="CH976" s="279"/>
      <c r="CI976" s="328"/>
      <c r="CJ976" s="290"/>
      <c r="CK976" s="289"/>
      <c r="CL976" s="279"/>
      <c r="CM976" s="328"/>
      <c r="CN976" s="290"/>
      <c r="CO976" s="289"/>
      <c r="CP976" s="279"/>
      <c r="CQ976" s="328"/>
      <c r="CR976" s="290"/>
      <c r="CS976" s="289"/>
      <c r="CT976" s="279"/>
      <c r="CU976" s="328"/>
      <c r="CV976" s="328"/>
      <c r="CW976" s="290"/>
      <c r="CX976" s="289"/>
      <c r="CY976" s="279"/>
      <c r="CZ976" s="328"/>
      <c r="DA976" s="328"/>
      <c r="DB976" s="290"/>
      <c r="DC976" s="289"/>
      <c r="DD976" s="279"/>
      <c r="DE976" s="328"/>
      <c r="DF976" s="328"/>
      <c r="DG976" s="290"/>
      <c r="DH976" s="289"/>
      <c r="DI976" s="284"/>
      <c r="DJ976" s="163">
        <v>2</v>
      </c>
      <c r="DK976" s="163">
        <v>0</v>
      </c>
      <c r="DL976" s="163">
        <v>0</v>
      </c>
      <c r="DM976" s="163">
        <v>0</v>
      </c>
      <c r="DN976" s="163">
        <v>1</v>
      </c>
      <c r="DO976" s="163">
        <v>0</v>
      </c>
      <c r="DP976" s="165">
        <v>3</v>
      </c>
      <c r="DQ976" s="165"/>
      <c r="DR976" s="165">
        <v>3</v>
      </c>
      <c r="DS976" s="163">
        <v>12</v>
      </c>
      <c r="DT976" s="163">
        <v>5</v>
      </c>
      <c r="DU976" s="163">
        <v>2</v>
      </c>
      <c r="DV976" s="163">
        <v>2</v>
      </c>
      <c r="DW976" s="163">
        <v>0</v>
      </c>
      <c r="DX976" s="163">
        <v>0</v>
      </c>
      <c r="DY976" s="163">
        <v>0</v>
      </c>
      <c r="DZ976" s="163">
        <v>0</v>
      </c>
      <c r="EA976" s="163">
        <v>0</v>
      </c>
      <c r="EB976" s="163">
        <v>0</v>
      </c>
      <c r="EC976" s="163">
        <v>0</v>
      </c>
      <c r="ED976" s="165">
        <v>0</v>
      </c>
      <c r="EE976" s="165">
        <v>0</v>
      </c>
      <c r="EF976" s="165">
        <v>0</v>
      </c>
      <c r="EG976" s="165">
        <v>15</v>
      </c>
      <c r="EH976" s="166">
        <v>1.6666666666666601</v>
      </c>
      <c r="EI976" s="165">
        <v>129.28200180365201</v>
      </c>
      <c r="EJ976" s="164">
        <v>0.41666666666666602</v>
      </c>
      <c r="EK976" s="164">
        <v>0.41666666666666602</v>
      </c>
      <c r="EL976" s="278">
        <v>0.25</v>
      </c>
      <c r="EM976" s="278">
        <v>0.41666666600000002</v>
      </c>
      <c r="EN976" s="278">
        <v>0.33333333300000001</v>
      </c>
      <c r="EO976" s="278">
        <v>8.3333329999999997E-2</v>
      </c>
      <c r="EP976" s="278">
        <v>0.5</v>
      </c>
      <c r="EQ976" s="278">
        <v>9.0909089999999998E-2</v>
      </c>
      <c r="ER976" s="165">
        <v>-0.138792872650365</v>
      </c>
      <c r="ES976" s="166">
        <v>6</v>
      </c>
      <c r="ET976" s="166">
        <v>9.8000000000000007</v>
      </c>
      <c r="EU976" s="166">
        <v>3.0857479095458902</v>
      </c>
      <c r="EV976" s="166">
        <v>5.0518153627713502</v>
      </c>
      <c r="EW976" s="166">
        <v>6.1169135413902698</v>
      </c>
      <c r="EX976" s="284">
        <v>2.26045697927474E-2</v>
      </c>
    </row>
    <row r="977" spans="1:155" ht="13" customHeight="1">
      <c r="A977" s="160" t="s">
        <v>19</v>
      </c>
      <c r="B977" s="160">
        <v>13013</v>
      </c>
      <c r="C977" s="160">
        <v>642520</v>
      </c>
      <c r="D977" s="160">
        <v>19835</v>
      </c>
      <c r="E977" s="160" t="s">
        <v>14</v>
      </c>
      <c r="F977" s="160" t="s">
        <v>14</v>
      </c>
      <c r="G977" s="175"/>
      <c r="H977" s="162" t="s">
        <v>3948</v>
      </c>
      <c r="I977" s="162" t="s">
        <v>3947</v>
      </c>
      <c r="J977" s="160">
        <v>29</v>
      </c>
      <c r="K977" s="161">
        <v>1</v>
      </c>
      <c r="M977" s="184" t="s">
        <v>837</v>
      </c>
      <c r="Z977" s="163"/>
      <c r="AS977" s="278"/>
      <c r="AT977" s="278"/>
      <c r="AU977" s="278"/>
      <c r="AV977" s="278"/>
      <c r="AW977" s="278"/>
      <c r="AX977" s="278"/>
      <c r="AY977" s="456"/>
      <c r="AZ977" s="278"/>
      <c r="BA977" s="278"/>
      <c r="BB977" s="278"/>
      <c r="BC977" s="278"/>
      <c r="BD977" s="164"/>
      <c r="BE977" s="164"/>
      <c r="BF977" s="164"/>
      <c r="BG977" s="164"/>
      <c r="BH977" s="164"/>
      <c r="BI977" s="164"/>
      <c r="BJ977" s="165"/>
      <c r="BK977" s="164"/>
      <c r="BL977" s="165"/>
      <c r="BM977" s="165"/>
      <c r="BN977" s="165"/>
      <c r="BO977" s="165"/>
      <c r="BP977" s="165"/>
      <c r="BQ977" s="165"/>
      <c r="BR977" s="165"/>
      <c r="BS977" s="284"/>
      <c r="BT977" s="289"/>
      <c r="BU977" s="279"/>
      <c r="BV977" s="290"/>
      <c r="BW977" s="289"/>
      <c r="BX977" s="289"/>
      <c r="BY977" s="289"/>
      <c r="BZ977" s="289"/>
      <c r="CA977" s="279"/>
      <c r="CB977" s="290"/>
      <c r="CC977" s="289"/>
      <c r="CD977" s="279"/>
      <c r="CE977" s="328"/>
      <c r="CF977" s="290"/>
      <c r="CG977" s="289"/>
      <c r="CH977" s="279"/>
      <c r="CI977" s="328"/>
      <c r="CJ977" s="290"/>
      <c r="CK977" s="289"/>
      <c r="CL977" s="279"/>
      <c r="CM977" s="328"/>
      <c r="CN977" s="290"/>
      <c r="CO977" s="289"/>
      <c r="CP977" s="279"/>
      <c r="CQ977" s="328"/>
      <c r="CR977" s="290"/>
      <c r="CS977" s="289"/>
      <c r="CT977" s="279"/>
      <c r="CU977" s="328"/>
      <c r="CV977" s="328"/>
      <c r="CW977" s="290"/>
      <c r="CX977" s="289"/>
      <c r="CY977" s="279"/>
      <c r="CZ977" s="328"/>
      <c r="DA977" s="328"/>
      <c r="DB977" s="290"/>
      <c r="DC977" s="289"/>
      <c r="DD977" s="279"/>
      <c r="DE977" s="328"/>
      <c r="DF977" s="328"/>
      <c r="DG977" s="290"/>
      <c r="DH977" s="183"/>
      <c r="DI977" s="284"/>
      <c r="DJ977" s="163">
        <v>3</v>
      </c>
      <c r="DK977" s="163">
        <v>0</v>
      </c>
      <c r="DL977" s="163">
        <v>0</v>
      </c>
      <c r="DM977" s="163">
        <v>0</v>
      </c>
      <c r="DN977" s="163">
        <v>0</v>
      </c>
      <c r="DO977" s="163">
        <v>0</v>
      </c>
      <c r="DP977" s="165">
        <v>8</v>
      </c>
      <c r="DQ977" s="165"/>
      <c r="DR977" s="165">
        <v>8</v>
      </c>
      <c r="DS977" s="163">
        <v>41</v>
      </c>
      <c r="DT977" s="163">
        <v>15</v>
      </c>
      <c r="DU977" s="163">
        <v>12</v>
      </c>
      <c r="DV977" s="163">
        <v>8</v>
      </c>
      <c r="DW977" s="163">
        <v>1</v>
      </c>
      <c r="DX977" s="163">
        <v>1</v>
      </c>
      <c r="DY977" s="163">
        <v>0</v>
      </c>
      <c r="DZ977" s="163">
        <v>2</v>
      </c>
      <c r="EA977" s="163">
        <v>0</v>
      </c>
      <c r="EB977" s="163">
        <v>0</v>
      </c>
      <c r="EC977" s="163">
        <v>8</v>
      </c>
      <c r="ED977" s="165">
        <v>9.0000010728837303</v>
      </c>
      <c r="EE977" s="165">
        <v>1.1250001341104601</v>
      </c>
      <c r="EF977" s="165">
        <v>1.1250001341104601</v>
      </c>
      <c r="EG977" s="165">
        <v>16.875002011656999</v>
      </c>
      <c r="EH977" s="166">
        <v>2.0000002384186</v>
      </c>
      <c r="EI977" s="165">
        <v>155.13842065832301</v>
      </c>
      <c r="EJ977" s="164">
        <v>0.394736842105263</v>
      </c>
      <c r="EK977" s="164">
        <v>0.48275862068965503</v>
      </c>
      <c r="EL977" s="278">
        <v>0.43333333299999999</v>
      </c>
      <c r="EM977" s="278">
        <v>0.36666666599999997</v>
      </c>
      <c r="EN977" s="278">
        <v>0.2</v>
      </c>
      <c r="EO977" s="278">
        <v>6.6666669999999997E-2</v>
      </c>
      <c r="EP977" s="278">
        <v>0.33333332999999998</v>
      </c>
      <c r="EQ977" s="278">
        <v>0.1322314</v>
      </c>
      <c r="ER977" s="165">
        <v>0.44046855669976798</v>
      </c>
      <c r="ES977" s="166">
        <v>9.0000010728837303</v>
      </c>
      <c r="ET977" s="166">
        <v>6.1</v>
      </c>
      <c r="EU977" s="166">
        <v>3.8357479989528702</v>
      </c>
      <c r="EV977" s="166">
        <v>3.3166608795121801</v>
      </c>
      <c r="EW977" s="166">
        <v>3.0732147464790698</v>
      </c>
      <c r="EX977" s="284">
        <v>2.1851215511560398E-2</v>
      </c>
    </row>
    <row r="978" spans="1:155" ht="13" customHeight="1">
      <c r="A978" s="160" t="s">
        <v>19</v>
      </c>
      <c r="C978" s="160">
        <v>642016</v>
      </c>
      <c r="D978" s="160">
        <v>21229</v>
      </c>
      <c r="E978" s="160" t="s">
        <v>13</v>
      </c>
      <c r="F978" s="160" t="s">
        <v>13</v>
      </c>
      <c r="G978" s="175"/>
      <c r="H978" s="162" t="s">
        <v>221</v>
      </c>
      <c r="I978" s="162" t="s">
        <v>197</v>
      </c>
      <c r="J978" s="160">
        <v>30</v>
      </c>
      <c r="K978" s="161">
        <v>1</v>
      </c>
      <c r="Z978" s="163"/>
      <c r="AS978" s="278"/>
      <c r="AT978" s="278"/>
      <c r="AU978" s="278"/>
      <c r="AV978" s="278"/>
      <c r="AW978" s="278"/>
      <c r="AX978" s="278"/>
      <c r="AY978" s="456"/>
      <c r="AZ978" s="278"/>
      <c r="BA978" s="278"/>
      <c r="BB978" s="278"/>
      <c r="BC978" s="278"/>
      <c r="BD978" s="164"/>
      <c r="BE978" s="164"/>
      <c r="BF978" s="164"/>
      <c r="BG978" s="164"/>
      <c r="BH978" s="164"/>
      <c r="BI978" s="164"/>
      <c r="BJ978" s="165"/>
      <c r="BK978" s="164"/>
      <c r="BL978" s="165"/>
      <c r="BM978" s="165"/>
      <c r="BN978" s="165"/>
      <c r="BO978" s="165"/>
      <c r="BP978" s="165"/>
      <c r="BQ978" s="165"/>
      <c r="BR978" s="165"/>
      <c r="BS978" s="284"/>
      <c r="BT978" s="289"/>
      <c r="BU978" s="279"/>
      <c r="BV978" s="290"/>
      <c r="BW978" s="289"/>
      <c r="BX978" s="289"/>
      <c r="BY978" s="289"/>
      <c r="BZ978" s="289"/>
      <c r="CA978" s="279"/>
      <c r="CB978" s="290"/>
      <c r="CC978" s="289"/>
      <c r="CD978" s="279"/>
      <c r="CE978" s="328"/>
      <c r="CF978" s="290"/>
      <c r="CG978" s="289"/>
      <c r="CH978" s="279"/>
      <c r="CI978" s="328"/>
      <c r="CJ978" s="290"/>
      <c r="CK978" s="289"/>
      <c r="CL978" s="279"/>
      <c r="CM978" s="328"/>
      <c r="CN978" s="290"/>
      <c r="CO978" s="289"/>
      <c r="CP978" s="279"/>
      <c r="CQ978" s="328"/>
      <c r="CR978" s="290"/>
      <c r="CS978" s="289"/>
      <c r="CT978" s="279"/>
      <c r="CU978" s="328"/>
      <c r="CV978" s="328"/>
      <c r="CW978" s="290"/>
      <c r="CX978" s="289"/>
      <c r="CY978" s="279"/>
      <c r="CZ978" s="328"/>
      <c r="DA978" s="328"/>
      <c r="DB978" s="290"/>
      <c r="DC978" s="289"/>
      <c r="DD978" s="279"/>
      <c r="DE978" s="328"/>
      <c r="DF978" s="328"/>
      <c r="DG978" s="290"/>
      <c r="DH978" s="183"/>
      <c r="DI978" s="284"/>
      <c r="DJ978" s="163">
        <v>5</v>
      </c>
      <c r="DK978" s="163">
        <v>0</v>
      </c>
      <c r="DL978" s="163">
        <v>0</v>
      </c>
      <c r="DM978" s="163">
        <v>0</v>
      </c>
      <c r="DN978" s="163">
        <v>0</v>
      </c>
      <c r="DO978" s="163">
        <v>0</v>
      </c>
      <c r="DP978" s="165">
        <v>3.2</v>
      </c>
      <c r="DQ978" s="165"/>
      <c r="DR978" s="165">
        <v>3.20000004768371</v>
      </c>
      <c r="DS978" s="163">
        <v>17</v>
      </c>
      <c r="DT978" s="163">
        <v>2</v>
      </c>
      <c r="DU978" s="163">
        <v>1</v>
      </c>
      <c r="DV978" s="163">
        <v>1</v>
      </c>
      <c r="DW978" s="163">
        <v>0</v>
      </c>
      <c r="DX978" s="163">
        <v>5</v>
      </c>
      <c r="DY978" s="163">
        <v>0</v>
      </c>
      <c r="DZ978" s="163">
        <v>0</v>
      </c>
      <c r="EA978" s="163">
        <v>0</v>
      </c>
      <c r="EB978" s="163">
        <v>0</v>
      </c>
      <c r="EC978" s="163">
        <v>7</v>
      </c>
      <c r="ED978" s="165">
        <v>17.181821161065699</v>
      </c>
      <c r="EE978" s="165">
        <v>12.2727294007612</v>
      </c>
      <c r="EF978" s="165">
        <v>0</v>
      </c>
      <c r="EG978" s="165">
        <v>4.9090917603044897</v>
      </c>
      <c r="EH978" s="166">
        <v>1.9090912401184099</v>
      </c>
      <c r="EI978" s="165">
        <v>147.34125314527699</v>
      </c>
      <c r="EJ978" s="164">
        <v>0.16666666666666599</v>
      </c>
      <c r="EK978" s="164">
        <v>0.4</v>
      </c>
      <c r="EL978" s="278">
        <v>0.6</v>
      </c>
      <c r="EM978" s="278">
        <v>0.2</v>
      </c>
      <c r="EN978" s="278">
        <v>0.2</v>
      </c>
      <c r="EO978" s="278">
        <v>0</v>
      </c>
      <c r="EP978" s="278">
        <v>0</v>
      </c>
      <c r="EQ978" s="278">
        <v>0.14814815000000001</v>
      </c>
      <c r="ER978" s="165">
        <v>-0.109604871058067</v>
      </c>
      <c r="ES978" s="166">
        <v>2.45454588015224</v>
      </c>
      <c r="ET978" s="166">
        <v>2.78</v>
      </c>
      <c r="EU978" s="166">
        <v>3.35847522956281</v>
      </c>
      <c r="EV978" s="166">
        <v>3.76062546018081</v>
      </c>
      <c r="EW978" s="166">
        <v>5.3616621069149701</v>
      </c>
      <c r="EX978" s="284">
        <v>2.0265156403183899E-2</v>
      </c>
    </row>
    <row r="979" spans="1:155" ht="13" customHeight="1">
      <c r="A979" s="160" t="s">
        <v>19</v>
      </c>
      <c r="C979" s="160">
        <v>646242</v>
      </c>
      <c r="D979" s="160">
        <v>20298</v>
      </c>
      <c r="E979" s="160" t="s">
        <v>598</v>
      </c>
      <c r="F979" s="160" t="s">
        <v>598</v>
      </c>
      <c r="G979" s="175"/>
      <c r="H979" s="162" t="s">
        <v>3345</v>
      </c>
      <c r="I979" s="162" t="s">
        <v>2435</v>
      </c>
      <c r="J979" s="161">
        <v>28</v>
      </c>
      <c r="K979" s="161">
        <v>1</v>
      </c>
      <c r="M979" s="184" t="s">
        <v>46</v>
      </c>
      <c r="Z979" s="163"/>
      <c r="AS979" s="278"/>
      <c r="AT979" s="278"/>
      <c r="AU979" s="278"/>
      <c r="AV979" s="278"/>
      <c r="AW979" s="278"/>
      <c r="AX979" s="278"/>
      <c r="AY979" s="456"/>
      <c r="AZ979" s="278"/>
      <c r="BA979" s="278"/>
      <c r="BB979" s="278"/>
      <c r="BC979" s="278"/>
      <c r="BD979" s="164"/>
      <c r="BE979" s="164"/>
      <c r="BF979" s="164"/>
      <c r="BG979" s="164"/>
      <c r="BH979" s="164"/>
      <c r="BI979" s="164"/>
      <c r="BJ979" s="165"/>
      <c r="BK979" s="164"/>
      <c r="BL979" s="165"/>
      <c r="BM979" s="165"/>
      <c r="BN979" s="165"/>
      <c r="BO979" s="165"/>
      <c r="BP979" s="165"/>
      <c r="BQ979" s="165"/>
      <c r="BR979" s="165"/>
      <c r="BS979" s="284"/>
      <c r="BT979" s="289"/>
      <c r="BU979" s="279"/>
      <c r="BV979" s="290"/>
      <c r="BW979" s="289"/>
      <c r="BX979" s="289"/>
      <c r="BY979" s="289"/>
      <c r="BZ979" s="289"/>
      <c r="CA979" s="279"/>
      <c r="CB979" s="290"/>
      <c r="CC979" s="289"/>
      <c r="CD979" s="279"/>
      <c r="CE979" s="328"/>
      <c r="CF979" s="290"/>
      <c r="CG979" s="289"/>
      <c r="CH979" s="279"/>
      <c r="CI979" s="328"/>
      <c r="CJ979" s="290"/>
      <c r="CK979" s="289"/>
      <c r="CL979" s="279"/>
      <c r="CM979" s="328"/>
      <c r="CN979" s="290"/>
      <c r="CO979" s="289"/>
      <c r="CP979" s="279"/>
      <c r="CQ979" s="328"/>
      <c r="CR979" s="290"/>
      <c r="CS979" s="289"/>
      <c r="CT979" s="279"/>
      <c r="CU979" s="328"/>
      <c r="CV979" s="328"/>
      <c r="CW979" s="290"/>
      <c r="CX979" s="289"/>
      <c r="CY979" s="279"/>
      <c r="CZ979" s="328"/>
      <c r="DA979" s="328"/>
      <c r="DB979" s="290"/>
      <c r="DC979" s="289"/>
      <c r="DD979" s="279"/>
      <c r="DE979" s="328"/>
      <c r="DF979" s="328"/>
      <c r="DG979" s="290"/>
      <c r="DH979" s="289"/>
      <c r="DI979" s="284"/>
      <c r="DJ979" s="163">
        <v>1</v>
      </c>
      <c r="DK979" s="163">
        <v>0</v>
      </c>
      <c r="DL979" s="163">
        <v>0</v>
      </c>
      <c r="DM979" s="163">
        <v>0</v>
      </c>
      <c r="DN979" s="163">
        <v>0</v>
      </c>
      <c r="DO979" s="163">
        <v>0</v>
      </c>
      <c r="DP979" s="165">
        <v>1.1000000000000001</v>
      </c>
      <c r="DQ979" s="165"/>
      <c r="DR979" s="165">
        <v>1.1000000238418499</v>
      </c>
      <c r="DS979" s="163">
        <v>5</v>
      </c>
      <c r="DT979" s="163">
        <v>1</v>
      </c>
      <c r="DU979" s="163">
        <v>0</v>
      </c>
      <c r="DV979" s="163">
        <v>0</v>
      </c>
      <c r="DW979" s="163">
        <v>0</v>
      </c>
      <c r="DX979" s="163">
        <v>0</v>
      </c>
      <c r="DY979" s="163">
        <v>0</v>
      </c>
      <c r="DZ979" s="163">
        <v>0</v>
      </c>
      <c r="EA979" s="163">
        <v>0</v>
      </c>
      <c r="EB979" s="163">
        <v>0</v>
      </c>
      <c r="EC979" s="163">
        <v>1</v>
      </c>
      <c r="ED979" s="165">
        <v>6.75000160932579</v>
      </c>
      <c r="EE979" s="165">
        <v>0</v>
      </c>
      <c r="EF979" s="165">
        <v>0</v>
      </c>
      <c r="EG979" s="165">
        <v>6.75000160932579</v>
      </c>
      <c r="EH979" s="166">
        <v>0.75000017881397696</v>
      </c>
      <c r="EI979" s="165">
        <v>58.176914682100801</v>
      </c>
      <c r="EJ979" s="164">
        <v>0.2</v>
      </c>
      <c r="EK979" s="164">
        <v>0.25</v>
      </c>
      <c r="EL979" s="278">
        <v>0.25</v>
      </c>
      <c r="EM979" s="278">
        <v>0.25</v>
      </c>
      <c r="EN979" s="278">
        <v>0.5</v>
      </c>
      <c r="EO979" s="278">
        <v>0</v>
      </c>
      <c r="EP979" s="278">
        <v>0.25</v>
      </c>
      <c r="EQ979" s="278">
        <v>7.6923080000000005E-2</v>
      </c>
      <c r="ER979" s="165">
        <v>1.5171465362321499E-2</v>
      </c>
      <c r="ES979" s="166">
        <v>0</v>
      </c>
      <c r="ET979" s="166">
        <v>2.58</v>
      </c>
      <c r="EU979" s="166">
        <v>1.58574755191794</v>
      </c>
      <c r="EV979" s="166">
        <v>3.79757396413709</v>
      </c>
      <c r="EW979" s="166">
        <v>3.6036868757629299</v>
      </c>
      <c r="EX979" s="284">
        <v>2.0099967718124299E-2</v>
      </c>
    </row>
    <row r="980" spans="1:155" ht="13" customHeight="1">
      <c r="A980" s="160" t="s">
        <v>19</v>
      </c>
      <c r="C980" s="160">
        <v>669308</v>
      </c>
      <c r="D980" s="160">
        <v>22253</v>
      </c>
      <c r="E980" s="160" t="s">
        <v>2172</v>
      </c>
      <c r="F980" s="160" t="s">
        <v>2172</v>
      </c>
      <c r="G980" s="175"/>
      <c r="H980" s="162" t="s">
        <v>109</v>
      </c>
      <c r="I980" s="162" t="s">
        <v>104</v>
      </c>
      <c r="J980" s="160">
        <v>27</v>
      </c>
      <c r="K980" s="161">
        <v>1</v>
      </c>
      <c r="Z980" s="163"/>
      <c r="AS980" s="278"/>
      <c r="AT980" s="278"/>
      <c r="AU980" s="278"/>
      <c r="AV980" s="278"/>
      <c r="AW980" s="278"/>
      <c r="AX980" s="278"/>
      <c r="AY980" s="456"/>
      <c r="AZ980" s="278"/>
      <c r="BA980" s="278"/>
      <c r="BB980" s="278"/>
      <c r="BC980" s="278"/>
      <c r="BD980" s="164"/>
      <c r="BE980" s="164"/>
      <c r="BF980" s="164"/>
      <c r="BG980" s="164"/>
      <c r="BH980" s="164"/>
      <c r="BI980" s="164"/>
      <c r="BJ980" s="165"/>
      <c r="BK980" s="164"/>
      <c r="BL980" s="165"/>
      <c r="BM980" s="165"/>
      <c r="BN980" s="165"/>
      <c r="BO980" s="165"/>
      <c r="BP980" s="165"/>
      <c r="BQ980" s="165"/>
      <c r="BR980" s="165"/>
      <c r="BS980" s="284"/>
      <c r="BT980" s="289"/>
      <c r="BU980" s="279"/>
      <c r="BV980" s="290"/>
      <c r="BW980" s="289"/>
      <c r="BX980" s="289"/>
      <c r="BY980" s="289"/>
      <c r="BZ980" s="289"/>
      <c r="CA980" s="279"/>
      <c r="CB980" s="290"/>
      <c r="CC980" s="289"/>
      <c r="CD980" s="279"/>
      <c r="CE980" s="328"/>
      <c r="CF980" s="290"/>
      <c r="CG980" s="289"/>
      <c r="CH980" s="279"/>
      <c r="CI980" s="328"/>
      <c r="CJ980" s="290"/>
      <c r="CK980" s="289"/>
      <c r="CL980" s="279"/>
      <c r="CM980" s="328"/>
      <c r="CN980" s="290"/>
      <c r="CO980" s="289"/>
      <c r="CP980" s="279"/>
      <c r="CQ980" s="328"/>
      <c r="CR980" s="290"/>
      <c r="CS980" s="289"/>
      <c r="CT980" s="279"/>
      <c r="CU980" s="328"/>
      <c r="CV980" s="328"/>
      <c r="CW980" s="290"/>
      <c r="CX980" s="289"/>
      <c r="CY980" s="279"/>
      <c r="CZ980" s="328"/>
      <c r="DA980" s="328"/>
      <c r="DB980" s="290"/>
      <c r="DC980" s="289"/>
      <c r="DD980" s="279"/>
      <c r="DE980" s="328"/>
      <c r="DF980" s="328"/>
      <c r="DG980" s="290"/>
      <c r="DH980" s="183"/>
      <c r="DI980" s="284"/>
      <c r="DJ980" s="163">
        <v>17</v>
      </c>
      <c r="DK980" s="163">
        <v>1</v>
      </c>
      <c r="DL980" s="163">
        <v>0</v>
      </c>
      <c r="DM980" s="163">
        <v>0</v>
      </c>
      <c r="DN980" s="163">
        <v>1</v>
      </c>
      <c r="DO980" s="163">
        <v>0</v>
      </c>
      <c r="DP980" s="165">
        <v>22.2</v>
      </c>
      <c r="DQ980" s="165">
        <v>2.20000004768371</v>
      </c>
      <c r="DR980" s="165">
        <v>20</v>
      </c>
      <c r="DS980" s="163">
        <v>91</v>
      </c>
      <c r="DT980" s="163">
        <v>16</v>
      </c>
      <c r="DU980" s="163">
        <v>10</v>
      </c>
      <c r="DV980" s="163">
        <v>10</v>
      </c>
      <c r="DW980" s="163">
        <v>3</v>
      </c>
      <c r="DX980" s="163">
        <v>8</v>
      </c>
      <c r="DY980" s="163">
        <v>0</v>
      </c>
      <c r="DZ980" s="163">
        <v>2</v>
      </c>
      <c r="EA980" s="163">
        <v>0</v>
      </c>
      <c r="EB980" s="163">
        <v>0</v>
      </c>
      <c r="EC980" s="163">
        <v>22</v>
      </c>
      <c r="ED980" s="165">
        <v>8.7352965678317602</v>
      </c>
      <c r="EE980" s="165">
        <v>3.17647147921154</v>
      </c>
      <c r="EF980" s="165">
        <v>1.1911768047043301</v>
      </c>
      <c r="EG980" s="165">
        <v>6.3529429584230899</v>
      </c>
      <c r="EH980" s="166">
        <v>1.0588238264038401</v>
      </c>
      <c r="EI980" s="165">
        <v>81.718686966864894</v>
      </c>
      <c r="EJ980" s="164">
        <v>0.19753086419752999</v>
      </c>
      <c r="EK980" s="164">
        <v>0.23214285714285701</v>
      </c>
      <c r="EL980" s="278">
        <v>0.33333333300000001</v>
      </c>
      <c r="EM980" s="278">
        <v>0.263157894</v>
      </c>
      <c r="EN980" s="278">
        <v>0.40350877099999999</v>
      </c>
      <c r="EO980" s="278">
        <v>0.11864407</v>
      </c>
      <c r="EP980" s="278">
        <v>0.44067796999999997</v>
      </c>
      <c r="EQ980" s="278">
        <v>9.0673580000000004E-2</v>
      </c>
      <c r="ER980" s="165">
        <v>0.55942729124756696</v>
      </c>
      <c r="ES980" s="166">
        <v>3.9705893490144302</v>
      </c>
      <c r="ET980" s="166">
        <v>5.41</v>
      </c>
      <c r="EU980" s="166">
        <v>4.18868939538324</v>
      </c>
      <c r="EV980" s="166">
        <v>3.9643362545776601</v>
      </c>
      <c r="EW980" s="166">
        <v>3.6177893410499</v>
      </c>
      <c r="EX980" s="284">
        <v>1.9551388919353398E-2</v>
      </c>
    </row>
    <row r="981" spans="1:155" ht="13" customHeight="1">
      <c r="A981" s="160" t="s">
        <v>19</v>
      </c>
      <c r="B981" s="160">
        <v>11320</v>
      </c>
      <c r="C981" s="160">
        <v>663804</v>
      </c>
      <c r="D981" s="160">
        <v>21549</v>
      </c>
      <c r="E981" s="160" t="s">
        <v>598</v>
      </c>
      <c r="F981" s="160" t="s">
        <v>598</v>
      </c>
      <c r="G981" s="175"/>
      <c r="H981" s="162" t="s">
        <v>2479</v>
      </c>
      <c r="I981" s="162" t="s">
        <v>279</v>
      </c>
      <c r="J981" s="161">
        <v>28</v>
      </c>
      <c r="K981" s="161">
        <v>1</v>
      </c>
      <c r="M981" s="184" t="s">
        <v>837</v>
      </c>
      <c r="Z981" s="163"/>
      <c r="BT981" s="289"/>
      <c r="BU981" s="279"/>
      <c r="BV981" s="290"/>
      <c r="BW981" s="289"/>
      <c r="BX981" s="289"/>
      <c r="BY981" s="289"/>
      <c r="BZ981" s="289"/>
      <c r="CA981" s="279"/>
      <c r="CB981" s="290"/>
      <c r="CC981" s="289"/>
      <c r="CD981" s="279"/>
      <c r="CE981" s="328"/>
      <c r="CF981" s="290"/>
      <c r="CG981" s="289"/>
      <c r="CH981" s="279"/>
      <c r="CI981" s="328"/>
      <c r="CJ981" s="290"/>
      <c r="CK981" s="289"/>
      <c r="CL981" s="279"/>
      <c r="CM981" s="328"/>
      <c r="CN981" s="290"/>
      <c r="CO981" s="289"/>
      <c r="CP981" s="279"/>
      <c r="CQ981" s="328"/>
      <c r="CR981" s="290"/>
      <c r="CS981" s="289"/>
      <c r="CT981" s="279"/>
      <c r="CU981" s="328"/>
      <c r="CV981" s="328"/>
      <c r="CW981" s="290"/>
      <c r="CX981" s="289"/>
      <c r="CY981" s="279"/>
      <c r="CZ981" s="328"/>
      <c r="DA981" s="328"/>
      <c r="DB981" s="290"/>
      <c r="DC981" s="289"/>
      <c r="DD981" s="279"/>
      <c r="DE981" s="328"/>
      <c r="DF981" s="328"/>
      <c r="DG981" s="290"/>
      <c r="DH981" s="289"/>
      <c r="DJ981" s="163">
        <v>7</v>
      </c>
      <c r="DK981" s="163">
        <v>0</v>
      </c>
      <c r="DL981" s="163">
        <v>0</v>
      </c>
      <c r="DM981" s="163">
        <v>1</v>
      </c>
      <c r="DN981" s="163">
        <v>0</v>
      </c>
      <c r="DO981" s="163">
        <v>0</v>
      </c>
      <c r="DP981" s="165">
        <v>8.1999999999999993</v>
      </c>
      <c r="DQ981" s="165"/>
      <c r="DR981" s="165">
        <v>8.1999998092651296</v>
      </c>
      <c r="DS981" s="163">
        <v>34</v>
      </c>
      <c r="DT981" s="163">
        <v>5</v>
      </c>
      <c r="DU981" s="163">
        <v>2</v>
      </c>
      <c r="DV981" s="163">
        <v>2</v>
      </c>
      <c r="DW981" s="163">
        <v>1</v>
      </c>
      <c r="DX981" s="163">
        <v>3</v>
      </c>
      <c r="DY981" s="163">
        <v>0</v>
      </c>
      <c r="DZ981" s="163">
        <v>1</v>
      </c>
      <c r="EA981" s="163">
        <v>2</v>
      </c>
      <c r="EB981" s="163">
        <v>0</v>
      </c>
      <c r="EC981" s="163">
        <v>8</v>
      </c>
      <c r="ED981" s="165">
        <v>8.3076929171410203</v>
      </c>
      <c r="EE981" s="165">
        <v>3.1153848439278802</v>
      </c>
      <c r="EF981" s="165">
        <v>1.03846161464262</v>
      </c>
      <c r="EG981" s="165">
        <v>5.1923080732131401</v>
      </c>
      <c r="EH981" s="166">
        <v>0.92307699079344696</v>
      </c>
      <c r="EI981" s="166">
        <v>71.602344713200907</v>
      </c>
      <c r="EJ981" s="164">
        <v>0.16666666666666599</v>
      </c>
      <c r="EK981" s="164">
        <v>0.19047619047618999</v>
      </c>
      <c r="EL981" s="278">
        <v>0.22727272700000001</v>
      </c>
      <c r="EM981" s="278">
        <v>9.0909089999999998E-2</v>
      </c>
      <c r="EN981" s="278">
        <v>0.68181818100000002</v>
      </c>
      <c r="EO981" s="278">
        <v>9.0909089999999998E-2</v>
      </c>
      <c r="EP981" s="278">
        <v>0.59090909000000003</v>
      </c>
      <c r="EQ981" s="278">
        <v>8.6092719999999998E-2</v>
      </c>
      <c r="ER981" s="165">
        <v>2.81379413876762E-2</v>
      </c>
      <c r="ES981" s="166">
        <v>2.0769232292852502</v>
      </c>
      <c r="ET981" s="166">
        <v>5.23</v>
      </c>
      <c r="EU981" s="166">
        <v>4.1242095241885197</v>
      </c>
      <c r="EV981" s="166">
        <v>5.1763163916151997</v>
      </c>
      <c r="EW981" s="166">
        <v>4.2490911734044401</v>
      </c>
      <c r="EX981" s="284">
        <v>1.5336837619542999E-2</v>
      </c>
    </row>
    <row r="982" spans="1:155" ht="13" customHeight="1">
      <c r="A982" s="160" t="s">
        <v>19</v>
      </c>
      <c r="C982" s="160">
        <v>691172</v>
      </c>
      <c r="D982" s="160">
        <v>27765</v>
      </c>
      <c r="E982" s="160" t="s">
        <v>188</v>
      </c>
      <c r="F982" s="160" t="s">
        <v>188</v>
      </c>
      <c r="G982" s="175"/>
      <c r="H982" s="162" t="s">
        <v>4107</v>
      </c>
      <c r="I982" s="162" t="s">
        <v>4106</v>
      </c>
      <c r="J982" s="160">
        <v>27</v>
      </c>
      <c r="K982" s="161">
        <v>1</v>
      </c>
      <c r="Z982" s="163"/>
      <c r="AS982" s="278"/>
      <c r="AT982" s="278"/>
      <c r="AU982" s="278"/>
      <c r="AV982" s="278"/>
      <c r="AW982" s="278"/>
      <c r="AX982" s="278"/>
      <c r="AY982" s="456"/>
      <c r="AZ982" s="278"/>
      <c r="BA982" s="278"/>
      <c r="BB982" s="278"/>
      <c r="BC982" s="278"/>
      <c r="BD982" s="164"/>
      <c r="BE982" s="164"/>
      <c r="BF982" s="164"/>
      <c r="BG982" s="164"/>
      <c r="BH982" s="164"/>
      <c r="BI982" s="164"/>
      <c r="BJ982" s="165"/>
      <c r="BK982" s="164"/>
      <c r="BL982" s="165"/>
      <c r="BM982" s="165"/>
      <c r="BN982" s="165"/>
      <c r="BO982" s="165"/>
      <c r="BP982" s="165"/>
      <c r="BQ982" s="165"/>
      <c r="BR982" s="165"/>
      <c r="BS982" s="284"/>
      <c r="BT982" s="289"/>
      <c r="BU982" s="279"/>
      <c r="BV982" s="290"/>
      <c r="BW982" s="289"/>
      <c r="BX982" s="289"/>
      <c r="BY982" s="289"/>
      <c r="BZ982" s="289"/>
      <c r="CA982" s="279"/>
      <c r="CB982" s="290"/>
      <c r="CC982" s="289"/>
      <c r="CD982" s="279"/>
      <c r="CE982" s="328"/>
      <c r="CF982" s="290"/>
      <c r="CG982" s="289"/>
      <c r="CH982" s="279"/>
      <c r="CI982" s="328"/>
      <c r="CJ982" s="290"/>
      <c r="CK982" s="289"/>
      <c r="CL982" s="279"/>
      <c r="CM982" s="328"/>
      <c r="CN982" s="290"/>
      <c r="CO982" s="289"/>
      <c r="CP982" s="279"/>
      <c r="CQ982" s="328"/>
      <c r="CR982" s="290"/>
      <c r="CS982" s="289"/>
      <c r="CT982" s="279"/>
      <c r="CU982" s="328"/>
      <c r="CV982" s="328"/>
      <c r="CW982" s="290"/>
      <c r="CX982" s="289"/>
      <c r="CY982" s="279"/>
      <c r="CZ982" s="328"/>
      <c r="DA982" s="328"/>
      <c r="DB982" s="290"/>
      <c r="DC982" s="289"/>
      <c r="DD982" s="279"/>
      <c r="DE982" s="328"/>
      <c r="DF982" s="328"/>
      <c r="DG982" s="290"/>
      <c r="DH982" s="183"/>
      <c r="DI982" s="284"/>
      <c r="DJ982" s="163">
        <v>2</v>
      </c>
      <c r="DK982" s="163">
        <v>0</v>
      </c>
      <c r="DL982" s="163">
        <v>0</v>
      </c>
      <c r="DM982" s="163">
        <v>0</v>
      </c>
      <c r="DN982" s="163">
        <v>0</v>
      </c>
      <c r="DO982" s="163">
        <v>0</v>
      </c>
      <c r="DP982" s="165">
        <v>2.1</v>
      </c>
      <c r="DQ982" s="165"/>
      <c r="DR982" s="165">
        <v>2.0999999046325599</v>
      </c>
      <c r="DS982" s="163">
        <v>8</v>
      </c>
      <c r="DT982" s="163">
        <v>0</v>
      </c>
      <c r="DU982" s="163">
        <v>1</v>
      </c>
      <c r="DV982" s="163">
        <v>1</v>
      </c>
      <c r="DW982" s="163">
        <v>0</v>
      </c>
      <c r="DX982" s="163">
        <v>1</v>
      </c>
      <c r="DY982" s="163">
        <v>0</v>
      </c>
      <c r="DZ982" s="163">
        <v>0</v>
      </c>
      <c r="EA982" s="163">
        <v>0</v>
      </c>
      <c r="EB982" s="163">
        <v>0</v>
      </c>
      <c r="EC982" s="163">
        <v>1</v>
      </c>
      <c r="ED982" s="165">
        <v>3.8571433826369299</v>
      </c>
      <c r="EE982" s="165">
        <v>3.8571433826369299</v>
      </c>
      <c r="EF982" s="165">
        <v>0</v>
      </c>
      <c r="EG982" s="165">
        <v>0</v>
      </c>
      <c r="EH982" s="166">
        <v>0.42857148695965902</v>
      </c>
      <c r="EI982" s="165">
        <v>33.076606619940399</v>
      </c>
      <c r="EJ982" s="164">
        <v>0</v>
      </c>
      <c r="EK982" s="164">
        <v>0</v>
      </c>
      <c r="EL982" s="278">
        <v>0.2</v>
      </c>
      <c r="EM982" s="278">
        <v>0.2</v>
      </c>
      <c r="EN982" s="278">
        <v>0.6</v>
      </c>
      <c r="EO982" s="278">
        <v>0.33333332999999998</v>
      </c>
      <c r="EP982" s="278">
        <v>0.66666667000000002</v>
      </c>
      <c r="EQ982" s="278">
        <v>7.8947370000000003E-2</v>
      </c>
      <c r="ER982" s="165">
        <v>-8.8249113268588905E-2</v>
      </c>
      <c r="ES982" s="166">
        <v>3.8571433826369299</v>
      </c>
      <c r="ET982" s="166">
        <v>22.07</v>
      </c>
      <c r="EU982" s="166">
        <v>3.5143193965055501</v>
      </c>
      <c r="EV982" s="166">
        <v>5.4101704132621604</v>
      </c>
      <c r="EW982" s="166">
        <v>6.0860593757629298</v>
      </c>
      <c r="EX982" s="284">
        <v>1.4409130439162201E-2</v>
      </c>
    </row>
    <row r="983" spans="1:155" ht="13" customHeight="1">
      <c r="A983" s="160" t="s">
        <v>19</v>
      </c>
      <c r="B983" s="160">
        <v>11006</v>
      </c>
      <c r="C983" s="160">
        <v>596295</v>
      </c>
      <c r="D983" s="160">
        <v>16561</v>
      </c>
      <c r="E983" s="160" t="s">
        <v>246</v>
      </c>
      <c r="F983" s="160" t="s">
        <v>246</v>
      </c>
      <c r="G983" s="175"/>
      <c r="H983" s="162" t="s">
        <v>1715</v>
      </c>
      <c r="I983" s="162" t="s">
        <v>595</v>
      </c>
      <c r="J983" s="161">
        <v>31</v>
      </c>
      <c r="K983" s="161">
        <v>1</v>
      </c>
      <c r="M983" s="184" t="s">
        <v>46</v>
      </c>
      <c r="Z983" s="163"/>
      <c r="AS983" s="278"/>
      <c r="AT983" s="278"/>
      <c r="AU983" s="278"/>
      <c r="AV983" s="278"/>
      <c r="AW983" s="278"/>
      <c r="AX983" s="278"/>
      <c r="AY983" s="456"/>
      <c r="AZ983" s="278"/>
      <c r="BA983" s="278"/>
      <c r="BB983" s="278"/>
      <c r="BC983" s="278"/>
      <c r="BD983" s="164"/>
      <c r="BE983" s="164"/>
      <c r="BF983" s="164"/>
      <c r="BG983" s="164"/>
      <c r="BH983" s="164"/>
      <c r="BI983" s="164"/>
      <c r="BJ983" s="165"/>
      <c r="BK983" s="164"/>
      <c r="BL983" s="165"/>
      <c r="BM983" s="165"/>
      <c r="BN983" s="165"/>
      <c r="BO983" s="165"/>
      <c r="BP983" s="165"/>
      <c r="BQ983" s="165"/>
      <c r="BR983" s="165"/>
      <c r="BS983" s="284"/>
      <c r="BT983" s="289"/>
      <c r="BU983" s="279"/>
      <c r="BV983" s="290"/>
      <c r="BW983" s="289"/>
      <c r="BX983" s="289"/>
      <c r="BY983" s="289"/>
      <c r="BZ983" s="289"/>
      <c r="CA983" s="279"/>
      <c r="CB983" s="290"/>
      <c r="CC983" s="289"/>
      <c r="CD983" s="279"/>
      <c r="CE983" s="328"/>
      <c r="CF983" s="290"/>
      <c r="CG983" s="289"/>
      <c r="CH983" s="279"/>
      <c r="CI983" s="328"/>
      <c r="CJ983" s="290"/>
      <c r="CK983" s="289"/>
      <c r="CL983" s="279"/>
      <c r="CM983" s="328"/>
      <c r="CN983" s="290"/>
      <c r="CO983" s="289"/>
      <c r="CP983" s="279"/>
      <c r="CQ983" s="328"/>
      <c r="CR983" s="290"/>
      <c r="CS983" s="289"/>
      <c r="CT983" s="279"/>
      <c r="CU983" s="328"/>
      <c r="CV983" s="328"/>
      <c r="CW983" s="290"/>
      <c r="CX983" s="289"/>
      <c r="CY983" s="279"/>
      <c r="CZ983" s="328"/>
      <c r="DA983" s="328"/>
      <c r="DB983" s="290"/>
      <c r="DC983" s="289"/>
      <c r="DD983" s="279"/>
      <c r="DE983" s="328"/>
      <c r="DF983" s="328"/>
      <c r="DG983" s="290"/>
      <c r="DH983" s="289"/>
      <c r="DI983" s="284"/>
      <c r="DJ983" s="163">
        <v>4</v>
      </c>
      <c r="DK983" s="163">
        <v>4</v>
      </c>
      <c r="DL983" s="163">
        <v>0</v>
      </c>
      <c r="DM983" s="163">
        <v>0</v>
      </c>
      <c r="DN983" s="163">
        <v>1</v>
      </c>
      <c r="DO983" s="163">
        <v>0</v>
      </c>
      <c r="DP983" s="165">
        <v>19.2</v>
      </c>
      <c r="DQ983" s="165">
        <v>19.2000007629394</v>
      </c>
      <c r="DR983" s="165"/>
      <c r="DS983" s="163">
        <v>87</v>
      </c>
      <c r="DT983" s="163">
        <v>26</v>
      </c>
      <c r="DU983" s="163">
        <v>12</v>
      </c>
      <c r="DV983" s="163">
        <v>12</v>
      </c>
      <c r="DW983" s="163">
        <v>4</v>
      </c>
      <c r="DX983" s="163">
        <v>4</v>
      </c>
      <c r="DY983" s="163">
        <v>0</v>
      </c>
      <c r="DZ983" s="163">
        <v>0</v>
      </c>
      <c r="EA983" s="163">
        <v>1</v>
      </c>
      <c r="EB983" s="163">
        <v>0</v>
      </c>
      <c r="EC983" s="163">
        <v>6</v>
      </c>
      <c r="ED983" s="165">
        <v>2.74576280062927</v>
      </c>
      <c r="EE983" s="165">
        <v>1.83050853375284</v>
      </c>
      <c r="EF983" s="165">
        <v>1.83050853375284</v>
      </c>
      <c r="EG983" s="165">
        <v>11.898305469393501</v>
      </c>
      <c r="EH983" s="166">
        <v>1.5254237781273701</v>
      </c>
      <c r="EI983" s="165">
        <v>117.73028251543801</v>
      </c>
      <c r="EJ983" s="164">
        <v>0.313253012048192</v>
      </c>
      <c r="EK983" s="164">
        <v>0.301369863013698</v>
      </c>
      <c r="EL983" s="278">
        <v>0.32</v>
      </c>
      <c r="EM983" s="278">
        <v>0.133333333</v>
      </c>
      <c r="EN983" s="278">
        <v>0.54666666600000002</v>
      </c>
      <c r="EO983" s="278">
        <v>0.12987013</v>
      </c>
      <c r="EP983" s="278">
        <v>0.33766234000000001</v>
      </c>
      <c r="EQ983" s="278">
        <v>7.3717950000000004E-2</v>
      </c>
      <c r="ER983" s="165">
        <v>0.147811563260968</v>
      </c>
      <c r="ES983" s="166">
        <v>5.4915256012585401</v>
      </c>
      <c r="ET983" s="166">
        <v>6.14</v>
      </c>
      <c r="EU983" s="166">
        <v>5.7298157916333396</v>
      </c>
      <c r="EV983" s="166">
        <v>6.1598111031621396</v>
      </c>
      <c r="EW983" s="166">
        <v>6.1876459667089003</v>
      </c>
      <c r="EX983" s="284">
        <v>1.41786513850092E-2</v>
      </c>
    </row>
    <row r="984" spans="1:155" ht="13" customHeight="1">
      <c r="A984" s="160" t="s">
        <v>19</v>
      </c>
      <c r="B984" s="160">
        <v>11542</v>
      </c>
      <c r="C984" s="160">
        <v>663765</v>
      </c>
      <c r="D984" s="160">
        <v>18674</v>
      </c>
      <c r="E984" s="160" t="s">
        <v>45</v>
      </c>
      <c r="F984" s="160" t="s">
        <v>45</v>
      </c>
      <c r="G984" s="175"/>
      <c r="H984" s="162" t="s">
        <v>1950</v>
      </c>
      <c r="I984" s="162" t="s">
        <v>247</v>
      </c>
      <c r="J984" s="161">
        <v>28</v>
      </c>
      <c r="K984" s="161">
        <v>1</v>
      </c>
      <c r="M984" s="184" t="s">
        <v>837</v>
      </c>
      <c r="Z984" s="163"/>
      <c r="AS984" s="278"/>
      <c r="AT984" s="278"/>
      <c r="AU984" s="278"/>
      <c r="AV984" s="278"/>
      <c r="AW984" s="278"/>
      <c r="AX984" s="278"/>
      <c r="AY984" s="456"/>
      <c r="AZ984" s="278"/>
      <c r="BA984" s="278"/>
      <c r="BB984" s="278"/>
      <c r="BC984" s="278"/>
      <c r="BD984" s="164"/>
      <c r="BE984" s="164"/>
      <c r="BF984" s="164"/>
      <c r="BG984" s="164"/>
      <c r="BH984" s="164"/>
      <c r="BI984" s="164"/>
      <c r="BJ984" s="165"/>
      <c r="BK984" s="164"/>
      <c r="BL984" s="165"/>
      <c r="BM984" s="165"/>
      <c r="BN984" s="165"/>
      <c r="BO984" s="165"/>
      <c r="BP984" s="165"/>
      <c r="BQ984" s="165"/>
      <c r="BR984" s="165"/>
      <c r="BS984" s="284"/>
      <c r="BT984" s="289"/>
      <c r="BU984" s="279"/>
      <c r="BV984" s="290"/>
      <c r="BW984" s="289"/>
      <c r="BX984" s="289"/>
      <c r="BY984" s="289"/>
      <c r="BZ984" s="289"/>
      <c r="CA984" s="279"/>
      <c r="CB984" s="290"/>
      <c r="CC984" s="289"/>
      <c r="CD984" s="279"/>
      <c r="CE984" s="328"/>
      <c r="CF984" s="290"/>
      <c r="CG984" s="289"/>
      <c r="CH984" s="279"/>
      <c r="CI984" s="328"/>
      <c r="CJ984" s="290"/>
      <c r="CK984" s="289"/>
      <c r="CL984" s="279"/>
      <c r="CM984" s="328"/>
      <c r="CN984" s="290"/>
      <c r="CO984" s="289"/>
      <c r="CP984" s="279"/>
      <c r="CQ984" s="328"/>
      <c r="CR984" s="290"/>
      <c r="CS984" s="289"/>
      <c r="CT984" s="279"/>
      <c r="CU984" s="328"/>
      <c r="CV984" s="328"/>
      <c r="CW984" s="290"/>
      <c r="CX984" s="289"/>
      <c r="CY984" s="279"/>
      <c r="CZ984" s="328"/>
      <c r="DA984" s="328"/>
      <c r="DB984" s="290"/>
      <c r="DC984" s="289"/>
      <c r="DD984" s="279"/>
      <c r="DE984" s="328"/>
      <c r="DF984" s="328"/>
      <c r="DG984" s="290"/>
      <c r="DH984" s="289"/>
      <c r="DI984" s="284"/>
      <c r="DJ984" s="163">
        <v>2</v>
      </c>
      <c r="DK984" s="163">
        <v>0</v>
      </c>
      <c r="DL984" s="163">
        <v>0</v>
      </c>
      <c r="DM984" s="163">
        <v>0</v>
      </c>
      <c r="DN984" s="163">
        <v>0</v>
      </c>
      <c r="DO984" s="163">
        <v>0</v>
      </c>
      <c r="DP984" s="165">
        <v>3</v>
      </c>
      <c r="DQ984" s="165"/>
      <c r="DR984" s="165">
        <v>3</v>
      </c>
      <c r="DS984" s="163">
        <v>15</v>
      </c>
      <c r="DT984" s="163">
        <v>5</v>
      </c>
      <c r="DU984" s="163">
        <v>2</v>
      </c>
      <c r="DV984" s="163">
        <v>2</v>
      </c>
      <c r="DW984" s="163">
        <v>0</v>
      </c>
      <c r="DX984" s="163">
        <v>1</v>
      </c>
      <c r="DY984" s="163">
        <v>0</v>
      </c>
      <c r="DZ984" s="163">
        <v>0</v>
      </c>
      <c r="EA984" s="163">
        <v>0</v>
      </c>
      <c r="EB984" s="163">
        <v>0</v>
      </c>
      <c r="EC984" s="163">
        <v>0</v>
      </c>
      <c r="ED984" s="165">
        <v>0</v>
      </c>
      <c r="EE984" s="165">
        <v>3</v>
      </c>
      <c r="EF984" s="165">
        <v>0</v>
      </c>
      <c r="EG984" s="165">
        <v>15</v>
      </c>
      <c r="EH984" s="166">
        <v>2</v>
      </c>
      <c r="EI984" s="165">
        <v>154.357476530182</v>
      </c>
      <c r="EJ984" s="164">
        <v>0.35714285714285698</v>
      </c>
      <c r="EK984" s="164">
        <v>0.35714285714285698</v>
      </c>
      <c r="EL984" s="278">
        <v>0.42857142799999998</v>
      </c>
      <c r="EM984" s="278">
        <v>0.35714285699999998</v>
      </c>
      <c r="EN984" s="278">
        <v>0.21428571399999999</v>
      </c>
      <c r="EO984" s="278">
        <v>0</v>
      </c>
      <c r="EP984" s="278">
        <v>0.28571428999999998</v>
      </c>
      <c r="EQ984" s="278">
        <v>6.25E-2</v>
      </c>
      <c r="ER984" s="165">
        <v>-0.20357761000688099</v>
      </c>
      <c r="ES984" s="166">
        <v>6</v>
      </c>
      <c r="ET984" s="166">
        <v>3.98</v>
      </c>
      <c r="EU984" s="166">
        <v>4.0857479095458897</v>
      </c>
      <c r="EV984" s="166">
        <v>5.5602984994649898</v>
      </c>
      <c r="EW984" s="166">
        <v>5.9843135338117301</v>
      </c>
      <c r="EX984" s="284">
        <v>1.3500886037945701E-2</v>
      </c>
    </row>
    <row r="985" spans="1:155" ht="13" customHeight="1">
      <c r="A985" s="160" t="s">
        <v>19</v>
      </c>
      <c r="C985" s="160">
        <v>691951</v>
      </c>
      <c r="D985" s="160">
        <v>26443</v>
      </c>
      <c r="E985" s="160" t="s">
        <v>18</v>
      </c>
      <c r="F985" s="160" t="s">
        <v>18</v>
      </c>
      <c r="G985" s="175"/>
      <c r="H985" s="162" t="s">
        <v>4114</v>
      </c>
      <c r="I985" s="162" t="s">
        <v>72</v>
      </c>
      <c r="J985" s="160">
        <v>23</v>
      </c>
      <c r="K985" s="161">
        <v>1</v>
      </c>
      <c r="Z985" s="163"/>
      <c r="AS985" s="278"/>
      <c r="AT985" s="278"/>
      <c r="AU985" s="278"/>
      <c r="AV985" s="278"/>
      <c r="AW985" s="278"/>
      <c r="AX985" s="278"/>
      <c r="AY985" s="456"/>
      <c r="AZ985" s="278"/>
      <c r="BA985" s="278"/>
      <c r="BB985" s="278"/>
      <c r="BC985" s="278"/>
      <c r="BD985" s="164"/>
      <c r="BE985" s="164"/>
      <c r="BF985" s="164"/>
      <c r="BG985" s="164"/>
      <c r="BH985" s="164"/>
      <c r="BI985" s="164"/>
      <c r="BJ985" s="165"/>
      <c r="BK985" s="164"/>
      <c r="BL985" s="165"/>
      <c r="BM985" s="165"/>
      <c r="BN985" s="165"/>
      <c r="BO985" s="165"/>
      <c r="BP985" s="165"/>
      <c r="BQ985" s="165"/>
      <c r="BR985" s="165"/>
      <c r="BS985" s="284"/>
      <c r="BT985" s="289"/>
      <c r="BU985" s="279"/>
      <c r="BV985" s="290"/>
      <c r="BW985" s="289"/>
      <c r="BX985" s="289"/>
      <c r="BY985" s="289"/>
      <c r="BZ985" s="289"/>
      <c r="CA985" s="279"/>
      <c r="CB985" s="290"/>
      <c r="CC985" s="289"/>
      <c r="CD985" s="279"/>
      <c r="CE985" s="328"/>
      <c r="CF985" s="290"/>
      <c r="CG985" s="289"/>
      <c r="CH985" s="279"/>
      <c r="CI985" s="328"/>
      <c r="CJ985" s="290"/>
      <c r="CK985" s="289"/>
      <c r="CL985" s="279"/>
      <c r="CM985" s="328"/>
      <c r="CN985" s="290"/>
      <c r="CO985" s="289"/>
      <c r="CP985" s="279"/>
      <c r="CQ985" s="328"/>
      <c r="CR985" s="290"/>
      <c r="CS985" s="289"/>
      <c r="CT985" s="279"/>
      <c r="CU985" s="328"/>
      <c r="CV985" s="328"/>
      <c r="CW985" s="290"/>
      <c r="CX985" s="289"/>
      <c r="CY985" s="279"/>
      <c r="CZ985" s="328"/>
      <c r="DA985" s="328"/>
      <c r="DB985" s="290"/>
      <c r="DC985" s="289"/>
      <c r="DD985" s="279"/>
      <c r="DE985" s="328"/>
      <c r="DF985" s="328"/>
      <c r="DG985" s="290"/>
      <c r="DH985" s="183"/>
      <c r="DI985" s="284"/>
      <c r="DJ985" s="163">
        <v>1</v>
      </c>
      <c r="DK985" s="163">
        <v>0</v>
      </c>
      <c r="DL985" s="163">
        <v>0</v>
      </c>
      <c r="DM985" s="163">
        <v>0</v>
      </c>
      <c r="DN985" s="163">
        <v>0</v>
      </c>
      <c r="DO985" s="163">
        <v>0</v>
      </c>
      <c r="DP985" s="165">
        <v>2.1</v>
      </c>
      <c r="DQ985" s="165"/>
      <c r="DR985" s="165">
        <v>2.0999999046325599</v>
      </c>
      <c r="DS985" s="163">
        <v>10</v>
      </c>
      <c r="DT985" s="163">
        <v>1</v>
      </c>
      <c r="DU985" s="163">
        <v>2</v>
      </c>
      <c r="DV985" s="163">
        <v>0</v>
      </c>
      <c r="DW985" s="163">
        <v>0</v>
      </c>
      <c r="DX985" s="163">
        <v>1</v>
      </c>
      <c r="DY985" s="163">
        <v>0</v>
      </c>
      <c r="DZ985" s="163">
        <v>1</v>
      </c>
      <c r="EA985" s="163">
        <v>0</v>
      </c>
      <c r="EB985" s="163">
        <v>0</v>
      </c>
      <c r="EC985" s="163">
        <v>2</v>
      </c>
      <c r="ED985" s="165">
        <v>7.7142867652738696</v>
      </c>
      <c r="EE985" s="165">
        <v>3.8571433826369299</v>
      </c>
      <c r="EF985" s="165">
        <v>0</v>
      </c>
      <c r="EG985" s="165">
        <v>3.8571433826369299</v>
      </c>
      <c r="EH985" s="166">
        <v>0.85714297391931904</v>
      </c>
      <c r="EI985" s="165">
        <v>66.487895700135198</v>
      </c>
      <c r="EJ985" s="164">
        <v>0.125</v>
      </c>
      <c r="EK985" s="164">
        <v>0.16666666666666599</v>
      </c>
      <c r="EL985" s="278">
        <v>0.33333333300000001</v>
      </c>
      <c r="EM985" s="278">
        <v>0.16666666599999999</v>
      </c>
      <c r="EN985" s="278">
        <v>0.5</v>
      </c>
      <c r="EO985" s="278">
        <v>0</v>
      </c>
      <c r="EP985" s="278">
        <v>0.5</v>
      </c>
      <c r="EQ985" s="278">
        <v>8.1632650000000001E-2</v>
      </c>
      <c r="ER985" s="165">
        <v>1.1077787863328499E-2</v>
      </c>
      <c r="ES985" s="166">
        <v>0</v>
      </c>
      <c r="ET985" s="166">
        <v>3.32</v>
      </c>
      <c r="EU985" s="166">
        <v>3.9428908834652101</v>
      </c>
      <c r="EV985" s="166">
        <v>5.8387419002218204</v>
      </c>
      <c r="EW985" s="166">
        <v>4.3207268757629302</v>
      </c>
      <c r="EX985" s="284">
        <v>1.16550093516707E-2</v>
      </c>
    </row>
    <row r="986" spans="1:155" ht="13" customHeight="1">
      <c r="A986" s="160" t="s">
        <v>19</v>
      </c>
      <c r="B986" s="160">
        <v>10371</v>
      </c>
      <c r="C986" s="160">
        <v>642239</v>
      </c>
      <c r="D986" s="160">
        <v>15094</v>
      </c>
      <c r="E986" s="160" t="s">
        <v>563</v>
      </c>
      <c r="F986" s="160" t="s">
        <v>563</v>
      </c>
      <c r="G986" s="175"/>
      <c r="H986" s="162" t="s">
        <v>2845</v>
      </c>
      <c r="I986" s="162" t="s">
        <v>1639</v>
      </c>
      <c r="J986" s="160">
        <v>33</v>
      </c>
      <c r="K986" s="161">
        <v>1</v>
      </c>
      <c r="Z986" s="163"/>
      <c r="AS986" s="278"/>
      <c r="AT986" s="278"/>
      <c r="AU986" s="278"/>
      <c r="AV986" s="278"/>
      <c r="AW986" s="278"/>
      <c r="AX986" s="278"/>
      <c r="AY986" s="456"/>
      <c r="AZ986" s="278"/>
      <c r="BA986" s="278"/>
      <c r="BB986" s="278"/>
      <c r="BC986" s="278"/>
      <c r="BD986" s="164"/>
      <c r="BE986" s="164"/>
      <c r="BF986" s="164"/>
      <c r="BG986" s="164"/>
      <c r="BH986" s="164"/>
      <c r="BI986" s="164"/>
      <c r="BJ986" s="165"/>
      <c r="BK986" s="164"/>
      <c r="BL986" s="165"/>
      <c r="BM986" s="165"/>
      <c r="BN986" s="165"/>
      <c r="BO986" s="165"/>
      <c r="BP986" s="165"/>
      <c r="BQ986" s="165"/>
      <c r="BR986" s="165"/>
      <c r="BS986" s="284"/>
      <c r="BT986" s="289"/>
      <c r="BU986" s="279"/>
      <c r="BV986" s="290"/>
      <c r="BW986" s="289"/>
      <c r="BX986" s="289"/>
      <c r="BY986" s="289"/>
      <c r="BZ986" s="289"/>
      <c r="CA986" s="279"/>
      <c r="CB986" s="290"/>
      <c r="CC986" s="289"/>
      <c r="CD986" s="279"/>
      <c r="CE986" s="328"/>
      <c r="CF986" s="290"/>
      <c r="CG986" s="289"/>
      <c r="CH986" s="279"/>
      <c r="CI986" s="328"/>
      <c r="CJ986" s="290"/>
      <c r="CK986" s="289"/>
      <c r="CL986" s="279"/>
      <c r="CM986" s="328"/>
      <c r="CN986" s="290"/>
      <c r="CO986" s="289"/>
      <c r="CP986" s="279"/>
      <c r="CQ986" s="328"/>
      <c r="CR986" s="290"/>
      <c r="CS986" s="289"/>
      <c r="CT986" s="279"/>
      <c r="CU986" s="328"/>
      <c r="CV986" s="328"/>
      <c r="CW986" s="290"/>
      <c r="CX986" s="289"/>
      <c r="CY986" s="279"/>
      <c r="CZ986" s="328"/>
      <c r="DA986" s="328"/>
      <c r="DB986" s="290"/>
      <c r="DC986" s="289"/>
      <c r="DD986" s="279"/>
      <c r="DE986" s="328"/>
      <c r="DF986" s="328"/>
      <c r="DG986" s="290"/>
      <c r="DH986" s="289"/>
      <c r="DI986" s="284"/>
      <c r="DJ986" s="163">
        <v>15</v>
      </c>
      <c r="DK986" s="163">
        <v>1</v>
      </c>
      <c r="DL986" s="163">
        <v>0</v>
      </c>
      <c r="DM986" s="163">
        <v>2</v>
      </c>
      <c r="DN986" s="163">
        <v>1</v>
      </c>
      <c r="DO986" s="163">
        <v>0</v>
      </c>
      <c r="DP986" s="165">
        <v>13.1</v>
      </c>
      <c r="DQ986" s="165">
        <v>1</v>
      </c>
      <c r="DR986" s="165">
        <v>12.1000003814697</v>
      </c>
      <c r="DS986" s="163">
        <v>52</v>
      </c>
      <c r="DT986" s="163">
        <v>10</v>
      </c>
      <c r="DU986" s="163">
        <v>3</v>
      </c>
      <c r="DV986" s="163">
        <v>3</v>
      </c>
      <c r="DW986" s="163">
        <v>3</v>
      </c>
      <c r="DX986" s="163">
        <v>2</v>
      </c>
      <c r="DY986" s="163">
        <v>1</v>
      </c>
      <c r="DZ986" s="163">
        <v>0</v>
      </c>
      <c r="EA986" s="163">
        <v>0</v>
      </c>
      <c r="EB986" s="163">
        <v>0</v>
      </c>
      <c r="EC986" s="163">
        <v>15</v>
      </c>
      <c r="ED986" s="165">
        <v>10.1250031381855</v>
      </c>
      <c r="EE986" s="165">
        <v>1.3500004184247301</v>
      </c>
      <c r="EF986" s="165">
        <v>2.0250006276371</v>
      </c>
      <c r="EG986" s="165">
        <v>6.7500020921236796</v>
      </c>
      <c r="EH986" s="166">
        <v>0.90000027894982404</v>
      </c>
      <c r="EI986" s="165">
        <v>69.460885967577397</v>
      </c>
      <c r="EJ986" s="164">
        <v>0.2</v>
      </c>
      <c r="EK986" s="164">
        <v>0.21875</v>
      </c>
      <c r="EL986" s="278">
        <v>0.4</v>
      </c>
      <c r="EM986" s="278">
        <v>0.114285714</v>
      </c>
      <c r="EN986" s="278">
        <v>0.48571428500000002</v>
      </c>
      <c r="EO986" s="278">
        <v>8.5714289999999999E-2</v>
      </c>
      <c r="EP986" s="278">
        <v>0.22857142999999999</v>
      </c>
      <c r="EQ986" s="278">
        <v>0.15270935999999999</v>
      </c>
      <c r="ER986" s="165">
        <v>0.19426839744402599</v>
      </c>
      <c r="ES986" s="166">
        <v>2.0250006276371</v>
      </c>
      <c r="ET986" s="166">
        <v>3.06</v>
      </c>
      <c r="EU986" s="166">
        <v>4.2107482582331697</v>
      </c>
      <c r="EV986" s="166">
        <v>3.1657999365043898</v>
      </c>
      <c r="EW986" s="166">
        <v>2.5817626386041099</v>
      </c>
      <c r="EX986" s="284">
        <v>8.5246004164218903E-3</v>
      </c>
      <c r="EY986" s="459"/>
    </row>
    <row r="987" spans="1:155" ht="13" customHeight="1">
      <c r="A987" s="160" t="s">
        <v>19</v>
      </c>
      <c r="B987" s="160">
        <v>11955</v>
      </c>
      <c r="C987" s="160">
        <v>641401</v>
      </c>
      <c r="D987" s="160">
        <v>21205</v>
      </c>
      <c r="E987" s="160" t="s">
        <v>18</v>
      </c>
      <c r="F987" s="160" t="s">
        <v>18</v>
      </c>
      <c r="G987" s="175"/>
      <c r="H987" s="162" t="s">
        <v>1642</v>
      </c>
      <c r="I987" s="162" t="s">
        <v>986</v>
      </c>
      <c r="J987" s="161">
        <v>30</v>
      </c>
      <c r="K987" s="161">
        <v>1</v>
      </c>
      <c r="M987" s="184" t="s">
        <v>837</v>
      </c>
      <c r="Z987" s="163"/>
      <c r="AS987" s="278"/>
      <c r="AT987" s="278"/>
      <c r="AU987" s="278"/>
      <c r="AV987" s="278"/>
      <c r="AW987" s="278"/>
      <c r="AX987" s="278"/>
      <c r="AY987" s="456"/>
      <c r="AZ987" s="278"/>
      <c r="BA987" s="278"/>
      <c r="BB987" s="278"/>
      <c r="BC987" s="278"/>
      <c r="BD987" s="164"/>
      <c r="BE987" s="164"/>
      <c r="BF987" s="164"/>
      <c r="BG987" s="164"/>
      <c r="BH987" s="164"/>
      <c r="BI987" s="164"/>
      <c r="BJ987" s="165"/>
      <c r="BK987" s="164"/>
      <c r="BL987" s="165"/>
      <c r="BM987" s="165"/>
      <c r="BN987" s="165"/>
      <c r="BO987" s="165"/>
      <c r="BP987" s="165"/>
      <c r="BQ987" s="165"/>
      <c r="BR987" s="165"/>
      <c r="BS987" s="284"/>
      <c r="BT987" s="289"/>
      <c r="BU987" s="279"/>
      <c r="BV987" s="290"/>
      <c r="BW987" s="289"/>
      <c r="BX987" s="289"/>
      <c r="BY987" s="289"/>
      <c r="BZ987" s="289"/>
      <c r="CA987" s="279"/>
      <c r="CB987" s="290"/>
      <c r="CC987" s="289"/>
      <c r="CD987" s="279"/>
      <c r="CE987" s="328"/>
      <c r="CF987" s="290"/>
      <c r="CG987" s="289"/>
      <c r="CH987" s="279"/>
      <c r="CI987" s="328"/>
      <c r="CJ987" s="290"/>
      <c r="CK987" s="289"/>
      <c r="CL987" s="279"/>
      <c r="CM987" s="328"/>
      <c r="CN987" s="290"/>
      <c r="CO987" s="289"/>
      <c r="CP987" s="279"/>
      <c r="CQ987" s="328"/>
      <c r="CR987" s="290"/>
      <c r="CS987" s="289"/>
      <c r="CT987" s="279"/>
      <c r="CU987" s="328"/>
      <c r="CV987" s="328"/>
      <c r="CW987" s="290"/>
      <c r="CX987" s="289"/>
      <c r="CY987" s="279"/>
      <c r="CZ987" s="328"/>
      <c r="DA987" s="328"/>
      <c r="DB987" s="290"/>
      <c r="DC987" s="289"/>
      <c r="DD987" s="279"/>
      <c r="DE987" s="328"/>
      <c r="DF987" s="328"/>
      <c r="DG987" s="290"/>
      <c r="DH987" s="289"/>
      <c r="DI987" s="284"/>
      <c r="DJ987" s="163">
        <v>22</v>
      </c>
      <c r="DK987" s="163">
        <v>0</v>
      </c>
      <c r="DL987" s="163">
        <v>0</v>
      </c>
      <c r="DM987" s="163">
        <v>1</v>
      </c>
      <c r="DN987" s="163">
        <v>1</v>
      </c>
      <c r="DO987" s="163">
        <v>0</v>
      </c>
      <c r="DP987" s="165">
        <v>24</v>
      </c>
      <c r="DQ987" s="165"/>
      <c r="DR987" s="165">
        <v>24</v>
      </c>
      <c r="DS987" s="163">
        <v>99</v>
      </c>
      <c r="DT987" s="163">
        <v>21</v>
      </c>
      <c r="DU987" s="163">
        <v>16</v>
      </c>
      <c r="DV987" s="163">
        <v>14</v>
      </c>
      <c r="DW987" s="163">
        <v>4</v>
      </c>
      <c r="DX987" s="163">
        <v>9</v>
      </c>
      <c r="DY987" s="163">
        <v>3</v>
      </c>
      <c r="DZ987" s="163">
        <v>0</v>
      </c>
      <c r="EA987" s="163">
        <v>1</v>
      </c>
      <c r="EB987" s="163">
        <v>0</v>
      </c>
      <c r="EC987" s="163">
        <v>20</v>
      </c>
      <c r="ED987" s="165">
        <v>7.5000017881397696</v>
      </c>
      <c r="EE987" s="165">
        <v>3.3750008046628901</v>
      </c>
      <c r="EF987" s="165">
        <v>1.5000003576279499</v>
      </c>
      <c r="EG987" s="165">
        <v>7.8750018775467501</v>
      </c>
      <c r="EH987" s="166">
        <v>1.25000029802329</v>
      </c>
      <c r="EI987" s="165">
        <v>96.961524470168001</v>
      </c>
      <c r="EJ987" s="164">
        <v>0.233333333333333</v>
      </c>
      <c r="EK987" s="164">
        <v>0.25757575757575701</v>
      </c>
      <c r="EL987" s="278">
        <v>0.28985507199999999</v>
      </c>
      <c r="EM987" s="278">
        <v>0.17391304299999999</v>
      </c>
      <c r="EN987" s="278">
        <v>0.53623188399999999</v>
      </c>
      <c r="EO987" s="278">
        <v>0.1</v>
      </c>
      <c r="EP987" s="278">
        <v>0.41428570999999997</v>
      </c>
      <c r="EQ987" s="278">
        <v>0.12919897</v>
      </c>
      <c r="ER987" s="165">
        <v>0.25528158803290402</v>
      </c>
      <c r="ES987" s="166">
        <v>5.2500012516978298</v>
      </c>
      <c r="ET987" s="166">
        <v>3.56</v>
      </c>
      <c r="EU987" s="166">
        <v>4.7107482969761802</v>
      </c>
      <c r="EV987" s="166">
        <v>4.81734714851659</v>
      </c>
      <c r="EW987" s="166">
        <v>4.3403700143212598</v>
      </c>
      <c r="EX987" s="284">
        <v>5.9392405673861504E-3</v>
      </c>
    </row>
    <row r="988" spans="1:155" ht="13" customHeight="1">
      <c r="A988" s="160" t="s">
        <v>19</v>
      </c>
      <c r="B988" s="160">
        <v>12367</v>
      </c>
      <c r="C988" s="160">
        <v>689266</v>
      </c>
      <c r="D988" s="160">
        <v>29928</v>
      </c>
      <c r="E988" s="160" t="s">
        <v>555</v>
      </c>
      <c r="F988" s="160" t="s">
        <v>555</v>
      </c>
      <c r="G988" s="175"/>
      <c r="H988" s="162" t="s">
        <v>3578</v>
      </c>
      <c r="I988" s="162" t="s">
        <v>409</v>
      </c>
      <c r="J988" s="160">
        <v>27</v>
      </c>
      <c r="K988" s="161">
        <v>1</v>
      </c>
      <c r="Z988" s="163"/>
      <c r="AS988" s="278"/>
      <c r="AT988" s="278"/>
      <c r="AU988" s="278"/>
      <c r="AV988" s="278"/>
      <c r="AW988" s="278"/>
      <c r="AX988" s="278"/>
      <c r="AY988" s="456"/>
      <c r="AZ988" s="278"/>
      <c r="BA988" s="278"/>
      <c r="BB988" s="278"/>
      <c r="BC988" s="278"/>
      <c r="BD988" s="164"/>
      <c r="BE988" s="164"/>
      <c r="BF988" s="164"/>
      <c r="BG988" s="164"/>
      <c r="BH988" s="164"/>
      <c r="BI988" s="164"/>
      <c r="BJ988" s="165"/>
      <c r="BK988" s="164"/>
      <c r="BL988" s="165"/>
      <c r="BM988" s="165"/>
      <c r="BN988" s="165"/>
      <c r="BO988" s="165"/>
      <c r="BP988" s="165"/>
      <c r="BQ988" s="165"/>
      <c r="BR988" s="165"/>
      <c r="BS988" s="284"/>
      <c r="BT988" s="289"/>
      <c r="BU988" s="279"/>
      <c r="BV988" s="290"/>
      <c r="BW988" s="289"/>
      <c r="BX988" s="289"/>
      <c r="BY988" s="289"/>
      <c r="BZ988" s="289"/>
      <c r="CA988" s="279"/>
      <c r="CB988" s="290"/>
      <c r="CC988" s="289"/>
      <c r="CD988" s="279"/>
      <c r="CE988" s="328"/>
      <c r="CF988" s="290"/>
      <c r="CG988" s="289"/>
      <c r="CH988" s="279"/>
      <c r="CI988" s="328"/>
      <c r="CJ988" s="290"/>
      <c r="CK988" s="289"/>
      <c r="CL988" s="279"/>
      <c r="CM988" s="328"/>
      <c r="CN988" s="290"/>
      <c r="CO988" s="289"/>
      <c r="CP988" s="279"/>
      <c r="CQ988" s="328"/>
      <c r="CR988" s="290"/>
      <c r="CS988" s="289"/>
      <c r="CT988" s="279"/>
      <c r="CU988" s="328"/>
      <c r="CV988" s="328"/>
      <c r="CW988" s="290"/>
      <c r="CX988" s="289"/>
      <c r="CY988" s="279"/>
      <c r="CZ988" s="328"/>
      <c r="DA988" s="328"/>
      <c r="DB988" s="290"/>
      <c r="DC988" s="289"/>
      <c r="DD988" s="279"/>
      <c r="DE988" s="328"/>
      <c r="DF988" s="328"/>
      <c r="DG988" s="290"/>
      <c r="DH988" s="289"/>
      <c r="DI988" s="284"/>
      <c r="DJ988" s="163">
        <v>11</v>
      </c>
      <c r="DK988" s="163">
        <v>0</v>
      </c>
      <c r="DL988" s="163">
        <v>0</v>
      </c>
      <c r="DM988" s="163">
        <v>0</v>
      </c>
      <c r="DN988" s="163">
        <v>0</v>
      </c>
      <c r="DO988" s="163">
        <v>0</v>
      </c>
      <c r="DP988" s="165">
        <v>12</v>
      </c>
      <c r="DQ988" s="165"/>
      <c r="DR988" s="165">
        <v>12</v>
      </c>
      <c r="DS988" s="163">
        <v>45</v>
      </c>
      <c r="DT988" s="163">
        <v>8</v>
      </c>
      <c r="DU988" s="163">
        <v>5</v>
      </c>
      <c r="DV988" s="163">
        <v>5</v>
      </c>
      <c r="DW988" s="163">
        <v>2</v>
      </c>
      <c r="DX988" s="163">
        <v>2</v>
      </c>
      <c r="DY988" s="163">
        <v>0</v>
      </c>
      <c r="DZ988" s="163">
        <v>0</v>
      </c>
      <c r="EA988" s="163">
        <v>0</v>
      </c>
      <c r="EB988" s="163">
        <v>0</v>
      </c>
      <c r="EC988" s="163">
        <v>9</v>
      </c>
      <c r="ED988" s="165">
        <v>6.75000160932579</v>
      </c>
      <c r="EE988" s="165">
        <v>1.5000003576279499</v>
      </c>
      <c r="EF988" s="165">
        <v>1.5000003576279499</v>
      </c>
      <c r="EG988" s="165">
        <v>6.0000014305118103</v>
      </c>
      <c r="EH988" s="166">
        <v>0.83333353201552995</v>
      </c>
      <c r="EI988" s="165">
        <v>64.315630554950403</v>
      </c>
      <c r="EJ988" s="164">
        <v>0.186046511627906</v>
      </c>
      <c r="EK988" s="164">
        <v>0.1875</v>
      </c>
      <c r="EL988" s="278">
        <v>0.55882352899999999</v>
      </c>
      <c r="EM988" s="278">
        <v>5.8823528999999999E-2</v>
      </c>
      <c r="EN988" s="278">
        <v>0.382352941</v>
      </c>
      <c r="EO988" s="278">
        <v>8.8235289999999994E-2</v>
      </c>
      <c r="EP988" s="278">
        <v>0.41176470999999998</v>
      </c>
      <c r="EQ988" s="278">
        <v>0.15606935999999999</v>
      </c>
      <c r="ER988" s="165">
        <v>-0.41117602443203399</v>
      </c>
      <c r="ES988" s="166">
        <v>3.7500008940698799</v>
      </c>
      <c r="ET988" s="166">
        <v>2.89</v>
      </c>
      <c r="EU988" s="166">
        <v>4.2524148543676397</v>
      </c>
      <c r="EV988" s="166">
        <v>3.6831778577299699</v>
      </c>
      <c r="EW988" s="166">
        <v>3.3224261310619201</v>
      </c>
      <c r="EX988" s="284">
        <v>1.86170334927737E-3</v>
      </c>
    </row>
    <row r="989" spans="1:155" ht="13" customHeight="1">
      <c r="A989" s="160" t="s">
        <v>19</v>
      </c>
      <c r="B989" s="160">
        <v>12217</v>
      </c>
      <c r="C989" s="160">
        <v>621057</v>
      </c>
      <c r="D989" s="160">
        <v>19784</v>
      </c>
      <c r="E989" s="160" t="s">
        <v>345</v>
      </c>
      <c r="F989" s="160" t="s">
        <v>345</v>
      </c>
      <c r="G989" s="175"/>
      <c r="H989" s="162" t="s">
        <v>2319</v>
      </c>
      <c r="I989" s="162" t="s">
        <v>564</v>
      </c>
      <c r="J989" s="161">
        <v>31</v>
      </c>
      <c r="K989" s="161">
        <v>1</v>
      </c>
      <c r="M989" s="184" t="s">
        <v>837</v>
      </c>
      <c r="Z989" s="163"/>
      <c r="BT989" s="289"/>
      <c r="BU989" s="279"/>
      <c r="BV989" s="290"/>
      <c r="BW989" s="289"/>
      <c r="BX989" s="289"/>
      <c r="BY989" s="289"/>
      <c r="BZ989" s="289"/>
      <c r="CA989" s="279"/>
      <c r="CB989" s="290"/>
      <c r="CC989" s="289"/>
      <c r="CD989" s="279"/>
      <c r="CE989" s="328"/>
      <c r="CF989" s="290"/>
      <c r="CG989" s="289"/>
      <c r="CH989" s="279"/>
      <c r="CI989" s="328"/>
      <c r="CJ989" s="290"/>
      <c r="CK989" s="289"/>
      <c r="CL989" s="279"/>
      <c r="CM989" s="328"/>
      <c r="CN989" s="290"/>
      <c r="CO989" s="289"/>
      <c r="CP989" s="279"/>
      <c r="CQ989" s="328"/>
      <c r="CR989" s="290"/>
      <c r="CS989" s="289"/>
      <c r="CT989" s="279"/>
      <c r="CU989" s="328"/>
      <c r="CV989" s="328"/>
      <c r="CW989" s="290"/>
      <c r="CX989" s="289"/>
      <c r="CY989" s="279"/>
      <c r="CZ989" s="328"/>
      <c r="DA989" s="328"/>
      <c r="DB989" s="290"/>
      <c r="DC989" s="289"/>
      <c r="DD989" s="279"/>
      <c r="DE989" s="328"/>
      <c r="DF989" s="328"/>
      <c r="DG989" s="290"/>
      <c r="DH989" s="289"/>
      <c r="DJ989" s="163">
        <v>5</v>
      </c>
      <c r="DK989" s="163">
        <v>0</v>
      </c>
      <c r="DL989" s="163">
        <v>0</v>
      </c>
      <c r="DM989" s="163">
        <v>0</v>
      </c>
      <c r="DN989" s="163">
        <v>0</v>
      </c>
      <c r="DO989" s="163">
        <v>0</v>
      </c>
      <c r="DP989" s="165">
        <v>6.2</v>
      </c>
      <c r="DQ989" s="165"/>
      <c r="DR989" s="165">
        <v>6.1999998092651296</v>
      </c>
      <c r="DS989" s="163">
        <v>28</v>
      </c>
      <c r="DT989" s="163">
        <v>8</v>
      </c>
      <c r="DU989" s="163">
        <v>4</v>
      </c>
      <c r="DV989" s="163">
        <v>4</v>
      </c>
      <c r="DW989" s="163">
        <v>1</v>
      </c>
      <c r="DX989" s="163">
        <v>1</v>
      </c>
      <c r="DY989" s="163">
        <v>0</v>
      </c>
      <c r="DZ989" s="163">
        <v>0</v>
      </c>
      <c r="EA989" s="163">
        <v>1</v>
      </c>
      <c r="EB989" s="163">
        <v>0</v>
      </c>
      <c r="EC989" s="163">
        <v>3</v>
      </c>
      <c r="ED989" s="165">
        <v>4.0500003862381302</v>
      </c>
      <c r="EE989" s="165">
        <v>1.3500001287460399</v>
      </c>
      <c r="EF989" s="165">
        <v>1.3500001287460399</v>
      </c>
      <c r="EG989" s="165">
        <v>10.8000010299683</v>
      </c>
      <c r="EH989" s="166">
        <v>1.3500001287460399</v>
      </c>
      <c r="EI989" s="166">
        <v>104.19130659433</v>
      </c>
      <c r="EJ989" s="164">
        <v>0.296296296296296</v>
      </c>
      <c r="EK989" s="164">
        <v>0.30434782608695599</v>
      </c>
      <c r="EL989" s="278">
        <v>0.375</v>
      </c>
      <c r="EM989" s="278">
        <v>0.25</v>
      </c>
      <c r="EN989" s="278">
        <v>0.375</v>
      </c>
      <c r="EO989" s="278">
        <v>8.3333329999999997E-2</v>
      </c>
      <c r="EP989" s="278">
        <v>0.45833332999999998</v>
      </c>
      <c r="EQ989" s="278">
        <v>6.976744E-2</v>
      </c>
      <c r="ER989" s="165">
        <v>5.00868446177576E-2</v>
      </c>
      <c r="ES989" s="166">
        <v>5.4000005149841801</v>
      </c>
      <c r="ET989" s="166">
        <v>6.1</v>
      </c>
      <c r="EU989" s="166">
        <v>4.5857480525970598</v>
      </c>
      <c r="EV989" s="166">
        <v>4.6263913528638696</v>
      </c>
      <c r="EW989" s="166">
        <v>4.6592443195423403</v>
      </c>
      <c r="EX989" s="284">
        <v>4.5586281339637903E-4</v>
      </c>
    </row>
    <row r="990" spans="1:155" ht="13" customHeight="1">
      <c r="A990" s="160" t="s">
        <v>19</v>
      </c>
      <c r="B990" s="160">
        <v>10313</v>
      </c>
      <c r="C990" s="160">
        <v>606930</v>
      </c>
      <c r="D990" s="160">
        <v>12323</v>
      </c>
      <c r="E990" s="160" t="s">
        <v>470</v>
      </c>
      <c r="F990" s="160" t="s">
        <v>470</v>
      </c>
      <c r="G990" s="175"/>
      <c r="H990" s="168" t="s">
        <v>383</v>
      </c>
      <c r="I990" s="169" t="s">
        <v>576</v>
      </c>
      <c r="J990" s="170">
        <v>35</v>
      </c>
      <c r="K990" s="161">
        <v>1</v>
      </c>
      <c r="M990" s="184" t="s">
        <v>837</v>
      </c>
      <c r="Z990" s="163"/>
      <c r="AS990" s="278"/>
      <c r="AT990" s="278"/>
      <c r="AU990" s="278"/>
      <c r="AV990" s="278"/>
      <c r="AW990" s="278"/>
      <c r="AX990" s="278"/>
      <c r="AY990" s="456"/>
      <c r="AZ990" s="278"/>
      <c r="BA990" s="278"/>
      <c r="BB990" s="278"/>
      <c r="BC990" s="278"/>
      <c r="BD990" s="164"/>
      <c r="BE990" s="164"/>
      <c r="BF990" s="164"/>
      <c r="BG990" s="164"/>
      <c r="BH990" s="164"/>
      <c r="BI990" s="164"/>
      <c r="BJ990" s="165"/>
      <c r="BK990" s="164"/>
      <c r="BL990" s="165"/>
      <c r="BM990" s="165"/>
      <c r="BN990" s="165"/>
      <c r="BO990" s="165"/>
      <c r="BP990" s="165"/>
      <c r="BQ990" s="165"/>
      <c r="BR990" s="165"/>
      <c r="BS990" s="284"/>
      <c r="BT990" s="289"/>
      <c r="BU990" s="279"/>
      <c r="BV990" s="290"/>
      <c r="BW990" s="289"/>
      <c r="BX990" s="289"/>
      <c r="BY990" s="289"/>
      <c r="BZ990" s="289"/>
      <c r="CA990" s="279"/>
      <c r="CB990" s="290"/>
      <c r="CC990" s="289"/>
      <c r="CD990" s="279"/>
      <c r="CE990" s="328"/>
      <c r="CF990" s="290"/>
      <c r="CG990" s="289"/>
      <c r="CH990" s="279"/>
      <c r="CI990" s="328"/>
      <c r="CJ990" s="290"/>
      <c r="CK990" s="289"/>
      <c r="CL990" s="279"/>
      <c r="CM990" s="328"/>
      <c r="CN990" s="290"/>
      <c r="CO990" s="289"/>
      <c r="CP990" s="279"/>
      <c r="CQ990" s="328"/>
      <c r="CR990" s="290"/>
      <c r="CS990" s="289"/>
      <c r="CT990" s="279"/>
      <c r="CU990" s="328"/>
      <c r="CV990" s="328"/>
      <c r="CW990" s="290"/>
      <c r="CX990" s="289"/>
      <c r="CY990" s="279"/>
      <c r="CZ990" s="328"/>
      <c r="DA990" s="328"/>
      <c r="DB990" s="290"/>
      <c r="DC990" s="289"/>
      <c r="DD990" s="279"/>
      <c r="DE990" s="328"/>
      <c r="DF990" s="328"/>
      <c r="DG990" s="290"/>
      <c r="DH990" s="289"/>
      <c r="DI990" s="284"/>
      <c r="DJ990" s="163">
        <v>6</v>
      </c>
      <c r="DK990" s="163">
        <v>0</v>
      </c>
      <c r="DL990" s="163">
        <v>0</v>
      </c>
      <c r="DM990" s="163">
        <v>0</v>
      </c>
      <c r="DN990" s="163">
        <v>1</v>
      </c>
      <c r="DO990" s="163">
        <v>0</v>
      </c>
      <c r="DP990" s="165">
        <v>8</v>
      </c>
      <c r="DQ990" s="165"/>
      <c r="DR990" s="165">
        <v>8</v>
      </c>
      <c r="DS990" s="163">
        <v>36</v>
      </c>
      <c r="DT990" s="163">
        <v>10</v>
      </c>
      <c r="DU990" s="163">
        <v>9</v>
      </c>
      <c r="DV990" s="163">
        <v>8</v>
      </c>
      <c r="DW990" s="163">
        <v>1</v>
      </c>
      <c r="DX990" s="163">
        <v>3</v>
      </c>
      <c r="DY990" s="163">
        <v>0</v>
      </c>
      <c r="DZ990" s="163">
        <v>0</v>
      </c>
      <c r="EA990" s="163">
        <v>0</v>
      </c>
      <c r="EB990" s="163">
        <v>0</v>
      </c>
      <c r="EC990" s="163">
        <v>5</v>
      </c>
      <c r="ED990" s="165">
        <v>5.6250006705523301</v>
      </c>
      <c r="EE990" s="165">
        <v>3.3750004023314002</v>
      </c>
      <c r="EF990" s="165">
        <v>1.1250001341104601</v>
      </c>
      <c r="EG990" s="165">
        <v>11.2500013411046</v>
      </c>
      <c r="EH990" s="166">
        <v>1.62500019371511</v>
      </c>
      <c r="EI990" s="165">
        <v>126.049966784887</v>
      </c>
      <c r="EJ990" s="164">
        <v>0.30303030303030298</v>
      </c>
      <c r="EK990" s="164">
        <v>0.33333333333333298</v>
      </c>
      <c r="EL990" s="278">
        <v>0.39285714199999999</v>
      </c>
      <c r="EM990" s="278">
        <v>0.25</v>
      </c>
      <c r="EN990" s="278">
        <v>0.35714285699999998</v>
      </c>
      <c r="EO990" s="278">
        <v>0.10714286000000001</v>
      </c>
      <c r="EP990" s="278">
        <v>0.35714286000000001</v>
      </c>
      <c r="EQ990" s="278">
        <v>0.11643836</v>
      </c>
      <c r="ER990" s="165">
        <v>-0.53148943949579597</v>
      </c>
      <c r="ES990" s="166">
        <v>9.0000010728837303</v>
      </c>
      <c r="ET990" s="166">
        <v>6.3</v>
      </c>
      <c r="EU990" s="166">
        <v>4.5857480883598498</v>
      </c>
      <c r="EV990" s="166">
        <v>4.8039363517687796</v>
      </c>
      <c r="EW990" s="166">
        <v>4.7246319153408196</v>
      </c>
      <c r="EX990" s="284">
        <v>-4.1500519728288E-5</v>
      </c>
    </row>
    <row r="991" spans="1:155" ht="13" customHeight="1">
      <c r="A991" s="160" t="s">
        <v>19</v>
      </c>
      <c r="B991" s="160">
        <v>12634</v>
      </c>
      <c r="C991" s="160">
        <v>669721</v>
      </c>
      <c r="D991" s="160">
        <v>27582</v>
      </c>
      <c r="E991" s="160" t="s">
        <v>555</v>
      </c>
      <c r="F991" s="160" t="s">
        <v>555</v>
      </c>
      <c r="G991" s="175"/>
      <c r="H991" s="162" t="s">
        <v>197</v>
      </c>
      <c r="I991" s="162" t="s">
        <v>262</v>
      </c>
      <c r="J991" s="160">
        <v>28</v>
      </c>
      <c r="K991" s="161">
        <v>1</v>
      </c>
      <c r="M991" s="184" t="s">
        <v>837</v>
      </c>
      <c r="Z991" s="163"/>
      <c r="AS991" s="278"/>
      <c r="AT991" s="278"/>
      <c r="AU991" s="278"/>
      <c r="AV991" s="278"/>
      <c r="AW991" s="278"/>
      <c r="AX991" s="278"/>
      <c r="AY991" s="456"/>
      <c r="AZ991" s="278"/>
      <c r="BA991" s="278"/>
      <c r="BB991" s="278"/>
      <c r="BC991" s="278"/>
      <c r="BD991" s="164"/>
      <c r="BE991" s="164"/>
      <c r="BF991" s="164"/>
      <c r="BG991" s="164"/>
      <c r="BH991" s="164"/>
      <c r="BI991" s="164"/>
      <c r="BJ991" s="165"/>
      <c r="BK991" s="164"/>
      <c r="BL991" s="165"/>
      <c r="BM991" s="165"/>
      <c r="BN991" s="165"/>
      <c r="BO991" s="165"/>
      <c r="BP991" s="165"/>
      <c r="BQ991" s="165"/>
      <c r="BR991" s="165"/>
      <c r="BS991" s="284"/>
      <c r="BT991" s="289"/>
      <c r="BU991" s="279"/>
      <c r="BV991" s="290"/>
      <c r="BW991" s="289"/>
      <c r="BX991" s="289"/>
      <c r="BY991" s="289"/>
      <c r="BZ991" s="289"/>
      <c r="CA991" s="279"/>
      <c r="CB991" s="290"/>
      <c r="CC991" s="289"/>
      <c r="CD991" s="279"/>
      <c r="CE991" s="328"/>
      <c r="CF991" s="290"/>
      <c r="CG991" s="289"/>
      <c r="CH991" s="279"/>
      <c r="CI991" s="328"/>
      <c r="CJ991" s="290"/>
      <c r="CK991" s="289"/>
      <c r="CL991" s="279"/>
      <c r="CM991" s="328"/>
      <c r="CN991" s="290"/>
      <c r="CO991" s="289"/>
      <c r="CP991" s="279"/>
      <c r="CQ991" s="328"/>
      <c r="CR991" s="290"/>
      <c r="CS991" s="289"/>
      <c r="CT991" s="279"/>
      <c r="CU991" s="328"/>
      <c r="CV991" s="328"/>
      <c r="CW991" s="290"/>
      <c r="CX991" s="289"/>
      <c r="CY991" s="279"/>
      <c r="CZ991" s="328"/>
      <c r="DA991" s="328"/>
      <c r="DB991" s="290"/>
      <c r="DC991" s="289"/>
      <c r="DD991" s="279"/>
      <c r="DE991" s="328"/>
      <c r="DF991" s="328"/>
      <c r="DG991" s="290"/>
      <c r="DH991" s="289"/>
      <c r="DI991" s="284"/>
      <c r="DJ991" s="163">
        <v>1</v>
      </c>
      <c r="DK991" s="163">
        <v>0</v>
      </c>
      <c r="DL991" s="163">
        <v>0</v>
      </c>
      <c r="DM991" s="163">
        <v>0</v>
      </c>
      <c r="DN991" s="163">
        <v>0</v>
      </c>
      <c r="DO991" s="163">
        <v>0</v>
      </c>
      <c r="DP991" s="165">
        <v>1</v>
      </c>
      <c r="DQ991" s="165"/>
      <c r="DR991" s="165">
        <v>1</v>
      </c>
      <c r="DS991" s="163">
        <v>4</v>
      </c>
      <c r="DT991" s="163">
        <v>0</v>
      </c>
      <c r="DU991" s="163">
        <v>0</v>
      </c>
      <c r="DV991" s="163">
        <v>0</v>
      </c>
      <c r="DW991" s="163">
        <v>0</v>
      </c>
      <c r="DX991" s="163">
        <v>0</v>
      </c>
      <c r="DY991" s="163">
        <v>0</v>
      </c>
      <c r="DZ991" s="163">
        <v>1</v>
      </c>
      <c r="EA991" s="163">
        <v>0</v>
      </c>
      <c r="EB991" s="163">
        <v>0</v>
      </c>
      <c r="EC991" s="163">
        <v>1</v>
      </c>
      <c r="ED991" s="165">
        <v>9</v>
      </c>
      <c r="EE991" s="165">
        <v>0</v>
      </c>
      <c r="EF991" s="165">
        <v>0</v>
      </c>
      <c r="EG991" s="165">
        <v>0</v>
      </c>
      <c r="EH991" s="166">
        <v>0</v>
      </c>
      <c r="EI991" s="165">
        <v>0</v>
      </c>
      <c r="EJ991" s="164">
        <v>0</v>
      </c>
      <c r="EK991" s="164">
        <v>0</v>
      </c>
      <c r="EL991" s="278">
        <v>0.5</v>
      </c>
      <c r="EM991" s="278">
        <v>0</v>
      </c>
      <c r="EN991" s="278">
        <v>0.5</v>
      </c>
      <c r="EO991" s="278">
        <v>0</v>
      </c>
      <c r="EP991" s="278">
        <v>0</v>
      </c>
      <c r="EQ991" s="278">
        <v>0.11111111</v>
      </c>
      <c r="ER991" s="165">
        <v>1.89190053779522E-2</v>
      </c>
      <c r="ES991" s="166">
        <v>0</v>
      </c>
      <c r="ET991" s="166">
        <v>3.44</v>
      </c>
      <c r="EU991" s="166">
        <v>4.0857479095458897</v>
      </c>
      <c r="EV991" s="166">
        <v>5.56029849946498</v>
      </c>
      <c r="EW991" s="166">
        <v>2.5833718757629298</v>
      </c>
      <c r="EX991" s="284">
        <v>-9.7876111976802306E-4</v>
      </c>
    </row>
    <row r="992" spans="1:155" ht="13" customHeight="1">
      <c r="A992" s="160" t="s">
        <v>19</v>
      </c>
      <c r="B992" s="160">
        <v>10958</v>
      </c>
      <c r="C992" s="160">
        <v>621366</v>
      </c>
      <c r="D992" s="160">
        <v>16350</v>
      </c>
      <c r="E992" s="160" t="s">
        <v>438</v>
      </c>
      <c r="F992" s="160" t="s">
        <v>438</v>
      </c>
      <c r="G992" s="175"/>
      <c r="H992" s="162" t="s">
        <v>1633</v>
      </c>
      <c r="I992" s="162" t="s">
        <v>549</v>
      </c>
      <c r="J992" s="161">
        <v>31</v>
      </c>
      <c r="K992" s="161">
        <v>1</v>
      </c>
      <c r="M992" s="184" t="s">
        <v>46</v>
      </c>
      <c r="Z992" s="163"/>
      <c r="AS992" s="278"/>
      <c r="AT992" s="278"/>
      <c r="AU992" s="278"/>
      <c r="AV992" s="278"/>
      <c r="AW992" s="278"/>
      <c r="AX992" s="278"/>
      <c r="AY992" s="456"/>
      <c r="AZ992" s="278"/>
      <c r="BA992" s="278"/>
      <c r="BB992" s="278"/>
      <c r="BC992" s="278"/>
      <c r="BD992" s="164"/>
      <c r="BE992" s="164"/>
      <c r="BF992" s="164"/>
      <c r="BG992" s="164"/>
      <c r="BH992" s="164"/>
      <c r="BI992" s="164"/>
      <c r="BJ992" s="165"/>
      <c r="BK992" s="164"/>
      <c r="BL992" s="165"/>
      <c r="BM992" s="165"/>
      <c r="BN992" s="165"/>
      <c r="BO992" s="165"/>
      <c r="BP992" s="165"/>
      <c r="BQ992" s="165"/>
      <c r="BR992" s="165"/>
      <c r="BS992" s="284"/>
      <c r="BT992" s="289"/>
      <c r="BU992" s="279"/>
      <c r="BV992" s="290"/>
      <c r="BW992" s="289"/>
      <c r="BX992" s="289"/>
      <c r="BY992" s="289"/>
      <c r="BZ992" s="289"/>
      <c r="CA992" s="279"/>
      <c r="CB992" s="290"/>
      <c r="CC992" s="289"/>
      <c r="CD992" s="279"/>
      <c r="CE992" s="328"/>
      <c r="CF992" s="290"/>
      <c r="CG992" s="289"/>
      <c r="CH992" s="279"/>
      <c r="CI992" s="328"/>
      <c r="CJ992" s="290"/>
      <c r="CK992" s="289"/>
      <c r="CL992" s="279"/>
      <c r="CM992" s="328"/>
      <c r="CN992" s="290"/>
      <c r="CO992" s="289"/>
      <c r="CP992" s="279"/>
      <c r="CQ992" s="328"/>
      <c r="CR992" s="290"/>
      <c r="CS992" s="289"/>
      <c r="CT992" s="279"/>
      <c r="CU992" s="328"/>
      <c r="CV992" s="328"/>
      <c r="CW992" s="290"/>
      <c r="CX992" s="289"/>
      <c r="CY992" s="279"/>
      <c r="CZ992" s="328"/>
      <c r="DA992" s="328"/>
      <c r="DB992" s="290"/>
      <c r="DC992" s="289"/>
      <c r="DD992" s="279"/>
      <c r="DE992" s="328"/>
      <c r="DF992" s="328"/>
      <c r="DG992" s="290"/>
      <c r="DH992" s="289"/>
      <c r="DI992" s="284"/>
      <c r="DJ992" s="163">
        <v>29</v>
      </c>
      <c r="DK992" s="163">
        <v>0</v>
      </c>
      <c r="DL992" s="163">
        <v>0</v>
      </c>
      <c r="DM992" s="163">
        <v>1</v>
      </c>
      <c r="DN992" s="163">
        <v>3</v>
      </c>
      <c r="DO992" s="163">
        <v>0</v>
      </c>
      <c r="DP992" s="165">
        <v>25.2</v>
      </c>
      <c r="DQ992" s="165"/>
      <c r="DR992" s="165">
        <v>25.2000007629394</v>
      </c>
      <c r="DS992" s="163">
        <v>105</v>
      </c>
      <c r="DT992" s="163">
        <v>21</v>
      </c>
      <c r="DU992" s="163">
        <v>17</v>
      </c>
      <c r="DV992" s="163">
        <v>15</v>
      </c>
      <c r="DW992" s="163">
        <v>3</v>
      </c>
      <c r="DX992" s="163">
        <v>11</v>
      </c>
      <c r="DY992" s="163">
        <v>1</v>
      </c>
      <c r="DZ992" s="163">
        <v>1</v>
      </c>
      <c r="EA992" s="163">
        <v>2</v>
      </c>
      <c r="EB992" s="163">
        <v>1</v>
      </c>
      <c r="EC992" s="163">
        <v>22</v>
      </c>
      <c r="ED992" s="165">
        <v>7.7142876251735002</v>
      </c>
      <c r="EE992" s="165">
        <v>3.8571438125867501</v>
      </c>
      <c r="EF992" s="165">
        <v>1.05194831252365</v>
      </c>
      <c r="EG992" s="165">
        <v>7.3636381876656101</v>
      </c>
      <c r="EH992" s="166">
        <v>1.24675355558359</v>
      </c>
      <c r="EI992" s="165">
        <v>96.222866347457995</v>
      </c>
      <c r="EJ992" s="164">
        <v>0.225806451612903</v>
      </c>
      <c r="EK992" s="164">
        <v>0.26470588235294101</v>
      </c>
      <c r="EL992" s="278">
        <v>0.59090909000000003</v>
      </c>
      <c r="EM992" s="278">
        <v>0.12121212100000001</v>
      </c>
      <c r="EN992" s="278">
        <v>0.28787878700000002</v>
      </c>
      <c r="EO992" s="278">
        <v>8.4507040000000005E-2</v>
      </c>
      <c r="EP992" s="278">
        <v>0.3943662</v>
      </c>
      <c r="EQ992" s="278">
        <v>0.12820513</v>
      </c>
      <c r="ER992" s="165">
        <v>-0.67911478743892395</v>
      </c>
      <c r="ES992" s="166">
        <v>5.2597415626182897</v>
      </c>
      <c r="ET992" s="166">
        <v>4.47</v>
      </c>
      <c r="EU992" s="166">
        <v>4.2935404165174997</v>
      </c>
      <c r="EV992" s="166">
        <v>3.8656102277287698</v>
      </c>
      <c r="EW992" s="166">
        <v>3.81634836879658</v>
      </c>
      <c r="EX992" s="284">
        <v>-1.1716722510754999E-3</v>
      </c>
    </row>
    <row r="993" spans="1:156" ht="13" customHeight="1">
      <c r="A993" s="160" t="s">
        <v>19</v>
      </c>
      <c r="B993" s="160">
        <v>8622</v>
      </c>
      <c r="C993" s="160">
        <v>518886</v>
      </c>
      <c r="D993" s="160">
        <v>6655</v>
      </c>
      <c r="E993" s="160" t="s">
        <v>555</v>
      </c>
      <c r="F993" s="160" t="s">
        <v>555</v>
      </c>
      <c r="G993" s="175"/>
      <c r="H993" s="168" t="s">
        <v>511</v>
      </c>
      <c r="I993" s="169" t="s">
        <v>199</v>
      </c>
      <c r="J993" s="170">
        <v>37</v>
      </c>
      <c r="K993" s="161">
        <v>1</v>
      </c>
      <c r="M993" s="184" t="s">
        <v>837</v>
      </c>
      <c r="Z993" s="163"/>
      <c r="AS993" s="278"/>
      <c r="AT993" s="278"/>
      <c r="AU993" s="278"/>
      <c r="AV993" s="278"/>
      <c r="AW993" s="278"/>
      <c r="AX993" s="278"/>
      <c r="AY993" s="456"/>
      <c r="AZ993" s="278"/>
      <c r="BA993" s="278"/>
      <c r="BB993" s="278"/>
      <c r="BC993" s="278"/>
      <c r="BD993" s="164"/>
      <c r="BE993" s="164"/>
      <c r="BF993" s="164"/>
      <c r="BG993" s="164"/>
      <c r="BH993" s="164"/>
      <c r="BI993" s="164"/>
      <c r="BJ993" s="165"/>
      <c r="BK993" s="164"/>
      <c r="BL993" s="165"/>
      <c r="BM993" s="165"/>
      <c r="BN993" s="165"/>
      <c r="BO993" s="165"/>
      <c r="BP993" s="165"/>
      <c r="BQ993" s="165"/>
      <c r="BR993" s="165"/>
      <c r="BS993" s="284"/>
      <c r="BT993" s="289"/>
      <c r="BU993" s="279"/>
      <c r="BV993" s="290"/>
      <c r="BW993" s="289"/>
      <c r="BX993" s="289"/>
      <c r="BY993" s="289"/>
      <c r="BZ993" s="289"/>
      <c r="CA993" s="279"/>
      <c r="CB993" s="290"/>
      <c r="CC993" s="289"/>
      <c r="CD993" s="279"/>
      <c r="CE993" s="328"/>
      <c r="CF993" s="290"/>
      <c r="CG993" s="289"/>
      <c r="CH993" s="279"/>
      <c r="CI993" s="328"/>
      <c r="CJ993" s="290"/>
      <c r="CK993" s="289"/>
      <c r="CL993" s="279"/>
      <c r="CM993" s="328"/>
      <c r="CN993" s="290"/>
      <c r="CO993" s="289"/>
      <c r="CP993" s="279"/>
      <c r="CQ993" s="328"/>
      <c r="CR993" s="290"/>
      <c r="CS993" s="289"/>
      <c r="CT993" s="279"/>
      <c r="CU993" s="328"/>
      <c r="CV993" s="328"/>
      <c r="CW993" s="290"/>
      <c r="CX993" s="289"/>
      <c r="CY993" s="279"/>
      <c r="CZ993" s="328"/>
      <c r="DA993" s="328"/>
      <c r="DB993" s="290"/>
      <c r="DC993" s="289"/>
      <c r="DD993" s="279"/>
      <c r="DE993" s="328"/>
      <c r="DF993" s="328"/>
      <c r="DG993" s="290"/>
      <c r="DH993" s="289"/>
      <c r="DI993" s="284"/>
      <c r="DJ993" s="163">
        <v>1</v>
      </c>
      <c r="DK993" s="163">
        <v>0</v>
      </c>
      <c r="DL993" s="163">
        <v>0</v>
      </c>
      <c r="DM993" s="163">
        <v>0</v>
      </c>
      <c r="DN993" s="163">
        <v>0</v>
      </c>
      <c r="DO993" s="163">
        <v>0</v>
      </c>
      <c r="DP993" s="165">
        <v>1</v>
      </c>
      <c r="DQ993" s="165"/>
      <c r="DR993" s="165">
        <v>1</v>
      </c>
      <c r="DS993" s="163">
        <v>3</v>
      </c>
      <c r="DT993" s="163">
        <v>1</v>
      </c>
      <c r="DU993" s="163">
        <v>0</v>
      </c>
      <c r="DV993" s="163">
        <v>0</v>
      </c>
      <c r="DW993" s="163">
        <v>0</v>
      </c>
      <c r="DX993" s="163">
        <v>1</v>
      </c>
      <c r="DY993" s="163">
        <v>0</v>
      </c>
      <c r="DZ993" s="163">
        <v>0</v>
      </c>
      <c r="EA993" s="163">
        <v>0</v>
      </c>
      <c r="EB993" s="163">
        <v>0</v>
      </c>
      <c r="EC993" s="163">
        <v>1</v>
      </c>
      <c r="ED993" s="165">
        <v>9</v>
      </c>
      <c r="EE993" s="165">
        <v>9</v>
      </c>
      <c r="EF993" s="165">
        <v>0</v>
      </c>
      <c r="EG993" s="165">
        <v>9</v>
      </c>
      <c r="EH993" s="166">
        <v>2</v>
      </c>
      <c r="EI993" s="165">
        <v>154.357476530182</v>
      </c>
      <c r="EJ993" s="164">
        <v>0.5</v>
      </c>
      <c r="EK993" s="164">
        <v>1</v>
      </c>
      <c r="EL993" s="278">
        <v>0</v>
      </c>
      <c r="EM993" s="278">
        <v>1</v>
      </c>
      <c r="EN993" s="278">
        <v>0</v>
      </c>
      <c r="EO993" s="278">
        <v>0</v>
      </c>
      <c r="EP993" s="278">
        <v>0</v>
      </c>
      <c r="EQ993" s="278">
        <v>0</v>
      </c>
      <c r="ER993" s="165">
        <v>2.8933571959995401E-2</v>
      </c>
      <c r="ES993" s="166">
        <v>0</v>
      </c>
      <c r="ET993" s="166">
        <v>13.8</v>
      </c>
      <c r="EU993" s="166">
        <v>4.0857479095458897</v>
      </c>
      <c r="EV993" s="166">
        <v>4.0857479095458897</v>
      </c>
      <c r="EW993" s="166">
        <v>6.9770246490791603</v>
      </c>
      <c r="EX993" s="284">
        <v>-1.55186641495674E-3</v>
      </c>
    </row>
    <row r="994" spans="1:156" ht="13" customHeight="1">
      <c r="A994" s="160" t="s">
        <v>19</v>
      </c>
      <c r="B994" s="160">
        <v>12105</v>
      </c>
      <c r="C994" s="160">
        <v>666168</v>
      </c>
      <c r="D994" s="160">
        <v>21850</v>
      </c>
      <c r="E994" s="160" t="s">
        <v>2171</v>
      </c>
      <c r="F994" s="160" t="s">
        <v>2171</v>
      </c>
      <c r="G994" s="175"/>
      <c r="H994" s="162" t="s">
        <v>1921</v>
      </c>
      <c r="I994" s="162" t="s">
        <v>1948</v>
      </c>
      <c r="J994" s="161">
        <v>27</v>
      </c>
      <c r="K994" s="161">
        <v>1</v>
      </c>
      <c r="M994" s="184" t="s">
        <v>837</v>
      </c>
      <c r="Z994" s="163"/>
      <c r="BT994" s="289"/>
      <c r="BU994" s="279"/>
      <c r="BV994" s="290"/>
      <c r="BW994" s="289"/>
      <c r="BX994" s="289"/>
      <c r="BY994" s="289"/>
      <c r="BZ994" s="289"/>
      <c r="CA994" s="279"/>
      <c r="CB994" s="290"/>
      <c r="CC994" s="289"/>
      <c r="CD994" s="279"/>
      <c r="CE994" s="328"/>
      <c r="CF994" s="290"/>
      <c r="CG994" s="289"/>
      <c r="CH994" s="279"/>
      <c r="CI994" s="328"/>
      <c r="CJ994" s="290"/>
      <c r="CK994" s="289"/>
      <c r="CL994" s="279"/>
      <c r="CM994" s="328"/>
      <c r="CN994" s="290"/>
      <c r="CO994" s="289"/>
      <c r="CP994" s="279"/>
      <c r="CQ994" s="328"/>
      <c r="CR994" s="290"/>
      <c r="CS994" s="289"/>
      <c r="CT994" s="279"/>
      <c r="CU994" s="328"/>
      <c r="CV994" s="328"/>
      <c r="CW994" s="290"/>
      <c r="CX994" s="289"/>
      <c r="CY994" s="279"/>
      <c r="CZ994" s="328"/>
      <c r="DA994" s="328"/>
      <c r="DB994" s="290"/>
      <c r="DC994" s="289"/>
      <c r="DD994" s="279"/>
      <c r="DE994" s="328"/>
      <c r="DF994" s="328"/>
      <c r="DG994" s="290"/>
      <c r="DH994" s="289"/>
      <c r="DJ994" s="163">
        <v>1</v>
      </c>
      <c r="DK994" s="163">
        <v>0</v>
      </c>
      <c r="DL994" s="163">
        <v>0</v>
      </c>
      <c r="DM994" s="163">
        <v>0</v>
      </c>
      <c r="DN994" s="163">
        <v>0</v>
      </c>
      <c r="DO994" s="163">
        <v>0</v>
      </c>
      <c r="DP994" s="165">
        <v>0.2</v>
      </c>
      <c r="DQ994" s="165"/>
      <c r="DR994" s="165">
        <v>0.20000000298023199</v>
      </c>
      <c r="DS994" s="163">
        <v>4</v>
      </c>
      <c r="DT994" s="163">
        <v>1</v>
      </c>
      <c r="DU994" s="163">
        <v>0</v>
      </c>
      <c r="DV994" s="163">
        <v>0</v>
      </c>
      <c r="DW994" s="163">
        <v>0</v>
      </c>
      <c r="DX994" s="163">
        <v>1</v>
      </c>
      <c r="DY994" s="163">
        <v>1</v>
      </c>
      <c r="DZ994" s="163">
        <v>0</v>
      </c>
      <c r="EA994" s="163">
        <v>0</v>
      </c>
      <c r="EB994" s="163">
        <v>0</v>
      </c>
      <c r="EC994" s="163">
        <v>1</v>
      </c>
      <c r="ED994" s="165">
        <v>13.500014081611999</v>
      </c>
      <c r="EE994" s="165">
        <v>13.500014081611999</v>
      </c>
      <c r="EF994" s="165">
        <v>0</v>
      </c>
      <c r="EG994" s="165">
        <v>13.500014081611999</v>
      </c>
      <c r="EH994" s="166">
        <v>3.0000031292471099</v>
      </c>
      <c r="EI994" s="166">
        <v>231.536456306617</v>
      </c>
      <c r="EJ994" s="164">
        <v>0.33333333333333298</v>
      </c>
      <c r="EK994" s="164">
        <v>0.5</v>
      </c>
      <c r="EL994" s="278">
        <v>0.5</v>
      </c>
      <c r="EM994" s="278">
        <v>0.5</v>
      </c>
      <c r="EN994" s="278">
        <v>0</v>
      </c>
      <c r="EO994" s="278">
        <v>0</v>
      </c>
      <c r="EP994" s="278">
        <v>0.5</v>
      </c>
      <c r="EQ994" s="278">
        <v>0.18181818</v>
      </c>
      <c r="ER994" s="165">
        <v>1.7720465616866798E-2</v>
      </c>
      <c r="ES994" s="166">
        <v>0</v>
      </c>
      <c r="ET994" s="166">
        <v>2.15</v>
      </c>
      <c r="EU994" s="166">
        <v>4.5857494741694502</v>
      </c>
      <c r="EV994" s="166">
        <v>4.5857494741694502</v>
      </c>
      <c r="EW994" s="166">
        <v>5.7969343757629304</v>
      </c>
      <c r="EX994" s="284">
        <v>-2.7200023178011101E-3</v>
      </c>
    </row>
    <row r="995" spans="1:156" ht="13" customHeight="1">
      <c r="A995" s="160" t="s">
        <v>19</v>
      </c>
      <c r="B995" s="160">
        <v>12855</v>
      </c>
      <c r="C995" s="160">
        <v>686730</v>
      </c>
      <c r="D995" s="160">
        <v>27685</v>
      </c>
      <c r="E995" s="160" t="s">
        <v>188</v>
      </c>
      <c r="F995" s="160" t="s">
        <v>188</v>
      </c>
      <c r="G995" s="175"/>
      <c r="H995" s="162" t="s">
        <v>3556</v>
      </c>
      <c r="I995" s="162" t="s">
        <v>724</v>
      </c>
      <c r="J995" s="160">
        <v>27</v>
      </c>
      <c r="K995" s="161">
        <v>1</v>
      </c>
      <c r="M995" s="184" t="s">
        <v>837</v>
      </c>
      <c r="Z995" s="163"/>
      <c r="AS995" s="278"/>
      <c r="AT995" s="278"/>
      <c r="AU995" s="278"/>
      <c r="AV995" s="278"/>
      <c r="AW995" s="278"/>
      <c r="AX995" s="278"/>
      <c r="AY995" s="456"/>
      <c r="AZ995" s="278"/>
      <c r="BA995" s="278"/>
      <c r="BB995" s="278"/>
      <c r="BC995" s="278"/>
      <c r="BD995" s="164"/>
      <c r="BE995" s="164"/>
      <c r="BF995" s="164"/>
      <c r="BG995" s="164"/>
      <c r="BH995" s="164"/>
      <c r="BI995" s="164"/>
      <c r="BJ995" s="165"/>
      <c r="BK995" s="164"/>
      <c r="BL995" s="165"/>
      <c r="BM995" s="165"/>
      <c r="BN995" s="165"/>
      <c r="BO995" s="165"/>
      <c r="BP995" s="165"/>
      <c r="BQ995" s="165"/>
      <c r="BR995" s="165"/>
      <c r="BS995" s="284"/>
      <c r="BT995" s="289"/>
      <c r="BU995" s="279"/>
      <c r="BV995" s="290"/>
      <c r="BW995" s="289"/>
      <c r="BX995" s="289"/>
      <c r="BY995" s="289"/>
      <c r="BZ995" s="289"/>
      <c r="CA995" s="279"/>
      <c r="CB995" s="290"/>
      <c r="CC995" s="289"/>
      <c r="CD995" s="279"/>
      <c r="CE995" s="328"/>
      <c r="CF995" s="290"/>
      <c r="CG995" s="289"/>
      <c r="CH995" s="279"/>
      <c r="CI995" s="328"/>
      <c r="CJ995" s="290"/>
      <c r="CK995" s="289"/>
      <c r="CL995" s="279"/>
      <c r="CM995" s="328"/>
      <c r="CN995" s="290"/>
      <c r="CO995" s="289"/>
      <c r="CP995" s="279"/>
      <c r="CQ995" s="328"/>
      <c r="CR995" s="290"/>
      <c r="CS995" s="289"/>
      <c r="CT995" s="279"/>
      <c r="CU995" s="328"/>
      <c r="CV995" s="328"/>
      <c r="CW995" s="290"/>
      <c r="CX995" s="289"/>
      <c r="CY995" s="279"/>
      <c r="CZ995" s="328"/>
      <c r="DA995" s="328"/>
      <c r="DB995" s="290"/>
      <c r="DC995" s="289"/>
      <c r="DD995" s="279"/>
      <c r="DE995" s="328"/>
      <c r="DF995" s="328"/>
      <c r="DG995" s="290"/>
      <c r="DH995" s="289"/>
      <c r="DI995" s="284"/>
      <c r="DJ995" s="163">
        <v>3</v>
      </c>
      <c r="DK995" s="163">
        <v>2</v>
      </c>
      <c r="DL995" s="163">
        <v>0</v>
      </c>
      <c r="DM995" s="163">
        <v>0</v>
      </c>
      <c r="DN995" s="163">
        <v>2</v>
      </c>
      <c r="DO995" s="163">
        <v>0</v>
      </c>
      <c r="DP995" s="165">
        <v>13.1</v>
      </c>
      <c r="DQ995" s="165">
        <v>9.1000003814697195</v>
      </c>
      <c r="DR995" s="165">
        <v>4</v>
      </c>
      <c r="DS995" s="163">
        <v>60</v>
      </c>
      <c r="DT995" s="163">
        <v>13</v>
      </c>
      <c r="DU995" s="163">
        <v>9</v>
      </c>
      <c r="DV995" s="163">
        <v>9</v>
      </c>
      <c r="DW995" s="163">
        <v>3</v>
      </c>
      <c r="DX995" s="163">
        <v>7</v>
      </c>
      <c r="DY995" s="163">
        <v>0</v>
      </c>
      <c r="DZ995" s="163">
        <v>1</v>
      </c>
      <c r="EA995" s="163">
        <v>0</v>
      </c>
      <c r="EB995" s="163">
        <v>0</v>
      </c>
      <c r="EC995" s="163">
        <v>11</v>
      </c>
      <c r="ED995" s="165">
        <v>7.4250001770257903</v>
      </c>
      <c r="EE995" s="165">
        <v>4.7250001126527801</v>
      </c>
      <c r="EF995" s="165">
        <v>2.0250000482797601</v>
      </c>
      <c r="EG995" s="165">
        <v>8.7750002092122994</v>
      </c>
      <c r="EH995" s="166">
        <v>1.5000000357627801</v>
      </c>
      <c r="EI995" s="165">
        <v>115.768110157763</v>
      </c>
      <c r="EJ995" s="164">
        <v>0.25</v>
      </c>
      <c r="EK995" s="164">
        <v>0.26315789473684198</v>
      </c>
      <c r="EL995" s="278">
        <v>0.3</v>
      </c>
      <c r="EM995" s="278">
        <v>0.2</v>
      </c>
      <c r="EN995" s="278">
        <v>0.5</v>
      </c>
      <c r="EO995" s="278">
        <v>0.12195122</v>
      </c>
      <c r="EP995" s="278">
        <v>0.48780488</v>
      </c>
      <c r="EQ995" s="278">
        <v>9.3495930000000005E-2</v>
      </c>
      <c r="ER995" s="165">
        <v>0.57556696822397302</v>
      </c>
      <c r="ES995" s="166">
        <v>6.0750001448392901</v>
      </c>
      <c r="ET995" s="166">
        <v>6.87</v>
      </c>
      <c r="EU995" s="166">
        <v>6.1607479828596103</v>
      </c>
      <c r="EV995" s="166">
        <v>5.4475738507348499</v>
      </c>
      <c r="EW995" s="166">
        <v>5.06789272049829</v>
      </c>
      <c r="EX995" s="284">
        <v>-5.2663534879684396E-3</v>
      </c>
    </row>
    <row r="996" spans="1:156" ht="13" customHeight="1">
      <c r="A996" s="160" t="s">
        <v>19</v>
      </c>
      <c r="B996" s="160">
        <v>12675</v>
      </c>
      <c r="C996" s="160">
        <v>643361</v>
      </c>
      <c r="D996" s="160">
        <v>15369</v>
      </c>
      <c r="E996" s="160" t="s">
        <v>3328</v>
      </c>
      <c r="F996" s="160" t="s">
        <v>3328</v>
      </c>
      <c r="G996" s="175"/>
      <c r="H996" s="162" t="s">
        <v>1739</v>
      </c>
      <c r="I996" s="162" t="s">
        <v>105</v>
      </c>
      <c r="J996" s="160">
        <v>34</v>
      </c>
      <c r="K996" s="161">
        <v>1</v>
      </c>
      <c r="Z996" s="163"/>
      <c r="AS996" s="278"/>
      <c r="AT996" s="278"/>
      <c r="AU996" s="278"/>
      <c r="AV996" s="278"/>
      <c r="AW996" s="278"/>
      <c r="AX996" s="278"/>
      <c r="AY996" s="456"/>
      <c r="AZ996" s="278"/>
      <c r="BA996" s="278"/>
      <c r="BB996" s="278"/>
      <c r="BC996" s="278"/>
      <c r="BD996" s="164"/>
      <c r="BE996" s="164"/>
      <c r="BF996" s="164"/>
      <c r="BG996" s="164"/>
      <c r="BH996" s="164"/>
      <c r="BI996" s="164"/>
      <c r="BJ996" s="165"/>
      <c r="BK996" s="164"/>
      <c r="BL996" s="165"/>
      <c r="BM996" s="165"/>
      <c r="BN996" s="165"/>
      <c r="BO996" s="165"/>
      <c r="BP996" s="165"/>
      <c r="BQ996" s="165"/>
      <c r="BR996" s="165"/>
      <c r="BS996" s="284"/>
      <c r="BT996" s="289"/>
      <c r="BU996" s="279"/>
      <c r="BV996" s="290"/>
      <c r="BW996" s="289"/>
      <c r="BX996" s="289"/>
      <c r="BY996" s="289"/>
      <c r="BZ996" s="289"/>
      <c r="CA996" s="279"/>
      <c r="CB996" s="290"/>
      <c r="CC996" s="289"/>
      <c r="CD996" s="279"/>
      <c r="CE996" s="328"/>
      <c r="CF996" s="290"/>
      <c r="CG996" s="289"/>
      <c r="CH996" s="279"/>
      <c r="CI996" s="328"/>
      <c r="CJ996" s="290"/>
      <c r="CK996" s="289"/>
      <c r="CL996" s="279"/>
      <c r="CM996" s="328"/>
      <c r="CN996" s="290"/>
      <c r="CO996" s="289"/>
      <c r="CP996" s="279"/>
      <c r="CQ996" s="328"/>
      <c r="CR996" s="290"/>
      <c r="CS996" s="289"/>
      <c r="CT996" s="279"/>
      <c r="CU996" s="328"/>
      <c r="CV996" s="328"/>
      <c r="CW996" s="290"/>
      <c r="CX996" s="289"/>
      <c r="CY996" s="279"/>
      <c r="CZ996" s="328"/>
      <c r="DA996" s="328"/>
      <c r="DB996" s="290"/>
      <c r="DC996" s="289"/>
      <c r="DD996" s="279"/>
      <c r="DE996" s="328"/>
      <c r="DF996" s="328"/>
      <c r="DG996" s="290"/>
      <c r="DH996" s="289"/>
      <c r="DI996" s="284"/>
      <c r="DJ996" s="163">
        <v>2</v>
      </c>
      <c r="DK996" s="163">
        <v>0</v>
      </c>
      <c r="DL996" s="163">
        <v>0</v>
      </c>
      <c r="DM996" s="163">
        <v>0</v>
      </c>
      <c r="DN996" s="163">
        <v>0</v>
      </c>
      <c r="DO996" s="163">
        <v>0</v>
      </c>
      <c r="DP996" s="165">
        <v>3</v>
      </c>
      <c r="DQ996" s="165"/>
      <c r="DR996" s="165">
        <v>3</v>
      </c>
      <c r="DS996" s="163">
        <v>16</v>
      </c>
      <c r="DT996" s="163">
        <v>4</v>
      </c>
      <c r="DU996" s="163">
        <v>2</v>
      </c>
      <c r="DV996" s="163">
        <v>1</v>
      </c>
      <c r="DW996" s="163">
        <v>0</v>
      </c>
      <c r="DX996" s="163">
        <v>2</v>
      </c>
      <c r="DY996" s="163">
        <v>0</v>
      </c>
      <c r="DZ996" s="163">
        <v>0</v>
      </c>
      <c r="EA996" s="163">
        <v>2</v>
      </c>
      <c r="EB996" s="163">
        <v>0</v>
      </c>
      <c r="EC996" s="163">
        <v>1</v>
      </c>
      <c r="ED996" s="165">
        <v>3</v>
      </c>
      <c r="EE996" s="165">
        <v>6</v>
      </c>
      <c r="EF996" s="165">
        <v>0</v>
      </c>
      <c r="EG996" s="165">
        <v>12</v>
      </c>
      <c r="EH996" s="166">
        <v>2</v>
      </c>
      <c r="EI996" s="165">
        <v>154.357476530182</v>
      </c>
      <c r="EJ996" s="164">
        <v>0.28571428571428498</v>
      </c>
      <c r="EK996" s="164">
        <v>0.30769230769230699</v>
      </c>
      <c r="EL996" s="278">
        <v>0.46153846100000001</v>
      </c>
      <c r="EM996" s="278">
        <v>7.6923076000000007E-2</v>
      </c>
      <c r="EN996" s="278">
        <v>0.46153846100000001</v>
      </c>
      <c r="EO996" s="278">
        <v>0</v>
      </c>
      <c r="EP996" s="278">
        <v>0.38461538000000001</v>
      </c>
      <c r="EQ996" s="278">
        <v>5.4054049999999999E-2</v>
      </c>
      <c r="ER996" s="165">
        <v>0.151386547498739</v>
      </c>
      <c r="ES996" s="166">
        <v>3</v>
      </c>
      <c r="ET996" s="166">
        <v>4.21</v>
      </c>
      <c r="EU996" s="166">
        <v>4.4190812428792299</v>
      </c>
      <c r="EV996" s="166">
        <v>7.3681824227174104</v>
      </c>
      <c r="EW996" s="166">
        <v>6.40144218826293</v>
      </c>
      <c r="EX996" s="284">
        <v>-6.0037598013877799E-3</v>
      </c>
    </row>
    <row r="997" spans="1:156" ht="13" customHeight="1">
      <c r="A997" s="160" t="s">
        <v>19</v>
      </c>
      <c r="C997" s="160">
        <v>682989</v>
      </c>
      <c r="D997" s="160">
        <v>31533</v>
      </c>
      <c r="E997" s="160" t="s">
        <v>18</v>
      </c>
      <c r="F997" s="160" t="s">
        <v>18</v>
      </c>
      <c r="G997" s="175"/>
      <c r="H997" s="162" t="s">
        <v>3592</v>
      </c>
      <c r="I997" s="162" t="s">
        <v>177</v>
      </c>
      <c r="J997" s="160">
        <v>24</v>
      </c>
      <c r="K997" s="161">
        <v>1</v>
      </c>
      <c r="Z997" s="163"/>
      <c r="AS997" s="278"/>
      <c r="AT997" s="278"/>
      <c r="AU997" s="278"/>
      <c r="AV997" s="278"/>
      <c r="AW997" s="278"/>
      <c r="AX997" s="278"/>
      <c r="AY997" s="456"/>
      <c r="AZ997" s="278"/>
      <c r="BA997" s="278"/>
      <c r="BB997" s="278"/>
      <c r="BC997" s="278"/>
      <c r="BD997" s="164"/>
      <c r="BE997" s="164"/>
      <c r="BF997" s="164"/>
      <c r="BG997" s="164"/>
      <c r="BH997" s="164"/>
      <c r="BI997" s="164"/>
      <c r="BJ997" s="165"/>
      <c r="BK997" s="164"/>
      <c r="BL997" s="165"/>
      <c r="BM997" s="165"/>
      <c r="BN997" s="165"/>
      <c r="BO997" s="165"/>
      <c r="BP997" s="165"/>
      <c r="BQ997" s="165"/>
      <c r="BR997" s="165"/>
      <c r="BS997" s="284"/>
      <c r="BT997" s="289"/>
      <c r="BU997" s="279"/>
      <c r="BV997" s="290"/>
      <c r="BW997" s="289"/>
      <c r="BX997" s="289"/>
      <c r="BY997" s="289"/>
      <c r="BZ997" s="289"/>
      <c r="CA997" s="279"/>
      <c r="CB997" s="290"/>
      <c r="CC997" s="289"/>
      <c r="CD997" s="279"/>
      <c r="CE997" s="328"/>
      <c r="CF997" s="290"/>
      <c r="CG997" s="289"/>
      <c r="CH997" s="279"/>
      <c r="CI997" s="328"/>
      <c r="CJ997" s="290"/>
      <c r="CK997" s="289"/>
      <c r="CL997" s="279"/>
      <c r="CM997" s="328"/>
      <c r="CN997" s="290"/>
      <c r="CO997" s="289"/>
      <c r="CP997" s="279"/>
      <c r="CQ997" s="328"/>
      <c r="CR997" s="290"/>
      <c r="CS997" s="289"/>
      <c r="CT997" s="279"/>
      <c r="CU997" s="328"/>
      <c r="CV997" s="328"/>
      <c r="CW997" s="290"/>
      <c r="CX997" s="289"/>
      <c r="CY997" s="279"/>
      <c r="CZ997" s="328"/>
      <c r="DA997" s="328"/>
      <c r="DB997" s="290"/>
      <c r="DC997" s="289"/>
      <c r="DD997" s="279"/>
      <c r="DE997" s="328"/>
      <c r="DF997" s="328"/>
      <c r="DG997" s="290"/>
      <c r="DH997" s="289"/>
      <c r="DI997" s="284"/>
      <c r="DJ997" s="163">
        <v>1</v>
      </c>
      <c r="DK997" s="163">
        <v>0</v>
      </c>
      <c r="DL997" s="163">
        <v>0</v>
      </c>
      <c r="DM997" s="163">
        <v>0</v>
      </c>
      <c r="DN997" s="163">
        <v>0</v>
      </c>
      <c r="DO997" s="163">
        <v>0</v>
      </c>
      <c r="DP997" s="165">
        <v>3</v>
      </c>
      <c r="DQ997" s="165"/>
      <c r="DR997" s="165">
        <v>3</v>
      </c>
      <c r="DS997" s="163">
        <v>13</v>
      </c>
      <c r="DT997" s="163">
        <v>2</v>
      </c>
      <c r="DU997" s="163">
        <v>2</v>
      </c>
      <c r="DV997" s="163">
        <v>2</v>
      </c>
      <c r="DW997" s="163">
        <v>0</v>
      </c>
      <c r="DX997" s="163">
        <v>3</v>
      </c>
      <c r="DY997" s="163">
        <v>0</v>
      </c>
      <c r="DZ997" s="163">
        <v>0</v>
      </c>
      <c r="EA997" s="163">
        <v>1</v>
      </c>
      <c r="EB997" s="163">
        <v>0</v>
      </c>
      <c r="EC997" s="163">
        <v>2</v>
      </c>
      <c r="ED997" s="165">
        <v>6</v>
      </c>
      <c r="EE997" s="165">
        <v>9</v>
      </c>
      <c r="EF997" s="165">
        <v>0</v>
      </c>
      <c r="EG997" s="165">
        <v>6</v>
      </c>
      <c r="EH997" s="166">
        <v>1.6666666666666601</v>
      </c>
      <c r="EI997" s="165">
        <v>129.28200180365201</v>
      </c>
      <c r="EJ997" s="164">
        <v>0.2</v>
      </c>
      <c r="EK997" s="164">
        <v>0.25</v>
      </c>
      <c r="EL997" s="278">
        <v>0.625</v>
      </c>
      <c r="EM997" s="278">
        <v>0.125</v>
      </c>
      <c r="EN997" s="278">
        <v>0.25</v>
      </c>
      <c r="EO997" s="278">
        <v>0</v>
      </c>
      <c r="EP997" s="278">
        <v>0.625</v>
      </c>
      <c r="EQ997" s="278">
        <v>5.3571430000000003E-2</v>
      </c>
      <c r="ER997" s="165">
        <v>-0.29277226308830201</v>
      </c>
      <c r="ES997" s="166">
        <v>6</v>
      </c>
      <c r="ET997" s="166">
        <v>2.78</v>
      </c>
      <c r="EU997" s="166">
        <v>4.7524145762125602</v>
      </c>
      <c r="EV997" s="166">
        <v>5.7354483028252901</v>
      </c>
      <c r="EW997" s="166">
        <v>6.5513770499520696</v>
      </c>
      <c r="EX997" s="284">
        <v>-8.40933993458747E-3</v>
      </c>
    </row>
    <row r="998" spans="1:156" ht="13" customHeight="1">
      <c r="A998" s="160" t="s">
        <v>19</v>
      </c>
      <c r="C998" s="160">
        <v>664129</v>
      </c>
      <c r="D998" s="160">
        <v>19558</v>
      </c>
      <c r="E998" s="160" t="s">
        <v>16</v>
      </c>
      <c r="F998" s="160" t="s">
        <v>16</v>
      </c>
      <c r="G998" s="175"/>
      <c r="H998" s="168" t="s">
        <v>1270</v>
      </c>
      <c r="I998" s="169" t="s">
        <v>1201</v>
      </c>
      <c r="J998" s="170">
        <v>31</v>
      </c>
      <c r="K998" s="161">
        <v>1</v>
      </c>
      <c r="M998" s="184" t="s">
        <v>837</v>
      </c>
      <c r="Z998" s="163"/>
      <c r="AS998" s="278"/>
      <c r="AT998" s="278"/>
      <c r="AU998" s="278"/>
      <c r="AV998" s="278"/>
      <c r="AW998" s="278"/>
      <c r="AX998" s="278"/>
      <c r="AY998" s="456"/>
      <c r="AZ998" s="278"/>
      <c r="BA998" s="278"/>
      <c r="BB998" s="278"/>
      <c r="BC998" s="278"/>
      <c r="BD998" s="164"/>
      <c r="BE998" s="164"/>
      <c r="BF998" s="164"/>
      <c r="BG998" s="164"/>
      <c r="BH998" s="164"/>
      <c r="BI998" s="164"/>
      <c r="BJ998" s="165"/>
      <c r="BK998" s="164"/>
      <c r="BL998" s="165"/>
      <c r="BM998" s="165"/>
      <c r="BN998" s="165"/>
      <c r="BO998" s="165"/>
      <c r="BP998" s="165"/>
      <c r="BQ998" s="165"/>
      <c r="BR998" s="165"/>
      <c r="BS998" s="284"/>
      <c r="BT998" s="289"/>
      <c r="BU998" s="279"/>
      <c r="BV998" s="290"/>
      <c r="BW998" s="289"/>
      <c r="BX998" s="289"/>
      <c r="BY998" s="289"/>
      <c r="BZ998" s="289"/>
      <c r="CA998" s="279"/>
      <c r="CB998" s="290"/>
      <c r="CC998" s="289"/>
      <c r="CD998" s="279"/>
      <c r="CE998" s="328"/>
      <c r="CF998" s="290"/>
      <c r="CG998" s="289"/>
      <c r="CH998" s="279"/>
      <c r="CI998" s="328"/>
      <c r="CJ998" s="290"/>
      <c r="CK998" s="289"/>
      <c r="CL998" s="279"/>
      <c r="CM998" s="328"/>
      <c r="CN998" s="290"/>
      <c r="CO998" s="289"/>
      <c r="CP998" s="279"/>
      <c r="CQ998" s="328"/>
      <c r="CR998" s="290"/>
      <c r="CS998" s="289"/>
      <c r="CT998" s="279"/>
      <c r="CU998" s="328"/>
      <c r="CV998" s="328"/>
      <c r="CW998" s="290"/>
      <c r="CX998" s="289"/>
      <c r="CY998" s="279"/>
      <c r="CZ998" s="328"/>
      <c r="DA998" s="328"/>
      <c r="DB998" s="290"/>
      <c r="DC998" s="289"/>
      <c r="DD998" s="279"/>
      <c r="DE998" s="328"/>
      <c r="DF998" s="328"/>
      <c r="DG998" s="290"/>
      <c r="DH998" s="289"/>
      <c r="DI998" s="284"/>
      <c r="DJ998" s="163">
        <v>1</v>
      </c>
      <c r="DK998" s="163">
        <v>0</v>
      </c>
      <c r="DL998" s="163">
        <v>0</v>
      </c>
      <c r="DM998" s="163">
        <v>0</v>
      </c>
      <c r="DN998" s="163">
        <v>0</v>
      </c>
      <c r="DO998" s="163">
        <v>0</v>
      </c>
      <c r="DP998" s="165">
        <v>1</v>
      </c>
      <c r="DQ998" s="165"/>
      <c r="DR998" s="165">
        <v>1</v>
      </c>
      <c r="DS998" s="163">
        <v>8</v>
      </c>
      <c r="DT998" s="163">
        <v>2</v>
      </c>
      <c r="DU998" s="163">
        <v>3</v>
      </c>
      <c r="DV998" s="163">
        <v>3</v>
      </c>
      <c r="DW998" s="163">
        <v>0</v>
      </c>
      <c r="DX998" s="163">
        <v>3</v>
      </c>
      <c r="DY998" s="163">
        <v>0</v>
      </c>
      <c r="DZ998" s="163">
        <v>0</v>
      </c>
      <c r="EA998" s="163">
        <v>0</v>
      </c>
      <c r="EB998" s="163">
        <v>0</v>
      </c>
      <c r="EC998" s="163">
        <v>3</v>
      </c>
      <c r="ED998" s="165">
        <v>27</v>
      </c>
      <c r="EE998" s="165">
        <v>27</v>
      </c>
      <c r="EF998" s="165">
        <v>0</v>
      </c>
      <c r="EG998" s="165">
        <v>18</v>
      </c>
      <c r="EH998" s="166">
        <v>5</v>
      </c>
      <c r="EI998" s="165">
        <v>387.84600541095602</v>
      </c>
      <c r="EJ998" s="164">
        <v>0.4</v>
      </c>
      <c r="EK998" s="164">
        <v>1</v>
      </c>
      <c r="EL998" s="278">
        <v>0.5</v>
      </c>
      <c r="EM998" s="278">
        <v>0.5</v>
      </c>
      <c r="EN998" s="278">
        <v>0</v>
      </c>
      <c r="EO998" s="278">
        <v>0</v>
      </c>
      <c r="EP998" s="278">
        <v>1</v>
      </c>
      <c r="EQ998" s="278">
        <v>9.3023259999999997E-2</v>
      </c>
      <c r="ER998" s="165">
        <v>-4.7135790074295299E-3</v>
      </c>
      <c r="ES998" s="166">
        <v>27</v>
      </c>
      <c r="ET998" s="166">
        <v>8.4700000000000006</v>
      </c>
      <c r="EU998" s="166">
        <v>6.0857479095458897</v>
      </c>
      <c r="EV998" s="166">
        <v>6.0857479095458897</v>
      </c>
      <c r="EW998" s="166">
        <v>7.6780750007629299</v>
      </c>
      <c r="EX998" s="284">
        <v>-1.25082712620496E-2</v>
      </c>
    </row>
    <row r="999" spans="1:156" ht="13" customHeight="1">
      <c r="A999" s="160" t="s">
        <v>19</v>
      </c>
      <c r="C999" s="160">
        <v>676617</v>
      </c>
      <c r="D999" s="160">
        <v>20348</v>
      </c>
      <c r="E999" s="160" t="s">
        <v>276</v>
      </c>
      <c r="F999" s="160" t="s">
        <v>276</v>
      </c>
      <c r="G999" s="175"/>
      <c r="H999" s="162" t="s">
        <v>2589</v>
      </c>
      <c r="I999" s="162" t="s">
        <v>805</v>
      </c>
      <c r="J999" s="161">
        <v>30</v>
      </c>
      <c r="K999" s="161">
        <v>1</v>
      </c>
      <c r="M999" s="184" t="s">
        <v>837</v>
      </c>
      <c r="Z999" s="163"/>
      <c r="AS999" s="278"/>
      <c r="AT999" s="278"/>
      <c r="AU999" s="278"/>
      <c r="AV999" s="278"/>
      <c r="AW999" s="278"/>
      <c r="AX999" s="278"/>
      <c r="AY999" s="456"/>
      <c r="AZ999" s="278"/>
      <c r="BA999" s="278"/>
      <c r="BB999" s="278"/>
      <c r="BC999" s="278"/>
      <c r="BD999" s="164"/>
      <c r="BE999" s="164"/>
      <c r="BF999" s="164"/>
      <c r="BG999" s="164"/>
      <c r="BH999" s="164"/>
      <c r="BI999" s="164"/>
      <c r="BJ999" s="165"/>
      <c r="BK999" s="164"/>
      <c r="BL999" s="165"/>
      <c r="BM999" s="165"/>
      <c r="BN999" s="165"/>
      <c r="BO999" s="165"/>
      <c r="BP999" s="165"/>
      <c r="BQ999" s="165"/>
      <c r="BR999" s="165"/>
      <c r="BS999" s="284"/>
      <c r="BT999" s="289"/>
      <c r="BU999" s="279"/>
      <c r="BV999" s="290"/>
      <c r="BW999" s="289"/>
      <c r="BX999" s="289"/>
      <c r="BY999" s="289"/>
      <c r="BZ999" s="289"/>
      <c r="CA999" s="279"/>
      <c r="CB999" s="290"/>
      <c r="CC999" s="289"/>
      <c r="CD999" s="279"/>
      <c r="CE999" s="328"/>
      <c r="CF999" s="290"/>
      <c r="CG999" s="289"/>
      <c r="CH999" s="279"/>
      <c r="CI999" s="328"/>
      <c r="CJ999" s="290"/>
      <c r="CK999" s="289"/>
      <c r="CL999" s="279"/>
      <c r="CM999" s="328"/>
      <c r="CN999" s="290"/>
      <c r="CO999" s="289"/>
      <c r="CP999" s="279"/>
      <c r="CQ999" s="328"/>
      <c r="CR999" s="290"/>
      <c r="CS999" s="289"/>
      <c r="CT999" s="279"/>
      <c r="CU999" s="328"/>
      <c r="CV999" s="328"/>
      <c r="CW999" s="290"/>
      <c r="CX999" s="289"/>
      <c r="CY999" s="279"/>
      <c r="CZ999" s="328"/>
      <c r="DA999" s="328"/>
      <c r="DB999" s="290"/>
      <c r="DC999" s="289"/>
      <c r="DD999" s="279"/>
      <c r="DE999" s="328"/>
      <c r="DF999" s="328"/>
      <c r="DG999" s="290"/>
      <c r="DH999" s="289"/>
      <c r="DI999" s="284"/>
      <c r="DJ999" s="163">
        <v>15</v>
      </c>
      <c r="DK999" s="163">
        <v>0</v>
      </c>
      <c r="DL999" s="163">
        <v>0</v>
      </c>
      <c r="DM999" s="163">
        <v>0</v>
      </c>
      <c r="DN999" s="163">
        <v>0</v>
      </c>
      <c r="DO999" s="163">
        <v>0</v>
      </c>
      <c r="DP999" s="165">
        <v>18.2</v>
      </c>
      <c r="DQ999" s="165"/>
      <c r="DR999" s="165">
        <v>18.2000007629394</v>
      </c>
      <c r="DS999" s="163">
        <v>75</v>
      </c>
      <c r="DT999" s="163">
        <v>15</v>
      </c>
      <c r="DU999" s="163">
        <v>5</v>
      </c>
      <c r="DV999" s="163">
        <v>5</v>
      </c>
      <c r="DW999" s="163">
        <v>2</v>
      </c>
      <c r="DX999" s="163">
        <v>8</v>
      </c>
      <c r="DY999" s="163">
        <v>0</v>
      </c>
      <c r="DZ999" s="163">
        <v>2</v>
      </c>
      <c r="EA999" s="163">
        <v>3</v>
      </c>
      <c r="EB999" s="163">
        <v>0</v>
      </c>
      <c r="EC999" s="163">
        <v>17</v>
      </c>
      <c r="ED999" s="165">
        <v>8.1964305256098893</v>
      </c>
      <c r="EE999" s="165">
        <v>3.85714377675759</v>
      </c>
      <c r="EF999" s="165">
        <v>0.96428594418939895</v>
      </c>
      <c r="EG999" s="165">
        <v>7.2321445814204903</v>
      </c>
      <c r="EH999" s="166">
        <v>1.23214315090867</v>
      </c>
      <c r="EI999" s="165">
        <v>95.095253749105296</v>
      </c>
      <c r="EJ999" s="164">
        <v>0.23076923076923</v>
      </c>
      <c r="EK999" s="164">
        <v>0.282608695652173</v>
      </c>
      <c r="EL999" s="278">
        <v>0.51063829699999996</v>
      </c>
      <c r="EM999" s="278">
        <v>0.27659574399999998</v>
      </c>
      <c r="EN999" s="278">
        <v>0.21276595700000001</v>
      </c>
      <c r="EO999" s="278">
        <v>4.1666670000000003E-2</v>
      </c>
      <c r="EP999" s="278">
        <v>0.3125</v>
      </c>
      <c r="EQ999" s="278">
        <v>9.9678459999999997E-2</v>
      </c>
      <c r="ER999" s="165">
        <v>0.231860186693856</v>
      </c>
      <c r="ES999" s="166">
        <v>2.4107148604734898</v>
      </c>
      <c r="ET999" s="166">
        <v>3.96</v>
      </c>
      <c r="EU999" s="166">
        <v>4.2643196191107098</v>
      </c>
      <c r="EV999" s="166">
        <v>3.6614001485344501</v>
      </c>
      <c r="EW999" s="166">
        <v>3.6643807419951702</v>
      </c>
      <c r="EX999" s="284">
        <v>-1.4825092628598199E-2</v>
      </c>
    </row>
    <row r="1000" spans="1:156" ht="13" customHeight="1">
      <c r="A1000" s="160" t="s">
        <v>19</v>
      </c>
      <c r="C1000" s="160">
        <v>695549</v>
      </c>
      <c r="D1000" s="160">
        <v>30203</v>
      </c>
      <c r="E1000" s="160" t="s">
        <v>239</v>
      </c>
      <c r="F1000" s="160" t="s">
        <v>239</v>
      </c>
      <c r="G1000" s="175"/>
      <c r="H1000" s="162" t="s">
        <v>4138</v>
      </c>
      <c r="I1000" s="162" t="s">
        <v>279</v>
      </c>
      <c r="J1000" s="160">
        <v>22</v>
      </c>
      <c r="K1000" s="161">
        <v>1</v>
      </c>
      <c r="Z1000" s="163"/>
      <c r="AS1000" s="278"/>
      <c r="AT1000" s="278"/>
      <c r="AU1000" s="278"/>
      <c r="AV1000" s="278"/>
      <c r="AW1000" s="278"/>
      <c r="AX1000" s="278"/>
      <c r="AY1000" s="456"/>
      <c r="AZ1000" s="278"/>
      <c r="BA1000" s="278"/>
      <c r="BB1000" s="278"/>
      <c r="BC1000" s="278"/>
      <c r="BD1000" s="164"/>
      <c r="BE1000" s="164"/>
      <c r="BF1000" s="164"/>
      <c r="BG1000" s="164"/>
      <c r="BH1000" s="164"/>
      <c r="BI1000" s="164"/>
      <c r="BJ1000" s="165"/>
      <c r="BK1000" s="164"/>
      <c r="BL1000" s="165"/>
      <c r="BM1000" s="165"/>
      <c r="BN1000" s="165"/>
      <c r="BO1000" s="165"/>
      <c r="BP1000" s="165"/>
      <c r="BQ1000" s="165"/>
      <c r="BR1000" s="165"/>
      <c r="BS1000" s="284"/>
      <c r="BT1000" s="289"/>
      <c r="BU1000" s="279"/>
      <c r="BV1000" s="290"/>
      <c r="BW1000" s="289"/>
      <c r="BX1000" s="289"/>
      <c r="BY1000" s="289"/>
      <c r="BZ1000" s="289"/>
      <c r="CA1000" s="279"/>
      <c r="CB1000" s="290"/>
      <c r="CC1000" s="289"/>
      <c r="CD1000" s="279"/>
      <c r="CE1000" s="328"/>
      <c r="CF1000" s="290"/>
      <c r="CG1000" s="289"/>
      <c r="CH1000" s="279"/>
      <c r="CI1000" s="328"/>
      <c r="CJ1000" s="290"/>
      <c r="CK1000" s="289"/>
      <c r="CL1000" s="279"/>
      <c r="CM1000" s="328"/>
      <c r="CN1000" s="290"/>
      <c r="CO1000" s="289"/>
      <c r="CP1000" s="279"/>
      <c r="CQ1000" s="328"/>
      <c r="CR1000" s="290"/>
      <c r="CS1000" s="289"/>
      <c r="CT1000" s="279"/>
      <c r="CU1000" s="328"/>
      <c r="CV1000" s="328"/>
      <c r="CW1000" s="290"/>
      <c r="CX1000" s="289"/>
      <c r="CY1000" s="279"/>
      <c r="CZ1000" s="328"/>
      <c r="DA1000" s="328"/>
      <c r="DB1000" s="290"/>
      <c r="DC1000" s="289"/>
      <c r="DD1000" s="279"/>
      <c r="DE1000" s="328"/>
      <c r="DF1000" s="328"/>
      <c r="DG1000" s="290"/>
      <c r="DH1000" s="183"/>
      <c r="DI1000" s="284"/>
      <c r="DJ1000" s="163">
        <v>10</v>
      </c>
      <c r="DK1000" s="163">
        <v>10</v>
      </c>
      <c r="DL1000" s="163">
        <v>0</v>
      </c>
      <c r="DM1000" s="163">
        <v>4</v>
      </c>
      <c r="DN1000" s="163">
        <v>1</v>
      </c>
      <c r="DO1000" s="163">
        <v>0</v>
      </c>
      <c r="DP1000" s="165">
        <v>49</v>
      </c>
      <c r="DQ1000" s="165">
        <v>49</v>
      </c>
      <c r="DR1000" s="165"/>
      <c r="DS1000" s="163">
        <v>218</v>
      </c>
      <c r="DT1000" s="163">
        <v>46</v>
      </c>
      <c r="DU1000" s="163">
        <v>24</v>
      </c>
      <c r="DV1000" s="163">
        <v>23</v>
      </c>
      <c r="DW1000" s="163">
        <v>7</v>
      </c>
      <c r="DX1000" s="163">
        <v>27</v>
      </c>
      <c r="DY1000" s="163">
        <v>0</v>
      </c>
      <c r="DZ1000" s="163">
        <v>2</v>
      </c>
      <c r="EA1000" s="163">
        <v>1</v>
      </c>
      <c r="EB1000" s="163">
        <v>0</v>
      </c>
      <c r="EC1000" s="163">
        <v>39</v>
      </c>
      <c r="ED1000" s="165">
        <v>7.1632653061224403</v>
      </c>
      <c r="EE1000" s="165">
        <v>4.9591836734693802</v>
      </c>
      <c r="EF1000" s="165">
        <v>1.28571428571428</v>
      </c>
      <c r="EG1000" s="165">
        <v>8.4489795918367303</v>
      </c>
      <c r="EH1000" s="166">
        <v>1.4897959183673399</v>
      </c>
      <c r="EI1000" s="165">
        <v>115.56227916326399</v>
      </c>
      <c r="EJ1000" s="164">
        <v>0.24338624338624301</v>
      </c>
      <c r="EK1000" s="164">
        <v>0.27272727272727199</v>
      </c>
      <c r="EL1000" s="278">
        <v>0.43243243199999998</v>
      </c>
      <c r="EM1000" s="278">
        <v>0.175675675</v>
      </c>
      <c r="EN1000" s="278">
        <v>0.39189189099999999</v>
      </c>
      <c r="EO1000" s="278">
        <v>8.6666670000000001E-2</v>
      </c>
      <c r="EP1000" s="278">
        <v>0.43333333000000002</v>
      </c>
      <c r="EQ1000" s="278">
        <v>0.10034208</v>
      </c>
      <c r="ER1000" s="165">
        <v>7.9713150866506294E-2</v>
      </c>
      <c r="ES1000" s="166">
        <v>4.2244897959183598</v>
      </c>
      <c r="ET1000" s="166">
        <v>4.68</v>
      </c>
      <c r="EU1000" s="166">
        <v>5.1265642360765096</v>
      </c>
      <c r="EV1000" s="166">
        <v>5.0148077914909397</v>
      </c>
      <c r="EW1000" s="166">
        <v>5.1180304877193503</v>
      </c>
      <c r="EX1000" s="284">
        <v>-1.6193903982639299E-2</v>
      </c>
    </row>
    <row r="1001" spans="1:156" ht="13" customHeight="1">
      <c r="A1001" s="160" t="s">
        <v>19</v>
      </c>
      <c r="B1001" s="160">
        <v>10179</v>
      </c>
      <c r="C1001" s="160">
        <v>605242</v>
      </c>
      <c r="D1001" s="160">
        <v>13218</v>
      </c>
      <c r="E1001" s="160" t="s">
        <v>3328</v>
      </c>
      <c r="F1001" s="160" t="s">
        <v>3328</v>
      </c>
      <c r="G1001" s="175"/>
      <c r="H1001" s="162" t="s">
        <v>683</v>
      </c>
      <c r="I1001" s="162" t="s">
        <v>596</v>
      </c>
      <c r="J1001" s="161">
        <v>32</v>
      </c>
      <c r="K1001" s="161">
        <v>1</v>
      </c>
      <c r="M1001" s="184" t="s">
        <v>837</v>
      </c>
      <c r="Z1001" s="163"/>
      <c r="AS1001" s="278"/>
      <c r="AT1001" s="278"/>
      <c r="AU1001" s="278"/>
      <c r="AV1001" s="278"/>
      <c r="AW1001" s="278"/>
      <c r="AX1001" s="278"/>
      <c r="AY1001" s="165"/>
      <c r="AZ1001" s="278"/>
      <c r="BA1001" s="278"/>
      <c r="BB1001" s="278"/>
      <c r="BC1001" s="278"/>
      <c r="BD1001" s="164"/>
      <c r="BE1001" s="164"/>
      <c r="BF1001" s="164"/>
      <c r="BG1001" s="164"/>
      <c r="BH1001" s="164"/>
      <c r="BI1001" s="164"/>
      <c r="BJ1001" s="164"/>
      <c r="BK1001" s="164"/>
      <c r="BL1001" s="165"/>
      <c r="BM1001" s="165"/>
      <c r="BN1001" s="165"/>
      <c r="BO1001" s="165"/>
      <c r="BP1001" s="165"/>
      <c r="BQ1001" s="165"/>
      <c r="BR1001" s="165"/>
      <c r="BS1001" s="284"/>
      <c r="BT1001" s="289"/>
      <c r="BU1001" s="279"/>
      <c r="BV1001" s="290"/>
      <c r="BW1001" s="289"/>
      <c r="BX1001" s="289"/>
      <c r="BY1001" s="289"/>
      <c r="BZ1001" s="289"/>
      <c r="CA1001" s="279"/>
      <c r="CB1001" s="290"/>
      <c r="CC1001" s="289"/>
      <c r="CD1001" s="279"/>
      <c r="CE1001" s="328"/>
      <c r="CF1001" s="290"/>
      <c r="CG1001" s="289"/>
      <c r="CH1001" s="279"/>
      <c r="CI1001" s="328"/>
      <c r="CJ1001" s="290"/>
      <c r="CK1001" s="289"/>
      <c r="CL1001" s="279"/>
      <c r="CM1001" s="328"/>
      <c r="CN1001" s="290"/>
      <c r="CO1001" s="289"/>
      <c r="CP1001" s="279"/>
      <c r="CQ1001" s="328"/>
      <c r="CR1001" s="290"/>
      <c r="CS1001" s="289"/>
      <c r="CT1001" s="279"/>
      <c r="CU1001" s="328"/>
      <c r="CV1001" s="328"/>
      <c r="CW1001" s="290"/>
      <c r="CX1001" s="289"/>
      <c r="CY1001" s="279"/>
      <c r="CZ1001" s="328"/>
      <c r="DA1001" s="328"/>
      <c r="DB1001" s="290"/>
      <c r="DC1001" s="289"/>
      <c r="DD1001" s="279"/>
      <c r="DE1001" s="328"/>
      <c r="DF1001" s="328"/>
      <c r="DG1001" s="290"/>
      <c r="DH1001" s="289"/>
      <c r="DI1001" s="284"/>
      <c r="DJ1001" s="163">
        <v>3</v>
      </c>
      <c r="DK1001" s="163">
        <v>0</v>
      </c>
      <c r="DL1001" s="163">
        <v>0</v>
      </c>
      <c r="DM1001" s="163">
        <v>0</v>
      </c>
      <c r="DN1001" s="163">
        <v>0</v>
      </c>
      <c r="DO1001" s="163">
        <v>0</v>
      </c>
      <c r="DP1001" s="165">
        <v>5.2</v>
      </c>
      <c r="DQ1001" s="165"/>
      <c r="DR1001" s="165">
        <v>5.2000000476837096</v>
      </c>
      <c r="DS1001" s="163">
        <v>23</v>
      </c>
      <c r="DT1001" s="163">
        <v>6</v>
      </c>
      <c r="DU1001" s="163">
        <v>3</v>
      </c>
      <c r="DV1001" s="163">
        <v>3</v>
      </c>
      <c r="DW1001" s="163">
        <v>1</v>
      </c>
      <c r="DX1001" s="163">
        <v>2</v>
      </c>
      <c r="DY1001" s="163">
        <v>0</v>
      </c>
      <c r="DZ1001" s="163">
        <v>0</v>
      </c>
      <c r="EA1001" s="163">
        <v>0</v>
      </c>
      <c r="EB1001" s="163">
        <v>0</v>
      </c>
      <c r="EC1001" s="163">
        <v>3</v>
      </c>
      <c r="ED1001" s="165">
        <v>4.7647064169386004</v>
      </c>
      <c r="EE1001" s="165">
        <v>3.1764709446257302</v>
      </c>
      <c r="EF1001" s="165">
        <v>1.58823547231286</v>
      </c>
      <c r="EG1001" s="165">
        <v>9.5294128338772008</v>
      </c>
      <c r="EH1001" s="166">
        <v>1.4117648642781</v>
      </c>
      <c r="EI1001" s="166">
        <v>109.37166221646299</v>
      </c>
      <c r="EJ1001" s="164">
        <v>0.28571428571428498</v>
      </c>
      <c r="EK1001" s="164">
        <v>0.29411764705882298</v>
      </c>
      <c r="EL1001" s="278">
        <v>0.222222222</v>
      </c>
      <c r="EM1001" s="278">
        <v>0.16666666599999999</v>
      </c>
      <c r="EN1001" s="278">
        <v>0.61111111100000004</v>
      </c>
      <c r="EO1001" s="278">
        <v>0.22222222</v>
      </c>
      <c r="EP1001" s="278">
        <v>0.33333332999999998</v>
      </c>
      <c r="EQ1001" s="278">
        <v>5.5555559999999997E-2</v>
      </c>
      <c r="ER1001" s="165">
        <v>2.5308682844062898E-2</v>
      </c>
      <c r="ES1001" s="166">
        <v>4.7647064169386004</v>
      </c>
      <c r="ET1001" s="166">
        <v>10.16</v>
      </c>
      <c r="EU1001" s="166">
        <v>5.3798658139978102</v>
      </c>
      <c r="EV1001" s="166">
        <v>5.9481111405373399</v>
      </c>
      <c r="EW1001" s="166">
        <v>5.7502468763287604</v>
      </c>
      <c r="EX1001" s="284">
        <v>-1.81319750845432E-2</v>
      </c>
    </row>
    <row r="1002" spans="1:156" ht="13" customHeight="1">
      <c r="A1002" s="160" t="s">
        <v>19</v>
      </c>
      <c r="B1002" s="160">
        <v>12685</v>
      </c>
      <c r="C1002" s="160">
        <v>669711</v>
      </c>
      <c r="D1002" s="160">
        <v>20375</v>
      </c>
      <c r="E1002" s="160" t="s">
        <v>609</v>
      </c>
      <c r="F1002" s="160" t="s">
        <v>609</v>
      </c>
      <c r="G1002" s="175"/>
      <c r="H1002" s="162" t="s">
        <v>2935</v>
      </c>
      <c r="I1002" s="162" t="s">
        <v>592</v>
      </c>
      <c r="J1002" s="160">
        <v>30</v>
      </c>
      <c r="K1002" s="161">
        <v>1</v>
      </c>
      <c r="M1002" s="184" t="s">
        <v>837</v>
      </c>
      <c r="Z1002" s="163"/>
      <c r="AS1002" s="278"/>
      <c r="AT1002" s="278"/>
      <c r="AU1002" s="278"/>
      <c r="AV1002" s="278"/>
      <c r="AW1002" s="278"/>
      <c r="AX1002" s="278"/>
      <c r="AY1002" s="456"/>
      <c r="AZ1002" s="278"/>
      <c r="BA1002" s="278"/>
      <c r="BB1002" s="278"/>
      <c r="BC1002" s="278"/>
      <c r="BD1002" s="164"/>
      <c r="BE1002" s="164"/>
      <c r="BF1002" s="164"/>
      <c r="BG1002" s="164"/>
      <c r="BH1002" s="164"/>
      <c r="BI1002" s="164"/>
      <c r="BJ1002" s="165"/>
      <c r="BK1002" s="164"/>
      <c r="BL1002" s="165"/>
      <c r="BM1002" s="165"/>
      <c r="BN1002" s="165"/>
      <c r="BO1002" s="165"/>
      <c r="BP1002" s="165"/>
      <c r="BQ1002" s="165"/>
      <c r="BR1002" s="165"/>
      <c r="BS1002" s="284"/>
      <c r="BT1002" s="289"/>
      <c r="BU1002" s="279"/>
      <c r="BV1002" s="290"/>
      <c r="BW1002" s="289"/>
      <c r="BX1002" s="289"/>
      <c r="BY1002" s="289"/>
      <c r="BZ1002" s="289"/>
      <c r="CA1002" s="279"/>
      <c r="CB1002" s="290"/>
      <c r="CC1002" s="289"/>
      <c r="CD1002" s="279"/>
      <c r="CE1002" s="328"/>
      <c r="CF1002" s="290"/>
      <c r="CG1002" s="289"/>
      <c r="CH1002" s="279"/>
      <c r="CI1002" s="328"/>
      <c r="CJ1002" s="290"/>
      <c r="CK1002" s="289"/>
      <c r="CL1002" s="279"/>
      <c r="CM1002" s="328"/>
      <c r="CN1002" s="290"/>
      <c r="CO1002" s="289"/>
      <c r="CP1002" s="279"/>
      <c r="CQ1002" s="328"/>
      <c r="CR1002" s="290"/>
      <c r="CS1002" s="289"/>
      <c r="CT1002" s="279"/>
      <c r="CU1002" s="328"/>
      <c r="CV1002" s="328"/>
      <c r="CW1002" s="290"/>
      <c r="CX1002" s="289"/>
      <c r="CY1002" s="279"/>
      <c r="CZ1002" s="328"/>
      <c r="DA1002" s="328"/>
      <c r="DB1002" s="290"/>
      <c r="DC1002" s="289"/>
      <c r="DD1002" s="279"/>
      <c r="DE1002" s="328"/>
      <c r="DF1002" s="328"/>
      <c r="DG1002" s="290"/>
      <c r="DH1002" s="289"/>
      <c r="DI1002" s="284"/>
      <c r="DJ1002" s="163">
        <v>44</v>
      </c>
      <c r="DK1002" s="163">
        <v>0</v>
      </c>
      <c r="DL1002" s="163">
        <v>0</v>
      </c>
      <c r="DM1002" s="163">
        <v>2</v>
      </c>
      <c r="DN1002" s="163">
        <v>3</v>
      </c>
      <c r="DO1002" s="163">
        <v>3</v>
      </c>
      <c r="DP1002" s="165">
        <v>40.1</v>
      </c>
      <c r="DQ1002" s="165"/>
      <c r="DR1002" s="165">
        <v>40.099998474121001</v>
      </c>
      <c r="DS1002" s="163">
        <v>171</v>
      </c>
      <c r="DT1002" s="163">
        <v>36</v>
      </c>
      <c r="DU1002" s="163">
        <v>20</v>
      </c>
      <c r="DV1002" s="163">
        <v>15</v>
      </c>
      <c r="DW1002" s="163">
        <v>5</v>
      </c>
      <c r="DX1002" s="163">
        <v>15</v>
      </c>
      <c r="DY1002" s="163">
        <v>1</v>
      </c>
      <c r="DZ1002" s="163">
        <v>2</v>
      </c>
      <c r="EA1002" s="163">
        <v>0</v>
      </c>
      <c r="EB1002" s="163">
        <v>0</v>
      </c>
      <c r="EC1002" s="163">
        <v>33</v>
      </c>
      <c r="ED1002" s="165">
        <v>7.3636372922329603</v>
      </c>
      <c r="EE1002" s="165">
        <v>3.3471078601058899</v>
      </c>
      <c r="EF1002" s="165">
        <v>1.11570262003529</v>
      </c>
      <c r="EG1002" s="165">
        <v>8.0330588642541301</v>
      </c>
      <c r="EH1002" s="166">
        <v>1.26446296937333</v>
      </c>
      <c r="EI1002" s="165">
        <v>98.083382332305007</v>
      </c>
      <c r="EJ1002" s="164">
        <v>0.23376623376623301</v>
      </c>
      <c r="EK1002" s="164">
        <v>0.26724137931034397</v>
      </c>
      <c r="EL1002" s="278">
        <v>0.43333333299999999</v>
      </c>
      <c r="EM1002" s="278">
        <v>0.22500000000000001</v>
      </c>
      <c r="EN1002" s="278">
        <v>0.34166666600000001</v>
      </c>
      <c r="EO1002" s="278">
        <v>5.7851239999999998E-2</v>
      </c>
      <c r="EP1002" s="278">
        <v>0.42148760000000002</v>
      </c>
      <c r="EQ1002" s="278">
        <v>9.9236640000000001E-2</v>
      </c>
      <c r="ER1002" s="165">
        <v>-5.7386349299726698E-2</v>
      </c>
      <c r="ES1002" s="166">
        <v>3.3471078601058899</v>
      </c>
      <c r="ET1002" s="166">
        <v>3.98</v>
      </c>
      <c r="EU1002" s="166">
        <v>4.3254174873628903</v>
      </c>
      <c r="EV1002" s="166">
        <v>4.2127705521661296</v>
      </c>
      <c r="EW1002" s="166">
        <v>4.0433592171985797</v>
      </c>
      <c r="EX1002" s="284">
        <v>-1.9291592761874199E-2</v>
      </c>
      <c r="EZ1002" s="167"/>
    </row>
    <row r="1003" spans="1:156" ht="13" customHeight="1">
      <c r="A1003" s="160" t="s">
        <v>19</v>
      </c>
      <c r="C1003" s="160">
        <v>680880</v>
      </c>
      <c r="D1003" s="160">
        <v>30002</v>
      </c>
      <c r="E1003" s="160" t="s">
        <v>4356</v>
      </c>
      <c r="F1003" s="160" t="s">
        <v>4356</v>
      </c>
      <c r="G1003" s="175"/>
      <c r="H1003" s="162" t="s">
        <v>4037</v>
      </c>
      <c r="I1003" s="162" t="s">
        <v>493</v>
      </c>
      <c r="J1003" s="160">
        <v>25</v>
      </c>
      <c r="K1003" s="161">
        <v>1</v>
      </c>
      <c r="Z1003" s="163"/>
      <c r="AS1003" s="278"/>
      <c r="AT1003" s="278"/>
      <c r="AU1003" s="278"/>
      <c r="AV1003" s="278"/>
      <c r="AW1003" s="278"/>
      <c r="AX1003" s="278"/>
      <c r="AY1003" s="456"/>
      <c r="AZ1003" s="278"/>
      <c r="BA1003" s="278"/>
      <c r="BB1003" s="278"/>
      <c r="BC1003" s="278"/>
      <c r="BD1003" s="164"/>
      <c r="BE1003" s="164"/>
      <c r="BF1003" s="164"/>
      <c r="BG1003" s="164"/>
      <c r="BH1003" s="164"/>
      <c r="BI1003" s="164"/>
      <c r="BJ1003" s="165"/>
      <c r="BK1003" s="164"/>
      <c r="BL1003" s="165"/>
      <c r="BM1003" s="165"/>
      <c r="BN1003" s="165"/>
      <c r="BO1003" s="165"/>
      <c r="BP1003" s="165"/>
      <c r="BQ1003" s="165"/>
      <c r="BR1003" s="165"/>
      <c r="BS1003" s="284"/>
      <c r="BT1003" s="289"/>
      <c r="BU1003" s="279"/>
      <c r="BV1003" s="290"/>
      <c r="BW1003" s="289"/>
      <c r="BX1003" s="289"/>
      <c r="BY1003" s="289"/>
      <c r="BZ1003" s="289"/>
      <c r="CA1003" s="279"/>
      <c r="CB1003" s="290"/>
      <c r="CC1003" s="289"/>
      <c r="CD1003" s="279"/>
      <c r="CE1003" s="328"/>
      <c r="CF1003" s="290"/>
      <c r="CG1003" s="289"/>
      <c r="CH1003" s="279"/>
      <c r="CI1003" s="328"/>
      <c r="CJ1003" s="290"/>
      <c r="CK1003" s="289"/>
      <c r="CL1003" s="279"/>
      <c r="CM1003" s="328"/>
      <c r="CN1003" s="290"/>
      <c r="CO1003" s="289"/>
      <c r="CP1003" s="279"/>
      <c r="CQ1003" s="328"/>
      <c r="CR1003" s="290"/>
      <c r="CS1003" s="289"/>
      <c r="CT1003" s="279"/>
      <c r="CU1003" s="328"/>
      <c r="CV1003" s="328"/>
      <c r="CW1003" s="290"/>
      <c r="CX1003" s="289"/>
      <c r="CY1003" s="279"/>
      <c r="CZ1003" s="328"/>
      <c r="DA1003" s="328"/>
      <c r="DB1003" s="290"/>
      <c r="DC1003" s="289"/>
      <c r="DD1003" s="279"/>
      <c r="DE1003" s="328"/>
      <c r="DF1003" s="328"/>
      <c r="DG1003" s="290"/>
      <c r="DH1003" s="183"/>
      <c r="DI1003" s="284"/>
      <c r="DJ1003" s="163">
        <v>22</v>
      </c>
      <c r="DK1003" s="163">
        <v>2</v>
      </c>
      <c r="DL1003" s="163">
        <v>0</v>
      </c>
      <c r="DM1003" s="163">
        <v>4</v>
      </c>
      <c r="DN1003" s="163">
        <v>2</v>
      </c>
      <c r="DO1003" s="163">
        <v>0</v>
      </c>
      <c r="DP1003" s="165">
        <v>23</v>
      </c>
      <c r="DQ1003" s="165">
        <v>2.0999999046325599</v>
      </c>
      <c r="DR1003" s="165">
        <v>20.2000007629394</v>
      </c>
      <c r="DS1003" s="163">
        <v>103</v>
      </c>
      <c r="DT1003" s="163">
        <v>26</v>
      </c>
      <c r="DU1003" s="163">
        <v>14</v>
      </c>
      <c r="DV1003" s="163">
        <v>13</v>
      </c>
      <c r="DW1003" s="163">
        <v>3</v>
      </c>
      <c r="DX1003" s="163">
        <v>9</v>
      </c>
      <c r="DY1003" s="163">
        <v>0</v>
      </c>
      <c r="DZ1003" s="163">
        <v>1</v>
      </c>
      <c r="EA1003" s="163">
        <v>1</v>
      </c>
      <c r="EB1003" s="163">
        <v>0</v>
      </c>
      <c r="EC1003" s="163">
        <v>17</v>
      </c>
      <c r="ED1003" s="165">
        <v>6.6521752921757997</v>
      </c>
      <c r="EE1003" s="165">
        <v>3.5217398605636601</v>
      </c>
      <c r="EF1003" s="165">
        <v>1.1739132868545501</v>
      </c>
      <c r="EG1003" s="165">
        <v>10.173915152739401</v>
      </c>
      <c r="EH1003" s="166">
        <v>1.5217394459225699</v>
      </c>
      <c r="EI1003" s="165">
        <v>118.04011307547</v>
      </c>
      <c r="EJ1003" s="164">
        <v>0.27956989247311798</v>
      </c>
      <c r="EK1003" s="164">
        <v>0.31506849315068403</v>
      </c>
      <c r="EL1003" s="278">
        <v>0.43421052599999999</v>
      </c>
      <c r="EM1003" s="278">
        <v>0.17105263100000001</v>
      </c>
      <c r="EN1003" s="278">
        <v>0.39473684199999998</v>
      </c>
      <c r="EO1003" s="278">
        <v>0.11842105</v>
      </c>
      <c r="EP1003" s="278">
        <v>0.44736841999999999</v>
      </c>
      <c r="EQ1003" s="278">
        <v>0.125</v>
      </c>
      <c r="ER1003" s="165">
        <v>-8.2255795873723406E-2</v>
      </c>
      <c r="ES1003" s="166">
        <v>5.0869575763697297</v>
      </c>
      <c r="ET1003" s="166">
        <v>5.3</v>
      </c>
      <c r="EU1003" s="166">
        <v>4.6074873554684697</v>
      </c>
      <c r="EV1003" s="166">
        <v>4.8351620851732697</v>
      </c>
      <c r="EW1003" s="166">
        <v>4.4683205686426604</v>
      </c>
      <c r="EX1003" s="284">
        <v>-2.1774005144834501E-2</v>
      </c>
    </row>
    <row r="1004" spans="1:156" ht="13" customHeight="1">
      <c r="A1004" s="160" t="s">
        <v>19</v>
      </c>
      <c r="B1004" s="160">
        <v>12702</v>
      </c>
      <c r="C1004" s="160">
        <v>668970</v>
      </c>
      <c r="D1004" s="160">
        <v>25427</v>
      </c>
      <c r="E1004" s="160" t="s">
        <v>129</v>
      </c>
      <c r="F1004" s="160" t="s">
        <v>129</v>
      </c>
      <c r="G1004" s="175"/>
      <c r="H1004" s="162" t="s">
        <v>3060</v>
      </c>
      <c r="I1004" s="162" t="s">
        <v>305</v>
      </c>
      <c r="J1004" s="160">
        <v>27</v>
      </c>
      <c r="K1004" s="161">
        <v>1</v>
      </c>
      <c r="Z1004" s="163"/>
      <c r="AS1004" s="278"/>
      <c r="AT1004" s="278"/>
      <c r="AU1004" s="278"/>
      <c r="AV1004" s="278"/>
      <c r="AW1004" s="278"/>
      <c r="AX1004" s="278"/>
      <c r="AY1004" s="456"/>
      <c r="AZ1004" s="278"/>
      <c r="BA1004" s="278"/>
      <c r="BB1004" s="278"/>
      <c r="BC1004" s="278"/>
      <c r="BD1004" s="164"/>
      <c r="BE1004" s="164"/>
      <c r="BF1004" s="164"/>
      <c r="BG1004" s="164"/>
      <c r="BH1004" s="164"/>
      <c r="BI1004" s="164"/>
      <c r="BJ1004" s="165"/>
      <c r="BK1004" s="164"/>
      <c r="BL1004" s="165"/>
      <c r="BM1004" s="165"/>
      <c r="BN1004" s="165"/>
      <c r="BO1004" s="165"/>
      <c r="BP1004" s="165"/>
      <c r="BQ1004" s="165"/>
      <c r="BR1004" s="165"/>
      <c r="BS1004" s="284"/>
      <c r="BT1004" s="289"/>
      <c r="BU1004" s="279"/>
      <c r="BV1004" s="290"/>
      <c r="BW1004" s="289"/>
      <c r="BX1004" s="289"/>
      <c r="BY1004" s="289"/>
      <c r="BZ1004" s="289"/>
      <c r="CA1004" s="279"/>
      <c r="CB1004" s="290"/>
      <c r="CC1004" s="289"/>
      <c r="CD1004" s="279"/>
      <c r="CE1004" s="328"/>
      <c r="CF1004" s="290"/>
      <c r="CG1004" s="289"/>
      <c r="CH1004" s="279"/>
      <c r="CI1004" s="328"/>
      <c r="CJ1004" s="290"/>
      <c r="CK1004" s="289"/>
      <c r="CL1004" s="279"/>
      <c r="CM1004" s="328"/>
      <c r="CN1004" s="290"/>
      <c r="CO1004" s="289"/>
      <c r="CP1004" s="279"/>
      <c r="CQ1004" s="328"/>
      <c r="CR1004" s="290"/>
      <c r="CS1004" s="289"/>
      <c r="CT1004" s="279"/>
      <c r="CU1004" s="328"/>
      <c r="CV1004" s="328"/>
      <c r="CW1004" s="290"/>
      <c r="CX1004" s="289"/>
      <c r="CY1004" s="279"/>
      <c r="CZ1004" s="328"/>
      <c r="DA1004" s="328"/>
      <c r="DB1004" s="290"/>
      <c r="DC1004" s="289"/>
      <c r="DD1004" s="279"/>
      <c r="DE1004" s="328"/>
      <c r="DF1004" s="328"/>
      <c r="DG1004" s="290"/>
      <c r="DH1004" s="289"/>
      <c r="DI1004" s="284"/>
      <c r="DJ1004" s="163">
        <v>5</v>
      </c>
      <c r="DK1004" s="163">
        <v>0</v>
      </c>
      <c r="DL1004" s="163">
        <v>0</v>
      </c>
      <c r="DM1004" s="163">
        <v>0</v>
      </c>
      <c r="DN1004" s="163">
        <v>0</v>
      </c>
      <c r="DO1004" s="163">
        <v>0</v>
      </c>
      <c r="DP1004" s="165">
        <v>6.1</v>
      </c>
      <c r="DQ1004" s="165"/>
      <c r="DR1004" s="165">
        <v>6.0999999046325604</v>
      </c>
      <c r="DS1004" s="163">
        <v>26</v>
      </c>
      <c r="DT1004" s="163">
        <v>6</v>
      </c>
      <c r="DU1004" s="163">
        <v>1</v>
      </c>
      <c r="DV1004" s="163">
        <v>1</v>
      </c>
      <c r="DW1004" s="163">
        <v>1</v>
      </c>
      <c r="DX1004" s="163">
        <v>2</v>
      </c>
      <c r="DY1004" s="163">
        <v>0</v>
      </c>
      <c r="DZ1004" s="163">
        <v>0</v>
      </c>
      <c r="EA1004" s="163">
        <v>0</v>
      </c>
      <c r="EB1004" s="163">
        <v>0</v>
      </c>
      <c r="EC1004" s="163">
        <v>5</v>
      </c>
      <c r="ED1004" s="165">
        <v>7.1052645844438604</v>
      </c>
      <c r="EE1004" s="165">
        <v>2.84210583377754</v>
      </c>
      <c r="EF1004" s="165">
        <v>1.42105291688877</v>
      </c>
      <c r="EG1004" s="165">
        <v>8.5263175013326293</v>
      </c>
      <c r="EH1004" s="166">
        <v>1.2631581483455701</v>
      </c>
      <c r="EI1004" s="165">
        <v>97.488952118580201</v>
      </c>
      <c r="EJ1004" s="164">
        <v>0.25</v>
      </c>
      <c r="EK1004" s="164">
        <v>0.27777777777777701</v>
      </c>
      <c r="EL1004" s="278">
        <v>0.31578947299999999</v>
      </c>
      <c r="EM1004" s="278">
        <v>0.263157894</v>
      </c>
      <c r="EN1004" s="278">
        <v>0.42105263100000001</v>
      </c>
      <c r="EO1004" s="278">
        <v>0.10526315999999999</v>
      </c>
      <c r="EP1004" s="278">
        <v>0.26315789000000001</v>
      </c>
      <c r="EQ1004" s="278">
        <v>9.2592590000000002E-2</v>
      </c>
      <c r="ER1004" s="165">
        <v>-0.112576278483643</v>
      </c>
      <c r="ES1004" s="166">
        <v>1.42105291688877</v>
      </c>
      <c r="ET1004" s="166">
        <v>4.1500000000000004</v>
      </c>
      <c r="EU1004" s="166">
        <v>4.5068008264346702</v>
      </c>
      <c r="EV1004" s="166">
        <v>4.3167594281771802</v>
      </c>
      <c r="EW1004" s="166">
        <v>4.10304568412643</v>
      </c>
      <c r="EX1004" s="284">
        <v>-2.1900698542594899E-2</v>
      </c>
    </row>
    <row r="1005" spans="1:156" ht="13" customHeight="1">
      <c r="A1005" s="160" t="s">
        <v>19</v>
      </c>
      <c r="B1005" s="160">
        <v>13028</v>
      </c>
      <c r="C1005" s="160">
        <v>656848</v>
      </c>
      <c r="D1005" s="160">
        <v>20827</v>
      </c>
      <c r="E1005" s="160" t="s">
        <v>555</v>
      </c>
      <c r="F1005" s="160" t="s">
        <v>555</v>
      </c>
      <c r="G1005" s="175"/>
      <c r="H1005" s="162" t="s">
        <v>3951</v>
      </c>
      <c r="I1005" s="162" t="s">
        <v>596</v>
      </c>
      <c r="J1005" s="160">
        <v>31</v>
      </c>
      <c r="K1005" s="161">
        <v>1</v>
      </c>
      <c r="M1005" s="184" t="s">
        <v>837</v>
      </c>
      <c r="Z1005" s="163"/>
      <c r="AS1005" s="278"/>
      <c r="AT1005" s="278"/>
      <c r="AU1005" s="278"/>
      <c r="AV1005" s="278"/>
      <c r="AW1005" s="278"/>
      <c r="AX1005" s="278"/>
      <c r="AY1005" s="456"/>
      <c r="AZ1005" s="278"/>
      <c r="BA1005" s="278"/>
      <c r="BB1005" s="278"/>
      <c r="BC1005" s="278"/>
      <c r="BD1005" s="164"/>
      <c r="BE1005" s="164"/>
      <c r="BF1005" s="164"/>
      <c r="BG1005" s="164"/>
      <c r="BH1005" s="164"/>
      <c r="BI1005" s="164"/>
      <c r="BJ1005" s="165"/>
      <c r="BK1005" s="164"/>
      <c r="BL1005" s="165"/>
      <c r="BM1005" s="165"/>
      <c r="BN1005" s="165"/>
      <c r="BO1005" s="165"/>
      <c r="BP1005" s="165"/>
      <c r="BQ1005" s="165"/>
      <c r="BR1005" s="165"/>
      <c r="BS1005" s="284"/>
      <c r="BT1005" s="289"/>
      <c r="BU1005" s="279"/>
      <c r="BV1005" s="290"/>
      <c r="BW1005" s="289"/>
      <c r="BX1005" s="289"/>
      <c r="BY1005" s="289"/>
      <c r="BZ1005" s="289"/>
      <c r="CA1005" s="279"/>
      <c r="CB1005" s="290"/>
      <c r="CC1005" s="289"/>
      <c r="CD1005" s="279"/>
      <c r="CE1005" s="328"/>
      <c r="CF1005" s="290"/>
      <c r="CG1005" s="289"/>
      <c r="CH1005" s="279"/>
      <c r="CI1005" s="328"/>
      <c r="CJ1005" s="290"/>
      <c r="CK1005" s="289"/>
      <c r="CL1005" s="279"/>
      <c r="CM1005" s="328"/>
      <c r="CN1005" s="290"/>
      <c r="CO1005" s="289"/>
      <c r="CP1005" s="279"/>
      <c r="CQ1005" s="328"/>
      <c r="CR1005" s="290"/>
      <c r="CS1005" s="289"/>
      <c r="CT1005" s="279"/>
      <c r="CU1005" s="328"/>
      <c r="CV1005" s="328"/>
      <c r="CW1005" s="290"/>
      <c r="CX1005" s="289"/>
      <c r="CY1005" s="279"/>
      <c r="CZ1005" s="328"/>
      <c r="DA1005" s="328"/>
      <c r="DB1005" s="290"/>
      <c r="DC1005" s="289"/>
      <c r="DD1005" s="279"/>
      <c r="DE1005" s="328"/>
      <c r="DF1005" s="328"/>
      <c r="DG1005" s="290"/>
      <c r="DH1005" s="183"/>
      <c r="DI1005" s="284"/>
      <c r="DJ1005" s="163">
        <v>4</v>
      </c>
      <c r="DK1005" s="163">
        <v>0</v>
      </c>
      <c r="DL1005" s="163">
        <v>0</v>
      </c>
      <c r="DM1005" s="163">
        <v>0</v>
      </c>
      <c r="DN1005" s="163">
        <v>0</v>
      </c>
      <c r="DO1005" s="163">
        <v>0</v>
      </c>
      <c r="DP1005" s="165">
        <v>6.2</v>
      </c>
      <c r="DQ1005" s="165"/>
      <c r="DR1005" s="165">
        <v>6.1999998092651296</v>
      </c>
      <c r="DS1005" s="163">
        <v>28</v>
      </c>
      <c r="DT1005" s="163">
        <v>7</v>
      </c>
      <c r="DU1005" s="163">
        <v>3</v>
      </c>
      <c r="DV1005" s="163">
        <v>3</v>
      </c>
      <c r="DW1005" s="163">
        <v>1</v>
      </c>
      <c r="DX1005" s="163">
        <v>2</v>
      </c>
      <c r="DY1005" s="163">
        <v>0</v>
      </c>
      <c r="DZ1005" s="163">
        <v>0</v>
      </c>
      <c r="EA1005" s="163">
        <v>1</v>
      </c>
      <c r="EB1005" s="163">
        <v>0</v>
      </c>
      <c r="EC1005" s="163">
        <v>5</v>
      </c>
      <c r="ED1005" s="165">
        <v>6.7500006437302202</v>
      </c>
      <c r="EE1005" s="165">
        <v>2.70000025749209</v>
      </c>
      <c r="EF1005" s="165">
        <v>1.3500001287460399</v>
      </c>
      <c r="EG1005" s="165">
        <v>9.4500009012223103</v>
      </c>
      <c r="EH1005" s="166">
        <v>1.3500001287460399</v>
      </c>
      <c r="EI1005" s="165">
        <v>104.19130659433</v>
      </c>
      <c r="EJ1005" s="164">
        <v>0.269230769230769</v>
      </c>
      <c r="EK1005" s="164">
        <v>0.3</v>
      </c>
      <c r="EL1005" s="278">
        <v>0.42857142799999998</v>
      </c>
      <c r="EM1005" s="278">
        <v>0.19047618999999999</v>
      </c>
      <c r="EN1005" s="278">
        <v>0.38095237999999998</v>
      </c>
      <c r="EO1005" s="278">
        <v>4.7619050000000003E-2</v>
      </c>
      <c r="EP1005" s="278">
        <v>0.33333332999999998</v>
      </c>
      <c r="EQ1005" s="278">
        <v>9.9236640000000001E-2</v>
      </c>
      <c r="ER1005" s="165">
        <v>0.19483237586298099</v>
      </c>
      <c r="ES1005" s="166">
        <v>4.0500003862381302</v>
      </c>
      <c r="ET1005" s="166">
        <v>3.77</v>
      </c>
      <c r="EU1005" s="166">
        <v>4.4357480382919396</v>
      </c>
      <c r="EV1005" s="166">
        <v>4.25520872897728</v>
      </c>
      <c r="EW1005" s="166">
        <v>4.0631206033018898</v>
      </c>
      <c r="EX1005" s="284">
        <v>-2.2585486993193599E-2</v>
      </c>
    </row>
    <row r="1006" spans="1:156" ht="13" customHeight="1">
      <c r="A1006" s="160" t="s">
        <v>19</v>
      </c>
      <c r="C1006" s="160">
        <v>692285</v>
      </c>
      <c r="D1006" s="160">
        <v>31184</v>
      </c>
      <c r="E1006" s="160" t="s">
        <v>609</v>
      </c>
      <c r="F1006" s="160" t="s">
        <v>609</v>
      </c>
      <c r="G1006" s="175"/>
      <c r="H1006" s="162" t="s">
        <v>452</v>
      </c>
      <c r="I1006" s="162" t="s">
        <v>589</v>
      </c>
      <c r="J1006" s="160">
        <v>24</v>
      </c>
      <c r="K1006" s="161">
        <v>1</v>
      </c>
      <c r="Z1006" s="163"/>
      <c r="AS1006" s="278"/>
      <c r="AT1006" s="278"/>
      <c r="AU1006" s="278"/>
      <c r="AV1006" s="278"/>
      <c r="AW1006" s="278"/>
      <c r="AX1006" s="278"/>
      <c r="AY1006" s="456"/>
      <c r="AZ1006" s="278"/>
      <c r="BA1006" s="278"/>
      <c r="BB1006" s="278"/>
      <c r="BC1006" s="278"/>
      <c r="BD1006" s="164"/>
      <c r="BE1006" s="164"/>
      <c r="BF1006" s="164"/>
      <c r="BG1006" s="164"/>
      <c r="BH1006" s="164"/>
      <c r="BI1006" s="164"/>
      <c r="BJ1006" s="165"/>
      <c r="BK1006" s="164"/>
      <c r="BL1006" s="165"/>
      <c r="BM1006" s="165"/>
      <c r="BN1006" s="165"/>
      <c r="BO1006" s="165"/>
      <c r="BP1006" s="165"/>
      <c r="BQ1006" s="165"/>
      <c r="BR1006" s="165"/>
      <c r="BS1006" s="284"/>
      <c r="BT1006" s="289"/>
      <c r="BU1006" s="279"/>
      <c r="BV1006" s="290"/>
      <c r="BW1006" s="289"/>
      <c r="BX1006" s="289"/>
      <c r="BY1006" s="289"/>
      <c r="BZ1006" s="289"/>
      <c r="CA1006" s="279"/>
      <c r="CB1006" s="290"/>
      <c r="CC1006" s="289"/>
      <c r="CD1006" s="279"/>
      <c r="CE1006" s="328"/>
      <c r="CF1006" s="290"/>
      <c r="CG1006" s="289"/>
      <c r="CH1006" s="279"/>
      <c r="CI1006" s="328"/>
      <c r="CJ1006" s="290"/>
      <c r="CK1006" s="289"/>
      <c r="CL1006" s="279"/>
      <c r="CM1006" s="328"/>
      <c r="CN1006" s="290"/>
      <c r="CO1006" s="289"/>
      <c r="CP1006" s="279"/>
      <c r="CQ1006" s="328"/>
      <c r="CR1006" s="290"/>
      <c r="CS1006" s="289"/>
      <c r="CT1006" s="279"/>
      <c r="CU1006" s="328"/>
      <c r="CV1006" s="328"/>
      <c r="CW1006" s="290"/>
      <c r="CX1006" s="289"/>
      <c r="CY1006" s="279"/>
      <c r="CZ1006" s="328"/>
      <c r="DA1006" s="328"/>
      <c r="DB1006" s="290"/>
      <c r="DC1006" s="289"/>
      <c r="DD1006" s="279"/>
      <c r="DE1006" s="328"/>
      <c r="DF1006" s="328"/>
      <c r="DG1006" s="290"/>
      <c r="DH1006" s="183"/>
      <c r="DI1006" s="284"/>
      <c r="DJ1006" s="163">
        <v>13</v>
      </c>
      <c r="DK1006" s="163">
        <v>0</v>
      </c>
      <c r="DL1006" s="163">
        <v>0</v>
      </c>
      <c r="DM1006" s="163">
        <v>0</v>
      </c>
      <c r="DN1006" s="163">
        <v>1</v>
      </c>
      <c r="DO1006" s="163">
        <v>0</v>
      </c>
      <c r="DP1006" s="165">
        <v>17.100000000000001</v>
      </c>
      <c r="DQ1006" s="165"/>
      <c r="DR1006" s="165">
        <v>17.100000381469702</v>
      </c>
      <c r="DS1006" s="163">
        <v>72</v>
      </c>
      <c r="DT1006" s="163">
        <v>9</v>
      </c>
      <c r="DU1006" s="163">
        <v>8</v>
      </c>
      <c r="DV1006" s="163">
        <v>8</v>
      </c>
      <c r="DW1006" s="163">
        <v>0</v>
      </c>
      <c r="DX1006" s="163">
        <v>14</v>
      </c>
      <c r="DY1006" s="163">
        <v>0</v>
      </c>
      <c r="DZ1006" s="163">
        <v>0</v>
      </c>
      <c r="EA1006" s="163">
        <v>0</v>
      </c>
      <c r="EB1006" s="163">
        <v>0</v>
      </c>
      <c r="EC1006" s="163">
        <v>10</v>
      </c>
      <c r="ED1006" s="165">
        <v>5.1923086445714199</v>
      </c>
      <c r="EE1006" s="165">
        <v>7.2692321023999904</v>
      </c>
      <c r="EF1006" s="165">
        <v>0</v>
      </c>
      <c r="EG1006" s="165">
        <v>4.67307778011428</v>
      </c>
      <c r="EH1006" s="166">
        <v>1.32692332027936</v>
      </c>
      <c r="EI1006" s="165">
        <v>102.928381851398</v>
      </c>
      <c r="EJ1006" s="164">
        <v>0.15517241379310301</v>
      </c>
      <c r="EK1006" s="164">
        <v>0.1875</v>
      </c>
      <c r="EL1006" s="278">
        <v>0.45833333300000001</v>
      </c>
      <c r="EM1006" s="278">
        <v>0.1875</v>
      </c>
      <c r="EN1006" s="278">
        <v>0.35416666600000002</v>
      </c>
      <c r="EO1006" s="278">
        <v>6.25E-2</v>
      </c>
      <c r="EP1006" s="278">
        <v>0.33333332999999998</v>
      </c>
      <c r="EQ1006" s="278">
        <v>0.12110727</v>
      </c>
      <c r="ER1006" s="165">
        <v>-0.64266709296258995</v>
      </c>
      <c r="ES1006" s="166">
        <v>4.1538469156571303</v>
      </c>
      <c r="ET1006" s="166">
        <v>6.06</v>
      </c>
      <c r="EU1006" s="166">
        <v>4.3549789115522399</v>
      </c>
      <c r="EV1006" s="166">
        <v>5.8011730245879196</v>
      </c>
      <c r="EW1006" s="166">
        <v>6.3682503524112697</v>
      </c>
      <c r="EX1006" s="284">
        <v>-2.60910969227552E-2</v>
      </c>
    </row>
    <row r="1007" spans="1:156" ht="13" customHeight="1">
      <c r="A1007" s="160" t="s">
        <v>19</v>
      </c>
      <c r="C1007" s="160">
        <v>687847</v>
      </c>
      <c r="D1007" s="160">
        <v>26353</v>
      </c>
      <c r="E1007" s="160" t="s">
        <v>14</v>
      </c>
      <c r="F1007" s="160" t="s">
        <v>14</v>
      </c>
      <c r="G1007" s="175"/>
      <c r="H1007" s="162" t="s">
        <v>4092</v>
      </c>
      <c r="I1007" s="162" t="s">
        <v>4091</v>
      </c>
      <c r="J1007" s="160">
        <v>24</v>
      </c>
      <c r="K1007" s="161">
        <v>1</v>
      </c>
      <c r="Z1007" s="163"/>
      <c r="AS1007" s="278"/>
      <c r="AT1007" s="278"/>
      <c r="AU1007" s="278"/>
      <c r="AV1007" s="278"/>
      <c r="AW1007" s="278"/>
      <c r="AX1007" s="278"/>
      <c r="AY1007" s="456"/>
      <c r="AZ1007" s="278"/>
      <c r="BA1007" s="278"/>
      <c r="BB1007" s="278"/>
      <c r="BC1007" s="278"/>
      <c r="BD1007" s="164"/>
      <c r="BE1007" s="164"/>
      <c r="BF1007" s="164"/>
      <c r="BG1007" s="164"/>
      <c r="BH1007" s="164"/>
      <c r="BI1007" s="164"/>
      <c r="BJ1007" s="165"/>
      <c r="BK1007" s="164"/>
      <c r="BL1007" s="165"/>
      <c r="BM1007" s="165"/>
      <c r="BN1007" s="165"/>
      <c r="BO1007" s="165"/>
      <c r="BP1007" s="165"/>
      <c r="BQ1007" s="165"/>
      <c r="BR1007" s="165"/>
      <c r="BS1007" s="284"/>
      <c r="BT1007" s="289"/>
      <c r="BU1007" s="279"/>
      <c r="BV1007" s="290"/>
      <c r="BW1007" s="289"/>
      <c r="BX1007" s="289"/>
      <c r="BY1007" s="289"/>
      <c r="BZ1007" s="289"/>
      <c r="CA1007" s="279"/>
      <c r="CB1007" s="290"/>
      <c r="CC1007" s="289"/>
      <c r="CD1007" s="279"/>
      <c r="CE1007" s="328"/>
      <c r="CF1007" s="290"/>
      <c r="CG1007" s="289"/>
      <c r="CH1007" s="279"/>
      <c r="CI1007" s="328"/>
      <c r="CJ1007" s="290"/>
      <c r="CK1007" s="289"/>
      <c r="CL1007" s="279"/>
      <c r="CM1007" s="328"/>
      <c r="CN1007" s="290"/>
      <c r="CO1007" s="289"/>
      <c r="CP1007" s="279"/>
      <c r="CQ1007" s="328"/>
      <c r="CR1007" s="290"/>
      <c r="CS1007" s="289"/>
      <c r="CT1007" s="279"/>
      <c r="CU1007" s="328"/>
      <c r="CV1007" s="328"/>
      <c r="CW1007" s="290"/>
      <c r="CX1007" s="289"/>
      <c r="CY1007" s="279"/>
      <c r="CZ1007" s="328"/>
      <c r="DA1007" s="328"/>
      <c r="DB1007" s="290"/>
      <c r="DC1007" s="289"/>
      <c r="DD1007" s="279"/>
      <c r="DE1007" s="328"/>
      <c r="DF1007" s="328"/>
      <c r="DG1007" s="290"/>
      <c r="DH1007" s="183"/>
      <c r="DI1007" s="284"/>
      <c r="DJ1007" s="163">
        <v>5</v>
      </c>
      <c r="DK1007" s="163">
        <v>0</v>
      </c>
      <c r="DL1007" s="163">
        <v>0</v>
      </c>
      <c r="DM1007" s="163">
        <v>0</v>
      </c>
      <c r="DN1007" s="163">
        <v>0</v>
      </c>
      <c r="DO1007" s="163">
        <v>0</v>
      </c>
      <c r="DP1007" s="165">
        <v>4.2</v>
      </c>
      <c r="DQ1007" s="165"/>
      <c r="DR1007" s="165">
        <v>4.1999998092651296</v>
      </c>
      <c r="DS1007" s="163">
        <v>23</v>
      </c>
      <c r="DT1007" s="163">
        <v>4</v>
      </c>
      <c r="DU1007" s="163">
        <v>2</v>
      </c>
      <c r="DV1007" s="163">
        <v>2</v>
      </c>
      <c r="DW1007" s="163">
        <v>0</v>
      </c>
      <c r="DX1007" s="163">
        <v>6</v>
      </c>
      <c r="DY1007" s="163">
        <v>0</v>
      </c>
      <c r="DZ1007" s="163">
        <v>0</v>
      </c>
      <c r="EA1007" s="163">
        <v>0</v>
      </c>
      <c r="EB1007" s="163">
        <v>0</v>
      </c>
      <c r="EC1007" s="163">
        <v>5</v>
      </c>
      <c r="ED1007" s="165">
        <v>9.6428584565923501</v>
      </c>
      <c r="EE1007" s="165">
        <v>11.571430147910799</v>
      </c>
      <c r="EF1007" s="165">
        <v>0</v>
      </c>
      <c r="EG1007" s="165">
        <v>7.7142867652738696</v>
      </c>
      <c r="EH1007" s="166">
        <v>2.1428574347982998</v>
      </c>
      <c r="EI1007" s="165">
        <v>166.21973925033799</v>
      </c>
      <c r="EJ1007" s="164">
        <v>0.23529411764705799</v>
      </c>
      <c r="EK1007" s="164">
        <v>0.33333333333333298</v>
      </c>
      <c r="EL1007" s="278">
        <v>0.41666666600000002</v>
      </c>
      <c r="EM1007" s="278">
        <v>8.3333332999999996E-2</v>
      </c>
      <c r="EN1007" s="278">
        <v>0.5</v>
      </c>
      <c r="EO1007" s="278">
        <v>0.33333332999999998</v>
      </c>
      <c r="EP1007" s="278">
        <v>0.5</v>
      </c>
      <c r="EQ1007" s="278">
        <v>9.0909089999999998E-2</v>
      </c>
      <c r="ER1007" s="165">
        <v>-0.16394016345387299</v>
      </c>
      <c r="ES1007" s="166">
        <v>3.8571433826369299</v>
      </c>
      <c r="ET1007" s="166">
        <v>8.4700000000000006</v>
      </c>
      <c r="EU1007" s="166">
        <v>4.8000338573845296</v>
      </c>
      <c r="EV1007" s="166">
        <v>6.6958848741411403</v>
      </c>
      <c r="EW1007" s="166">
        <v>6.7058763649472999</v>
      </c>
      <c r="EX1007" s="284">
        <v>-2.8016027063131301E-2</v>
      </c>
    </row>
    <row r="1008" spans="1:156" ht="13" customHeight="1">
      <c r="A1008" s="160" t="s">
        <v>19</v>
      </c>
      <c r="B1008" s="160">
        <v>8736</v>
      </c>
      <c r="C1008" s="160">
        <v>493603</v>
      </c>
      <c r="D1008" s="160">
        <v>1247</v>
      </c>
      <c r="E1008" s="160" t="s">
        <v>16</v>
      </c>
      <c r="F1008" s="160" t="s">
        <v>16</v>
      </c>
      <c r="G1008" s="175"/>
      <c r="H1008" s="168" t="s">
        <v>139</v>
      </c>
      <c r="I1008" s="169" t="s">
        <v>613</v>
      </c>
      <c r="J1008" s="170">
        <v>39</v>
      </c>
      <c r="K1008" s="161">
        <v>1</v>
      </c>
      <c r="M1008" s="184" t="s">
        <v>837</v>
      </c>
      <c r="Z1008" s="163"/>
      <c r="AS1008" s="278"/>
      <c r="AT1008" s="278"/>
      <c r="AU1008" s="278"/>
      <c r="AV1008" s="278"/>
      <c r="AW1008" s="278"/>
      <c r="AX1008" s="278"/>
      <c r="AY1008" s="456"/>
      <c r="AZ1008" s="278"/>
      <c r="BA1008" s="278"/>
      <c r="BB1008" s="278"/>
      <c r="BC1008" s="278"/>
      <c r="BD1008" s="164"/>
      <c r="BE1008" s="164"/>
      <c r="BF1008" s="164"/>
      <c r="BG1008" s="164"/>
      <c r="BH1008" s="164"/>
      <c r="BI1008" s="164"/>
      <c r="BJ1008" s="165"/>
      <c r="BK1008" s="164"/>
      <c r="BL1008" s="165"/>
      <c r="BM1008" s="165"/>
      <c r="BN1008" s="165"/>
      <c r="BO1008" s="165"/>
      <c r="BP1008" s="165"/>
      <c r="BQ1008" s="165"/>
      <c r="BR1008" s="165"/>
      <c r="BS1008" s="284"/>
      <c r="BT1008" s="289"/>
      <c r="BU1008" s="279"/>
      <c r="BV1008" s="290"/>
      <c r="BW1008" s="289"/>
      <c r="BX1008" s="289"/>
      <c r="BY1008" s="289"/>
      <c r="BZ1008" s="289"/>
      <c r="CA1008" s="279"/>
      <c r="CB1008" s="290"/>
      <c r="CC1008" s="289"/>
      <c r="CD1008" s="279"/>
      <c r="CE1008" s="328"/>
      <c r="CF1008" s="290"/>
      <c r="CG1008" s="289"/>
      <c r="CH1008" s="279"/>
      <c r="CI1008" s="328"/>
      <c r="CJ1008" s="290"/>
      <c r="CK1008" s="289"/>
      <c r="CL1008" s="279"/>
      <c r="CM1008" s="328"/>
      <c r="CN1008" s="290"/>
      <c r="CO1008" s="289"/>
      <c r="CP1008" s="279"/>
      <c r="CQ1008" s="328"/>
      <c r="CR1008" s="290"/>
      <c r="CS1008" s="289"/>
      <c r="CT1008" s="279"/>
      <c r="CU1008" s="328"/>
      <c r="CV1008" s="328"/>
      <c r="CW1008" s="290"/>
      <c r="CX1008" s="289"/>
      <c r="CY1008" s="279"/>
      <c r="CZ1008" s="328"/>
      <c r="DA1008" s="328"/>
      <c r="DB1008" s="290"/>
      <c r="DC1008" s="289"/>
      <c r="DD1008" s="279"/>
      <c r="DE1008" s="328"/>
      <c r="DF1008" s="328"/>
      <c r="DG1008" s="290"/>
      <c r="DH1008" s="289"/>
      <c r="DI1008" s="284"/>
      <c r="DJ1008" s="163">
        <v>3</v>
      </c>
      <c r="DK1008" s="163">
        <v>0</v>
      </c>
      <c r="DL1008" s="163">
        <v>0</v>
      </c>
      <c r="DM1008" s="163">
        <v>0</v>
      </c>
      <c r="DN1008" s="163">
        <v>0</v>
      </c>
      <c r="DO1008" s="163">
        <v>0</v>
      </c>
      <c r="DP1008" s="165">
        <v>1.2</v>
      </c>
      <c r="DQ1008" s="165"/>
      <c r="DR1008" s="165">
        <v>1.20000004768371</v>
      </c>
      <c r="DS1008" s="163">
        <v>9</v>
      </c>
      <c r="DT1008" s="163">
        <v>0</v>
      </c>
      <c r="DU1008" s="163">
        <v>0</v>
      </c>
      <c r="DV1008" s="163">
        <v>0</v>
      </c>
      <c r="DW1008" s="163">
        <v>0</v>
      </c>
      <c r="DX1008" s="163">
        <v>4</v>
      </c>
      <c r="DY1008" s="163">
        <v>0</v>
      </c>
      <c r="DZ1008" s="163">
        <v>0</v>
      </c>
      <c r="EA1008" s="163">
        <v>0</v>
      </c>
      <c r="EB1008" s="163">
        <v>0</v>
      </c>
      <c r="EC1008" s="163">
        <v>3</v>
      </c>
      <c r="ED1008" s="165">
        <v>16.200016608255201</v>
      </c>
      <c r="EE1008" s="165">
        <v>21.600022144340301</v>
      </c>
      <c r="EF1008" s="165">
        <v>0</v>
      </c>
      <c r="EG1008" s="165">
        <v>0</v>
      </c>
      <c r="EH1008" s="166">
        <v>2.4000024604822499</v>
      </c>
      <c r="EI1008" s="165">
        <v>186.16627345490201</v>
      </c>
      <c r="EJ1008" s="164">
        <v>0</v>
      </c>
      <c r="EK1008" s="164">
        <v>0</v>
      </c>
      <c r="EL1008" s="278">
        <v>0</v>
      </c>
      <c r="EM1008" s="278">
        <v>0</v>
      </c>
      <c r="EN1008" s="278">
        <v>1</v>
      </c>
      <c r="EO1008" s="278">
        <v>0</v>
      </c>
      <c r="EP1008" s="278">
        <v>0</v>
      </c>
      <c r="EQ1008" s="278">
        <v>7.1428569999999997E-2</v>
      </c>
      <c r="ER1008" s="165">
        <v>3.7303846134992998E-2</v>
      </c>
      <c r="ES1008" s="166">
        <v>0</v>
      </c>
      <c r="ET1008" s="166">
        <v>5.23</v>
      </c>
      <c r="EU1008" s="166">
        <v>6.6857516002692803</v>
      </c>
      <c r="EV1008" s="166">
        <v>8.4552141222249695</v>
      </c>
      <c r="EW1008" s="166">
        <v>9.8952221755785192</v>
      </c>
      <c r="EX1008" s="284">
        <v>-3.0566647648811299E-2</v>
      </c>
      <c r="EZ1008" s="167"/>
    </row>
    <row r="1009" spans="1:156" ht="13" customHeight="1">
      <c r="A1009" s="160" t="s">
        <v>19</v>
      </c>
      <c r="B1009" s="160">
        <v>13046</v>
      </c>
      <c r="C1009" s="160">
        <v>700270</v>
      </c>
      <c r="D1009" s="160">
        <v>29271</v>
      </c>
      <c r="E1009" s="160" t="s">
        <v>45</v>
      </c>
      <c r="F1009" s="160" t="s">
        <v>45</v>
      </c>
      <c r="G1009" s="175"/>
      <c r="H1009" s="162" t="s">
        <v>3345</v>
      </c>
      <c r="I1009" s="162" t="s">
        <v>4143</v>
      </c>
      <c r="J1009" s="160">
        <v>24</v>
      </c>
      <c r="K1009" s="161">
        <v>1</v>
      </c>
      <c r="M1009" s="184" t="s">
        <v>837</v>
      </c>
      <c r="Z1009" s="163"/>
      <c r="AS1009" s="278"/>
      <c r="AT1009" s="278"/>
      <c r="AU1009" s="278"/>
      <c r="AV1009" s="278"/>
      <c r="AW1009" s="278"/>
      <c r="AX1009" s="278"/>
      <c r="AY1009" s="456"/>
      <c r="AZ1009" s="278"/>
      <c r="BA1009" s="278"/>
      <c r="BB1009" s="278"/>
      <c r="BC1009" s="278"/>
      <c r="BD1009" s="164"/>
      <c r="BE1009" s="164"/>
      <c r="BF1009" s="164"/>
      <c r="BG1009" s="164"/>
      <c r="BH1009" s="164"/>
      <c r="BI1009" s="164"/>
      <c r="BJ1009" s="165"/>
      <c r="BK1009" s="164"/>
      <c r="BL1009" s="165"/>
      <c r="BM1009" s="165"/>
      <c r="BN1009" s="165"/>
      <c r="BO1009" s="165"/>
      <c r="BP1009" s="165"/>
      <c r="BQ1009" s="165"/>
      <c r="BR1009" s="165"/>
      <c r="BS1009" s="284"/>
      <c r="BT1009" s="289"/>
      <c r="BU1009" s="279"/>
      <c r="BV1009" s="290"/>
      <c r="BW1009" s="289"/>
      <c r="BX1009" s="289"/>
      <c r="BY1009" s="289"/>
      <c r="BZ1009" s="289"/>
      <c r="CA1009" s="279"/>
      <c r="CB1009" s="290"/>
      <c r="CC1009" s="289"/>
      <c r="CD1009" s="279"/>
      <c r="CE1009" s="328"/>
      <c r="CF1009" s="290"/>
      <c r="CG1009" s="289"/>
      <c r="CH1009" s="279"/>
      <c r="CI1009" s="328"/>
      <c r="CJ1009" s="290"/>
      <c r="CK1009" s="289"/>
      <c r="CL1009" s="279"/>
      <c r="CM1009" s="328"/>
      <c r="CN1009" s="290"/>
      <c r="CO1009" s="289"/>
      <c r="CP1009" s="279"/>
      <c r="CQ1009" s="328"/>
      <c r="CR1009" s="290"/>
      <c r="CS1009" s="289"/>
      <c r="CT1009" s="279"/>
      <c r="CU1009" s="328"/>
      <c r="CV1009" s="328"/>
      <c r="CW1009" s="290"/>
      <c r="CX1009" s="289"/>
      <c r="CY1009" s="279"/>
      <c r="CZ1009" s="328"/>
      <c r="DA1009" s="328"/>
      <c r="DB1009" s="290"/>
      <c r="DC1009" s="289"/>
      <c r="DD1009" s="279"/>
      <c r="DE1009" s="328"/>
      <c r="DF1009" s="328"/>
      <c r="DG1009" s="290"/>
      <c r="DH1009" s="183"/>
      <c r="DI1009" s="284"/>
      <c r="DJ1009" s="163">
        <v>1</v>
      </c>
      <c r="DK1009" s="163">
        <v>0</v>
      </c>
      <c r="DL1009" s="163">
        <v>0</v>
      </c>
      <c r="DM1009" s="163">
        <v>0</v>
      </c>
      <c r="DN1009" s="163">
        <v>0</v>
      </c>
      <c r="DO1009" s="163">
        <v>0</v>
      </c>
      <c r="DP1009" s="165">
        <v>3</v>
      </c>
      <c r="DQ1009" s="165"/>
      <c r="DR1009" s="165">
        <v>3</v>
      </c>
      <c r="DS1009" s="163">
        <v>15</v>
      </c>
      <c r="DT1009" s="163">
        <v>4</v>
      </c>
      <c r="DU1009" s="163">
        <v>3</v>
      </c>
      <c r="DV1009" s="163">
        <v>3</v>
      </c>
      <c r="DW1009" s="163">
        <v>0</v>
      </c>
      <c r="DX1009" s="163">
        <v>3</v>
      </c>
      <c r="DY1009" s="163">
        <v>0</v>
      </c>
      <c r="DZ1009" s="163">
        <v>0</v>
      </c>
      <c r="EA1009" s="163">
        <v>1</v>
      </c>
      <c r="EB1009" s="163">
        <v>0</v>
      </c>
      <c r="EC1009" s="163">
        <v>1</v>
      </c>
      <c r="ED1009" s="165">
        <v>3</v>
      </c>
      <c r="EE1009" s="165">
        <v>9</v>
      </c>
      <c r="EF1009" s="165">
        <v>0</v>
      </c>
      <c r="EG1009" s="165">
        <v>12</v>
      </c>
      <c r="EH1009" s="166">
        <v>2.3333333333333299</v>
      </c>
      <c r="EI1009" s="165">
        <v>180.08372261854501</v>
      </c>
      <c r="EJ1009" s="164">
        <v>0.33333333333333298</v>
      </c>
      <c r="EK1009" s="164">
        <v>0.36363636363636298</v>
      </c>
      <c r="EL1009" s="278">
        <v>0.36363636300000002</v>
      </c>
      <c r="EM1009" s="278">
        <v>0.27272727200000002</v>
      </c>
      <c r="EN1009" s="278">
        <v>0.36363636300000002</v>
      </c>
      <c r="EO1009" s="278">
        <v>9.0909089999999998E-2</v>
      </c>
      <c r="EP1009" s="278">
        <v>0.63636364000000001</v>
      </c>
      <c r="EQ1009" s="278">
        <v>3.3333330000000001E-2</v>
      </c>
      <c r="ER1009" s="165">
        <v>-1.3215529142740301E-2</v>
      </c>
      <c r="ES1009" s="166">
        <v>9</v>
      </c>
      <c r="ET1009" s="166">
        <v>12.16</v>
      </c>
      <c r="EU1009" s="166">
        <v>5.4190812428792299</v>
      </c>
      <c r="EV1009" s="166">
        <v>7.3851486961046797</v>
      </c>
      <c r="EW1009" s="166">
        <v>7.5840291080556499</v>
      </c>
      <c r="EX1009" s="284">
        <v>-3.3877596259117099E-2</v>
      </c>
    </row>
    <row r="1010" spans="1:156" ht="13" customHeight="1">
      <c r="A1010" s="160" t="s">
        <v>19</v>
      </c>
      <c r="C1010" s="160">
        <v>676661</v>
      </c>
      <c r="D1010" s="160">
        <v>23426</v>
      </c>
      <c r="E1010" s="160" t="s">
        <v>13</v>
      </c>
      <c r="F1010" s="160" t="s">
        <v>13</v>
      </c>
      <c r="G1010" s="175"/>
      <c r="H1010" s="162" t="s">
        <v>4011</v>
      </c>
      <c r="I1010" s="162" t="s">
        <v>273</v>
      </c>
      <c r="J1010" s="160">
        <v>26</v>
      </c>
      <c r="K1010" s="161">
        <v>1</v>
      </c>
      <c r="Z1010" s="163"/>
      <c r="AS1010" s="278"/>
      <c r="AT1010" s="278"/>
      <c r="AU1010" s="278"/>
      <c r="AV1010" s="278"/>
      <c r="AW1010" s="278"/>
      <c r="AX1010" s="278"/>
      <c r="AY1010" s="456"/>
      <c r="AZ1010" s="278"/>
      <c r="BA1010" s="278"/>
      <c r="BB1010" s="278"/>
      <c r="BC1010" s="278"/>
      <c r="BD1010" s="164"/>
      <c r="BE1010" s="164"/>
      <c r="BF1010" s="164"/>
      <c r="BG1010" s="164"/>
      <c r="BH1010" s="164"/>
      <c r="BI1010" s="164"/>
      <c r="BJ1010" s="165"/>
      <c r="BK1010" s="164"/>
      <c r="BL1010" s="165"/>
      <c r="BM1010" s="165"/>
      <c r="BN1010" s="165"/>
      <c r="BO1010" s="165"/>
      <c r="BP1010" s="165"/>
      <c r="BQ1010" s="165"/>
      <c r="BR1010" s="165"/>
      <c r="BS1010" s="284"/>
      <c r="BT1010" s="289"/>
      <c r="BU1010" s="279"/>
      <c r="BV1010" s="290"/>
      <c r="BW1010" s="289"/>
      <c r="BX1010" s="289"/>
      <c r="BY1010" s="289"/>
      <c r="BZ1010" s="289"/>
      <c r="CA1010" s="279"/>
      <c r="CB1010" s="290"/>
      <c r="CC1010" s="289"/>
      <c r="CD1010" s="279"/>
      <c r="CE1010" s="328"/>
      <c r="CF1010" s="290"/>
      <c r="CG1010" s="289"/>
      <c r="CH1010" s="279"/>
      <c r="CI1010" s="328"/>
      <c r="CJ1010" s="290"/>
      <c r="CK1010" s="289"/>
      <c r="CL1010" s="279"/>
      <c r="CM1010" s="328"/>
      <c r="CN1010" s="290"/>
      <c r="CO1010" s="289"/>
      <c r="CP1010" s="279"/>
      <c r="CQ1010" s="328"/>
      <c r="CR1010" s="290"/>
      <c r="CS1010" s="289"/>
      <c r="CT1010" s="279"/>
      <c r="CU1010" s="328"/>
      <c r="CV1010" s="328"/>
      <c r="CW1010" s="290"/>
      <c r="CX1010" s="289"/>
      <c r="CY1010" s="279"/>
      <c r="CZ1010" s="328"/>
      <c r="DA1010" s="328"/>
      <c r="DB1010" s="290"/>
      <c r="DC1010" s="289"/>
      <c r="DD1010" s="279"/>
      <c r="DE1010" s="328"/>
      <c r="DF1010" s="328"/>
      <c r="DG1010" s="290"/>
      <c r="DH1010" s="183"/>
      <c r="DI1010" s="284"/>
      <c r="DJ1010" s="163">
        <v>12</v>
      </c>
      <c r="DK1010" s="163">
        <v>0</v>
      </c>
      <c r="DL1010" s="163">
        <v>0</v>
      </c>
      <c r="DM1010" s="163">
        <v>0</v>
      </c>
      <c r="DN1010" s="163">
        <v>0</v>
      </c>
      <c r="DO1010" s="163">
        <v>1</v>
      </c>
      <c r="DP1010" s="165">
        <v>17.2</v>
      </c>
      <c r="DQ1010" s="165"/>
      <c r="DR1010" s="165">
        <v>17.2000007629394</v>
      </c>
      <c r="DS1010" s="163">
        <v>72</v>
      </c>
      <c r="DT1010" s="163">
        <v>14</v>
      </c>
      <c r="DU1010" s="163">
        <v>7</v>
      </c>
      <c r="DV1010" s="163">
        <v>7</v>
      </c>
      <c r="DW1010" s="163">
        <v>2</v>
      </c>
      <c r="DX1010" s="163">
        <v>8</v>
      </c>
      <c r="DY1010" s="163">
        <v>0</v>
      </c>
      <c r="DZ1010" s="163">
        <v>0</v>
      </c>
      <c r="EA1010" s="163">
        <v>0</v>
      </c>
      <c r="EB1010" s="163">
        <v>0</v>
      </c>
      <c r="EC1010" s="163">
        <v>12</v>
      </c>
      <c r="ED1010" s="165">
        <v>6.1132084271713003</v>
      </c>
      <c r="EE1010" s="165">
        <v>4.0754722847808598</v>
      </c>
      <c r="EF1010" s="165">
        <v>1.0188680711952101</v>
      </c>
      <c r="EG1010" s="165">
        <v>7.1320764983665104</v>
      </c>
      <c r="EH1010" s="166">
        <v>1.2452831981274799</v>
      </c>
      <c r="EI1010" s="165">
        <v>96.109386014196801</v>
      </c>
      <c r="EJ1010" s="164">
        <v>0.21875</v>
      </c>
      <c r="EK1010" s="164">
        <v>0.24</v>
      </c>
      <c r="EL1010" s="278">
        <v>0.35294117600000002</v>
      </c>
      <c r="EM1010" s="278">
        <v>0.29411764699999998</v>
      </c>
      <c r="EN1010" s="278">
        <v>0.35294117600000002</v>
      </c>
      <c r="EO1010" s="278">
        <v>5.7692309999999997E-2</v>
      </c>
      <c r="EP1010" s="278">
        <v>0.5</v>
      </c>
      <c r="EQ1010" s="278">
        <v>8.1481479999999995E-2</v>
      </c>
      <c r="ER1010" s="165">
        <v>0.54578188748868495</v>
      </c>
      <c r="ES1010" s="166">
        <v>3.5660382491832499</v>
      </c>
      <c r="ET1010" s="166">
        <v>5.2</v>
      </c>
      <c r="EU1010" s="166">
        <v>4.5574462346056501</v>
      </c>
      <c r="EV1010" s="166">
        <v>4.5881204249765304</v>
      </c>
      <c r="EW1010" s="166">
        <v>4.7571172532350099</v>
      </c>
      <c r="EX1010" s="284">
        <v>-3.5455651581287301E-2</v>
      </c>
    </row>
    <row r="1011" spans="1:156" ht="13" customHeight="1">
      <c r="A1011" s="160" t="s">
        <v>19</v>
      </c>
      <c r="C1011" s="160">
        <v>676969</v>
      </c>
      <c r="D1011" s="160">
        <v>23592</v>
      </c>
      <c r="E1011" s="160" t="s">
        <v>13</v>
      </c>
      <c r="F1011" s="160" t="s">
        <v>13</v>
      </c>
      <c r="G1011" s="175"/>
      <c r="H1011" s="162" t="s">
        <v>4391</v>
      </c>
      <c r="I1011" s="162" t="s">
        <v>570</v>
      </c>
      <c r="J1011" s="161">
        <v>27</v>
      </c>
      <c r="K1011" s="161">
        <v>1</v>
      </c>
      <c r="M1011" s="184" t="s">
        <v>837</v>
      </c>
      <c r="Z1011" s="163"/>
      <c r="AS1011" s="278"/>
      <c r="AT1011" s="278"/>
      <c r="AU1011" s="278"/>
      <c r="AV1011" s="278"/>
      <c r="AW1011" s="278"/>
      <c r="AX1011" s="278"/>
      <c r="AY1011" s="456"/>
      <c r="AZ1011" s="278"/>
      <c r="BA1011" s="278"/>
      <c r="BB1011" s="278"/>
      <c r="BC1011" s="278"/>
      <c r="BD1011" s="164"/>
      <c r="BE1011" s="164"/>
      <c r="BF1011" s="164"/>
      <c r="BG1011" s="164"/>
      <c r="BH1011" s="164"/>
      <c r="BI1011" s="164"/>
      <c r="BJ1011" s="165"/>
      <c r="BK1011" s="164"/>
      <c r="BL1011" s="165"/>
      <c r="BM1011" s="165"/>
      <c r="BN1011" s="165"/>
      <c r="BO1011" s="165"/>
      <c r="BP1011" s="165"/>
      <c r="BQ1011" s="165"/>
      <c r="BR1011" s="165"/>
      <c r="BS1011" s="284"/>
      <c r="BT1011" s="289"/>
      <c r="BU1011" s="279"/>
      <c r="BV1011" s="290"/>
      <c r="BW1011" s="289"/>
      <c r="BX1011" s="289"/>
      <c r="BY1011" s="289"/>
      <c r="BZ1011" s="289"/>
      <c r="CA1011" s="279"/>
      <c r="CB1011" s="290"/>
      <c r="CC1011" s="289"/>
      <c r="CD1011" s="279"/>
      <c r="CE1011" s="328"/>
      <c r="CF1011" s="290"/>
      <c r="CG1011" s="289"/>
      <c r="CH1011" s="279"/>
      <c r="CI1011" s="328"/>
      <c r="CJ1011" s="290"/>
      <c r="CK1011" s="289"/>
      <c r="CL1011" s="279"/>
      <c r="CM1011" s="328"/>
      <c r="CN1011" s="290"/>
      <c r="CO1011" s="289"/>
      <c r="CP1011" s="279"/>
      <c r="CQ1011" s="328"/>
      <c r="CR1011" s="290"/>
      <c r="CS1011" s="289"/>
      <c r="CT1011" s="279"/>
      <c r="CU1011" s="328"/>
      <c r="CV1011" s="328"/>
      <c r="CW1011" s="290"/>
      <c r="CX1011" s="289"/>
      <c r="CY1011" s="279"/>
      <c r="CZ1011" s="328"/>
      <c r="DA1011" s="328"/>
      <c r="DB1011" s="290"/>
      <c r="DC1011" s="289"/>
      <c r="DD1011" s="279"/>
      <c r="DE1011" s="328"/>
      <c r="DF1011" s="328"/>
      <c r="DG1011" s="290"/>
      <c r="DH1011" s="289"/>
      <c r="DI1011" s="284"/>
      <c r="DJ1011" s="163">
        <v>1</v>
      </c>
      <c r="DK1011" s="163">
        <v>0</v>
      </c>
      <c r="DL1011" s="163">
        <v>0</v>
      </c>
      <c r="DM1011" s="163">
        <v>0</v>
      </c>
      <c r="DN1011" s="163">
        <v>0</v>
      </c>
      <c r="DO1011" s="163">
        <v>0</v>
      </c>
      <c r="DP1011" s="165">
        <v>2</v>
      </c>
      <c r="DQ1011" s="165"/>
      <c r="DR1011" s="165">
        <v>2</v>
      </c>
      <c r="DS1011" s="163">
        <v>10</v>
      </c>
      <c r="DT1011" s="163">
        <v>1</v>
      </c>
      <c r="DU1011" s="163">
        <v>1</v>
      </c>
      <c r="DV1011" s="163">
        <v>1</v>
      </c>
      <c r="DW1011" s="163">
        <v>0</v>
      </c>
      <c r="DX1011" s="163">
        <v>3</v>
      </c>
      <c r="DY1011" s="163">
        <v>0</v>
      </c>
      <c r="DZ1011" s="163">
        <v>0</v>
      </c>
      <c r="EA1011" s="163">
        <v>0</v>
      </c>
      <c r="EB1011" s="163">
        <v>0</v>
      </c>
      <c r="EC1011" s="163">
        <v>0</v>
      </c>
      <c r="ED1011" s="165">
        <v>0</v>
      </c>
      <c r="EE1011" s="165">
        <v>13.5</v>
      </c>
      <c r="EF1011" s="165">
        <v>0</v>
      </c>
      <c r="EG1011" s="165">
        <v>4.5</v>
      </c>
      <c r="EH1011" s="166">
        <v>2</v>
      </c>
      <c r="EI1011" s="165">
        <v>154.357476530182</v>
      </c>
      <c r="EJ1011" s="164">
        <v>0.14285714285714199</v>
      </c>
      <c r="EK1011" s="164">
        <v>0.14285714285714199</v>
      </c>
      <c r="EL1011" s="278">
        <v>0.71428571399999996</v>
      </c>
      <c r="EM1011" s="278">
        <v>0</v>
      </c>
      <c r="EN1011" s="278">
        <v>0.28571428500000001</v>
      </c>
      <c r="EO1011" s="278">
        <v>0</v>
      </c>
      <c r="EP1011" s="278">
        <v>0.28571428999999998</v>
      </c>
      <c r="EQ1011" s="278">
        <v>2.12766E-2</v>
      </c>
      <c r="ER1011" s="165">
        <v>-5.7142859954247498E-2</v>
      </c>
      <c r="ES1011" s="166">
        <v>4.5</v>
      </c>
      <c r="ET1011" s="166">
        <v>4.5599999999999996</v>
      </c>
      <c r="EU1011" s="166">
        <v>7.5857479095458897</v>
      </c>
      <c r="EV1011" s="166">
        <v>9.0602984994649791</v>
      </c>
      <c r="EW1011" s="166">
        <v>10.0370668757629</v>
      </c>
      <c r="EX1011" s="284">
        <v>-3.5633224993944099E-2</v>
      </c>
    </row>
    <row r="1012" spans="1:156" ht="13" customHeight="1">
      <c r="A1012" s="160" t="s">
        <v>19</v>
      </c>
      <c r="B1012" s="160">
        <v>11663</v>
      </c>
      <c r="C1012" s="160">
        <v>622780</v>
      </c>
      <c r="D1012" s="160">
        <v>17759</v>
      </c>
      <c r="E1012" s="160" t="s">
        <v>4356</v>
      </c>
      <c r="F1012" s="160" t="s">
        <v>4356</v>
      </c>
      <c r="G1012" s="175"/>
      <c r="H1012" s="162" t="s">
        <v>988</v>
      </c>
      <c r="I1012" s="162" t="s">
        <v>1857</v>
      </c>
      <c r="J1012" s="161">
        <v>31</v>
      </c>
      <c r="K1012" s="161">
        <v>1</v>
      </c>
      <c r="M1012" s="184" t="s">
        <v>46</v>
      </c>
      <c r="Z1012" s="163"/>
      <c r="BT1012" s="289"/>
      <c r="BU1012" s="279"/>
      <c r="BV1012" s="290"/>
      <c r="BW1012" s="289"/>
      <c r="BX1012" s="289"/>
      <c r="BY1012" s="289"/>
      <c r="BZ1012" s="289"/>
      <c r="CA1012" s="279"/>
      <c r="CB1012" s="290"/>
      <c r="CC1012" s="289"/>
      <c r="CD1012" s="279"/>
      <c r="CE1012" s="328"/>
      <c r="CF1012" s="290"/>
      <c r="CG1012" s="289"/>
      <c r="CH1012" s="279"/>
      <c r="CI1012" s="328"/>
      <c r="CJ1012" s="290"/>
      <c r="CK1012" s="289"/>
      <c r="CL1012" s="279"/>
      <c r="CM1012" s="328"/>
      <c r="CN1012" s="290"/>
      <c r="CO1012" s="289"/>
      <c r="CP1012" s="279"/>
      <c r="CQ1012" s="328"/>
      <c r="CR1012" s="290"/>
      <c r="CS1012" s="289"/>
      <c r="CT1012" s="279"/>
      <c r="CU1012" s="328"/>
      <c r="CV1012" s="328"/>
      <c r="CW1012" s="290"/>
      <c r="CX1012" s="289"/>
      <c r="CY1012" s="279"/>
      <c r="CZ1012" s="328"/>
      <c r="DA1012" s="328"/>
      <c r="DB1012" s="290"/>
      <c r="DC1012" s="289"/>
      <c r="DD1012" s="279"/>
      <c r="DE1012" s="328"/>
      <c r="DF1012" s="328"/>
      <c r="DG1012" s="290"/>
      <c r="DH1012" s="289"/>
      <c r="DJ1012" s="163">
        <v>4</v>
      </c>
      <c r="DK1012" s="163">
        <v>0</v>
      </c>
      <c r="DL1012" s="163">
        <v>0</v>
      </c>
      <c r="DM1012" s="163">
        <v>0</v>
      </c>
      <c r="DN1012" s="163">
        <v>0</v>
      </c>
      <c r="DO1012" s="163">
        <v>0</v>
      </c>
      <c r="DP1012" s="165">
        <v>3.1</v>
      </c>
      <c r="DQ1012" s="165"/>
      <c r="DR1012" s="165">
        <v>3.0999999046325599</v>
      </c>
      <c r="DS1012" s="163">
        <v>16</v>
      </c>
      <c r="DT1012" s="163">
        <v>2</v>
      </c>
      <c r="DU1012" s="163">
        <v>2</v>
      </c>
      <c r="DV1012" s="163">
        <v>2</v>
      </c>
      <c r="DW1012" s="163">
        <v>0</v>
      </c>
      <c r="DX1012" s="163">
        <v>3</v>
      </c>
      <c r="DY1012" s="163">
        <v>0</v>
      </c>
      <c r="DZ1012" s="163">
        <v>1</v>
      </c>
      <c r="EA1012" s="163">
        <v>0</v>
      </c>
      <c r="EB1012" s="163">
        <v>0</v>
      </c>
      <c r="EC1012" s="163">
        <v>2</v>
      </c>
      <c r="ED1012" s="165">
        <v>5.4000020599373002</v>
      </c>
      <c r="EE1012" s="165">
        <v>8.1000030899059592</v>
      </c>
      <c r="EF1012" s="165">
        <v>0</v>
      </c>
      <c r="EG1012" s="165">
        <v>5.4000020599373002</v>
      </c>
      <c r="EH1012" s="166">
        <v>1.5000005722048</v>
      </c>
      <c r="EI1012" s="166">
        <v>116.35384600875599</v>
      </c>
      <c r="EJ1012" s="164">
        <v>0.16666666666666599</v>
      </c>
      <c r="EK1012" s="164">
        <v>0.2</v>
      </c>
      <c r="EL1012" s="278">
        <v>0.6</v>
      </c>
      <c r="EM1012" s="278">
        <v>0.1</v>
      </c>
      <c r="EN1012" s="278">
        <v>0.3</v>
      </c>
      <c r="EO1012" s="278">
        <v>0.1</v>
      </c>
      <c r="EP1012" s="278">
        <v>0.3</v>
      </c>
      <c r="EQ1012" s="278">
        <v>8.3333329999999997E-2</v>
      </c>
      <c r="ER1012" s="165">
        <v>0.123336753895345</v>
      </c>
      <c r="ES1012" s="166">
        <v>5.4000020599373002</v>
      </c>
      <c r="ET1012" s="166">
        <v>7.09</v>
      </c>
      <c r="EU1012" s="166">
        <v>5.48574882507359</v>
      </c>
      <c r="EV1012" s="166">
        <v>6.8128448622477302</v>
      </c>
      <c r="EW1012" s="166">
        <v>6.1865750007629403</v>
      </c>
      <c r="EX1012" s="284">
        <v>-3.6737512797117199E-2</v>
      </c>
    </row>
    <row r="1013" spans="1:156" ht="13" customHeight="1">
      <c r="A1013" s="160" t="s">
        <v>19</v>
      </c>
      <c r="C1013" s="160">
        <v>686654</v>
      </c>
      <c r="D1013" s="160">
        <v>25651</v>
      </c>
      <c r="E1013" s="160" t="s">
        <v>345</v>
      </c>
      <c r="F1013" s="160" t="s">
        <v>345</v>
      </c>
      <c r="G1013" s="175"/>
      <c r="H1013" s="162" t="s">
        <v>3498</v>
      </c>
      <c r="I1013" s="162" t="s">
        <v>448</v>
      </c>
      <c r="J1013" s="160">
        <v>28</v>
      </c>
      <c r="K1013" s="161">
        <v>1</v>
      </c>
      <c r="Z1013" s="163"/>
      <c r="AS1013" s="278"/>
      <c r="AT1013" s="278"/>
      <c r="AU1013" s="278"/>
      <c r="AV1013" s="278"/>
      <c r="AW1013" s="278"/>
      <c r="AX1013" s="278"/>
      <c r="AY1013" s="456"/>
      <c r="AZ1013" s="278"/>
      <c r="BA1013" s="278"/>
      <c r="BB1013" s="278"/>
      <c r="BC1013" s="278"/>
      <c r="BD1013" s="164"/>
      <c r="BE1013" s="164"/>
      <c r="BF1013" s="164"/>
      <c r="BG1013" s="164"/>
      <c r="BH1013" s="164"/>
      <c r="BI1013" s="164"/>
      <c r="BJ1013" s="165"/>
      <c r="BK1013" s="164"/>
      <c r="BL1013" s="165"/>
      <c r="BM1013" s="165"/>
      <c r="BN1013" s="165"/>
      <c r="BO1013" s="165"/>
      <c r="BP1013" s="165"/>
      <c r="BQ1013" s="165"/>
      <c r="BR1013" s="165"/>
      <c r="BS1013" s="284"/>
      <c r="BT1013" s="289"/>
      <c r="BU1013" s="279"/>
      <c r="BV1013" s="290"/>
      <c r="BW1013" s="289"/>
      <c r="BX1013" s="289"/>
      <c r="BY1013" s="289"/>
      <c r="BZ1013" s="289"/>
      <c r="CA1013" s="279"/>
      <c r="CB1013" s="290"/>
      <c r="CC1013" s="289"/>
      <c r="CD1013" s="279"/>
      <c r="CE1013" s="328"/>
      <c r="CF1013" s="290"/>
      <c r="CG1013" s="289"/>
      <c r="CH1013" s="279"/>
      <c r="CI1013" s="328"/>
      <c r="CJ1013" s="290"/>
      <c r="CK1013" s="289"/>
      <c r="CL1013" s="279"/>
      <c r="CM1013" s="328"/>
      <c r="CN1013" s="290"/>
      <c r="CO1013" s="289"/>
      <c r="CP1013" s="279"/>
      <c r="CQ1013" s="328"/>
      <c r="CR1013" s="290"/>
      <c r="CS1013" s="289"/>
      <c r="CT1013" s="279"/>
      <c r="CU1013" s="328"/>
      <c r="CV1013" s="328"/>
      <c r="CW1013" s="290"/>
      <c r="CX1013" s="289"/>
      <c r="CY1013" s="279"/>
      <c r="CZ1013" s="328"/>
      <c r="DA1013" s="328"/>
      <c r="DB1013" s="290"/>
      <c r="DC1013" s="289"/>
      <c r="DD1013" s="279"/>
      <c r="DE1013" s="328"/>
      <c r="DF1013" s="328"/>
      <c r="DG1013" s="290"/>
      <c r="DH1013" s="289"/>
      <c r="DI1013" s="284"/>
      <c r="DJ1013" s="163">
        <v>3</v>
      </c>
      <c r="DK1013" s="163">
        <v>0</v>
      </c>
      <c r="DL1013" s="163">
        <v>0</v>
      </c>
      <c r="DM1013" s="163">
        <v>0</v>
      </c>
      <c r="DN1013" s="163">
        <v>0</v>
      </c>
      <c r="DO1013" s="163">
        <v>0</v>
      </c>
      <c r="DP1013" s="165">
        <v>3</v>
      </c>
      <c r="DQ1013" s="165"/>
      <c r="DR1013" s="165">
        <v>3</v>
      </c>
      <c r="DS1013" s="163">
        <v>14</v>
      </c>
      <c r="DT1013" s="163">
        <v>2</v>
      </c>
      <c r="DU1013" s="163">
        <v>1</v>
      </c>
      <c r="DV1013" s="163">
        <v>1</v>
      </c>
      <c r="DW1013" s="163">
        <v>1</v>
      </c>
      <c r="DX1013" s="163">
        <v>2</v>
      </c>
      <c r="DY1013" s="163">
        <v>0</v>
      </c>
      <c r="DZ1013" s="163">
        <v>0</v>
      </c>
      <c r="EA1013" s="163">
        <v>0</v>
      </c>
      <c r="EB1013" s="163">
        <v>0</v>
      </c>
      <c r="EC1013" s="163">
        <v>5</v>
      </c>
      <c r="ED1013" s="165">
        <v>15.000004768373</v>
      </c>
      <c r="EE1013" s="165">
        <v>6.0000019073492297</v>
      </c>
      <c r="EF1013" s="165">
        <v>3.0000009536746099</v>
      </c>
      <c r="EG1013" s="165">
        <v>6.0000019073492297</v>
      </c>
      <c r="EH1013" s="166">
        <v>1.3333337571887101</v>
      </c>
      <c r="EI1013" s="165">
        <v>102.905017066078</v>
      </c>
      <c r="EJ1013" s="164">
        <v>0.16666666666666599</v>
      </c>
      <c r="EK1013" s="164">
        <v>0.16666666666666599</v>
      </c>
      <c r="EL1013" s="278">
        <v>0.16666666599999999</v>
      </c>
      <c r="EM1013" s="278">
        <v>0</v>
      </c>
      <c r="EN1013" s="278">
        <v>0.83333333300000001</v>
      </c>
      <c r="EO1013" s="278">
        <v>0.14285713999999999</v>
      </c>
      <c r="EP1013" s="278">
        <v>0.28571428999999998</v>
      </c>
      <c r="EQ1013" s="278">
        <v>9.7560980000000005E-2</v>
      </c>
      <c r="ER1013" s="165">
        <v>0.119738744435815</v>
      </c>
      <c r="ES1013" s="166">
        <v>3.0000009536746099</v>
      </c>
      <c r="ET1013" s="166">
        <v>2.2200000000000002</v>
      </c>
      <c r="EU1013" s="166">
        <v>6.0857488632205099</v>
      </c>
      <c r="EV1013" s="166">
        <v>4.20999925013425</v>
      </c>
      <c r="EW1013" s="166">
        <v>3.4075835989096999</v>
      </c>
      <c r="EX1013" s="284">
        <v>-3.7630617618560701E-2</v>
      </c>
    </row>
    <row r="1014" spans="1:156" ht="13" customHeight="1">
      <c r="A1014" s="160" t="s">
        <v>19</v>
      </c>
      <c r="B1014" s="160">
        <v>10451</v>
      </c>
      <c r="C1014" s="160">
        <v>641540</v>
      </c>
      <c r="D1014" s="160">
        <v>19409</v>
      </c>
      <c r="E1014" s="160" t="s">
        <v>14</v>
      </c>
      <c r="F1014" s="160" t="s">
        <v>14</v>
      </c>
      <c r="G1014" s="175"/>
      <c r="H1014" s="162" t="s">
        <v>1688</v>
      </c>
      <c r="I1014" s="162" t="s">
        <v>1689</v>
      </c>
      <c r="J1014" s="161">
        <v>30</v>
      </c>
      <c r="K1014" s="161">
        <v>1</v>
      </c>
      <c r="M1014" s="184" t="s">
        <v>837</v>
      </c>
      <c r="Z1014" s="163"/>
      <c r="AS1014" s="278"/>
      <c r="AT1014" s="278"/>
      <c r="AU1014" s="278"/>
      <c r="AV1014" s="278"/>
      <c r="AW1014" s="278"/>
      <c r="AX1014" s="278"/>
      <c r="AY1014" s="456"/>
      <c r="AZ1014" s="278"/>
      <c r="BA1014" s="278"/>
      <c r="BB1014" s="278"/>
      <c r="BC1014" s="278"/>
      <c r="BD1014" s="164"/>
      <c r="BE1014" s="164"/>
      <c r="BF1014" s="164"/>
      <c r="BG1014" s="164"/>
      <c r="BH1014" s="164"/>
      <c r="BI1014" s="164"/>
      <c r="BJ1014" s="165"/>
      <c r="BK1014" s="164"/>
      <c r="BL1014" s="165"/>
      <c r="BM1014" s="165"/>
      <c r="BN1014" s="165"/>
      <c r="BO1014" s="165"/>
      <c r="BP1014" s="165"/>
      <c r="BQ1014" s="165"/>
      <c r="BR1014" s="165"/>
      <c r="BS1014" s="284"/>
      <c r="BT1014" s="289"/>
      <c r="BU1014" s="279"/>
      <c r="BV1014" s="290"/>
      <c r="BW1014" s="289"/>
      <c r="BX1014" s="289"/>
      <c r="BY1014" s="289"/>
      <c r="BZ1014" s="289"/>
      <c r="CA1014" s="279"/>
      <c r="CB1014" s="290"/>
      <c r="CC1014" s="289"/>
      <c r="CD1014" s="279"/>
      <c r="CE1014" s="328"/>
      <c r="CF1014" s="290"/>
      <c r="CG1014" s="289"/>
      <c r="CH1014" s="279"/>
      <c r="CI1014" s="328"/>
      <c r="CJ1014" s="290"/>
      <c r="CK1014" s="289"/>
      <c r="CL1014" s="279"/>
      <c r="CM1014" s="328"/>
      <c r="CN1014" s="290"/>
      <c r="CO1014" s="289"/>
      <c r="CP1014" s="279"/>
      <c r="CQ1014" s="328"/>
      <c r="CR1014" s="290"/>
      <c r="CS1014" s="289"/>
      <c r="CT1014" s="279"/>
      <c r="CU1014" s="328"/>
      <c r="CV1014" s="328"/>
      <c r="CW1014" s="290"/>
      <c r="CX1014" s="289"/>
      <c r="CY1014" s="279"/>
      <c r="CZ1014" s="328"/>
      <c r="DA1014" s="328"/>
      <c r="DB1014" s="290"/>
      <c r="DC1014" s="289"/>
      <c r="DD1014" s="279"/>
      <c r="DE1014" s="328"/>
      <c r="DF1014" s="328"/>
      <c r="DG1014" s="290"/>
      <c r="DH1014" s="289"/>
      <c r="DI1014" s="284"/>
      <c r="DJ1014" s="163">
        <v>3</v>
      </c>
      <c r="DK1014" s="163">
        <v>0</v>
      </c>
      <c r="DL1014" s="163">
        <v>0</v>
      </c>
      <c r="DM1014" s="163">
        <v>0</v>
      </c>
      <c r="DN1014" s="163">
        <v>0</v>
      </c>
      <c r="DO1014" s="163">
        <v>2</v>
      </c>
      <c r="DP1014" s="165">
        <v>8</v>
      </c>
      <c r="DQ1014" s="165"/>
      <c r="DR1014" s="165">
        <v>8</v>
      </c>
      <c r="DS1014" s="163">
        <v>37</v>
      </c>
      <c r="DT1014" s="163">
        <v>8</v>
      </c>
      <c r="DU1014" s="163">
        <v>3</v>
      </c>
      <c r="DV1014" s="163">
        <v>3</v>
      </c>
      <c r="DW1014" s="163">
        <v>1</v>
      </c>
      <c r="DX1014" s="163">
        <v>5</v>
      </c>
      <c r="DY1014" s="163">
        <v>1</v>
      </c>
      <c r="DZ1014" s="163">
        <v>1</v>
      </c>
      <c r="EA1014" s="163">
        <v>1</v>
      </c>
      <c r="EB1014" s="163">
        <v>0</v>
      </c>
      <c r="EC1014" s="163">
        <v>6</v>
      </c>
      <c r="ED1014" s="165">
        <v>6.75</v>
      </c>
      <c r="EE1014" s="165">
        <v>5.625</v>
      </c>
      <c r="EF1014" s="165">
        <v>1.125</v>
      </c>
      <c r="EG1014" s="165">
        <v>9</v>
      </c>
      <c r="EH1014" s="166">
        <v>1.625</v>
      </c>
      <c r="EI1014" s="165">
        <v>126.04995175856</v>
      </c>
      <c r="EJ1014" s="164">
        <v>0.25806451612903197</v>
      </c>
      <c r="EK1014" s="164">
        <v>0.29166666666666602</v>
      </c>
      <c r="EL1014" s="278">
        <v>0.32</v>
      </c>
      <c r="EM1014" s="278">
        <v>0.16</v>
      </c>
      <c r="EN1014" s="278">
        <v>0.52</v>
      </c>
      <c r="EO1014" s="278">
        <v>0.16</v>
      </c>
      <c r="EP1014" s="278">
        <v>0.36</v>
      </c>
      <c r="EQ1014" s="278">
        <v>7.1428569999999997E-2</v>
      </c>
      <c r="ER1014" s="165">
        <v>0.22283803465549101</v>
      </c>
      <c r="ES1014" s="166">
        <v>3.375</v>
      </c>
      <c r="ET1014" s="166">
        <v>5.23</v>
      </c>
      <c r="EU1014" s="166">
        <v>5.4607479095458897</v>
      </c>
      <c r="EV1014" s="166">
        <v>6.2318926181644203</v>
      </c>
      <c r="EW1014" s="166">
        <v>5.36143679543469</v>
      </c>
      <c r="EX1014" s="284">
        <v>-4.0564764291048001E-2</v>
      </c>
    </row>
    <row r="1015" spans="1:156" ht="13" customHeight="1">
      <c r="A1015" s="160" t="s">
        <v>19</v>
      </c>
      <c r="B1015" s="160">
        <v>12727</v>
      </c>
      <c r="C1015" s="160">
        <v>687396</v>
      </c>
      <c r="D1015" s="160">
        <v>27702</v>
      </c>
      <c r="E1015" s="160" t="s">
        <v>16</v>
      </c>
      <c r="F1015" s="160" t="s">
        <v>16</v>
      </c>
      <c r="G1015" s="175"/>
      <c r="H1015" s="162" t="s">
        <v>3558</v>
      </c>
      <c r="I1015" s="162" t="s">
        <v>243</v>
      </c>
      <c r="J1015" s="160">
        <v>27</v>
      </c>
      <c r="K1015" s="161">
        <v>1</v>
      </c>
      <c r="Z1015" s="163"/>
      <c r="AS1015" s="278"/>
      <c r="AT1015" s="278"/>
      <c r="AU1015" s="278"/>
      <c r="AV1015" s="278"/>
      <c r="AW1015" s="278"/>
      <c r="AX1015" s="278"/>
      <c r="AY1015" s="456"/>
      <c r="AZ1015" s="278"/>
      <c r="BA1015" s="278"/>
      <c r="BB1015" s="278"/>
      <c r="BC1015" s="278"/>
      <c r="BD1015" s="164"/>
      <c r="BE1015" s="164"/>
      <c r="BF1015" s="164"/>
      <c r="BG1015" s="164"/>
      <c r="BH1015" s="164"/>
      <c r="BI1015" s="164"/>
      <c r="BJ1015" s="165"/>
      <c r="BK1015" s="164"/>
      <c r="BL1015" s="165"/>
      <c r="BM1015" s="165"/>
      <c r="BN1015" s="165"/>
      <c r="BO1015" s="165"/>
      <c r="BP1015" s="165"/>
      <c r="BQ1015" s="165"/>
      <c r="BR1015" s="165"/>
      <c r="BS1015" s="284"/>
      <c r="BT1015" s="289"/>
      <c r="BU1015" s="279"/>
      <c r="BV1015" s="290"/>
      <c r="BW1015" s="289"/>
      <c r="BX1015" s="289"/>
      <c r="BY1015" s="289"/>
      <c r="BZ1015" s="289"/>
      <c r="CA1015" s="279"/>
      <c r="CB1015" s="290"/>
      <c r="CC1015" s="289"/>
      <c r="CD1015" s="279"/>
      <c r="CE1015" s="328"/>
      <c r="CF1015" s="290"/>
      <c r="CG1015" s="289"/>
      <c r="CH1015" s="279"/>
      <c r="CI1015" s="328"/>
      <c r="CJ1015" s="290"/>
      <c r="CK1015" s="289"/>
      <c r="CL1015" s="279"/>
      <c r="CM1015" s="328"/>
      <c r="CN1015" s="290"/>
      <c r="CO1015" s="289"/>
      <c r="CP1015" s="279"/>
      <c r="CQ1015" s="328"/>
      <c r="CR1015" s="290"/>
      <c r="CS1015" s="289"/>
      <c r="CT1015" s="279"/>
      <c r="CU1015" s="328"/>
      <c r="CV1015" s="328"/>
      <c r="CW1015" s="290"/>
      <c r="CX1015" s="289"/>
      <c r="CY1015" s="279"/>
      <c r="CZ1015" s="328"/>
      <c r="DA1015" s="328"/>
      <c r="DB1015" s="290"/>
      <c r="DC1015" s="289"/>
      <c r="DD1015" s="279"/>
      <c r="DE1015" s="328"/>
      <c r="DF1015" s="328"/>
      <c r="DG1015" s="290"/>
      <c r="DH1015" s="289"/>
      <c r="DI1015" s="284"/>
      <c r="DJ1015" s="163">
        <v>11</v>
      </c>
      <c r="DK1015" s="163">
        <v>0</v>
      </c>
      <c r="DL1015" s="163">
        <v>0</v>
      </c>
      <c r="DM1015" s="163">
        <v>0</v>
      </c>
      <c r="DN1015" s="163">
        <v>0</v>
      </c>
      <c r="DO1015" s="163">
        <v>0</v>
      </c>
      <c r="DP1015" s="165">
        <v>13.1</v>
      </c>
      <c r="DQ1015" s="165"/>
      <c r="DR1015" s="165">
        <v>13.1000003814697</v>
      </c>
      <c r="DS1015" s="163">
        <v>54</v>
      </c>
      <c r="DT1015" s="163">
        <v>12</v>
      </c>
      <c r="DU1015" s="163">
        <v>7</v>
      </c>
      <c r="DV1015" s="163">
        <v>7</v>
      </c>
      <c r="DW1015" s="163">
        <v>3</v>
      </c>
      <c r="DX1015" s="163">
        <v>3</v>
      </c>
      <c r="DY1015" s="163">
        <v>0</v>
      </c>
      <c r="DZ1015" s="163">
        <v>1</v>
      </c>
      <c r="EA1015" s="163">
        <v>0</v>
      </c>
      <c r="EB1015" s="163">
        <v>0</v>
      </c>
      <c r="EC1015" s="163">
        <v>16</v>
      </c>
      <c r="ED1015" s="165">
        <v>10.8000025749212</v>
      </c>
      <c r="EE1015" s="165">
        <v>2.0250004827977302</v>
      </c>
      <c r="EF1015" s="165">
        <v>2.0250004827977302</v>
      </c>
      <c r="EG1015" s="165">
        <v>8.1000019311909508</v>
      </c>
      <c r="EH1015" s="166">
        <v>1.1250002682209601</v>
      </c>
      <c r="EI1015" s="165">
        <v>87.265372023151201</v>
      </c>
      <c r="EJ1015" s="164">
        <v>0.24</v>
      </c>
      <c r="EK1015" s="164">
        <v>0.29032258064516098</v>
      </c>
      <c r="EL1015" s="278">
        <v>0.303030303</v>
      </c>
      <c r="EM1015" s="278">
        <v>0.27272727200000002</v>
      </c>
      <c r="EN1015" s="278">
        <v>0.42424242400000001</v>
      </c>
      <c r="EO1015" s="278">
        <v>0.14705882000000001</v>
      </c>
      <c r="EP1015" s="278">
        <v>0.47058823999999999</v>
      </c>
      <c r="EQ1015" s="278">
        <v>0.12385321000000001</v>
      </c>
      <c r="ER1015" s="165">
        <v>0.60930215221011697</v>
      </c>
      <c r="ES1015" s="166">
        <v>4.72500112652805</v>
      </c>
      <c r="ET1015" s="166">
        <v>4.9000000000000004</v>
      </c>
      <c r="EU1015" s="166">
        <v>4.5107482492924502</v>
      </c>
      <c r="EV1015" s="166">
        <v>3.13402604047134</v>
      </c>
      <c r="EW1015" s="166">
        <v>2.6536391915733599</v>
      </c>
      <c r="EX1015" s="284">
        <v>-4.14856746792793E-2</v>
      </c>
    </row>
    <row r="1016" spans="1:156" ht="13" customHeight="1">
      <c r="A1016" s="160" t="s">
        <v>19</v>
      </c>
      <c r="B1016" s="160">
        <v>11152</v>
      </c>
      <c r="C1016" s="160">
        <v>656257</v>
      </c>
      <c r="D1016" s="160">
        <v>16631</v>
      </c>
      <c r="E1016" s="160" t="s">
        <v>45</v>
      </c>
      <c r="F1016" s="160" t="s">
        <v>45</v>
      </c>
      <c r="G1016" s="175"/>
      <c r="H1016" s="168" t="s">
        <v>1228</v>
      </c>
      <c r="I1016" s="169" t="s">
        <v>581</v>
      </c>
      <c r="J1016" s="170">
        <v>33</v>
      </c>
      <c r="K1016" s="161">
        <v>1</v>
      </c>
      <c r="M1016" s="184" t="s">
        <v>837</v>
      </c>
      <c r="Z1016" s="163"/>
      <c r="BT1016" s="289"/>
      <c r="BU1016" s="279"/>
      <c r="BV1016" s="290"/>
      <c r="BW1016" s="289"/>
      <c r="BX1016" s="289"/>
      <c r="BY1016" s="289"/>
      <c r="BZ1016" s="289"/>
      <c r="CA1016" s="279"/>
      <c r="CB1016" s="290"/>
      <c r="CC1016" s="289"/>
      <c r="CD1016" s="279"/>
      <c r="CE1016" s="328"/>
      <c r="CF1016" s="290"/>
      <c r="CG1016" s="289"/>
      <c r="CH1016" s="279"/>
      <c r="CI1016" s="328"/>
      <c r="CJ1016" s="290"/>
      <c r="CK1016" s="289"/>
      <c r="CL1016" s="279"/>
      <c r="CM1016" s="328"/>
      <c r="CN1016" s="290"/>
      <c r="CO1016" s="289"/>
      <c r="CP1016" s="279"/>
      <c r="CQ1016" s="328"/>
      <c r="CR1016" s="290"/>
      <c r="CS1016" s="289"/>
      <c r="CT1016" s="279"/>
      <c r="CU1016" s="328"/>
      <c r="CV1016" s="328"/>
      <c r="CW1016" s="290"/>
      <c r="CX1016" s="289"/>
      <c r="CY1016" s="279"/>
      <c r="CZ1016" s="328"/>
      <c r="DA1016" s="328"/>
      <c r="DB1016" s="290"/>
      <c r="DC1016" s="289"/>
      <c r="DD1016" s="279"/>
      <c r="DE1016" s="328"/>
      <c r="DF1016" s="328"/>
      <c r="DG1016" s="290"/>
      <c r="DH1016" s="289"/>
      <c r="DJ1016" s="163">
        <v>4</v>
      </c>
      <c r="DK1016" s="163">
        <v>0</v>
      </c>
      <c r="DL1016" s="163">
        <v>0</v>
      </c>
      <c r="DM1016" s="163">
        <v>0</v>
      </c>
      <c r="DN1016" s="163">
        <v>0</v>
      </c>
      <c r="DO1016" s="163">
        <v>0</v>
      </c>
      <c r="DP1016" s="165">
        <v>3.1</v>
      </c>
      <c r="DQ1016" s="165"/>
      <c r="DR1016" s="165">
        <v>3.0999999046325599</v>
      </c>
      <c r="DS1016" s="163">
        <v>18</v>
      </c>
      <c r="DT1016" s="163">
        <v>7</v>
      </c>
      <c r="DU1016" s="163">
        <v>3</v>
      </c>
      <c r="DV1016" s="163">
        <v>3</v>
      </c>
      <c r="DW1016" s="163">
        <v>1</v>
      </c>
      <c r="DX1016" s="163">
        <v>1</v>
      </c>
      <c r="DY1016" s="163">
        <v>0</v>
      </c>
      <c r="DZ1016" s="163">
        <v>0</v>
      </c>
      <c r="EA1016" s="163">
        <v>0</v>
      </c>
      <c r="EB1016" s="163">
        <v>0</v>
      </c>
      <c r="EC1016" s="163">
        <v>3</v>
      </c>
      <c r="ED1016" s="165">
        <v>8.1000007724762693</v>
      </c>
      <c r="EE1016" s="165">
        <v>2.70000025749209</v>
      </c>
      <c r="EF1016" s="165">
        <v>2.70000025749209</v>
      </c>
      <c r="EG1016" s="165">
        <v>18.900001802444599</v>
      </c>
      <c r="EH1016" s="166">
        <v>2.4000002288818498</v>
      </c>
      <c r="EI1016" s="166">
        <v>185.22898950103101</v>
      </c>
      <c r="EJ1016" s="164">
        <v>0.41176470588235198</v>
      </c>
      <c r="EK1016" s="164">
        <v>0.46153846153846101</v>
      </c>
      <c r="EL1016" s="278">
        <v>0.21428571399999999</v>
      </c>
      <c r="EM1016" s="278">
        <v>0.42857142799999998</v>
      </c>
      <c r="EN1016" s="278">
        <v>0.35714285699999998</v>
      </c>
      <c r="EO1016" s="278">
        <v>7.1428569999999997E-2</v>
      </c>
      <c r="EP1016" s="278">
        <v>0.57142857000000002</v>
      </c>
      <c r="EQ1016" s="278">
        <v>4.7619050000000003E-2</v>
      </c>
      <c r="ER1016" s="165">
        <v>-1.19433750090487</v>
      </c>
      <c r="ES1016" s="166">
        <v>8.1000007724762693</v>
      </c>
      <c r="ET1016" s="166">
        <v>10.47</v>
      </c>
      <c r="EU1016" s="166">
        <v>6.08574819564822</v>
      </c>
      <c r="EV1016" s="166">
        <v>4.3975739195300099</v>
      </c>
      <c r="EW1016" s="166">
        <v>4.2725925576560897</v>
      </c>
      <c r="EX1016" s="284">
        <v>-4.88418973982334E-2</v>
      </c>
    </row>
    <row r="1017" spans="1:156" ht="13" customHeight="1">
      <c r="A1017" s="160" t="s">
        <v>19</v>
      </c>
      <c r="B1017" s="160">
        <v>10246</v>
      </c>
      <c r="C1017" s="160">
        <v>621199</v>
      </c>
      <c r="D1017" s="160">
        <v>13528</v>
      </c>
      <c r="E1017" s="160" t="s">
        <v>17</v>
      </c>
      <c r="F1017" s="160" t="s">
        <v>17</v>
      </c>
      <c r="G1017" s="175"/>
      <c r="H1017" s="168" t="s">
        <v>991</v>
      </c>
      <c r="I1017" s="169" t="s">
        <v>531</v>
      </c>
      <c r="J1017" s="170">
        <v>34</v>
      </c>
      <c r="K1017" s="161">
        <v>1</v>
      </c>
      <c r="M1017" s="184" t="s">
        <v>837</v>
      </c>
      <c r="Z1017" s="163"/>
      <c r="AS1017" s="278"/>
      <c r="AT1017" s="278"/>
      <c r="AU1017" s="278"/>
      <c r="AV1017" s="278"/>
      <c r="AW1017" s="278"/>
      <c r="AX1017" s="278"/>
      <c r="AY1017" s="456"/>
      <c r="AZ1017" s="278"/>
      <c r="BA1017" s="278"/>
      <c r="BB1017" s="278"/>
      <c r="BC1017" s="278"/>
      <c r="BD1017" s="164"/>
      <c r="BE1017" s="164"/>
      <c r="BF1017" s="164"/>
      <c r="BG1017" s="164"/>
      <c r="BH1017" s="164"/>
      <c r="BI1017" s="164"/>
      <c r="BJ1017" s="165"/>
      <c r="BK1017" s="164"/>
      <c r="BL1017" s="165"/>
      <c r="BM1017" s="165"/>
      <c r="BN1017" s="165"/>
      <c r="BO1017" s="165"/>
      <c r="BP1017" s="165"/>
      <c r="BQ1017" s="165"/>
      <c r="BR1017" s="165"/>
      <c r="BS1017" s="284"/>
      <c r="BT1017" s="289"/>
      <c r="BU1017" s="279"/>
      <c r="BV1017" s="290"/>
      <c r="BW1017" s="289"/>
      <c r="BX1017" s="289"/>
      <c r="BY1017" s="289"/>
      <c r="BZ1017" s="289"/>
      <c r="CA1017" s="279"/>
      <c r="CB1017" s="290"/>
      <c r="CC1017" s="289"/>
      <c r="CD1017" s="279"/>
      <c r="CE1017" s="328"/>
      <c r="CF1017" s="290"/>
      <c r="CG1017" s="289"/>
      <c r="CH1017" s="279"/>
      <c r="CI1017" s="328"/>
      <c r="CJ1017" s="290"/>
      <c r="CK1017" s="289"/>
      <c r="CL1017" s="279"/>
      <c r="CM1017" s="328"/>
      <c r="CN1017" s="290"/>
      <c r="CO1017" s="289"/>
      <c r="CP1017" s="279"/>
      <c r="CQ1017" s="328"/>
      <c r="CR1017" s="290"/>
      <c r="CS1017" s="289"/>
      <c r="CT1017" s="279"/>
      <c r="CU1017" s="328"/>
      <c r="CV1017" s="328"/>
      <c r="CW1017" s="290"/>
      <c r="CX1017" s="289"/>
      <c r="CY1017" s="279"/>
      <c r="CZ1017" s="328"/>
      <c r="DA1017" s="328"/>
      <c r="DB1017" s="290"/>
      <c r="DC1017" s="289"/>
      <c r="DD1017" s="279"/>
      <c r="DE1017" s="328"/>
      <c r="DF1017" s="328"/>
      <c r="DG1017" s="290"/>
      <c r="DH1017" s="289"/>
      <c r="DI1017" s="284"/>
      <c r="DJ1017" s="163">
        <v>19</v>
      </c>
      <c r="DK1017" s="163">
        <v>0</v>
      </c>
      <c r="DL1017" s="163">
        <v>0</v>
      </c>
      <c r="DM1017" s="163">
        <v>0</v>
      </c>
      <c r="DN1017" s="163">
        <v>1</v>
      </c>
      <c r="DO1017" s="163">
        <v>0</v>
      </c>
      <c r="DP1017" s="165">
        <v>23.1</v>
      </c>
      <c r="DQ1017" s="165"/>
      <c r="DR1017" s="165">
        <v>23.100000381469702</v>
      </c>
      <c r="DS1017" s="163">
        <v>108</v>
      </c>
      <c r="DT1017" s="163">
        <v>29</v>
      </c>
      <c r="DU1017" s="163">
        <v>16</v>
      </c>
      <c r="DV1017" s="163">
        <v>15</v>
      </c>
      <c r="DW1017" s="163">
        <v>4</v>
      </c>
      <c r="DX1017" s="163">
        <v>6</v>
      </c>
      <c r="DY1017" s="163">
        <v>0</v>
      </c>
      <c r="DZ1017" s="163">
        <v>2</v>
      </c>
      <c r="EA1017" s="163">
        <v>1</v>
      </c>
      <c r="EB1017" s="163">
        <v>0</v>
      </c>
      <c r="EC1017" s="163">
        <v>17</v>
      </c>
      <c r="ED1017" s="165">
        <v>6.5571442864868699</v>
      </c>
      <c r="EE1017" s="165">
        <v>2.3142862187600701</v>
      </c>
      <c r="EF1017" s="165">
        <v>1.54285747917338</v>
      </c>
      <c r="EG1017" s="165">
        <v>11.185716724006999</v>
      </c>
      <c r="EH1017" s="166">
        <v>1.50000032697412</v>
      </c>
      <c r="EI1017" s="165">
        <v>116.353826986408</v>
      </c>
      <c r="EJ1017" s="164">
        <v>0.28999999999999998</v>
      </c>
      <c r="EK1017" s="164">
        <v>0.316455696202531</v>
      </c>
      <c r="EL1017" s="278">
        <v>0.34567901200000001</v>
      </c>
      <c r="EM1017" s="278">
        <v>0.222222222</v>
      </c>
      <c r="EN1017" s="278">
        <v>0.432098765</v>
      </c>
      <c r="EO1017" s="278">
        <v>9.6385540000000006E-2</v>
      </c>
      <c r="EP1017" s="278">
        <v>0.36144577999999999</v>
      </c>
      <c r="EQ1017" s="278">
        <v>7.1925749999999997E-2</v>
      </c>
      <c r="ER1017" s="165">
        <v>0.30176187204895999</v>
      </c>
      <c r="ES1017" s="166">
        <v>5.78571554690018</v>
      </c>
      <c r="ET1017" s="166">
        <v>5.0999999999999996</v>
      </c>
      <c r="EU1017" s="166">
        <v>4.8857483019148402</v>
      </c>
      <c r="EV1017" s="166">
        <v>4.8690027545718104</v>
      </c>
      <c r="EW1017" s="166">
        <v>4.2990110198570797</v>
      </c>
      <c r="EX1017" s="284">
        <v>-4.8998422920703798E-2</v>
      </c>
    </row>
    <row r="1018" spans="1:156" ht="13" customHeight="1">
      <c r="A1018" s="160" t="s">
        <v>19</v>
      </c>
      <c r="B1018" s="160">
        <v>12636</v>
      </c>
      <c r="C1018" s="160">
        <v>547184</v>
      </c>
      <c r="D1018" s="160">
        <v>12791</v>
      </c>
      <c r="E1018" s="160" t="s">
        <v>4356</v>
      </c>
      <c r="F1018" s="160" t="s">
        <v>4356</v>
      </c>
      <c r="G1018" s="175"/>
      <c r="H1018" s="162" t="s">
        <v>275</v>
      </c>
      <c r="I1018" s="162" t="s">
        <v>596</v>
      </c>
      <c r="J1018" s="160">
        <v>32</v>
      </c>
      <c r="K1018" s="161">
        <v>1</v>
      </c>
      <c r="M1018" s="184" t="s">
        <v>837</v>
      </c>
      <c r="Z1018" s="163"/>
      <c r="AS1018" s="278"/>
      <c r="AT1018" s="278"/>
      <c r="AU1018" s="278"/>
      <c r="AV1018" s="278"/>
      <c r="AW1018" s="278"/>
      <c r="AX1018" s="278"/>
      <c r="AY1018" s="456"/>
      <c r="AZ1018" s="278"/>
      <c r="BA1018" s="278"/>
      <c r="BB1018" s="278"/>
      <c r="BC1018" s="278"/>
      <c r="BD1018" s="164"/>
      <c r="BE1018" s="164"/>
      <c r="BF1018" s="164"/>
      <c r="BG1018" s="164"/>
      <c r="BH1018" s="164"/>
      <c r="BI1018" s="164"/>
      <c r="BJ1018" s="165"/>
      <c r="BK1018" s="164"/>
      <c r="BL1018" s="165"/>
      <c r="BM1018" s="165"/>
      <c r="BN1018" s="165"/>
      <c r="BO1018" s="165"/>
      <c r="BP1018" s="165"/>
      <c r="BQ1018" s="165"/>
      <c r="BR1018" s="165"/>
      <c r="BS1018" s="284"/>
      <c r="BT1018" s="289"/>
      <c r="BU1018" s="279"/>
      <c r="BV1018" s="290"/>
      <c r="BW1018" s="289"/>
      <c r="BX1018" s="289"/>
      <c r="BY1018" s="289"/>
      <c r="BZ1018" s="289"/>
      <c r="CA1018" s="279"/>
      <c r="CB1018" s="290"/>
      <c r="CC1018" s="289"/>
      <c r="CD1018" s="279"/>
      <c r="CE1018" s="328"/>
      <c r="CF1018" s="290"/>
      <c r="CG1018" s="289"/>
      <c r="CH1018" s="279"/>
      <c r="CI1018" s="328"/>
      <c r="CJ1018" s="290"/>
      <c r="CK1018" s="289"/>
      <c r="CL1018" s="279"/>
      <c r="CM1018" s="328"/>
      <c r="CN1018" s="290"/>
      <c r="CO1018" s="289"/>
      <c r="CP1018" s="279"/>
      <c r="CQ1018" s="328"/>
      <c r="CR1018" s="290"/>
      <c r="CS1018" s="289"/>
      <c r="CT1018" s="279"/>
      <c r="CU1018" s="328"/>
      <c r="CV1018" s="328"/>
      <c r="CW1018" s="290"/>
      <c r="CX1018" s="289"/>
      <c r="CY1018" s="279"/>
      <c r="CZ1018" s="328"/>
      <c r="DA1018" s="328"/>
      <c r="DB1018" s="290"/>
      <c r="DC1018" s="289"/>
      <c r="DD1018" s="279"/>
      <c r="DE1018" s="328"/>
      <c r="DF1018" s="328"/>
      <c r="DG1018" s="290"/>
      <c r="DH1018" s="289"/>
      <c r="DI1018" s="284"/>
      <c r="DJ1018" s="163">
        <v>11</v>
      </c>
      <c r="DK1018" s="163">
        <v>0</v>
      </c>
      <c r="DL1018" s="163">
        <v>0</v>
      </c>
      <c r="DM1018" s="163">
        <v>2</v>
      </c>
      <c r="DN1018" s="163">
        <v>0</v>
      </c>
      <c r="DO1018" s="163">
        <v>0</v>
      </c>
      <c r="DP1018" s="165">
        <v>12</v>
      </c>
      <c r="DQ1018" s="165"/>
      <c r="DR1018" s="165">
        <v>12</v>
      </c>
      <c r="DS1018" s="163">
        <v>47</v>
      </c>
      <c r="DT1018" s="163">
        <v>8</v>
      </c>
      <c r="DU1018" s="163">
        <v>1</v>
      </c>
      <c r="DV1018" s="163">
        <v>1</v>
      </c>
      <c r="DW1018" s="163">
        <v>1</v>
      </c>
      <c r="DX1018" s="163">
        <v>7</v>
      </c>
      <c r="DY1018" s="163">
        <v>2</v>
      </c>
      <c r="DZ1018" s="163">
        <v>0</v>
      </c>
      <c r="EA1018" s="163">
        <v>1</v>
      </c>
      <c r="EB1018" s="163">
        <v>0</v>
      </c>
      <c r="EC1018" s="163">
        <v>8</v>
      </c>
      <c r="ED1018" s="165">
        <v>6.0000009536744603</v>
      </c>
      <c r="EE1018" s="165">
        <v>5.2500008344651503</v>
      </c>
      <c r="EF1018" s="165">
        <v>0.75000011920930798</v>
      </c>
      <c r="EG1018" s="165">
        <v>6.0000009536744603</v>
      </c>
      <c r="EH1018" s="166">
        <v>1.25000019868218</v>
      </c>
      <c r="EI1018" s="165">
        <v>96.961516764357199</v>
      </c>
      <c r="EJ1018" s="164">
        <v>0.2</v>
      </c>
      <c r="EK1018" s="164">
        <v>0.225806451612903</v>
      </c>
      <c r="EL1018" s="278">
        <v>0.40625</v>
      </c>
      <c r="EM1018" s="278">
        <v>0.15625</v>
      </c>
      <c r="EN1018" s="278">
        <v>0.4375</v>
      </c>
      <c r="EO1018" s="278">
        <v>9.375E-2</v>
      </c>
      <c r="EP1018" s="278">
        <v>0.34375</v>
      </c>
      <c r="EQ1018" s="278">
        <v>0.05</v>
      </c>
      <c r="ER1018" s="165">
        <v>0.39785005989578798</v>
      </c>
      <c r="ES1018" s="166">
        <v>0.75000011920930798</v>
      </c>
      <c r="ET1018" s="166">
        <v>5.03</v>
      </c>
      <c r="EU1018" s="166">
        <v>4.5857481479645097</v>
      </c>
      <c r="EV1018" s="166">
        <v>5.2227239374480199</v>
      </c>
      <c r="EW1018" s="166">
        <v>5.2791798856936802</v>
      </c>
      <c r="EX1018" s="284">
        <v>-5.1086928695440202E-2</v>
      </c>
    </row>
    <row r="1019" spans="1:156" ht="13" customHeight="1">
      <c r="A1019" s="160" t="s">
        <v>19</v>
      </c>
      <c r="C1019" s="160">
        <v>692230</v>
      </c>
      <c r="D1019" s="160">
        <v>30161</v>
      </c>
      <c r="E1019" s="160" t="s">
        <v>563</v>
      </c>
      <c r="F1019" s="160" t="s">
        <v>563</v>
      </c>
      <c r="G1019" s="175"/>
      <c r="H1019" s="162" t="s">
        <v>165</v>
      </c>
      <c r="I1019" s="162" t="s">
        <v>597</v>
      </c>
      <c r="J1019" s="160">
        <v>23</v>
      </c>
      <c r="K1019" s="161">
        <v>1</v>
      </c>
      <c r="Z1019" s="163"/>
      <c r="AS1019" s="278"/>
      <c r="AT1019" s="278"/>
      <c r="AU1019" s="278"/>
      <c r="AV1019" s="278"/>
      <c r="AW1019" s="278"/>
      <c r="AX1019" s="278"/>
      <c r="AY1019" s="456"/>
      <c r="AZ1019" s="278"/>
      <c r="BA1019" s="278"/>
      <c r="BB1019" s="278"/>
      <c r="BC1019" s="278"/>
      <c r="BD1019" s="164"/>
      <c r="BE1019" s="164"/>
      <c r="BF1019" s="164"/>
      <c r="BG1019" s="164"/>
      <c r="BH1019" s="164"/>
      <c r="BI1019" s="164"/>
      <c r="BJ1019" s="165"/>
      <c r="BK1019" s="164"/>
      <c r="BL1019" s="165"/>
      <c r="BM1019" s="165"/>
      <c r="BN1019" s="165"/>
      <c r="BO1019" s="165"/>
      <c r="BP1019" s="165"/>
      <c r="BQ1019" s="165"/>
      <c r="BR1019" s="165"/>
      <c r="BS1019" s="284"/>
      <c r="BT1019" s="289"/>
      <c r="BU1019" s="279"/>
      <c r="BV1019" s="290"/>
      <c r="BW1019" s="289"/>
      <c r="BX1019" s="289"/>
      <c r="BY1019" s="289"/>
      <c r="BZ1019" s="289"/>
      <c r="CA1019" s="279"/>
      <c r="CB1019" s="290"/>
      <c r="CC1019" s="289"/>
      <c r="CD1019" s="279"/>
      <c r="CE1019" s="328"/>
      <c r="CF1019" s="290"/>
      <c r="CG1019" s="289"/>
      <c r="CH1019" s="279"/>
      <c r="CI1019" s="328"/>
      <c r="CJ1019" s="290"/>
      <c r="CK1019" s="289"/>
      <c r="CL1019" s="279"/>
      <c r="CM1019" s="328"/>
      <c r="CN1019" s="290"/>
      <c r="CO1019" s="289"/>
      <c r="CP1019" s="279"/>
      <c r="CQ1019" s="328"/>
      <c r="CR1019" s="290"/>
      <c r="CS1019" s="289"/>
      <c r="CT1019" s="279"/>
      <c r="CU1019" s="328"/>
      <c r="CV1019" s="328"/>
      <c r="CW1019" s="290"/>
      <c r="CX1019" s="289"/>
      <c r="CY1019" s="279"/>
      <c r="CZ1019" s="328"/>
      <c r="DA1019" s="328"/>
      <c r="DB1019" s="290"/>
      <c r="DC1019" s="289"/>
      <c r="DD1019" s="279"/>
      <c r="DE1019" s="328"/>
      <c r="DF1019" s="328"/>
      <c r="DG1019" s="290"/>
      <c r="DH1019" s="183"/>
      <c r="DI1019" s="284"/>
      <c r="DJ1019" s="163">
        <v>1</v>
      </c>
      <c r="DK1019" s="163">
        <v>0</v>
      </c>
      <c r="DL1019" s="163">
        <v>0</v>
      </c>
      <c r="DM1019" s="163">
        <v>1</v>
      </c>
      <c r="DN1019" s="163">
        <v>0</v>
      </c>
      <c r="DO1019" s="163">
        <v>0</v>
      </c>
      <c r="DP1019" s="165">
        <v>3.1</v>
      </c>
      <c r="DQ1019" s="165"/>
      <c r="DR1019" s="165">
        <v>3.0999999046325599</v>
      </c>
      <c r="DS1019" s="163">
        <v>18</v>
      </c>
      <c r="DT1019" s="163">
        <v>5</v>
      </c>
      <c r="DU1019" s="163">
        <v>3</v>
      </c>
      <c r="DV1019" s="163">
        <v>3</v>
      </c>
      <c r="DW1019" s="163">
        <v>0</v>
      </c>
      <c r="DX1019" s="163">
        <v>4</v>
      </c>
      <c r="DY1019" s="163">
        <v>0</v>
      </c>
      <c r="DZ1019" s="163">
        <v>0</v>
      </c>
      <c r="EA1019" s="163">
        <v>1</v>
      </c>
      <c r="EB1019" s="163">
        <v>0</v>
      </c>
      <c r="EC1019" s="163">
        <v>2</v>
      </c>
      <c r="ED1019" s="165">
        <v>5.4000005149841801</v>
      </c>
      <c r="EE1019" s="165">
        <v>10.8000010299683</v>
      </c>
      <c r="EF1019" s="165">
        <v>0</v>
      </c>
      <c r="EG1019" s="165">
        <v>13.5000012874604</v>
      </c>
      <c r="EH1019" s="166">
        <v>2.70000025749209</v>
      </c>
      <c r="EI1019" s="165">
        <v>208.38261318866</v>
      </c>
      <c r="EJ1019" s="164">
        <v>0.35714285714285698</v>
      </c>
      <c r="EK1019" s="164">
        <v>0.41666666666666602</v>
      </c>
      <c r="EL1019" s="278">
        <v>0.41666666600000002</v>
      </c>
      <c r="EM1019" s="278">
        <v>8.3333332999999996E-2</v>
      </c>
      <c r="EN1019" s="278">
        <v>0.5</v>
      </c>
      <c r="EO1019" s="278">
        <v>0.16666666999999999</v>
      </c>
      <c r="EP1019" s="278">
        <v>0.41666667000000002</v>
      </c>
      <c r="EQ1019" s="278">
        <v>9.4594590000000006E-2</v>
      </c>
      <c r="ER1019" s="165">
        <v>0.162592385773527</v>
      </c>
      <c r="ES1019" s="166">
        <v>8.1000007724762693</v>
      </c>
      <c r="ET1019" s="166">
        <v>5.41</v>
      </c>
      <c r="EU1019" s="166">
        <v>5.4857481384277502</v>
      </c>
      <c r="EV1019" s="166">
        <v>8.1399394534055194</v>
      </c>
      <c r="EW1019" s="166">
        <v>7.4049690946520998</v>
      </c>
      <c r="EX1019" s="284">
        <v>-5.4289028048515299E-2</v>
      </c>
    </row>
    <row r="1020" spans="1:156" ht="13" customHeight="1">
      <c r="A1020" s="160" t="s">
        <v>19</v>
      </c>
      <c r="C1020" s="160">
        <v>671109</v>
      </c>
      <c r="D1020" s="160">
        <v>27590</v>
      </c>
      <c r="E1020" s="160" t="s">
        <v>18</v>
      </c>
      <c r="F1020" s="160" t="s">
        <v>18</v>
      </c>
      <c r="G1020" s="175"/>
      <c r="H1020" s="162" t="s">
        <v>3985</v>
      </c>
      <c r="I1020" s="162" t="s">
        <v>247</v>
      </c>
      <c r="J1020" s="160">
        <v>26</v>
      </c>
      <c r="K1020" s="161">
        <v>1</v>
      </c>
      <c r="Z1020" s="163"/>
      <c r="AS1020" s="278"/>
      <c r="AT1020" s="278"/>
      <c r="AU1020" s="278"/>
      <c r="AV1020" s="278"/>
      <c r="AW1020" s="278"/>
      <c r="AX1020" s="278"/>
      <c r="AY1020" s="456"/>
      <c r="AZ1020" s="278"/>
      <c r="BA1020" s="278"/>
      <c r="BB1020" s="278"/>
      <c r="BC1020" s="278"/>
      <c r="BD1020" s="164"/>
      <c r="BE1020" s="164"/>
      <c r="BF1020" s="164"/>
      <c r="BG1020" s="164"/>
      <c r="BH1020" s="164"/>
      <c r="BI1020" s="164"/>
      <c r="BJ1020" s="165"/>
      <c r="BK1020" s="164"/>
      <c r="BL1020" s="165"/>
      <c r="BM1020" s="165"/>
      <c r="BN1020" s="165"/>
      <c r="BO1020" s="165"/>
      <c r="BP1020" s="165"/>
      <c r="BQ1020" s="165"/>
      <c r="BR1020" s="165"/>
      <c r="BS1020" s="284"/>
      <c r="BT1020" s="289"/>
      <c r="BU1020" s="279"/>
      <c r="BV1020" s="290"/>
      <c r="BW1020" s="289"/>
      <c r="BX1020" s="289"/>
      <c r="BY1020" s="289"/>
      <c r="BZ1020" s="289"/>
      <c r="CA1020" s="279"/>
      <c r="CB1020" s="290"/>
      <c r="CC1020" s="289"/>
      <c r="CD1020" s="279"/>
      <c r="CE1020" s="328"/>
      <c r="CF1020" s="290"/>
      <c r="CG1020" s="289"/>
      <c r="CH1020" s="279"/>
      <c r="CI1020" s="328"/>
      <c r="CJ1020" s="290"/>
      <c r="CK1020" s="289"/>
      <c r="CL1020" s="279"/>
      <c r="CM1020" s="328"/>
      <c r="CN1020" s="290"/>
      <c r="CO1020" s="289"/>
      <c r="CP1020" s="279"/>
      <c r="CQ1020" s="328"/>
      <c r="CR1020" s="290"/>
      <c r="CS1020" s="289"/>
      <c r="CT1020" s="279"/>
      <c r="CU1020" s="328"/>
      <c r="CV1020" s="328"/>
      <c r="CW1020" s="290"/>
      <c r="CX1020" s="289"/>
      <c r="CY1020" s="279"/>
      <c r="CZ1020" s="328"/>
      <c r="DA1020" s="328"/>
      <c r="DB1020" s="290"/>
      <c r="DC1020" s="289"/>
      <c r="DD1020" s="279"/>
      <c r="DE1020" s="328"/>
      <c r="DF1020" s="328"/>
      <c r="DG1020" s="290"/>
      <c r="DH1020" s="183"/>
      <c r="DI1020" s="284"/>
      <c r="DJ1020" s="163">
        <v>5</v>
      </c>
      <c r="DK1020" s="163">
        <v>0</v>
      </c>
      <c r="DL1020" s="163">
        <v>0</v>
      </c>
      <c r="DM1020" s="163">
        <v>0</v>
      </c>
      <c r="DN1020" s="163">
        <v>0</v>
      </c>
      <c r="DO1020" s="163">
        <v>0</v>
      </c>
      <c r="DP1020" s="165">
        <v>5.0999999999999996</v>
      </c>
      <c r="DQ1020" s="165"/>
      <c r="DR1020" s="165">
        <v>5.0999999046325604</v>
      </c>
      <c r="DS1020" s="163">
        <v>21</v>
      </c>
      <c r="DT1020" s="163">
        <v>2</v>
      </c>
      <c r="DU1020" s="163">
        <v>2</v>
      </c>
      <c r="DV1020" s="163">
        <v>2</v>
      </c>
      <c r="DW1020" s="163">
        <v>1</v>
      </c>
      <c r="DX1020" s="163">
        <v>4</v>
      </c>
      <c r="DY1020" s="163">
        <v>1</v>
      </c>
      <c r="DZ1020" s="163">
        <v>0</v>
      </c>
      <c r="EA1020" s="163">
        <v>2</v>
      </c>
      <c r="EB1020" s="163">
        <v>0</v>
      </c>
      <c r="EC1020" s="163">
        <v>4</v>
      </c>
      <c r="ED1020" s="165">
        <v>6.75000040233137</v>
      </c>
      <c r="EE1020" s="165">
        <v>6.75000040233137</v>
      </c>
      <c r="EF1020" s="165">
        <v>1.6875001005828401</v>
      </c>
      <c r="EG1020" s="165">
        <v>3.3750002011656801</v>
      </c>
      <c r="EH1020" s="166">
        <v>1.12500006705522</v>
      </c>
      <c r="EI1020" s="165">
        <v>87.265356418885801</v>
      </c>
      <c r="EJ1020" s="164">
        <v>0.11764705882352899</v>
      </c>
      <c r="EK1020" s="164">
        <v>8.3333333333333301E-2</v>
      </c>
      <c r="EL1020" s="278">
        <v>0.23076922999999999</v>
      </c>
      <c r="EM1020" s="278">
        <v>7.6923076000000007E-2</v>
      </c>
      <c r="EN1020" s="278">
        <v>0.69230769199999997</v>
      </c>
      <c r="EO1020" s="278">
        <v>7.6923080000000005E-2</v>
      </c>
      <c r="EP1020" s="278">
        <v>0.53846154000000002</v>
      </c>
      <c r="EQ1020" s="278">
        <v>0.11494253</v>
      </c>
      <c r="ER1020" s="165">
        <v>0.107035842336745</v>
      </c>
      <c r="ES1020" s="166">
        <v>3.3750002011656801</v>
      </c>
      <c r="ET1020" s="166">
        <v>2.66</v>
      </c>
      <c r="EU1020" s="166">
        <v>6.2732480995357101</v>
      </c>
      <c r="EV1020" s="166">
        <v>6.3240522230523402</v>
      </c>
      <c r="EW1020" s="166">
        <v>6.2152287319234603</v>
      </c>
      <c r="EX1020" s="284">
        <v>-5.7599931955337497E-2</v>
      </c>
    </row>
    <row r="1021" spans="1:156" ht="13" customHeight="1">
      <c r="A1021" s="160" t="s">
        <v>19</v>
      </c>
      <c r="C1021" s="160">
        <v>677976</v>
      </c>
      <c r="D1021" s="160">
        <v>23798</v>
      </c>
      <c r="E1021" s="160" t="s">
        <v>567</v>
      </c>
      <c r="F1021" s="160" t="s">
        <v>567</v>
      </c>
      <c r="G1021" s="175"/>
      <c r="H1021" s="168" t="s">
        <v>1304</v>
      </c>
      <c r="I1021" s="169" t="s">
        <v>157</v>
      </c>
      <c r="J1021" s="170">
        <v>30</v>
      </c>
      <c r="K1021" s="161">
        <v>1</v>
      </c>
      <c r="M1021" s="184" t="s">
        <v>837</v>
      </c>
      <c r="Z1021" s="163"/>
      <c r="AS1021" s="278"/>
      <c r="AT1021" s="278"/>
      <c r="AU1021" s="278"/>
      <c r="AV1021" s="278"/>
      <c r="AW1021" s="278"/>
      <c r="AX1021" s="278"/>
      <c r="AY1021" s="456"/>
      <c r="AZ1021" s="278"/>
      <c r="BA1021" s="278"/>
      <c r="BB1021" s="278"/>
      <c r="BC1021" s="278"/>
      <c r="BD1021" s="164"/>
      <c r="BE1021" s="164"/>
      <c r="BF1021" s="164"/>
      <c r="BG1021" s="164"/>
      <c r="BH1021" s="164"/>
      <c r="BI1021" s="164"/>
      <c r="BJ1021" s="165"/>
      <c r="BK1021" s="164"/>
      <c r="BL1021" s="165"/>
      <c r="BM1021" s="165"/>
      <c r="BN1021" s="165"/>
      <c r="BO1021" s="165"/>
      <c r="BP1021" s="165"/>
      <c r="BQ1021" s="165"/>
      <c r="BR1021" s="165"/>
      <c r="BS1021" s="284"/>
      <c r="BT1021" s="289"/>
      <c r="BU1021" s="279"/>
      <c r="BV1021" s="290"/>
      <c r="BW1021" s="289"/>
      <c r="BX1021" s="289"/>
      <c r="BY1021" s="289"/>
      <c r="BZ1021" s="289"/>
      <c r="CA1021" s="279"/>
      <c r="CB1021" s="290"/>
      <c r="CC1021" s="289"/>
      <c r="CD1021" s="279"/>
      <c r="CE1021" s="328"/>
      <c r="CF1021" s="290"/>
      <c r="CG1021" s="289"/>
      <c r="CH1021" s="279"/>
      <c r="CI1021" s="328"/>
      <c r="CJ1021" s="290"/>
      <c r="CK1021" s="289"/>
      <c r="CL1021" s="279"/>
      <c r="CM1021" s="328"/>
      <c r="CN1021" s="290"/>
      <c r="CO1021" s="289"/>
      <c r="CP1021" s="279"/>
      <c r="CQ1021" s="328"/>
      <c r="CR1021" s="290"/>
      <c r="CS1021" s="289"/>
      <c r="CT1021" s="279"/>
      <c r="CU1021" s="328"/>
      <c r="CV1021" s="328"/>
      <c r="CW1021" s="290"/>
      <c r="CX1021" s="289"/>
      <c r="CY1021" s="279"/>
      <c r="CZ1021" s="328"/>
      <c r="DA1021" s="328"/>
      <c r="DB1021" s="290"/>
      <c r="DC1021" s="289"/>
      <c r="DD1021" s="279"/>
      <c r="DE1021" s="328"/>
      <c r="DF1021" s="328"/>
      <c r="DG1021" s="290"/>
      <c r="DH1021" s="289"/>
      <c r="DI1021" s="284"/>
      <c r="DJ1021" s="163">
        <v>1</v>
      </c>
      <c r="DK1021" s="163">
        <v>0</v>
      </c>
      <c r="DL1021" s="163">
        <v>0</v>
      </c>
      <c r="DM1021" s="163">
        <v>0</v>
      </c>
      <c r="DN1021" s="163">
        <v>0</v>
      </c>
      <c r="DO1021" s="163">
        <v>0</v>
      </c>
      <c r="DP1021" s="165">
        <v>5.0999999999999996</v>
      </c>
      <c r="DQ1021" s="165"/>
      <c r="DR1021" s="165">
        <v>5.0999999046325604</v>
      </c>
      <c r="DS1021" s="163">
        <v>19</v>
      </c>
      <c r="DT1021" s="163">
        <v>2</v>
      </c>
      <c r="DU1021" s="163">
        <v>1</v>
      </c>
      <c r="DV1021" s="163">
        <v>1</v>
      </c>
      <c r="DW1021" s="163">
        <v>1</v>
      </c>
      <c r="DX1021" s="163">
        <v>2</v>
      </c>
      <c r="DY1021" s="163">
        <v>0</v>
      </c>
      <c r="DZ1021" s="163">
        <v>0</v>
      </c>
      <c r="EA1021" s="163">
        <v>0</v>
      </c>
      <c r="EB1021" s="163">
        <v>0</v>
      </c>
      <c r="EC1021" s="163">
        <v>1</v>
      </c>
      <c r="ED1021" s="165">
        <v>1.6875001005828401</v>
      </c>
      <c r="EE1021" s="165">
        <v>3.3750002011656801</v>
      </c>
      <c r="EF1021" s="165">
        <v>1.6875001005828401</v>
      </c>
      <c r="EG1021" s="165">
        <v>3.3750002011656801</v>
      </c>
      <c r="EH1021" s="166">
        <v>0.75000004470348602</v>
      </c>
      <c r="EI1021" s="165">
        <v>58.176904279257201</v>
      </c>
      <c r="EJ1021" s="164">
        <v>0.11764705882352899</v>
      </c>
      <c r="EK1021" s="164">
        <v>6.6666666666666596E-2</v>
      </c>
      <c r="EL1021" s="278">
        <v>0.5</v>
      </c>
      <c r="EM1021" s="278">
        <v>0.1875</v>
      </c>
      <c r="EN1021" s="278">
        <v>0.3125</v>
      </c>
      <c r="EO1021" s="278">
        <v>6.25E-2</v>
      </c>
      <c r="EP1021" s="278">
        <v>0.5625</v>
      </c>
      <c r="EQ1021" s="278">
        <v>6.3291139999999996E-2</v>
      </c>
      <c r="ER1021" s="165">
        <v>0.348467637821336</v>
      </c>
      <c r="ES1021" s="166">
        <v>1.6875001005828401</v>
      </c>
      <c r="ET1021" s="166">
        <v>6.18</v>
      </c>
      <c r="EU1021" s="166">
        <v>6.2732480995357101</v>
      </c>
      <c r="EV1021" s="166">
        <v>5.2181392146954702</v>
      </c>
      <c r="EW1021" s="166">
        <v>5.9007177929727703</v>
      </c>
      <c r="EX1021" s="284">
        <v>-6.2433235347270903E-2</v>
      </c>
    </row>
    <row r="1022" spans="1:156" ht="13" customHeight="1">
      <c r="A1022" s="160" t="s">
        <v>19</v>
      </c>
      <c r="C1022" s="160">
        <v>687362</v>
      </c>
      <c r="D1022" s="160">
        <v>26171</v>
      </c>
      <c r="E1022" s="160" t="s">
        <v>686</v>
      </c>
      <c r="F1022" s="160" t="s">
        <v>686</v>
      </c>
      <c r="G1022" s="175"/>
      <c r="H1022" s="162" t="s">
        <v>4086</v>
      </c>
      <c r="I1022" s="162" t="s">
        <v>986</v>
      </c>
      <c r="J1022" s="160">
        <v>27</v>
      </c>
      <c r="K1022" s="161">
        <v>1</v>
      </c>
      <c r="Z1022" s="163"/>
      <c r="AS1022" s="278"/>
      <c r="AT1022" s="278"/>
      <c r="AU1022" s="278"/>
      <c r="AV1022" s="278"/>
      <c r="AW1022" s="278"/>
      <c r="AX1022" s="278"/>
      <c r="AY1022" s="456"/>
      <c r="AZ1022" s="278"/>
      <c r="BA1022" s="278"/>
      <c r="BB1022" s="278"/>
      <c r="BC1022" s="278"/>
      <c r="BD1022" s="164"/>
      <c r="BE1022" s="164"/>
      <c r="BF1022" s="164"/>
      <c r="BG1022" s="164"/>
      <c r="BH1022" s="164"/>
      <c r="BI1022" s="164"/>
      <c r="BJ1022" s="165"/>
      <c r="BK1022" s="164"/>
      <c r="BL1022" s="165"/>
      <c r="BM1022" s="165"/>
      <c r="BN1022" s="165"/>
      <c r="BO1022" s="165"/>
      <c r="BP1022" s="165"/>
      <c r="BQ1022" s="165"/>
      <c r="BR1022" s="165"/>
      <c r="BS1022" s="284"/>
      <c r="BT1022" s="289"/>
      <c r="BU1022" s="279"/>
      <c r="BV1022" s="290"/>
      <c r="BW1022" s="289"/>
      <c r="BX1022" s="289"/>
      <c r="BY1022" s="289"/>
      <c r="BZ1022" s="289"/>
      <c r="CA1022" s="279"/>
      <c r="CB1022" s="290"/>
      <c r="CC1022" s="289"/>
      <c r="CD1022" s="279"/>
      <c r="CE1022" s="328"/>
      <c r="CF1022" s="290"/>
      <c r="CG1022" s="289"/>
      <c r="CH1022" s="279"/>
      <c r="CI1022" s="328"/>
      <c r="CJ1022" s="290"/>
      <c r="CK1022" s="289"/>
      <c r="CL1022" s="279"/>
      <c r="CM1022" s="328"/>
      <c r="CN1022" s="290"/>
      <c r="CO1022" s="289"/>
      <c r="CP1022" s="279"/>
      <c r="CQ1022" s="328"/>
      <c r="CR1022" s="290"/>
      <c r="CS1022" s="289"/>
      <c r="CT1022" s="279"/>
      <c r="CU1022" s="328"/>
      <c r="CV1022" s="328"/>
      <c r="CW1022" s="290"/>
      <c r="CX1022" s="289"/>
      <c r="CY1022" s="279"/>
      <c r="CZ1022" s="328"/>
      <c r="DA1022" s="328"/>
      <c r="DB1022" s="290"/>
      <c r="DC1022" s="289"/>
      <c r="DD1022" s="279"/>
      <c r="DE1022" s="328"/>
      <c r="DF1022" s="328"/>
      <c r="DG1022" s="290"/>
      <c r="DH1022" s="183"/>
      <c r="DI1022" s="284"/>
      <c r="DJ1022" s="163">
        <v>6</v>
      </c>
      <c r="DK1022" s="163">
        <v>6</v>
      </c>
      <c r="DL1022" s="163">
        <v>0</v>
      </c>
      <c r="DM1022" s="163">
        <v>0</v>
      </c>
      <c r="DN1022" s="163">
        <v>3</v>
      </c>
      <c r="DO1022" s="163">
        <v>0</v>
      </c>
      <c r="DP1022" s="165">
        <v>26</v>
      </c>
      <c r="DQ1022" s="165">
        <v>26</v>
      </c>
      <c r="DR1022" s="165"/>
      <c r="DS1022" s="163">
        <v>123</v>
      </c>
      <c r="DT1022" s="163">
        <v>32</v>
      </c>
      <c r="DU1022" s="163">
        <v>26</v>
      </c>
      <c r="DV1022" s="163">
        <v>25</v>
      </c>
      <c r="DW1022" s="163">
        <v>6</v>
      </c>
      <c r="DX1022" s="163">
        <v>11</v>
      </c>
      <c r="DY1022" s="163">
        <v>0</v>
      </c>
      <c r="DZ1022" s="163">
        <v>1</v>
      </c>
      <c r="EA1022" s="163">
        <v>1</v>
      </c>
      <c r="EB1022" s="163">
        <v>0</v>
      </c>
      <c r="EC1022" s="163">
        <v>23</v>
      </c>
      <c r="ED1022" s="165">
        <v>7.9615384615384599</v>
      </c>
      <c r="EE1022" s="165">
        <v>3.8076923076922999</v>
      </c>
      <c r="EF1022" s="165">
        <v>2.07692307692307</v>
      </c>
      <c r="EG1022" s="165">
        <v>11.076923076923</v>
      </c>
      <c r="EH1022" s="166">
        <v>1.65384615384615</v>
      </c>
      <c r="EI1022" s="165">
        <v>127.641759438419</v>
      </c>
      <c r="EJ1022" s="164">
        <v>0.28828828828828801</v>
      </c>
      <c r="EK1022" s="164">
        <v>0.31707317073170699</v>
      </c>
      <c r="EL1022" s="278">
        <v>0.37209302300000002</v>
      </c>
      <c r="EM1022" s="278">
        <v>0.174418604</v>
      </c>
      <c r="EN1022" s="278">
        <v>0.45348837199999997</v>
      </c>
      <c r="EO1022" s="278">
        <v>0.125</v>
      </c>
      <c r="EP1022" s="278">
        <v>0.5</v>
      </c>
      <c r="EQ1022" s="278">
        <v>8.6864410000000003E-2</v>
      </c>
      <c r="ER1022" s="165">
        <v>-0.36615506636691197</v>
      </c>
      <c r="ES1022" s="166">
        <v>8.6538461538461497</v>
      </c>
      <c r="ET1022" s="166">
        <v>5.23</v>
      </c>
      <c r="EU1022" s="166">
        <v>5.70113252493051</v>
      </c>
      <c r="EV1022" s="166">
        <v>4.9129584098091499</v>
      </c>
      <c r="EW1022" s="166">
        <v>4.6530529513824801</v>
      </c>
      <c r="EX1022" s="284">
        <v>-6.4885057508945396E-2</v>
      </c>
    </row>
    <row r="1023" spans="1:156" ht="13" customHeight="1">
      <c r="A1023" s="160" t="s">
        <v>19</v>
      </c>
      <c r="B1023" s="160">
        <v>10426</v>
      </c>
      <c r="C1023" s="160">
        <v>666214</v>
      </c>
      <c r="D1023" s="160">
        <v>19962</v>
      </c>
      <c r="E1023" s="160" t="s">
        <v>3328</v>
      </c>
      <c r="F1023" s="160" t="s">
        <v>3328</v>
      </c>
      <c r="G1023" s="175"/>
      <c r="H1023" s="162" t="s">
        <v>2916</v>
      </c>
      <c r="I1023" s="162" t="s">
        <v>554</v>
      </c>
      <c r="J1023" s="160">
        <v>27</v>
      </c>
      <c r="K1023" s="161">
        <v>1</v>
      </c>
      <c r="M1023" s="184" t="s">
        <v>46</v>
      </c>
      <c r="Z1023" s="163"/>
      <c r="AS1023" s="278"/>
      <c r="AT1023" s="278"/>
      <c r="AU1023" s="278"/>
      <c r="AV1023" s="278"/>
      <c r="AW1023" s="278"/>
      <c r="AX1023" s="278"/>
      <c r="AY1023" s="456"/>
      <c r="AZ1023" s="278"/>
      <c r="BA1023" s="278"/>
      <c r="BB1023" s="278"/>
      <c r="BC1023" s="278"/>
      <c r="BD1023" s="164"/>
      <c r="BE1023" s="164"/>
      <c r="BF1023" s="164"/>
      <c r="BG1023" s="164"/>
      <c r="BH1023" s="164"/>
      <c r="BI1023" s="164"/>
      <c r="BJ1023" s="165"/>
      <c r="BK1023" s="164"/>
      <c r="BL1023" s="165"/>
      <c r="BM1023" s="165"/>
      <c r="BN1023" s="165"/>
      <c r="BO1023" s="165"/>
      <c r="BP1023" s="165"/>
      <c r="BQ1023" s="165"/>
      <c r="BR1023" s="165"/>
      <c r="BS1023" s="284"/>
      <c r="BT1023" s="289"/>
      <c r="BU1023" s="279"/>
      <c r="BV1023" s="290"/>
      <c r="BW1023" s="289"/>
      <c r="BX1023" s="289"/>
      <c r="BY1023" s="289"/>
      <c r="BZ1023" s="289"/>
      <c r="CA1023" s="279"/>
      <c r="CB1023" s="290"/>
      <c r="CC1023" s="289"/>
      <c r="CD1023" s="279"/>
      <c r="CE1023" s="328"/>
      <c r="CF1023" s="290"/>
      <c r="CG1023" s="289"/>
      <c r="CH1023" s="279"/>
      <c r="CI1023" s="328"/>
      <c r="CJ1023" s="290"/>
      <c r="CK1023" s="289"/>
      <c r="CL1023" s="279"/>
      <c r="CM1023" s="328"/>
      <c r="CN1023" s="290"/>
      <c r="CO1023" s="289"/>
      <c r="CP1023" s="279"/>
      <c r="CQ1023" s="328"/>
      <c r="CR1023" s="290"/>
      <c r="CS1023" s="289"/>
      <c r="CT1023" s="279"/>
      <c r="CU1023" s="328"/>
      <c r="CV1023" s="328"/>
      <c r="CW1023" s="290"/>
      <c r="CX1023" s="289"/>
      <c r="CY1023" s="279"/>
      <c r="CZ1023" s="328"/>
      <c r="DA1023" s="328"/>
      <c r="DB1023" s="290"/>
      <c r="DC1023" s="289"/>
      <c r="DD1023" s="279"/>
      <c r="DE1023" s="328"/>
      <c r="DF1023" s="328"/>
      <c r="DG1023" s="290"/>
      <c r="DH1023" s="289"/>
      <c r="DI1023" s="284"/>
      <c r="DJ1023" s="163">
        <v>24</v>
      </c>
      <c r="DK1023" s="163">
        <v>0</v>
      </c>
      <c r="DL1023" s="163">
        <v>0</v>
      </c>
      <c r="DM1023" s="163">
        <v>2</v>
      </c>
      <c r="DN1023" s="163">
        <v>1</v>
      </c>
      <c r="DO1023" s="163">
        <v>0</v>
      </c>
      <c r="DP1023" s="165">
        <v>33</v>
      </c>
      <c r="DQ1023" s="165"/>
      <c r="DR1023" s="165">
        <v>33</v>
      </c>
      <c r="DS1023" s="163">
        <v>160</v>
      </c>
      <c r="DT1023" s="163">
        <v>40</v>
      </c>
      <c r="DU1023" s="163">
        <v>27</v>
      </c>
      <c r="DV1023" s="163">
        <v>25</v>
      </c>
      <c r="DW1023" s="163">
        <v>4</v>
      </c>
      <c r="DX1023" s="163">
        <v>20</v>
      </c>
      <c r="DY1023" s="163">
        <v>2</v>
      </c>
      <c r="DZ1023" s="163">
        <v>1</v>
      </c>
      <c r="EA1023" s="163">
        <v>2</v>
      </c>
      <c r="EB1023" s="163">
        <v>0</v>
      </c>
      <c r="EC1023" s="163">
        <v>27</v>
      </c>
      <c r="ED1023" s="165">
        <v>7.3636378532601796</v>
      </c>
      <c r="EE1023" s="165">
        <v>5.4545465579704997</v>
      </c>
      <c r="EF1023" s="165">
        <v>1.0909093115941</v>
      </c>
      <c r="EG1023" s="165">
        <v>10.909093115940999</v>
      </c>
      <c r="EH1023" s="166">
        <v>1.8181821859901599</v>
      </c>
      <c r="EI1023" s="165">
        <v>140.608980066123</v>
      </c>
      <c r="EJ1023" s="164">
        <v>0.28776978417266103</v>
      </c>
      <c r="EK1023" s="164">
        <v>0.33333333333333298</v>
      </c>
      <c r="EL1023" s="278">
        <v>0.36363636300000002</v>
      </c>
      <c r="EM1023" s="278">
        <v>0.218181818</v>
      </c>
      <c r="EN1023" s="278">
        <v>0.41818181799999998</v>
      </c>
      <c r="EO1023" s="278">
        <v>9.8214289999999996E-2</v>
      </c>
      <c r="EP1023" s="278">
        <v>0.46428571000000002</v>
      </c>
      <c r="EQ1023" s="278">
        <v>0.10567823</v>
      </c>
      <c r="ER1023" s="165">
        <v>0.107059232273556</v>
      </c>
      <c r="ES1023" s="166">
        <v>6.8181831974631297</v>
      </c>
      <c r="ET1023" s="166">
        <v>4.8099999999999996</v>
      </c>
      <c r="EU1023" s="166">
        <v>4.9342331319692301</v>
      </c>
      <c r="EV1023" s="166">
        <v>5.4139098088924298</v>
      </c>
      <c r="EW1023" s="166">
        <v>4.9629345320129303</v>
      </c>
      <c r="EX1023" s="284">
        <v>-6.4999878406524603E-2</v>
      </c>
      <c r="EZ1023" s="167"/>
    </row>
    <row r="1024" spans="1:156" ht="13" customHeight="1">
      <c r="A1024" s="160" t="s">
        <v>19</v>
      </c>
      <c r="C1024" s="160">
        <v>689958</v>
      </c>
      <c r="D1024" s="160">
        <v>33834</v>
      </c>
      <c r="E1024" s="160" t="s">
        <v>213</v>
      </c>
      <c r="F1024" s="160" t="s">
        <v>213</v>
      </c>
      <c r="G1024" s="175"/>
      <c r="H1024" s="162" t="s">
        <v>3058</v>
      </c>
      <c r="I1024" s="162" t="s">
        <v>136</v>
      </c>
      <c r="J1024" s="160">
        <v>24</v>
      </c>
      <c r="K1024" s="161">
        <v>1</v>
      </c>
      <c r="Z1024" s="163"/>
      <c r="AS1024" s="278"/>
      <c r="AT1024" s="278"/>
      <c r="AU1024" s="278"/>
      <c r="AV1024" s="278"/>
      <c r="AW1024" s="278"/>
      <c r="AX1024" s="278"/>
      <c r="AY1024" s="456"/>
      <c r="AZ1024" s="278"/>
      <c r="BA1024" s="278"/>
      <c r="BB1024" s="278"/>
      <c r="BC1024" s="278"/>
      <c r="BD1024" s="164"/>
      <c r="BE1024" s="164"/>
      <c r="BF1024" s="164"/>
      <c r="BG1024" s="164"/>
      <c r="BH1024" s="164"/>
      <c r="BI1024" s="164"/>
      <c r="BJ1024" s="165"/>
      <c r="BK1024" s="164"/>
      <c r="BL1024" s="165"/>
      <c r="BM1024" s="165"/>
      <c r="BN1024" s="165"/>
      <c r="BO1024" s="165"/>
      <c r="BP1024" s="165"/>
      <c r="BQ1024" s="165"/>
      <c r="BR1024" s="165"/>
      <c r="BS1024" s="284"/>
      <c r="BT1024" s="289"/>
      <c r="BU1024" s="279"/>
      <c r="BV1024" s="290"/>
      <c r="BW1024" s="289"/>
      <c r="BX1024" s="289"/>
      <c r="BY1024" s="289"/>
      <c r="BZ1024" s="289"/>
      <c r="CA1024" s="279"/>
      <c r="CB1024" s="290"/>
      <c r="CC1024" s="289"/>
      <c r="CD1024" s="279"/>
      <c r="CE1024" s="328"/>
      <c r="CF1024" s="290"/>
      <c r="CG1024" s="289"/>
      <c r="CH1024" s="279"/>
      <c r="CI1024" s="328"/>
      <c r="CJ1024" s="290"/>
      <c r="CK1024" s="289"/>
      <c r="CL1024" s="279"/>
      <c r="CM1024" s="328"/>
      <c r="CN1024" s="290"/>
      <c r="CO1024" s="289"/>
      <c r="CP1024" s="279"/>
      <c r="CQ1024" s="328"/>
      <c r="CR1024" s="290"/>
      <c r="CS1024" s="289"/>
      <c r="CT1024" s="279"/>
      <c r="CU1024" s="328"/>
      <c r="CV1024" s="328"/>
      <c r="CW1024" s="290"/>
      <c r="CX1024" s="289"/>
      <c r="CY1024" s="279"/>
      <c r="CZ1024" s="328"/>
      <c r="DA1024" s="328"/>
      <c r="DB1024" s="290"/>
      <c r="DC1024" s="289"/>
      <c r="DD1024" s="279"/>
      <c r="DE1024" s="328"/>
      <c r="DF1024" s="328"/>
      <c r="DG1024" s="290"/>
      <c r="DH1024" s="183"/>
      <c r="DI1024" s="284"/>
      <c r="DJ1024" s="163">
        <v>2</v>
      </c>
      <c r="DK1024" s="163">
        <v>0</v>
      </c>
      <c r="DL1024" s="163">
        <v>0</v>
      </c>
      <c r="DM1024" s="163">
        <v>0</v>
      </c>
      <c r="DN1024" s="163">
        <v>0</v>
      </c>
      <c r="DO1024" s="163">
        <v>0</v>
      </c>
      <c r="DP1024" s="165">
        <v>1.1000000000000001</v>
      </c>
      <c r="DQ1024" s="165"/>
      <c r="DR1024" s="165">
        <v>1.1000000238418499</v>
      </c>
      <c r="DS1024" s="163">
        <v>6</v>
      </c>
      <c r="DT1024" s="163">
        <v>2</v>
      </c>
      <c r="DU1024" s="163">
        <v>2</v>
      </c>
      <c r="DV1024" s="163">
        <v>2</v>
      </c>
      <c r="DW1024" s="163">
        <v>1</v>
      </c>
      <c r="DX1024" s="163">
        <v>0</v>
      </c>
      <c r="DY1024" s="163">
        <v>0</v>
      </c>
      <c r="DZ1024" s="163">
        <v>0</v>
      </c>
      <c r="EA1024" s="163">
        <v>0</v>
      </c>
      <c r="EB1024" s="163">
        <v>0</v>
      </c>
      <c r="EC1024" s="163">
        <v>2</v>
      </c>
      <c r="ED1024" s="165">
        <v>13.5000032186515</v>
      </c>
      <c r="EE1024" s="165">
        <v>0</v>
      </c>
      <c r="EF1024" s="165">
        <v>6.75000160932579</v>
      </c>
      <c r="EG1024" s="165">
        <v>13.5000032186515</v>
      </c>
      <c r="EH1024" s="166">
        <v>1.5000003576279499</v>
      </c>
      <c r="EI1024" s="165">
        <v>116.353829364201</v>
      </c>
      <c r="EJ1024" s="164">
        <v>0.33333333333333298</v>
      </c>
      <c r="EK1024" s="164">
        <v>0.33333333333333298</v>
      </c>
      <c r="EL1024" s="278">
        <v>0.25</v>
      </c>
      <c r="EM1024" s="278">
        <v>0</v>
      </c>
      <c r="EN1024" s="278">
        <v>0.75</v>
      </c>
      <c r="EO1024" s="278">
        <v>0.25</v>
      </c>
      <c r="EP1024" s="278">
        <v>0.5</v>
      </c>
      <c r="EQ1024" s="278">
        <v>0.17241379000000001</v>
      </c>
      <c r="ER1024" s="165">
        <v>0.19829453495475699</v>
      </c>
      <c r="ES1024" s="166">
        <v>13.5000032186515</v>
      </c>
      <c r="ET1024" s="166">
        <v>5.88</v>
      </c>
      <c r="EU1024" s="166">
        <v>9.8357495188716904</v>
      </c>
      <c r="EV1024" s="166">
        <v>3.4034868126186999</v>
      </c>
      <c r="EW1024" s="166">
        <v>2.4746913226338201</v>
      </c>
      <c r="EX1024" s="284">
        <v>-6.6130429506301797E-2</v>
      </c>
    </row>
    <row r="1025" spans="1:154" ht="13" customHeight="1">
      <c r="A1025" s="160" t="s">
        <v>19</v>
      </c>
      <c r="C1025" s="160">
        <v>682254</v>
      </c>
      <c r="D1025" s="160">
        <v>29770</v>
      </c>
      <c r="E1025" s="160" t="s">
        <v>2178</v>
      </c>
      <c r="F1025" s="160" t="s">
        <v>2178</v>
      </c>
      <c r="G1025" s="175"/>
      <c r="H1025" s="162" t="s">
        <v>410</v>
      </c>
      <c r="I1025" s="162" t="s">
        <v>1948</v>
      </c>
      <c r="J1025" s="160">
        <v>25</v>
      </c>
      <c r="K1025" s="161">
        <v>1</v>
      </c>
      <c r="Z1025" s="163"/>
      <c r="AS1025" s="278"/>
      <c r="AT1025" s="278"/>
      <c r="AU1025" s="278"/>
      <c r="AV1025" s="278"/>
      <c r="AW1025" s="278"/>
      <c r="AX1025" s="278"/>
      <c r="AY1025" s="456"/>
      <c r="AZ1025" s="278"/>
      <c r="BA1025" s="278"/>
      <c r="BB1025" s="278"/>
      <c r="BC1025" s="278"/>
      <c r="BD1025" s="164"/>
      <c r="BE1025" s="164"/>
      <c r="BF1025" s="164"/>
      <c r="BG1025" s="164"/>
      <c r="BH1025" s="164"/>
      <c r="BI1025" s="164"/>
      <c r="BJ1025" s="165"/>
      <c r="BK1025" s="164"/>
      <c r="BL1025" s="165"/>
      <c r="BM1025" s="165"/>
      <c r="BN1025" s="165"/>
      <c r="BO1025" s="165"/>
      <c r="BP1025" s="165"/>
      <c r="BQ1025" s="165"/>
      <c r="BR1025" s="165"/>
      <c r="BS1025" s="284"/>
      <c r="BT1025" s="289"/>
      <c r="BU1025" s="279"/>
      <c r="BV1025" s="290"/>
      <c r="BW1025" s="289"/>
      <c r="BX1025" s="289"/>
      <c r="BY1025" s="289"/>
      <c r="BZ1025" s="289"/>
      <c r="CA1025" s="279"/>
      <c r="CB1025" s="290"/>
      <c r="CC1025" s="289"/>
      <c r="CD1025" s="279"/>
      <c r="CE1025" s="328"/>
      <c r="CF1025" s="290"/>
      <c r="CG1025" s="289"/>
      <c r="CH1025" s="279"/>
      <c r="CI1025" s="328"/>
      <c r="CJ1025" s="290"/>
      <c r="CK1025" s="289"/>
      <c r="CL1025" s="279"/>
      <c r="CM1025" s="328"/>
      <c r="CN1025" s="290"/>
      <c r="CO1025" s="289"/>
      <c r="CP1025" s="279"/>
      <c r="CQ1025" s="328"/>
      <c r="CR1025" s="290"/>
      <c r="CS1025" s="289"/>
      <c r="CT1025" s="279"/>
      <c r="CU1025" s="328"/>
      <c r="CV1025" s="328"/>
      <c r="CW1025" s="290"/>
      <c r="CX1025" s="289"/>
      <c r="CY1025" s="279"/>
      <c r="CZ1025" s="328"/>
      <c r="DA1025" s="328"/>
      <c r="DB1025" s="290"/>
      <c r="DC1025" s="289"/>
      <c r="DD1025" s="279"/>
      <c r="DE1025" s="328"/>
      <c r="DF1025" s="328"/>
      <c r="DG1025" s="290"/>
      <c r="DH1025" s="183"/>
      <c r="DI1025" s="284"/>
      <c r="DJ1025" s="163">
        <v>40</v>
      </c>
      <c r="DK1025" s="163">
        <v>0</v>
      </c>
      <c r="DL1025" s="163">
        <v>0</v>
      </c>
      <c r="DM1025" s="163">
        <v>1</v>
      </c>
      <c r="DN1025" s="163">
        <v>2</v>
      </c>
      <c r="DO1025" s="163">
        <v>1</v>
      </c>
      <c r="DP1025" s="165">
        <v>31.1</v>
      </c>
      <c r="DQ1025" s="165"/>
      <c r="DR1025" s="165">
        <v>31.100000381469702</v>
      </c>
      <c r="DS1025" s="163">
        <v>144</v>
      </c>
      <c r="DT1025" s="163">
        <v>33</v>
      </c>
      <c r="DU1025" s="163">
        <v>22</v>
      </c>
      <c r="DV1025" s="163">
        <v>20</v>
      </c>
      <c r="DW1025" s="163">
        <v>5</v>
      </c>
      <c r="DX1025" s="163">
        <v>19</v>
      </c>
      <c r="DY1025" s="163">
        <v>0</v>
      </c>
      <c r="DZ1025" s="163">
        <v>1</v>
      </c>
      <c r="EA1025" s="163">
        <v>0</v>
      </c>
      <c r="EB1025" s="163">
        <v>0</v>
      </c>
      <c r="EC1025" s="163">
        <v>41</v>
      </c>
      <c r="ED1025" s="165">
        <v>11.7765983732219</v>
      </c>
      <c r="EE1025" s="165">
        <v>5.4574480266150598</v>
      </c>
      <c r="EF1025" s="165">
        <v>1.4361705333197501</v>
      </c>
      <c r="EG1025" s="165">
        <v>9.4787255199103804</v>
      </c>
      <c r="EH1025" s="166">
        <v>1.6595748385028199</v>
      </c>
      <c r="EI1025" s="165">
        <v>128.731894358771</v>
      </c>
      <c r="EJ1025" s="164">
        <v>0.266129032258064</v>
      </c>
      <c r="EK1025" s="164">
        <v>0.35897435897435898</v>
      </c>
      <c r="EL1025" s="278">
        <v>0.47499999999999998</v>
      </c>
      <c r="EM1025" s="278">
        <v>0.16250000000000001</v>
      </c>
      <c r="EN1025" s="278">
        <v>0.36249999999999999</v>
      </c>
      <c r="EO1025" s="278">
        <v>8.4337350000000005E-2</v>
      </c>
      <c r="EP1025" s="278">
        <v>0.39759035999999998</v>
      </c>
      <c r="EQ1025" s="278">
        <v>0.16695652</v>
      </c>
      <c r="ER1025" s="165">
        <v>-0.253836903266073</v>
      </c>
      <c r="ES1025" s="166">
        <v>5.7446821332790101</v>
      </c>
      <c r="ET1025" s="166">
        <v>4.3499999999999996</v>
      </c>
      <c r="EU1025" s="166">
        <v>4.4580886413847702</v>
      </c>
      <c r="EV1025" s="166">
        <v>3.7483640289629201</v>
      </c>
      <c r="EW1025" s="166">
        <v>3.6101445857980199</v>
      </c>
      <c r="EX1025" s="284">
        <v>-6.66097402572631E-2</v>
      </c>
    </row>
    <row r="1026" spans="1:154" ht="13" customHeight="1">
      <c r="A1026" s="160" t="s">
        <v>19</v>
      </c>
      <c r="B1026" s="160">
        <v>12992</v>
      </c>
      <c r="C1026" s="160">
        <v>696131</v>
      </c>
      <c r="D1026" s="160">
        <v>30171</v>
      </c>
      <c r="E1026" s="160" t="s">
        <v>2177</v>
      </c>
      <c r="F1026" s="160" t="s">
        <v>2177</v>
      </c>
      <c r="G1026" s="175"/>
      <c r="H1026" s="162" t="s">
        <v>764</v>
      </c>
      <c r="I1026" s="162" t="s">
        <v>1948</v>
      </c>
      <c r="J1026" s="160">
        <v>25</v>
      </c>
      <c r="K1026" s="161">
        <v>1</v>
      </c>
      <c r="M1026" s="184" t="s">
        <v>837</v>
      </c>
      <c r="Z1026" s="163"/>
      <c r="AS1026" s="278"/>
      <c r="AT1026" s="278"/>
      <c r="AU1026" s="278"/>
      <c r="AV1026" s="278"/>
      <c r="AW1026" s="278"/>
      <c r="AX1026" s="278"/>
      <c r="AY1026" s="456"/>
      <c r="AZ1026" s="278"/>
      <c r="BA1026" s="278"/>
      <c r="BB1026" s="278"/>
      <c r="BC1026" s="278"/>
      <c r="BD1026" s="164"/>
      <c r="BE1026" s="164"/>
      <c r="BF1026" s="164"/>
      <c r="BG1026" s="164"/>
      <c r="BH1026" s="164"/>
      <c r="BI1026" s="164"/>
      <c r="BJ1026" s="165"/>
      <c r="BK1026" s="164"/>
      <c r="BL1026" s="165"/>
      <c r="BM1026" s="165"/>
      <c r="BN1026" s="165"/>
      <c r="BO1026" s="165"/>
      <c r="BP1026" s="165"/>
      <c r="BQ1026" s="165"/>
      <c r="BR1026" s="165"/>
      <c r="BS1026" s="284"/>
      <c r="BT1026" s="289"/>
      <c r="BU1026" s="279"/>
      <c r="BV1026" s="290"/>
      <c r="BW1026" s="289"/>
      <c r="BX1026" s="289"/>
      <c r="BY1026" s="289"/>
      <c r="BZ1026" s="289"/>
      <c r="CA1026" s="279"/>
      <c r="CB1026" s="290"/>
      <c r="CC1026" s="289"/>
      <c r="CD1026" s="279"/>
      <c r="CE1026" s="328"/>
      <c r="CF1026" s="290"/>
      <c r="CG1026" s="289"/>
      <c r="CH1026" s="279"/>
      <c r="CI1026" s="328"/>
      <c r="CJ1026" s="290"/>
      <c r="CK1026" s="289"/>
      <c r="CL1026" s="279"/>
      <c r="CM1026" s="328"/>
      <c r="CN1026" s="290"/>
      <c r="CO1026" s="289"/>
      <c r="CP1026" s="279"/>
      <c r="CQ1026" s="328"/>
      <c r="CR1026" s="290"/>
      <c r="CS1026" s="289"/>
      <c r="CT1026" s="279"/>
      <c r="CU1026" s="328"/>
      <c r="CV1026" s="328"/>
      <c r="CW1026" s="290"/>
      <c r="CX1026" s="289"/>
      <c r="CY1026" s="279"/>
      <c r="CZ1026" s="328"/>
      <c r="DA1026" s="328"/>
      <c r="DB1026" s="290"/>
      <c r="DC1026" s="289"/>
      <c r="DD1026" s="279"/>
      <c r="DE1026" s="328"/>
      <c r="DF1026" s="328"/>
      <c r="DG1026" s="290"/>
      <c r="DH1026" s="183"/>
      <c r="DI1026" s="284"/>
      <c r="DJ1026" s="163">
        <v>1</v>
      </c>
      <c r="DK1026" s="163">
        <v>0</v>
      </c>
      <c r="DL1026" s="163">
        <v>0</v>
      </c>
      <c r="DM1026" s="163">
        <v>0</v>
      </c>
      <c r="DN1026" s="163">
        <v>0</v>
      </c>
      <c r="DO1026" s="163">
        <v>0</v>
      </c>
      <c r="DP1026" s="165">
        <v>4</v>
      </c>
      <c r="DQ1026" s="165"/>
      <c r="DR1026" s="165">
        <v>4</v>
      </c>
      <c r="DS1026" s="163">
        <v>19</v>
      </c>
      <c r="DT1026" s="163">
        <v>5</v>
      </c>
      <c r="DU1026" s="163">
        <v>5</v>
      </c>
      <c r="DV1026" s="163">
        <v>3</v>
      </c>
      <c r="DW1026" s="163">
        <v>2</v>
      </c>
      <c r="DX1026" s="163">
        <v>0</v>
      </c>
      <c r="DY1026" s="163">
        <v>0</v>
      </c>
      <c r="DZ1026" s="163">
        <v>0</v>
      </c>
      <c r="EA1026" s="163">
        <v>0</v>
      </c>
      <c r="EB1026" s="163">
        <v>0</v>
      </c>
      <c r="EC1026" s="163">
        <v>5</v>
      </c>
      <c r="ED1026" s="165">
        <v>11.25</v>
      </c>
      <c r="EE1026" s="165">
        <v>0</v>
      </c>
      <c r="EF1026" s="165">
        <v>4.5</v>
      </c>
      <c r="EG1026" s="165">
        <v>11.25</v>
      </c>
      <c r="EH1026" s="166">
        <v>1.25</v>
      </c>
      <c r="EI1026" s="165">
        <v>96.473422831363706</v>
      </c>
      <c r="EJ1026" s="164">
        <v>0.26315789473684198</v>
      </c>
      <c r="EK1026" s="164">
        <v>0.25</v>
      </c>
      <c r="EL1026" s="278">
        <v>0.35714285699999998</v>
      </c>
      <c r="EM1026" s="278">
        <v>7.1428570999999996E-2</v>
      </c>
      <c r="EN1026" s="278">
        <v>0.571428571</v>
      </c>
      <c r="EO1026" s="278">
        <v>0.14285713999999999</v>
      </c>
      <c r="EP1026" s="278">
        <v>0.5</v>
      </c>
      <c r="EQ1026" s="278">
        <v>8.108108E-2</v>
      </c>
      <c r="ER1026" s="165">
        <v>0.140184832146134</v>
      </c>
      <c r="ES1026" s="166">
        <v>6.75</v>
      </c>
      <c r="ET1026" s="166">
        <v>4.53</v>
      </c>
      <c r="EU1026" s="166">
        <v>7.0857479095458897</v>
      </c>
      <c r="EV1026" s="166">
        <v>3.5348490893840698</v>
      </c>
      <c r="EW1026" s="166">
        <v>2.7122468821489298</v>
      </c>
      <c r="EX1026" s="284">
        <v>-6.97477906942367E-2</v>
      </c>
    </row>
    <row r="1027" spans="1:154" ht="13" customHeight="1">
      <c r="A1027" s="160" t="s">
        <v>19</v>
      </c>
      <c r="C1027" s="160">
        <v>663321</v>
      </c>
      <c r="D1027" s="160">
        <v>19281</v>
      </c>
      <c r="E1027" s="160" t="s">
        <v>614</v>
      </c>
      <c r="F1027" s="160" t="s">
        <v>614</v>
      </c>
      <c r="G1027" s="175"/>
      <c r="H1027" s="162" t="s">
        <v>584</v>
      </c>
      <c r="I1027" s="162" t="s">
        <v>220</v>
      </c>
      <c r="J1027" s="160">
        <v>30</v>
      </c>
      <c r="K1027" s="161">
        <v>1</v>
      </c>
      <c r="Z1027" s="163"/>
      <c r="AS1027" s="278"/>
      <c r="AT1027" s="278"/>
      <c r="AU1027" s="278"/>
      <c r="AV1027" s="278"/>
      <c r="AW1027" s="278"/>
      <c r="AX1027" s="278"/>
      <c r="AY1027" s="456"/>
      <c r="AZ1027" s="278"/>
      <c r="BA1027" s="278"/>
      <c r="BB1027" s="278"/>
      <c r="BC1027" s="278"/>
      <c r="BD1027" s="164"/>
      <c r="BE1027" s="164"/>
      <c r="BF1027" s="164"/>
      <c r="BG1027" s="164"/>
      <c r="BH1027" s="164"/>
      <c r="BI1027" s="164"/>
      <c r="BJ1027" s="165"/>
      <c r="BK1027" s="164"/>
      <c r="BL1027" s="165"/>
      <c r="BM1027" s="165"/>
      <c r="BN1027" s="165"/>
      <c r="BO1027" s="165"/>
      <c r="BP1027" s="165"/>
      <c r="BQ1027" s="165"/>
      <c r="BR1027" s="165"/>
      <c r="BS1027" s="284"/>
      <c r="BT1027" s="289"/>
      <c r="BU1027" s="279"/>
      <c r="BV1027" s="290"/>
      <c r="BW1027" s="289"/>
      <c r="BX1027" s="289"/>
      <c r="BY1027" s="289"/>
      <c r="BZ1027" s="289"/>
      <c r="CA1027" s="279"/>
      <c r="CB1027" s="290"/>
      <c r="CC1027" s="289"/>
      <c r="CD1027" s="279"/>
      <c r="CE1027" s="328"/>
      <c r="CF1027" s="290"/>
      <c r="CG1027" s="289"/>
      <c r="CH1027" s="279"/>
      <c r="CI1027" s="328"/>
      <c r="CJ1027" s="290"/>
      <c r="CK1027" s="289"/>
      <c r="CL1027" s="279"/>
      <c r="CM1027" s="328"/>
      <c r="CN1027" s="290"/>
      <c r="CO1027" s="289"/>
      <c r="CP1027" s="279"/>
      <c r="CQ1027" s="328"/>
      <c r="CR1027" s="290"/>
      <c r="CS1027" s="289"/>
      <c r="CT1027" s="279"/>
      <c r="CU1027" s="328"/>
      <c r="CV1027" s="328"/>
      <c r="CW1027" s="290"/>
      <c r="CX1027" s="289"/>
      <c r="CY1027" s="279"/>
      <c r="CZ1027" s="328"/>
      <c r="DA1027" s="328"/>
      <c r="DB1027" s="290"/>
      <c r="DC1027" s="289"/>
      <c r="DD1027" s="279"/>
      <c r="DE1027" s="328"/>
      <c r="DF1027" s="328"/>
      <c r="DG1027" s="290"/>
      <c r="DH1027" s="289"/>
      <c r="DI1027" s="284"/>
      <c r="DJ1027" s="163">
        <v>2</v>
      </c>
      <c r="DK1027" s="163">
        <v>0</v>
      </c>
      <c r="DL1027" s="163">
        <v>0</v>
      </c>
      <c r="DM1027" s="163">
        <v>0</v>
      </c>
      <c r="DN1027" s="163">
        <v>0</v>
      </c>
      <c r="DO1027" s="163">
        <v>0</v>
      </c>
      <c r="DP1027" s="165">
        <v>2</v>
      </c>
      <c r="DQ1027" s="165"/>
      <c r="DR1027" s="165">
        <v>2</v>
      </c>
      <c r="DS1027" s="163">
        <v>12</v>
      </c>
      <c r="DT1027" s="163">
        <v>4</v>
      </c>
      <c r="DU1027" s="163">
        <v>2</v>
      </c>
      <c r="DV1027" s="163">
        <v>2</v>
      </c>
      <c r="DW1027" s="163">
        <v>1</v>
      </c>
      <c r="DX1027" s="163">
        <v>2</v>
      </c>
      <c r="DY1027" s="163">
        <v>0</v>
      </c>
      <c r="DZ1027" s="163">
        <v>0</v>
      </c>
      <c r="EA1027" s="163">
        <v>0</v>
      </c>
      <c r="EB1027" s="163">
        <v>0</v>
      </c>
      <c r="EC1027" s="163">
        <v>2</v>
      </c>
      <c r="ED1027" s="165">
        <v>9</v>
      </c>
      <c r="EE1027" s="165">
        <v>9</v>
      </c>
      <c r="EF1027" s="165">
        <v>4.5</v>
      </c>
      <c r="EG1027" s="165">
        <v>18</v>
      </c>
      <c r="EH1027" s="166">
        <v>3</v>
      </c>
      <c r="EI1027" s="165">
        <v>232.707603246573</v>
      </c>
      <c r="EJ1027" s="164">
        <v>0.4</v>
      </c>
      <c r="EK1027" s="164">
        <v>0.42857142857142799</v>
      </c>
      <c r="EL1027" s="278">
        <v>0.375</v>
      </c>
      <c r="EM1027" s="278">
        <v>0.25</v>
      </c>
      <c r="EN1027" s="278">
        <v>0.375</v>
      </c>
      <c r="EO1027" s="278">
        <v>0.125</v>
      </c>
      <c r="EP1027" s="278">
        <v>0.5</v>
      </c>
      <c r="EQ1027" s="278">
        <v>7.5471700000000003E-2</v>
      </c>
      <c r="ER1027" s="165">
        <v>6.49128619438753E-2</v>
      </c>
      <c r="ES1027" s="166">
        <v>9</v>
      </c>
      <c r="ET1027" s="166">
        <v>7.45</v>
      </c>
      <c r="EU1027" s="166">
        <v>10.5857479095458</v>
      </c>
      <c r="EV1027" s="166">
        <v>6.2975737944245296</v>
      </c>
      <c r="EW1027" s="166">
        <v>5.5901913180358198</v>
      </c>
      <c r="EX1027" s="284">
        <v>-7.1452073752880096E-2</v>
      </c>
    </row>
    <row r="1028" spans="1:154" ht="13" customHeight="1">
      <c r="A1028" s="160" t="s">
        <v>19</v>
      </c>
      <c r="B1028" s="160">
        <v>9555</v>
      </c>
      <c r="C1028" s="160">
        <v>605218</v>
      </c>
      <c r="D1028" s="160">
        <v>13607</v>
      </c>
      <c r="E1028" s="160" t="s">
        <v>18</v>
      </c>
      <c r="F1028" s="160" t="s">
        <v>18</v>
      </c>
      <c r="G1028" s="175"/>
      <c r="H1028" s="168" t="s">
        <v>630</v>
      </c>
      <c r="I1028" s="169" t="s">
        <v>241</v>
      </c>
      <c r="J1028" s="170">
        <v>33</v>
      </c>
      <c r="K1028" s="161">
        <v>1</v>
      </c>
      <c r="M1028" s="184" t="s">
        <v>837</v>
      </c>
      <c r="Z1028" s="163"/>
      <c r="AS1028" s="278"/>
      <c r="AT1028" s="278"/>
      <c r="AU1028" s="278"/>
      <c r="AV1028" s="278"/>
      <c r="AW1028" s="278"/>
      <c r="AX1028" s="278"/>
      <c r="AY1028" s="456"/>
      <c r="AZ1028" s="278"/>
      <c r="BA1028" s="278"/>
      <c r="BB1028" s="278"/>
      <c r="BC1028" s="278"/>
      <c r="BD1028" s="164"/>
      <c r="BE1028" s="164"/>
      <c r="BF1028" s="164"/>
      <c r="BG1028" s="164"/>
      <c r="BH1028" s="164"/>
      <c r="BI1028" s="164"/>
      <c r="BJ1028" s="165"/>
      <c r="BK1028" s="164"/>
      <c r="BL1028" s="165"/>
      <c r="BM1028" s="165"/>
      <c r="BN1028" s="165"/>
      <c r="BO1028" s="165"/>
      <c r="BP1028" s="165"/>
      <c r="BQ1028" s="165"/>
      <c r="BR1028" s="165"/>
      <c r="BS1028" s="284"/>
      <c r="BT1028" s="289"/>
      <c r="BU1028" s="279"/>
      <c r="BV1028" s="290"/>
      <c r="BW1028" s="289"/>
      <c r="BX1028" s="289"/>
      <c r="BY1028" s="289"/>
      <c r="BZ1028" s="289"/>
      <c r="CA1028" s="279"/>
      <c r="CB1028" s="290"/>
      <c r="CC1028" s="289"/>
      <c r="CD1028" s="279"/>
      <c r="CE1028" s="328"/>
      <c r="CF1028" s="290"/>
      <c r="CG1028" s="289"/>
      <c r="CH1028" s="279"/>
      <c r="CI1028" s="328"/>
      <c r="CJ1028" s="290"/>
      <c r="CK1028" s="289"/>
      <c r="CL1028" s="279"/>
      <c r="CM1028" s="328"/>
      <c r="CN1028" s="290"/>
      <c r="CO1028" s="289"/>
      <c r="CP1028" s="279"/>
      <c r="CQ1028" s="328"/>
      <c r="CR1028" s="290"/>
      <c r="CS1028" s="289"/>
      <c r="CT1028" s="279"/>
      <c r="CU1028" s="328"/>
      <c r="CV1028" s="328"/>
      <c r="CW1028" s="290"/>
      <c r="CX1028" s="289"/>
      <c r="CY1028" s="279"/>
      <c r="CZ1028" s="328"/>
      <c r="DA1028" s="328"/>
      <c r="DB1028" s="290"/>
      <c r="DC1028" s="289"/>
      <c r="DD1028" s="279"/>
      <c r="DE1028" s="328"/>
      <c r="DF1028" s="328"/>
      <c r="DG1028" s="290"/>
      <c r="DH1028" s="289"/>
      <c r="DI1028" s="284"/>
      <c r="DJ1028" s="163">
        <v>2</v>
      </c>
      <c r="DK1028" s="163">
        <v>0</v>
      </c>
      <c r="DL1028" s="163">
        <v>0</v>
      </c>
      <c r="DM1028" s="163">
        <v>0</v>
      </c>
      <c r="DN1028" s="163">
        <v>0</v>
      </c>
      <c r="DO1028" s="163">
        <v>0</v>
      </c>
      <c r="DP1028" s="165">
        <v>3</v>
      </c>
      <c r="DQ1028" s="165"/>
      <c r="DR1028" s="165">
        <v>3</v>
      </c>
      <c r="DS1028" s="163">
        <v>13</v>
      </c>
      <c r="DT1028" s="163">
        <v>4</v>
      </c>
      <c r="DU1028" s="163">
        <v>3</v>
      </c>
      <c r="DV1028" s="163">
        <v>3</v>
      </c>
      <c r="DW1028" s="163">
        <v>1</v>
      </c>
      <c r="DX1028" s="163">
        <v>1</v>
      </c>
      <c r="DY1028" s="163">
        <v>0</v>
      </c>
      <c r="DZ1028" s="163">
        <v>0</v>
      </c>
      <c r="EA1028" s="163">
        <v>0</v>
      </c>
      <c r="EB1028" s="163">
        <v>0</v>
      </c>
      <c r="EC1028" s="163">
        <v>2</v>
      </c>
      <c r="ED1028" s="165">
        <v>6</v>
      </c>
      <c r="EE1028" s="165">
        <v>3</v>
      </c>
      <c r="EF1028" s="165">
        <v>3</v>
      </c>
      <c r="EG1028" s="165">
        <v>12</v>
      </c>
      <c r="EH1028" s="166">
        <v>1.6666666666666601</v>
      </c>
      <c r="EI1028" s="165">
        <v>129.28200180365201</v>
      </c>
      <c r="EJ1028" s="164">
        <v>0.33333333333333298</v>
      </c>
      <c r="EK1028" s="164">
        <v>0.33333333333333298</v>
      </c>
      <c r="EL1028" s="278">
        <v>0.5</v>
      </c>
      <c r="EM1028" s="278">
        <v>0.2</v>
      </c>
      <c r="EN1028" s="278">
        <v>0.3</v>
      </c>
      <c r="EO1028" s="278">
        <v>0.1</v>
      </c>
      <c r="EP1028" s="278">
        <v>0.3</v>
      </c>
      <c r="EQ1028" s="278">
        <v>0.10638298</v>
      </c>
      <c r="ER1028" s="165">
        <v>-0.23737950865453</v>
      </c>
      <c r="ES1028" s="166">
        <v>9</v>
      </c>
      <c r="ET1028" s="166">
        <v>4.21</v>
      </c>
      <c r="EU1028" s="166">
        <v>7.0857479095458897</v>
      </c>
      <c r="EV1028" s="166">
        <v>4.2269651661316496</v>
      </c>
      <c r="EW1028" s="166">
        <v>4.1931640364816198</v>
      </c>
      <c r="EX1028" s="284">
        <v>-7.2177380323410006E-2</v>
      </c>
    </row>
    <row r="1029" spans="1:154" ht="13" customHeight="1">
      <c r="A1029" s="160" t="s">
        <v>19</v>
      </c>
      <c r="B1029" s="282"/>
      <c r="C1029" s="282">
        <v>680742</v>
      </c>
      <c r="D1029" s="282">
        <v>24607</v>
      </c>
      <c r="E1029" s="282" t="s">
        <v>2170</v>
      </c>
      <c r="F1029" s="160" t="s">
        <v>2170</v>
      </c>
      <c r="G1029" s="175"/>
      <c r="H1029" s="162" t="s">
        <v>3651</v>
      </c>
      <c r="I1029" s="162" t="s">
        <v>616</v>
      </c>
      <c r="J1029" s="160">
        <v>28</v>
      </c>
      <c r="K1029" s="161">
        <v>1</v>
      </c>
      <c r="Z1029" s="163"/>
      <c r="AS1029" s="278"/>
      <c r="AT1029" s="278"/>
      <c r="AU1029" s="278"/>
      <c r="AV1029" s="278"/>
      <c r="AW1029" s="278"/>
      <c r="AX1029" s="278"/>
      <c r="AY1029" s="456"/>
      <c r="AZ1029" s="278"/>
      <c r="BA1029" s="278"/>
      <c r="BB1029" s="278"/>
      <c r="BC1029" s="278"/>
      <c r="BD1029" s="164"/>
      <c r="BE1029" s="164"/>
      <c r="BF1029" s="164"/>
      <c r="BG1029" s="164"/>
      <c r="BH1029" s="164"/>
      <c r="BI1029" s="164"/>
      <c r="BJ1029" s="165"/>
      <c r="BK1029" s="164"/>
      <c r="BL1029" s="165"/>
      <c r="BM1029" s="165"/>
      <c r="BN1029" s="165"/>
      <c r="BO1029" s="165"/>
      <c r="BP1029" s="165"/>
      <c r="BQ1029" s="165"/>
      <c r="BR1029" s="165"/>
      <c r="BS1029" s="284"/>
      <c r="BT1029" s="289"/>
      <c r="BU1029" s="279"/>
      <c r="BV1029" s="290"/>
      <c r="BW1029" s="289"/>
      <c r="BX1029" s="289"/>
      <c r="BY1029" s="289"/>
      <c r="BZ1029" s="289"/>
      <c r="CA1029" s="279"/>
      <c r="CB1029" s="290"/>
      <c r="CC1029" s="289"/>
      <c r="CD1029" s="279"/>
      <c r="CE1029" s="328"/>
      <c r="CF1029" s="290"/>
      <c r="CG1029" s="289"/>
      <c r="CH1029" s="279"/>
      <c r="CI1029" s="328"/>
      <c r="CJ1029" s="290"/>
      <c r="CK1029" s="289"/>
      <c r="CL1029" s="279"/>
      <c r="CM1029" s="328"/>
      <c r="CN1029" s="290"/>
      <c r="CO1029" s="289"/>
      <c r="CP1029" s="279"/>
      <c r="CQ1029" s="328"/>
      <c r="CR1029" s="290"/>
      <c r="CS1029" s="289"/>
      <c r="CT1029" s="279"/>
      <c r="CU1029" s="328"/>
      <c r="CV1029" s="328"/>
      <c r="CW1029" s="290"/>
      <c r="CX1029" s="289"/>
      <c r="CY1029" s="279"/>
      <c r="CZ1029" s="328"/>
      <c r="DA1029" s="328"/>
      <c r="DB1029" s="290"/>
      <c r="DC1029" s="289"/>
      <c r="DD1029" s="279"/>
      <c r="DE1029" s="328"/>
      <c r="DF1029" s="328"/>
      <c r="DG1029" s="290"/>
      <c r="DH1029" s="289"/>
      <c r="DI1029" s="284"/>
      <c r="DJ1029" s="163">
        <v>12</v>
      </c>
      <c r="DK1029" s="163">
        <v>0</v>
      </c>
      <c r="DL1029" s="163">
        <v>0</v>
      </c>
      <c r="DM1029" s="163">
        <v>1</v>
      </c>
      <c r="DN1029" s="163">
        <v>1</v>
      </c>
      <c r="DO1029" s="163">
        <v>0</v>
      </c>
      <c r="DP1029" s="165">
        <v>15</v>
      </c>
      <c r="DQ1029" s="165"/>
      <c r="DR1029" s="165">
        <v>15</v>
      </c>
      <c r="DS1029" s="163">
        <v>60</v>
      </c>
      <c r="DT1029" s="163">
        <v>10</v>
      </c>
      <c r="DU1029" s="163">
        <v>7</v>
      </c>
      <c r="DV1029" s="163">
        <v>5</v>
      </c>
      <c r="DW1029" s="163">
        <v>2</v>
      </c>
      <c r="DX1029" s="163">
        <v>7</v>
      </c>
      <c r="DY1029" s="163">
        <v>0</v>
      </c>
      <c r="DZ1029" s="163">
        <v>0</v>
      </c>
      <c r="EA1029" s="163">
        <v>0</v>
      </c>
      <c r="EB1029" s="163">
        <v>0</v>
      </c>
      <c r="EC1029" s="163">
        <v>12</v>
      </c>
      <c r="ED1029" s="165">
        <v>7.2000018310551503</v>
      </c>
      <c r="EE1029" s="165">
        <v>4.2000010681155002</v>
      </c>
      <c r="EF1029" s="165">
        <v>1.2000003051758501</v>
      </c>
      <c r="EG1029" s="165">
        <v>6.0000015258792896</v>
      </c>
      <c r="EH1029" s="166">
        <v>1.1333336215549701</v>
      </c>
      <c r="EI1029" s="165">
        <v>87.911783583606194</v>
      </c>
      <c r="EJ1029" s="164">
        <v>0.18867924528301799</v>
      </c>
      <c r="EK1029" s="164">
        <v>0.20512820512820501</v>
      </c>
      <c r="EL1029" s="278">
        <v>0.56097560899999999</v>
      </c>
      <c r="EM1029" s="278">
        <v>0.146341463</v>
      </c>
      <c r="EN1029" s="278">
        <v>0.29268292600000001</v>
      </c>
      <c r="EO1029" s="278">
        <v>7.3170730000000003E-2</v>
      </c>
      <c r="EP1029" s="278">
        <v>0.39024389999999998</v>
      </c>
      <c r="EQ1029" s="278">
        <v>0.15</v>
      </c>
      <c r="ER1029" s="165">
        <v>-0.36789302526879403</v>
      </c>
      <c r="ES1029" s="166">
        <v>3.0000007629396399</v>
      </c>
      <c r="ET1029" s="166">
        <v>3.59</v>
      </c>
      <c r="EU1029" s="166">
        <v>4.6190816328261599</v>
      </c>
      <c r="EV1029" s="166">
        <v>4.06538863061669</v>
      </c>
      <c r="EW1029" s="166">
        <v>4.1118107557846804</v>
      </c>
      <c r="EX1029" s="284">
        <v>-7.2471097111701896E-2</v>
      </c>
    </row>
    <row r="1030" spans="1:154" ht="13" customHeight="1">
      <c r="A1030" s="160" t="s">
        <v>19</v>
      </c>
      <c r="C1030" s="160">
        <v>687922</v>
      </c>
      <c r="D1030" s="160">
        <v>26058</v>
      </c>
      <c r="E1030" s="160" t="s">
        <v>470</v>
      </c>
      <c r="F1030" s="160" t="s">
        <v>470</v>
      </c>
      <c r="G1030" s="175"/>
      <c r="H1030" s="162" t="s">
        <v>24</v>
      </c>
      <c r="I1030" s="162" t="s">
        <v>2992</v>
      </c>
      <c r="J1030" s="160">
        <v>28</v>
      </c>
      <c r="K1030" s="161">
        <v>1</v>
      </c>
      <c r="Z1030" s="163"/>
      <c r="AS1030" s="278"/>
      <c r="AT1030" s="278"/>
      <c r="AU1030" s="278"/>
      <c r="AV1030" s="278"/>
      <c r="AW1030" s="278"/>
      <c r="AX1030" s="278"/>
      <c r="AY1030" s="456"/>
      <c r="AZ1030" s="278"/>
      <c r="BA1030" s="278"/>
      <c r="BB1030" s="278"/>
      <c r="BC1030" s="278"/>
      <c r="BD1030" s="164"/>
      <c r="BE1030" s="164"/>
      <c r="BF1030" s="164"/>
      <c r="BG1030" s="164"/>
      <c r="BH1030" s="164"/>
      <c r="BI1030" s="164"/>
      <c r="BJ1030" s="165"/>
      <c r="BK1030" s="164"/>
      <c r="BL1030" s="165"/>
      <c r="BM1030" s="165"/>
      <c r="BN1030" s="165"/>
      <c r="BO1030" s="165"/>
      <c r="BP1030" s="165"/>
      <c r="BQ1030" s="165"/>
      <c r="BR1030" s="165"/>
      <c r="BS1030" s="284"/>
      <c r="BT1030" s="289"/>
      <c r="BU1030" s="279"/>
      <c r="BV1030" s="290"/>
      <c r="BW1030" s="289"/>
      <c r="BX1030" s="289"/>
      <c r="BY1030" s="289"/>
      <c r="BZ1030" s="289"/>
      <c r="CA1030" s="279"/>
      <c r="CB1030" s="290"/>
      <c r="CC1030" s="289"/>
      <c r="CD1030" s="279"/>
      <c r="CE1030" s="328"/>
      <c r="CF1030" s="290"/>
      <c r="CG1030" s="289"/>
      <c r="CH1030" s="279"/>
      <c r="CI1030" s="328"/>
      <c r="CJ1030" s="290"/>
      <c r="CK1030" s="289"/>
      <c r="CL1030" s="279"/>
      <c r="CM1030" s="328"/>
      <c r="CN1030" s="290"/>
      <c r="CO1030" s="289"/>
      <c r="CP1030" s="279"/>
      <c r="CQ1030" s="328"/>
      <c r="CR1030" s="290"/>
      <c r="CS1030" s="289"/>
      <c r="CT1030" s="279"/>
      <c r="CU1030" s="328"/>
      <c r="CV1030" s="328"/>
      <c r="CW1030" s="290"/>
      <c r="CX1030" s="289"/>
      <c r="CY1030" s="279"/>
      <c r="CZ1030" s="328"/>
      <c r="DA1030" s="328"/>
      <c r="DB1030" s="290"/>
      <c r="DC1030" s="289"/>
      <c r="DD1030" s="279"/>
      <c r="DE1030" s="328"/>
      <c r="DF1030" s="328"/>
      <c r="DG1030" s="290"/>
      <c r="DH1030" s="289"/>
      <c r="DI1030" s="284"/>
      <c r="DJ1030" s="163">
        <v>5</v>
      </c>
      <c r="DK1030" s="163">
        <v>4</v>
      </c>
      <c r="DL1030" s="163">
        <v>0</v>
      </c>
      <c r="DM1030" s="163">
        <v>3</v>
      </c>
      <c r="DN1030" s="163">
        <v>2</v>
      </c>
      <c r="DO1030" s="163">
        <v>0</v>
      </c>
      <c r="DP1030" s="165">
        <v>21.2</v>
      </c>
      <c r="DQ1030" s="165">
        <v>17</v>
      </c>
      <c r="DR1030" s="165">
        <v>4.1999998092651296</v>
      </c>
      <c r="DS1030" s="163">
        <v>93</v>
      </c>
      <c r="DT1030" s="163">
        <v>21</v>
      </c>
      <c r="DU1030" s="163">
        <v>14</v>
      </c>
      <c r="DV1030" s="163">
        <v>14</v>
      </c>
      <c r="DW1030" s="163">
        <v>5</v>
      </c>
      <c r="DX1030" s="163">
        <v>10</v>
      </c>
      <c r="DY1030" s="163">
        <v>0</v>
      </c>
      <c r="DZ1030" s="163">
        <v>0</v>
      </c>
      <c r="EA1030" s="163">
        <v>1</v>
      </c>
      <c r="EB1030" s="163">
        <v>0</v>
      </c>
      <c r="EC1030" s="163">
        <v>22</v>
      </c>
      <c r="ED1030" s="165">
        <v>9.1384618066189596</v>
      </c>
      <c r="EE1030" s="165">
        <v>4.1538462757358898</v>
      </c>
      <c r="EF1030" s="165">
        <v>2.07692313786794</v>
      </c>
      <c r="EG1030" s="165">
        <v>8.7230771790453705</v>
      </c>
      <c r="EH1030" s="166">
        <v>1.43076927275347</v>
      </c>
      <c r="EI1030" s="165">
        <v>110.983629420434</v>
      </c>
      <c r="EJ1030" s="164">
        <v>0.25301204819277101</v>
      </c>
      <c r="EK1030" s="164">
        <v>0.28571428571428498</v>
      </c>
      <c r="EL1030" s="278">
        <v>0.36065573699999998</v>
      </c>
      <c r="EM1030" s="278">
        <v>0.21311475399999999</v>
      </c>
      <c r="EN1030" s="278">
        <v>0.42622950799999998</v>
      </c>
      <c r="EO1030" s="278">
        <v>0.1147541</v>
      </c>
      <c r="EP1030" s="278">
        <v>0.44262295000000001</v>
      </c>
      <c r="EQ1030" s="278">
        <v>0.11956522</v>
      </c>
      <c r="ER1030" s="165">
        <v>0.24583582459950201</v>
      </c>
      <c r="ES1030" s="166">
        <v>5.8153847860302497</v>
      </c>
      <c r="ET1030" s="166">
        <v>5.51</v>
      </c>
      <c r="EU1030" s="166">
        <v>5.4395941324628998</v>
      </c>
      <c r="EV1030" s="166">
        <v>4.2090548042570797</v>
      </c>
      <c r="EW1030" s="166">
        <v>4.1739807042148103</v>
      </c>
      <c r="EX1030" s="284">
        <v>-7.3496259748935699E-2</v>
      </c>
    </row>
    <row r="1031" spans="1:154" ht="13" customHeight="1">
      <c r="A1031" s="160" t="s">
        <v>19</v>
      </c>
      <c r="B1031" s="160">
        <v>9350</v>
      </c>
      <c r="C1031" s="160">
        <v>519008</v>
      </c>
      <c r="D1031" s="160">
        <v>3237</v>
      </c>
      <c r="E1031" s="160" t="s">
        <v>4356</v>
      </c>
      <c r="F1031" s="160" t="s">
        <v>4356</v>
      </c>
      <c r="G1031" s="175"/>
      <c r="H1031" s="162" t="s">
        <v>773</v>
      </c>
      <c r="I1031" s="162" t="s">
        <v>1802</v>
      </c>
      <c r="J1031" s="161">
        <v>36</v>
      </c>
      <c r="K1031" s="161">
        <v>1</v>
      </c>
      <c r="M1031" s="184" t="s">
        <v>46</v>
      </c>
      <c r="Z1031" s="163"/>
      <c r="AS1031" s="278"/>
      <c r="AT1031" s="278"/>
      <c r="AU1031" s="278"/>
      <c r="AV1031" s="278"/>
      <c r="AW1031" s="278"/>
      <c r="AX1031" s="278"/>
      <c r="AY1031" s="456"/>
      <c r="AZ1031" s="278"/>
      <c r="BA1031" s="278"/>
      <c r="BB1031" s="278"/>
      <c r="BC1031" s="278"/>
      <c r="BD1031" s="164"/>
      <c r="BE1031" s="164"/>
      <c r="BF1031" s="164"/>
      <c r="BG1031" s="164"/>
      <c r="BH1031" s="164"/>
      <c r="BI1031" s="164"/>
      <c r="BJ1031" s="165"/>
      <c r="BK1031" s="164"/>
      <c r="BL1031" s="165"/>
      <c r="BM1031" s="165"/>
      <c r="BN1031" s="165"/>
      <c r="BO1031" s="165"/>
      <c r="BP1031" s="165"/>
      <c r="BQ1031" s="165"/>
      <c r="BR1031" s="165"/>
      <c r="BS1031" s="284"/>
      <c r="BT1031" s="289"/>
      <c r="BU1031" s="279"/>
      <c r="BV1031" s="290"/>
      <c r="BW1031" s="289"/>
      <c r="BX1031" s="289"/>
      <c r="BY1031" s="289"/>
      <c r="BZ1031" s="289"/>
      <c r="CA1031" s="279"/>
      <c r="CB1031" s="290"/>
      <c r="CC1031" s="289"/>
      <c r="CD1031" s="279"/>
      <c r="CE1031" s="328"/>
      <c r="CF1031" s="290"/>
      <c r="CG1031" s="289"/>
      <c r="CH1031" s="279"/>
      <c r="CI1031" s="328"/>
      <c r="CJ1031" s="290"/>
      <c r="CK1031" s="289"/>
      <c r="CL1031" s="279"/>
      <c r="CM1031" s="328"/>
      <c r="CN1031" s="290"/>
      <c r="CO1031" s="289"/>
      <c r="CP1031" s="279"/>
      <c r="CQ1031" s="328"/>
      <c r="CR1031" s="290"/>
      <c r="CS1031" s="289"/>
      <c r="CT1031" s="279"/>
      <c r="CU1031" s="328"/>
      <c r="CV1031" s="328"/>
      <c r="CW1031" s="290"/>
      <c r="CX1031" s="289"/>
      <c r="CY1031" s="279"/>
      <c r="CZ1031" s="328"/>
      <c r="DA1031" s="328"/>
      <c r="DB1031" s="290"/>
      <c r="DC1031" s="289"/>
      <c r="DD1031" s="279"/>
      <c r="DE1031" s="328"/>
      <c r="DF1031" s="328"/>
      <c r="DG1031" s="290"/>
      <c r="DH1031" s="289"/>
      <c r="DI1031" s="284"/>
      <c r="DJ1031" s="163">
        <v>27</v>
      </c>
      <c r="DK1031" s="163">
        <v>0</v>
      </c>
      <c r="DL1031" s="163">
        <v>0</v>
      </c>
      <c r="DM1031" s="163">
        <v>0</v>
      </c>
      <c r="DN1031" s="163">
        <v>0</v>
      </c>
      <c r="DO1031" s="163">
        <v>0</v>
      </c>
      <c r="DP1031" s="165">
        <v>15.2</v>
      </c>
      <c r="DQ1031" s="165"/>
      <c r="DR1031" s="165">
        <v>15.199999809265099</v>
      </c>
      <c r="DS1031" s="163">
        <v>74</v>
      </c>
      <c r="DT1031" s="163">
        <v>26</v>
      </c>
      <c r="DU1031" s="163">
        <v>12</v>
      </c>
      <c r="DV1031" s="163">
        <v>12</v>
      </c>
      <c r="DW1031" s="163">
        <v>2</v>
      </c>
      <c r="DX1031" s="163">
        <v>3</v>
      </c>
      <c r="DY1031" s="163">
        <v>0</v>
      </c>
      <c r="DZ1031" s="163">
        <v>1</v>
      </c>
      <c r="EA1031" s="163">
        <v>1</v>
      </c>
      <c r="EB1031" s="163">
        <v>0</v>
      </c>
      <c r="EC1031" s="163">
        <v>7</v>
      </c>
      <c r="ED1031" s="165">
        <v>4.0212792068021699</v>
      </c>
      <c r="EE1031" s="165">
        <v>1.72340537434379</v>
      </c>
      <c r="EF1031" s="165">
        <v>1.14893691622919</v>
      </c>
      <c r="EG1031" s="165">
        <v>14.936179910979501</v>
      </c>
      <c r="EH1031" s="166">
        <v>1.8510650317025801</v>
      </c>
      <c r="EI1031" s="165">
        <v>143.58563566035099</v>
      </c>
      <c r="EJ1031" s="164">
        <v>0.371428571428571</v>
      </c>
      <c r="EK1031" s="164">
        <v>0.393442622950819</v>
      </c>
      <c r="EL1031" s="278">
        <v>0.61290322500000005</v>
      </c>
      <c r="EM1031" s="278">
        <v>0.16129032200000001</v>
      </c>
      <c r="EN1031" s="278">
        <v>0.22580645099999999</v>
      </c>
      <c r="EO1031" s="278">
        <v>9.5238100000000006E-2</v>
      </c>
      <c r="EP1031" s="278">
        <v>0.42857142999999998</v>
      </c>
      <c r="EQ1031" s="278">
        <v>5.8823529999999999E-2</v>
      </c>
      <c r="ER1031" s="165">
        <v>0.65597154236703703</v>
      </c>
      <c r="ES1031" s="166">
        <v>6.8936214973751602</v>
      </c>
      <c r="ET1031" s="166">
        <v>5.3</v>
      </c>
      <c r="EU1031" s="166">
        <v>4.6176637978514901</v>
      </c>
      <c r="EV1031" s="166">
        <v>4.2757726136581002</v>
      </c>
      <c r="EW1031" s="166">
        <v>3.8369302237614802</v>
      </c>
      <c r="EX1031" s="284">
        <v>-7.3816239833831704E-2</v>
      </c>
    </row>
    <row r="1032" spans="1:154" ht="13" customHeight="1">
      <c r="A1032" s="160" t="s">
        <v>19</v>
      </c>
      <c r="C1032" s="160">
        <v>669422</v>
      </c>
      <c r="D1032" s="160">
        <v>22284</v>
      </c>
      <c r="E1032" s="160" t="s">
        <v>15</v>
      </c>
      <c r="F1032" s="160" t="s">
        <v>15</v>
      </c>
      <c r="G1032" s="175"/>
      <c r="H1032" s="162" t="s">
        <v>3976</v>
      </c>
      <c r="I1032" s="162" t="s">
        <v>531</v>
      </c>
      <c r="J1032" s="160">
        <v>26</v>
      </c>
      <c r="K1032" s="161">
        <v>1</v>
      </c>
      <c r="Z1032" s="163"/>
      <c r="AS1032" s="278"/>
      <c r="AT1032" s="278"/>
      <c r="AU1032" s="278"/>
      <c r="AV1032" s="278"/>
      <c r="AW1032" s="278"/>
      <c r="AX1032" s="278"/>
      <c r="AY1032" s="456"/>
      <c r="AZ1032" s="278"/>
      <c r="BA1032" s="278"/>
      <c r="BB1032" s="278"/>
      <c r="BC1032" s="278"/>
      <c r="BD1032" s="164"/>
      <c r="BE1032" s="164"/>
      <c r="BF1032" s="164"/>
      <c r="BG1032" s="164"/>
      <c r="BH1032" s="164"/>
      <c r="BI1032" s="164"/>
      <c r="BJ1032" s="165"/>
      <c r="BK1032" s="164"/>
      <c r="BL1032" s="165"/>
      <c r="BM1032" s="165"/>
      <c r="BN1032" s="165"/>
      <c r="BO1032" s="165"/>
      <c r="BP1032" s="165"/>
      <c r="BQ1032" s="165"/>
      <c r="BR1032" s="165"/>
      <c r="BS1032" s="284"/>
      <c r="BT1032" s="289"/>
      <c r="BU1032" s="279"/>
      <c r="BV1032" s="290"/>
      <c r="BW1032" s="289"/>
      <c r="BX1032" s="289"/>
      <c r="BY1032" s="289"/>
      <c r="BZ1032" s="289"/>
      <c r="CA1032" s="279"/>
      <c r="CB1032" s="290"/>
      <c r="CC1032" s="289"/>
      <c r="CD1032" s="279"/>
      <c r="CE1032" s="328"/>
      <c r="CF1032" s="290"/>
      <c r="CG1032" s="289"/>
      <c r="CH1032" s="279"/>
      <c r="CI1032" s="328"/>
      <c r="CJ1032" s="290"/>
      <c r="CK1032" s="289"/>
      <c r="CL1032" s="279"/>
      <c r="CM1032" s="328"/>
      <c r="CN1032" s="290"/>
      <c r="CO1032" s="289"/>
      <c r="CP1032" s="279"/>
      <c r="CQ1032" s="328"/>
      <c r="CR1032" s="290"/>
      <c r="CS1032" s="289"/>
      <c r="CT1032" s="279"/>
      <c r="CU1032" s="328"/>
      <c r="CV1032" s="328"/>
      <c r="CW1032" s="290"/>
      <c r="CX1032" s="289"/>
      <c r="CY1032" s="279"/>
      <c r="CZ1032" s="328"/>
      <c r="DA1032" s="328"/>
      <c r="DB1032" s="290"/>
      <c r="DC1032" s="289"/>
      <c r="DD1032" s="279"/>
      <c r="DE1032" s="328"/>
      <c r="DF1032" s="328"/>
      <c r="DG1032" s="290"/>
      <c r="DH1032" s="183"/>
      <c r="DI1032" s="284"/>
      <c r="DJ1032" s="163">
        <v>9</v>
      </c>
      <c r="DK1032" s="163">
        <v>1</v>
      </c>
      <c r="DL1032" s="163">
        <v>0</v>
      </c>
      <c r="DM1032" s="163">
        <v>2</v>
      </c>
      <c r="DN1032" s="163">
        <v>1</v>
      </c>
      <c r="DO1032" s="163">
        <v>1</v>
      </c>
      <c r="DP1032" s="165">
        <v>27.2</v>
      </c>
      <c r="DQ1032" s="165">
        <v>4</v>
      </c>
      <c r="DR1032" s="165">
        <v>23.2000007629394</v>
      </c>
      <c r="DS1032" s="163">
        <v>120</v>
      </c>
      <c r="DT1032" s="163">
        <v>32</v>
      </c>
      <c r="DU1032" s="163">
        <v>21</v>
      </c>
      <c r="DV1032" s="163">
        <v>19</v>
      </c>
      <c r="DW1032" s="163">
        <v>5</v>
      </c>
      <c r="DX1032" s="163">
        <v>8</v>
      </c>
      <c r="DY1032" s="163">
        <v>0</v>
      </c>
      <c r="DZ1032" s="163">
        <v>2</v>
      </c>
      <c r="EA1032" s="163">
        <v>1</v>
      </c>
      <c r="EB1032" s="163">
        <v>0</v>
      </c>
      <c r="EC1032" s="163">
        <v>22</v>
      </c>
      <c r="ED1032" s="165">
        <v>7.1566271638642398</v>
      </c>
      <c r="EE1032" s="165">
        <v>2.6024098777688098</v>
      </c>
      <c r="EF1032" s="165">
        <v>1.6265061736055</v>
      </c>
      <c r="EG1032" s="165">
        <v>10.4096395110752</v>
      </c>
      <c r="EH1032" s="166">
        <v>1.4457832654271101</v>
      </c>
      <c r="EI1032" s="165">
        <v>111.583728230448</v>
      </c>
      <c r="EJ1032" s="164">
        <v>0.29090909090909001</v>
      </c>
      <c r="EK1032" s="164">
        <v>0.32530120481927699</v>
      </c>
      <c r="EL1032" s="278">
        <v>0.44827586200000002</v>
      </c>
      <c r="EM1032" s="278">
        <v>0.21839080399999999</v>
      </c>
      <c r="EN1032" s="278">
        <v>0.33333333300000001</v>
      </c>
      <c r="EO1032" s="278">
        <v>7.9545450000000004E-2</v>
      </c>
      <c r="EP1032" s="278">
        <v>0.36363635999999999</v>
      </c>
      <c r="EQ1032" s="278">
        <v>9.1880340000000005E-2</v>
      </c>
      <c r="ER1032" s="165">
        <v>0.466641680101747</v>
      </c>
      <c r="ES1032" s="166">
        <v>6.1807234597009302</v>
      </c>
      <c r="ET1032" s="166">
        <v>4.59</v>
      </c>
      <c r="EU1032" s="166">
        <v>4.92912157296547</v>
      </c>
      <c r="EV1032" s="166">
        <v>4.1253371776711703</v>
      </c>
      <c r="EW1032" s="166">
        <v>3.9246179517910398</v>
      </c>
      <c r="EX1032" s="284">
        <v>-7.6027406379580498E-2</v>
      </c>
    </row>
    <row r="1033" spans="1:154" ht="13" customHeight="1">
      <c r="A1033" s="160" t="s">
        <v>19</v>
      </c>
      <c r="B1033" s="160">
        <v>10311</v>
      </c>
      <c r="C1033" s="160">
        <v>608717</v>
      </c>
      <c r="D1033" s="160">
        <v>13761</v>
      </c>
      <c r="E1033" s="160" t="s">
        <v>3328</v>
      </c>
      <c r="F1033" s="160" t="s">
        <v>3328</v>
      </c>
      <c r="G1033" s="175"/>
      <c r="H1033" s="168" t="s">
        <v>744</v>
      </c>
      <c r="I1033" s="169" t="s">
        <v>545</v>
      </c>
      <c r="J1033" s="170">
        <v>34</v>
      </c>
      <c r="K1033" s="161">
        <v>1</v>
      </c>
      <c r="M1033" s="184" t="s">
        <v>837</v>
      </c>
      <c r="Z1033" s="163"/>
      <c r="AS1033" s="278"/>
      <c r="AT1033" s="278"/>
      <c r="AU1033" s="278"/>
      <c r="AV1033" s="278"/>
      <c r="AW1033" s="278"/>
      <c r="AX1033" s="278"/>
      <c r="AY1033" s="456"/>
      <c r="AZ1033" s="278"/>
      <c r="BA1033" s="278"/>
      <c r="BB1033" s="278"/>
      <c r="BC1033" s="278"/>
      <c r="BD1033" s="164"/>
      <c r="BE1033" s="164"/>
      <c r="BF1033" s="164"/>
      <c r="BG1033" s="164"/>
      <c r="BH1033" s="164"/>
      <c r="BI1033" s="164"/>
      <c r="BJ1033" s="165"/>
      <c r="BK1033" s="164"/>
      <c r="BL1033" s="165"/>
      <c r="BM1033" s="165"/>
      <c r="BN1033" s="165"/>
      <c r="BO1033" s="165"/>
      <c r="BP1033" s="165"/>
      <c r="BQ1033" s="165"/>
      <c r="BR1033" s="165"/>
      <c r="BS1033" s="284"/>
      <c r="BT1033" s="289"/>
      <c r="BU1033" s="279"/>
      <c r="BV1033" s="290"/>
      <c r="BW1033" s="289"/>
      <c r="BX1033" s="289"/>
      <c r="BY1033" s="289"/>
      <c r="BZ1033" s="289"/>
      <c r="CA1033" s="279"/>
      <c r="CB1033" s="290"/>
      <c r="CC1033" s="289"/>
      <c r="CD1033" s="279"/>
      <c r="CE1033" s="328"/>
      <c r="CF1033" s="290"/>
      <c r="CG1033" s="289"/>
      <c r="CH1033" s="279"/>
      <c r="CI1033" s="328"/>
      <c r="CJ1033" s="290"/>
      <c r="CK1033" s="289"/>
      <c r="CL1033" s="279"/>
      <c r="CM1033" s="328"/>
      <c r="CN1033" s="290"/>
      <c r="CO1033" s="289"/>
      <c r="CP1033" s="279"/>
      <c r="CQ1033" s="328"/>
      <c r="CR1033" s="290"/>
      <c r="CS1033" s="289"/>
      <c r="CT1033" s="279"/>
      <c r="CU1033" s="328"/>
      <c r="CV1033" s="328"/>
      <c r="CW1033" s="290"/>
      <c r="CX1033" s="289"/>
      <c r="CY1033" s="279"/>
      <c r="CZ1033" s="328"/>
      <c r="DA1033" s="328"/>
      <c r="DB1033" s="290"/>
      <c r="DC1033" s="289"/>
      <c r="DD1033" s="279"/>
      <c r="DE1033" s="328"/>
      <c r="DF1033" s="328"/>
      <c r="DG1033" s="290"/>
      <c r="DH1033" s="289"/>
      <c r="DI1033" s="284"/>
      <c r="DJ1033" s="163">
        <v>15</v>
      </c>
      <c r="DK1033" s="163">
        <v>0</v>
      </c>
      <c r="DL1033" s="163">
        <v>0</v>
      </c>
      <c r="DM1033" s="163">
        <v>0</v>
      </c>
      <c r="DN1033" s="163">
        <v>0</v>
      </c>
      <c r="DO1033" s="163">
        <v>0</v>
      </c>
      <c r="DP1033" s="165">
        <v>21</v>
      </c>
      <c r="DQ1033" s="165"/>
      <c r="DR1033" s="165">
        <v>21</v>
      </c>
      <c r="DS1033" s="163">
        <v>104</v>
      </c>
      <c r="DT1033" s="163">
        <v>32</v>
      </c>
      <c r="DU1033" s="163">
        <v>20</v>
      </c>
      <c r="DV1033" s="163">
        <v>18</v>
      </c>
      <c r="DW1033" s="163">
        <v>4</v>
      </c>
      <c r="DX1033" s="163">
        <v>10</v>
      </c>
      <c r="DY1033" s="163">
        <v>0</v>
      </c>
      <c r="DZ1033" s="163">
        <v>0</v>
      </c>
      <c r="EA1033" s="163">
        <v>0</v>
      </c>
      <c r="EB1033" s="163">
        <v>0</v>
      </c>
      <c r="EC1033" s="163">
        <v>22</v>
      </c>
      <c r="ED1033" s="165">
        <v>9.4285722849321107</v>
      </c>
      <c r="EE1033" s="165">
        <v>4.2857146749691397</v>
      </c>
      <c r="EF1033" s="165">
        <v>1.71428586998765</v>
      </c>
      <c r="EG1033" s="165">
        <v>13.7142869599012</v>
      </c>
      <c r="EH1033" s="166">
        <v>2.0000001816522599</v>
      </c>
      <c r="EI1033" s="165">
        <v>155.045448909155</v>
      </c>
      <c r="EJ1033" s="164">
        <v>0.340425531914893</v>
      </c>
      <c r="EK1033" s="164">
        <v>0.41176470588235198</v>
      </c>
      <c r="EL1033" s="278">
        <v>0.48611111099999998</v>
      </c>
      <c r="EM1033" s="278">
        <v>0.16666666599999999</v>
      </c>
      <c r="EN1033" s="278">
        <v>0.34722222200000002</v>
      </c>
      <c r="EO1033" s="278">
        <v>9.7222219999999998E-2</v>
      </c>
      <c r="EP1033" s="278">
        <v>0.36111111000000001</v>
      </c>
      <c r="EQ1033" s="278">
        <v>0.11922141</v>
      </c>
      <c r="ER1033" s="165">
        <v>-0.92544371440362205</v>
      </c>
      <c r="ES1033" s="166">
        <v>7.7142864149444597</v>
      </c>
      <c r="ET1033" s="166">
        <v>4.87</v>
      </c>
      <c r="EU1033" s="166">
        <v>4.8952718834217501</v>
      </c>
      <c r="EV1033" s="166">
        <v>4.1744987107175398</v>
      </c>
      <c r="EW1033" s="166">
        <v>3.8813966583338302</v>
      </c>
      <c r="EX1033" s="284">
        <v>-7.6445260085165501E-2</v>
      </c>
    </row>
    <row r="1034" spans="1:154" ht="13" customHeight="1">
      <c r="A1034" s="160" t="s">
        <v>19</v>
      </c>
      <c r="C1034" s="160">
        <v>663767</v>
      </c>
      <c r="D1034" s="160">
        <v>21544</v>
      </c>
      <c r="E1034" s="160" t="s">
        <v>438</v>
      </c>
      <c r="F1034" s="160" t="s">
        <v>438</v>
      </c>
      <c r="G1034" s="175"/>
      <c r="H1034" s="162" t="s">
        <v>3957</v>
      </c>
      <c r="I1034" s="162" t="s">
        <v>352</v>
      </c>
      <c r="J1034" s="160">
        <v>28</v>
      </c>
      <c r="K1034" s="161">
        <v>1</v>
      </c>
      <c r="Z1034" s="163"/>
      <c r="AS1034" s="278"/>
      <c r="AT1034" s="278"/>
      <c r="AU1034" s="278"/>
      <c r="AV1034" s="278"/>
      <c r="AW1034" s="278"/>
      <c r="AX1034" s="278"/>
      <c r="AY1034" s="456"/>
      <c r="AZ1034" s="278"/>
      <c r="BA1034" s="278"/>
      <c r="BB1034" s="278"/>
      <c r="BC1034" s="278"/>
      <c r="BD1034" s="164"/>
      <c r="BE1034" s="164"/>
      <c r="BF1034" s="164"/>
      <c r="BG1034" s="164"/>
      <c r="BH1034" s="164"/>
      <c r="BI1034" s="164"/>
      <c r="BJ1034" s="165"/>
      <c r="BK1034" s="164"/>
      <c r="BL1034" s="165"/>
      <c r="BM1034" s="165"/>
      <c r="BN1034" s="165"/>
      <c r="BO1034" s="165"/>
      <c r="BP1034" s="165"/>
      <c r="BQ1034" s="165"/>
      <c r="BR1034" s="165"/>
      <c r="BS1034" s="284"/>
      <c r="BT1034" s="289"/>
      <c r="BU1034" s="279"/>
      <c r="BV1034" s="290"/>
      <c r="BW1034" s="289"/>
      <c r="BX1034" s="289"/>
      <c r="BY1034" s="289"/>
      <c r="BZ1034" s="289"/>
      <c r="CA1034" s="279"/>
      <c r="CB1034" s="290"/>
      <c r="CC1034" s="289"/>
      <c r="CD1034" s="279"/>
      <c r="CE1034" s="328"/>
      <c r="CF1034" s="290"/>
      <c r="CG1034" s="289"/>
      <c r="CH1034" s="279"/>
      <c r="CI1034" s="328"/>
      <c r="CJ1034" s="290"/>
      <c r="CK1034" s="289"/>
      <c r="CL1034" s="279"/>
      <c r="CM1034" s="328"/>
      <c r="CN1034" s="290"/>
      <c r="CO1034" s="289"/>
      <c r="CP1034" s="279"/>
      <c r="CQ1034" s="328"/>
      <c r="CR1034" s="290"/>
      <c r="CS1034" s="289"/>
      <c r="CT1034" s="279"/>
      <c r="CU1034" s="328"/>
      <c r="CV1034" s="328"/>
      <c r="CW1034" s="290"/>
      <c r="CX1034" s="289"/>
      <c r="CY1034" s="279"/>
      <c r="CZ1034" s="328"/>
      <c r="DA1034" s="328"/>
      <c r="DB1034" s="290"/>
      <c r="DC1034" s="289"/>
      <c r="DD1034" s="279"/>
      <c r="DE1034" s="328"/>
      <c r="DF1034" s="328"/>
      <c r="DG1034" s="290"/>
      <c r="DH1034" s="183"/>
      <c r="DI1034" s="284"/>
      <c r="DJ1034" s="163">
        <v>31</v>
      </c>
      <c r="DK1034" s="163">
        <v>0</v>
      </c>
      <c r="DL1034" s="163">
        <v>0</v>
      </c>
      <c r="DM1034" s="163">
        <v>4</v>
      </c>
      <c r="DN1034" s="163">
        <v>3</v>
      </c>
      <c r="DO1034" s="163">
        <v>0</v>
      </c>
      <c r="DP1034" s="165">
        <v>36.1</v>
      </c>
      <c r="DQ1034" s="165"/>
      <c r="DR1034" s="165">
        <v>36.099998474121001</v>
      </c>
      <c r="DS1034" s="163">
        <v>147</v>
      </c>
      <c r="DT1034" s="163">
        <v>26</v>
      </c>
      <c r="DU1034" s="163">
        <v>13</v>
      </c>
      <c r="DV1034" s="163">
        <v>12</v>
      </c>
      <c r="DW1034" s="163">
        <v>4</v>
      </c>
      <c r="DX1034" s="163">
        <v>15</v>
      </c>
      <c r="DY1034" s="163">
        <v>2</v>
      </c>
      <c r="DZ1034" s="163">
        <v>1</v>
      </c>
      <c r="EA1034" s="163">
        <v>2</v>
      </c>
      <c r="EB1034" s="163">
        <v>0</v>
      </c>
      <c r="EC1034" s="163">
        <v>21</v>
      </c>
      <c r="ED1034" s="165">
        <v>5.2018355905845102</v>
      </c>
      <c r="EE1034" s="165">
        <v>3.7155968504175099</v>
      </c>
      <c r="EF1034" s="165">
        <v>0.99082582677800202</v>
      </c>
      <c r="EG1034" s="165">
        <v>6.4403678740570101</v>
      </c>
      <c r="EH1034" s="166">
        <v>1.1284405249416101</v>
      </c>
      <c r="EI1034" s="165">
        <v>87.091615922190698</v>
      </c>
      <c r="EJ1034" s="164">
        <v>0.19847328244274801</v>
      </c>
      <c r="EK1034" s="164">
        <v>0.20754716981131999</v>
      </c>
      <c r="EL1034" s="278">
        <v>0.32727272699999999</v>
      </c>
      <c r="EM1034" s="278">
        <v>0.218181818</v>
      </c>
      <c r="EN1034" s="278">
        <v>0.45454545400000002</v>
      </c>
      <c r="EO1034" s="278">
        <v>7.2727269999999997E-2</v>
      </c>
      <c r="EP1034" s="278">
        <v>0.34545455000000003</v>
      </c>
      <c r="EQ1034" s="278">
        <v>9.7122299999999995E-2</v>
      </c>
      <c r="ER1034" s="165">
        <v>-0.44605743220316302</v>
      </c>
      <c r="ES1034" s="166">
        <v>2.9724774803340002</v>
      </c>
      <c r="ET1034" s="166">
        <v>4.41</v>
      </c>
      <c r="EU1034" s="166">
        <v>4.6820784082437896</v>
      </c>
      <c r="EV1034" s="166">
        <v>5.2800838909291397</v>
      </c>
      <c r="EW1034" s="166">
        <v>5.0969664442291904</v>
      </c>
      <c r="EX1034" s="284">
        <v>-7.9444222152233096E-2</v>
      </c>
    </row>
    <row r="1035" spans="1:154" ht="13" customHeight="1">
      <c r="A1035" s="160" t="s">
        <v>19</v>
      </c>
      <c r="B1035" s="160">
        <v>12803</v>
      </c>
      <c r="C1035" s="160">
        <v>642216</v>
      </c>
      <c r="D1035" s="160">
        <v>21238</v>
      </c>
      <c r="E1035" s="160" t="s">
        <v>16</v>
      </c>
      <c r="F1035" s="160" t="s">
        <v>16</v>
      </c>
      <c r="G1035" s="175"/>
      <c r="H1035" s="162" t="s">
        <v>3408</v>
      </c>
      <c r="I1035" s="162" t="s">
        <v>3409</v>
      </c>
      <c r="J1035" s="160">
        <v>29</v>
      </c>
      <c r="K1035" s="161">
        <v>1</v>
      </c>
      <c r="Z1035" s="163"/>
      <c r="AS1035" s="278"/>
      <c r="AT1035" s="278"/>
      <c r="AU1035" s="278"/>
      <c r="AV1035" s="278"/>
      <c r="AW1035" s="278"/>
      <c r="AX1035" s="278"/>
      <c r="AY1035" s="456"/>
      <c r="AZ1035" s="278"/>
      <c r="BA1035" s="278"/>
      <c r="BB1035" s="278"/>
      <c r="BC1035" s="278"/>
      <c r="BD1035" s="164"/>
      <c r="BE1035" s="164"/>
      <c r="BF1035" s="164"/>
      <c r="BG1035" s="164"/>
      <c r="BH1035" s="164"/>
      <c r="BI1035" s="164"/>
      <c r="BJ1035" s="165"/>
      <c r="BK1035" s="164"/>
      <c r="BL1035" s="165"/>
      <c r="BM1035" s="165"/>
      <c r="BN1035" s="165"/>
      <c r="BO1035" s="165"/>
      <c r="BP1035" s="165"/>
      <c r="BQ1035" s="165"/>
      <c r="BR1035" s="165"/>
      <c r="BS1035" s="284"/>
      <c r="BT1035" s="289"/>
      <c r="BU1035" s="279"/>
      <c r="BV1035" s="290"/>
      <c r="BW1035" s="289"/>
      <c r="BX1035" s="289"/>
      <c r="BY1035" s="289"/>
      <c r="BZ1035" s="289"/>
      <c r="CA1035" s="279"/>
      <c r="CB1035" s="290"/>
      <c r="CC1035" s="289"/>
      <c r="CD1035" s="279"/>
      <c r="CE1035" s="328"/>
      <c r="CF1035" s="290"/>
      <c r="CG1035" s="289"/>
      <c r="CH1035" s="279"/>
      <c r="CI1035" s="328"/>
      <c r="CJ1035" s="290"/>
      <c r="CK1035" s="289"/>
      <c r="CL1035" s="279"/>
      <c r="CM1035" s="328"/>
      <c r="CN1035" s="290"/>
      <c r="CO1035" s="289"/>
      <c r="CP1035" s="279"/>
      <c r="CQ1035" s="328"/>
      <c r="CR1035" s="290"/>
      <c r="CS1035" s="289"/>
      <c r="CT1035" s="279"/>
      <c r="CU1035" s="328"/>
      <c r="CV1035" s="328"/>
      <c r="CW1035" s="290"/>
      <c r="CX1035" s="289"/>
      <c r="CY1035" s="279"/>
      <c r="CZ1035" s="328"/>
      <c r="DA1035" s="328"/>
      <c r="DB1035" s="290"/>
      <c r="DC1035" s="289"/>
      <c r="DD1035" s="279"/>
      <c r="DE1035" s="328"/>
      <c r="DF1035" s="328"/>
      <c r="DG1035" s="290"/>
      <c r="DH1035" s="289"/>
      <c r="DI1035" s="284"/>
      <c r="DJ1035" s="163">
        <v>2</v>
      </c>
      <c r="DK1035" s="163">
        <v>1</v>
      </c>
      <c r="DL1035" s="163">
        <v>0</v>
      </c>
      <c r="DM1035" s="163">
        <v>0</v>
      </c>
      <c r="DN1035" s="163">
        <v>1</v>
      </c>
      <c r="DO1035" s="163">
        <v>0</v>
      </c>
      <c r="DP1035" s="165">
        <v>6.1</v>
      </c>
      <c r="DQ1035" s="165">
        <v>4.0999999046325604</v>
      </c>
      <c r="DR1035" s="165">
        <v>2</v>
      </c>
      <c r="DS1035" s="163">
        <v>30</v>
      </c>
      <c r="DT1035" s="163">
        <v>8</v>
      </c>
      <c r="DU1035" s="163">
        <v>7</v>
      </c>
      <c r="DV1035" s="163">
        <v>6</v>
      </c>
      <c r="DW1035" s="163">
        <v>1</v>
      </c>
      <c r="DX1035" s="163">
        <v>2</v>
      </c>
      <c r="DY1035" s="163">
        <v>0</v>
      </c>
      <c r="DZ1035" s="163">
        <v>2</v>
      </c>
      <c r="EA1035" s="163">
        <v>0</v>
      </c>
      <c r="EB1035" s="163">
        <v>0</v>
      </c>
      <c r="EC1035" s="163">
        <v>3</v>
      </c>
      <c r="ED1035" s="165">
        <v>4.2631581087191703</v>
      </c>
      <c r="EE1035" s="165">
        <v>2.8421054058127799</v>
      </c>
      <c r="EF1035" s="165">
        <v>1.42105270290639</v>
      </c>
      <c r="EG1035" s="165">
        <v>11.3684216232511</v>
      </c>
      <c r="EH1035" s="166">
        <v>1.5789474476737699</v>
      </c>
      <c r="EI1035" s="165">
        <v>122.477692066819</v>
      </c>
      <c r="EJ1035" s="164">
        <v>0.30769230769230699</v>
      </c>
      <c r="EK1035" s="164">
        <v>0.31818181818181801</v>
      </c>
      <c r="EL1035" s="278">
        <v>0.31818181800000001</v>
      </c>
      <c r="EM1035" s="278">
        <v>0.181818181</v>
      </c>
      <c r="EN1035" s="278">
        <v>0.5</v>
      </c>
      <c r="EO1035" s="278">
        <v>8.6956519999999995E-2</v>
      </c>
      <c r="EP1035" s="278">
        <v>0.52173913000000005</v>
      </c>
      <c r="EQ1035" s="278">
        <v>7.1428569999999997E-2</v>
      </c>
      <c r="ER1035" s="165">
        <v>6.2440816277644001E-2</v>
      </c>
      <c r="ES1035" s="166">
        <v>8.5263162174383496</v>
      </c>
      <c r="ET1035" s="166">
        <v>5.37</v>
      </c>
      <c r="EU1035" s="166">
        <v>6.0857480601260603</v>
      </c>
      <c r="EV1035" s="166">
        <v>6.5941780576106197</v>
      </c>
      <c r="EW1035" s="166">
        <v>5.6151621955301696</v>
      </c>
      <c r="EX1035" s="284">
        <v>-8.3206165436422397E-2</v>
      </c>
    </row>
    <row r="1036" spans="1:154" ht="13" customHeight="1">
      <c r="A1036" s="160" t="s">
        <v>19</v>
      </c>
      <c r="C1036" s="160">
        <v>681810</v>
      </c>
      <c r="D1036" s="160">
        <v>24937</v>
      </c>
      <c r="E1036" s="160" t="s">
        <v>345</v>
      </c>
      <c r="F1036" s="160" t="s">
        <v>345</v>
      </c>
      <c r="G1036" s="175"/>
      <c r="H1036" s="162" t="s">
        <v>2340</v>
      </c>
      <c r="I1036" s="162" t="s">
        <v>595</v>
      </c>
      <c r="J1036" s="161">
        <v>29</v>
      </c>
      <c r="K1036" s="161">
        <v>1</v>
      </c>
      <c r="M1036" s="184" t="s">
        <v>837</v>
      </c>
      <c r="Z1036" s="163"/>
      <c r="AS1036" s="278"/>
      <c r="AT1036" s="278"/>
      <c r="AU1036" s="278"/>
      <c r="AV1036" s="278"/>
      <c r="AW1036" s="278"/>
      <c r="AX1036" s="278"/>
      <c r="AY1036" s="456"/>
      <c r="AZ1036" s="278"/>
      <c r="BA1036" s="278"/>
      <c r="BB1036" s="278"/>
      <c r="BC1036" s="278"/>
      <c r="BD1036" s="164"/>
      <c r="BE1036" s="164"/>
      <c r="BF1036" s="164"/>
      <c r="BG1036" s="164"/>
      <c r="BH1036" s="164"/>
      <c r="BI1036" s="164"/>
      <c r="BJ1036" s="165"/>
      <c r="BK1036" s="164"/>
      <c r="BL1036" s="165"/>
      <c r="BM1036" s="165"/>
      <c r="BN1036" s="165"/>
      <c r="BO1036" s="165"/>
      <c r="BP1036" s="165"/>
      <c r="BQ1036" s="165"/>
      <c r="BR1036" s="165"/>
      <c r="BS1036" s="284"/>
      <c r="BT1036" s="289"/>
      <c r="BU1036" s="279"/>
      <c r="BV1036" s="290"/>
      <c r="BW1036" s="289"/>
      <c r="BX1036" s="289"/>
      <c r="BY1036" s="289"/>
      <c r="BZ1036" s="289"/>
      <c r="CA1036" s="279"/>
      <c r="CB1036" s="290"/>
      <c r="CC1036" s="289"/>
      <c r="CD1036" s="279"/>
      <c r="CE1036" s="328"/>
      <c r="CF1036" s="290"/>
      <c r="CG1036" s="289"/>
      <c r="CH1036" s="279"/>
      <c r="CI1036" s="328"/>
      <c r="CJ1036" s="290"/>
      <c r="CK1036" s="289"/>
      <c r="CL1036" s="279"/>
      <c r="CM1036" s="328"/>
      <c r="CN1036" s="290"/>
      <c r="CO1036" s="289"/>
      <c r="CP1036" s="279"/>
      <c r="CQ1036" s="328"/>
      <c r="CR1036" s="290"/>
      <c r="CS1036" s="289"/>
      <c r="CT1036" s="279"/>
      <c r="CU1036" s="328"/>
      <c r="CV1036" s="328"/>
      <c r="CW1036" s="290"/>
      <c r="CX1036" s="289"/>
      <c r="CY1036" s="279"/>
      <c r="CZ1036" s="328"/>
      <c r="DA1036" s="328"/>
      <c r="DB1036" s="290"/>
      <c r="DC1036" s="289"/>
      <c r="DD1036" s="279"/>
      <c r="DE1036" s="328"/>
      <c r="DF1036" s="328"/>
      <c r="DG1036" s="290"/>
      <c r="DH1036" s="289"/>
      <c r="DI1036" s="284"/>
      <c r="DJ1036" s="163">
        <v>3</v>
      </c>
      <c r="DK1036" s="163">
        <v>0</v>
      </c>
      <c r="DL1036" s="163">
        <v>0</v>
      </c>
      <c r="DM1036" s="163">
        <v>1</v>
      </c>
      <c r="DN1036" s="163">
        <v>0</v>
      </c>
      <c r="DO1036" s="163">
        <v>0</v>
      </c>
      <c r="DP1036" s="165">
        <v>5</v>
      </c>
      <c r="DQ1036" s="165"/>
      <c r="DR1036" s="165">
        <v>5</v>
      </c>
      <c r="DS1036" s="163">
        <v>20</v>
      </c>
      <c r="DT1036" s="163">
        <v>3</v>
      </c>
      <c r="DU1036" s="163">
        <v>1</v>
      </c>
      <c r="DV1036" s="163">
        <v>1</v>
      </c>
      <c r="DW1036" s="163">
        <v>1</v>
      </c>
      <c r="DX1036" s="163">
        <v>3</v>
      </c>
      <c r="DY1036" s="163">
        <v>0</v>
      </c>
      <c r="DZ1036" s="163">
        <v>0</v>
      </c>
      <c r="EA1036" s="163">
        <v>0</v>
      </c>
      <c r="EB1036" s="163">
        <v>0</v>
      </c>
      <c r="EC1036" s="163">
        <v>4</v>
      </c>
      <c r="ED1036" s="165">
        <v>7.2000013732912702</v>
      </c>
      <c r="EE1036" s="165">
        <v>5.4000010299684504</v>
      </c>
      <c r="EF1036" s="165">
        <v>1.80000034332281</v>
      </c>
      <c r="EG1036" s="165">
        <v>5.4000010299684504</v>
      </c>
      <c r="EH1036" s="166">
        <v>1.2000002288818701</v>
      </c>
      <c r="EI1036" s="165">
        <v>92.614503582923902</v>
      </c>
      <c r="EJ1036" s="164">
        <v>0.17647058823529399</v>
      </c>
      <c r="EK1036" s="164">
        <v>0.16666666666666599</v>
      </c>
      <c r="EL1036" s="278">
        <v>0.53846153799999996</v>
      </c>
      <c r="EM1036" s="278">
        <v>0.15384615300000001</v>
      </c>
      <c r="EN1036" s="278">
        <v>0.307692307</v>
      </c>
      <c r="EO1036" s="278">
        <v>0</v>
      </c>
      <c r="EP1036" s="278">
        <v>0.30769231000000002</v>
      </c>
      <c r="EQ1036" s="278">
        <v>4.7058820000000001E-2</v>
      </c>
      <c r="ER1036" s="165">
        <v>-4.4730398217922601E-2</v>
      </c>
      <c r="ES1036" s="166">
        <v>1.80000034332281</v>
      </c>
      <c r="ET1036" s="166">
        <v>3.39</v>
      </c>
      <c r="EU1036" s="166">
        <v>5.8857484436036103</v>
      </c>
      <c r="EV1036" s="166">
        <v>4.4653886446267501</v>
      </c>
      <c r="EW1036" s="166">
        <v>4.69976187576294</v>
      </c>
      <c r="EX1036" s="284">
        <v>-8.6467191576957703E-2</v>
      </c>
    </row>
    <row r="1037" spans="1:154" ht="13" customHeight="1">
      <c r="A1037" s="160" t="s">
        <v>19</v>
      </c>
      <c r="C1037" s="160">
        <v>675650</v>
      </c>
      <c r="D1037" s="160">
        <v>23223</v>
      </c>
      <c r="E1037" s="160" t="s">
        <v>13</v>
      </c>
      <c r="F1037" s="160" t="s">
        <v>13</v>
      </c>
      <c r="G1037" s="175"/>
      <c r="H1037" s="162" t="s">
        <v>799</v>
      </c>
      <c r="I1037" s="162" t="s">
        <v>596</v>
      </c>
      <c r="J1037" s="160">
        <v>26</v>
      </c>
      <c r="K1037" s="161">
        <v>1</v>
      </c>
      <c r="Z1037" s="163"/>
      <c r="AS1037" s="278"/>
      <c r="AT1037" s="278"/>
      <c r="AU1037" s="278"/>
      <c r="AV1037" s="278"/>
      <c r="AW1037" s="278"/>
      <c r="AX1037" s="278"/>
      <c r="AY1037" s="456"/>
      <c r="AZ1037" s="278"/>
      <c r="BA1037" s="278"/>
      <c r="BB1037" s="278"/>
      <c r="BC1037" s="278"/>
      <c r="BD1037" s="164"/>
      <c r="BE1037" s="164"/>
      <c r="BF1037" s="164"/>
      <c r="BG1037" s="164"/>
      <c r="BH1037" s="164"/>
      <c r="BI1037" s="164"/>
      <c r="BJ1037" s="165"/>
      <c r="BK1037" s="164"/>
      <c r="BL1037" s="165"/>
      <c r="BM1037" s="165"/>
      <c r="BN1037" s="165"/>
      <c r="BO1037" s="165"/>
      <c r="BP1037" s="165"/>
      <c r="BQ1037" s="165"/>
      <c r="BR1037" s="165"/>
      <c r="BS1037" s="284"/>
      <c r="BT1037" s="289"/>
      <c r="BU1037" s="279"/>
      <c r="BV1037" s="290"/>
      <c r="BW1037" s="289"/>
      <c r="BX1037" s="289"/>
      <c r="BY1037" s="289"/>
      <c r="BZ1037" s="289"/>
      <c r="CA1037" s="279"/>
      <c r="CB1037" s="290"/>
      <c r="CC1037" s="289"/>
      <c r="CD1037" s="279"/>
      <c r="CE1037" s="328"/>
      <c r="CF1037" s="290"/>
      <c r="CG1037" s="289"/>
      <c r="CH1037" s="279"/>
      <c r="CI1037" s="328"/>
      <c r="CJ1037" s="290"/>
      <c r="CK1037" s="289"/>
      <c r="CL1037" s="279"/>
      <c r="CM1037" s="328"/>
      <c r="CN1037" s="290"/>
      <c r="CO1037" s="289"/>
      <c r="CP1037" s="279"/>
      <c r="CQ1037" s="328"/>
      <c r="CR1037" s="290"/>
      <c r="CS1037" s="289"/>
      <c r="CT1037" s="279"/>
      <c r="CU1037" s="328"/>
      <c r="CV1037" s="328"/>
      <c r="CW1037" s="290"/>
      <c r="CX1037" s="289"/>
      <c r="CY1037" s="279"/>
      <c r="CZ1037" s="328"/>
      <c r="DA1037" s="328"/>
      <c r="DB1037" s="290"/>
      <c r="DC1037" s="289"/>
      <c r="DD1037" s="279"/>
      <c r="DE1037" s="328"/>
      <c r="DF1037" s="328"/>
      <c r="DG1037" s="290"/>
      <c r="DH1037" s="183"/>
      <c r="DI1037" s="284"/>
      <c r="DJ1037" s="163">
        <v>3</v>
      </c>
      <c r="DK1037" s="163">
        <v>0</v>
      </c>
      <c r="DL1037" s="163">
        <v>0</v>
      </c>
      <c r="DM1037" s="163">
        <v>0</v>
      </c>
      <c r="DN1037" s="163">
        <v>0</v>
      </c>
      <c r="DO1037" s="163">
        <v>0</v>
      </c>
      <c r="DP1037" s="165">
        <v>3</v>
      </c>
      <c r="DQ1037" s="165"/>
      <c r="DR1037" s="165">
        <v>3</v>
      </c>
      <c r="DS1037" s="163">
        <v>20</v>
      </c>
      <c r="DT1037" s="163">
        <v>7</v>
      </c>
      <c r="DU1037" s="163">
        <v>5</v>
      </c>
      <c r="DV1037" s="163">
        <v>5</v>
      </c>
      <c r="DW1037" s="163">
        <v>1</v>
      </c>
      <c r="DX1037" s="163">
        <v>4</v>
      </c>
      <c r="DY1037" s="163">
        <v>0</v>
      </c>
      <c r="DZ1037" s="163">
        <v>0</v>
      </c>
      <c r="EA1037" s="163">
        <v>0</v>
      </c>
      <c r="EB1037" s="163">
        <v>0</v>
      </c>
      <c r="EC1037" s="163">
        <v>4</v>
      </c>
      <c r="ED1037" s="165">
        <v>12</v>
      </c>
      <c r="EE1037" s="165">
        <v>12</v>
      </c>
      <c r="EF1037" s="165">
        <v>3</v>
      </c>
      <c r="EG1037" s="165">
        <v>21</v>
      </c>
      <c r="EH1037" s="166">
        <v>3.6666666666666599</v>
      </c>
      <c r="EI1037" s="165">
        <v>282.98870697199999</v>
      </c>
      <c r="EJ1037" s="164">
        <v>0.4375</v>
      </c>
      <c r="EK1037" s="164">
        <v>0.54545454545454497</v>
      </c>
      <c r="EL1037" s="278">
        <v>0.36363636300000002</v>
      </c>
      <c r="EM1037" s="278">
        <v>0.27272727200000002</v>
      </c>
      <c r="EN1037" s="278">
        <v>0.36363636300000002</v>
      </c>
      <c r="EO1037" s="278">
        <v>8.3333329999999997E-2</v>
      </c>
      <c r="EP1037" s="278">
        <v>0.58333332999999998</v>
      </c>
      <c r="EQ1037" s="278">
        <v>9.4117649999999997E-2</v>
      </c>
      <c r="ER1037" s="165">
        <v>-0.25747832943534399</v>
      </c>
      <c r="ES1037" s="166">
        <v>15</v>
      </c>
      <c r="ET1037" s="166">
        <v>8.7899999999999991</v>
      </c>
      <c r="EU1037" s="166">
        <v>8.7524145762125602</v>
      </c>
      <c r="EV1037" s="166">
        <v>6.3851486961046797</v>
      </c>
      <c r="EW1037" s="166">
        <v>5.7325268757629404</v>
      </c>
      <c r="EX1037" s="284">
        <v>-8.72247070074081E-2</v>
      </c>
    </row>
    <row r="1038" spans="1:154" ht="13" customHeight="1">
      <c r="A1038" s="160" t="s">
        <v>19</v>
      </c>
      <c r="B1038" s="160">
        <v>12852</v>
      </c>
      <c r="C1038" s="160">
        <v>681892</v>
      </c>
      <c r="D1038" s="160">
        <v>24993</v>
      </c>
      <c r="E1038" s="160" t="s">
        <v>567</v>
      </c>
      <c r="F1038" s="160" t="s">
        <v>567</v>
      </c>
      <c r="G1038" s="175"/>
      <c r="H1038" s="162" t="s">
        <v>3473</v>
      </c>
      <c r="I1038" s="162" t="s">
        <v>2950</v>
      </c>
      <c r="J1038" s="160">
        <v>28</v>
      </c>
      <c r="K1038" s="161">
        <v>1</v>
      </c>
      <c r="M1038" s="184" t="s">
        <v>46</v>
      </c>
      <c r="Z1038" s="163"/>
      <c r="AS1038" s="278"/>
      <c r="AT1038" s="278"/>
      <c r="AU1038" s="278"/>
      <c r="AV1038" s="278"/>
      <c r="AW1038" s="278"/>
      <c r="AX1038" s="278"/>
      <c r="AY1038" s="456"/>
      <c r="AZ1038" s="278"/>
      <c r="BA1038" s="278"/>
      <c r="BB1038" s="278"/>
      <c r="BC1038" s="278"/>
      <c r="BD1038" s="164"/>
      <c r="BE1038" s="164"/>
      <c r="BF1038" s="164"/>
      <c r="BG1038" s="164"/>
      <c r="BH1038" s="164"/>
      <c r="BI1038" s="164"/>
      <c r="BJ1038" s="165"/>
      <c r="BK1038" s="164"/>
      <c r="BL1038" s="165"/>
      <c r="BM1038" s="165"/>
      <c r="BN1038" s="165"/>
      <c r="BO1038" s="165"/>
      <c r="BP1038" s="165"/>
      <c r="BQ1038" s="165"/>
      <c r="BR1038" s="165"/>
      <c r="BS1038" s="284"/>
      <c r="BT1038" s="289"/>
      <c r="BU1038" s="279"/>
      <c r="BV1038" s="290"/>
      <c r="BW1038" s="289"/>
      <c r="BX1038" s="289"/>
      <c r="BY1038" s="289"/>
      <c r="BZ1038" s="289"/>
      <c r="CA1038" s="279"/>
      <c r="CB1038" s="290"/>
      <c r="CC1038" s="289"/>
      <c r="CD1038" s="279"/>
      <c r="CE1038" s="328"/>
      <c r="CF1038" s="290"/>
      <c r="CG1038" s="289"/>
      <c r="CH1038" s="279"/>
      <c r="CI1038" s="328"/>
      <c r="CJ1038" s="290"/>
      <c r="CK1038" s="289"/>
      <c r="CL1038" s="279"/>
      <c r="CM1038" s="328"/>
      <c r="CN1038" s="290"/>
      <c r="CO1038" s="289"/>
      <c r="CP1038" s="279"/>
      <c r="CQ1038" s="328"/>
      <c r="CR1038" s="290"/>
      <c r="CS1038" s="289"/>
      <c r="CT1038" s="279"/>
      <c r="CU1038" s="328"/>
      <c r="CV1038" s="328"/>
      <c r="CW1038" s="290"/>
      <c r="CX1038" s="289"/>
      <c r="CY1038" s="279"/>
      <c r="CZ1038" s="328"/>
      <c r="DA1038" s="328"/>
      <c r="DB1038" s="290"/>
      <c r="DC1038" s="289"/>
      <c r="DD1038" s="279"/>
      <c r="DE1038" s="328"/>
      <c r="DF1038" s="328"/>
      <c r="DG1038" s="290"/>
      <c r="DH1038" s="289"/>
      <c r="DI1038" s="284"/>
      <c r="DJ1038" s="163">
        <v>10</v>
      </c>
      <c r="DK1038" s="163">
        <v>0</v>
      </c>
      <c r="DL1038" s="163">
        <v>0</v>
      </c>
      <c r="DM1038" s="163">
        <v>1</v>
      </c>
      <c r="DN1038" s="163">
        <v>0</v>
      </c>
      <c r="DO1038" s="163">
        <v>0</v>
      </c>
      <c r="DP1038" s="165">
        <v>13</v>
      </c>
      <c r="DQ1038" s="165"/>
      <c r="DR1038" s="165">
        <v>13</v>
      </c>
      <c r="DS1038" s="163">
        <v>62</v>
      </c>
      <c r="DT1038" s="163">
        <v>19</v>
      </c>
      <c r="DU1038" s="163">
        <v>10</v>
      </c>
      <c r="DV1038" s="163">
        <v>10</v>
      </c>
      <c r="DW1038" s="163">
        <v>2</v>
      </c>
      <c r="DX1038" s="163">
        <v>5</v>
      </c>
      <c r="DY1038" s="163">
        <v>0</v>
      </c>
      <c r="DZ1038" s="163">
        <v>1</v>
      </c>
      <c r="EA1038" s="163">
        <v>1</v>
      </c>
      <c r="EB1038" s="163">
        <v>1</v>
      </c>
      <c r="EC1038" s="163">
        <v>9</v>
      </c>
      <c r="ED1038" s="165">
        <v>6.2307696878557701</v>
      </c>
      <c r="EE1038" s="165">
        <v>3.4615387154754198</v>
      </c>
      <c r="EF1038" s="165">
        <v>1.3846154861901701</v>
      </c>
      <c r="EG1038" s="165">
        <v>13.153847118806601</v>
      </c>
      <c r="EH1038" s="166">
        <v>1.8461539815868899</v>
      </c>
      <c r="EI1038" s="165">
        <v>143.20468942640099</v>
      </c>
      <c r="EJ1038" s="164">
        <v>0.33928571428571402</v>
      </c>
      <c r="EK1038" s="164">
        <v>0.37777777777777699</v>
      </c>
      <c r="EL1038" s="278">
        <v>0.53191489300000006</v>
      </c>
      <c r="EM1038" s="278">
        <v>0.21276595700000001</v>
      </c>
      <c r="EN1038" s="278">
        <v>0.255319148</v>
      </c>
      <c r="EO1038" s="278">
        <v>6.3829789999999997E-2</v>
      </c>
      <c r="EP1038" s="278">
        <v>0.34042552999999998</v>
      </c>
      <c r="EQ1038" s="278">
        <v>6.3025209999999998E-2</v>
      </c>
      <c r="ER1038" s="165">
        <v>-0.74613037012884897</v>
      </c>
      <c r="ES1038" s="166">
        <v>6.9230774309508503</v>
      </c>
      <c r="ET1038" s="166">
        <v>4.41</v>
      </c>
      <c r="EU1038" s="166">
        <v>5.0857480562650297</v>
      </c>
      <c r="EV1038" s="166">
        <v>4.4468716308611098</v>
      </c>
      <c r="EW1038" s="166">
        <v>4.1815171683828503</v>
      </c>
      <c r="EX1038" s="284">
        <v>-8.9014604687690693E-2</v>
      </c>
    </row>
    <row r="1039" spans="1:154" ht="13" customHeight="1">
      <c r="A1039" s="160" t="s">
        <v>19</v>
      </c>
      <c r="B1039" s="160">
        <v>12926</v>
      </c>
      <c r="C1039" s="160">
        <v>683627</v>
      </c>
      <c r="D1039" s="160">
        <v>26952</v>
      </c>
      <c r="E1039" s="160" t="s">
        <v>246</v>
      </c>
      <c r="F1039" s="160" t="s">
        <v>246</v>
      </c>
      <c r="G1039" s="175"/>
      <c r="H1039" s="162" t="s">
        <v>202</v>
      </c>
      <c r="I1039" s="162" t="s">
        <v>110</v>
      </c>
      <c r="J1039" s="160">
        <v>23</v>
      </c>
      <c r="K1039" s="161">
        <v>1</v>
      </c>
      <c r="M1039" s="184" t="s">
        <v>837</v>
      </c>
      <c r="Z1039" s="163"/>
      <c r="AS1039" s="278"/>
      <c r="AT1039" s="278"/>
      <c r="AU1039" s="278"/>
      <c r="AV1039" s="278"/>
      <c r="AW1039" s="278"/>
      <c r="AX1039" s="278"/>
      <c r="AY1039" s="456"/>
      <c r="AZ1039" s="278"/>
      <c r="BA1039" s="278"/>
      <c r="BB1039" s="278"/>
      <c r="BC1039" s="278"/>
      <c r="BD1039" s="164"/>
      <c r="BE1039" s="164"/>
      <c r="BF1039" s="164"/>
      <c r="BG1039" s="164"/>
      <c r="BH1039" s="164"/>
      <c r="BI1039" s="164"/>
      <c r="BJ1039" s="165"/>
      <c r="BK1039" s="164"/>
      <c r="BL1039" s="165"/>
      <c r="BM1039" s="165"/>
      <c r="BN1039" s="165"/>
      <c r="BO1039" s="165"/>
      <c r="BP1039" s="165"/>
      <c r="BQ1039" s="165"/>
      <c r="BR1039" s="165"/>
      <c r="BS1039" s="284"/>
      <c r="BT1039" s="289"/>
      <c r="BU1039" s="279"/>
      <c r="BV1039" s="290"/>
      <c r="BW1039" s="289"/>
      <c r="BX1039" s="289"/>
      <c r="BY1039" s="289"/>
      <c r="BZ1039" s="289"/>
      <c r="CA1039" s="279"/>
      <c r="CB1039" s="290"/>
      <c r="CC1039" s="289"/>
      <c r="CD1039" s="279"/>
      <c r="CE1039" s="328"/>
      <c r="CF1039" s="290"/>
      <c r="CG1039" s="289"/>
      <c r="CH1039" s="279"/>
      <c r="CI1039" s="328"/>
      <c r="CJ1039" s="290"/>
      <c r="CK1039" s="289"/>
      <c r="CL1039" s="279"/>
      <c r="CM1039" s="328"/>
      <c r="CN1039" s="290"/>
      <c r="CO1039" s="289"/>
      <c r="CP1039" s="279"/>
      <c r="CQ1039" s="328"/>
      <c r="CR1039" s="290"/>
      <c r="CS1039" s="289"/>
      <c r="CT1039" s="279"/>
      <c r="CU1039" s="328"/>
      <c r="CV1039" s="328"/>
      <c r="CW1039" s="290"/>
      <c r="CX1039" s="289"/>
      <c r="CY1039" s="279"/>
      <c r="CZ1039" s="328"/>
      <c r="DA1039" s="328"/>
      <c r="DB1039" s="290"/>
      <c r="DC1039" s="289"/>
      <c r="DD1039" s="279"/>
      <c r="DE1039" s="328"/>
      <c r="DF1039" s="328"/>
      <c r="DG1039" s="290"/>
      <c r="DH1039" s="183"/>
      <c r="DI1039" s="284"/>
      <c r="DJ1039" s="163">
        <v>5</v>
      </c>
      <c r="DK1039" s="163">
        <v>0</v>
      </c>
      <c r="DL1039" s="163">
        <v>0</v>
      </c>
      <c r="DM1039" s="163">
        <v>0</v>
      </c>
      <c r="DN1039" s="163">
        <v>0</v>
      </c>
      <c r="DO1039" s="163">
        <v>0</v>
      </c>
      <c r="DP1039" s="165">
        <v>8.1999999999999993</v>
      </c>
      <c r="DQ1039" s="165"/>
      <c r="DR1039" s="165">
        <v>8.1999998092651296</v>
      </c>
      <c r="DS1039" s="163">
        <v>38</v>
      </c>
      <c r="DT1039" s="163">
        <v>13</v>
      </c>
      <c r="DU1039" s="163">
        <v>7</v>
      </c>
      <c r="DV1039" s="163">
        <v>7</v>
      </c>
      <c r="DW1039" s="163">
        <v>3</v>
      </c>
      <c r="DX1039" s="163">
        <v>0</v>
      </c>
      <c r="DY1039" s="163">
        <v>0</v>
      </c>
      <c r="DZ1039" s="163">
        <v>0</v>
      </c>
      <c r="EA1039" s="163">
        <v>0</v>
      </c>
      <c r="EB1039" s="163">
        <v>0</v>
      </c>
      <c r="EC1039" s="163">
        <v>6</v>
      </c>
      <c r="ED1039" s="165">
        <v>6.2307696878557701</v>
      </c>
      <c r="EE1039" s="165">
        <v>0</v>
      </c>
      <c r="EF1039" s="165">
        <v>3.1153848439278802</v>
      </c>
      <c r="EG1039" s="165">
        <v>13.500000990354099</v>
      </c>
      <c r="EH1039" s="166">
        <v>1.5000001100393501</v>
      </c>
      <c r="EI1039" s="165">
        <v>115.768115890334</v>
      </c>
      <c r="EJ1039" s="164">
        <v>0.34210526315789402</v>
      </c>
      <c r="EK1039" s="164">
        <v>0.34482758620689602</v>
      </c>
      <c r="EL1039" s="278">
        <v>0.29032258</v>
      </c>
      <c r="EM1039" s="278">
        <v>0.22580645099999999</v>
      </c>
      <c r="EN1039" s="278">
        <v>0.48387096699999999</v>
      </c>
      <c r="EO1039" s="278">
        <v>9.375E-2</v>
      </c>
      <c r="EP1039" s="278">
        <v>0.5</v>
      </c>
      <c r="EQ1039" s="278">
        <v>0.12676055999999999</v>
      </c>
      <c r="ER1039" s="165">
        <v>0.16870714655441699</v>
      </c>
      <c r="ES1039" s="166">
        <v>7.2692313024983903</v>
      </c>
      <c r="ET1039" s="166">
        <v>5.88</v>
      </c>
      <c r="EU1039" s="166">
        <v>6.2011327534737797</v>
      </c>
      <c r="EV1039" s="166">
        <v>4.2532394008217498</v>
      </c>
      <c r="EW1039" s="166">
        <v>4.0260363582100904</v>
      </c>
      <c r="EX1039" s="284">
        <v>-9.2102579772472298E-2</v>
      </c>
    </row>
    <row r="1040" spans="1:154" ht="13" customHeight="1">
      <c r="A1040" s="160" t="s">
        <v>19</v>
      </c>
      <c r="B1040" s="160">
        <v>8185</v>
      </c>
      <c r="C1040" s="160">
        <v>471911</v>
      </c>
      <c r="D1040" s="160">
        <v>6632</v>
      </c>
      <c r="E1040" s="160" t="s">
        <v>16</v>
      </c>
      <c r="F1040" s="160" t="s">
        <v>16</v>
      </c>
      <c r="G1040" s="175"/>
      <c r="H1040" s="168" t="s">
        <v>107</v>
      </c>
      <c r="I1040" s="169" t="s">
        <v>597</v>
      </c>
      <c r="J1040" s="170">
        <v>38</v>
      </c>
      <c r="K1040" s="161">
        <v>1</v>
      </c>
      <c r="M1040" s="184" t="s">
        <v>837</v>
      </c>
      <c r="Z1040" s="163"/>
      <c r="AS1040" s="278"/>
      <c r="AT1040" s="278"/>
      <c r="AU1040" s="278"/>
      <c r="AV1040" s="278"/>
      <c r="AW1040" s="278"/>
      <c r="AX1040" s="278"/>
      <c r="AY1040" s="456"/>
      <c r="AZ1040" s="278"/>
      <c r="BA1040" s="278"/>
      <c r="BB1040" s="278"/>
      <c r="BC1040" s="278"/>
      <c r="BD1040" s="164"/>
      <c r="BE1040" s="164"/>
      <c r="BF1040" s="164"/>
      <c r="BG1040" s="164"/>
      <c r="BH1040" s="164"/>
      <c r="BI1040" s="164"/>
      <c r="BJ1040" s="165"/>
      <c r="BK1040" s="164"/>
      <c r="BL1040" s="165"/>
      <c r="BM1040" s="165"/>
      <c r="BN1040" s="165"/>
      <c r="BO1040" s="165"/>
      <c r="BP1040" s="165"/>
      <c r="BQ1040" s="165"/>
      <c r="BR1040" s="165"/>
      <c r="BS1040" s="284"/>
      <c r="BT1040" s="289"/>
      <c r="BU1040" s="279"/>
      <c r="BV1040" s="290"/>
      <c r="BW1040" s="289"/>
      <c r="BX1040" s="289"/>
      <c r="BY1040" s="289"/>
      <c r="BZ1040" s="289"/>
      <c r="CA1040" s="279"/>
      <c r="CB1040" s="290"/>
      <c r="CC1040" s="289"/>
      <c r="CD1040" s="279"/>
      <c r="CE1040" s="328"/>
      <c r="CF1040" s="290"/>
      <c r="CG1040" s="289"/>
      <c r="CH1040" s="279"/>
      <c r="CI1040" s="328"/>
      <c r="CJ1040" s="290"/>
      <c r="CK1040" s="289"/>
      <c r="CL1040" s="279"/>
      <c r="CM1040" s="328"/>
      <c r="CN1040" s="290"/>
      <c r="CO1040" s="289"/>
      <c r="CP1040" s="279"/>
      <c r="CQ1040" s="328"/>
      <c r="CR1040" s="290"/>
      <c r="CS1040" s="289"/>
      <c r="CT1040" s="279"/>
      <c r="CU1040" s="328"/>
      <c r="CV1040" s="328"/>
      <c r="CW1040" s="290"/>
      <c r="CX1040" s="289"/>
      <c r="CY1040" s="279"/>
      <c r="CZ1040" s="328"/>
      <c r="DA1040" s="328"/>
      <c r="DB1040" s="290"/>
      <c r="DC1040" s="289"/>
      <c r="DD1040" s="279"/>
      <c r="DE1040" s="328"/>
      <c r="DF1040" s="328"/>
      <c r="DG1040" s="290"/>
      <c r="DH1040" s="289"/>
      <c r="DI1040" s="284"/>
      <c r="DJ1040" s="163">
        <v>8</v>
      </c>
      <c r="DK1040" s="163">
        <v>6</v>
      </c>
      <c r="DL1040" s="163">
        <v>0</v>
      </c>
      <c r="DM1040" s="163">
        <v>2</v>
      </c>
      <c r="DN1040" s="163">
        <v>2</v>
      </c>
      <c r="DO1040" s="163">
        <v>0</v>
      </c>
      <c r="DP1040" s="165">
        <v>32</v>
      </c>
      <c r="DQ1040" s="165">
        <v>27</v>
      </c>
      <c r="DR1040" s="165">
        <v>5</v>
      </c>
      <c r="DS1040" s="163">
        <v>142</v>
      </c>
      <c r="DT1040" s="163">
        <v>39</v>
      </c>
      <c r="DU1040" s="163">
        <v>21</v>
      </c>
      <c r="DV1040" s="163">
        <v>21</v>
      </c>
      <c r="DW1040" s="163">
        <v>7</v>
      </c>
      <c r="DX1040" s="163">
        <v>10</v>
      </c>
      <c r="DY1040" s="163">
        <v>0</v>
      </c>
      <c r="DZ1040" s="163">
        <v>0</v>
      </c>
      <c r="EA1040" s="163">
        <v>0</v>
      </c>
      <c r="EB1040" s="163">
        <v>0</v>
      </c>
      <c r="EC1040" s="163">
        <v>25</v>
      </c>
      <c r="ED1040" s="165">
        <v>7.03125</v>
      </c>
      <c r="EE1040" s="165">
        <v>2.8125</v>
      </c>
      <c r="EF1040" s="165">
        <v>1.96875</v>
      </c>
      <c r="EG1040" s="165">
        <v>10.96875</v>
      </c>
      <c r="EH1040" s="166">
        <v>1.53125</v>
      </c>
      <c r="EI1040" s="165">
        <v>118.77783915710501</v>
      </c>
      <c r="EJ1040" s="164">
        <v>0.29545454545454503</v>
      </c>
      <c r="EK1040" s="164">
        <v>0.32</v>
      </c>
      <c r="EL1040" s="278">
        <v>0.396226415</v>
      </c>
      <c r="EM1040" s="278">
        <v>0.19811320700000001</v>
      </c>
      <c r="EN1040" s="278">
        <v>0.40566037700000002</v>
      </c>
      <c r="EO1040" s="278">
        <v>0.12149533</v>
      </c>
      <c r="EP1040" s="278">
        <v>0.42056074999999998</v>
      </c>
      <c r="EQ1040" s="278">
        <v>0.10311284</v>
      </c>
      <c r="ER1040" s="165">
        <v>0.342068474723695</v>
      </c>
      <c r="ES1040" s="166">
        <v>5.90625</v>
      </c>
      <c r="ET1040" s="166">
        <v>4.9000000000000004</v>
      </c>
      <c r="EU1040" s="166">
        <v>5.3044979095458897</v>
      </c>
      <c r="EV1040" s="166">
        <v>4.4421752647496699</v>
      </c>
      <c r="EW1040" s="166">
        <v>4.4444366977899099</v>
      </c>
      <c r="EX1040" s="284">
        <v>-9.6818866673856904E-2</v>
      </c>
    </row>
    <row r="1041" spans="1:154" ht="13" customHeight="1">
      <c r="A1041" s="160" t="s">
        <v>19</v>
      </c>
      <c r="B1041" s="160">
        <v>12173</v>
      </c>
      <c r="C1041" s="160">
        <v>683175</v>
      </c>
      <c r="D1041" s="160">
        <v>27649</v>
      </c>
      <c r="E1041" s="160" t="s">
        <v>188</v>
      </c>
      <c r="F1041" s="160" t="s">
        <v>188</v>
      </c>
      <c r="G1041" s="175"/>
      <c r="H1041" s="162" t="s">
        <v>587</v>
      </c>
      <c r="I1041" s="162" t="s">
        <v>986</v>
      </c>
      <c r="J1041" s="160">
        <v>24</v>
      </c>
      <c r="K1041" s="161">
        <v>1</v>
      </c>
      <c r="Z1041" s="163"/>
      <c r="BT1041" s="289"/>
      <c r="BU1041" s="279"/>
      <c r="BV1041" s="290"/>
      <c r="BW1041" s="289"/>
      <c r="BX1041" s="289"/>
      <c r="BY1041" s="289"/>
      <c r="BZ1041" s="289"/>
      <c r="CA1041" s="279"/>
      <c r="CB1041" s="290"/>
      <c r="CC1041" s="289"/>
      <c r="CD1041" s="279"/>
      <c r="CE1041" s="328"/>
      <c r="CF1041" s="290"/>
      <c r="CG1041" s="289"/>
      <c r="CH1041" s="279"/>
      <c r="CI1041" s="328"/>
      <c r="CJ1041" s="290"/>
      <c r="CK1041" s="289"/>
      <c r="CL1041" s="279"/>
      <c r="CM1041" s="328"/>
      <c r="CN1041" s="290"/>
      <c r="CO1041" s="289"/>
      <c r="CP1041" s="279"/>
      <c r="CQ1041" s="328"/>
      <c r="CR1041" s="290"/>
      <c r="CS1041" s="289"/>
      <c r="CT1041" s="279"/>
      <c r="CU1041" s="328"/>
      <c r="CV1041" s="328"/>
      <c r="CW1041" s="290"/>
      <c r="CX1041" s="289"/>
      <c r="CY1041" s="279"/>
      <c r="CZ1041" s="328"/>
      <c r="DA1041" s="328"/>
      <c r="DB1041" s="290"/>
      <c r="DC1041" s="289"/>
      <c r="DD1041" s="279"/>
      <c r="DE1041" s="328"/>
      <c r="DF1041" s="328"/>
      <c r="DG1041" s="290"/>
      <c r="DH1041" s="289"/>
      <c r="DJ1041" s="163">
        <v>4</v>
      </c>
      <c r="DK1041" s="163">
        <v>0</v>
      </c>
      <c r="DL1041" s="163">
        <v>0</v>
      </c>
      <c r="DM1041" s="163">
        <v>1</v>
      </c>
      <c r="DN1041" s="163">
        <v>0</v>
      </c>
      <c r="DO1041" s="163">
        <v>0</v>
      </c>
      <c r="DP1041" s="165">
        <v>5</v>
      </c>
      <c r="DQ1041" s="165"/>
      <c r="DR1041" s="165">
        <v>5</v>
      </c>
      <c r="DS1041" s="163">
        <v>23</v>
      </c>
      <c r="DT1041" s="163">
        <v>5</v>
      </c>
      <c r="DU1041" s="163">
        <v>5</v>
      </c>
      <c r="DV1041" s="163">
        <v>4</v>
      </c>
      <c r="DW1041" s="163">
        <v>1</v>
      </c>
      <c r="DX1041" s="163">
        <v>4</v>
      </c>
      <c r="DY1041" s="163">
        <v>0</v>
      </c>
      <c r="DZ1041" s="163">
        <v>0</v>
      </c>
      <c r="EA1041" s="163">
        <v>1</v>
      </c>
      <c r="EB1041" s="163">
        <v>0</v>
      </c>
      <c r="EC1041" s="163">
        <v>4</v>
      </c>
      <c r="ED1041" s="165">
        <v>7.2</v>
      </c>
      <c r="EE1041" s="165">
        <v>7.2</v>
      </c>
      <c r="EF1041" s="165">
        <v>1.8</v>
      </c>
      <c r="EG1041" s="165">
        <v>9</v>
      </c>
      <c r="EH1041" s="166">
        <v>1.8</v>
      </c>
      <c r="EI1041" s="166">
        <v>138.92172887716299</v>
      </c>
      <c r="EJ1041" s="164">
        <v>0.26315789473684198</v>
      </c>
      <c r="EK1041" s="164">
        <v>0.28571428571428498</v>
      </c>
      <c r="EL1041" s="278">
        <v>0.2</v>
      </c>
      <c r="EM1041" s="278">
        <v>0.133333333</v>
      </c>
      <c r="EN1041" s="278">
        <v>0.66666666600000002</v>
      </c>
      <c r="EO1041" s="278">
        <v>0.2</v>
      </c>
      <c r="EP1041" s="278">
        <v>0.53333333000000005</v>
      </c>
      <c r="EQ1041" s="278">
        <v>0.11538461999999999</v>
      </c>
      <c r="ER1041" s="165">
        <v>-0.122248816635917</v>
      </c>
      <c r="ES1041" s="166">
        <v>7.2</v>
      </c>
      <c r="ET1041" s="166">
        <v>6.58</v>
      </c>
      <c r="EU1041" s="166">
        <v>6.4857479095458901</v>
      </c>
      <c r="EV1041" s="166">
        <v>6.8348490893840701</v>
      </c>
      <c r="EW1041" s="166">
        <v>6.2570351548661698</v>
      </c>
      <c r="EX1041" s="284">
        <v>-9.7596712410449898E-2</v>
      </c>
    </row>
    <row r="1042" spans="1:154" ht="13" customHeight="1">
      <c r="A1042" s="160" t="s">
        <v>19</v>
      </c>
      <c r="B1042" s="160">
        <v>11241</v>
      </c>
      <c r="C1042" s="160">
        <v>656271</v>
      </c>
      <c r="D1042" s="160">
        <v>17968</v>
      </c>
      <c r="E1042" s="160" t="s">
        <v>18</v>
      </c>
      <c r="F1042" s="160" t="s">
        <v>18</v>
      </c>
      <c r="G1042" s="175"/>
      <c r="H1042" s="162" t="s">
        <v>2868</v>
      </c>
      <c r="I1042" s="162" t="s">
        <v>397</v>
      </c>
      <c r="J1042" s="160">
        <v>28</v>
      </c>
      <c r="K1042" s="161">
        <v>1</v>
      </c>
      <c r="M1042" s="184" t="s">
        <v>46</v>
      </c>
      <c r="Z1042" s="163"/>
      <c r="AS1042" s="278"/>
      <c r="AT1042" s="278"/>
      <c r="AU1042" s="278"/>
      <c r="AV1042" s="278"/>
      <c r="AW1042" s="278"/>
      <c r="AX1042" s="278"/>
      <c r="AY1042" s="456"/>
      <c r="AZ1042" s="278"/>
      <c r="BA1042" s="278"/>
      <c r="BB1042" s="278"/>
      <c r="BC1042" s="278"/>
      <c r="BD1042" s="164"/>
      <c r="BE1042" s="164"/>
      <c r="BF1042" s="164"/>
      <c r="BG1042" s="164"/>
      <c r="BH1042" s="164"/>
      <c r="BI1042" s="164"/>
      <c r="BJ1042" s="165"/>
      <c r="BK1042" s="164"/>
      <c r="BL1042" s="165"/>
      <c r="BM1042" s="165"/>
      <c r="BN1042" s="165"/>
      <c r="BO1042" s="165"/>
      <c r="BP1042" s="165"/>
      <c r="BQ1042" s="165"/>
      <c r="BR1042" s="165"/>
      <c r="BS1042" s="284"/>
      <c r="BT1042" s="289"/>
      <c r="BU1042" s="279"/>
      <c r="BV1042" s="290"/>
      <c r="BW1042" s="289"/>
      <c r="BX1042" s="289"/>
      <c r="BY1042" s="289"/>
      <c r="BZ1042" s="289"/>
      <c r="CA1042" s="279"/>
      <c r="CB1042" s="290"/>
      <c r="CC1042" s="289"/>
      <c r="CD1042" s="279"/>
      <c r="CE1042" s="328"/>
      <c r="CF1042" s="290"/>
      <c r="CG1042" s="289"/>
      <c r="CH1042" s="279"/>
      <c r="CI1042" s="328"/>
      <c r="CJ1042" s="290"/>
      <c r="CK1042" s="289"/>
      <c r="CL1042" s="279"/>
      <c r="CM1042" s="328"/>
      <c r="CN1042" s="290"/>
      <c r="CO1042" s="289"/>
      <c r="CP1042" s="279"/>
      <c r="CQ1042" s="328"/>
      <c r="CR1042" s="290"/>
      <c r="CS1042" s="289"/>
      <c r="CT1042" s="279"/>
      <c r="CU1042" s="328"/>
      <c r="CV1042" s="328"/>
      <c r="CW1042" s="290"/>
      <c r="CX1042" s="289"/>
      <c r="CY1042" s="279"/>
      <c r="CZ1042" s="328"/>
      <c r="DA1042" s="328"/>
      <c r="DB1042" s="290"/>
      <c r="DC1042" s="289"/>
      <c r="DD1042" s="279"/>
      <c r="DE1042" s="328"/>
      <c r="DF1042" s="328"/>
      <c r="DG1042" s="290"/>
      <c r="DH1042" s="289"/>
      <c r="DI1042" s="284"/>
      <c r="DJ1042" s="163">
        <v>41</v>
      </c>
      <c r="DK1042" s="163">
        <v>0</v>
      </c>
      <c r="DL1042" s="163">
        <v>0</v>
      </c>
      <c r="DM1042" s="163">
        <v>4</v>
      </c>
      <c r="DN1042" s="163">
        <v>1</v>
      </c>
      <c r="DO1042" s="163">
        <v>0</v>
      </c>
      <c r="DP1042" s="165">
        <v>35.1</v>
      </c>
      <c r="DQ1042" s="165"/>
      <c r="DR1042" s="165">
        <v>35.099998474121001</v>
      </c>
      <c r="DS1042" s="163">
        <v>156</v>
      </c>
      <c r="DT1042" s="163">
        <v>38</v>
      </c>
      <c r="DU1042" s="163">
        <v>15</v>
      </c>
      <c r="DV1042" s="163">
        <v>15</v>
      </c>
      <c r="DW1042" s="163">
        <v>5</v>
      </c>
      <c r="DX1042" s="163">
        <v>15</v>
      </c>
      <c r="DY1042" s="163">
        <v>4</v>
      </c>
      <c r="DZ1042" s="163">
        <v>2</v>
      </c>
      <c r="EA1042" s="163">
        <v>0</v>
      </c>
      <c r="EB1042" s="163">
        <v>0</v>
      </c>
      <c r="EC1042" s="163">
        <v>31</v>
      </c>
      <c r="ED1042" s="165">
        <v>7.8962284042645798</v>
      </c>
      <c r="EE1042" s="165">
        <v>3.8207556794828599</v>
      </c>
      <c r="EF1042" s="165">
        <v>1.27358522649428</v>
      </c>
      <c r="EG1042" s="165">
        <v>9.6792477213565906</v>
      </c>
      <c r="EH1042" s="166">
        <v>1.50000037787105</v>
      </c>
      <c r="EI1042" s="165">
        <v>116.353830934442</v>
      </c>
      <c r="EJ1042" s="164">
        <v>0.27338129496402802</v>
      </c>
      <c r="EK1042" s="164">
        <v>0.32038834951456302</v>
      </c>
      <c r="EL1042" s="278">
        <v>0.49504950399999997</v>
      </c>
      <c r="EM1042" s="278">
        <v>0.148514851</v>
      </c>
      <c r="EN1042" s="278">
        <v>0.35643564300000002</v>
      </c>
      <c r="EO1042" s="278">
        <v>9.2592590000000002E-2</v>
      </c>
      <c r="EP1042" s="278">
        <v>0.43518519</v>
      </c>
      <c r="EQ1042" s="278">
        <v>0.10084034</v>
      </c>
      <c r="ER1042" s="165">
        <v>8.7378195159383304E-2</v>
      </c>
      <c r="ES1042" s="166">
        <v>3.8207556794828599</v>
      </c>
      <c r="ET1042" s="166">
        <v>3.98</v>
      </c>
      <c r="EU1042" s="166">
        <v>4.6140501813390404</v>
      </c>
      <c r="EV1042" s="166">
        <v>4.2767997540343599</v>
      </c>
      <c r="EW1042" s="166">
        <v>4.0420858052639597</v>
      </c>
      <c r="EX1042" s="284">
        <v>-9.8766326904296806E-2</v>
      </c>
    </row>
    <row r="1043" spans="1:154" ht="13" customHeight="1">
      <c r="A1043" s="160" t="s">
        <v>19</v>
      </c>
      <c r="B1043" s="160">
        <v>10054</v>
      </c>
      <c r="C1043" s="160">
        <v>543518</v>
      </c>
      <c r="D1043" s="160">
        <v>12056</v>
      </c>
      <c r="E1043" s="160" t="s">
        <v>45</v>
      </c>
      <c r="F1043" s="160" t="s">
        <v>45</v>
      </c>
      <c r="G1043" s="175"/>
      <c r="H1043" s="162" t="s">
        <v>3346</v>
      </c>
      <c r="I1043" s="162" t="s">
        <v>524</v>
      </c>
      <c r="J1043" s="160">
        <v>35</v>
      </c>
      <c r="K1043" s="161">
        <v>1</v>
      </c>
      <c r="M1043" s="184" t="s">
        <v>837</v>
      </c>
      <c r="Z1043" s="163"/>
      <c r="AS1043" s="278"/>
      <c r="AT1043" s="278"/>
      <c r="AU1043" s="278"/>
      <c r="AV1043" s="278"/>
      <c r="AW1043" s="278"/>
      <c r="AX1043" s="278"/>
      <c r="AY1043" s="456"/>
      <c r="AZ1043" s="278"/>
      <c r="BA1043" s="278"/>
      <c r="BB1043" s="278"/>
      <c r="BC1043" s="278"/>
      <c r="BD1043" s="164"/>
      <c r="BE1043" s="164"/>
      <c r="BF1043" s="164"/>
      <c r="BG1043" s="164"/>
      <c r="BH1043" s="164"/>
      <c r="BI1043" s="164"/>
      <c r="BJ1043" s="165"/>
      <c r="BK1043" s="164"/>
      <c r="BL1043" s="165"/>
      <c r="BM1043" s="165"/>
      <c r="BN1043" s="165"/>
      <c r="BO1043" s="165"/>
      <c r="BP1043" s="165"/>
      <c r="BQ1043" s="165"/>
      <c r="BR1043" s="165"/>
      <c r="BS1043" s="284"/>
      <c r="BT1043" s="289"/>
      <c r="BU1043" s="279"/>
      <c r="BV1043" s="290"/>
      <c r="BW1043" s="289"/>
      <c r="BX1043" s="289"/>
      <c r="BY1043" s="289"/>
      <c r="BZ1043" s="289"/>
      <c r="CA1043" s="279"/>
      <c r="CB1043" s="290"/>
      <c r="CC1043" s="289"/>
      <c r="CD1043" s="279"/>
      <c r="CE1043" s="328"/>
      <c r="CF1043" s="290"/>
      <c r="CG1043" s="289"/>
      <c r="CH1043" s="279"/>
      <c r="CI1043" s="328"/>
      <c r="CJ1043" s="290"/>
      <c r="CK1043" s="289"/>
      <c r="CL1043" s="279"/>
      <c r="CM1043" s="328"/>
      <c r="CN1043" s="290"/>
      <c r="CO1043" s="289"/>
      <c r="CP1043" s="279"/>
      <c r="CQ1043" s="328"/>
      <c r="CR1043" s="290"/>
      <c r="CS1043" s="289"/>
      <c r="CT1043" s="279"/>
      <c r="CU1043" s="328"/>
      <c r="CV1043" s="328"/>
      <c r="CW1043" s="290"/>
      <c r="CX1043" s="289"/>
      <c r="CY1043" s="279"/>
      <c r="CZ1043" s="328"/>
      <c r="DA1043" s="328"/>
      <c r="DB1043" s="290"/>
      <c r="DC1043" s="289"/>
      <c r="DD1043" s="279"/>
      <c r="DE1043" s="328"/>
      <c r="DF1043" s="328"/>
      <c r="DG1043" s="290"/>
      <c r="DH1043" s="289"/>
      <c r="DI1043" s="284"/>
      <c r="DJ1043" s="163">
        <v>7</v>
      </c>
      <c r="DK1043" s="163">
        <v>0</v>
      </c>
      <c r="DL1043" s="163">
        <v>0</v>
      </c>
      <c r="DM1043" s="163">
        <v>0</v>
      </c>
      <c r="DN1043" s="163">
        <v>0</v>
      </c>
      <c r="DO1043" s="163">
        <v>0</v>
      </c>
      <c r="DP1043" s="165">
        <v>7</v>
      </c>
      <c r="DQ1043" s="165"/>
      <c r="DR1043" s="165">
        <v>7</v>
      </c>
      <c r="DS1043" s="163">
        <v>35</v>
      </c>
      <c r="DT1043" s="163">
        <v>6</v>
      </c>
      <c r="DU1043" s="163">
        <v>5</v>
      </c>
      <c r="DV1043" s="163">
        <v>5</v>
      </c>
      <c r="DW1043" s="163">
        <v>1</v>
      </c>
      <c r="DX1043" s="163">
        <v>6</v>
      </c>
      <c r="DY1043" s="163">
        <v>0</v>
      </c>
      <c r="DZ1043" s="163">
        <v>1</v>
      </c>
      <c r="EA1043" s="163">
        <v>0</v>
      </c>
      <c r="EB1043" s="163">
        <v>0</v>
      </c>
      <c r="EC1043" s="163">
        <v>5</v>
      </c>
      <c r="ED1043" s="165">
        <v>6.4285714285714199</v>
      </c>
      <c r="EE1043" s="165">
        <v>7.71428571428571</v>
      </c>
      <c r="EF1043" s="165">
        <v>1.28571428571428</v>
      </c>
      <c r="EG1043" s="165">
        <v>7.71428571428571</v>
      </c>
      <c r="EH1043" s="166">
        <v>1.71428571428571</v>
      </c>
      <c r="EI1043" s="165">
        <v>132.306408454441</v>
      </c>
      <c r="EJ1043" s="164">
        <v>0.214285714285714</v>
      </c>
      <c r="EK1043" s="164">
        <v>0.22727272727272699</v>
      </c>
      <c r="EL1043" s="278">
        <v>0.30434782599999999</v>
      </c>
      <c r="EM1043" s="278">
        <v>4.3478259999999998E-2</v>
      </c>
      <c r="EN1043" s="278">
        <v>0.65217391300000005</v>
      </c>
      <c r="EO1043" s="278">
        <v>0.26086957</v>
      </c>
      <c r="EP1043" s="278">
        <v>0.60869565000000003</v>
      </c>
      <c r="EQ1043" s="278">
        <v>0.10294117999999999</v>
      </c>
      <c r="ER1043" s="165">
        <v>-0.58987087424239604</v>
      </c>
      <c r="ES1043" s="166">
        <v>6.4285714285714199</v>
      </c>
      <c r="ET1043" s="166">
        <v>12.16</v>
      </c>
      <c r="EU1043" s="166">
        <v>6.5143193381173203</v>
      </c>
      <c r="EV1043" s="166">
        <v>7.8169277450868</v>
      </c>
      <c r="EW1043" s="166">
        <v>6.4232501452738404</v>
      </c>
      <c r="EX1043" s="284">
        <v>-9.9807992577552795E-2</v>
      </c>
    </row>
    <row r="1044" spans="1:154" ht="13" customHeight="1">
      <c r="A1044" s="160" t="s">
        <v>19</v>
      </c>
      <c r="C1044" s="160">
        <v>664351</v>
      </c>
      <c r="D1044" s="160">
        <v>25839</v>
      </c>
      <c r="E1044" s="160" t="s">
        <v>614</v>
      </c>
      <c r="F1044" s="160" t="s">
        <v>614</v>
      </c>
      <c r="G1044" s="175"/>
      <c r="H1044" s="162" t="s">
        <v>626</v>
      </c>
      <c r="I1044" s="162" t="s">
        <v>589</v>
      </c>
      <c r="J1044" s="160">
        <v>29</v>
      </c>
      <c r="K1044" s="161">
        <v>1</v>
      </c>
      <c r="Z1044" s="163"/>
      <c r="AS1044" s="278"/>
      <c r="AT1044" s="278"/>
      <c r="AU1044" s="278"/>
      <c r="AV1044" s="278"/>
      <c r="AW1044" s="278"/>
      <c r="AX1044" s="278"/>
      <c r="AY1044" s="456"/>
      <c r="AZ1044" s="278"/>
      <c r="BA1044" s="278"/>
      <c r="BB1044" s="278"/>
      <c r="BC1044" s="278"/>
      <c r="BD1044" s="164"/>
      <c r="BE1044" s="164"/>
      <c r="BF1044" s="164"/>
      <c r="BG1044" s="164"/>
      <c r="BH1044" s="164"/>
      <c r="BI1044" s="164"/>
      <c r="BJ1044" s="165"/>
      <c r="BK1044" s="164"/>
      <c r="BL1044" s="165"/>
      <c r="BM1044" s="165"/>
      <c r="BN1044" s="165"/>
      <c r="BO1044" s="165"/>
      <c r="BP1044" s="165"/>
      <c r="BQ1044" s="165"/>
      <c r="BR1044" s="165"/>
      <c r="BS1044" s="284"/>
      <c r="BT1044" s="289"/>
      <c r="BU1044" s="279"/>
      <c r="BV1044" s="290"/>
      <c r="BW1044" s="289"/>
      <c r="BX1044" s="289"/>
      <c r="BY1044" s="289"/>
      <c r="BZ1044" s="289"/>
      <c r="CA1044" s="279"/>
      <c r="CB1044" s="290"/>
      <c r="CC1044" s="289"/>
      <c r="CD1044" s="279"/>
      <c r="CE1044" s="328"/>
      <c r="CF1044" s="290"/>
      <c r="CG1044" s="289"/>
      <c r="CH1044" s="279"/>
      <c r="CI1044" s="328"/>
      <c r="CJ1044" s="290"/>
      <c r="CK1044" s="289"/>
      <c r="CL1044" s="279"/>
      <c r="CM1044" s="328"/>
      <c r="CN1044" s="290"/>
      <c r="CO1044" s="289"/>
      <c r="CP1044" s="279"/>
      <c r="CQ1044" s="328"/>
      <c r="CR1044" s="290"/>
      <c r="CS1044" s="289"/>
      <c r="CT1044" s="279"/>
      <c r="CU1044" s="328"/>
      <c r="CV1044" s="328"/>
      <c r="CW1044" s="290"/>
      <c r="CX1044" s="289"/>
      <c r="CY1044" s="279"/>
      <c r="CZ1044" s="328"/>
      <c r="DA1044" s="328"/>
      <c r="DB1044" s="290"/>
      <c r="DC1044" s="289"/>
      <c r="DD1044" s="279"/>
      <c r="DE1044" s="328"/>
      <c r="DF1044" s="328"/>
      <c r="DG1044" s="290"/>
      <c r="DH1044" s="183"/>
      <c r="DI1044" s="284"/>
      <c r="DJ1044" s="163">
        <v>7</v>
      </c>
      <c r="DK1044" s="163">
        <v>0</v>
      </c>
      <c r="DL1044" s="163">
        <v>0</v>
      </c>
      <c r="DM1044" s="163">
        <v>0</v>
      </c>
      <c r="DN1044" s="163">
        <v>0</v>
      </c>
      <c r="DO1044" s="163">
        <v>0</v>
      </c>
      <c r="DP1044" s="165">
        <v>9</v>
      </c>
      <c r="DQ1044" s="165"/>
      <c r="DR1044" s="165">
        <v>9</v>
      </c>
      <c r="DS1044" s="163">
        <v>43</v>
      </c>
      <c r="DT1044" s="163">
        <v>11</v>
      </c>
      <c r="DU1044" s="163">
        <v>9</v>
      </c>
      <c r="DV1044" s="163">
        <v>9</v>
      </c>
      <c r="DW1044" s="163">
        <v>2</v>
      </c>
      <c r="DX1044" s="163">
        <v>6</v>
      </c>
      <c r="DY1044" s="163">
        <v>0</v>
      </c>
      <c r="DZ1044" s="163">
        <v>0</v>
      </c>
      <c r="EA1044" s="163">
        <v>1</v>
      </c>
      <c r="EB1044" s="163">
        <v>0</v>
      </c>
      <c r="EC1044" s="163">
        <v>10</v>
      </c>
      <c r="ED1044" s="165">
        <v>10.000001059638199</v>
      </c>
      <c r="EE1044" s="165">
        <v>6.0000006357829401</v>
      </c>
      <c r="EF1044" s="165">
        <v>2.0000002119276399</v>
      </c>
      <c r="EG1044" s="165">
        <v>11.000001165602001</v>
      </c>
      <c r="EH1044" s="166">
        <v>1.8888890890427701</v>
      </c>
      <c r="EI1044" s="165">
        <v>146.51961756991599</v>
      </c>
      <c r="EJ1044" s="164">
        <v>0.29729729729729698</v>
      </c>
      <c r="EK1044" s="164">
        <v>0.36</v>
      </c>
      <c r="EL1044" s="278">
        <v>0.14814814800000001</v>
      </c>
      <c r="EM1044" s="278">
        <v>0.222222222</v>
      </c>
      <c r="EN1044" s="278">
        <v>0.62962962899999997</v>
      </c>
      <c r="EO1044" s="278">
        <v>7.4074070000000006E-2</v>
      </c>
      <c r="EP1044" s="278">
        <v>0.37037037</v>
      </c>
      <c r="EQ1044" s="278">
        <v>9.8837209999999995E-2</v>
      </c>
      <c r="ER1044" s="165">
        <v>-0.11357500912960899</v>
      </c>
      <c r="ES1044" s="166">
        <v>9.0000009536744106</v>
      </c>
      <c r="ET1044" s="166">
        <v>4.01</v>
      </c>
      <c r="EU1044" s="166">
        <v>5.7524148587827604</v>
      </c>
      <c r="EV1044" s="166">
        <v>5.6487881843159196</v>
      </c>
      <c r="EW1044" s="166">
        <v>4.9350543354050398</v>
      </c>
      <c r="EX1044" s="284">
        <v>-9.9867455661296803E-2</v>
      </c>
    </row>
    <row r="1045" spans="1:154" ht="13" customHeight="1">
      <c r="A1045" s="160" t="s">
        <v>19</v>
      </c>
      <c r="B1045" s="160">
        <v>11192</v>
      </c>
      <c r="C1045" s="160">
        <v>657240</v>
      </c>
      <c r="D1045" s="160">
        <v>16703</v>
      </c>
      <c r="E1045" s="160" t="s">
        <v>129</v>
      </c>
      <c r="F1045" s="160" t="s">
        <v>129</v>
      </c>
      <c r="G1045" s="175"/>
      <c r="H1045" s="162" t="s">
        <v>1815</v>
      </c>
      <c r="I1045" s="162" t="s">
        <v>1816</v>
      </c>
      <c r="J1045" s="161">
        <v>33</v>
      </c>
      <c r="K1045" s="161">
        <v>1</v>
      </c>
      <c r="M1045" s="184" t="s">
        <v>837</v>
      </c>
      <c r="Z1045" s="163"/>
      <c r="AS1045" s="278"/>
      <c r="AT1045" s="278"/>
      <c r="AU1045" s="278"/>
      <c r="AV1045" s="278"/>
      <c r="AW1045" s="278"/>
      <c r="AX1045" s="278"/>
      <c r="AY1045" s="456"/>
      <c r="AZ1045" s="278"/>
      <c r="BA1045" s="278"/>
      <c r="BB1045" s="278"/>
      <c r="BC1045" s="278"/>
      <c r="BD1045" s="164"/>
      <c r="BE1045" s="164"/>
      <c r="BF1045" s="164"/>
      <c r="BG1045" s="164"/>
      <c r="BH1045" s="164"/>
      <c r="BI1045" s="164"/>
      <c r="BJ1045" s="165"/>
      <c r="BK1045" s="164"/>
      <c r="BL1045" s="165"/>
      <c r="BM1045" s="165"/>
      <c r="BN1045" s="165"/>
      <c r="BO1045" s="165"/>
      <c r="BP1045" s="165"/>
      <c r="BQ1045" s="165"/>
      <c r="BR1045" s="165"/>
      <c r="BS1045" s="284"/>
      <c r="BT1045" s="289"/>
      <c r="BU1045" s="279"/>
      <c r="BV1045" s="290"/>
      <c r="BW1045" s="289"/>
      <c r="BX1045" s="289"/>
      <c r="BY1045" s="289"/>
      <c r="BZ1045" s="289"/>
      <c r="CA1045" s="279"/>
      <c r="CB1045" s="290"/>
      <c r="CC1045" s="289"/>
      <c r="CD1045" s="279"/>
      <c r="CE1045" s="328"/>
      <c r="CF1045" s="290"/>
      <c r="CG1045" s="289"/>
      <c r="CH1045" s="279"/>
      <c r="CI1045" s="328"/>
      <c r="CJ1045" s="290"/>
      <c r="CK1045" s="289"/>
      <c r="CL1045" s="279"/>
      <c r="CM1045" s="328"/>
      <c r="CN1045" s="290"/>
      <c r="CO1045" s="289"/>
      <c r="CP1045" s="279"/>
      <c r="CQ1045" s="328"/>
      <c r="CR1045" s="290"/>
      <c r="CS1045" s="289"/>
      <c r="CT1045" s="279"/>
      <c r="CU1045" s="328"/>
      <c r="CV1045" s="328"/>
      <c r="CW1045" s="290"/>
      <c r="CX1045" s="289"/>
      <c r="CY1045" s="279"/>
      <c r="CZ1045" s="328"/>
      <c r="DA1045" s="328"/>
      <c r="DB1045" s="290"/>
      <c r="DC1045" s="289"/>
      <c r="DD1045" s="279"/>
      <c r="DE1045" s="328"/>
      <c r="DF1045" s="328"/>
      <c r="DG1045" s="290"/>
      <c r="DH1045" s="289"/>
      <c r="DI1045" s="284"/>
      <c r="DJ1045" s="163">
        <v>21</v>
      </c>
      <c r="DK1045" s="163">
        <v>0</v>
      </c>
      <c r="DL1045" s="163">
        <v>0</v>
      </c>
      <c r="DM1045" s="163">
        <v>0</v>
      </c>
      <c r="DN1045" s="163">
        <v>1</v>
      </c>
      <c r="DO1045" s="163">
        <v>0</v>
      </c>
      <c r="DP1045" s="165">
        <v>18.2</v>
      </c>
      <c r="DQ1045" s="165"/>
      <c r="DR1045" s="165">
        <v>18.2000007629394</v>
      </c>
      <c r="DS1045" s="163">
        <v>88</v>
      </c>
      <c r="DT1045" s="163">
        <v>23</v>
      </c>
      <c r="DU1045" s="163">
        <v>13</v>
      </c>
      <c r="DV1045" s="163">
        <v>12</v>
      </c>
      <c r="DW1045" s="163">
        <v>2</v>
      </c>
      <c r="DX1045" s="163">
        <v>11</v>
      </c>
      <c r="DY1045" s="163">
        <v>2</v>
      </c>
      <c r="DZ1045" s="163">
        <v>0</v>
      </c>
      <c r="EA1045" s="163">
        <v>1</v>
      </c>
      <c r="EB1045" s="163">
        <v>0</v>
      </c>
      <c r="EC1045" s="163">
        <v>15</v>
      </c>
      <c r="ED1045" s="165">
        <v>7.2321445814204903</v>
      </c>
      <c r="EE1045" s="165">
        <v>5.3035726930416898</v>
      </c>
      <c r="EF1045" s="165">
        <v>0.96428594418939895</v>
      </c>
      <c r="EG1045" s="165">
        <v>11.089288358178001</v>
      </c>
      <c r="EH1045" s="166">
        <v>1.82142900569108</v>
      </c>
      <c r="EI1045" s="165">
        <v>140.575592498677</v>
      </c>
      <c r="EJ1045" s="164">
        <v>0.29870129870129802</v>
      </c>
      <c r="EK1045" s="164">
        <v>0.35</v>
      </c>
      <c r="EL1045" s="278">
        <v>0.44262295000000001</v>
      </c>
      <c r="EM1045" s="278">
        <v>0.295081967</v>
      </c>
      <c r="EN1045" s="278">
        <v>0.26229508099999999</v>
      </c>
      <c r="EO1045" s="278">
        <v>9.6774189999999996E-2</v>
      </c>
      <c r="EP1045" s="278">
        <v>0.51612902999999999</v>
      </c>
      <c r="EQ1045" s="278">
        <v>7.0821529999999994E-2</v>
      </c>
      <c r="ER1045" s="165">
        <v>-6.6380620832396806E-2</v>
      </c>
      <c r="ES1045" s="166">
        <v>5.7857156651363901</v>
      </c>
      <c r="ET1045" s="166">
        <v>6.66</v>
      </c>
      <c r="EU1045" s="166">
        <v>4.6393197085177</v>
      </c>
      <c r="EV1045" s="166">
        <v>4.5103630405598301</v>
      </c>
      <c r="EW1045" s="166">
        <v>4.7184915869142499</v>
      </c>
      <c r="EX1045" s="284">
        <v>-0.101026751101017</v>
      </c>
    </row>
    <row r="1046" spans="1:154" ht="13" customHeight="1">
      <c r="A1046" s="160" t="s">
        <v>19</v>
      </c>
      <c r="B1046" s="160">
        <v>10105</v>
      </c>
      <c r="C1046" s="160">
        <v>628317</v>
      </c>
      <c r="D1046" s="160">
        <v>18498</v>
      </c>
      <c r="E1046" s="160" t="s">
        <v>239</v>
      </c>
      <c r="F1046" s="160" t="s">
        <v>239</v>
      </c>
      <c r="G1046" s="175"/>
      <c r="H1046" s="168" t="s">
        <v>998</v>
      </c>
      <c r="I1046" s="169" t="s">
        <v>999</v>
      </c>
      <c r="J1046" s="170">
        <v>37</v>
      </c>
      <c r="K1046" s="161">
        <v>1</v>
      </c>
      <c r="M1046" s="184" t="s">
        <v>837</v>
      </c>
      <c r="Z1046" s="163"/>
      <c r="AS1046" s="278"/>
      <c r="AT1046" s="278"/>
      <c r="AU1046" s="278"/>
      <c r="AV1046" s="278"/>
      <c r="AW1046" s="278"/>
      <c r="AX1046" s="278"/>
      <c r="AY1046" s="456"/>
      <c r="AZ1046" s="278"/>
      <c r="BA1046" s="278"/>
      <c r="BB1046" s="278"/>
      <c r="BC1046" s="278"/>
      <c r="BD1046" s="164"/>
      <c r="BE1046" s="164"/>
      <c r="BF1046" s="164"/>
      <c r="BG1046" s="164"/>
      <c r="BH1046" s="164"/>
      <c r="BI1046" s="164"/>
      <c r="BJ1046" s="165"/>
      <c r="BK1046" s="164"/>
      <c r="BL1046" s="165"/>
      <c r="BM1046" s="165"/>
      <c r="BN1046" s="165"/>
      <c r="BO1046" s="165"/>
      <c r="BP1046" s="165"/>
      <c r="BQ1046" s="165"/>
      <c r="BR1046" s="165"/>
      <c r="BS1046" s="284"/>
      <c r="BT1046" s="289"/>
      <c r="BU1046" s="279"/>
      <c r="BV1046" s="290"/>
      <c r="BW1046" s="289"/>
      <c r="BX1046" s="289"/>
      <c r="BY1046" s="289"/>
      <c r="BZ1046" s="289"/>
      <c r="CA1046" s="279"/>
      <c r="CB1046" s="290"/>
      <c r="CC1046" s="289"/>
      <c r="CD1046" s="279"/>
      <c r="CE1046" s="328"/>
      <c r="CF1046" s="290"/>
      <c r="CG1046" s="289"/>
      <c r="CH1046" s="279"/>
      <c r="CI1046" s="328"/>
      <c r="CJ1046" s="290"/>
      <c r="CK1046" s="289"/>
      <c r="CL1046" s="279"/>
      <c r="CM1046" s="328"/>
      <c r="CN1046" s="290"/>
      <c r="CO1046" s="289"/>
      <c r="CP1046" s="279"/>
      <c r="CQ1046" s="328"/>
      <c r="CR1046" s="290"/>
      <c r="CS1046" s="289"/>
      <c r="CT1046" s="279"/>
      <c r="CU1046" s="328"/>
      <c r="CV1046" s="328"/>
      <c r="CW1046" s="290"/>
      <c r="CX1046" s="289"/>
      <c r="CY1046" s="279"/>
      <c r="CZ1046" s="328"/>
      <c r="DA1046" s="328"/>
      <c r="DB1046" s="290"/>
      <c r="DC1046" s="289"/>
      <c r="DD1046" s="279"/>
      <c r="DE1046" s="328"/>
      <c r="DF1046" s="328"/>
      <c r="DG1046" s="290"/>
      <c r="DH1046" s="289"/>
      <c r="DI1046" s="284"/>
      <c r="DJ1046" s="163">
        <v>7</v>
      </c>
      <c r="DK1046" s="163">
        <v>0</v>
      </c>
      <c r="DL1046" s="163">
        <v>0</v>
      </c>
      <c r="DM1046" s="163">
        <v>0</v>
      </c>
      <c r="DN1046" s="163">
        <v>0</v>
      </c>
      <c r="DO1046" s="163">
        <v>0</v>
      </c>
      <c r="DP1046" s="165">
        <v>8</v>
      </c>
      <c r="DQ1046" s="165"/>
      <c r="DR1046" s="165">
        <v>8</v>
      </c>
      <c r="DS1046" s="163">
        <v>43</v>
      </c>
      <c r="DT1046" s="163">
        <v>9</v>
      </c>
      <c r="DU1046" s="163">
        <v>8</v>
      </c>
      <c r="DV1046" s="163">
        <v>7</v>
      </c>
      <c r="DW1046" s="163">
        <v>1</v>
      </c>
      <c r="DX1046" s="163">
        <v>6</v>
      </c>
      <c r="DY1046" s="163">
        <v>0</v>
      </c>
      <c r="DZ1046" s="163">
        <v>3</v>
      </c>
      <c r="EA1046" s="163">
        <v>2</v>
      </c>
      <c r="EB1046" s="163">
        <v>0</v>
      </c>
      <c r="EC1046" s="163">
        <v>8</v>
      </c>
      <c r="ED1046" s="165">
        <v>9.0000010728837303</v>
      </c>
      <c r="EE1046" s="165">
        <v>6.7500008046628004</v>
      </c>
      <c r="EF1046" s="165">
        <v>1.1250001341104601</v>
      </c>
      <c r="EG1046" s="165">
        <v>10.125001206994201</v>
      </c>
      <c r="EH1046" s="166">
        <v>1.8750002235174399</v>
      </c>
      <c r="EI1046" s="165">
        <v>145.442269367178</v>
      </c>
      <c r="EJ1046" s="164">
        <v>0.26470588235294101</v>
      </c>
      <c r="EK1046" s="164">
        <v>0.32</v>
      </c>
      <c r="EL1046" s="278">
        <v>0.4</v>
      </c>
      <c r="EM1046" s="278">
        <v>0.24</v>
      </c>
      <c r="EN1046" s="278">
        <v>0.36</v>
      </c>
      <c r="EO1046" s="278">
        <v>7.6923080000000005E-2</v>
      </c>
      <c r="EP1046" s="278">
        <v>0.34615384999999999</v>
      </c>
      <c r="EQ1046" s="278">
        <v>0.11695906</v>
      </c>
      <c r="ER1046" s="165">
        <v>-0.794870324571333</v>
      </c>
      <c r="ES1046" s="166">
        <v>7.87500093877326</v>
      </c>
      <c r="ET1046" s="166">
        <v>5.55</v>
      </c>
      <c r="EU1046" s="166">
        <v>6.0857482671738099</v>
      </c>
      <c r="EV1046" s="166">
        <v>6.1196176848703301</v>
      </c>
      <c r="EW1046" s="166">
        <v>4.89567196833009</v>
      </c>
      <c r="EX1046" s="284">
        <v>-0.10636443644762</v>
      </c>
    </row>
    <row r="1047" spans="1:154" ht="13" customHeight="1">
      <c r="A1047" s="160" t="s">
        <v>19</v>
      </c>
      <c r="C1047" s="160">
        <v>687377</v>
      </c>
      <c r="D1047" s="160">
        <v>26247</v>
      </c>
      <c r="E1047" s="160" t="s">
        <v>2171</v>
      </c>
      <c r="F1047" s="160" t="s">
        <v>2171</v>
      </c>
      <c r="G1047" s="175"/>
      <c r="H1047" s="162" t="s">
        <v>4087</v>
      </c>
      <c r="I1047" s="162" t="s">
        <v>183</v>
      </c>
      <c r="J1047" s="160">
        <v>27</v>
      </c>
      <c r="K1047" s="161">
        <v>1</v>
      </c>
      <c r="Z1047" s="163"/>
      <c r="AS1047" s="278"/>
      <c r="AT1047" s="278"/>
      <c r="AU1047" s="278"/>
      <c r="AV1047" s="278"/>
      <c r="AW1047" s="278"/>
      <c r="AX1047" s="278"/>
      <c r="AY1047" s="456"/>
      <c r="AZ1047" s="278"/>
      <c r="BA1047" s="278"/>
      <c r="BB1047" s="278"/>
      <c r="BC1047" s="278"/>
      <c r="BD1047" s="164"/>
      <c r="BE1047" s="164"/>
      <c r="BF1047" s="164"/>
      <c r="BG1047" s="164"/>
      <c r="BH1047" s="164"/>
      <c r="BI1047" s="164"/>
      <c r="BJ1047" s="165"/>
      <c r="BK1047" s="164"/>
      <c r="BL1047" s="165"/>
      <c r="BM1047" s="165"/>
      <c r="BN1047" s="165"/>
      <c r="BO1047" s="165"/>
      <c r="BP1047" s="165"/>
      <c r="BQ1047" s="165"/>
      <c r="BR1047" s="165"/>
      <c r="BS1047" s="284"/>
      <c r="BT1047" s="289"/>
      <c r="BU1047" s="279"/>
      <c r="BV1047" s="290"/>
      <c r="BW1047" s="289"/>
      <c r="BX1047" s="289"/>
      <c r="BY1047" s="289"/>
      <c r="BZ1047" s="289"/>
      <c r="CA1047" s="279"/>
      <c r="CB1047" s="290"/>
      <c r="CC1047" s="289"/>
      <c r="CD1047" s="279"/>
      <c r="CE1047" s="328"/>
      <c r="CF1047" s="290"/>
      <c r="CG1047" s="289"/>
      <c r="CH1047" s="279"/>
      <c r="CI1047" s="328"/>
      <c r="CJ1047" s="290"/>
      <c r="CK1047" s="289"/>
      <c r="CL1047" s="279"/>
      <c r="CM1047" s="328"/>
      <c r="CN1047" s="290"/>
      <c r="CO1047" s="289"/>
      <c r="CP1047" s="279"/>
      <c r="CQ1047" s="328"/>
      <c r="CR1047" s="290"/>
      <c r="CS1047" s="289"/>
      <c r="CT1047" s="279"/>
      <c r="CU1047" s="328"/>
      <c r="CV1047" s="328"/>
      <c r="CW1047" s="290"/>
      <c r="CX1047" s="289"/>
      <c r="CY1047" s="279"/>
      <c r="CZ1047" s="328"/>
      <c r="DA1047" s="328"/>
      <c r="DB1047" s="290"/>
      <c r="DC1047" s="289"/>
      <c r="DD1047" s="279"/>
      <c r="DE1047" s="328"/>
      <c r="DF1047" s="328"/>
      <c r="DG1047" s="290"/>
      <c r="DH1047" s="183"/>
      <c r="DI1047" s="284"/>
      <c r="DJ1047" s="163">
        <v>4</v>
      </c>
      <c r="DK1047" s="163">
        <v>0</v>
      </c>
      <c r="DL1047" s="163">
        <v>0</v>
      </c>
      <c r="DM1047" s="163">
        <v>0</v>
      </c>
      <c r="DN1047" s="163">
        <v>0</v>
      </c>
      <c r="DO1047" s="163">
        <v>0</v>
      </c>
      <c r="DP1047" s="165">
        <v>7.2</v>
      </c>
      <c r="DQ1047" s="165"/>
      <c r="DR1047" s="165">
        <v>7.1999998092651296</v>
      </c>
      <c r="DS1047" s="163">
        <v>33</v>
      </c>
      <c r="DT1047" s="163">
        <v>5</v>
      </c>
      <c r="DU1047" s="163">
        <v>5</v>
      </c>
      <c r="DV1047" s="163">
        <v>5</v>
      </c>
      <c r="DW1047" s="163">
        <v>2</v>
      </c>
      <c r="DX1047" s="163">
        <v>4</v>
      </c>
      <c r="DY1047" s="163">
        <v>0</v>
      </c>
      <c r="DZ1047" s="163">
        <v>0</v>
      </c>
      <c r="EA1047" s="163">
        <v>0</v>
      </c>
      <c r="EB1047" s="163">
        <v>0</v>
      </c>
      <c r="EC1047" s="163">
        <v>6</v>
      </c>
      <c r="ED1047" s="165">
        <v>7.04347884497259</v>
      </c>
      <c r="EE1047" s="165">
        <v>4.6956525633150603</v>
      </c>
      <c r="EF1047" s="165">
        <v>2.3478262816575302</v>
      </c>
      <c r="EG1047" s="165">
        <v>5.8695657041438301</v>
      </c>
      <c r="EH1047" s="166">
        <v>1.17391314082876</v>
      </c>
      <c r="EI1047" s="165">
        <v>90.601135041974302</v>
      </c>
      <c r="EJ1047" s="164">
        <v>0.17241379310344801</v>
      </c>
      <c r="EK1047" s="164">
        <v>0.14285714285714199</v>
      </c>
      <c r="EL1047" s="278">
        <v>0.43478260800000001</v>
      </c>
      <c r="EM1047" s="278">
        <v>8.6956520999999995E-2</v>
      </c>
      <c r="EN1047" s="278">
        <v>0.47826086899999998</v>
      </c>
      <c r="EO1047" s="278">
        <v>0.13043478</v>
      </c>
      <c r="EP1047" s="278">
        <v>0.30434782999999999</v>
      </c>
      <c r="EQ1047" s="278">
        <v>0.12587413</v>
      </c>
      <c r="ER1047" s="165">
        <v>7.4399783485527796E-2</v>
      </c>
      <c r="ES1047" s="166">
        <v>5.8695657041438301</v>
      </c>
      <c r="ET1047" s="166">
        <v>5.03</v>
      </c>
      <c r="EU1047" s="166">
        <v>6.4770525386067703</v>
      </c>
      <c r="EV1047" s="166">
        <v>5.2014076270515703</v>
      </c>
      <c r="EW1047" s="166">
        <v>4.7317941740743397</v>
      </c>
      <c r="EX1047" s="284">
        <v>-0.108733043074607</v>
      </c>
    </row>
    <row r="1048" spans="1:154" ht="13" customHeight="1">
      <c r="A1048" s="160" t="s">
        <v>19</v>
      </c>
      <c r="B1048" s="160">
        <v>9821</v>
      </c>
      <c r="C1048" s="160">
        <v>608665</v>
      </c>
      <c r="D1048" s="160">
        <v>15514</v>
      </c>
      <c r="E1048" s="160" t="s">
        <v>45</v>
      </c>
      <c r="F1048" s="160" t="s">
        <v>45</v>
      </c>
      <c r="G1048" s="175"/>
      <c r="H1048" s="162" t="s">
        <v>1720</v>
      </c>
      <c r="I1048" s="162" t="s">
        <v>1721</v>
      </c>
      <c r="J1048" s="161">
        <v>34</v>
      </c>
      <c r="K1048" s="161">
        <v>1</v>
      </c>
      <c r="M1048" s="184" t="s">
        <v>837</v>
      </c>
      <c r="Z1048" s="163"/>
      <c r="BT1048" s="289"/>
      <c r="BU1048" s="279"/>
      <c r="BV1048" s="290"/>
      <c r="BW1048" s="289"/>
      <c r="BX1048" s="289"/>
      <c r="BY1048" s="289"/>
      <c r="BZ1048" s="289"/>
      <c r="CA1048" s="279"/>
      <c r="CB1048" s="290"/>
      <c r="CC1048" s="289"/>
      <c r="CD1048" s="279"/>
      <c r="CE1048" s="328"/>
      <c r="CF1048" s="290"/>
      <c r="CG1048" s="289"/>
      <c r="CH1048" s="279"/>
      <c r="CI1048" s="328"/>
      <c r="CJ1048" s="290"/>
      <c r="CK1048" s="289"/>
      <c r="CL1048" s="279"/>
      <c r="CM1048" s="328"/>
      <c r="CN1048" s="290"/>
      <c r="CO1048" s="289"/>
      <c r="CP1048" s="279"/>
      <c r="CQ1048" s="328"/>
      <c r="CR1048" s="290"/>
      <c r="CS1048" s="289"/>
      <c r="CT1048" s="279"/>
      <c r="CU1048" s="328"/>
      <c r="CV1048" s="328"/>
      <c r="CW1048" s="290"/>
      <c r="CX1048" s="289"/>
      <c r="CY1048" s="279"/>
      <c r="CZ1048" s="328"/>
      <c r="DA1048" s="328"/>
      <c r="DB1048" s="290"/>
      <c r="DC1048" s="289"/>
      <c r="DD1048" s="279"/>
      <c r="DE1048" s="328"/>
      <c r="DF1048" s="328"/>
      <c r="DG1048" s="290"/>
      <c r="DH1048" s="289"/>
      <c r="DJ1048" s="163">
        <v>9</v>
      </c>
      <c r="DK1048" s="163">
        <v>0</v>
      </c>
      <c r="DL1048" s="163">
        <v>0</v>
      </c>
      <c r="DM1048" s="163">
        <v>1</v>
      </c>
      <c r="DN1048" s="163">
        <v>0</v>
      </c>
      <c r="DO1048" s="163">
        <v>0</v>
      </c>
      <c r="DP1048" s="165">
        <v>8.1</v>
      </c>
      <c r="DQ1048" s="165"/>
      <c r="DR1048" s="165">
        <v>8.1000003814697195</v>
      </c>
      <c r="DS1048" s="163">
        <v>40</v>
      </c>
      <c r="DT1048" s="163">
        <v>14</v>
      </c>
      <c r="DU1048" s="163">
        <v>8</v>
      </c>
      <c r="DV1048" s="163">
        <v>8</v>
      </c>
      <c r="DW1048" s="163">
        <v>1</v>
      </c>
      <c r="DX1048" s="163">
        <v>5</v>
      </c>
      <c r="DY1048" s="163">
        <v>0</v>
      </c>
      <c r="DZ1048" s="163">
        <v>1</v>
      </c>
      <c r="EA1048" s="163">
        <v>0</v>
      </c>
      <c r="EB1048" s="163">
        <v>0</v>
      </c>
      <c r="EC1048" s="163">
        <v>3</v>
      </c>
      <c r="ED1048" s="165">
        <v>3.2400001235961899</v>
      </c>
      <c r="EE1048" s="165">
        <v>5.4000002059936598</v>
      </c>
      <c r="EF1048" s="165">
        <v>1.0800000411987301</v>
      </c>
      <c r="EG1048" s="165">
        <v>15.1200005767822</v>
      </c>
      <c r="EH1048" s="166">
        <v>2.2800000869750998</v>
      </c>
      <c r="EI1048" s="166">
        <v>175.96752995703599</v>
      </c>
      <c r="EJ1048" s="164">
        <v>0.41176470588235198</v>
      </c>
      <c r="EK1048" s="164">
        <v>0.43333333333333302</v>
      </c>
      <c r="EL1048" s="278">
        <v>0.3</v>
      </c>
      <c r="EM1048" s="278">
        <v>0.266666666</v>
      </c>
      <c r="EN1048" s="278">
        <v>0.43333333299999999</v>
      </c>
      <c r="EO1048" s="278">
        <v>0.16129031999999999</v>
      </c>
      <c r="EP1048" s="278">
        <v>0.51612902999999999</v>
      </c>
      <c r="EQ1048" s="278">
        <v>7.3825500000000002E-2</v>
      </c>
      <c r="ER1048" s="165">
        <v>7.3545324069422798E-3</v>
      </c>
      <c r="ES1048" s="166">
        <v>8.6400003295898493</v>
      </c>
      <c r="ET1048" s="166">
        <v>8.7899999999999991</v>
      </c>
      <c r="EU1048" s="166">
        <v>6.0857480239868202</v>
      </c>
      <c r="EV1048" s="166">
        <v>6.8260469725007598</v>
      </c>
      <c r="EW1048" s="166">
        <v>6.4003931257629301</v>
      </c>
      <c r="EX1048" s="284">
        <v>-0.110123395919799</v>
      </c>
    </row>
    <row r="1049" spans="1:154" ht="13" customHeight="1">
      <c r="A1049" s="160" t="s">
        <v>19</v>
      </c>
      <c r="B1049" s="160">
        <v>10296</v>
      </c>
      <c r="C1049" s="160">
        <v>605182</v>
      </c>
      <c r="D1049" s="160">
        <v>12808</v>
      </c>
      <c r="E1049" s="160" t="s">
        <v>164</v>
      </c>
      <c r="F1049" s="160" t="s">
        <v>164</v>
      </c>
      <c r="G1049" s="175"/>
      <c r="H1049" s="168" t="s">
        <v>976</v>
      </c>
      <c r="I1049" s="169" t="s">
        <v>546</v>
      </c>
      <c r="J1049" s="170">
        <v>34</v>
      </c>
      <c r="K1049" s="161">
        <v>1</v>
      </c>
      <c r="M1049" s="184" t="s">
        <v>837</v>
      </c>
      <c r="Z1049" s="163"/>
      <c r="AS1049" s="278"/>
      <c r="AT1049" s="278"/>
      <c r="AU1049" s="278"/>
      <c r="AV1049" s="278"/>
      <c r="AW1049" s="278"/>
      <c r="AX1049" s="278"/>
      <c r="AY1049" s="456"/>
      <c r="AZ1049" s="278"/>
      <c r="BA1049" s="278"/>
      <c r="BB1049" s="278"/>
      <c r="BC1049" s="278"/>
      <c r="BD1049" s="164"/>
      <c r="BE1049" s="164"/>
      <c r="BF1049" s="164"/>
      <c r="BG1049" s="164"/>
      <c r="BH1049" s="164"/>
      <c r="BI1049" s="164"/>
      <c r="BJ1049" s="165"/>
      <c r="BK1049" s="164"/>
      <c r="BL1049" s="165"/>
      <c r="BM1049" s="165"/>
      <c r="BN1049" s="165"/>
      <c r="BO1049" s="165"/>
      <c r="BP1049" s="165"/>
      <c r="BQ1049" s="165"/>
      <c r="BR1049" s="165"/>
      <c r="BS1049" s="284"/>
      <c r="BT1049" s="289"/>
      <c r="BU1049" s="279"/>
      <c r="BV1049" s="290"/>
      <c r="BW1049" s="289"/>
      <c r="BX1049" s="289"/>
      <c r="BY1049" s="289"/>
      <c r="BZ1049" s="289"/>
      <c r="CA1049" s="279"/>
      <c r="CB1049" s="290"/>
      <c r="CC1049" s="289"/>
      <c r="CD1049" s="279"/>
      <c r="CE1049" s="328"/>
      <c r="CF1049" s="290"/>
      <c r="CG1049" s="289"/>
      <c r="CH1049" s="279"/>
      <c r="CI1049" s="328"/>
      <c r="CJ1049" s="290"/>
      <c r="CK1049" s="289"/>
      <c r="CL1049" s="279"/>
      <c r="CM1049" s="328"/>
      <c r="CN1049" s="290"/>
      <c r="CO1049" s="289"/>
      <c r="CP1049" s="279"/>
      <c r="CQ1049" s="328"/>
      <c r="CR1049" s="290"/>
      <c r="CS1049" s="289"/>
      <c r="CT1049" s="279"/>
      <c r="CU1049" s="328"/>
      <c r="CV1049" s="328"/>
      <c r="CW1049" s="290"/>
      <c r="CX1049" s="289"/>
      <c r="CY1049" s="279"/>
      <c r="CZ1049" s="328"/>
      <c r="DA1049" s="328"/>
      <c r="DB1049" s="290"/>
      <c r="DC1049" s="289"/>
      <c r="DD1049" s="279"/>
      <c r="DE1049" s="328"/>
      <c r="DF1049" s="328"/>
      <c r="DG1049" s="290"/>
      <c r="DH1049" s="289"/>
      <c r="DI1049" s="284"/>
      <c r="DJ1049" s="163">
        <v>8</v>
      </c>
      <c r="DK1049" s="163">
        <v>0</v>
      </c>
      <c r="DL1049" s="163">
        <v>0</v>
      </c>
      <c r="DM1049" s="163">
        <v>0</v>
      </c>
      <c r="DN1049" s="163">
        <v>2</v>
      </c>
      <c r="DO1049" s="163">
        <v>0</v>
      </c>
      <c r="DP1049" s="165">
        <v>5.2</v>
      </c>
      <c r="DQ1049" s="165"/>
      <c r="DR1049" s="165">
        <v>5.1999998092651296</v>
      </c>
      <c r="DS1049" s="163">
        <v>31</v>
      </c>
      <c r="DT1049" s="163">
        <v>5</v>
      </c>
      <c r="DU1049" s="163">
        <v>5</v>
      </c>
      <c r="DV1049" s="163">
        <v>5</v>
      </c>
      <c r="DW1049" s="163">
        <v>0</v>
      </c>
      <c r="DX1049" s="163">
        <v>8</v>
      </c>
      <c r="DY1049" s="163">
        <v>0</v>
      </c>
      <c r="DZ1049" s="163">
        <v>0</v>
      </c>
      <c r="EA1049" s="163">
        <v>1</v>
      </c>
      <c r="EB1049" s="163">
        <v>0</v>
      </c>
      <c r="EC1049" s="163">
        <v>3</v>
      </c>
      <c r="ED1049" s="165">
        <v>4.7647072188173203</v>
      </c>
      <c r="EE1049" s="165">
        <v>12.7058859168461</v>
      </c>
      <c r="EF1049" s="165">
        <v>0</v>
      </c>
      <c r="EG1049" s="165">
        <v>7.9411786980288701</v>
      </c>
      <c r="EH1049" s="166">
        <v>2.2941182905416699</v>
      </c>
      <c r="EI1049" s="165">
        <v>177.95292298536</v>
      </c>
      <c r="EJ1049" s="164">
        <v>0.217391304347826</v>
      </c>
      <c r="EK1049" s="164">
        <v>0.25</v>
      </c>
      <c r="EL1049" s="278">
        <v>0.5</v>
      </c>
      <c r="EM1049" s="278">
        <v>0.15</v>
      </c>
      <c r="EN1049" s="278">
        <v>0.35</v>
      </c>
      <c r="EO1049" s="278">
        <v>0.1</v>
      </c>
      <c r="EP1049" s="278">
        <v>0.45</v>
      </c>
      <c r="EQ1049" s="278">
        <v>7.8947370000000003E-2</v>
      </c>
      <c r="ER1049" s="165">
        <v>-0.27738628788207298</v>
      </c>
      <c r="ES1049" s="166">
        <v>7.9411786980288701</v>
      </c>
      <c r="ET1049" s="166">
        <v>4.5</v>
      </c>
      <c r="EU1049" s="166">
        <v>6.2622193887574404</v>
      </c>
      <c r="EV1049" s="166">
        <v>8.0837235695756604</v>
      </c>
      <c r="EW1049" s="166">
        <v>8.1824987026796201</v>
      </c>
      <c r="EX1049" s="284">
        <v>-0.110496789216995</v>
      </c>
    </row>
    <row r="1050" spans="1:154" ht="13" customHeight="1">
      <c r="A1050" s="160" t="s">
        <v>19</v>
      </c>
      <c r="B1050" s="160">
        <v>10221</v>
      </c>
      <c r="C1050" s="160">
        <v>622253</v>
      </c>
      <c r="D1050" s="160">
        <v>17796</v>
      </c>
      <c r="E1050" s="160" t="s">
        <v>470</v>
      </c>
      <c r="F1050" s="160" t="s">
        <v>470</v>
      </c>
      <c r="G1050" s="175"/>
      <c r="H1050" s="168" t="s">
        <v>953</v>
      </c>
      <c r="I1050" s="169" t="s">
        <v>23</v>
      </c>
      <c r="J1050" s="170">
        <v>31</v>
      </c>
      <c r="K1050" s="161">
        <v>1</v>
      </c>
      <c r="M1050" s="184" t="s">
        <v>837</v>
      </c>
      <c r="Z1050" s="163"/>
      <c r="AS1050" s="278"/>
      <c r="AT1050" s="278"/>
      <c r="AU1050" s="278"/>
      <c r="AV1050" s="278"/>
      <c r="AW1050" s="278"/>
      <c r="AX1050" s="278"/>
      <c r="AY1050" s="456"/>
      <c r="AZ1050" s="278"/>
      <c r="BA1050" s="278"/>
      <c r="BB1050" s="278"/>
      <c r="BC1050" s="278"/>
      <c r="BD1050" s="164"/>
      <c r="BE1050" s="164"/>
      <c r="BF1050" s="164"/>
      <c r="BG1050" s="164"/>
      <c r="BH1050" s="164"/>
      <c r="BI1050" s="164"/>
      <c r="BJ1050" s="165"/>
      <c r="BK1050" s="164"/>
      <c r="BL1050" s="165"/>
      <c r="BM1050" s="165"/>
      <c r="BN1050" s="165"/>
      <c r="BO1050" s="165"/>
      <c r="BP1050" s="165"/>
      <c r="BQ1050" s="165"/>
      <c r="BR1050" s="165"/>
      <c r="BS1050" s="284"/>
      <c r="BT1050" s="289"/>
      <c r="BU1050" s="279"/>
      <c r="BV1050" s="290"/>
      <c r="BW1050" s="289"/>
      <c r="BX1050" s="289"/>
      <c r="BY1050" s="289"/>
      <c r="BZ1050" s="289"/>
      <c r="CA1050" s="279"/>
      <c r="CB1050" s="290"/>
      <c r="CC1050" s="289"/>
      <c r="CD1050" s="279"/>
      <c r="CE1050" s="328"/>
      <c r="CF1050" s="290"/>
      <c r="CG1050" s="289"/>
      <c r="CH1050" s="279"/>
      <c r="CI1050" s="328"/>
      <c r="CJ1050" s="290"/>
      <c r="CK1050" s="289"/>
      <c r="CL1050" s="279"/>
      <c r="CM1050" s="328"/>
      <c r="CN1050" s="290"/>
      <c r="CO1050" s="289"/>
      <c r="CP1050" s="279"/>
      <c r="CQ1050" s="328"/>
      <c r="CR1050" s="290"/>
      <c r="CS1050" s="289"/>
      <c r="CT1050" s="279"/>
      <c r="CU1050" s="328"/>
      <c r="CV1050" s="328"/>
      <c r="CW1050" s="290"/>
      <c r="CX1050" s="289"/>
      <c r="CY1050" s="279"/>
      <c r="CZ1050" s="328"/>
      <c r="DA1050" s="328"/>
      <c r="DB1050" s="290"/>
      <c r="DC1050" s="289"/>
      <c r="DD1050" s="279"/>
      <c r="DE1050" s="328"/>
      <c r="DF1050" s="328"/>
      <c r="DG1050" s="290"/>
      <c r="DH1050" s="289"/>
      <c r="DI1050" s="284"/>
      <c r="DJ1050" s="163">
        <v>5</v>
      </c>
      <c r="DK1050" s="163">
        <v>0</v>
      </c>
      <c r="DL1050" s="163">
        <v>0</v>
      </c>
      <c r="DM1050" s="163">
        <v>0</v>
      </c>
      <c r="DN1050" s="163">
        <v>0</v>
      </c>
      <c r="DO1050" s="163">
        <v>0</v>
      </c>
      <c r="DP1050" s="165">
        <v>5.0999999999999996</v>
      </c>
      <c r="DQ1050" s="165"/>
      <c r="DR1050" s="165">
        <v>5.0999999046325604</v>
      </c>
      <c r="DS1050" s="163">
        <v>30</v>
      </c>
      <c r="DT1050" s="163">
        <v>7</v>
      </c>
      <c r="DU1050" s="163">
        <v>3</v>
      </c>
      <c r="DV1050" s="163">
        <v>3</v>
      </c>
      <c r="DW1050" s="163">
        <v>1</v>
      </c>
      <c r="DX1050" s="163">
        <v>6</v>
      </c>
      <c r="DY1050" s="163">
        <v>0</v>
      </c>
      <c r="DZ1050" s="163">
        <v>1</v>
      </c>
      <c r="EA1050" s="163">
        <v>0</v>
      </c>
      <c r="EB1050" s="163">
        <v>0</v>
      </c>
      <c r="EC1050" s="163">
        <v>7</v>
      </c>
      <c r="ED1050" s="165">
        <v>11.8125028163201</v>
      </c>
      <c r="EE1050" s="165">
        <v>10.1250024139886</v>
      </c>
      <c r="EF1050" s="165">
        <v>1.6875004023314399</v>
      </c>
      <c r="EG1050" s="165">
        <v>11.8125028163201</v>
      </c>
      <c r="EH1050" s="166">
        <v>2.4375005811454198</v>
      </c>
      <c r="EI1050" s="165">
        <v>189.07497271682701</v>
      </c>
      <c r="EJ1050" s="164">
        <v>0.30434782608695599</v>
      </c>
      <c r="EK1050" s="164">
        <v>0.4</v>
      </c>
      <c r="EL1050" s="278">
        <v>0.3125</v>
      </c>
      <c r="EM1050" s="278">
        <v>0.25</v>
      </c>
      <c r="EN1050" s="278">
        <v>0.4375</v>
      </c>
      <c r="EO1050" s="278">
        <v>0.125</v>
      </c>
      <c r="EP1050" s="278">
        <v>0.3125</v>
      </c>
      <c r="EQ1050" s="278">
        <v>6.7796609999999993E-2</v>
      </c>
      <c r="ER1050" s="165">
        <v>0.17802956540690101</v>
      </c>
      <c r="ES1050" s="166">
        <v>5.06250120699434</v>
      </c>
      <c r="ET1050" s="166">
        <v>6.71</v>
      </c>
      <c r="EU1050" s="166">
        <v>6.8357488036157799</v>
      </c>
      <c r="EV1050" s="166">
        <v>6.3335963331621103</v>
      </c>
      <c r="EW1050" s="166">
        <v>5.3547268793351996</v>
      </c>
      <c r="EX1050" s="284">
        <v>-0.11292836070060699</v>
      </c>
    </row>
    <row r="1051" spans="1:154" ht="13" customHeight="1">
      <c r="A1051" s="160" t="s">
        <v>19</v>
      </c>
      <c r="B1051" s="160">
        <v>12208</v>
      </c>
      <c r="C1051" s="160">
        <v>642048</v>
      </c>
      <c r="D1051" s="160">
        <v>17888</v>
      </c>
      <c r="E1051" s="160" t="s">
        <v>598</v>
      </c>
      <c r="F1051" s="160" t="s">
        <v>598</v>
      </c>
      <c r="G1051" s="175"/>
      <c r="H1051" s="162" t="s">
        <v>2330</v>
      </c>
      <c r="I1051" s="162" t="s">
        <v>2331</v>
      </c>
      <c r="J1051" s="161">
        <v>32</v>
      </c>
      <c r="K1051" s="161">
        <v>1</v>
      </c>
      <c r="M1051" s="184" t="s">
        <v>46</v>
      </c>
      <c r="Z1051" s="163"/>
      <c r="AS1051" s="278"/>
      <c r="AT1051" s="278"/>
      <c r="AU1051" s="278"/>
      <c r="AV1051" s="278"/>
      <c r="AW1051" s="278"/>
      <c r="AX1051" s="278"/>
      <c r="AY1051" s="456"/>
      <c r="AZ1051" s="278"/>
      <c r="BA1051" s="278"/>
      <c r="BB1051" s="278"/>
      <c r="BC1051" s="278"/>
      <c r="BD1051" s="164"/>
      <c r="BE1051" s="164"/>
      <c r="BF1051" s="164"/>
      <c r="BG1051" s="164"/>
      <c r="BH1051" s="164"/>
      <c r="BI1051" s="164"/>
      <c r="BJ1051" s="165"/>
      <c r="BK1051" s="164"/>
      <c r="BL1051" s="165"/>
      <c r="BM1051" s="165"/>
      <c r="BN1051" s="165"/>
      <c r="BO1051" s="165"/>
      <c r="BP1051" s="165"/>
      <c r="BQ1051" s="165"/>
      <c r="BR1051" s="165"/>
      <c r="BS1051" s="284"/>
      <c r="BT1051" s="289"/>
      <c r="BU1051" s="279"/>
      <c r="BV1051" s="290"/>
      <c r="BW1051" s="289"/>
      <c r="BX1051" s="289"/>
      <c r="BY1051" s="289"/>
      <c r="BZ1051" s="289"/>
      <c r="CA1051" s="279"/>
      <c r="CB1051" s="290"/>
      <c r="CC1051" s="289"/>
      <c r="CD1051" s="279"/>
      <c r="CE1051" s="328"/>
      <c r="CF1051" s="290"/>
      <c r="CG1051" s="289"/>
      <c r="CH1051" s="279"/>
      <c r="CI1051" s="328"/>
      <c r="CJ1051" s="290"/>
      <c r="CK1051" s="289"/>
      <c r="CL1051" s="279"/>
      <c r="CM1051" s="328"/>
      <c r="CN1051" s="290"/>
      <c r="CO1051" s="289"/>
      <c r="CP1051" s="279"/>
      <c r="CQ1051" s="328"/>
      <c r="CR1051" s="290"/>
      <c r="CS1051" s="289"/>
      <c r="CT1051" s="279"/>
      <c r="CU1051" s="328"/>
      <c r="CV1051" s="328"/>
      <c r="CW1051" s="290"/>
      <c r="CX1051" s="289"/>
      <c r="CY1051" s="279"/>
      <c r="CZ1051" s="328"/>
      <c r="DA1051" s="328"/>
      <c r="DB1051" s="290"/>
      <c r="DC1051" s="289"/>
      <c r="DD1051" s="279"/>
      <c r="DE1051" s="328"/>
      <c r="DF1051" s="328"/>
      <c r="DG1051" s="290"/>
      <c r="DH1051" s="289"/>
      <c r="DI1051" s="284"/>
      <c r="DJ1051" s="163">
        <v>4</v>
      </c>
      <c r="DK1051" s="163">
        <v>0</v>
      </c>
      <c r="DL1051" s="163">
        <v>0</v>
      </c>
      <c r="DM1051" s="163">
        <v>0</v>
      </c>
      <c r="DN1051" s="163">
        <v>0</v>
      </c>
      <c r="DO1051" s="163">
        <v>0</v>
      </c>
      <c r="DP1051" s="165">
        <v>3.2</v>
      </c>
      <c r="DQ1051" s="165"/>
      <c r="DR1051" s="165">
        <v>3.20000004768371</v>
      </c>
      <c r="DS1051" s="163">
        <v>22</v>
      </c>
      <c r="DT1051" s="163">
        <v>8</v>
      </c>
      <c r="DU1051" s="163">
        <v>4</v>
      </c>
      <c r="DV1051" s="163">
        <v>4</v>
      </c>
      <c r="DW1051" s="163">
        <v>1</v>
      </c>
      <c r="DX1051" s="163">
        <v>3</v>
      </c>
      <c r="DY1051" s="163">
        <v>0</v>
      </c>
      <c r="DZ1051" s="163">
        <v>0</v>
      </c>
      <c r="EA1051" s="163">
        <v>0</v>
      </c>
      <c r="EB1051" s="163">
        <v>0</v>
      </c>
      <c r="EC1051" s="163">
        <v>3</v>
      </c>
      <c r="ED1051" s="165">
        <v>7.3636376404567399</v>
      </c>
      <c r="EE1051" s="165">
        <v>7.3636376404567399</v>
      </c>
      <c r="EF1051" s="165">
        <v>2.45454588015224</v>
      </c>
      <c r="EG1051" s="165">
        <v>19.636367041217898</v>
      </c>
      <c r="EH1051" s="166">
        <v>3.00000052018608</v>
      </c>
      <c r="EI1051" s="165">
        <v>232.707643596992</v>
      </c>
      <c r="EJ1051" s="164">
        <v>0.42105263157894701</v>
      </c>
      <c r="EK1051" s="164">
        <v>0.46666666666666601</v>
      </c>
      <c r="EL1051" s="278">
        <v>0.375</v>
      </c>
      <c r="EM1051" s="278">
        <v>0.3125</v>
      </c>
      <c r="EN1051" s="278">
        <v>0.3125</v>
      </c>
      <c r="EO1051" s="278">
        <v>0.125</v>
      </c>
      <c r="EP1051" s="278">
        <v>0.5</v>
      </c>
      <c r="EQ1051" s="278">
        <v>0.11904762000000001</v>
      </c>
      <c r="ER1051" s="165">
        <v>-0.29104824706462901</v>
      </c>
      <c r="ES1051" s="166">
        <v>9.81818352060899</v>
      </c>
      <c r="ET1051" s="166">
        <v>12.46</v>
      </c>
      <c r="EU1051" s="166">
        <v>7.4493850298165603</v>
      </c>
      <c r="EV1051" s="166">
        <v>5.9146810226866302</v>
      </c>
      <c r="EW1051" s="166">
        <v>5.4648935699491004</v>
      </c>
      <c r="EX1051" s="284">
        <v>-0.120078764855861</v>
      </c>
    </row>
    <row r="1052" spans="1:154" ht="13" customHeight="1">
      <c r="A1052" s="160" t="s">
        <v>19</v>
      </c>
      <c r="B1052" s="160">
        <v>12327</v>
      </c>
      <c r="C1052" s="160">
        <v>681799</v>
      </c>
      <c r="D1052" s="160">
        <v>24930</v>
      </c>
      <c r="E1052" s="160" t="s">
        <v>129</v>
      </c>
      <c r="F1052" s="160" t="s">
        <v>129</v>
      </c>
      <c r="G1052" s="175"/>
      <c r="H1052" s="162" t="s">
        <v>3048</v>
      </c>
      <c r="I1052" s="162" t="s">
        <v>3049</v>
      </c>
      <c r="J1052" s="160">
        <v>27</v>
      </c>
      <c r="K1052" s="161">
        <v>1</v>
      </c>
      <c r="M1052" s="184" t="s">
        <v>837</v>
      </c>
      <c r="Z1052" s="163"/>
      <c r="AS1052" s="278"/>
      <c r="AT1052" s="278"/>
      <c r="AU1052" s="278"/>
      <c r="AV1052" s="278"/>
      <c r="AW1052" s="278"/>
      <c r="AX1052" s="278"/>
      <c r="AY1052" s="456"/>
      <c r="AZ1052" s="278"/>
      <c r="BA1052" s="278"/>
      <c r="BB1052" s="278"/>
      <c r="BC1052" s="278"/>
      <c r="BD1052" s="164"/>
      <c r="BE1052" s="164"/>
      <c r="BF1052" s="164"/>
      <c r="BG1052" s="164"/>
      <c r="BH1052" s="164"/>
      <c r="BI1052" s="164"/>
      <c r="BJ1052" s="165"/>
      <c r="BK1052" s="164"/>
      <c r="BL1052" s="165"/>
      <c r="BM1052" s="165"/>
      <c r="BN1052" s="165"/>
      <c r="BO1052" s="165"/>
      <c r="BP1052" s="165"/>
      <c r="BQ1052" s="165"/>
      <c r="BR1052" s="165"/>
      <c r="BS1052" s="284"/>
      <c r="BT1052" s="289"/>
      <c r="BU1052" s="279"/>
      <c r="BV1052" s="290"/>
      <c r="BW1052" s="289"/>
      <c r="BX1052" s="289"/>
      <c r="BY1052" s="289"/>
      <c r="BZ1052" s="289"/>
      <c r="CA1052" s="279"/>
      <c r="CB1052" s="290"/>
      <c r="CC1052" s="289"/>
      <c r="CD1052" s="279"/>
      <c r="CE1052" s="328"/>
      <c r="CF1052" s="290"/>
      <c r="CG1052" s="289"/>
      <c r="CH1052" s="279"/>
      <c r="CI1052" s="328"/>
      <c r="CJ1052" s="290"/>
      <c r="CK1052" s="289"/>
      <c r="CL1052" s="279"/>
      <c r="CM1052" s="328"/>
      <c r="CN1052" s="290"/>
      <c r="CO1052" s="289"/>
      <c r="CP1052" s="279"/>
      <c r="CQ1052" s="328"/>
      <c r="CR1052" s="290"/>
      <c r="CS1052" s="289"/>
      <c r="CT1052" s="279"/>
      <c r="CU1052" s="328"/>
      <c r="CV1052" s="328"/>
      <c r="CW1052" s="290"/>
      <c r="CX1052" s="289"/>
      <c r="CY1052" s="279"/>
      <c r="CZ1052" s="328"/>
      <c r="DA1052" s="328"/>
      <c r="DB1052" s="290"/>
      <c r="DC1052" s="289"/>
      <c r="DD1052" s="279"/>
      <c r="DE1052" s="328"/>
      <c r="DF1052" s="328"/>
      <c r="DG1052" s="290"/>
      <c r="DH1052" s="289"/>
      <c r="DI1052" s="284"/>
      <c r="DJ1052" s="163">
        <v>9</v>
      </c>
      <c r="DK1052" s="163">
        <v>0</v>
      </c>
      <c r="DL1052" s="163">
        <v>0</v>
      </c>
      <c r="DM1052" s="163">
        <v>1</v>
      </c>
      <c r="DN1052" s="163">
        <v>0</v>
      </c>
      <c r="DO1052" s="163">
        <v>0</v>
      </c>
      <c r="DP1052" s="165">
        <v>8.1</v>
      </c>
      <c r="DQ1052" s="165"/>
      <c r="DR1052" s="165">
        <v>8.1000003814697195</v>
      </c>
      <c r="DS1052" s="163">
        <v>35</v>
      </c>
      <c r="DT1052" s="163">
        <v>8</v>
      </c>
      <c r="DU1052" s="163">
        <v>5</v>
      </c>
      <c r="DV1052" s="163">
        <v>5</v>
      </c>
      <c r="DW1052" s="163">
        <v>2</v>
      </c>
      <c r="DX1052" s="163">
        <v>2</v>
      </c>
      <c r="DY1052" s="163">
        <v>0</v>
      </c>
      <c r="DZ1052" s="163">
        <v>1</v>
      </c>
      <c r="EA1052" s="163">
        <v>1</v>
      </c>
      <c r="EB1052" s="163">
        <v>0</v>
      </c>
      <c r="EC1052" s="163">
        <v>6</v>
      </c>
      <c r="ED1052" s="165">
        <v>6.4800009887696799</v>
      </c>
      <c r="EE1052" s="165">
        <v>2.1600003295898902</v>
      </c>
      <c r="EF1052" s="165">
        <v>2.1600003295898902</v>
      </c>
      <c r="EG1052" s="165">
        <v>8.6400013183595696</v>
      </c>
      <c r="EH1052" s="166">
        <v>1.2000001831054901</v>
      </c>
      <c r="EI1052" s="165">
        <v>92.614500049960398</v>
      </c>
      <c r="EJ1052" s="164">
        <v>0.25</v>
      </c>
      <c r="EK1052" s="164">
        <v>0.25</v>
      </c>
      <c r="EL1052" s="278">
        <v>0.34615384599999999</v>
      </c>
      <c r="EM1052" s="278">
        <v>0.23076922999999999</v>
      </c>
      <c r="EN1052" s="278">
        <v>0.42307692299999999</v>
      </c>
      <c r="EO1052" s="278">
        <v>0.15384614999999999</v>
      </c>
      <c r="EP1052" s="278">
        <v>0.26923077000000001</v>
      </c>
      <c r="EQ1052" s="278">
        <v>7.0866139999999994E-2</v>
      </c>
      <c r="ER1052" s="165">
        <v>0.16508311203489101</v>
      </c>
      <c r="ES1052" s="166">
        <v>5.4000008239747297</v>
      </c>
      <c r="ET1052" s="166">
        <v>5.03</v>
      </c>
      <c r="EU1052" s="166">
        <v>5.8457483306885401</v>
      </c>
      <c r="EV1052" s="166">
        <v>4.6721549303055898</v>
      </c>
      <c r="EW1052" s="166">
        <v>4.1189921856598</v>
      </c>
      <c r="EX1052" s="284">
        <v>-0.120986372232437</v>
      </c>
    </row>
    <row r="1053" spans="1:154" ht="13" customHeight="1">
      <c r="A1053" s="160" t="s">
        <v>19</v>
      </c>
      <c r="B1053" s="160">
        <v>12745</v>
      </c>
      <c r="C1053" s="160">
        <v>682610</v>
      </c>
      <c r="D1053" s="160">
        <v>25311</v>
      </c>
      <c r="E1053" s="160" t="s">
        <v>276</v>
      </c>
      <c r="F1053" s="160" t="s">
        <v>276</v>
      </c>
      <c r="G1053" s="175"/>
      <c r="H1053" s="162" t="s">
        <v>4051</v>
      </c>
      <c r="I1053" s="162" t="s">
        <v>4050</v>
      </c>
      <c r="J1053" s="160">
        <v>25</v>
      </c>
      <c r="K1053" s="161">
        <v>1</v>
      </c>
      <c r="M1053" s="184" t="s">
        <v>837</v>
      </c>
      <c r="Z1053" s="163"/>
      <c r="AS1053" s="278"/>
      <c r="AT1053" s="278"/>
      <c r="AU1053" s="278"/>
      <c r="AV1053" s="278"/>
      <c r="AW1053" s="278"/>
      <c r="AX1053" s="278"/>
      <c r="AY1053" s="456"/>
      <c r="AZ1053" s="278"/>
      <c r="BA1053" s="278"/>
      <c r="BB1053" s="278"/>
      <c r="BC1053" s="278"/>
      <c r="BD1053" s="164"/>
      <c r="BE1053" s="164"/>
      <c r="BF1053" s="164"/>
      <c r="BG1053" s="164"/>
      <c r="BH1053" s="164"/>
      <c r="BI1053" s="164"/>
      <c r="BJ1053" s="165"/>
      <c r="BK1053" s="164"/>
      <c r="BL1053" s="165"/>
      <c r="BM1053" s="165"/>
      <c r="BN1053" s="165"/>
      <c r="BO1053" s="165"/>
      <c r="BP1053" s="165"/>
      <c r="BQ1053" s="165"/>
      <c r="BR1053" s="165"/>
      <c r="BS1053" s="284"/>
      <c r="BT1053" s="289"/>
      <c r="BU1053" s="279"/>
      <c r="BV1053" s="290"/>
      <c r="BW1053" s="289"/>
      <c r="BX1053" s="289"/>
      <c r="BY1053" s="289"/>
      <c r="BZ1053" s="289"/>
      <c r="CA1053" s="279"/>
      <c r="CB1053" s="290"/>
      <c r="CC1053" s="289"/>
      <c r="CD1053" s="279"/>
      <c r="CE1053" s="328"/>
      <c r="CF1053" s="290"/>
      <c r="CG1053" s="289"/>
      <c r="CH1053" s="279"/>
      <c r="CI1053" s="328"/>
      <c r="CJ1053" s="290"/>
      <c r="CK1053" s="289"/>
      <c r="CL1053" s="279"/>
      <c r="CM1053" s="328"/>
      <c r="CN1053" s="290"/>
      <c r="CO1053" s="289"/>
      <c r="CP1053" s="279"/>
      <c r="CQ1053" s="328"/>
      <c r="CR1053" s="290"/>
      <c r="CS1053" s="289"/>
      <c r="CT1053" s="279"/>
      <c r="CU1053" s="328"/>
      <c r="CV1053" s="328"/>
      <c r="CW1053" s="290"/>
      <c r="CX1053" s="289"/>
      <c r="CY1053" s="279"/>
      <c r="CZ1053" s="328"/>
      <c r="DA1053" s="328"/>
      <c r="DB1053" s="290"/>
      <c r="DC1053" s="289"/>
      <c r="DD1053" s="279"/>
      <c r="DE1053" s="328"/>
      <c r="DF1053" s="328"/>
      <c r="DG1053" s="290"/>
      <c r="DH1053" s="183"/>
      <c r="DI1053" s="284"/>
      <c r="DJ1053" s="163">
        <v>6</v>
      </c>
      <c r="DK1053" s="163">
        <v>0</v>
      </c>
      <c r="DL1053" s="163">
        <v>0</v>
      </c>
      <c r="DM1053" s="163">
        <v>0</v>
      </c>
      <c r="DN1053" s="163">
        <v>0</v>
      </c>
      <c r="DO1053" s="163">
        <v>0</v>
      </c>
      <c r="DP1053" s="165">
        <v>6.2</v>
      </c>
      <c r="DQ1053" s="165"/>
      <c r="DR1053" s="165">
        <v>6.1999998092651296</v>
      </c>
      <c r="DS1053" s="163">
        <v>30</v>
      </c>
      <c r="DT1053" s="163">
        <v>6</v>
      </c>
      <c r="DU1053" s="163">
        <v>6</v>
      </c>
      <c r="DV1053" s="163">
        <v>6</v>
      </c>
      <c r="DW1053" s="163">
        <v>2</v>
      </c>
      <c r="DX1053" s="163">
        <v>4</v>
      </c>
      <c r="DY1053" s="163">
        <v>0</v>
      </c>
      <c r="DZ1053" s="163">
        <v>0</v>
      </c>
      <c r="EA1053" s="163">
        <v>1</v>
      </c>
      <c r="EB1053" s="163">
        <v>0</v>
      </c>
      <c r="EC1053" s="163">
        <v>7</v>
      </c>
      <c r="ED1053" s="165">
        <v>9.4500009012223103</v>
      </c>
      <c r="EE1053" s="165">
        <v>5.4000005149841801</v>
      </c>
      <c r="EF1053" s="165">
        <v>2.70000025749209</v>
      </c>
      <c r="EG1053" s="165">
        <v>8.1000007724762693</v>
      </c>
      <c r="EH1053" s="166">
        <v>1.50000014305116</v>
      </c>
      <c r="EI1053" s="165">
        <v>115.768118438144</v>
      </c>
      <c r="EJ1053" s="164">
        <v>0.23076923076923</v>
      </c>
      <c r="EK1053" s="164">
        <v>0.23529411764705799</v>
      </c>
      <c r="EL1053" s="278">
        <v>0.277777777</v>
      </c>
      <c r="EM1053" s="278">
        <v>0.38888888799999999</v>
      </c>
      <c r="EN1053" s="278">
        <v>0.33333333300000001</v>
      </c>
      <c r="EO1053" s="278">
        <v>0.15789474000000001</v>
      </c>
      <c r="EP1053" s="278">
        <v>0.57894736999999996</v>
      </c>
      <c r="EQ1053" s="278">
        <v>0.16666666999999999</v>
      </c>
      <c r="ER1053" s="165">
        <v>0.40322145424962702</v>
      </c>
      <c r="ES1053" s="166">
        <v>8.1000007724762693</v>
      </c>
      <c r="ET1053" s="166">
        <v>12.76</v>
      </c>
      <c r="EU1053" s="166">
        <v>6.68574825286868</v>
      </c>
      <c r="EV1053" s="166">
        <v>4.1128435384245501</v>
      </c>
      <c r="EW1053" s="166">
        <v>4.2668790969347796</v>
      </c>
      <c r="EX1053" s="284">
        <v>-0.124633885920047</v>
      </c>
    </row>
    <row r="1054" spans="1:154" ht="13" customHeight="1">
      <c r="A1054" s="160" t="s">
        <v>19</v>
      </c>
      <c r="B1054" s="160">
        <v>10462</v>
      </c>
      <c r="C1054" s="160">
        <v>663474</v>
      </c>
      <c r="D1054" s="160">
        <v>18000</v>
      </c>
      <c r="E1054" s="160" t="s">
        <v>213</v>
      </c>
      <c r="F1054" s="160" t="s">
        <v>213</v>
      </c>
      <c r="G1054" s="175"/>
      <c r="H1054" s="162" t="s">
        <v>1803</v>
      </c>
      <c r="I1054" s="162" t="s">
        <v>1804</v>
      </c>
      <c r="J1054" s="161">
        <v>27</v>
      </c>
      <c r="K1054" s="161">
        <v>1</v>
      </c>
      <c r="M1054" s="184" t="s">
        <v>837</v>
      </c>
      <c r="Z1054" s="163"/>
      <c r="AS1054" s="278"/>
      <c r="AT1054" s="278"/>
      <c r="AU1054" s="278"/>
      <c r="AV1054" s="278"/>
      <c r="AW1054" s="278"/>
      <c r="AX1054" s="278"/>
      <c r="AY1054" s="456"/>
      <c r="AZ1054" s="278"/>
      <c r="BA1054" s="278"/>
      <c r="BB1054" s="278"/>
      <c r="BC1054" s="278"/>
      <c r="BD1054" s="164"/>
      <c r="BE1054" s="164"/>
      <c r="BF1054" s="164"/>
      <c r="BG1054" s="164"/>
      <c r="BH1054" s="164"/>
      <c r="BI1054" s="164"/>
      <c r="BJ1054" s="165"/>
      <c r="BK1054" s="164"/>
      <c r="BL1054" s="165"/>
      <c r="BM1054" s="165"/>
      <c r="BN1054" s="165"/>
      <c r="BO1054" s="165"/>
      <c r="BP1054" s="165"/>
      <c r="BQ1054" s="165"/>
      <c r="BR1054" s="165"/>
      <c r="BS1054" s="284"/>
      <c r="BT1054" s="289"/>
      <c r="BU1054" s="279"/>
      <c r="BV1054" s="290"/>
      <c r="BW1054" s="289"/>
      <c r="BX1054" s="289"/>
      <c r="BY1054" s="289"/>
      <c r="BZ1054" s="289"/>
      <c r="CA1054" s="279"/>
      <c r="CB1054" s="290"/>
      <c r="CC1054" s="289"/>
      <c r="CD1054" s="279"/>
      <c r="CE1054" s="328"/>
      <c r="CF1054" s="290"/>
      <c r="CG1054" s="289"/>
      <c r="CH1054" s="279"/>
      <c r="CI1054" s="328"/>
      <c r="CJ1054" s="290"/>
      <c r="CK1054" s="289"/>
      <c r="CL1054" s="279"/>
      <c r="CM1054" s="328"/>
      <c r="CN1054" s="290"/>
      <c r="CO1054" s="289"/>
      <c r="CP1054" s="279"/>
      <c r="CQ1054" s="328"/>
      <c r="CR1054" s="290"/>
      <c r="CS1054" s="289"/>
      <c r="CT1054" s="279"/>
      <c r="CU1054" s="328"/>
      <c r="CV1054" s="328"/>
      <c r="CW1054" s="290"/>
      <c r="CX1054" s="289"/>
      <c r="CY1054" s="279"/>
      <c r="CZ1054" s="328"/>
      <c r="DA1054" s="328"/>
      <c r="DB1054" s="290"/>
      <c r="DC1054" s="289"/>
      <c r="DD1054" s="279"/>
      <c r="DE1054" s="328"/>
      <c r="DF1054" s="328"/>
      <c r="DG1054" s="290"/>
      <c r="DH1054" s="289"/>
      <c r="DI1054" s="284"/>
      <c r="DJ1054" s="163">
        <v>4</v>
      </c>
      <c r="DK1054" s="163">
        <v>0</v>
      </c>
      <c r="DL1054" s="163">
        <v>0</v>
      </c>
      <c r="DM1054" s="163">
        <v>0</v>
      </c>
      <c r="DN1054" s="163">
        <v>0</v>
      </c>
      <c r="DO1054" s="163">
        <v>0</v>
      </c>
      <c r="DP1054" s="165">
        <v>5.2</v>
      </c>
      <c r="DQ1054" s="165"/>
      <c r="DR1054" s="165">
        <v>5.1999998092651296</v>
      </c>
      <c r="DS1054" s="163">
        <v>30</v>
      </c>
      <c r="DT1054" s="163">
        <v>7</v>
      </c>
      <c r="DU1054" s="163">
        <v>7</v>
      </c>
      <c r="DV1054" s="163">
        <v>7</v>
      </c>
      <c r="DW1054" s="163">
        <v>1</v>
      </c>
      <c r="DX1054" s="163">
        <v>7</v>
      </c>
      <c r="DY1054" s="163">
        <v>0</v>
      </c>
      <c r="DZ1054" s="163">
        <v>0</v>
      </c>
      <c r="EA1054" s="163">
        <v>3</v>
      </c>
      <c r="EB1054" s="163">
        <v>0</v>
      </c>
      <c r="EC1054" s="163">
        <v>4</v>
      </c>
      <c r="ED1054" s="165">
        <v>6.3529418892514702</v>
      </c>
      <c r="EE1054" s="165">
        <v>11.11764830619</v>
      </c>
      <c r="EF1054" s="165">
        <v>1.58823547231286</v>
      </c>
      <c r="EG1054" s="165">
        <v>11.11764830619</v>
      </c>
      <c r="EH1054" s="166">
        <v>2.47058851248668</v>
      </c>
      <c r="EI1054" s="165">
        <v>191.64157711643099</v>
      </c>
      <c r="EJ1054" s="164">
        <v>0.30434782608695599</v>
      </c>
      <c r="EK1054" s="164">
        <v>0.33333333333333298</v>
      </c>
      <c r="EL1054" s="278">
        <v>0.21052631499999999</v>
      </c>
      <c r="EM1054" s="278">
        <v>0.36842105200000003</v>
      </c>
      <c r="EN1054" s="278">
        <v>0.42105263100000001</v>
      </c>
      <c r="EO1054" s="278">
        <v>0.21052631999999999</v>
      </c>
      <c r="EP1054" s="278">
        <v>0.47368420999999999</v>
      </c>
      <c r="EQ1054" s="278">
        <v>7.3170730000000003E-2</v>
      </c>
      <c r="ER1054" s="165">
        <v>-0.32863692655761001</v>
      </c>
      <c r="ES1054" s="166">
        <v>11.11764830619</v>
      </c>
      <c r="ET1054" s="166">
        <v>11.73</v>
      </c>
      <c r="EU1054" s="166">
        <v>7.6739837184497297</v>
      </c>
      <c r="EV1054" s="166">
        <v>7.4615845274461403</v>
      </c>
      <c r="EW1054" s="166">
        <v>7.4137890958347796</v>
      </c>
      <c r="EX1054" s="284">
        <v>-0.12553913891315399</v>
      </c>
    </row>
    <row r="1055" spans="1:154" ht="13" customHeight="1">
      <c r="A1055" s="160" t="s">
        <v>19</v>
      </c>
      <c r="B1055" s="160">
        <v>9903</v>
      </c>
      <c r="C1055" s="160">
        <v>612434</v>
      </c>
      <c r="D1055" s="160">
        <v>15684</v>
      </c>
      <c r="E1055" s="160" t="s">
        <v>164</v>
      </c>
      <c r="F1055" s="160" t="s">
        <v>164</v>
      </c>
      <c r="G1055" s="175"/>
      <c r="H1055" s="168" t="s">
        <v>292</v>
      </c>
      <c r="I1055" s="169" t="s">
        <v>151</v>
      </c>
      <c r="J1055" s="170">
        <v>30</v>
      </c>
      <c r="K1055" s="161">
        <v>1</v>
      </c>
      <c r="M1055" s="184" t="s">
        <v>837</v>
      </c>
      <c r="Z1055" s="163"/>
      <c r="AS1055" s="278"/>
      <c r="AT1055" s="278"/>
      <c r="AU1055" s="278"/>
      <c r="AV1055" s="278"/>
      <c r="AW1055" s="278"/>
      <c r="AX1055" s="278"/>
      <c r="AY1055" s="456"/>
      <c r="AZ1055" s="278"/>
      <c r="BA1055" s="278"/>
      <c r="BB1055" s="278"/>
      <c r="BC1055" s="278"/>
      <c r="BD1055" s="164"/>
      <c r="BE1055" s="164"/>
      <c r="BF1055" s="164"/>
      <c r="BG1055" s="164"/>
      <c r="BH1055" s="164"/>
      <c r="BI1055" s="164"/>
      <c r="BJ1055" s="165"/>
      <c r="BK1055" s="164"/>
      <c r="BL1055" s="165"/>
      <c r="BM1055" s="165"/>
      <c r="BN1055" s="165"/>
      <c r="BO1055" s="165"/>
      <c r="BP1055" s="165"/>
      <c r="BQ1055" s="165"/>
      <c r="BR1055" s="165"/>
      <c r="BS1055" s="284"/>
      <c r="BT1055" s="289"/>
      <c r="BU1055" s="279"/>
      <c r="BV1055" s="290"/>
      <c r="BW1055" s="289"/>
      <c r="BX1055" s="289"/>
      <c r="BY1055" s="289"/>
      <c r="BZ1055" s="289"/>
      <c r="CA1055" s="279"/>
      <c r="CB1055" s="290"/>
      <c r="CC1055" s="289"/>
      <c r="CD1055" s="279"/>
      <c r="CE1055" s="328"/>
      <c r="CF1055" s="290"/>
      <c r="CG1055" s="289"/>
      <c r="CH1055" s="279"/>
      <c r="CI1055" s="328"/>
      <c r="CJ1055" s="290"/>
      <c r="CK1055" s="289"/>
      <c r="CL1055" s="279"/>
      <c r="CM1055" s="328"/>
      <c r="CN1055" s="290"/>
      <c r="CO1055" s="289"/>
      <c r="CP1055" s="279"/>
      <c r="CQ1055" s="328"/>
      <c r="CR1055" s="290"/>
      <c r="CS1055" s="289"/>
      <c r="CT1055" s="279"/>
      <c r="CU1055" s="328"/>
      <c r="CV1055" s="328"/>
      <c r="CW1055" s="290"/>
      <c r="CX1055" s="289"/>
      <c r="CY1055" s="279"/>
      <c r="CZ1055" s="328"/>
      <c r="DA1055" s="328"/>
      <c r="DB1055" s="290"/>
      <c r="DC1055" s="289"/>
      <c r="DD1055" s="279"/>
      <c r="DE1055" s="328"/>
      <c r="DF1055" s="328"/>
      <c r="DG1055" s="290"/>
      <c r="DH1055" s="289"/>
      <c r="DI1055" s="284"/>
      <c r="DJ1055" s="163">
        <v>6</v>
      </c>
      <c r="DK1055" s="163">
        <v>0</v>
      </c>
      <c r="DL1055" s="163">
        <v>0</v>
      </c>
      <c r="DM1055" s="163">
        <v>0</v>
      </c>
      <c r="DN1055" s="163">
        <v>0</v>
      </c>
      <c r="DO1055" s="163">
        <v>0</v>
      </c>
      <c r="DP1055" s="165">
        <v>6</v>
      </c>
      <c r="DQ1055" s="165"/>
      <c r="DR1055" s="165">
        <v>6</v>
      </c>
      <c r="DS1055" s="163">
        <v>28</v>
      </c>
      <c r="DT1055" s="163">
        <v>5</v>
      </c>
      <c r="DU1055" s="163">
        <v>5</v>
      </c>
      <c r="DV1055" s="163">
        <v>5</v>
      </c>
      <c r="DW1055" s="163">
        <v>1</v>
      </c>
      <c r="DX1055" s="163">
        <v>5</v>
      </c>
      <c r="DY1055" s="163">
        <v>0</v>
      </c>
      <c r="DZ1055" s="163">
        <v>1</v>
      </c>
      <c r="EA1055" s="163">
        <v>0</v>
      </c>
      <c r="EB1055" s="163">
        <v>0</v>
      </c>
      <c r="EC1055" s="163">
        <v>4</v>
      </c>
      <c r="ED1055" s="165">
        <v>6.0000019073492297</v>
      </c>
      <c r="EE1055" s="165">
        <v>7.5000023841865398</v>
      </c>
      <c r="EF1055" s="165">
        <v>1.5000004768373001</v>
      </c>
      <c r="EG1055" s="165">
        <v>7.5000023841865398</v>
      </c>
      <c r="EH1055" s="166">
        <v>1.6666671964858899</v>
      </c>
      <c r="EI1055" s="165">
        <v>129.282042901306</v>
      </c>
      <c r="EJ1055" s="164">
        <v>0.22727272727272699</v>
      </c>
      <c r="EK1055" s="164">
        <v>0.23529411764705799</v>
      </c>
      <c r="EL1055" s="278">
        <v>0.5</v>
      </c>
      <c r="EM1055" s="278">
        <v>5.5555555E-2</v>
      </c>
      <c r="EN1055" s="278">
        <v>0.44444444399999999</v>
      </c>
      <c r="EO1055" s="278">
        <v>5.5555559999999997E-2</v>
      </c>
      <c r="EP1055" s="278">
        <v>0.27777777999999997</v>
      </c>
      <c r="EQ1055" s="278">
        <v>6.6666669999999997E-2</v>
      </c>
      <c r="ER1055" s="165">
        <v>0.24340987759260399</v>
      </c>
      <c r="ES1055" s="166">
        <v>7.5000023841865398</v>
      </c>
      <c r="ET1055" s="166">
        <v>5.3</v>
      </c>
      <c r="EU1055" s="166">
        <v>6.9190824614634598</v>
      </c>
      <c r="EV1055" s="166">
        <v>6.7184831842534596</v>
      </c>
      <c r="EW1055" s="166">
        <v>6.0751831026980003</v>
      </c>
      <c r="EX1055" s="284">
        <v>-0.13630633056163699</v>
      </c>
    </row>
    <row r="1056" spans="1:154" ht="13" customHeight="1">
      <c r="A1056" s="160" t="s">
        <v>19</v>
      </c>
      <c r="B1056" s="160">
        <v>9017</v>
      </c>
      <c r="C1056" s="160">
        <v>489119</v>
      </c>
      <c r="D1056" s="160">
        <v>8779</v>
      </c>
      <c r="E1056" s="160" t="s">
        <v>188</v>
      </c>
      <c r="F1056" s="160" t="s">
        <v>188</v>
      </c>
      <c r="G1056" s="175"/>
      <c r="H1056" s="168" t="s">
        <v>503</v>
      </c>
      <c r="I1056" s="169" t="s">
        <v>218</v>
      </c>
      <c r="J1056" s="170">
        <v>38</v>
      </c>
      <c r="K1056" s="161">
        <v>1</v>
      </c>
      <c r="M1056" s="184" t="s">
        <v>46</v>
      </c>
      <c r="Z1056" s="163"/>
      <c r="AS1056" s="278"/>
      <c r="AT1056" s="278"/>
      <c r="AU1056" s="278"/>
      <c r="AV1056" s="278"/>
      <c r="AW1056" s="278"/>
      <c r="AX1056" s="278"/>
      <c r="AY1056" s="456"/>
      <c r="AZ1056" s="278"/>
      <c r="BA1056" s="278"/>
      <c r="BB1056" s="278"/>
      <c r="BC1056" s="278"/>
      <c r="BD1056" s="164"/>
      <c r="BE1056" s="164"/>
      <c r="BF1056" s="164"/>
      <c r="BG1056" s="164"/>
      <c r="BH1056" s="164"/>
      <c r="BI1056" s="164"/>
      <c r="BJ1056" s="165"/>
      <c r="BK1056" s="164"/>
      <c r="BL1056" s="165"/>
      <c r="BM1056" s="165"/>
      <c r="BN1056" s="165"/>
      <c r="BO1056" s="165"/>
      <c r="BP1056" s="165"/>
      <c r="BQ1056" s="165"/>
      <c r="BR1056" s="165"/>
      <c r="BS1056" s="284"/>
      <c r="BT1056" s="289"/>
      <c r="BU1056" s="279"/>
      <c r="BV1056" s="290"/>
      <c r="BW1056" s="289"/>
      <c r="BX1056" s="289"/>
      <c r="BY1056" s="289"/>
      <c r="BZ1056" s="289"/>
      <c r="CA1056" s="279"/>
      <c r="CB1056" s="290"/>
      <c r="CC1056" s="289"/>
      <c r="CD1056" s="279"/>
      <c r="CE1056" s="328"/>
      <c r="CF1056" s="290"/>
      <c r="CG1056" s="289"/>
      <c r="CH1056" s="279"/>
      <c r="CI1056" s="328"/>
      <c r="CJ1056" s="290"/>
      <c r="CK1056" s="289"/>
      <c r="CL1056" s="279"/>
      <c r="CM1056" s="328"/>
      <c r="CN1056" s="290"/>
      <c r="CO1056" s="289"/>
      <c r="CP1056" s="279"/>
      <c r="CQ1056" s="328"/>
      <c r="CR1056" s="290"/>
      <c r="CS1056" s="289"/>
      <c r="CT1056" s="279"/>
      <c r="CU1056" s="328"/>
      <c r="CV1056" s="328"/>
      <c r="CW1056" s="290"/>
      <c r="CX1056" s="289"/>
      <c r="CY1056" s="279"/>
      <c r="CZ1056" s="328"/>
      <c r="DA1056" s="328"/>
      <c r="DB1056" s="290"/>
      <c r="DC1056" s="289"/>
      <c r="DD1056" s="279"/>
      <c r="DE1056" s="328"/>
      <c r="DF1056" s="328"/>
      <c r="DG1056" s="290"/>
      <c r="DH1056" s="289"/>
      <c r="DI1056" s="284"/>
      <c r="DJ1056" s="163">
        <v>3</v>
      </c>
      <c r="DK1056" s="163">
        <v>2</v>
      </c>
      <c r="DL1056" s="163">
        <v>0</v>
      </c>
      <c r="DM1056" s="163">
        <v>1</v>
      </c>
      <c r="DN1056" s="163">
        <v>0</v>
      </c>
      <c r="DO1056" s="163">
        <v>0</v>
      </c>
      <c r="DP1056" s="165">
        <v>12</v>
      </c>
      <c r="DQ1056" s="165">
        <v>10</v>
      </c>
      <c r="DR1056" s="165">
        <v>2</v>
      </c>
      <c r="DS1056" s="163">
        <v>55</v>
      </c>
      <c r="DT1056" s="163">
        <v>15</v>
      </c>
      <c r="DU1056" s="163">
        <v>9</v>
      </c>
      <c r="DV1056" s="163">
        <v>9</v>
      </c>
      <c r="DW1056" s="163">
        <v>3</v>
      </c>
      <c r="DX1056" s="163">
        <v>6</v>
      </c>
      <c r="DY1056" s="163">
        <v>0</v>
      </c>
      <c r="DZ1056" s="163">
        <v>1</v>
      </c>
      <c r="EA1056" s="163">
        <v>0</v>
      </c>
      <c r="EB1056" s="163">
        <v>0</v>
      </c>
      <c r="EC1056" s="163">
        <v>7</v>
      </c>
      <c r="ED1056" s="165">
        <v>5.25</v>
      </c>
      <c r="EE1056" s="165">
        <v>4.5</v>
      </c>
      <c r="EF1056" s="165">
        <v>2.25</v>
      </c>
      <c r="EG1056" s="165">
        <v>11.25</v>
      </c>
      <c r="EH1056" s="166">
        <v>1.75</v>
      </c>
      <c r="EI1056" s="165">
        <v>135.06279196390901</v>
      </c>
      <c r="EJ1056" s="164">
        <v>0.3125</v>
      </c>
      <c r="EK1056" s="164">
        <v>0.31578947368421001</v>
      </c>
      <c r="EL1056" s="278">
        <v>0.375</v>
      </c>
      <c r="EM1056" s="278">
        <v>0.25</v>
      </c>
      <c r="EN1056" s="278">
        <v>0.375</v>
      </c>
      <c r="EO1056" s="278">
        <v>0.12195122</v>
      </c>
      <c r="EP1056" s="278">
        <v>0.43902438999999999</v>
      </c>
      <c r="EQ1056" s="278">
        <v>4.3902440000000001E-2</v>
      </c>
      <c r="ER1056" s="165">
        <v>0.22990853604682099</v>
      </c>
      <c r="ES1056" s="166">
        <v>6.75</v>
      </c>
      <c r="ET1056" s="166">
        <v>8.17</v>
      </c>
      <c r="EU1056" s="166">
        <v>6.9190812428792299</v>
      </c>
      <c r="EV1056" s="166">
        <v>5.5122694802780901</v>
      </c>
      <c r="EW1056" s="166">
        <v>5.5583509553745101</v>
      </c>
      <c r="EX1056" s="284">
        <v>-0.137137535959482</v>
      </c>
    </row>
    <row r="1057" spans="1:260" ht="13" customHeight="1">
      <c r="A1057" s="160" t="s">
        <v>19</v>
      </c>
      <c r="B1057" s="160">
        <v>12857</v>
      </c>
      <c r="C1057" s="160">
        <v>676702</v>
      </c>
      <c r="D1057" s="160">
        <v>23455</v>
      </c>
      <c r="E1057" s="160" t="s">
        <v>438</v>
      </c>
      <c r="F1057" s="160" t="s">
        <v>438</v>
      </c>
      <c r="G1057" s="175"/>
      <c r="H1057" s="162" t="s">
        <v>744</v>
      </c>
      <c r="I1057" s="162" t="s">
        <v>163</v>
      </c>
      <c r="J1057" s="160">
        <v>28</v>
      </c>
      <c r="K1057" s="161">
        <v>1</v>
      </c>
      <c r="M1057" s="184" t="s">
        <v>837</v>
      </c>
      <c r="Z1057" s="163"/>
      <c r="AS1057" s="278"/>
      <c r="AT1057" s="278"/>
      <c r="AU1057" s="278"/>
      <c r="AV1057" s="278"/>
      <c r="AW1057" s="278"/>
      <c r="AX1057" s="278"/>
      <c r="AY1057" s="456"/>
      <c r="AZ1057" s="278"/>
      <c r="BA1057" s="278"/>
      <c r="BB1057" s="278"/>
      <c r="BC1057" s="278"/>
      <c r="BD1057" s="164"/>
      <c r="BE1057" s="164"/>
      <c r="BF1057" s="164"/>
      <c r="BG1057" s="164"/>
      <c r="BH1057" s="164"/>
      <c r="BI1057" s="164"/>
      <c r="BJ1057" s="165"/>
      <c r="BK1057" s="164"/>
      <c r="BL1057" s="165"/>
      <c r="BM1057" s="165"/>
      <c r="BN1057" s="165"/>
      <c r="BO1057" s="165"/>
      <c r="BP1057" s="165"/>
      <c r="BQ1057" s="165"/>
      <c r="BR1057" s="165"/>
      <c r="BS1057" s="284"/>
      <c r="BT1057" s="289"/>
      <c r="BU1057" s="279"/>
      <c r="BV1057" s="290"/>
      <c r="BW1057" s="289"/>
      <c r="BX1057" s="289"/>
      <c r="BY1057" s="289"/>
      <c r="BZ1057" s="289"/>
      <c r="CA1057" s="279"/>
      <c r="CB1057" s="290"/>
      <c r="CC1057" s="289"/>
      <c r="CD1057" s="279"/>
      <c r="CE1057" s="328"/>
      <c r="CF1057" s="290"/>
      <c r="CG1057" s="289"/>
      <c r="CH1057" s="279"/>
      <c r="CI1057" s="328"/>
      <c r="CJ1057" s="290"/>
      <c r="CK1057" s="289"/>
      <c r="CL1057" s="279"/>
      <c r="CM1057" s="328"/>
      <c r="CN1057" s="290"/>
      <c r="CO1057" s="289"/>
      <c r="CP1057" s="279"/>
      <c r="CQ1057" s="328"/>
      <c r="CR1057" s="290"/>
      <c r="CS1057" s="289"/>
      <c r="CT1057" s="279"/>
      <c r="CU1057" s="328"/>
      <c r="CV1057" s="328"/>
      <c r="CW1057" s="290"/>
      <c r="CX1057" s="289"/>
      <c r="CY1057" s="279"/>
      <c r="CZ1057" s="328"/>
      <c r="DA1057" s="328"/>
      <c r="DB1057" s="290"/>
      <c r="DC1057" s="289"/>
      <c r="DD1057" s="279"/>
      <c r="DE1057" s="328"/>
      <c r="DF1057" s="328"/>
      <c r="DG1057" s="290"/>
      <c r="DH1057" s="289"/>
      <c r="DI1057" s="284"/>
      <c r="DJ1057" s="163">
        <v>3</v>
      </c>
      <c r="DK1057" s="163">
        <v>0</v>
      </c>
      <c r="DL1057" s="163">
        <v>0</v>
      </c>
      <c r="DM1057" s="163">
        <v>0</v>
      </c>
      <c r="DN1057" s="163">
        <v>0</v>
      </c>
      <c r="DO1057" s="163">
        <v>0</v>
      </c>
      <c r="DP1057" s="165">
        <v>2.2000000000000002</v>
      </c>
      <c r="DQ1057" s="165"/>
      <c r="DR1057" s="165">
        <v>2.20000004768371</v>
      </c>
      <c r="DS1057" s="163">
        <v>21</v>
      </c>
      <c r="DT1057" s="163">
        <v>10</v>
      </c>
      <c r="DU1057" s="163">
        <v>7</v>
      </c>
      <c r="DV1057" s="163">
        <v>7</v>
      </c>
      <c r="DW1057" s="163">
        <v>1</v>
      </c>
      <c r="DX1057" s="163">
        <v>2</v>
      </c>
      <c r="DY1057" s="163">
        <v>0</v>
      </c>
      <c r="DZ1057" s="163">
        <v>1</v>
      </c>
      <c r="EA1057" s="163">
        <v>0</v>
      </c>
      <c r="EB1057" s="163">
        <v>0</v>
      </c>
      <c r="EC1057" s="163">
        <v>1</v>
      </c>
      <c r="ED1057" s="165">
        <v>3.3750008046628901</v>
      </c>
      <c r="EE1057" s="165">
        <v>6.75000160932579</v>
      </c>
      <c r="EF1057" s="165">
        <v>3.3750008046628901</v>
      </c>
      <c r="EG1057" s="165">
        <v>33.750008046628899</v>
      </c>
      <c r="EH1057" s="166">
        <v>4.50000107288386</v>
      </c>
      <c r="EI1057" s="165">
        <v>347.30440499673199</v>
      </c>
      <c r="EJ1057" s="164">
        <v>0.55555555555555503</v>
      </c>
      <c r="EK1057" s="164">
        <v>0.5625</v>
      </c>
      <c r="EL1057" s="278">
        <v>0.29411764699999998</v>
      </c>
      <c r="EM1057" s="278">
        <v>0.29411764699999998</v>
      </c>
      <c r="EN1057" s="278">
        <v>0.41176470500000001</v>
      </c>
      <c r="EO1057" s="278">
        <v>0.11764706</v>
      </c>
      <c r="EP1057" s="278">
        <v>0.58823528999999997</v>
      </c>
      <c r="EQ1057" s="278">
        <v>6.5934069999999997E-2</v>
      </c>
      <c r="ER1057" s="165">
        <v>9.9940759533146892E-3</v>
      </c>
      <c r="ES1057" s="166">
        <v>23.6250056326402</v>
      </c>
      <c r="ET1057" s="166">
        <v>18.12</v>
      </c>
      <c r="EU1057" s="166">
        <v>10.5857496976856</v>
      </c>
      <c r="EV1057" s="166">
        <v>9.5814447567783194</v>
      </c>
      <c r="EW1057" s="166">
        <v>6.4064441606184701</v>
      </c>
      <c r="EX1057" s="284">
        <v>-0.13852158188819799</v>
      </c>
    </row>
    <row r="1058" spans="1:260" ht="13" customHeight="1">
      <c r="A1058" s="160" t="s">
        <v>19</v>
      </c>
      <c r="B1058" s="160">
        <v>11724</v>
      </c>
      <c r="C1058" s="160">
        <v>686753</v>
      </c>
      <c r="D1058" s="160">
        <v>26260</v>
      </c>
      <c r="E1058" s="160" t="s">
        <v>45</v>
      </c>
      <c r="F1058" s="160" t="s">
        <v>45</v>
      </c>
      <c r="G1058" s="175"/>
      <c r="H1058" s="162" t="s">
        <v>358</v>
      </c>
      <c r="I1058" s="162" t="s">
        <v>3086</v>
      </c>
      <c r="J1058" s="160">
        <v>27</v>
      </c>
      <c r="K1058" s="161">
        <v>1</v>
      </c>
      <c r="M1058" s="184" t="s">
        <v>837</v>
      </c>
      <c r="Z1058" s="163"/>
      <c r="BT1058" s="289"/>
      <c r="BU1058" s="279"/>
      <c r="BV1058" s="290"/>
      <c r="BW1058" s="289"/>
      <c r="BX1058" s="289"/>
      <c r="BY1058" s="289"/>
      <c r="BZ1058" s="289"/>
      <c r="CA1058" s="279"/>
      <c r="CB1058" s="290"/>
      <c r="CC1058" s="289"/>
      <c r="CD1058" s="279"/>
      <c r="CE1058" s="328"/>
      <c r="CF1058" s="290"/>
      <c r="CG1058" s="289"/>
      <c r="CH1058" s="279"/>
      <c r="CI1058" s="328"/>
      <c r="CJ1058" s="290"/>
      <c r="CK1058" s="289"/>
      <c r="CL1058" s="279"/>
      <c r="CM1058" s="328"/>
      <c r="CN1058" s="290"/>
      <c r="CO1058" s="289"/>
      <c r="CP1058" s="279"/>
      <c r="CQ1058" s="328"/>
      <c r="CR1058" s="290"/>
      <c r="CS1058" s="289"/>
      <c r="CT1058" s="279"/>
      <c r="CU1058" s="328"/>
      <c r="CV1058" s="328"/>
      <c r="CW1058" s="290"/>
      <c r="CX1058" s="289"/>
      <c r="CY1058" s="279"/>
      <c r="CZ1058" s="328"/>
      <c r="DA1058" s="328"/>
      <c r="DB1058" s="290"/>
      <c r="DC1058" s="289"/>
      <c r="DD1058" s="279"/>
      <c r="DE1058" s="328"/>
      <c r="DF1058" s="328"/>
      <c r="DG1058" s="290"/>
      <c r="DH1058" s="289"/>
      <c r="DJ1058" s="163">
        <v>3</v>
      </c>
      <c r="DK1058" s="163">
        <v>0</v>
      </c>
      <c r="DL1058" s="163">
        <v>0</v>
      </c>
      <c r="DM1058" s="163">
        <v>0</v>
      </c>
      <c r="DN1058" s="163">
        <v>1</v>
      </c>
      <c r="DO1058" s="163">
        <v>1</v>
      </c>
      <c r="DP1058" s="165">
        <v>3</v>
      </c>
      <c r="DQ1058" s="165"/>
      <c r="DR1058" s="165">
        <v>3</v>
      </c>
      <c r="DS1058" s="163">
        <v>13</v>
      </c>
      <c r="DT1058" s="163">
        <v>4</v>
      </c>
      <c r="DU1058" s="163">
        <v>2</v>
      </c>
      <c r="DV1058" s="163">
        <v>1</v>
      </c>
      <c r="DW1058" s="163">
        <v>0</v>
      </c>
      <c r="DX1058" s="163">
        <v>3</v>
      </c>
      <c r="DY1058" s="163">
        <v>0</v>
      </c>
      <c r="DZ1058" s="163">
        <v>0</v>
      </c>
      <c r="EA1058" s="163">
        <v>1</v>
      </c>
      <c r="EB1058" s="163">
        <v>0</v>
      </c>
      <c r="EC1058" s="163">
        <v>0</v>
      </c>
      <c r="ED1058" s="165">
        <v>0</v>
      </c>
      <c r="EE1058" s="165">
        <v>9</v>
      </c>
      <c r="EF1058" s="165">
        <v>0</v>
      </c>
      <c r="EG1058" s="165">
        <v>12</v>
      </c>
      <c r="EH1058" s="166">
        <v>2.3333333333333299</v>
      </c>
      <c r="EI1058" s="166">
        <v>180.08372261854501</v>
      </c>
      <c r="EJ1058" s="164">
        <v>0.4</v>
      </c>
      <c r="EK1058" s="164">
        <v>0.4</v>
      </c>
      <c r="EL1058" s="278">
        <v>0.4</v>
      </c>
      <c r="EM1058" s="278">
        <v>0.3</v>
      </c>
      <c r="EN1058" s="278">
        <v>0.3</v>
      </c>
      <c r="EO1058" s="278">
        <v>0</v>
      </c>
      <c r="EP1058" s="278">
        <v>0.4</v>
      </c>
      <c r="EQ1058" s="278">
        <v>5.6603769999999998E-2</v>
      </c>
      <c r="ER1058" s="165">
        <v>0.29290290977550598</v>
      </c>
      <c r="ES1058" s="166">
        <v>3</v>
      </c>
      <c r="ET1058" s="166">
        <v>10.1</v>
      </c>
      <c r="EU1058" s="166">
        <v>6.0857479095458897</v>
      </c>
      <c r="EV1058" s="166">
        <v>7.5602984994649898</v>
      </c>
      <c r="EW1058" s="166">
        <v>9.1076018913066701</v>
      </c>
      <c r="EX1058" s="284">
        <v>-0.14242160320281899</v>
      </c>
    </row>
    <row r="1059" spans="1:260" ht="13" customHeight="1">
      <c r="A1059" s="160" t="s">
        <v>19</v>
      </c>
      <c r="C1059" s="160">
        <v>642528</v>
      </c>
      <c r="D1059" s="160">
        <v>19753</v>
      </c>
      <c r="E1059" s="160" t="s">
        <v>16</v>
      </c>
      <c r="F1059" s="160" t="s">
        <v>16</v>
      </c>
      <c r="G1059" s="175"/>
      <c r="H1059" s="168" t="s">
        <v>4372</v>
      </c>
      <c r="I1059" s="169" t="s">
        <v>616</v>
      </c>
      <c r="J1059" s="170">
        <v>30</v>
      </c>
      <c r="K1059" s="161">
        <v>1</v>
      </c>
      <c r="M1059" s="184" t="s">
        <v>837</v>
      </c>
      <c r="Z1059" s="163"/>
      <c r="AS1059" s="278"/>
      <c r="AT1059" s="278"/>
      <c r="AU1059" s="278"/>
      <c r="AV1059" s="278"/>
      <c r="AW1059" s="278"/>
      <c r="AX1059" s="278"/>
      <c r="AY1059" s="456"/>
      <c r="AZ1059" s="278"/>
      <c r="BA1059" s="278"/>
      <c r="BB1059" s="278"/>
      <c r="BC1059" s="278"/>
      <c r="BD1059" s="164"/>
      <c r="BE1059" s="164"/>
      <c r="BF1059" s="164"/>
      <c r="BG1059" s="164"/>
      <c r="BH1059" s="164"/>
      <c r="BI1059" s="164"/>
      <c r="BJ1059" s="165"/>
      <c r="BK1059" s="164"/>
      <c r="BL1059" s="165"/>
      <c r="BM1059" s="165"/>
      <c r="BN1059" s="165"/>
      <c r="BO1059" s="165"/>
      <c r="BP1059" s="165"/>
      <c r="BQ1059" s="165"/>
      <c r="BR1059" s="165"/>
      <c r="BS1059" s="284"/>
      <c r="BT1059" s="289"/>
      <c r="BU1059" s="279"/>
      <c r="BV1059" s="290"/>
      <c r="BW1059" s="289"/>
      <c r="BX1059" s="289"/>
      <c r="BY1059" s="289"/>
      <c r="BZ1059" s="289"/>
      <c r="CA1059" s="279"/>
      <c r="CB1059" s="290"/>
      <c r="CC1059" s="289"/>
      <c r="CD1059" s="279"/>
      <c r="CE1059" s="328"/>
      <c r="CF1059" s="290"/>
      <c r="CG1059" s="289"/>
      <c r="CH1059" s="279"/>
      <c r="CI1059" s="328"/>
      <c r="CJ1059" s="290"/>
      <c r="CK1059" s="289"/>
      <c r="CL1059" s="279"/>
      <c r="CM1059" s="328"/>
      <c r="CN1059" s="290"/>
      <c r="CO1059" s="289"/>
      <c r="CP1059" s="279"/>
      <c r="CQ1059" s="328"/>
      <c r="CR1059" s="290"/>
      <c r="CS1059" s="289"/>
      <c r="CT1059" s="279"/>
      <c r="CU1059" s="328"/>
      <c r="CV1059" s="328"/>
      <c r="CW1059" s="290"/>
      <c r="CX1059" s="289"/>
      <c r="CY1059" s="279"/>
      <c r="CZ1059" s="328"/>
      <c r="DA1059" s="328"/>
      <c r="DB1059" s="290"/>
      <c r="DC1059" s="289"/>
      <c r="DD1059" s="279"/>
      <c r="DE1059" s="328"/>
      <c r="DF1059" s="328"/>
      <c r="DG1059" s="290"/>
      <c r="DH1059" s="289"/>
      <c r="DI1059" s="284"/>
      <c r="DJ1059" s="163">
        <v>20</v>
      </c>
      <c r="DK1059" s="163">
        <v>0</v>
      </c>
      <c r="DL1059" s="163">
        <v>0</v>
      </c>
      <c r="DM1059" s="163">
        <v>0</v>
      </c>
      <c r="DN1059" s="163">
        <v>1</v>
      </c>
      <c r="DO1059" s="163">
        <v>0</v>
      </c>
      <c r="DP1059" s="165">
        <v>21.1</v>
      </c>
      <c r="DQ1059" s="165"/>
      <c r="DR1059" s="165">
        <v>21.100000381469702</v>
      </c>
      <c r="DS1059" s="163">
        <v>91</v>
      </c>
      <c r="DT1059" s="163">
        <v>21</v>
      </c>
      <c r="DU1059" s="163">
        <v>10</v>
      </c>
      <c r="DV1059" s="163">
        <v>9</v>
      </c>
      <c r="DW1059" s="163">
        <v>4</v>
      </c>
      <c r="DX1059" s="163">
        <v>6</v>
      </c>
      <c r="DY1059" s="163">
        <v>2</v>
      </c>
      <c r="DZ1059" s="163">
        <v>1</v>
      </c>
      <c r="EA1059" s="163">
        <v>0</v>
      </c>
      <c r="EB1059" s="163">
        <v>0</v>
      </c>
      <c r="EC1059" s="163">
        <v>19</v>
      </c>
      <c r="ED1059" s="165">
        <v>8.0156269110743796</v>
      </c>
      <c r="EE1059" s="165">
        <v>2.53125060349717</v>
      </c>
      <c r="EF1059" s="165">
        <v>1.6875004023314399</v>
      </c>
      <c r="EG1059" s="165">
        <v>8.8593771122401002</v>
      </c>
      <c r="EH1059" s="166">
        <v>1.2656253017485799</v>
      </c>
      <c r="EI1059" s="165">
        <v>98.173543526045094</v>
      </c>
      <c r="EJ1059" s="164">
        <v>0.25</v>
      </c>
      <c r="EK1059" s="164">
        <v>0.27868852459016302</v>
      </c>
      <c r="EL1059" s="278">
        <v>0.53968253899999996</v>
      </c>
      <c r="EM1059" s="278">
        <v>0.174603174</v>
      </c>
      <c r="EN1059" s="278">
        <v>0.28571428500000001</v>
      </c>
      <c r="EO1059" s="278">
        <v>6.1538460000000003E-2</v>
      </c>
      <c r="EP1059" s="278">
        <v>0.32307691999999999</v>
      </c>
      <c r="EQ1059" s="278">
        <v>0.12732919000000001</v>
      </c>
      <c r="ER1059" s="165">
        <v>-0.114104585918263</v>
      </c>
      <c r="ES1059" s="166">
        <v>3.7968759052457499</v>
      </c>
      <c r="ET1059" s="166">
        <v>2.95</v>
      </c>
      <c r="EU1059" s="166">
        <v>4.7263733007014697</v>
      </c>
      <c r="EV1059" s="166">
        <v>3.5330250764293099</v>
      </c>
      <c r="EW1059" s="166">
        <v>3.3602370941208202</v>
      </c>
      <c r="EX1059" s="284">
        <v>-0.14854793250560699</v>
      </c>
    </row>
    <row r="1060" spans="1:260" ht="13" customHeight="1">
      <c r="A1060" s="160" t="s">
        <v>19</v>
      </c>
      <c r="B1060" s="160">
        <v>11400</v>
      </c>
      <c r="C1060" s="160">
        <v>663969</v>
      </c>
      <c r="D1060" s="160">
        <v>20629</v>
      </c>
      <c r="E1060" s="160" t="s">
        <v>686</v>
      </c>
      <c r="F1060" s="160" t="s">
        <v>686</v>
      </c>
      <c r="G1060" s="175"/>
      <c r="H1060" s="162" t="s">
        <v>587</v>
      </c>
      <c r="I1060" s="162" t="s">
        <v>571</v>
      </c>
      <c r="J1060" s="160">
        <v>27</v>
      </c>
      <c r="K1060" s="161">
        <v>1</v>
      </c>
      <c r="M1060" s="184" t="s">
        <v>837</v>
      </c>
      <c r="Z1060" s="163"/>
      <c r="AS1060" s="278"/>
      <c r="AT1060" s="278"/>
      <c r="AU1060" s="278"/>
      <c r="AV1060" s="278"/>
      <c r="AW1060" s="278"/>
      <c r="AX1060" s="278"/>
      <c r="AY1060" s="456"/>
      <c r="AZ1060" s="278"/>
      <c r="BA1060" s="278"/>
      <c r="BB1060" s="278"/>
      <c r="BC1060" s="278"/>
      <c r="BD1060" s="164"/>
      <c r="BE1060" s="164"/>
      <c r="BF1060" s="164"/>
      <c r="BG1060" s="164"/>
      <c r="BH1060" s="164"/>
      <c r="BI1060" s="164"/>
      <c r="BJ1060" s="165"/>
      <c r="BK1060" s="164"/>
      <c r="BL1060" s="165"/>
      <c r="BM1060" s="165"/>
      <c r="BN1060" s="165"/>
      <c r="BO1060" s="165"/>
      <c r="BP1060" s="165"/>
      <c r="BQ1060" s="165"/>
      <c r="BR1060" s="165"/>
      <c r="BS1060" s="284"/>
      <c r="BT1060" s="289"/>
      <c r="BU1060" s="279"/>
      <c r="BV1060" s="290"/>
      <c r="BW1060" s="289"/>
      <c r="BX1060" s="289"/>
      <c r="BY1060" s="289"/>
      <c r="BZ1060" s="289"/>
      <c r="CA1060" s="279"/>
      <c r="CB1060" s="290"/>
      <c r="CC1060" s="289"/>
      <c r="CD1060" s="279"/>
      <c r="CE1060" s="328"/>
      <c r="CF1060" s="290"/>
      <c r="CG1060" s="289"/>
      <c r="CH1060" s="279"/>
      <c r="CI1060" s="328"/>
      <c r="CJ1060" s="290"/>
      <c r="CK1060" s="289"/>
      <c r="CL1060" s="279"/>
      <c r="CM1060" s="328"/>
      <c r="CN1060" s="290"/>
      <c r="CO1060" s="289"/>
      <c r="CP1060" s="279"/>
      <c r="CQ1060" s="328"/>
      <c r="CR1060" s="290"/>
      <c r="CS1060" s="289"/>
      <c r="CT1060" s="279"/>
      <c r="CU1060" s="328"/>
      <c r="CV1060" s="328"/>
      <c r="CW1060" s="290"/>
      <c r="CX1060" s="289"/>
      <c r="CY1060" s="279"/>
      <c r="CZ1060" s="328"/>
      <c r="DA1060" s="328"/>
      <c r="DB1060" s="290"/>
      <c r="DC1060" s="289"/>
      <c r="DD1060" s="279"/>
      <c r="DE1060" s="328"/>
      <c r="DF1060" s="328"/>
      <c r="DG1060" s="290"/>
      <c r="DH1060" s="183"/>
      <c r="DI1060" s="284"/>
      <c r="DJ1060" s="163">
        <v>31</v>
      </c>
      <c r="DK1060" s="163">
        <v>0</v>
      </c>
      <c r="DL1060" s="163">
        <v>0</v>
      </c>
      <c r="DM1060" s="163">
        <v>1</v>
      </c>
      <c r="DN1060" s="163">
        <v>0</v>
      </c>
      <c r="DO1060" s="163">
        <v>0</v>
      </c>
      <c r="DP1060" s="165">
        <v>42.1</v>
      </c>
      <c r="DQ1060" s="165"/>
      <c r="DR1060" s="165">
        <v>42.099998474121001</v>
      </c>
      <c r="DS1060" s="163">
        <v>177</v>
      </c>
      <c r="DT1060" s="163">
        <v>45</v>
      </c>
      <c r="DU1060" s="163">
        <v>21</v>
      </c>
      <c r="DV1060" s="163">
        <v>19</v>
      </c>
      <c r="DW1060" s="163">
        <v>6</v>
      </c>
      <c r="DX1060" s="163">
        <v>11</v>
      </c>
      <c r="DY1060" s="163">
        <v>0</v>
      </c>
      <c r="DZ1060" s="163">
        <v>1</v>
      </c>
      <c r="EA1060" s="163">
        <v>3</v>
      </c>
      <c r="EB1060" s="163">
        <v>0</v>
      </c>
      <c r="EC1060" s="163">
        <v>27</v>
      </c>
      <c r="ED1060" s="165">
        <v>5.7401581699831699</v>
      </c>
      <c r="EE1060" s="165">
        <v>2.33858295814129</v>
      </c>
      <c r="EF1060" s="165">
        <v>1.2755907044407</v>
      </c>
      <c r="EG1060" s="165">
        <v>9.5669302833052807</v>
      </c>
      <c r="EH1060" s="166">
        <v>1.3228348046051699</v>
      </c>
      <c r="EI1060" s="165">
        <v>102.094721152575</v>
      </c>
      <c r="EJ1060" s="164">
        <v>0.27272727272727199</v>
      </c>
      <c r="EK1060" s="164">
        <v>0.29545454545454503</v>
      </c>
      <c r="EL1060" s="278">
        <v>0.50364963500000004</v>
      </c>
      <c r="EM1060" s="278">
        <v>0.167883211</v>
      </c>
      <c r="EN1060" s="278">
        <v>0.32846715300000001</v>
      </c>
      <c r="EO1060" s="278">
        <v>6.521739E-2</v>
      </c>
      <c r="EP1060" s="278">
        <v>0.36956522000000003</v>
      </c>
      <c r="EQ1060" s="278">
        <v>0.11783439</v>
      </c>
      <c r="ER1060" s="165">
        <v>1.72116535723984</v>
      </c>
      <c r="ES1060" s="166">
        <v>4.0393705640622297</v>
      </c>
      <c r="ET1060" s="166">
        <v>3.85</v>
      </c>
      <c r="EU1060" s="166">
        <v>4.5030709144800101</v>
      </c>
      <c r="EV1060" s="166">
        <v>4.2279868628392796</v>
      </c>
      <c r="EW1060" s="166">
        <v>4.0765878736950496</v>
      </c>
      <c r="EX1060" s="284">
        <v>-0.15432028472423501</v>
      </c>
    </row>
    <row r="1061" spans="1:260" ht="13" customHeight="1">
      <c r="A1061" s="160" t="s">
        <v>19</v>
      </c>
      <c r="C1061" s="160">
        <v>702674</v>
      </c>
      <c r="D1061" s="160">
        <v>31508</v>
      </c>
      <c r="E1061" s="160" t="s">
        <v>18</v>
      </c>
      <c r="F1061" s="160" t="s">
        <v>18</v>
      </c>
      <c r="G1061" s="175"/>
      <c r="H1061" s="162" t="s">
        <v>4151</v>
      </c>
      <c r="I1061" s="162" t="s">
        <v>4150</v>
      </c>
      <c r="J1061" s="160">
        <v>21</v>
      </c>
      <c r="K1061" s="161">
        <v>1</v>
      </c>
      <c r="Z1061" s="163"/>
      <c r="AS1061" s="278"/>
      <c r="AT1061" s="278"/>
      <c r="AU1061" s="278"/>
      <c r="AV1061" s="278"/>
      <c r="AW1061" s="278"/>
      <c r="AX1061" s="278"/>
      <c r="AY1061" s="456"/>
      <c r="AZ1061" s="278"/>
      <c r="BA1061" s="278"/>
      <c r="BB1061" s="278"/>
      <c r="BC1061" s="278"/>
      <c r="BD1061" s="164"/>
      <c r="BE1061" s="164"/>
      <c r="BF1061" s="164"/>
      <c r="BG1061" s="164"/>
      <c r="BH1061" s="164"/>
      <c r="BI1061" s="164"/>
      <c r="BJ1061" s="165"/>
      <c r="BK1061" s="164"/>
      <c r="BL1061" s="165"/>
      <c r="BM1061" s="165"/>
      <c r="BN1061" s="165"/>
      <c r="BO1061" s="165"/>
      <c r="BP1061" s="165"/>
      <c r="BQ1061" s="165"/>
      <c r="BR1061" s="165"/>
      <c r="BS1061" s="284"/>
      <c r="BT1061" s="289"/>
      <c r="BU1061" s="279"/>
      <c r="BV1061" s="290"/>
      <c r="BW1061" s="289"/>
      <c r="BX1061" s="289"/>
      <c r="BY1061" s="289"/>
      <c r="BZ1061" s="289"/>
      <c r="CA1061" s="279"/>
      <c r="CB1061" s="290"/>
      <c r="CC1061" s="289"/>
      <c r="CD1061" s="279"/>
      <c r="CE1061" s="328"/>
      <c r="CF1061" s="290"/>
      <c r="CG1061" s="289"/>
      <c r="CH1061" s="279"/>
      <c r="CI1061" s="328"/>
      <c r="CJ1061" s="290"/>
      <c r="CK1061" s="289"/>
      <c r="CL1061" s="279"/>
      <c r="CM1061" s="328"/>
      <c r="CN1061" s="290"/>
      <c r="CO1061" s="289"/>
      <c r="CP1061" s="279"/>
      <c r="CQ1061" s="328"/>
      <c r="CR1061" s="290"/>
      <c r="CS1061" s="289"/>
      <c r="CT1061" s="279"/>
      <c r="CU1061" s="328"/>
      <c r="CV1061" s="328"/>
      <c r="CW1061" s="290"/>
      <c r="CX1061" s="289"/>
      <c r="CY1061" s="279"/>
      <c r="CZ1061" s="328"/>
      <c r="DA1061" s="328"/>
      <c r="DB1061" s="290"/>
      <c r="DC1061" s="289"/>
      <c r="DD1061" s="279"/>
      <c r="DE1061" s="328"/>
      <c r="DF1061" s="328"/>
      <c r="DG1061" s="290"/>
      <c r="DH1061" s="183"/>
      <c r="DI1061" s="284"/>
      <c r="DJ1061" s="163">
        <v>2</v>
      </c>
      <c r="DK1061" s="163">
        <v>0</v>
      </c>
      <c r="DL1061" s="163">
        <v>0</v>
      </c>
      <c r="DM1061" s="163">
        <v>0</v>
      </c>
      <c r="DN1061" s="163">
        <v>0</v>
      </c>
      <c r="DO1061" s="163">
        <v>0</v>
      </c>
      <c r="DP1061" s="165">
        <v>6</v>
      </c>
      <c r="DQ1061" s="165"/>
      <c r="DR1061" s="165">
        <v>6</v>
      </c>
      <c r="DS1061" s="163">
        <v>29</v>
      </c>
      <c r="DT1061" s="163">
        <v>7</v>
      </c>
      <c r="DU1061" s="163">
        <v>5</v>
      </c>
      <c r="DV1061" s="163">
        <v>5</v>
      </c>
      <c r="DW1061" s="163">
        <v>2</v>
      </c>
      <c r="DX1061" s="163">
        <v>5</v>
      </c>
      <c r="DY1061" s="163">
        <v>0</v>
      </c>
      <c r="DZ1061" s="163">
        <v>0</v>
      </c>
      <c r="EA1061" s="163">
        <v>0</v>
      </c>
      <c r="EB1061" s="163">
        <v>0</v>
      </c>
      <c r="EC1061" s="163">
        <v>6</v>
      </c>
      <c r="ED1061" s="165">
        <v>9</v>
      </c>
      <c r="EE1061" s="165">
        <v>7.5</v>
      </c>
      <c r="EF1061" s="165">
        <v>3</v>
      </c>
      <c r="EG1061" s="165">
        <v>10.5</v>
      </c>
      <c r="EH1061" s="166">
        <v>2</v>
      </c>
      <c r="EI1061" s="165">
        <v>155.138402164382</v>
      </c>
      <c r="EJ1061" s="164">
        <v>0.29166666666666602</v>
      </c>
      <c r="EK1061" s="164">
        <v>0.3125</v>
      </c>
      <c r="EL1061" s="278">
        <v>0.33333333300000001</v>
      </c>
      <c r="EM1061" s="278">
        <v>0.16666666599999999</v>
      </c>
      <c r="EN1061" s="278">
        <v>0.5</v>
      </c>
      <c r="EO1061" s="278">
        <v>5.5555559999999997E-2</v>
      </c>
      <c r="EP1061" s="278">
        <v>0.38888888999999999</v>
      </c>
      <c r="EQ1061" s="278">
        <v>0.10833333000000001</v>
      </c>
      <c r="ER1061" s="165">
        <v>-0.24631819732619101</v>
      </c>
      <c r="ES1061" s="166">
        <v>7.5</v>
      </c>
      <c r="ET1061" s="166">
        <v>4.32</v>
      </c>
      <c r="EU1061" s="166">
        <v>7.9190812428792299</v>
      </c>
      <c r="EV1061" s="166">
        <v>5.7975737944245296</v>
      </c>
      <c r="EW1061" s="166">
        <v>5.26940383822987</v>
      </c>
      <c r="EX1061" s="284">
        <v>-0.166270226240158</v>
      </c>
    </row>
    <row r="1062" spans="1:260" ht="13" customHeight="1">
      <c r="A1062" s="160" t="s">
        <v>19</v>
      </c>
      <c r="B1062" s="160">
        <v>10986</v>
      </c>
      <c r="C1062" s="160">
        <v>657612</v>
      </c>
      <c r="D1062" s="160">
        <v>16814</v>
      </c>
      <c r="E1062" s="160" t="s">
        <v>16</v>
      </c>
      <c r="F1062" s="160" t="s">
        <v>16</v>
      </c>
      <c r="G1062" s="175"/>
      <c r="H1062" s="168" t="s">
        <v>100</v>
      </c>
      <c r="I1062" s="169" t="s">
        <v>175</v>
      </c>
      <c r="J1062" s="170">
        <v>35</v>
      </c>
      <c r="K1062" s="161">
        <v>1</v>
      </c>
      <c r="M1062" s="184" t="s">
        <v>46</v>
      </c>
      <c r="Z1062" s="163"/>
      <c r="AS1062" s="278"/>
      <c r="AT1062" s="278"/>
      <c r="AU1062" s="278"/>
      <c r="AV1062" s="278"/>
      <c r="AW1062" s="278"/>
      <c r="AX1062" s="278"/>
      <c r="AY1062" s="456"/>
      <c r="AZ1062" s="278"/>
      <c r="BA1062" s="278"/>
      <c r="BB1062" s="278"/>
      <c r="BC1062" s="278"/>
      <c r="BD1062" s="164"/>
      <c r="BE1062" s="164"/>
      <c r="BF1062" s="164"/>
      <c r="BG1062" s="164"/>
      <c r="BH1062" s="164"/>
      <c r="BI1062" s="164"/>
      <c r="BJ1062" s="165"/>
      <c r="BK1062" s="164"/>
      <c r="BL1062" s="165"/>
      <c r="BM1062" s="165"/>
      <c r="BN1062" s="165"/>
      <c r="BO1062" s="165"/>
      <c r="BP1062" s="165"/>
      <c r="BQ1062" s="165"/>
      <c r="BR1062" s="165"/>
      <c r="BS1062" s="284"/>
      <c r="BT1062" s="289"/>
      <c r="BU1062" s="279"/>
      <c r="BV1062" s="290"/>
      <c r="BW1062" s="289"/>
      <c r="BX1062" s="289"/>
      <c r="BY1062" s="289"/>
      <c r="BZ1062" s="289"/>
      <c r="CA1062" s="279"/>
      <c r="CB1062" s="290"/>
      <c r="CC1062" s="289"/>
      <c r="CD1062" s="279"/>
      <c r="CE1062" s="328"/>
      <c r="CF1062" s="290"/>
      <c r="CG1062" s="289"/>
      <c r="CH1062" s="279"/>
      <c r="CI1062" s="328"/>
      <c r="CJ1062" s="290"/>
      <c r="CK1062" s="289"/>
      <c r="CL1062" s="279"/>
      <c r="CM1062" s="328"/>
      <c r="CN1062" s="290"/>
      <c r="CO1062" s="289"/>
      <c r="CP1062" s="279"/>
      <c r="CQ1062" s="328"/>
      <c r="CR1062" s="290"/>
      <c r="CS1062" s="289"/>
      <c r="CT1062" s="279"/>
      <c r="CU1062" s="328"/>
      <c r="CV1062" s="328"/>
      <c r="CW1062" s="290"/>
      <c r="CX1062" s="289"/>
      <c r="CY1062" s="279"/>
      <c r="CZ1062" s="328"/>
      <c r="DA1062" s="328"/>
      <c r="DB1062" s="290"/>
      <c r="DC1062" s="289"/>
      <c r="DD1062" s="279"/>
      <c r="DE1062" s="328"/>
      <c r="DF1062" s="328"/>
      <c r="DG1062" s="290"/>
      <c r="DH1062" s="289"/>
      <c r="DI1062" s="284"/>
      <c r="DJ1062" s="163">
        <v>42</v>
      </c>
      <c r="DK1062" s="163">
        <v>0</v>
      </c>
      <c r="DL1062" s="163">
        <v>0</v>
      </c>
      <c r="DM1062" s="163">
        <v>3</v>
      </c>
      <c r="DN1062" s="163">
        <v>2</v>
      </c>
      <c r="DO1062" s="163">
        <v>0</v>
      </c>
      <c r="DP1062" s="165">
        <v>40.1</v>
      </c>
      <c r="DQ1062" s="165"/>
      <c r="DR1062" s="165">
        <v>40.099998474121001</v>
      </c>
      <c r="DS1062" s="163">
        <v>157</v>
      </c>
      <c r="DT1062" s="163">
        <v>30</v>
      </c>
      <c r="DU1062" s="163">
        <v>13</v>
      </c>
      <c r="DV1062" s="163">
        <v>11</v>
      </c>
      <c r="DW1062" s="163">
        <v>5</v>
      </c>
      <c r="DX1062" s="163">
        <v>11</v>
      </c>
      <c r="DY1062" s="163">
        <v>1</v>
      </c>
      <c r="DZ1062" s="163">
        <v>0</v>
      </c>
      <c r="EA1062" s="163">
        <v>1</v>
      </c>
      <c r="EB1062" s="163">
        <v>0</v>
      </c>
      <c r="EC1062" s="163">
        <v>21</v>
      </c>
      <c r="ED1062" s="165">
        <v>4.6859518905361801</v>
      </c>
      <c r="EE1062" s="165">
        <v>2.4545462283760902</v>
      </c>
      <c r="EF1062" s="165">
        <v>1.1157028310800401</v>
      </c>
      <c r="EG1062" s="165">
        <v>6.6942169864802601</v>
      </c>
      <c r="EH1062" s="166">
        <v>1.0165292460951501</v>
      </c>
      <c r="EI1062" s="165">
        <v>78.851361496283104</v>
      </c>
      <c r="EJ1062" s="164">
        <v>0.20547945205479401</v>
      </c>
      <c r="EK1062" s="164">
        <v>0.20833333333333301</v>
      </c>
      <c r="EL1062" s="278">
        <v>0.68292682900000001</v>
      </c>
      <c r="EM1062" s="278">
        <v>8.9430893999999997E-2</v>
      </c>
      <c r="EN1062" s="278">
        <v>0.227642276</v>
      </c>
      <c r="EO1062" s="278">
        <v>8.7999999999999995E-2</v>
      </c>
      <c r="EP1062" s="278">
        <v>0.45600000000000002</v>
      </c>
      <c r="EQ1062" s="278">
        <v>6.6413659999999999E-2</v>
      </c>
      <c r="ER1062" s="165">
        <v>-0.104638083523309</v>
      </c>
      <c r="ES1062" s="166">
        <v>2.4545462283760902</v>
      </c>
      <c r="ET1062" s="166">
        <v>3.27</v>
      </c>
      <c r="EU1062" s="166">
        <v>4.4741780993343898</v>
      </c>
      <c r="EV1062" s="166">
        <v>3.88626262103694</v>
      </c>
      <c r="EW1062" s="166">
        <v>3.5852998655562001</v>
      </c>
      <c r="EX1062" s="284">
        <v>-0.16680040955543499</v>
      </c>
      <c r="EZ1062" s="167"/>
    </row>
    <row r="1063" spans="1:260" ht="13" customHeight="1">
      <c r="A1063" s="160" t="s">
        <v>19</v>
      </c>
      <c r="C1063" s="160">
        <v>666215</v>
      </c>
      <c r="D1063" s="160">
        <v>19586</v>
      </c>
      <c r="E1063" s="160" t="s">
        <v>3328</v>
      </c>
      <c r="F1063" s="160" t="s">
        <v>3328</v>
      </c>
      <c r="G1063" s="175"/>
      <c r="H1063" s="162" t="s">
        <v>1945</v>
      </c>
      <c r="I1063" s="162" t="s">
        <v>3368</v>
      </c>
      <c r="J1063" s="160">
        <v>27</v>
      </c>
      <c r="K1063" s="161">
        <v>1</v>
      </c>
      <c r="Z1063" s="163"/>
      <c r="AS1063" s="278"/>
      <c r="AT1063" s="278"/>
      <c r="AU1063" s="278"/>
      <c r="AV1063" s="278"/>
      <c r="AW1063" s="278"/>
      <c r="AX1063" s="278"/>
      <c r="AY1063" s="456"/>
      <c r="AZ1063" s="278"/>
      <c r="BA1063" s="278"/>
      <c r="BB1063" s="278"/>
      <c r="BC1063" s="278"/>
      <c r="BD1063" s="164"/>
      <c r="BE1063" s="164"/>
      <c r="BF1063" s="164"/>
      <c r="BG1063" s="164"/>
      <c r="BH1063" s="164"/>
      <c r="BI1063" s="164"/>
      <c r="BJ1063" s="165"/>
      <c r="BK1063" s="164"/>
      <c r="BL1063" s="165"/>
      <c r="BM1063" s="165"/>
      <c r="BN1063" s="165"/>
      <c r="BO1063" s="165"/>
      <c r="BP1063" s="165"/>
      <c r="BQ1063" s="165"/>
      <c r="BR1063" s="165"/>
      <c r="BS1063" s="284"/>
      <c r="BT1063" s="289"/>
      <c r="BU1063" s="279"/>
      <c r="BV1063" s="290"/>
      <c r="BW1063" s="289"/>
      <c r="BX1063" s="289"/>
      <c r="BY1063" s="289"/>
      <c r="BZ1063" s="289"/>
      <c r="CA1063" s="279"/>
      <c r="CB1063" s="290"/>
      <c r="CC1063" s="289"/>
      <c r="CD1063" s="279"/>
      <c r="CE1063" s="328"/>
      <c r="CF1063" s="290"/>
      <c r="CG1063" s="289"/>
      <c r="CH1063" s="279"/>
      <c r="CI1063" s="328"/>
      <c r="CJ1063" s="290"/>
      <c r="CK1063" s="289"/>
      <c r="CL1063" s="279"/>
      <c r="CM1063" s="328"/>
      <c r="CN1063" s="290"/>
      <c r="CO1063" s="289"/>
      <c r="CP1063" s="279"/>
      <c r="CQ1063" s="328"/>
      <c r="CR1063" s="290"/>
      <c r="CS1063" s="289"/>
      <c r="CT1063" s="279"/>
      <c r="CU1063" s="328"/>
      <c r="CV1063" s="328"/>
      <c r="CW1063" s="290"/>
      <c r="CX1063" s="289"/>
      <c r="CY1063" s="279"/>
      <c r="CZ1063" s="328"/>
      <c r="DA1063" s="328"/>
      <c r="DB1063" s="290"/>
      <c r="DC1063" s="289"/>
      <c r="DD1063" s="279"/>
      <c r="DE1063" s="328"/>
      <c r="DF1063" s="328"/>
      <c r="DG1063" s="290"/>
      <c r="DH1063" s="183"/>
      <c r="DI1063" s="284"/>
      <c r="DJ1063" s="163">
        <v>10</v>
      </c>
      <c r="DK1063" s="163">
        <v>0</v>
      </c>
      <c r="DL1063" s="163">
        <v>0</v>
      </c>
      <c r="DM1063" s="163">
        <v>0</v>
      </c>
      <c r="DN1063" s="163">
        <v>0</v>
      </c>
      <c r="DO1063" s="163">
        <v>0</v>
      </c>
      <c r="DP1063" s="165">
        <v>12</v>
      </c>
      <c r="DQ1063" s="165"/>
      <c r="DR1063" s="165">
        <v>11.2999997138977</v>
      </c>
      <c r="DS1063" s="163">
        <v>66</v>
      </c>
      <c r="DT1063" s="163">
        <v>19</v>
      </c>
      <c r="DU1063" s="163">
        <v>20</v>
      </c>
      <c r="DV1063" s="163">
        <v>18</v>
      </c>
      <c r="DW1063" s="163">
        <v>3</v>
      </c>
      <c r="DX1063" s="163">
        <v>8</v>
      </c>
      <c r="DY1063" s="163">
        <v>0</v>
      </c>
      <c r="DZ1063" s="163">
        <v>1</v>
      </c>
      <c r="EA1063" s="163">
        <v>1</v>
      </c>
      <c r="EB1063" s="163">
        <v>0</v>
      </c>
      <c r="EC1063" s="163">
        <v>12</v>
      </c>
      <c r="ED1063" s="165">
        <v>9.0000014305117002</v>
      </c>
      <c r="EE1063" s="165">
        <v>6.0000009536744603</v>
      </c>
      <c r="EF1063" s="165">
        <v>2.2500003576279202</v>
      </c>
      <c r="EG1063" s="165">
        <v>14.2500022649768</v>
      </c>
      <c r="EH1063" s="166">
        <v>2.2500003576279202</v>
      </c>
      <c r="EI1063" s="165">
        <v>174.530730175842</v>
      </c>
      <c r="EJ1063" s="164">
        <v>0.33333333333333298</v>
      </c>
      <c r="EK1063" s="164">
        <v>0.38095238095237999</v>
      </c>
      <c r="EL1063" s="278">
        <v>0.28888888800000001</v>
      </c>
      <c r="EM1063" s="278">
        <v>0.24444444400000001</v>
      </c>
      <c r="EN1063" s="278">
        <v>0.46666666600000001</v>
      </c>
      <c r="EO1063" s="278">
        <v>0.13333333</v>
      </c>
      <c r="EP1063" s="278">
        <v>0.53333333000000005</v>
      </c>
      <c r="EQ1063" s="278">
        <v>8.203125E-2</v>
      </c>
      <c r="ER1063" s="165">
        <v>-0.60833216876927199</v>
      </c>
      <c r="ES1063" s="166">
        <v>13.5000021457675</v>
      </c>
      <c r="ET1063" s="166">
        <v>7.45</v>
      </c>
      <c r="EU1063" s="166">
        <v>6.5857484658559997</v>
      </c>
      <c r="EV1063" s="166">
        <v>5.9162118917944397</v>
      </c>
      <c r="EW1063" s="166">
        <v>4.8731715849247204</v>
      </c>
      <c r="EX1063" s="284">
        <v>-0.168867282569408</v>
      </c>
    </row>
    <row r="1064" spans="1:260" ht="13" customHeight="1">
      <c r="A1064" s="160" t="s">
        <v>19</v>
      </c>
      <c r="B1064" s="160">
        <v>11969</v>
      </c>
      <c r="C1064" s="160">
        <v>674072</v>
      </c>
      <c r="D1064" s="160">
        <v>26285</v>
      </c>
      <c r="E1064" s="160" t="s">
        <v>45</v>
      </c>
      <c r="F1064" s="160" t="s">
        <v>45</v>
      </c>
      <c r="G1064" s="175"/>
      <c r="H1064" s="162" t="s">
        <v>2217</v>
      </c>
      <c r="I1064" s="162" t="s">
        <v>324</v>
      </c>
      <c r="J1064" s="160">
        <v>27</v>
      </c>
      <c r="K1064" s="161">
        <v>1</v>
      </c>
      <c r="M1064" s="184" t="s">
        <v>46</v>
      </c>
      <c r="Z1064" s="163"/>
      <c r="AS1064" s="278"/>
      <c r="AT1064" s="278"/>
      <c r="AU1064" s="278"/>
      <c r="AV1064" s="278"/>
      <c r="AW1064" s="278"/>
      <c r="AX1064" s="278"/>
      <c r="AY1064" s="456"/>
      <c r="AZ1064" s="278"/>
      <c r="BA1064" s="278"/>
      <c r="BB1064" s="278"/>
      <c r="BC1064" s="278"/>
      <c r="BD1064" s="164"/>
      <c r="BE1064" s="164"/>
      <c r="BF1064" s="164"/>
      <c r="BG1064" s="164"/>
      <c r="BH1064" s="164"/>
      <c r="BI1064" s="164"/>
      <c r="BJ1064" s="165"/>
      <c r="BK1064" s="164"/>
      <c r="BL1064" s="165"/>
      <c r="BM1064" s="165"/>
      <c r="BN1064" s="165"/>
      <c r="BO1064" s="165"/>
      <c r="BP1064" s="165"/>
      <c r="BQ1064" s="165"/>
      <c r="BR1064" s="165"/>
      <c r="BS1064" s="284"/>
      <c r="BT1064" s="289"/>
      <c r="BU1064" s="279"/>
      <c r="BV1064" s="290"/>
      <c r="BW1064" s="289"/>
      <c r="BX1064" s="289"/>
      <c r="BY1064" s="289"/>
      <c r="BZ1064" s="289"/>
      <c r="CA1064" s="279"/>
      <c r="CB1064" s="290"/>
      <c r="CC1064" s="289"/>
      <c r="CD1064" s="279"/>
      <c r="CE1064" s="328"/>
      <c r="CF1064" s="290"/>
      <c r="CG1064" s="289"/>
      <c r="CH1064" s="279"/>
      <c r="CI1064" s="328"/>
      <c r="CJ1064" s="290"/>
      <c r="CK1064" s="289"/>
      <c r="CL1064" s="279"/>
      <c r="CM1064" s="328"/>
      <c r="CN1064" s="290"/>
      <c r="CO1064" s="289"/>
      <c r="CP1064" s="279"/>
      <c r="CQ1064" s="328"/>
      <c r="CR1064" s="290"/>
      <c r="CS1064" s="289"/>
      <c r="CT1064" s="279"/>
      <c r="CU1064" s="328"/>
      <c r="CV1064" s="328"/>
      <c r="CW1064" s="290"/>
      <c r="CX1064" s="289"/>
      <c r="CY1064" s="279"/>
      <c r="CZ1064" s="328"/>
      <c r="DA1064" s="328"/>
      <c r="DB1064" s="290"/>
      <c r="DC1064" s="289"/>
      <c r="DD1064" s="279"/>
      <c r="DE1064" s="328"/>
      <c r="DF1064" s="328"/>
      <c r="DG1064" s="290"/>
      <c r="DH1064" s="289"/>
      <c r="DI1064" s="284"/>
      <c r="DJ1064" s="163">
        <v>2</v>
      </c>
      <c r="DK1064" s="163">
        <v>0</v>
      </c>
      <c r="DL1064" s="163">
        <v>0</v>
      </c>
      <c r="DM1064" s="163">
        <v>0</v>
      </c>
      <c r="DN1064" s="163">
        <v>0</v>
      </c>
      <c r="DO1064" s="163">
        <v>0</v>
      </c>
      <c r="DP1064" s="165">
        <v>6.2</v>
      </c>
      <c r="DQ1064" s="165"/>
      <c r="DR1064" s="165">
        <v>6.1999998092651296</v>
      </c>
      <c r="DS1064" s="163">
        <v>26</v>
      </c>
      <c r="DT1064" s="163">
        <v>6</v>
      </c>
      <c r="DU1064" s="163">
        <v>3</v>
      </c>
      <c r="DV1064" s="163">
        <v>3</v>
      </c>
      <c r="DW1064" s="163">
        <v>3</v>
      </c>
      <c r="DX1064" s="163">
        <v>1</v>
      </c>
      <c r="DY1064" s="163">
        <v>0</v>
      </c>
      <c r="DZ1064" s="163">
        <v>1</v>
      </c>
      <c r="EA1064" s="163">
        <v>0</v>
      </c>
      <c r="EB1064" s="163">
        <v>0</v>
      </c>
      <c r="EC1064" s="163">
        <v>8</v>
      </c>
      <c r="ED1064" s="165">
        <v>10.8000010299683</v>
      </c>
      <c r="EE1064" s="165">
        <v>1.3500001287460399</v>
      </c>
      <c r="EF1064" s="165">
        <v>4.0500003862381302</v>
      </c>
      <c r="EG1064" s="165">
        <v>8.1000007724762693</v>
      </c>
      <c r="EH1064" s="166">
        <v>1.0500001001358099</v>
      </c>
      <c r="EI1064" s="165">
        <v>81.037682906701207</v>
      </c>
      <c r="EJ1064" s="164">
        <v>0.25</v>
      </c>
      <c r="EK1064" s="164">
        <v>0.23076923076923</v>
      </c>
      <c r="EL1064" s="278">
        <v>0.6</v>
      </c>
      <c r="EM1064" s="278">
        <v>0.133333333</v>
      </c>
      <c r="EN1064" s="278">
        <v>0.266666666</v>
      </c>
      <c r="EO1064" s="278">
        <v>0.25</v>
      </c>
      <c r="EP1064" s="278">
        <v>0.625</v>
      </c>
      <c r="EQ1064" s="278">
        <v>0.11214953</v>
      </c>
      <c r="ER1064" s="165">
        <v>0.219065311224349</v>
      </c>
      <c r="ES1064" s="166">
        <v>4.0500003862381302</v>
      </c>
      <c r="ET1064" s="166">
        <v>8.1199999999999992</v>
      </c>
      <c r="EU1064" s="166">
        <v>7.4357483243942601</v>
      </c>
      <c r="EV1064" s="166">
        <v>2.4704782048206599</v>
      </c>
      <c r="EW1064" s="166">
        <v>2.0193859313137699</v>
      </c>
      <c r="EX1064" s="284">
        <v>-0.171454757452011</v>
      </c>
    </row>
    <row r="1065" spans="1:260" ht="13" customHeight="1">
      <c r="A1065" s="160" t="s">
        <v>19</v>
      </c>
      <c r="C1065" s="160">
        <v>670810</v>
      </c>
      <c r="D1065" s="160">
        <v>22461</v>
      </c>
      <c r="E1065" s="160" t="s">
        <v>2172</v>
      </c>
      <c r="F1065" s="160" t="s">
        <v>2172</v>
      </c>
      <c r="G1065" s="175"/>
      <c r="H1065" s="162" t="s">
        <v>3007</v>
      </c>
      <c r="I1065" s="162" t="s">
        <v>145</v>
      </c>
      <c r="J1065" s="160">
        <v>28</v>
      </c>
      <c r="K1065" s="161">
        <v>1</v>
      </c>
      <c r="Z1065" s="163"/>
      <c r="AS1065" s="278"/>
      <c r="AT1065" s="278"/>
      <c r="AU1065" s="278"/>
      <c r="AV1065" s="278"/>
      <c r="AW1065" s="278"/>
      <c r="AX1065" s="278"/>
      <c r="AY1065" s="456"/>
      <c r="AZ1065" s="278"/>
      <c r="BA1065" s="278"/>
      <c r="BB1065" s="278"/>
      <c r="BC1065" s="278"/>
      <c r="BD1065" s="164"/>
      <c r="BE1065" s="164"/>
      <c r="BF1065" s="164"/>
      <c r="BG1065" s="164"/>
      <c r="BH1065" s="164"/>
      <c r="BI1065" s="164"/>
      <c r="BJ1065" s="165"/>
      <c r="BK1065" s="164"/>
      <c r="BL1065" s="165"/>
      <c r="BM1065" s="165"/>
      <c r="BN1065" s="165"/>
      <c r="BO1065" s="165"/>
      <c r="BP1065" s="165"/>
      <c r="BQ1065" s="165"/>
      <c r="BR1065" s="165"/>
      <c r="BS1065" s="284"/>
      <c r="BT1065" s="289"/>
      <c r="BU1065" s="279"/>
      <c r="BV1065" s="290"/>
      <c r="BW1065" s="289"/>
      <c r="BX1065" s="289"/>
      <c r="BY1065" s="289"/>
      <c r="BZ1065" s="289"/>
      <c r="CA1065" s="279"/>
      <c r="CB1065" s="290"/>
      <c r="CC1065" s="289"/>
      <c r="CD1065" s="279"/>
      <c r="CE1065" s="328"/>
      <c r="CF1065" s="290"/>
      <c r="CG1065" s="289"/>
      <c r="CH1065" s="279"/>
      <c r="CI1065" s="328"/>
      <c r="CJ1065" s="290"/>
      <c r="CK1065" s="289"/>
      <c r="CL1065" s="279"/>
      <c r="CM1065" s="328"/>
      <c r="CN1065" s="290"/>
      <c r="CO1065" s="289"/>
      <c r="CP1065" s="279"/>
      <c r="CQ1065" s="328"/>
      <c r="CR1065" s="290"/>
      <c r="CS1065" s="289"/>
      <c r="CT1065" s="279"/>
      <c r="CU1065" s="328"/>
      <c r="CV1065" s="328"/>
      <c r="CW1065" s="290"/>
      <c r="CX1065" s="289"/>
      <c r="CY1065" s="279"/>
      <c r="CZ1065" s="328"/>
      <c r="DA1065" s="328"/>
      <c r="DB1065" s="290"/>
      <c r="DC1065" s="289"/>
      <c r="DD1065" s="279"/>
      <c r="DE1065" s="328"/>
      <c r="DF1065" s="328"/>
      <c r="DG1065" s="290"/>
      <c r="DH1065" s="289"/>
      <c r="DI1065" s="284"/>
      <c r="DJ1065" s="163">
        <v>3</v>
      </c>
      <c r="DK1065" s="163">
        <v>0</v>
      </c>
      <c r="DL1065" s="163">
        <v>0</v>
      </c>
      <c r="DM1065" s="163">
        <v>0</v>
      </c>
      <c r="DN1065" s="163">
        <v>0</v>
      </c>
      <c r="DO1065" s="163">
        <v>0</v>
      </c>
      <c r="DP1065" s="165">
        <v>7</v>
      </c>
      <c r="DQ1065" s="165"/>
      <c r="DR1065" s="165">
        <v>7</v>
      </c>
      <c r="DS1065" s="163">
        <v>31</v>
      </c>
      <c r="DT1065" s="163">
        <v>7</v>
      </c>
      <c r="DU1065" s="163">
        <v>2</v>
      </c>
      <c r="DV1065" s="163">
        <v>2</v>
      </c>
      <c r="DW1065" s="163">
        <v>1</v>
      </c>
      <c r="DX1065" s="163">
        <v>4</v>
      </c>
      <c r="DY1065" s="163">
        <v>0</v>
      </c>
      <c r="DZ1065" s="163">
        <v>1</v>
      </c>
      <c r="EA1065" s="163">
        <v>0</v>
      </c>
      <c r="EB1065" s="163">
        <v>2</v>
      </c>
      <c r="EC1065" s="163">
        <v>4</v>
      </c>
      <c r="ED1065" s="165">
        <v>5.1428578435159196</v>
      </c>
      <c r="EE1065" s="165">
        <v>5.1428578435159196</v>
      </c>
      <c r="EF1065" s="165">
        <v>1.2857144608789799</v>
      </c>
      <c r="EG1065" s="165">
        <v>9.0000012261528592</v>
      </c>
      <c r="EH1065" s="166">
        <v>1.5714287855187501</v>
      </c>
      <c r="EI1065" s="165">
        <v>121.280890939781</v>
      </c>
      <c r="EJ1065" s="164">
        <v>0.269230769230769</v>
      </c>
      <c r="EK1065" s="164">
        <v>0.28571428571428498</v>
      </c>
      <c r="EL1065" s="278">
        <v>0.45454545400000002</v>
      </c>
      <c r="EM1065" s="278">
        <v>0.27272727200000002</v>
      </c>
      <c r="EN1065" s="278">
        <v>0.27272727200000002</v>
      </c>
      <c r="EO1065" s="278">
        <v>0</v>
      </c>
      <c r="EP1065" s="278">
        <v>0.45454545000000002</v>
      </c>
      <c r="EQ1065" s="278">
        <v>8.0357139999999994E-2</v>
      </c>
      <c r="ER1065" s="165">
        <v>-0.227509060506106</v>
      </c>
      <c r="ES1065" s="166">
        <v>2.5714289217579598</v>
      </c>
      <c r="ET1065" s="166">
        <v>7.14</v>
      </c>
      <c r="EU1065" s="166">
        <v>5.9428911559436299</v>
      </c>
      <c r="EV1065" s="166">
        <v>5.3496487236228401</v>
      </c>
      <c r="EW1065" s="166">
        <v>5.29371930032673</v>
      </c>
      <c r="EX1065" s="284">
        <v>-0.17379990220069799</v>
      </c>
    </row>
    <row r="1066" spans="1:260" ht="13" customHeight="1">
      <c r="A1066" s="160" t="s">
        <v>19</v>
      </c>
      <c r="C1066" s="160">
        <v>690925</v>
      </c>
      <c r="D1066" s="160">
        <v>27494</v>
      </c>
      <c r="E1066" s="160" t="s">
        <v>16</v>
      </c>
      <c r="F1066" s="160" t="s">
        <v>16</v>
      </c>
      <c r="G1066" s="175"/>
      <c r="H1066" s="162" t="s">
        <v>4103</v>
      </c>
      <c r="I1066" s="162" t="s">
        <v>574</v>
      </c>
      <c r="J1066" s="160">
        <v>26</v>
      </c>
      <c r="K1066" s="161">
        <v>1</v>
      </c>
      <c r="Z1066" s="163"/>
      <c r="AS1066" s="278"/>
      <c r="AT1066" s="278"/>
      <c r="AU1066" s="278"/>
      <c r="AV1066" s="278"/>
      <c r="AW1066" s="278"/>
      <c r="AX1066" s="278"/>
      <c r="AY1066" s="456"/>
      <c r="AZ1066" s="278"/>
      <c r="BA1066" s="278"/>
      <c r="BB1066" s="278"/>
      <c r="BC1066" s="278"/>
      <c r="BD1066" s="164"/>
      <c r="BE1066" s="164"/>
      <c r="BF1066" s="164"/>
      <c r="BG1066" s="164"/>
      <c r="BH1066" s="164"/>
      <c r="BI1066" s="164"/>
      <c r="BJ1066" s="165"/>
      <c r="BK1066" s="164"/>
      <c r="BL1066" s="165"/>
      <c r="BM1066" s="165"/>
      <c r="BN1066" s="165"/>
      <c r="BO1066" s="165"/>
      <c r="BP1066" s="165"/>
      <c r="BQ1066" s="165"/>
      <c r="BR1066" s="165"/>
      <c r="BS1066" s="284"/>
      <c r="BT1066" s="289"/>
      <c r="BU1066" s="279"/>
      <c r="BV1066" s="290"/>
      <c r="BW1066" s="289"/>
      <c r="BX1066" s="289"/>
      <c r="BY1066" s="289"/>
      <c r="BZ1066" s="289"/>
      <c r="CA1066" s="279"/>
      <c r="CB1066" s="290"/>
      <c r="CC1066" s="289"/>
      <c r="CD1066" s="279"/>
      <c r="CE1066" s="328"/>
      <c r="CF1066" s="290"/>
      <c r="CG1066" s="289"/>
      <c r="CH1066" s="279"/>
      <c r="CI1066" s="328"/>
      <c r="CJ1066" s="290"/>
      <c r="CK1066" s="289"/>
      <c r="CL1066" s="279"/>
      <c r="CM1066" s="328"/>
      <c r="CN1066" s="290"/>
      <c r="CO1066" s="289"/>
      <c r="CP1066" s="279"/>
      <c r="CQ1066" s="328"/>
      <c r="CR1066" s="290"/>
      <c r="CS1066" s="289"/>
      <c r="CT1066" s="279"/>
      <c r="CU1066" s="328"/>
      <c r="CV1066" s="328"/>
      <c r="CW1066" s="290"/>
      <c r="CX1066" s="289"/>
      <c r="CY1066" s="279"/>
      <c r="CZ1066" s="328"/>
      <c r="DA1066" s="328"/>
      <c r="DB1066" s="290"/>
      <c r="DC1066" s="289"/>
      <c r="DD1066" s="279"/>
      <c r="DE1066" s="328"/>
      <c r="DF1066" s="328"/>
      <c r="DG1066" s="290"/>
      <c r="DH1066" s="183"/>
      <c r="DI1066" s="284"/>
      <c r="DJ1066" s="163">
        <v>1</v>
      </c>
      <c r="DK1066" s="163">
        <v>0</v>
      </c>
      <c r="DL1066" s="163">
        <v>0</v>
      </c>
      <c r="DM1066" s="163">
        <v>0</v>
      </c>
      <c r="DN1066" s="163">
        <v>1</v>
      </c>
      <c r="DO1066" s="163">
        <v>0</v>
      </c>
      <c r="DP1066" s="165">
        <v>1.2</v>
      </c>
      <c r="DQ1066" s="165"/>
      <c r="DR1066" s="165">
        <v>1.20000004768371</v>
      </c>
      <c r="DS1066" s="163">
        <v>10</v>
      </c>
      <c r="DT1066" s="163">
        <v>3</v>
      </c>
      <c r="DU1066" s="163">
        <v>3</v>
      </c>
      <c r="DV1066" s="163">
        <v>3</v>
      </c>
      <c r="DW1066" s="163">
        <v>1</v>
      </c>
      <c r="DX1066" s="163">
        <v>2</v>
      </c>
      <c r="DY1066" s="163">
        <v>0</v>
      </c>
      <c r="DZ1066" s="163">
        <v>0</v>
      </c>
      <c r="EA1066" s="163">
        <v>0</v>
      </c>
      <c r="EB1066" s="163">
        <v>0</v>
      </c>
      <c r="EC1066" s="163">
        <v>0</v>
      </c>
      <c r="ED1066" s="165">
        <v>0</v>
      </c>
      <c r="EE1066" s="165">
        <v>10.8000041198746</v>
      </c>
      <c r="EF1066" s="165">
        <v>5.4000020599373002</v>
      </c>
      <c r="EG1066" s="165">
        <v>16.200006179811901</v>
      </c>
      <c r="EH1066" s="166">
        <v>3.0000011444096102</v>
      </c>
      <c r="EI1066" s="165">
        <v>232.70769201751301</v>
      </c>
      <c r="EJ1066" s="164">
        <v>0.375</v>
      </c>
      <c r="EK1066" s="164">
        <v>0.28571428571428498</v>
      </c>
      <c r="EL1066" s="278">
        <v>0.42857142799999998</v>
      </c>
      <c r="EM1066" s="278">
        <v>0.14285714199999999</v>
      </c>
      <c r="EN1066" s="278">
        <v>0.42857142799999998</v>
      </c>
      <c r="EO1066" s="278">
        <v>0.25</v>
      </c>
      <c r="EP1066" s="278">
        <v>0.375</v>
      </c>
      <c r="EQ1066" s="278">
        <v>6.6666669999999997E-2</v>
      </c>
      <c r="ER1066" s="165">
        <v>-6.3177999976685606E-2</v>
      </c>
      <c r="ES1066" s="166">
        <v>16.200006179811901</v>
      </c>
      <c r="ET1066" s="166">
        <v>17.25</v>
      </c>
      <c r="EU1066" s="166">
        <v>14.4857522583024</v>
      </c>
      <c r="EV1066" s="166">
        <v>9.3399413571857206</v>
      </c>
      <c r="EW1066" s="166">
        <v>8.63172687576294</v>
      </c>
      <c r="EX1066" s="284">
        <v>-0.17672561109066001</v>
      </c>
    </row>
    <row r="1067" spans="1:260" ht="13" customHeight="1">
      <c r="A1067" s="160" t="s">
        <v>19</v>
      </c>
      <c r="B1067" s="160">
        <v>13066</v>
      </c>
      <c r="C1067" s="160">
        <v>700187</v>
      </c>
      <c r="D1067" s="160">
        <v>31883</v>
      </c>
      <c r="E1067" s="160" t="s">
        <v>598</v>
      </c>
      <c r="F1067" s="160" t="s">
        <v>598</v>
      </c>
      <c r="G1067" s="175"/>
      <c r="H1067" s="162" t="s">
        <v>288</v>
      </c>
      <c r="I1067" s="162" t="s">
        <v>2312</v>
      </c>
      <c r="J1067" s="160">
        <v>23</v>
      </c>
      <c r="K1067" s="161">
        <v>1</v>
      </c>
      <c r="M1067" s="184" t="s">
        <v>837</v>
      </c>
      <c r="Z1067" s="163"/>
      <c r="AS1067" s="278"/>
      <c r="AT1067" s="278"/>
      <c r="AU1067" s="278"/>
      <c r="AV1067" s="278"/>
      <c r="AW1067" s="278"/>
      <c r="AX1067" s="278"/>
      <c r="AY1067" s="456"/>
      <c r="AZ1067" s="278"/>
      <c r="BA1067" s="278"/>
      <c r="BB1067" s="278"/>
      <c r="BC1067" s="278"/>
      <c r="BD1067" s="164"/>
      <c r="BE1067" s="164"/>
      <c r="BF1067" s="164"/>
      <c r="BG1067" s="164"/>
      <c r="BH1067" s="164"/>
      <c r="BI1067" s="164"/>
      <c r="BJ1067" s="165"/>
      <c r="BK1067" s="164"/>
      <c r="BL1067" s="165"/>
      <c r="BM1067" s="165"/>
      <c r="BN1067" s="165"/>
      <c r="BO1067" s="165"/>
      <c r="BP1067" s="165"/>
      <c r="BQ1067" s="165"/>
      <c r="BR1067" s="165"/>
      <c r="BS1067" s="284"/>
      <c r="BT1067" s="289"/>
      <c r="BU1067" s="279"/>
      <c r="BV1067" s="290"/>
      <c r="BW1067" s="289"/>
      <c r="BX1067" s="289"/>
      <c r="BY1067" s="289"/>
      <c r="BZ1067" s="289"/>
      <c r="CA1067" s="279"/>
      <c r="CB1067" s="290"/>
      <c r="CC1067" s="289"/>
      <c r="CD1067" s="279"/>
      <c r="CE1067" s="328"/>
      <c r="CF1067" s="290"/>
      <c r="CG1067" s="289"/>
      <c r="CH1067" s="279"/>
      <c r="CI1067" s="328"/>
      <c r="CJ1067" s="290"/>
      <c r="CK1067" s="289"/>
      <c r="CL1067" s="279"/>
      <c r="CM1067" s="328"/>
      <c r="CN1067" s="290"/>
      <c r="CO1067" s="289"/>
      <c r="CP1067" s="279"/>
      <c r="CQ1067" s="328"/>
      <c r="CR1067" s="290"/>
      <c r="CS1067" s="289"/>
      <c r="CT1067" s="279"/>
      <c r="CU1067" s="328"/>
      <c r="CV1067" s="328"/>
      <c r="CW1067" s="290"/>
      <c r="CX1067" s="289"/>
      <c r="CY1067" s="279"/>
      <c r="CZ1067" s="328"/>
      <c r="DA1067" s="328"/>
      <c r="DB1067" s="290"/>
      <c r="DC1067" s="289"/>
      <c r="DD1067" s="279"/>
      <c r="DE1067" s="328"/>
      <c r="DF1067" s="328"/>
      <c r="DG1067" s="290"/>
      <c r="DH1067" s="183"/>
      <c r="DI1067" s="284"/>
      <c r="DJ1067" s="163">
        <v>8</v>
      </c>
      <c r="DK1067" s="163">
        <v>0</v>
      </c>
      <c r="DL1067" s="163">
        <v>0</v>
      </c>
      <c r="DM1067" s="163">
        <v>0</v>
      </c>
      <c r="DN1067" s="163">
        <v>0</v>
      </c>
      <c r="DO1067" s="163">
        <v>0</v>
      </c>
      <c r="DP1067" s="165">
        <v>6.2</v>
      </c>
      <c r="DQ1067" s="165"/>
      <c r="DR1067" s="165">
        <v>6.1999998092651296</v>
      </c>
      <c r="DS1067" s="163">
        <v>37</v>
      </c>
      <c r="DT1067" s="163">
        <v>14</v>
      </c>
      <c r="DU1067" s="163">
        <v>9</v>
      </c>
      <c r="DV1067" s="163">
        <v>9</v>
      </c>
      <c r="DW1067" s="163">
        <v>2</v>
      </c>
      <c r="DX1067" s="163">
        <v>3</v>
      </c>
      <c r="DY1067" s="163">
        <v>0</v>
      </c>
      <c r="DZ1067" s="163">
        <v>1</v>
      </c>
      <c r="EA1067" s="163">
        <v>0</v>
      </c>
      <c r="EB1067" s="163">
        <v>0</v>
      </c>
      <c r="EC1067" s="163">
        <v>2</v>
      </c>
      <c r="ED1067" s="165">
        <v>2.70000025749209</v>
      </c>
      <c r="EE1067" s="165">
        <v>4.0500003862381302</v>
      </c>
      <c r="EF1067" s="165">
        <v>2.70000025749209</v>
      </c>
      <c r="EG1067" s="165">
        <v>18.900001802444599</v>
      </c>
      <c r="EH1067" s="166">
        <v>2.5500002431869699</v>
      </c>
      <c r="EI1067" s="165">
        <v>197.801481623407</v>
      </c>
      <c r="EJ1067" s="164">
        <v>0.42424242424242398</v>
      </c>
      <c r="EK1067" s="164">
        <v>0.41379310344827502</v>
      </c>
      <c r="EL1067" s="278">
        <v>0.233333333</v>
      </c>
      <c r="EM1067" s="278">
        <v>0.266666666</v>
      </c>
      <c r="EN1067" s="278">
        <v>0.5</v>
      </c>
      <c r="EO1067" s="278">
        <v>9.6774189999999996E-2</v>
      </c>
      <c r="EP1067" s="278">
        <v>0.32258065000000002</v>
      </c>
      <c r="EQ1067" s="278">
        <v>6.6176470000000001E-2</v>
      </c>
      <c r="ER1067" s="165">
        <v>-0.46405600977654599</v>
      </c>
      <c r="ES1067" s="166">
        <v>12.150001158714399</v>
      </c>
      <c r="ET1067" s="166">
        <v>10.79</v>
      </c>
      <c r="EU1067" s="166">
        <v>8.1857483959198394</v>
      </c>
      <c r="EV1067" s="166">
        <v>7.6034871677090399</v>
      </c>
      <c r="EW1067" s="166">
        <v>6.5157289785985597</v>
      </c>
      <c r="EX1067" s="284">
        <v>-0.17705555260181399</v>
      </c>
    </row>
    <row r="1068" spans="1:260" ht="13" customHeight="1">
      <c r="A1068" s="160" t="s">
        <v>19</v>
      </c>
      <c r="C1068" s="160">
        <v>678821</v>
      </c>
      <c r="D1068" s="160">
        <v>24203</v>
      </c>
      <c r="E1068" s="160" t="s">
        <v>246</v>
      </c>
      <c r="F1068" s="160" t="s">
        <v>246</v>
      </c>
      <c r="G1068" s="175"/>
      <c r="H1068" s="162" t="s">
        <v>125</v>
      </c>
      <c r="I1068" s="162" t="s">
        <v>589</v>
      </c>
      <c r="J1068" s="160">
        <v>24</v>
      </c>
      <c r="K1068" s="161">
        <v>1</v>
      </c>
      <c r="Z1068" s="163"/>
      <c r="AS1068" s="278"/>
      <c r="AT1068" s="278"/>
      <c r="AU1068" s="278"/>
      <c r="AV1068" s="278"/>
      <c r="AW1068" s="278"/>
      <c r="AX1068" s="278"/>
      <c r="AY1068" s="456"/>
      <c r="AZ1068" s="278"/>
      <c r="BA1068" s="278"/>
      <c r="BB1068" s="278"/>
      <c r="BC1068" s="278"/>
      <c r="BD1068" s="164"/>
      <c r="BE1068" s="164"/>
      <c r="BF1068" s="164"/>
      <c r="BG1068" s="164"/>
      <c r="BH1068" s="164"/>
      <c r="BI1068" s="164"/>
      <c r="BJ1068" s="165"/>
      <c r="BK1068" s="164"/>
      <c r="BL1068" s="165"/>
      <c r="BM1068" s="165"/>
      <c r="BN1068" s="165"/>
      <c r="BO1068" s="165"/>
      <c r="BP1068" s="165"/>
      <c r="BQ1068" s="165"/>
      <c r="BR1068" s="165"/>
      <c r="BS1068" s="284"/>
      <c r="BT1068" s="289"/>
      <c r="BU1068" s="279"/>
      <c r="BV1068" s="290"/>
      <c r="BW1068" s="289"/>
      <c r="BX1068" s="289"/>
      <c r="BY1068" s="289"/>
      <c r="BZ1068" s="289"/>
      <c r="CA1068" s="279"/>
      <c r="CB1068" s="290"/>
      <c r="CC1068" s="289"/>
      <c r="CD1068" s="279"/>
      <c r="CE1068" s="328"/>
      <c r="CF1068" s="290"/>
      <c r="CG1068" s="289"/>
      <c r="CH1068" s="279"/>
      <c r="CI1068" s="328"/>
      <c r="CJ1068" s="290"/>
      <c r="CK1068" s="289"/>
      <c r="CL1068" s="279"/>
      <c r="CM1068" s="328"/>
      <c r="CN1068" s="290"/>
      <c r="CO1068" s="289"/>
      <c r="CP1068" s="279"/>
      <c r="CQ1068" s="328"/>
      <c r="CR1068" s="290"/>
      <c r="CS1068" s="289"/>
      <c r="CT1068" s="279"/>
      <c r="CU1068" s="328"/>
      <c r="CV1068" s="328"/>
      <c r="CW1068" s="290"/>
      <c r="CX1068" s="289"/>
      <c r="CY1068" s="279"/>
      <c r="CZ1068" s="328"/>
      <c r="DA1068" s="328"/>
      <c r="DB1068" s="290"/>
      <c r="DC1068" s="289"/>
      <c r="DD1068" s="279"/>
      <c r="DE1068" s="328"/>
      <c r="DF1068" s="328"/>
      <c r="DG1068" s="290"/>
      <c r="DH1068" s="183"/>
      <c r="DI1068" s="284"/>
      <c r="DJ1068" s="163">
        <v>9</v>
      </c>
      <c r="DK1068" s="163">
        <v>0</v>
      </c>
      <c r="DL1068" s="163">
        <v>0</v>
      </c>
      <c r="DM1068" s="163">
        <v>1</v>
      </c>
      <c r="DN1068" s="163">
        <v>1</v>
      </c>
      <c r="DO1068" s="163">
        <v>0</v>
      </c>
      <c r="DP1068" s="165">
        <v>8.1</v>
      </c>
      <c r="DQ1068" s="165"/>
      <c r="DR1068" s="165">
        <v>8.1000003814697195</v>
      </c>
      <c r="DS1068" s="163">
        <v>44</v>
      </c>
      <c r="DT1068" s="163">
        <v>10</v>
      </c>
      <c r="DU1068" s="163">
        <v>9</v>
      </c>
      <c r="DV1068" s="163">
        <v>7</v>
      </c>
      <c r="DW1068" s="163">
        <v>1</v>
      </c>
      <c r="DX1068" s="163">
        <v>8</v>
      </c>
      <c r="DY1068" s="163">
        <v>0</v>
      </c>
      <c r="DZ1068" s="163">
        <v>1</v>
      </c>
      <c r="EA1068" s="163">
        <v>1</v>
      </c>
      <c r="EB1068" s="163">
        <v>1</v>
      </c>
      <c r="EC1068" s="163">
        <v>5</v>
      </c>
      <c r="ED1068" s="165">
        <v>5.4000020599373002</v>
      </c>
      <c r="EE1068" s="165">
        <v>8.6400032958996906</v>
      </c>
      <c r="EF1068" s="165">
        <v>1.08000041198746</v>
      </c>
      <c r="EG1068" s="165">
        <v>10.8000041198746</v>
      </c>
      <c r="EH1068" s="166">
        <v>2.16000082397492</v>
      </c>
      <c r="EI1068" s="165">
        <v>166.70613824594099</v>
      </c>
      <c r="EJ1068" s="164">
        <v>0.28571428571428498</v>
      </c>
      <c r="EK1068" s="164">
        <v>0.31034482758620602</v>
      </c>
      <c r="EL1068" s="278">
        <v>0.266666666</v>
      </c>
      <c r="EM1068" s="278">
        <v>0.266666666</v>
      </c>
      <c r="EN1068" s="278">
        <v>0.46666666600000001</v>
      </c>
      <c r="EO1068" s="278">
        <v>6.6666669999999997E-2</v>
      </c>
      <c r="EP1068" s="278">
        <v>0.43333333000000002</v>
      </c>
      <c r="EQ1068" s="278">
        <v>7.8125E-2</v>
      </c>
      <c r="ER1068" s="165">
        <v>0.430841221441853</v>
      </c>
      <c r="ES1068" s="166">
        <v>7.5600028839122304</v>
      </c>
      <c r="ET1068" s="166">
        <v>7.22</v>
      </c>
      <c r="EU1068" s="166">
        <v>6.6857492828374303</v>
      </c>
      <c r="EV1068" s="166">
        <v>7.6029946238028296</v>
      </c>
      <c r="EW1068" s="166">
        <v>6.7826146393024898</v>
      </c>
      <c r="EX1068" s="284">
        <v>-0.19364498555660201</v>
      </c>
    </row>
    <row r="1069" spans="1:260" ht="13" customHeight="1">
      <c r="A1069" s="160" t="s">
        <v>19</v>
      </c>
      <c r="B1069" s="160">
        <v>11548</v>
      </c>
      <c r="C1069" s="160">
        <v>621363</v>
      </c>
      <c r="D1069" s="160">
        <v>19403</v>
      </c>
      <c r="E1069" s="160" t="s">
        <v>3328</v>
      </c>
      <c r="F1069" s="160" t="s">
        <v>3328</v>
      </c>
      <c r="G1069" s="175"/>
      <c r="H1069" s="168" t="s">
        <v>1279</v>
      </c>
      <c r="I1069" s="169" t="s">
        <v>802</v>
      </c>
      <c r="J1069" s="170">
        <v>31</v>
      </c>
      <c r="K1069" s="161">
        <v>1</v>
      </c>
      <c r="M1069" s="184" t="s">
        <v>46</v>
      </c>
      <c r="Z1069" s="163"/>
      <c r="AS1069" s="278"/>
      <c r="AT1069" s="278"/>
      <c r="AU1069" s="278"/>
      <c r="AV1069" s="278"/>
      <c r="AW1069" s="278"/>
      <c r="AX1069" s="278"/>
      <c r="AY1069" s="456"/>
      <c r="AZ1069" s="278"/>
      <c r="BA1069" s="278"/>
      <c r="BB1069" s="278"/>
      <c r="BC1069" s="278"/>
      <c r="BD1069" s="164"/>
      <c r="BE1069" s="164"/>
      <c r="BF1069" s="164"/>
      <c r="BG1069" s="164"/>
      <c r="BH1069" s="164"/>
      <c r="BI1069" s="164"/>
      <c r="BJ1069" s="165"/>
      <c r="BK1069" s="164"/>
      <c r="BL1069" s="165"/>
      <c r="BM1069" s="165"/>
      <c r="BN1069" s="165"/>
      <c r="BO1069" s="165"/>
      <c r="BP1069" s="165"/>
      <c r="BQ1069" s="165"/>
      <c r="BR1069" s="165"/>
      <c r="BS1069" s="284"/>
      <c r="BT1069" s="289"/>
      <c r="BU1069" s="279"/>
      <c r="BV1069" s="290"/>
      <c r="BW1069" s="289"/>
      <c r="BX1069" s="289"/>
      <c r="BY1069" s="289"/>
      <c r="BZ1069" s="289"/>
      <c r="CA1069" s="279"/>
      <c r="CB1069" s="290"/>
      <c r="CC1069" s="289"/>
      <c r="CD1069" s="279"/>
      <c r="CE1069" s="328"/>
      <c r="CF1069" s="290"/>
      <c r="CG1069" s="289"/>
      <c r="CH1069" s="279"/>
      <c r="CI1069" s="328"/>
      <c r="CJ1069" s="290"/>
      <c r="CK1069" s="289"/>
      <c r="CL1069" s="279"/>
      <c r="CM1069" s="328"/>
      <c r="CN1069" s="290"/>
      <c r="CO1069" s="289"/>
      <c r="CP1069" s="279"/>
      <c r="CQ1069" s="328"/>
      <c r="CR1069" s="290"/>
      <c r="CS1069" s="289"/>
      <c r="CT1069" s="279"/>
      <c r="CU1069" s="328"/>
      <c r="CV1069" s="328"/>
      <c r="CW1069" s="290"/>
      <c r="CX1069" s="289"/>
      <c r="CY1069" s="279"/>
      <c r="CZ1069" s="328"/>
      <c r="DA1069" s="328"/>
      <c r="DB1069" s="290"/>
      <c r="DC1069" s="289"/>
      <c r="DD1069" s="279"/>
      <c r="DE1069" s="328"/>
      <c r="DF1069" s="328"/>
      <c r="DG1069" s="290"/>
      <c r="DH1069" s="289"/>
      <c r="DI1069" s="284"/>
      <c r="DJ1069" s="163">
        <v>14</v>
      </c>
      <c r="DK1069" s="163">
        <v>0</v>
      </c>
      <c r="DL1069" s="163">
        <v>0</v>
      </c>
      <c r="DM1069" s="163">
        <v>1</v>
      </c>
      <c r="DN1069" s="163">
        <v>2</v>
      </c>
      <c r="DO1069" s="163">
        <v>0</v>
      </c>
      <c r="DP1069" s="165">
        <v>9.1</v>
      </c>
      <c r="DQ1069" s="165"/>
      <c r="DR1069" s="165">
        <v>8.3999998122453601</v>
      </c>
      <c r="DS1069" s="163">
        <v>52</v>
      </c>
      <c r="DT1069" s="163">
        <v>12</v>
      </c>
      <c r="DU1069" s="163">
        <v>14</v>
      </c>
      <c r="DV1069" s="163">
        <v>13</v>
      </c>
      <c r="DW1069" s="163">
        <v>1</v>
      </c>
      <c r="DX1069" s="163">
        <v>14</v>
      </c>
      <c r="DY1069" s="163">
        <v>0</v>
      </c>
      <c r="DZ1069" s="163">
        <v>0</v>
      </c>
      <c r="EA1069" s="163">
        <v>1</v>
      </c>
      <c r="EB1069" s="163">
        <v>0</v>
      </c>
      <c r="EC1069" s="163">
        <v>11</v>
      </c>
      <c r="ED1069" s="165">
        <v>10.607147621487099</v>
      </c>
      <c r="EE1069" s="165">
        <v>13.500006063710901</v>
      </c>
      <c r="EF1069" s="165">
        <v>0.96428614740792495</v>
      </c>
      <c r="EG1069" s="165">
        <v>11.571433768895099</v>
      </c>
      <c r="EH1069" s="166">
        <v>2.7857155369562299</v>
      </c>
      <c r="EI1069" s="165">
        <v>214.99801030774199</v>
      </c>
      <c r="EJ1069" s="164">
        <v>0.31578947368421001</v>
      </c>
      <c r="EK1069" s="164">
        <v>0.42307692307692302</v>
      </c>
      <c r="EL1069" s="278">
        <v>0.222222222</v>
      </c>
      <c r="EM1069" s="278">
        <v>0.29629629600000001</v>
      </c>
      <c r="EN1069" s="278">
        <v>0.48148148099999999</v>
      </c>
      <c r="EO1069" s="278">
        <v>0.11111111</v>
      </c>
      <c r="EP1069" s="278">
        <v>0.48148148000000002</v>
      </c>
      <c r="EQ1069" s="278">
        <v>6.1475410000000001E-2</v>
      </c>
      <c r="ER1069" s="165">
        <v>-0.37288025564701199</v>
      </c>
      <c r="ES1069" s="166">
        <v>12.535719916303</v>
      </c>
      <c r="ET1069" s="166">
        <v>5.73</v>
      </c>
      <c r="EU1069" s="166">
        <v>6.6214637833749599</v>
      </c>
      <c r="EV1069" s="166">
        <v>7.2824452590796298</v>
      </c>
      <c r="EW1069" s="166">
        <v>7.0351044957343696</v>
      </c>
      <c r="EX1069" s="284">
        <v>-0.19704122655093601</v>
      </c>
      <c r="FA1069" s="167"/>
      <c r="FB1069" s="167"/>
      <c r="FC1069" s="167"/>
      <c r="FD1069" s="167"/>
      <c r="FE1069" s="167"/>
      <c r="FF1069" s="167"/>
      <c r="FG1069" s="167"/>
      <c r="FH1069" s="167"/>
      <c r="FI1069" s="167"/>
      <c r="FJ1069" s="167"/>
      <c r="FK1069" s="167"/>
      <c r="FL1069" s="167"/>
      <c r="FM1069" s="167"/>
      <c r="FN1069" s="167"/>
      <c r="FO1069" s="167"/>
      <c r="FP1069" s="167"/>
      <c r="FQ1069" s="167"/>
      <c r="FR1069" s="167"/>
      <c r="FS1069" s="167"/>
      <c r="FT1069" s="167"/>
      <c r="FU1069" s="167"/>
      <c r="FV1069" s="167"/>
      <c r="FW1069" s="167"/>
      <c r="FX1069" s="167"/>
      <c r="FY1069" s="167"/>
      <c r="FZ1069" s="167"/>
      <c r="GA1069" s="167"/>
      <c r="GB1069" s="167"/>
      <c r="GC1069" s="167"/>
      <c r="GD1069" s="167"/>
      <c r="GE1069" s="167"/>
      <c r="GF1069" s="167"/>
      <c r="GG1069" s="167"/>
      <c r="GH1069" s="167"/>
      <c r="GI1069" s="167"/>
      <c r="GJ1069" s="167"/>
      <c r="GK1069" s="167"/>
      <c r="GL1069" s="167"/>
      <c r="GM1069" s="167"/>
      <c r="GN1069" s="167"/>
      <c r="GO1069" s="167"/>
      <c r="GP1069" s="167"/>
      <c r="GQ1069" s="167"/>
      <c r="GR1069" s="167"/>
      <c r="GS1069" s="167"/>
      <c r="GT1069" s="167"/>
      <c r="GU1069" s="167"/>
      <c r="GV1069" s="167"/>
      <c r="GW1069" s="167"/>
      <c r="GX1069" s="167"/>
      <c r="GY1069" s="167"/>
      <c r="GZ1069" s="167"/>
      <c r="HA1069" s="167"/>
      <c r="HB1069" s="167"/>
      <c r="HC1069" s="167"/>
      <c r="HD1069" s="167"/>
      <c r="HE1069" s="167"/>
      <c r="HF1069" s="167"/>
      <c r="HG1069" s="167"/>
      <c r="HH1069" s="167"/>
      <c r="HI1069" s="167"/>
      <c r="HJ1069" s="167"/>
      <c r="HK1069" s="167"/>
      <c r="HL1069" s="167"/>
      <c r="HM1069" s="167"/>
      <c r="HN1069" s="167"/>
      <c r="HO1069" s="167"/>
      <c r="HP1069" s="167"/>
      <c r="HQ1069" s="167"/>
      <c r="HR1069" s="167"/>
      <c r="HS1069" s="167"/>
      <c r="HT1069" s="167"/>
      <c r="HU1069" s="167"/>
      <c r="HV1069" s="167"/>
      <c r="HW1069" s="167"/>
      <c r="HX1069" s="167"/>
      <c r="HY1069" s="167"/>
      <c r="HZ1069" s="167"/>
      <c r="IA1069" s="167"/>
      <c r="IB1069" s="167"/>
      <c r="IC1069" s="167"/>
      <c r="ID1069" s="167"/>
      <c r="IE1069" s="167"/>
      <c r="IF1069" s="167"/>
      <c r="IG1069" s="167"/>
      <c r="IH1069" s="167"/>
      <c r="II1069" s="167"/>
      <c r="IJ1069" s="167"/>
      <c r="IK1069" s="167"/>
      <c r="IL1069" s="167"/>
      <c r="IM1069" s="167"/>
      <c r="IN1069" s="167"/>
      <c r="IO1069" s="167"/>
      <c r="IP1069" s="167"/>
      <c r="IQ1069" s="167"/>
      <c r="IR1069" s="167"/>
      <c r="IS1069" s="167"/>
      <c r="IT1069" s="167"/>
      <c r="IU1069" s="167"/>
      <c r="IV1069" s="167"/>
      <c r="IW1069" s="167"/>
      <c r="IX1069" s="167"/>
      <c r="IY1069" s="167"/>
      <c r="IZ1069" s="167"/>
    </row>
    <row r="1070" spans="1:260" ht="13" customHeight="1">
      <c r="A1070" s="160" t="s">
        <v>19</v>
      </c>
      <c r="B1070" s="160">
        <v>10767</v>
      </c>
      <c r="C1070" s="160">
        <v>614179</v>
      </c>
      <c r="D1070" s="160">
        <v>14552</v>
      </c>
      <c r="E1070" s="160" t="s">
        <v>3328</v>
      </c>
      <c r="F1070" s="160" t="s">
        <v>3328</v>
      </c>
      <c r="G1070" s="175"/>
      <c r="H1070" s="168" t="s">
        <v>475</v>
      </c>
      <c r="I1070" s="169" t="s">
        <v>3356</v>
      </c>
      <c r="J1070" s="170">
        <v>30</v>
      </c>
      <c r="K1070" s="161">
        <v>1</v>
      </c>
      <c r="M1070" s="184" t="s">
        <v>837</v>
      </c>
      <c r="Z1070" s="163"/>
      <c r="AS1070" s="278"/>
      <c r="AT1070" s="278"/>
      <c r="AU1070" s="278"/>
      <c r="AV1070" s="278"/>
      <c r="AW1070" s="278"/>
      <c r="AX1070" s="278"/>
      <c r="AY1070" s="456"/>
      <c r="AZ1070" s="278"/>
      <c r="BA1070" s="278"/>
      <c r="BB1070" s="278"/>
      <c r="BC1070" s="278"/>
      <c r="BD1070" s="164"/>
      <c r="BE1070" s="164"/>
      <c r="BF1070" s="164"/>
      <c r="BG1070" s="164"/>
      <c r="BH1070" s="164"/>
      <c r="BI1070" s="164"/>
      <c r="BJ1070" s="165"/>
      <c r="BK1070" s="164"/>
      <c r="BL1070" s="165"/>
      <c r="BM1070" s="165"/>
      <c r="BN1070" s="165"/>
      <c r="BO1070" s="165"/>
      <c r="BP1070" s="165"/>
      <c r="BQ1070" s="165"/>
      <c r="BR1070" s="165"/>
      <c r="BS1070" s="284"/>
      <c r="BT1070" s="289"/>
      <c r="BU1070" s="279"/>
      <c r="BV1070" s="290"/>
      <c r="BW1070" s="289"/>
      <c r="BX1070" s="289"/>
      <c r="BY1070" s="289"/>
      <c r="BZ1070" s="289"/>
      <c r="CA1070" s="279"/>
      <c r="CB1070" s="290"/>
      <c r="CC1070" s="289"/>
      <c r="CD1070" s="279"/>
      <c r="CE1070" s="328"/>
      <c r="CF1070" s="290"/>
      <c r="CG1070" s="289"/>
      <c r="CH1070" s="279"/>
      <c r="CI1070" s="328"/>
      <c r="CJ1070" s="290"/>
      <c r="CK1070" s="289"/>
      <c r="CL1070" s="279"/>
      <c r="CM1070" s="328"/>
      <c r="CN1070" s="290"/>
      <c r="CO1070" s="289"/>
      <c r="CP1070" s="279"/>
      <c r="CQ1070" s="328"/>
      <c r="CR1070" s="290"/>
      <c r="CS1070" s="289"/>
      <c r="CT1070" s="279"/>
      <c r="CU1070" s="328"/>
      <c r="CV1070" s="328"/>
      <c r="CW1070" s="290"/>
      <c r="CX1070" s="289"/>
      <c r="CY1070" s="279"/>
      <c r="CZ1070" s="328"/>
      <c r="DA1070" s="328"/>
      <c r="DB1070" s="290"/>
      <c r="DC1070" s="289"/>
      <c r="DD1070" s="279"/>
      <c r="DE1070" s="328"/>
      <c r="DF1070" s="328"/>
      <c r="DG1070" s="290"/>
      <c r="DH1070" s="289"/>
      <c r="DI1070" s="284"/>
      <c r="DJ1070" s="163">
        <v>18</v>
      </c>
      <c r="DK1070" s="163">
        <v>0</v>
      </c>
      <c r="DL1070" s="163">
        <v>0</v>
      </c>
      <c r="DM1070" s="163">
        <v>1</v>
      </c>
      <c r="DN1070" s="163">
        <v>0</v>
      </c>
      <c r="DO1070" s="163">
        <v>0</v>
      </c>
      <c r="DP1070" s="165">
        <v>16.100000000000001</v>
      </c>
      <c r="DQ1070" s="165"/>
      <c r="DR1070" s="165">
        <v>16.100000381469702</v>
      </c>
      <c r="DS1070" s="163">
        <v>79</v>
      </c>
      <c r="DT1070" s="163">
        <v>23</v>
      </c>
      <c r="DU1070" s="163">
        <v>17</v>
      </c>
      <c r="DV1070" s="163">
        <v>16</v>
      </c>
      <c r="DW1070" s="163">
        <v>3</v>
      </c>
      <c r="DX1070" s="163">
        <v>9</v>
      </c>
      <c r="DY1070" s="163">
        <v>0</v>
      </c>
      <c r="DZ1070" s="163">
        <v>0</v>
      </c>
      <c r="EA1070" s="163">
        <v>0</v>
      </c>
      <c r="EB1070" s="163">
        <v>1</v>
      </c>
      <c r="EC1070" s="163">
        <v>15</v>
      </c>
      <c r="ED1070" s="165">
        <v>8.2653082137011804</v>
      </c>
      <c r="EE1070" s="165">
        <v>4.9591849282207097</v>
      </c>
      <c r="EF1070" s="165">
        <v>1.65306164274023</v>
      </c>
      <c r="EG1070" s="165">
        <v>12.673472594341799</v>
      </c>
      <c r="EH1070" s="166">
        <v>1.95918416917361</v>
      </c>
      <c r="EI1070" s="165">
        <v>151.20736220576001</v>
      </c>
      <c r="EJ1070" s="164">
        <v>0.32857142857142801</v>
      </c>
      <c r="EK1070" s="164">
        <v>0.38461538461538403</v>
      </c>
      <c r="EL1070" s="278">
        <v>0.44444444399999999</v>
      </c>
      <c r="EM1070" s="278">
        <v>0.222222222</v>
      </c>
      <c r="EN1070" s="278">
        <v>0.33333333300000001</v>
      </c>
      <c r="EO1070" s="278">
        <v>7.2727269999999997E-2</v>
      </c>
      <c r="EP1070" s="278">
        <v>0.38181818000000001</v>
      </c>
      <c r="EQ1070" s="278">
        <v>0.1192053</v>
      </c>
      <c r="ER1070" s="165">
        <v>-0.24173395072161999</v>
      </c>
      <c r="ES1070" s="166">
        <v>8.8163287612812606</v>
      </c>
      <c r="ET1070" s="166">
        <v>4.5</v>
      </c>
      <c r="EU1070" s="166">
        <v>5.2898300998662098</v>
      </c>
      <c r="EV1070" s="166">
        <v>4.5270897406693598</v>
      </c>
      <c r="EW1070" s="166">
        <v>4.4111927178011596</v>
      </c>
      <c r="EX1070" s="284">
        <v>-0.19826701562851601</v>
      </c>
    </row>
    <row r="1071" spans="1:260" ht="13" customHeight="1">
      <c r="A1071" s="160" t="s">
        <v>19</v>
      </c>
      <c r="B1071" s="160">
        <v>12809</v>
      </c>
      <c r="C1071" s="160">
        <v>686747</v>
      </c>
      <c r="D1071" s="160">
        <v>25481</v>
      </c>
      <c r="E1071" s="160" t="s">
        <v>188</v>
      </c>
      <c r="F1071" s="160" t="s">
        <v>188</v>
      </c>
      <c r="G1071" s="175"/>
      <c r="H1071" s="162" t="s">
        <v>3487</v>
      </c>
      <c r="I1071" s="162" t="s">
        <v>536</v>
      </c>
      <c r="J1071" s="160">
        <v>27</v>
      </c>
      <c r="K1071" s="161">
        <v>1</v>
      </c>
      <c r="M1071" s="184" t="s">
        <v>46</v>
      </c>
      <c r="Z1071" s="163"/>
      <c r="AS1071" s="278"/>
      <c r="AT1071" s="278"/>
      <c r="AU1071" s="278"/>
      <c r="AV1071" s="278"/>
      <c r="AW1071" s="278"/>
      <c r="AX1071" s="278"/>
      <c r="AY1071" s="456"/>
      <c r="AZ1071" s="278"/>
      <c r="BA1071" s="278"/>
      <c r="BB1071" s="278"/>
      <c r="BC1071" s="278"/>
      <c r="BD1071" s="164"/>
      <c r="BE1071" s="164"/>
      <c r="BF1071" s="164"/>
      <c r="BG1071" s="164"/>
      <c r="BH1071" s="164"/>
      <c r="BI1071" s="164"/>
      <c r="BJ1071" s="165"/>
      <c r="BK1071" s="164"/>
      <c r="BL1071" s="165"/>
      <c r="BM1071" s="165"/>
      <c r="BN1071" s="165"/>
      <c r="BO1071" s="165"/>
      <c r="BP1071" s="165"/>
      <c r="BQ1071" s="165"/>
      <c r="BR1071" s="165"/>
      <c r="BS1071" s="284"/>
      <c r="BT1071" s="289"/>
      <c r="BU1071" s="279"/>
      <c r="BV1071" s="290"/>
      <c r="BW1071" s="289"/>
      <c r="BX1071" s="289"/>
      <c r="BY1071" s="289"/>
      <c r="BZ1071" s="289"/>
      <c r="CA1071" s="279"/>
      <c r="CB1071" s="290"/>
      <c r="CC1071" s="289"/>
      <c r="CD1071" s="279"/>
      <c r="CE1071" s="328"/>
      <c r="CF1071" s="290"/>
      <c r="CG1071" s="289"/>
      <c r="CH1071" s="279"/>
      <c r="CI1071" s="328"/>
      <c r="CJ1071" s="290"/>
      <c r="CK1071" s="289"/>
      <c r="CL1071" s="279"/>
      <c r="CM1071" s="328"/>
      <c r="CN1071" s="290"/>
      <c r="CO1071" s="289"/>
      <c r="CP1071" s="279"/>
      <c r="CQ1071" s="328"/>
      <c r="CR1071" s="290"/>
      <c r="CS1071" s="289"/>
      <c r="CT1071" s="279"/>
      <c r="CU1071" s="328"/>
      <c r="CV1071" s="328"/>
      <c r="CW1071" s="290"/>
      <c r="CX1071" s="289"/>
      <c r="CY1071" s="279"/>
      <c r="CZ1071" s="328"/>
      <c r="DA1071" s="328"/>
      <c r="DB1071" s="290"/>
      <c r="DC1071" s="289"/>
      <c r="DD1071" s="279"/>
      <c r="DE1071" s="328"/>
      <c r="DF1071" s="328"/>
      <c r="DG1071" s="290"/>
      <c r="DH1071" s="289"/>
      <c r="DI1071" s="284"/>
      <c r="DJ1071" s="163">
        <v>3</v>
      </c>
      <c r="DK1071" s="163">
        <v>0</v>
      </c>
      <c r="DL1071" s="163">
        <v>0</v>
      </c>
      <c r="DM1071" s="163">
        <v>0</v>
      </c>
      <c r="DN1071" s="163">
        <v>0</v>
      </c>
      <c r="DO1071" s="163">
        <v>0</v>
      </c>
      <c r="DP1071" s="165">
        <v>4.2</v>
      </c>
      <c r="DQ1071" s="165"/>
      <c r="DR1071" s="165">
        <v>4.1999998092651296</v>
      </c>
      <c r="DS1071" s="163">
        <v>24</v>
      </c>
      <c r="DT1071" s="163">
        <v>10</v>
      </c>
      <c r="DU1071" s="163">
        <v>6</v>
      </c>
      <c r="DV1071" s="163">
        <v>6</v>
      </c>
      <c r="DW1071" s="163">
        <v>3</v>
      </c>
      <c r="DX1071" s="163">
        <v>2</v>
      </c>
      <c r="DY1071" s="163">
        <v>0</v>
      </c>
      <c r="DZ1071" s="163">
        <v>0</v>
      </c>
      <c r="EA1071" s="163">
        <v>0</v>
      </c>
      <c r="EB1071" s="163">
        <v>0</v>
      </c>
      <c r="EC1071" s="163">
        <v>1</v>
      </c>
      <c r="ED1071" s="165">
        <v>1.9285716913184601</v>
      </c>
      <c r="EE1071" s="165">
        <v>3.8571433826369299</v>
      </c>
      <c r="EF1071" s="165">
        <v>5.7857150739553997</v>
      </c>
      <c r="EG1071" s="165">
        <v>19.2857169131847</v>
      </c>
      <c r="EH1071" s="166">
        <v>2.5714289217579598</v>
      </c>
      <c r="EI1071" s="165">
        <v>198.45963971964201</v>
      </c>
      <c r="EJ1071" s="164">
        <v>0.45454545454545398</v>
      </c>
      <c r="EK1071" s="164">
        <v>0.38888888888888801</v>
      </c>
      <c r="EL1071" s="278">
        <v>0.3</v>
      </c>
      <c r="EM1071" s="278">
        <v>0.25</v>
      </c>
      <c r="EN1071" s="278">
        <v>0.45</v>
      </c>
      <c r="EO1071" s="278">
        <v>0.14285713999999999</v>
      </c>
      <c r="EP1071" s="278">
        <v>0.23809524000000001</v>
      </c>
      <c r="EQ1071" s="278">
        <v>4.4117650000000001E-2</v>
      </c>
      <c r="ER1071" s="165">
        <v>-7.4273923529914104E-2</v>
      </c>
      <c r="ES1071" s="166">
        <v>11.571430147910799</v>
      </c>
      <c r="ET1071" s="166">
        <v>7.31</v>
      </c>
      <c r="EU1071" s="166">
        <v>12.300034879178501</v>
      </c>
      <c r="EV1071" s="166">
        <v>6.7866674086001204</v>
      </c>
      <c r="EW1071" s="166">
        <v>6.4326166738794397</v>
      </c>
      <c r="EX1071" s="284">
        <v>-0.207424506545066</v>
      </c>
    </row>
    <row r="1072" spans="1:260" ht="13" customHeight="1">
      <c r="A1072" s="160" t="s">
        <v>19</v>
      </c>
      <c r="B1072" s="160">
        <v>12915</v>
      </c>
      <c r="C1072" s="160">
        <v>687424</v>
      </c>
      <c r="D1072" s="160">
        <v>26034</v>
      </c>
      <c r="E1072" s="160" t="s">
        <v>4356</v>
      </c>
      <c r="F1072" s="160" t="s">
        <v>4356</v>
      </c>
      <c r="G1072" s="175"/>
      <c r="H1072" s="162" t="s">
        <v>642</v>
      </c>
      <c r="I1072" s="162" t="s">
        <v>110</v>
      </c>
      <c r="J1072" s="160">
        <v>27</v>
      </c>
      <c r="K1072" s="161">
        <v>1</v>
      </c>
      <c r="M1072" s="184" t="s">
        <v>837</v>
      </c>
      <c r="Z1072" s="163"/>
      <c r="AS1072" s="278"/>
      <c r="AT1072" s="278"/>
      <c r="AU1072" s="278"/>
      <c r="AV1072" s="278"/>
      <c r="AW1072" s="278"/>
      <c r="AX1072" s="278"/>
      <c r="AY1072" s="456"/>
      <c r="AZ1072" s="278"/>
      <c r="BA1072" s="278"/>
      <c r="BB1072" s="278"/>
      <c r="BC1072" s="278"/>
      <c r="BD1072" s="164"/>
      <c r="BE1072" s="164"/>
      <c r="BF1072" s="164"/>
      <c r="BG1072" s="164"/>
      <c r="BH1072" s="164"/>
      <c r="BI1072" s="164"/>
      <c r="BJ1072" s="165"/>
      <c r="BK1072" s="164"/>
      <c r="BL1072" s="165"/>
      <c r="BM1072" s="165"/>
      <c r="BN1072" s="165"/>
      <c r="BO1072" s="165"/>
      <c r="BP1072" s="165"/>
      <c r="BQ1072" s="165"/>
      <c r="BR1072" s="165"/>
      <c r="BS1072" s="284"/>
      <c r="BT1072" s="289"/>
      <c r="BU1072" s="279"/>
      <c r="BV1072" s="290"/>
      <c r="BW1072" s="289"/>
      <c r="BX1072" s="289"/>
      <c r="BY1072" s="289"/>
      <c r="BZ1072" s="289"/>
      <c r="CA1072" s="279"/>
      <c r="CB1072" s="290"/>
      <c r="CC1072" s="289"/>
      <c r="CD1072" s="279"/>
      <c r="CE1072" s="328"/>
      <c r="CF1072" s="290"/>
      <c r="CG1072" s="289"/>
      <c r="CH1072" s="279"/>
      <c r="CI1072" s="328"/>
      <c r="CJ1072" s="290"/>
      <c r="CK1072" s="289"/>
      <c r="CL1072" s="279"/>
      <c r="CM1072" s="328"/>
      <c r="CN1072" s="290"/>
      <c r="CO1072" s="289"/>
      <c r="CP1072" s="279"/>
      <c r="CQ1072" s="328"/>
      <c r="CR1072" s="290"/>
      <c r="CS1072" s="289"/>
      <c r="CT1072" s="279"/>
      <c r="CU1072" s="328"/>
      <c r="CV1072" s="328"/>
      <c r="CW1072" s="290"/>
      <c r="CX1072" s="289"/>
      <c r="CY1072" s="279"/>
      <c r="CZ1072" s="328"/>
      <c r="DA1072" s="328"/>
      <c r="DB1072" s="290"/>
      <c r="DC1072" s="289"/>
      <c r="DD1072" s="279"/>
      <c r="DE1072" s="328"/>
      <c r="DF1072" s="328"/>
      <c r="DG1072" s="290"/>
      <c r="DH1072" s="183"/>
      <c r="DI1072" s="284"/>
      <c r="DJ1072" s="163">
        <v>6</v>
      </c>
      <c r="DK1072" s="163">
        <v>0</v>
      </c>
      <c r="DL1072" s="163">
        <v>0</v>
      </c>
      <c r="DM1072" s="163">
        <v>0</v>
      </c>
      <c r="DN1072" s="163">
        <v>0</v>
      </c>
      <c r="DO1072" s="163">
        <v>0</v>
      </c>
      <c r="DP1072" s="165">
        <v>6</v>
      </c>
      <c r="DQ1072" s="165"/>
      <c r="DR1072" s="165">
        <v>6</v>
      </c>
      <c r="DS1072" s="163">
        <v>33</v>
      </c>
      <c r="DT1072" s="163">
        <v>10</v>
      </c>
      <c r="DU1072" s="163">
        <v>8</v>
      </c>
      <c r="DV1072" s="163">
        <v>8</v>
      </c>
      <c r="DW1072" s="163">
        <v>3</v>
      </c>
      <c r="DX1072" s="163">
        <v>5</v>
      </c>
      <c r="DY1072" s="163">
        <v>1</v>
      </c>
      <c r="DZ1072" s="163">
        <v>0</v>
      </c>
      <c r="EA1072" s="163">
        <v>1</v>
      </c>
      <c r="EB1072" s="163">
        <v>0</v>
      </c>
      <c r="EC1072" s="163">
        <v>7</v>
      </c>
      <c r="ED1072" s="165">
        <v>10.500001668930301</v>
      </c>
      <c r="EE1072" s="165">
        <v>7.5000011920930802</v>
      </c>
      <c r="EF1072" s="165">
        <v>4.5000007152558501</v>
      </c>
      <c r="EG1072" s="165">
        <v>15.0000023841861</v>
      </c>
      <c r="EH1072" s="166">
        <v>2.5000003973643601</v>
      </c>
      <c r="EI1072" s="165">
        <v>193.923033528714</v>
      </c>
      <c r="EJ1072" s="164">
        <v>0.35714285714285698</v>
      </c>
      <c r="EK1072" s="164">
        <v>0.38888888888888801</v>
      </c>
      <c r="EL1072" s="278">
        <v>0.19047618999999999</v>
      </c>
      <c r="EM1072" s="278">
        <v>0.33333333300000001</v>
      </c>
      <c r="EN1072" s="278">
        <v>0.47619047599999997</v>
      </c>
      <c r="EO1072" s="278">
        <v>0.23809524000000001</v>
      </c>
      <c r="EP1072" s="278">
        <v>0.61904762000000002</v>
      </c>
      <c r="EQ1072" s="278">
        <v>0.13178295000000001</v>
      </c>
      <c r="ER1072" s="165">
        <v>-0.53669178852421595</v>
      </c>
      <c r="ES1072" s="166">
        <v>12.000001907348899</v>
      </c>
      <c r="ET1072" s="166">
        <v>7.59</v>
      </c>
      <c r="EU1072" s="166">
        <v>9.7524156358508591</v>
      </c>
      <c r="EV1072" s="166">
        <v>5.7099993098579001</v>
      </c>
      <c r="EW1072" s="166">
        <v>5.0282441131212998</v>
      </c>
      <c r="EX1072" s="284">
        <v>-0.20766095817089</v>
      </c>
    </row>
    <row r="1073" spans="1:155" ht="13" customHeight="1">
      <c r="A1073" s="160" t="s">
        <v>19</v>
      </c>
      <c r="C1073" s="160">
        <v>702795</v>
      </c>
      <c r="D1073" s="160">
        <v>29521</v>
      </c>
      <c r="E1073" s="160" t="s">
        <v>3328</v>
      </c>
      <c r="F1073" s="160" t="s">
        <v>3328</v>
      </c>
      <c r="G1073" s="175"/>
      <c r="H1073" s="162" t="s">
        <v>4152</v>
      </c>
      <c r="I1073" s="162" t="s">
        <v>549</v>
      </c>
      <c r="J1073" s="160">
        <v>26</v>
      </c>
      <c r="K1073" s="161">
        <v>1</v>
      </c>
      <c r="Z1073" s="163"/>
      <c r="AS1073" s="278"/>
      <c r="AT1073" s="278"/>
      <c r="AU1073" s="278"/>
      <c r="AV1073" s="278"/>
      <c r="AW1073" s="278"/>
      <c r="AX1073" s="278"/>
      <c r="AY1073" s="456"/>
      <c r="AZ1073" s="278"/>
      <c r="BA1073" s="278"/>
      <c r="BB1073" s="278"/>
      <c r="BC1073" s="278"/>
      <c r="BD1073" s="164"/>
      <c r="BE1073" s="164"/>
      <c r="BF1073" s="164"/>
      <c r="BG1073" s="164"/>
      <c r="BH1073" s="164"/>
      <c r="BI1073" s="164"/>
      <c r="BJ1073" s="165"/>
      <c r="BK1073" s="164"/>
      <c r="BL1073" s="165"/>
      <c r="BM1073" s="165"/>
      <c r="BN1073" s="165"/>
      <c r="BO1073" s="165"/>
      <c r="BP1073" s="165"/>
      <c r="BQ1073" s="165"/>
      <c r="BR1073" s="165"/>
      <c r="BS1073" s="284"/>
      <c r="BT1073" s="289"/>
      <c r="BU1073" s="279"/>
      <c r="BV1073" s="290"/>
      <c r="BW1073" s="289"/>
      <c r="BX1073" s="289"/>
      <c r="BY1073" s="289"/>
      <c r="BZ1073" s="289"/>
      <c r="CA1073" s="279"/>
      <c r="CB1073" s="290"/>
      <c r="CC1073" s="289"/>
      <c r="CD1073" s="279"/>
      <c r="CE1073" s="328"/>
      <c r="CF1073" s="290"/>
      <c r="CG1073" s="289"/>
      <c r="CH1073" s="279"/>
      <c r="CI1073" s="328"/>
      <c r="CJ1073" s="290"/>
      <c r="CK1073" s="289"/>
      <c r="CL1073" s="279"/>
      <c r="CM1073" s="328"/>
      <c r="CN1073" s="290"/>
      <c r="CO1073" s="289"/>
      <c r="CP1073" s="279"/>
      <c r="CQ1073" s="328"/>
      <c r="CR1073" s="290"/>
      <c r="CS1073" s="289"/>
      <c r="CT1073" s="279"/>
      <c r="CU1073" s="328"/>
      <c r="CV1073" s="328"/>
      <c r="CW1073" s="290"/>
      <c r="CX1073" s="289"/>
      <c r="CY1073" s="279"/>
      <c r="CZ1073" s="328"/>
      <c r="DA1073" s="328"/>
      <c r="DB1073" s="290"/>
      <c r="DC1073" s="289"/>
      <c r="DD1073" s="279"/>
      <c r="DE1073" s="328"/>
      <c r="DF1073" s="328"/>
      <c r="DG1073" s="290"/>
      <c r="DH1073" s="183"/>
      <c r="DI1073" s="284"/>
      <c r="DJ1073" s="163">
        <v>10</v>
      </c>
      <c r="DK1073" s="163">
        <v>0</v>
      </c>
      <c r="DL1073" s="163">
        <v>0</v>
      </c>
      <c r="DM1073" s="163">
        <v>1</v>
      </c>
      <c r="DN1073" s="163">
        <v>0</v>
      </c>
      <c r="DO1073" s="163">
        <v>0</v>
      </c>
      <c r="DP1073" s="165">
        <v>10.1</v>
      </c>
      <c r="DQ1073" s="165"/>
      <c r="DR1073" s="165">
        <v>10.099999904632501</v>
      </c>
      <c r="DS1073" s="163">
        <v>55</v>
      </c>
      <c r="DT1073" s="163">
        <v>14</v>
      </c>
      <c r="DU1073" s="163">
        <v>15</v>
      </c>
      <c r="DV1073" s="163">
        <v>13</v>
      </c>
      <c r="DW1073" s="163">
        <v>2</v>
      </c>
      <c r="DX1073" s="163">
        <v>8</v>
      </c>
      <c r="DY1073" s="163">
        <v>0</v>
      </c>
      <c r="DZ1073" s="163">
        <v>1</v>
      </c>
      <c r="EA1073" s="163">
        <v>0</v>
      </c>
      <c r="EB1073" s="163">
        <v>0</v>
      </c>
      <c r="EC1073" s="163">
        <v>6</v>
      </c>
      <c r="ED1073" s="165">
        <v>5.2258066123779798</v>
      </c>
      <c r="EE1073" s="165">
        <v>6.96774214983731</v>
      </c>
      <c r="EF1073" s="165">
        <v>1.7419355374593199</v>
      </c>
      <c r="EG1073" s="165">
        <v>12.193548762215199</v>
      </c>
      <c r="EH1073" s="166">
        <v>2.1290323235613999</v>
      </c>
      <c r="EI1073" s="165">
        <v>164.31602845806401</v>
      </c>
      <c r="EJ1073" s="164">
        <v>0.30434782608695599</v>
      </c>
      <c r="EK1073" s="164">
        <v>0.31578947368421001</v>
      </c>
      <c r="EL1073" s="278">
        <v>0.42105263100000001</v>
      </c>
      <c r="EM1073" s="278">
        <v>0.21052631499999999</v>
      </c>
      <c r="EN1073" s="278">
        <v>0.36842105200000003</v>
      </c>
      <c r="EO1073" s="278">
        <v>0.05</v>
      </c>
      <c r="EP1073" s="278">
        <v>0.5</v>
      </c>
      <c r="EQ1073" s="278">
        <v>7.0270269999999996E-2</v>
      </c>
      <c r="ER1073" s="165">
        <v>-0.67652748373396598</v>
      </c>
      <c r="ES1073" s="166">
        <v>11.3225809934856</v>
      </c>
      <c r="ET1073" s="166">
        <v>5.99</v>
      </c>
      <c r="EU1073" s="166">
        <v>7.0534899670921396</v>
      </c>
      <c r="EV1073" s="166">
        <v>6.5351391374877501</v>
      </c>
      <c r="EW1073" s="166">
        <v>5.99017315139346</v>
      </c>
      <c r="EX1073" s="284">
        <v>-0.21202036738395599</v>
      </c>
    </row>
    <row r="1074" spans="1:155" ht="13" customHeight="1">
      <c r="A1074" s="160" t="s">
        <v>19</v>
      </c>
      <c r="B1074" s="160">
        <v>10889</v>
      </c>
      <c r="C1074" s="160">
        <v>663992</v>
      </c>
      <c r="D1074" s="160">
        <v>19337</v>
      </c>
      <c r="E1074" s="160" t="s">
        <v>3328</v>
      </c>
      <c r="F1074" s="160" t="s">
        <v>3328</v>
      </c>
      <c r="G1074" s="175"/>
      <c r="H1074" s="168" t="s">
        <v>1264</v>
      </c>
      <c r="I1074" s="169" t="s">
        <v>900</v>
      </c>
      <c r="J1074" s="170">
        <v>29</v>
      </c>
      <c r="K1074" s="161">
        <v>1</v>
      </c>
      <c r="M1074" s="184" t="s">
        <v>46</v>
      </c>
      <c r="Z1074" s="163"/>
      <c r="AS1074" s="278"/>
      <c r="AT1074" s="278"/>
      <c r="AU1074" s="278"/>
      <c r="AV1074" s="278"/>
      <c r="AW1074" s="278"/>
      <c r="AX1074" s="278"/>
      <c r="AY1074" s="456"/>
      <c r="AZ1074" s="278"/>
      <c r="BA1074" s="278"/>
      <c r="BB1074" s="278"/>
      <c r="BC1074" s="278"/>
      <c r="BD1074" s="164"/>
      <c r="BE1074" s="164"/>
      <c r="BF1074" s="164"/>
      <c r="BG1074" s="164"/>
      <c r="BH1074" s="164"/>
      <c r="BI1074" s="164"/>
      <c r="BJ1074" s="165"/>
      <c r="BK1074" s="164"/>
      <c r="BL1074" s="165"/>
      <c r="BM1074" s="165"/>
      <c r="BN1074" s="165"/>
      <c r="BO1074" s="165"/>
      <c r="BP1074" s="165"/>
      <c r="BQ1074" s="165"/>
      <c r="BR1074" s="165"/>
      <c r="BS1074" s="284"/>
      <c r="BT1074" s="289"/>
      <c r="BU1074" s="279"/>
      <c r="BV1074" s="290"/>
      <c r="BW1074" s="289"/>
      <c r="BX1074" s="289"/>
      <c r="BY1074" s="289"/>
      <c r="BZ1074" s="289"/>
      <c r="CA1074" s="279"/>
      <c r="CB1074" s="290"/>
      <c r="CC1074" s="289"/>
      <c r="CD1074" s="279"/>
      <c r="CE1074" s="328"/>
      <c r="CF1074" s="290"/>
      <c r="CG1074" s="289"/>
      <c r="CH1074" s="279"/>
      <c r="CI1074" s="328"/>
      <c r="CJ1074" s="290"/>
      <c r="CK1074" s="289"/>
      <c r="CL1074" s="279"/>
      <c r="CM1074" s="328"/>
      <c r="CN1074" s="290"/>
      <c r="CO1074" s="289"/>
      <c r="CP1074" s="279"/>
      <c r="CQ1074" s="328"/>
      <c r="CR1074" s="290"/>
      <c r="CS1074" s="289"/>
      <c r="CT1074" s="279"/>
      <c r="CU1074" s="328"/>
      <c r="CV1074" s="328"/>
      <c r="CW1074" s="290"/>
      <c r="CX1074" s="289"/>
      <c r="CY1074" s="279"/>
      <c r="CZ1074" s="328"/>
      <c r="DA1074" s="328"/>
      <c r="DB1074" s="290"/>
      <c r="DC1074" s="289"/>
      <c r="DD1074" s="279"/>
      <c r="DE1074" s="328"/>
      <c r="DF1074" s="328"/>
      <c r="DG1074" s="290"/>
      <c r="DH1074" s="289"/>
      <c r="DI1074" s="284"/>
      <c r="DJ1074" s="163">
        <v>6</v>
      </c>
      <c r="DK1074" s="163">
        <v>0</v>
      </c>
      <c r="DL1074" s="163">
        <v>0</v>
      </c>
      <c r="DM1074" s="163">
        <v>0</v>
      </c>
      <c r="DN1074" s="163">
        <v>1</v>
      </c>
      <c r="DO1074" s="163">
        <v>0</v>
      </c>
      <c r="DP1074" s="165">
        <v>7.1</v>
      </c>
      <c r="DQ1074" s="165"/>
      <c r="DR1074" s="165">
        <v>6.3999998569488499</v>
      </c>
      <c r="DS1074" s="163">
        <v>37</v>
      </c>
      <c r="DT1074" s="163">
        <v>9</v>
      </c>
      <c r="DU1074" s="163">
        <v>9</v>
      </c>
      <c r="DV1074" s="163">
        <v>9</v>
      </c>
      <c r="DW1074" s="163">
        <v>2</v>
      </c>
      <c r="DX1074" s="163">
        <v>4</v>
      </c>
      <c r="DY1074" s="163">
        <v>0</v>
      </c>
      <c r="DZ1074" s="163">
        <v>3</v>
      </c>
      <c r="EA1074" s="163">
        <v>0</v>
      </c>
      <c r="EB1074" s="163">
        <v>0</v>
      </c>
      <c r="EC1074" s="163">
        <v>8</v>
      </c>
      <c r="ED1074" s="165">
        <v>9.81818352060899</v>
      </c>
      <c r="EE1074" s="165">
        <v>4.9090917603044897</v>
      </c>
      <c r="EF1074" s="165">
        <v>2.45454588015224</v>
      </c>
      <c r="EG1074" s="165">
        <v>11.0454564606851</v>
      </c>
      <c r="EH1074" s="166">
        <v>1.77272758010995</v>
      </c>
      <c r="EI1074" s="165">
        <v>137.02985767596201</v>
      </c>
      <c r="EJ1074" s="164">
        <v>0.3</v>
      </c>
      <c r="EK1074" s="164">
        <v>0.35</v>
      </c>
      <c r="EL1074" s="278">
        <v>0.45454545400000002</v>
      </c>
      <c r="EM1074" s="278">
        <v>0.22727272700000001</v>
      </c>
      <c r="EN1074" s="278">
        <v>0.31818181800000001</v>
      </c>
      <c r="EO1074" s="278">
        <v>0.18181818</v>
      </c>
      <c r="EP1074" s="278">
        <v>0.40909090999999997</v>
      </c>
      <c r="EQ1074" s="278">
        <v>0.10135135000000001</v>
      </c>
      <c r="ER1074" s="165">
        <v>-0.22497175040636599</v>
      </c>
      <c r="ES1074" s="166">
        <v>11.0454564606851</v>
      </c>
      <c r="ET1074" s="166">
        <v>6.38</v>
      </c>
      <c r="EU1074" s="166">
        <v>7.3130213698080997</v>
      </c>
      <c r="EV1074" s="166">
        <v>5.1750920167511696</v>
      </c>
      <c r="EW1074" s="166">
        <v>4.0110671837099297</v>
      </c>
      <c r="EX1074" s="284">
        <v>-0.22039847075939101</v>
      </c>
    </row>
    <row r="1075" spans="1:155" ht="13" customHeight="1">
      <c r="A1075" s="160" t="s">
        <v>19</v>
      </c>
      <c r="B1075" s="160">
        <v>9632</v>
      </c>
      <c r="C1075" s="160">
        <v>592426</v>
      </c>
      <c r="D1075" s="160">
        <v>11752</v>
      </c>
      <c r="E1075" s="160" t="s">
        <v>14</v>
      </c>
      <c r="F1075" s="160" t="s">
        <v>14</v>
      </c>
      <c r="G1075" s="175"/>
      <c r="H1075" s="168" t="s">
        <v>279</v>
      </c>
      <c r="I1075" s="169" t="s">
        <v>106</v>
      </c>
      <c r="J1075" s="170">
        <v>33</v>
      </c>
      <c r="K1075" s="161">
        <v>1</v>
      </c>
      <c r="M1075" s="184" t="s">
        <v>837</v>
      </c>
      <c r="Z1075" s="163"/>
      <c r="AS1075" s="278"/>
      <c r="AT1075" s="278"/>
      <c r="AU1075" s="278"/>
      <c r="AV1075" s="278"/>
      <c r="AW1075" s="278"/>
      <c r="AX1075" s="278"/>
      <c r="AY1075" s="456"/>
      <c r="AZ1075" s="278"/>
      <c r="BA1075" s="278"/>
      <c r="BB1075" s="278"/>
      <c r="BC1075" s="278"/>
      <c r="BD1075" s="164"/>
      <c r="BE1075" s="164"/>
      <c r="BF1075" s="164"/>
      <c r="BG1075" s="164"/>
      <c r="BH1075" s="164"/>
      <c r="BI1075" s="164"/>
      <c r="BJ1075" s="165"/>
      <c r="BK1075" s="164"/>
      <c r="BL1075" s="165"/>
      <c r="BM1075" s="165"/>
      <c r="BN1075" s="165"/>
      <c r="BO1075" s="165"/>
      <c r="BP1075" s="165"/>
      <c r="BQ1075" s="165"/>
      <c r="BR1075" s="165"/>
      <c r="BS1075" s="284"/>
      <c r="BT1075" s="289"/>
      <c r="BU1075" s="279"/>
      <c r="BV1075" s="290"/>
      <c r="BW1075" s="289"/>
      <c r="BX1075" s="289"/>
      <c r="BY1075" s="289"/>
      <c r="BZ1075" s="289"/>
      <c r="CA1075" s="279"/>
      <c r="CB1075" s="290"/>
      <c r="CC1075" s="289"/>
      <c r="CD1075" s="279"/>
      <c r="CE1075" s="328"/>
      <c r="CF1075" s="290"/>
      <c r="CG1075" s="289"/>
      <c r="CH1075" s="279"/>
      <c r="CI1075" s="328"/>
      <c r="CJ1075" s="290"/>
      <c r="CK1075" s="289"/>
      <c r="CL1075" s="279"/>
      <c r="CM1075" s="328"/>
      <c r="CN1075" s="290"/>
      <c r="CO1075" s="289"/>
      <c r="CP1075" s="279"/>
      <c r="CQ1075" s="328"/>
      <c r="CR1075" s="290"/>
      <c r="CS1075" s="289"/>
      <c r="CT1075" s="279"/>
      <c r="CU1075" s="328"/>
      <c r="CV1075" s="328"/>
      <c r="CW1075" s="290"/>
      <c r="CX1075" s="289"/>
      <c r="CY1075" s="279"/>
      <c r="CZ1075" s="328"/>
      <c r="DA1075" s="328"/>
      <c r="DB1075" s="290"/>
      <c r="DC1075" s="289"/>
      <c r="DD1075" s="279"/>
      <c r="DE1075" s="328"/>
      <c r="DF1075" s="328"/>
      <c r="DG1075" s="290"/>
      <c r="DH1075" s="289"/>
      <c r="DI1075" s="284"/>
      <c r="DJ1075" s="163">
        <v>35</v>
      </c>
      <c r="DK1075" s="163">
        <v>0</v>
      </c>
      <c r="DL1075" s="163">
        <v>0</v>
      </c>
      <c r="DM1075" s="163">
        <v>2</v>
      </c>
      <c r="DN1075" s="163">
        <v>4</v>
      </c>
      <c r="DO1075" s="163">
        <v>9</v>
      </c>
      <c r="DP1075" s="165">
        <v>30.1</v>
      </c>
      <c r="DQ1075" s="165"/>
      <c r="DR1075" s="165">
        <v>30.100000381469702</v>
      </c>
      <c r="DS1075" s="163">
        <v>131</v>
      </c>
      <c r="DT1075" s="163">
        <v>26</v>
      </c>
      <c r="DU1075" s="163">
        <v>17</v>
      </c>
      <c r="DV1075" s="163">
        <v>13</v>
      </c>
      <c r="DW1075" s="163">
        <v>3</v>
      </c>
      <c r="DX1075" s="163">
        <v>17</v>
      </c>
      <c r="DY1075" s="163">
        <v>4</v>
      </c>
      <c r="DZ1075" s="163">
        <v>2</v>
      </c>
      <c r="EA1075" s="163">
        <v>0</v>
      </c>
      <c r="EB1075" s="163">
        <v>0</v>
      </c>
      <c r="EC1075" s="163">
        <v>22</v>
      </c>
      <c r="ED1075" s="165">
        <v>6.5274740324379703</v>
      </c>
      <c r="EE1075" s="165">
        <v>5.0439572068838796</v>
      </c>
      <c r="EF1075" s="165">
        <v>0.89011009533245</v>
      </c>
      <c r="EG1075" s="165">
        <v>7.7142874928812297</v>
      </c>
      <c r="EH1075" s="166">
        <v>1.41758274441834</v>
      </c>
      <c r="EI1075" s="165">
        <v>109.960760952431</v>
      </c>
      <c r="EJ1075" s="164">
        <v>0.23214285714285701</v>
      </c>
      <c r="EK1075" s="164">
        <v>0.26436781609195398</v>
      </c>
      <c r="EL1075" s="278">
        <v>0.539325842</v>
      </c>
      <c r="EM1075" s="278">
        <v>0.17977528000000001</v>
      </c>
      <c r="EN1075" s="278">
        <v>0.28089887600000002</v>
      </c>
      <c r="EO1075" s="278">
        <v>5.5555559999999997E-2</v>
      </c>
      <c r="EP1075" s="278">
        <v>0.43333333000000002</v>
      </c>
      <c r="EQ1075" s="278">
        <v>9.9099099999999996E-2</v>
      </c>
      <c r="ER1075" s="165">
        <v>-0.83301867947772401</v>
      </c>
      <c r="ES1075" s="166">
        <v>3.85714374644061</v>
      </c>
      <c r="ET1075" s="166">
        <v>4.29</v>
      </c>
      <c r="EU1075" s="166">
        <v>4.8000340190750599</v>
      </c>
      <c r="EV1075" s="166">
        <v>4.7296086648591098</v>
      </c>
      <c r="EW1075" s="166">
        <v>4.70346003169574</v>
      </c>
      <c r="EX1075" s="284">
        <v>-0.22069437801837899</v>
      </c>
      <c r="EY1075" s="459"/>
    </row>
    <row r="1076" spans="1:155" ht="13" customHeight="1">
      <c r="A1076" s="160" t="s">
        <v>19</v>
      </c>
      <c r="C1076" s="160">
        <v>656420</v>
      </c>
      <c r="D1076" s="160">
        <v>16610</v>
      </c>
      <c r="E1076" s="160" t="s">
        <v>3328</v>
      </c>
      <c r="F1076" s="160" t="s">
        <v>3328</v>
      </c>
      <c r="G1076" s="175"/>
      <c r="H1076" s="162" t="s">
        <v>1697</v>
      </c>
      <c r="I1076" s="162" t="s">
        <v>1670</v>
      </c>
      <c r="J1076" s="161">
        <v>32</v>
      </c>
      <c r="K1076" s="161">
        <v>1</v>
      </c>
      <c r="M1076" s="184" t="s">
        <v>837</v>
      </c>
      <c r="Z1076" s="163"/>
      <c r="AS1076" s="278"/>
      <c r="AT1076" s="278"/>
      <c r="AU1076" s="278"/>
      <c r="AV1076" s="278"/>
      <c r="AW1076" s="278"/>
      <c r="AX1076" s="278"/>
      <c r="AY1076" s="456"/>
      <c r="AZ1076" s="278"/>
      <c r="BA1076" s="278"/>
      <c r="BB1076" s="278"/>
      <c r="BC1076" s="278"/>
      <c r="BD1076" s="164"/>
      <c r="BE1076" s="164"/>
      <c r="BF1076" s="164"/>
      <c r="BG1076" s="164"/>
      <c r="BH1076" s="164"/>
      <c r="BI1076" s="164"/>
      <c r="BJ1076" s="165"/>
      <c r="BK1076" s="164"/>
      <c r="BL1076" s="165"/>
      <c r="BM1076" s="165"/>
      <c r="BN1076" s="165"/>
      <c r="BO1076" s="165"/>
      <c r="BP1076" s="165"/>
      <c r="BQ1076" s="165"/>
      <c r="BR1076" s="165"/>
      <c r="BS1076" s="284"/>
      <c r="BT1076" s="289"/>
      <c r="BU1076" s="279"/>
      <c r="BV1076" s="290"/>
      <c r="BW1076" s="289"/>
      <c r="BX1076" s="289"/>
      <c r="BY1076" s="289"/>
      <c r="BZ1076" s="289"/>
      <c r="CA1076" s="279"/>
      <c r="CB1076" s="290"/>
      <c r="CC1076" s="289"/>
      <c r="CD1076" s="279"/>
      <c r="CE1076" s="328"/>
      <c r="CF1076" s="290"/>
      <c r="CG1076" s="289"/>
      <c r="CH1076" s="279"/>
      <c r="CI1076" s="328"/>
      <c r="CJ1076" s="290"/>
      <c r="CK1076" s="289"/>
      <c r="CL1076" s="279"/>
      <c r="CM1076" s="328"/>
      <c r="CN1076" s="290"/>
      <c r="CO1076" s="289"/>
      <c r="CP1076" s="279"/>
      <c r="CQ1076" s="328"/>
      <c r="CR1076" s="290"/>
      <c r="CS1076" s="289"/>
      <c r="CT1076" s="279"/>
      <c r="CU1076" s="328"/>
      <c r="CV1076" s="328"/>
      <c r="CW1076" s="290"/>
      <c r="CX1076" s="289"/>
      <c r="CY1076" s="279"/>
      <c r="CZ1076" s="328"/>
      <c r="DA1076" s="328"/>
      <c r="DB1076" s="290"/>
      <c r="DC1076" s="289"/>
      <c r="DD1076" s="279"/>
      <c r="DE1076" s="328"/>
      <c r="DF1076" s="328"/>
      <c r="DG1076" s="290"/>
      <c r="DH1076" s="289"/>
      <c r="DI1076" s="284"/>
      <c r="DJ1076" s="163">
        <v>4</v>
      </c>
      <c r="DK1076" s="163">
        <v>0</v>
      </c>
      <c r="DL1076" s="163">
        <v>0</v>
      </c>
      <c r="DM1076" s="163">
        <v>0</v>
      </c>
      <c r="DN1076" s="163">
        <v>2</v>
      </c>
      <c r="DO1076" s="163">
        <v>0</v>
      </c>
      <c r="DP1076" s="165">
        <v>4</v>
      </c>
      <c r="DQ1076" s="165"/>
      <c r="DR1076" s="165">
        <v>4</v>
      </c>
      <c r="DS1076" s="163">
        <v>23</v>
      </c>
      <c r="DT1076" s="163">
        <v>11</v>
      </c>
      <c r="DU1076" s="163">
        <v>7</v>
      </c>
      <c r="DV1076" s="163">
        <v>5</v>
      </c>
      <c r="DW1076" s="163">
        <v>2</v>
      </c>
      <c r="DX1076" s="163">
        <v>1</v>
      </c>
      <c r="DY1076" s="163">
        <v>1</v>
      </c>
      <c r="DZ1076" s="163">
        <v>0</v>
      </c>
      <c r="EA1076" s="163">
        <v>0</v>
      </c>
      <c r="EB1076" s="163">
        <v>0</v>
      </c>
      <c r="EC1076" s="163">
        <v>4</v>
      </c>
      <c r="ED1076" s="165">
        <v>9</v>
      </c>
      <c r="EE1076" s="165">
        <v>2.25</v>
      </c>
      <c r="EF1076" s="165">
        <v>4.5</v>
      </c>
      <c r="EG1076" s="165">
        <v>24.75</v>
      </c>
      <c r="EH1076" s="166">
        <v>3</v>
      </c>
      <c r="EI1076" s="165">
        <v>231.536214795273</v>
      </c>
      <c r="EJ1076" s="164">
        <v>0.5</v>
      </c>
      <c r="EK1076" s="164">
        <v>0.5625</v>
      </c>
      <c r="EL1076" s="278">
        <v>0.44444444399999999</v>
      </c>
      <c r="EM1076" s="278">
        <v>0.111111111</v>
      </c>
      <c r="EN1076" s="278">
        <v>0.44444444399999999</v>
      </c>
      <c r="EO1076" s="278">
        <v>0.16666666999999999</v>
      </c>
      <c r="EP1076" s="278">
        <v>0.33333332999999998</v>
      </c>
      <c r="EQ1076" s="278">
        <v>0.12345679</v>
      </c>
      <c r="ER1076" s="165">
        <v>-0.36813258096809198</v>
      </c>
      <c r="ES1076" s="166">
        <v>11.25</v>
      </c>
      <c r="ET1076" s="166">
        <v>7.92</v>
      </c>
      <c r="EU1076" s="166">
        <v>8.3357479095458906</v>
      </c>
      <c r="EV1076" s="166">
        <v>4.7848490893840703</v>
      </c>
      <c r="EW1076" s="166">
        <v>3.8623470619624101</v>
      </c>
      <c r="EX1076" s="284">
        <v>-0.22106544673442799</v>
      </c>
    </row>
    <row r="1077" spans="1:155" ht="13" customHeight="1">
      <c r="A1077" s="160" t="s">
        <v>19</v>
      </c>
      <c r="B1077" s="160">
        <v>11211</v>
      </c>
      <c r="C1077" s="160">
        <v>660761</v>
      </c>
      <c r="D1077" s="160">
        <v>19911</v>
      </c>
      <c r="E1077" s="160" t="s">
        <v>555</v>
      </c>
      <c r="F1077" s="160" t="s">
        <v>555</v>
      </c>
      <c r="G1077" s="175"/>
      <c r="H1077" s="168" t="s">
        <v>295</v>
      </c>
      <c r="I1077" s="169" t="s">
        <v>3356</v>
      </c>
      <c r="J1077" s="170">
        <v>27</v>
      </c>
      <c r="K1077" s="161">
        <v>1</v>
      </c>
      <c r="M1077" s="184" t="s">
        <v>46</v>
      </c>
      <c r="Z1077" s="163"/>
      <c r="AS1077" s="278"/>
      <c r="AT1077" s="278"/>
      <c r="AU1077" s="278"/>
      <c r="AV1077" s="278"/>
      <c r="AW1077" s="278"/>
      <c r="AX1077" s="278"/>
      <c r="AY1077" s="456"/>
      <c r="AZ1077" s="278"/>
      <c r="BA1077" s="278"/>
      <c r="BB1077" s="278"/>
      <c r="BC1077" s="278"/>
      <c r="BD1077" s="164"/>
      <c r="BE1077" s="164"/>
      <c r="BF1077" s="164"/>
      <c r="BG1077" s="164"/>
      <c r="BH1077" s="164"/>
      <c r="BI1077" s="164"/>
      <c r="BJ1077" s="165"/>
      <c r="BK1077" s="164"/>
      <c r="BL1077" s="165"/>
      <c r="BM1077" s="165"/>
      <c r="BN1077" s="165"/>
      <c r="BO1077" s="165"/>
      <c r="BP1077" s="165"/>
      <c r="BQ1077" s="165"/>
      <c r="BR1077" s="165"/>
      <c r="BS1077" s="284"/>
      <c r="BT1077" s="289"/>
      <c r="BU1077" s="279"/>
      <c r="BV1077" s="290"/>
      <c r="BW1077" s="289"/>
      <c r="BX1077" s="289"/>
      <c r="BY1077" s="289"/>
      <c r="BZ1077" s="289"/>
      <c r="CA1077" s="279"/>
      <c r="CB1077" s="290"/>
      <c r="CC1077" s="289"/>
      <c r="CD1077" s="279"/>
      <c r="CE1077" s="328"/>
      <c r="CF1077" s="290"/>
      <c r="CG1077" s="289"/>
      <c r="CH1077" s="279"/>
      <c r="CI1077" s="328"/>
      <c r="CJ1077" s="290"/>
      <c r="CK1077" s="289"/>
      <c r="CL1077" s="279"/>
      <c r="CM1077" s="328"/>
      <c r="CN1077" s="290"/>
      <c r="CO1077" s="289"/>
      <c r="CP1077" s="279"/>
      <c r="CQ1077" s="328"/>
      <c r="CR1077" s="290"/>
      <c r="CS1077" s="289"/>
      <c r="CT1077" s="279"/>
      <c r="CU1077" s="328"/>
      <c r="CV1077" s="328"/>
      <c r="CW1077" s="290"/>
      <c r="CX1077" s="289"/>
      <c r="CY1077" s="279"/>
      <c r="CZ1077" s="328"/>
      <c r="DA1077" s="328"/>
      <c r="DB1077" s="290"/>
      <c r="DC1077" s="289"/>
      <c r="DD1077" s="279"/>
      <c r="DE1077" s="328"/>
      <c r="DF1077" s="328"/>
      <c r="DG1077" s="290"/>
      <c r="DH1077" s="289"/>
      <c r="DI1077" s="284"/>
      <c r="DJ1077" s="163">
        <v>3</v>
      </c>
      <c r="DK1077" s="163">
        <v>0</v>
      </c>
      <c r="DL1077" s="163">
        <v>0</v>
      </c>
      <c r="DM1077" s="163">
        <v>1</v>
      </c>
      <c r="DN1077" s="163">
        <v>0</v>
      </c>
      <c r="DO1077" s="163">
        <v>0</v>
      </c>
      <c r="DP1077" s="165">
        <v>7.1</v>
      </c>
      <c r="DQ1077" s="165"/>
      <c r="DR1077" s="165">
        <v>7.0999999046325604</v>
      </c>
      <c r="DS1077" s="163">
        <v>30</v>
      </c>
      <c r="DT1077" s="163">
        <v>3</v>
      </c>
      <c r="DU1077" s="163">
        <v>3</v>
      </c>
      <c r="DV1077" s="163">
        <v>2</v>
      </c>
      <c r="DW1077" s="163">
        <v>1</v>
      </c>
      <c r="DX1077" s="163">
        <v>7</v>
      </c>
      <c r="DY1077" s="163">
        <v>1</v>
      </c>
      <c r="DZ1077" s="163">
        <v>0</v>
      </c>
      <c r="EA1077" s="163">
        <v>0</v>
      </c>
      <c r="EB1077" s="163">
        <v>0</v>
      </c>
      <c r="EC1077" s="163">
        <v>5</v>
      </c>
      <c r="ED1077" s="165">
        <v>6.1363639023678402</v>
      </c>
      <c r="EE1077" s="165">
        <v>8.5909094633149792</v>
      </c>
      <c r="EF1077" s="165">
        <v>1.2272727804735599</v>
      </c>
      <c r="EG1077" s="165">
        <v>3.6818183414207</v>
      </c>
      <c r="EH1077" s="166">
        <v>1.3636364227484099</v>
      </c>
      <c r="EI1077" s="165">
        <v>105.24373856004399</v>
      </c>
      <c r="EJ1077" s="164">
        <v>0.13043478260869501</v>
      </c>
      <c r="EK1077" s="164">
        <v>0.11764705882352899</v>
      </c>
      <c r="EL1077" s="278">
        <v>0.52941176400000001</v>
      </c>
      <c r="EM1077" s="278">
        <v>0</v>
      </c>
      <c r="EN1077" s="278">
        <v>0.47058823500000002</v>
      </c>
      <c r="EO1077" s="278">
        <v>0.16666666999999999</v>
      </c>
      <c r="EP1077" s="278">
        <v>0.55555555999999995</v>
      </c>
      <c r="EQ1077" s="278">
        <v>0.12195122</v>
      </c>
      <c r="ER1077" s="165">
        <v>0.103704057136279</v>
      </c>
      <c r="ES1077" s="166">
        <v>2.4545455609471301</v>
      </c>
      <c r="ET1077" s="166">
        <v>6.14</v>
      </c>
      <c r="EU1077" s="166">
        <v>6.3584753241420797</v>
      </c>
      <c r="EV1077" s="166">
        <v>6.1943486878482101</v>
      </c>
      <c r="EW1077" s="166">
        <v>6.7777302115176399</v>
      </c>
      <c r="EX1077" s="284">
        <v>-0.22438502311706501</v>
      </c>
    </row>
    <row r="1078" spans="1:155" ht="13" customHeight="1">
      <c r="A1078" s="160" t="s">
        <v>19</v>
      </c>
      <c r="B1078" s="160">
        <v>11420</v>
      </c>
      <c r="C1078" s="160">
        <v>663941</v>
      </c>
      <c r="D1078" s="160">
        <v>21584</v>
      </c>
      <c r="E1078" s="160" t="s">
        <v>2177</v>
      </c>
      <c r="F1078" s="160" t="s">
        <v>2177</v>
      </c>
      <c r="G1078" s="175"/>
      <c r="H1078" s="162" t="s">
        <v>3417</v>
      </c>
      <c r="I1078" s="162" t="s">
        <v>3392</v>
      </c>
      <c r="J1078" s="160">
        <v>29</v>
      </c>
      <c r="K1078" s="161">
        <v>1</v>
      </c>
      <c r="Z1078" s="163"/>
      <c r="AS1078" s="278"/>
      <c r="AT1078" s="278"/>
      <c r="AU1078" s="278"/>
      <c r="AV1078" s="278"/>
      <c r="AW1078" s="278"/>
      <c r="AX1078" s="278"/>
      <c r="AY1078" s="456"/>
      <c r="AZ1078" s="278"/>
      <c r="BA1078" s="278"/>
      <c r="BB1078" s="278"/>
      <c r="BC1078" s="278"/>
      <c r="BD1078" s="164"/>
      <c r="BE1078" s="164"/>
      <c r="BF1078" s="164"/>
      <c r="BG1078" s="164"/>
      <c r="BH1078" s="164"/>
      <c r="BI1078" s="164"/>
      <c r="BJ1078" s="165"/>
      <c r="BK1078" s="164"/>
      <c r="BL1078" s="165"/>
      <c r="BM1078" s="165"/>
      <c r="BN1078" s="165"/>
      <c r="BO1078" s="165"/>
      <c r="BP1078" s="165"/>
      <c r="BQ1078" s="165"/>
      <c r="BR1078" s="165"/>
      <c r="BS1078" s="284"/>
      <c r="BT1078" s="289"/>
      <c r="BU1078" s="279"/>
      <c r="BV1078" s="290"/>
      <c r="BW1078" s="289"/>
      <c r="BX1078" s="289"/>
      <c r="BY1078" s="289"/>
      <c r="BZ1078" s="289"/>
      <c r="CA1078" s="279"/>
      <c r="CB1078" s="290"/>
      <c r="CC1078" s="289"/>
      <c r="CD1078" s="279"/>
      <c r="CE1078" s="328"/>
      <c r="CF1078" s="290"/>
      <c r="CG1078" s="289"/>
      <c r="CH1078" s="279"/>
      <c r="CI1078" s="328"/>
      <c r="CJ1078" s="290"/>
      <c r="CK1078" s="289"/>
      <c r="CL1078" s="279"/>
      <c r="CM1078" s="328"/>
      <c r="CN1078" s="290"/>
      <c r="CO1078" s="289"/>
      <c r="CP1078" s="279"/>
      <c r="CQ1078" s="328"/>
      <c r="CR1078" s="290"/>
      <c r="CS1078" s="289"/>
      <c r="CT1078" s="279"/>
      <c r="CU1078" s="328"/>
      <c r="CV1078" s="328"/>
      <c r="CW1078" s="290"/>
      <c r="CX1078" s="289"/>
      <c r="CY1078" s="279"/>
      <c r="CZ1078" s="328"/>
      <c r="DA1078" s="328"/>
      <c r="DB1078" s="290"/>
      <c r="DC1078" s="289"/>
      <c r="DD1078" s="279"/>
      <c r="DE1078" s="328"/>
      <c r="DF1078" s="328"/>
      <c r="DG1078" s="290"/>
      <c r="DH1078" s="289"/>
      <c r="DI1078" s="284"/>
      <c r="DJ1078" s="163">
        <v>6</v>
      </c>
      <c r="DK1078" s="163">
        <v>0</v>
      </c>
      <c r="DL1078" s="163">
        <v>0</v>
      </c>
      <c r="DM1078" s="163">
        <v>1</v>
      </c>
      <c r="DN1078" s="163">
        <v>0</v>
      </c>
      <c r="DO1078" s="163">
        <v>0</v>
      </c>
      <c r="DP1078" s="165">
        <v>12</v>
      </c>
      <c r="DQ1078" s="165"/>
      <c r="DR1078" s="165">
        <v>12</v>
      </c>
      <c r="DS1078" s="163">
        <v>50</v>
      </c>
      <c r="DT1078" s="163">
        <v>9</v>
      </c>
      <c r="DU1078" s="163">
        <v>6</v>
      </c>
      <c r="DV1078" s="163">
        <v>6</v>
      </c>
      <c r="DW1078" s="163">
        <v>2</v>
      </c>
      <c r="DX1078" s="163">
        <v>6</v>
      </c>
      <c r="DY1078" s="163">
        <v>0</v>
      </c>
      <c r="DZ1078" s="163">
        <v>0</v>
      </c>
      <c r="EA1078" s="163">
        <v>1</v>
      </c>
      <c r="EB1078" s="163">
        <v>0</v>
      </c>
      <c r="EC1078" s="163">
        <v>7</v>
      </c>
      <c r="ED1078" s="165">
        <v>5.2500004172325401</v>
      </c>
      <c r="EE1078" s="165">
        <v>4.50000035762789</v>
      </c>
      <c r="EF1078" s="165">
        <v>1.50000011920929</v>
      </c>
      <c r="EG1078" s="165">
        <v>6.7500005364418403</v>
      </c>
      <c r="EH1078" s="166">
        <v>1.25000009934108</v>
      </c>
      <c r="EI1078" s="165">
        <v>96.473430498383195</v>
      </c>
      <c r="EJ1078" s="164">
        <v>0.204545454545454</v>
      </c>
      <c r="EK1078" s="164">
        <v>0.2</v>
      </c>
      <c r="EL1078" s="278">
        <v>0.45945945900000001</v>
      </c>
      <c r="EM1078" s="278">
        <v>0.162162162</v>
      </c>
      <c r="EN1078" s="278">
        <v>0.37837837800000002</v>
      </c>
      <c r="EO1078" s="278">
        <v>5.4054049999999999E-2</v>
      </c>
      <c r="EP1078" s="278">
        <v>0.45945945999999999</v>
      </c>
      <c r="EQ1078" s="278">
        <v>9.1891890000000004E-2</v>
      </c>
      <c r="ER1078" s="165">
        <v>0.44700742743600003</v>
      </c>
      <c r="ES1078" s="166">
        <v>4.50000035762789</v>
      </c>
      <c r="ET1078" s="166">
        <v>4.68</v>
      </c>
      <c r="EU1078" s="166">
        <v>5.58574810822806</v>
      </c>
      <c r="EV1078" s="166">
        <v>5.1393904276603397</v>
      </c>
      <c r="EW1078" s="166">
        <v>5.1523016757629296</v>
      </c>
      <c r="EX1078" s="284">
        <v>-0.229673907160758</v>
      </c>
    </row>
    <row r="1079" spans="1:155" ht="13" customHeight="1">
      <c r="A1079" s="160" t="s">
        <v>19</v>
      </c>
      <c r="B1079" s="160">
        <v>13005</v>
      </c>
      <c r="C1079" s="160">
        <v>592155</v>
      </c>
      <c r="D1079" s="160">
        <v>16061</v>
      </c>
      <c r="E1079" s="160" t="s">
        <v>164</v>
      </c>
      <c r="F1079" s="160" t="s">
        <v>164</v>
      </c>
      <c r="G1079" s="175"/>
      <c r="H1079" s="162" t="s">
        <v>3941</v>
      </c>
      <c r="I1079" s="162" t="s">
        <v>372</v>
      </c>
      <c r="J1079" s="160">
        <v>33</v>
      </c>
      <c r="K1079" s="161">
        <v>1</v>
      </c>
      <c r="M1079" s="184" t="s">
        <v>46</v>
      </c>
      <c r="Z1079" s="163"/>
      <c r="AS1079" s="278"/>
      <c r="AT1079" s="278"/>
      <c r="AU1079" s="278"/>
      <c r="AV1079" s="278"/>
      <c r="AW1079" s="278"/>
      <c r="AX1079" s="278"/>
      <c r="AY1079" s="456"/>
      <c r="AZ1079" s="278"/>
      <c r="BA1079" s="278"/>
      <c r="BB1079" s="278"/>
      <c r="BC1079" s="278"/>
      <c r="BD1079" s="164"/>
      <c r="BE1079" s="164"/>
      <c r="BF1079" s="164"/>
      <c r="BG1079" s="164"/>
      <c r="BH1079" s="164"/>
      <c r="BI1079" s="164"/>
      <c r="BJ1079" s="165"/>
      <c r="BK1079" s="164"/>
      <c r="BL1079" s="165"/>
      <c r="BM1079" s="165"/>
      <c r="BN1079" s="165"/>
      <c r="BO1079" s="165"/>
      <c r="BP1079" s="165"/>
      <c r="BQ1079" s="165"/>
      <c r="BR1079" s="165"/>
      <c r="BS1079" s="284"/>
      <c r="BT1079" s="289"/>
      <c r="BU1079" s="279"/>
      <c r="BV1079" s="290"/>
      <c r="BW1079" s="289"/>
      <c r="BX1079" s="289"/>
      <c r="BY1079" s="289"/>
      <c r="BZ1079" s="289"/>
      <c r="CA1079" s="279"/>
      <c r="CB1079" s="290"/>
      <c r="CC1079" s="289"/>
      <c r="CD1079" s="279"/>
      <c r="CE1079" s="328"/>
      <c r="CF1079" s="290"/>
      <c r="CG1079" s="289"/>
      <c r="CH1079" s="279"/>
      <c r="CI1079" s="328"/>
      <c r="CJ1079" s="290"/>
      <c r="CK1079" s="289"/>
      <c r="CL1079" s="279"/>
      <c r="CM1079" s="328"/>
      <c r="CN1079" s="290"/>
      <c r="CO1079" s="289"/>
      <c r="CP1079" s="279"/>
      <c r="CQ1079" s="328"/>
      <c r="CR1079" s="290"/>
      <c r="CS1079" s="289"/>
      <c r="CT1079" s="279"/>
      <c r="CU1079" s="328"/>
      <c r="CV1079" s="328"/>
      <c r="CW1079" s="290"/>
      <c r="CX1079" s="289"/>
      <c r="CY1079" s="279"/>
      <c r="CZ1079" s="328"/>
      <c r="DA1079" s="328"/>
      <c r="DB1079" s="290"/>
      <c r="DC1079" s="289"/>
      <c r="DD1079" s="279"/>
      <c r="DE1079" s="328"/>
      <c r="DF1079" s="328"/>
      <c r="DG1079" s="290"/>
      <c r="DH1079" s="183"/>
      <c r="DI1079" s="284"/>
      <c r="DJ1079" s="163">
        <v>30</v>
      </c>
      <c r="DK1079" s="163">
        <v>0</v>
      </c>
      <c r="DL1079" s="163">
        <v>0</v>
      </c>
      <c r="DM1079" s="163">
        <v>1</v>
      </c>
      <c r="DN1079" s="163">
        <v>4</v>
      </c>
      <c r="DO1079" s="163">
        <v>1</v>
      </c>
      <c r="DP1079" s="165">
        <v>24.2</v>
      </c>
      <c r="DQ1079" s="165"/>
      <c r="DR1079" s="165">
        <v>24.2000007629394</v>
      </c>
      <c r="DS1079" s="163">
        <v>112</v>
      </c>
      <c r="DT1079" s="163">
        <v>21</v>
      </c>
      <c r="DU1079" s="163">
        <v>16</v>
      </c>
      <c r="DV1079" s="163">
        <v>14</v>
      </c>
      <c r="DW1079" s="163">
        <v>5</v>
      </c>
      <c r="DX1079" s="163">
        <v>14</v>
      </c>
      <c r="DY1079" s="163">
        <v>1</v>
      </c>
      <c r="DZ1079" s="163">
        <v>2</v>
      </c>
      <c r="EA1079" s="163">
        <v>2</v>
      </c>
      <c r="EB1079" s="163">
        <v>0</v>
      </c>
      <c r="EC1079" s="163">
        <v>27</v>
      </c>
      <c r="ED1079" s="165">
        <v>9.85135465229164</v>
      </c>
      <c r="EE1079" s="165">
        <v>5.1081098197067698</v>
      </c>
      <c r="EF1079" s="165">
        <v>1.8243249356095601</v>
      </c>
      <c r="EG1079" s="165">
        <v>7.6621647295601596</v>
      </c>
      <c r="EH1079" s="166">
        <v>1.4189193943629901</v>
      </c>
      <c r="EI1079" s="165">
        <v>110.064443820764</v>
      </c>
      <c r="EJ1079" s="164">
        <v>0.21875</v>
      </c>
      <c r="EK1079" s="164">
        <v>0.25</v>
      </c>
      <c r="EL1079" s="278">
        <v>0.33333333300000001</v>
      </c>
      <c r="EM1079" s="278">
        <v>0.106060606</v>
      </c>
      <c r="EN1079" s="278">
        <v>0.56060606000000002</v>
      </c>
      <c r="EO1079" s="278">
        <v>0.10144928</v>
      </c>
      <c r="EP1079" s="278">
        <v>0.42028986000000002</v>
      </c>
      <c r="EQ1079" s="278">
        <v>0.11086475</v>
      </c>
      <c r="ER1079" s="165">
        <v>-0.84206180006602804</v>
      </c>
      <c r="ES1079" s="166">
        <v>5.1081098197067698</v>
      </c>
      <c r="ET1079" s="166">
        <v>3.74</v>
      </c>
      <c r="EU1079" s="166">
        <v>5.4776406029006601</v>
      </c>
      <c r="EV1079" s="166">
        <v>5.0543312108038601</v>
      </c>
      <c r="EW1079" s="166">
        <v>4.1895548380147201</v>
      </c>
      <c r="EX1079" s="284">
        <v>-0.235074117779731</v>
      </c>
    </row>
    <row r="1080" spans="1:155" ht="13" customHeight="1">
      <c r="A1080" s="160" t="s">
        <v>19</v>
      </c>
      <c r="B1080" s="160">
        <v>11537</v>
      </c>
      <c r="C1080" s="160">
        <v>666619</v>
      </c>
      <c r="D1080" s="160">
        <v>21894</v>
      </c>
      <c r="E1080" s="160" t="s">
        <v>598</v>
      </c>
      <c r="F1080" s="160" t="s">
        <v>598</v>
      </c>
      <c r="G1080" s="175"/>
      <c r="H1080" s="162" t="s">
        <v>1889</v>
      </c>
      <c r="I1080" s="162" t="s">
        <v>379</v>
      </c>
      <c r="J1080" s="161">
        <v>25</v>
      </c>
      <c r="K1080" s="161">
        <v>1</v>
      </c>
      <c r="M1080" s="184" t="s">
        <v>837</v>
      </c>
      <c r="Z1080" s="163"/>
      <c r="AS1080" s="278"/>
      <c r="AT1080" s="278"/>
      <c r="AU1080" s="278"/>
      <c r="AV1080" s="278"/>
      <c r="AW1080" s="278"/>
      <c r="AX1080" s="278"/>
      <c r="AY1080" s="456"/>
      <c r="AZ1080" s="278"/>
      <c r="BA1080" s="278"/>
      <c r="BB1080" s="278"/>
      <c r="BC1080" s="278"/>
      <c r="BD1080" s="164"/>
      <c r="BE1080" s="164"/>
      <c r="BF1080" s="164"/>
      <c r="BG1080" s="164"/>
      <c r="BH1080" s="164"/>
      <c r="BI1080" s="164"/>
      <c r="BJ1080" s="165"/>
      <c r="BK1080" s="164"/>
      <c r="BL1080" s="165"/>
      <c r="BM1080" s="165"/>
      <c r="BN1080" s="165"/>
      <c r="BO1080" s="165"/>
      <c r="BP1080" s="165"/>
      <c r="BQ1080" s="165"/>
      <c r="BR1080" s="165"/>
      <c r="BS1080" s="284"/>
      <c r="BT1080" s="289"/>
      <c r="BU1080" s="279"/>
      <c r="BV1080" s="290"/>
      <c r="BW1080" s="289"/>
      <c r="BX1080" s="289"/>
      <c r="BY1080" s="289"/>
      <c r="BZ1080" s="289"/>
      <c r="CA1080" s="279"/>
      <c r="CB1080" s="290"/>
      <c r="CC1080" s="289"/>
      <c r="CD1080" s="279"/>
      <c r="CE1080" s="328"/>
      <c r="CF1080" s="290"/>
      <c r="CG1080" s="289"/>
      <c r="CH1080" s="279"/>
      <c r="CI1080" s="328"/>
      <c r="CJ1080" s="290"/>
      <c r="CK1080" s="289"/>
      <c r="CL1080" s="279"/>
      <c r="CM1080" s="328"/>
      <c r="CN1080" s="290"/>
      <c r="CO1080" s="289"/>
      <c r="CP1080" s="279"/>
      <c r="CQ1080" s="328"/>
      <c r="CR1080" s="290"/>
      <c r="CS1080" s="289"/>
      <c r="CT1080" s="279"/>
      <c r="CU1080" s="328"/>
      <c r="CV1080" s="328"/>
      <c r="CW1080" s="290"/>
      <c r="CX1080" s="289"/>
      <c r="CY1080" s="279"/>
      <c r="CZ1080" s="328"/>
      <c r="DA1080" s="328"/>
      <c r="DB1080" s="290"/>
      <c r="DC1080" s="289"/>
      <c r="DD1080" s="279"/>
      <c r="DE1080" s="328"/>
      <c r="DF1080" s="328"/>
      <c r="DG1080" s="290"/>
      <c r="DH1080" s="289"/>
      <c r="DI1080" s="284"/>
      <c r="DJ1080" s="163">
        <v>8</v>
      </c>
      <c r="DK1080" s="163">
        <v>0</v>
      </c>
      <c r="DL1080" s="163">
        <v>0</v>
      </c>
      <c r="DM1080" s="163">
        <v>1</v>
      </c>
      <c r="DN1080" s="163">
        <v>1</v>
      </c>
      <c r="DO1080" s="163">
        <v>0</v>
      </c>
      <c r="DP1080" s="165">
        <v>7</v>
      </c>
      <c r="DQ1080" s="165"/>
      <c r="DR1080" s="165">
        <v>7</v>
      </c>
      <c r="DS1080" s="163">
        <v>36</v>
      </c>
      <c r="DT1080" s="163">
        <v>8</v>
      </c>
      <c r="DU1080" s="163">
        <v>6</v>
      </c>
      <c r="DV1080" s="163">
        <v>4</v>
      </c>
      <c r="DW1080" s="163">
        <v>0</v>
      </c>
      <c r="DX1080" s="163">
        <v>8</v>
      </c>
      <c r="DY1080" s="163">
        <v>2</v>
      </c>
      <c r="DZ1080" s="163">
        <v>0</v>
      </c>
      <c r="EA1080" s="163">
        <v>2</v>
      </c>
      <c r="EB1080" s="163">
        <v>0</v>
      </c>
      <c r="EC1080" s="163">
        <v>0</v>
      </c>
      <c r="ED1080" s="165">
        <v>0</v>
      </c>
      <c r="EE1080" s="165">
        <v>10.2857156870318</v>
      </c>
      <c r="EF1080" s="165">
        <v>0</v>
      </c>
      <c r="EG1080" s="165">
        <v>10.2857156870318</v>
      </c>
      <c r="EH1080" s="166">
        <v>2.2857145971181798</v>
      </c>
      <c r="EI1080" s="165">
        <v>177.30105520036</v>
      </c>
      <c r="EJ1080" s="164">
        <v>0.28571428571428498</v>
      </c>
      <c r="EK1080" s="164">
        <v>0.28571428571428498</v>
      </c>
      <c r="EL1080" s="278">
        <v>0.62962962899999997</v>
      </c>
      <c r="EM1080" s="278">
        <v>0.14814814800000001</v>
      </c>
      <c r="EN1080" s="278">
        <v>0.222222222</v>
      </c>
      <c r="EO1080" s="278">
        <v>7.1428569999999997E-2</v>
      </c>
      <c r="EP1080" s="278">
        <v>0.39285713999999999</v>
      </c>
      <c r="EQ1080" s="278">
        <v>4.580153E-2</v>
      </c>
      <c r="ER1080" s="165">
        <v>-0.18255326954821799</v>
      </c>
      <c r="ES1080" s="166">
        <v>5.1428578435159196</v>
      </c>
      <c r="ET1080" s="166">
        <v>6.18</v>
      </c>
      <c r="EU1080" s="166">
        <v>6.5143198052231703</v>
      </c>
      <c r="EV1080" s="166">
        <v>7.7782204830609096</v>
      </c>
      <c r="EW1080" s="166">
        <v>8.2081851450272207</v>
      </c>
      <c r="EX1080" s="284">
        <v>-0.23535171151161099</v>
      </c>
    </row>
    <row r="1081" spans="1:155" ht="13" customHeight="1">
      <c r="A1081" s="160" t="s">
        <v>19</v>
      </c>
      <c r="B1081" s="160">
        <v>12890</v>
      </c>
      <c r="C1081" s="160">
        <v>683409</v>
      </c>
      <c r="D1081" s="160">
        <v>26790</v>
      </c>
      <c r="E1081" s="160" t="s">
        <v>246</v>
      </c>
      <c r="F1081" s="160" t="s">
        <v>246</v>
      </c>
      <c r="G1081" s="175"/>
      <c r="H1081" s="162" t="s">
        <v>4062</v>
      </c>
      <c r="I1081" s="162" t="s">
        <v>1857</v>
      </c>
      <c r="J1081" s="160">
        <v>22</v>
      </c>
      <c r="K1081" s="161">
        <v>1</v>
      </c>
      <c r="M1081" s="184" t="s">
        <v>837</v>
      </c>
      <c r="Z1081" s="163"/>
      <c r="AS1081" s="278"/>
      <c r="AT1081" s="278"/>
      <c r="AU1081" s="278"/>
      <c r="AV1081" s="278"/>
      <c r="AW1081" s="278"/>
      <c r="AX1081" s="278"/>
      <c r="AY1081" s="456"/>
      <c r="AZ1081" s="278"/>
      <c r="BA1081" s="278"/>
      <c r="BB1081" s="278"/>
      <c r="BC1081" s="278"/>
      <c r="BD1081" s="164"/>
      <c r="BE1081" s="164"/>
      <c r="BF1081" s="164"/>
      <c r="BG1081" s="164"/>
      <c r="BH1081" s="164"/>
      <c r="BI1081" s="164"/>
      <c r="BJ1081" s="165"/>
      <c r="BK1081" s="164"/>
      <c r="BL1081" s="165"/>
      <c r="BM1081" s="165"/>
      <c r="BN1081" s="165"/>
      <c r="BO1081" s="165"/>
      <c r="BP1081" s="165"/>
      <c r="BQ1081" s="165"/>
      <c r="BR1081" s="165"/>
      <c r="BS1081" s="284"/>
      <c r="BT1081" s="289"/>
      <c r="BU1081" s="279"/>
      <c r="BV1081" s="290"/>
      <c r="BW1081" s="289"/>
      <c r="BX1081" s="289"/>
      <c r="BY1081" s="289"/>
      <c r="BZ1081" s="289"/>
      <c r="CA1081" s="279"/>
      <c r="CB1081" s="290"/>
      <c r="CC1081" s="289"/>
      <c r="CD1081" s="279"/>
      <c r="CE1081" s="328"/>
      <c r="CF1081" s="290"/>
      <c r="CG1081" s="289"/>
      <c r="CH1081" s="279"/>
      <c r="CI1081" s="328"/>
      <c r="CJ1081" s="290"/>
      <c r="CK1081" s="289"/>
      <c r="CL1081" s="279"/>
      <c r="CM1081" s="328"/>
      <c r="CN1081" s="290"/>
      <c r="CO1081" s="289"/>
      <c r="CP1081" s="279"/>
      <c r="CQ1081" s="328"/>
      <c r="CR1081" s="290"/>
      <c r="CS1081" s="289"/>
      <c r="CT1081" s="279"/>
      <c r="CU1081" s="328"/>
      <c r="CV1081" s="328"/>
      <c r="CW1081" s="290"/>
      <c r="CX1081" s="289"/>
      <c r="CY1081" s="279"/>
      <c r="CZ1081" s="328"/>
      <c r="DA1081" s="328"/>
      <c r="DB1081" s="290"/>
      <c r="DC1081" s="289"/>
      <c r="DD1081" s="279"/>
      <c r="DE1081" s="328"/>
      <c r="DF1081" s="328"/>
      <c r="DG1081" s="290"/>
      <c r="DH1081" s="183"/>
      <c r="DI1081" s="284"/>
      <c r="DJ1081" s="163">
        <v>25</v>
      </c>
      <c r="DK1081" s="163">
        <v>0</v>
      </c>
      <c r="DL1081" s="163">
        <v>0</v>
      </c>
      <c r="DM1081" s="163">
        <v>1</v>
      </c>
      <c r="DN1081" s="163">
        <v>4</v>
      </c>
      <c r="DO1081" s="163">
        <v>0</v>
      </c>
      <c r="DP1081" s="165">
        <v>35</v>
      </c>
      <c r="DQ1081" s="165"/>
      <c r="DR1081" s="165">
        <v>35</v>
      </c>
      <c r="DS1081" s="163">
        <v>159</v>
      </c>
      <c r="DT1081" s="163">
        <v>40</v>
      </c>
      <c r="DU1081" s="163">
        <v>26</v>
      </c>
      <c r="DV1081" s="163">
        <v>23</v>
      </c>
      <c r="DW1081" s="163">
        <v>6</v>
      </c>
      <c r="DX1081" s="163">
        <v>16</v>
      </c>
      <c r="DY1081" s="163">
        <v>1</v>
      </c>
      <c r="DZ1081" s="163">
        <v>1</v>
      </c>
      <c r="EA1081" s="163">
        <v>4</v>
      </c>
      <c r="EB1081" s="163">
        <v>0</v>
      </c>
      <c r="EC1081" s="163">
        <v>26</v>
      </c>
      <c r="ED1081" s="165">
        <v>6.6857157430846597</v>
      </c>
      <c r="EE1081" s="165">
        <v>4.1142866111290202</v>
      </c>
      <c r="EF1081" s="165">
        <v>1.54285747917338</v>
      </c>
      <c r="EG1081" s="165">
        <v>10.285716527822499</v>
      </c>
      <c r="EH1081" s="166">
        <v>1.6000003487723899</v>
      </c>
      <c r="EI1081" s="165">
        <v>123.486008141959</v>
      </c>
      <c r="EJ1081" s="164">
        <v>0.28169014084506999</v>
      </c>
      <c r="EK1081" s="164">
        <v>0.30909090909090903</v>
      </c>
      <c r="EL1081" s="278">
        <v>0.57758620599999999</v>
      </c>
      <c r="EM1081" s="278">
        <v>0.17241379300000001</v>
      </c>
      <c r="EN1081" s="278">
        <v>0.25</v>
      </c>
      <c r="EO1081" s="278">
        <v>9.4827590000000003E-2</v>
      </c>
      <c r="EP1081" s="278">
        <v>0.39655172</v>
      </c>
      <c r="EQ1081" s="278">
        <v>0.13735343</v>
      </c>
      <c r="ER1081" s="165">
        <v>0.48475816395190502</v>
      </c>
      <c r="ES1081" s="166">
        <v>5.91428700349796</v>
      </c>
      <c r="ET1081" s="166">
        <v>5</v>
      </c>
      <c r="EU1081" s="166">
        <v>5.2857483891079404</v>
      </c>
      <c r="EV1081" s="166">
        <v>4.2789472298613802</v>
      </c>
      <c r="EW1081" s="166">
        <v>4.1385695266485696</v>
      </c>
      <c r="EX1081" s="284">
        <v>-0.245128273963928</v>
      </c>
    </row>
    <row r="1082" spans="1:155" ht="13" customHeight="1">
      <c r="A1082" s="160" t="s">
        <v>19</v>
      </c>
      <c r="B1082" s="160">
        <v>11236</v>
      </c>
      <c r="C1082" s="160">
        <v>657024</v>
      </c>
      <c r="D1082" s="160">
        <v>16587</v>
      </c>
      <c r="E1082" s="160" t="s">
        <v>470</v>
      </c>
      <c r="F1082" s="160" t="s">
        <v>470</v>
      </c>
      <c r="G1082" s="175"/>
      <c r="H1082" s="168" t="s">
        <v>955</v>
      </c>
      <c r="I1082" s="169" t="s">
        <v>333</v>
      </c>
      <c r="J1082" s="170">
        <v>31</v>
      </c>
      <c r="K1082" s="161">
        <v>1</v>
      </c>
      <c r="M1082" s="184" t="s">
        <v>837</v>
      </c>
      <c r="Z1082" s="163"/>
      <c r="AS1082" s="278"/>
      <c r="AT1082" s="278"/>
      <c r="AU1082" s="278"/>
      <c r="AV1082" s="278"/>
      <c r="AW1082" s="278"/>
      <c r="AX1082" s="278"/>
      <c r="AY1082" s="456"/>
      <c r="AZ1082" s="278"/>
      <c r="BA1082" s="278"/>
      <c r="BB1082" s="278"/>
      <c r="BC1082" s="278"/>
      <c r="BD1082" s="164"/>
      <c r="BE1082" s="164"/>
      <c r="BF1082" s="164"/>
      <c r="BG1082" s="164"/>
      <c r="BH1082" s="164"/>
      <c r="BI1082" s="164"/>
      <c r="BJ1082" s="165"/>
      <c r="BK1082" s="164"/>
      <c r="BL1082" s="165"/>
      <c r="BM1082" s="165"/>
      <c r="BN1082" s="165"/>
      <c r="BO1082" s="165"/>
      <c r="BP1082" s="165"/>
      <c r="BQ1082" s="165"/>
      <c r="BR1082" s="165"/>
      <c r="BS1082" s="284"/>
      <c r="BT1082" s="289"/>
      <c r="BU1082" s="279"/>
      <c r="BV1082" s="290"/>
      <c r="BW1082" s="289"/>
      <c r="BX1082" s="289"/>
      <c r="BY1082" s="289"/>
      <c r="BZ1082" s="289"/>
      <c r="CA1082" s="279"/>
      <c r="CB1082" s="290"/>
      <c r="CC1082" s="289"/>
      <c r="CD1082" s="279"/>
      <c r="CE1082" s="328"/>
      <c r="CF1082" s="290"/>
      <c r="CG1082" s="289"/>
      <c r="CH1082" s="279"/>
      <c r="CI1082" s="328"/>
      <c r="CJ1082" s="290"/>
      <c r="CK1082" s="289"/>
      <c r="CL1082" s="279"/>
      <c r="CM1082" s="328"/>
      <c r="CN1082" s="290"/>
      <c r="CO1082" s="289"/>
      <c r="CP1082" s="279"/>
      <c r="CQ1082" s="328"/>
      <c r="CR1082" s="290"/>
      <c r="CS1082" s="289"/>
      <c r="CT1082" s="279"/>
      <c r="CU1082" s="328"/>
      <c r="CV1082" s="328"/>
      <c r="CW1082" s="290"/>
      <c r="CX1082" s="289"/>
      <c r="CY1082" s="279"/>
      <c r="CZ1082" s="328"/>
      <c r="DA1082" s="328"/>
      <c r="DB1082" s="290"/>
      <c r="DC1082" s="289"/>
      <c r="DD1082" s="279"/>
      <c r="DE1082" s="328"/>
      <c r="DF1082" s="328"/>
      <c r="DG1082" s="290"/>
      <c r="DH1082" s="289"/>
      <c r="DI1082" s="284"/>
      <c r="DJ1082" s="163">
        <v>6</v>
      </c>
      <c r="DK1082" s="163">
        <v>0</v>
      </c>
      <c r="DL1082" s="163">
        <v>0</v>
      </c>
      <c r="DM1082" s="163">
        <v>1</v>
      </c>
      <c r="DN1082" s="163">
        <v>0</v>
      </c>
      <c r="DO1082" s="163">
        <v>0</v>
      </c>
      <c r="DP1082" s="165">
        <v>5.0999999999999996</v>
      </c>
      <c r="DQ1082" s="165"/>
      <c r="DR1082" s="165">
        <v>5.0999999046325604</v>
      </c>
      <c r="DS1082" s="163">
        <v>30</v>
      </c>
      <c r="DT1082" s="163">
        <v>8</v>
      </c>
      <c r="DU1082" s="163">
        <v>9</v>
      </c>
      <c r="DV1082" s="163">
        <v>9</v>
      </c>
      <c r="DW1082" s="163">
        <v>2</v>
      </c>
      <c r="DX1082" s="163">
        <v>5</v>
      </c>
      <c r="DY1082" s="163">
        <v>0</v>
      </c>
      <c r="DZ1082" s="163">
        <v>1</v>
      </c>
      <c r="EA1082" s="163">
        <v>1</v>
      </c>
      <c r="EB1082" s="163">
        <v>0</v>
      </c>
      <c r="EC1082" s="163">
        <v>3</v>
      </c>
      <c r="ED1082" s="165">
        <v>5.06250120699434</v>
      </c>
      <c r="EE1082" s="165">
        <v>8.4375020116572408</v>
      </c>
      <c r="EF1082" s="165">
        <v>3.3750008046628901</v>
      </c>
      <c r="EG1082" s="165">
        <v>13.5000032186515</v>
      </c>
      <c r="EH1082" s="166">
        <v>2.4375005811454198</v>
      </c>
      <c r="EI1082" s="165">
        <v>189.07497271682701</v>
      </c>
      <c r="EJ1082" s="164">
        <v>0.33333333333333298</v>
      </c>
      <c r="EK1082" s="164">
        <v>0.31578947368421001</v>
      </c>
      <c r="EL1082" s="278">
        <v>0.23809523799999999</v>
      </c>
      <c r="EM1082" s="278">
        <v>0.14285714199999999</v>
      </c>
      <c r="EN1082" s="278">
        <v>0.61904761900000005</v>
      </c>
      <c r="EO1082" s="278">
        <v>9.5238100000000006E-2</v>
      </c>
      <c r="EP1082" s="278">
        <v>0.33333332999999998</v>
      </c>
      <c r="EQ1082" s="278">
        <v>8.59375E-2</v>
      </c>
      <c r="ER1082" s="165">
        <v>0.333172268203417</v>
      </c>
      <c r="ES1082" s="166">
        <v>15.187503620983</v>
      </c>
      <c r="ET1082" s="166">
        <v>5.95</v>
      </c>
      <c r="EU1082" s="166">
        <v>10.210749608278601</v>
      </c>
      <c r="EV1082" s="166">
        <v>8.9299663658439403</v>
      </c>
      <c r="EW1082" s="166">
        <v>7.1301290852485097</v>
      </c>
      <c r="EX1082" s="284">
        <v>-0.24629940092563599</v>
      </c>
    </row>
    <row r="1083" spans="1:155" ht="13" customHeight="1">
      <c r="A1083" s="160" t="s">
        <v>19</v>
      </c>
      <c r="B1083" s="160">
        <v>9703</v>
      </c>
      <c r="C1083" s="160">
        <v>543101</v>
      </c>
      <c r="D1083" s="160">
        <v>13050</v>
      </c>
      <c r="E1083" s="160" t="s">
        <v>45</v>
      </c>
      <c r="F1083" s="160" t="s">
        <v>45</v>
      </c>
      <c r="G1083" s="175"/>
      <c r="H1083" s="168" t="s">
        <v>816</v>
      </c>
      <c r="I1083" s="169" t="s">
        <v>110</v>
      </c>
      <c r="J1083" s="170">
        <v>35</v>
      </c>
      <c r="K1083" s="161">
        <v>1</v>
      </c>
      <c r="M1083" s="184" t="s">
        <v>837</v>
      </c>
      <c r="Z1083" s="163"/>
      <c r="BT1083" s="289"/>
      <c r="BU1083" s="279"/>
      <c r="BV1083" s="290"/>
      <c r="BW1083" s="289"/>
      <c r="BX1083" s="289"/>
      <c r="BY1083" s="289"/>
      <c r="BZ1083" s="289"/>
      <c r="CA1083" s="279"/>
      <c r="CB1083" s="290"/>
      <c r="CC1083" s="289"/>
      <c r="CD1083" s="279"/>
      <c r="CE1083" s="328"/>
      <c r="CF1083" s="290"/>
      <c r="CG1083" s="289"/>
      <c r="CH1083" s="279"/>
      <c r="CI1083" s="328"/>
      <c r="CJ1083" s="290"/>
      <c r="CK1083" s="289"/>
      <c r="CL1083" s="279"/>
      <c r="CM1083" s="328"/>
      <c r="CN1083" s="290"/>
      <c r="CO1083" s="289"/>
      <c r="CP1083" s="279"/>
      <c r="CQ1083" s="328"/>
      <c r="CR1083" s="290"/>
      <c r="CS1083" s="289"/>
      <c r="CT1083" s="279"/>
      <c r="CU1083" s="328"/>
      <c r="CV1083" s="328"/>
      <c r="CW1083" s="290"/>
      <c r="CX1083" s="289"/>
      <c r="CY1083" s="279"/>
      <c r="CZ1083" s="328"/>
      <c r="DA1083" s="328"/>
      <c r="DB1083" s="290"/>
      <c r="DC1083" s="289"/>
      <c r="DD1083" s="279"/>
      <c r="DE1083" s="328"/>
      <c r="DF1083" s="328"/>
      <c r="DG1083" s="290"/>
      <c r="DH1083" s="289"/>
      <c r="DJ1083" s="163">
        <v>5</v>
      </c>
      <c r="DK1083" s="163">
        <v>1</v>
      </c>
      <c r="DL1083" s="163">
        <v>0</v>
      </c>
      <c r="DM1083" s="163">
        <v>0</v>
      </c>
      <c r="DN1083" s="163">
        <v>1</v>
      </c>
      <c r="DO1083" s="163">
        <v>1</v>
      </c>
      <c r="DP1083" s="165">
        <v>13.1</v>
      </c>
      <c r="DQ1083" s="165">
        <v>4</v>
      </c>
      <c r="DR1083" s="165">
        <v>9.1000003814697195</v>
      </c>
      <c r="DS1083" s="163">
        <v>56</v>
      </c>
      <c r="DT1083" s="163">
        <v>13</v>
      </c>
      <c r="DU1083" s="163">
        <v>10</v>
      </c>
      <c r="DV1083" s="163">
        <v>9</v>
      </c>
      <c r="DW1083" s="163">
        <v>5</v>
      </c>
      <c r="DX1083" s="163">
        <v>2</v>
      </c>
      <c r="DY1083" s="163">
        <v>0</v>
      </c>
      <c r="DZ1083" s="163">
        <v>3</v>
      </c>
      <c r="EA1083" s="163">
        <v>0</v>
      </c>
      <c r="EB1083" s="163">
        <v>0</v>
      </c>
      <c r="EC1083" s="163">
        <v>15</v>
      </c>
      <c r="ED1083" s="165">
        <v>10.1250002413988</v>
      </c>
      <c r="EE1083" s="165">
        <v>1.3500000321865</v>
      </c>
      <c r="EF1083" s="165">
        <v>3.3750000804662701</v>
      </c>
      <c r="EG1083" s="165">
        <v>8.7750002092122994</v>
      </c>
      <c r="EH1083" s="166">
        <v>1.1250000268220901</v>
      </c>
      <c r="EI1083" s="166">
        <v>86.826082618322502</v>
      </c>
      <c r="EJ1083" s="164">
        <v>0.25490196078431299</v>
      </c>
      <c r="EK1083" s="164">
        <v>0.25806451612903197</v>
      </c>
      <c r="EL1083" s="278">
        <v>0.47222222200000002</v>
      </c>
      <c r="EM1083" s="278">
        <v>0.111111111</v>
      </c>
      <c r="EN1083" s="278">
        <v>0.41666666600000002</v>
      </c>
      <c r="EO1083" s="278">
        <v>8.3333329999999997E-2</v>
      </c>
      <c r="EP1083" s="278">
        <v>0.38888888999999999</v>
      </c>
      <c r="EQ1083" s="278">
        <v>0.11483254</v>
      </c>
      <c r="ER1083" s="165">
        <v>-0.183561242579936</v>
      </c>
      <c r="ES1083" s="166">
        <v>6.0750001448392901</v>
      </c>
      <c r="ET1083" s="166">
        <v>4.53</v>
      </c>
      <c r="EU1083" s="166">
        <v>6.8357479989528596</v>
      </c>
      <c r="EV1083" s="166">
        <v>3.6196173359333099</v>
      </c>
      <c r="EW1083" s="166">
        <v>2.7701899936798999</v>
      </c>
      <c r="EX1083" s="284">
        <v>-0.248323053121566</v>
      </c>
    </row>
    <row r="1084" spans="1:155" ht="13" customHeight="1">
      <c r="A1084" s="160" t="s">
        <v>19</v>
      </c>
      <c r="B1084" s="160">
        <v>11237</v>
      </c>
      <c r="C1084" s="160">
        <v>650893</v>
      </c>
      <c r="D1084" s="160">
        <v>17490</v>
      </c>
      <c r="E1084" s="160" t="s">
        <v>3328</v>
      </c>
      <c r="F1084" s="160" t="s">
        <v>3328</v>
      </c>
      <c r="G1084" s="175"/>
      <c r="H1084" s="168" t="s">
        <v>182</v>
      </c>
      <c r="I1084" s="169" t="s">
        <v>4367</v>
      </c>
      <c r="J1084" s="170">
        <v>28</v>
      </c>
      <c r="K1084" s="161">
        <v>1</v>
      </c>
      <c r="M1084" s="184" t="s">
        <v>46</v>
      </c>
      <c r="Z1084" s="163"/>
      <c r="AS1084" s="278"/>
      <c r="AT1084" s="278"/>
      <c r="AU1084" s="278"/>
      <c r="AV1084" s="278"/>
      <c r="AW1084" s="278"/>
      <c r="AX1084" s="278"/>
      <c r="AY1084" s="456"/>
      <c r="AZ1084" s="278"/>
      <c r="BA1084" s="278"/>
      <c r="BB1084" s="278"/>
      <c r="BC1084" s="278"/>
      <c r="BD1084" s="164"/>
      <c r="BE1084" s="164"/>
      <c r="BF1084" s="164"/>
      <c r="BG1084" s="164"/>
      <c r="BH1084" s="164"/>
      <c r="BI1084" s="164"/>
      <c r="BJ1084" s="165"/>
      <c r="BK1084" s="164"/>
      <c r="BL1084" s="165"/>
      <c r="BM1084" s="165"/>
      <c r="BN1084" s="165"/>
      <c r="BO1084" s="165"/>
      <c r="BP1084" s="165"/>
      <c r="BQ1084" s="165"/>
      <c r="BR1084" s="165"/>
      <c r="BS1084" s="284"/>
      <c r="BT1084" s="289"/>
      <c r="BU1084" s="279"/>
      <c r="BV1084" s="290"/>
      <c r="BW1084" s="289"/>
      <c r="BX1084" s="289"/>
      <c r="BY1084" s="289"/>
      <c r="BZ1084" s="289"/>
      <c r="CA1084" s="279"/>
      <c r="CB1084" s="290"/>
      <c r="CC1084" s="289"/>
      <c r="CD1084" s="279"/>
      <c r="CE1084" s="328"/>
      <c r="CF1084" s="290"/>
      <c r="CG1084" s="289"/>
      <c r="CH1084" s="279"/>
      <c r="CI1084" s="328"/>
      <c r="CJ1084" s="290"/>
      <c r="CK1084" s="289"/>
      <c r="CL1084" s="279"/>
      <c r="CM1084" s="328"/>
      <c r="CN1084" s="290"/>
      <c r="CO1084" s="289"/>
      <c r="CP1084" s="279"/>
      <c r="CQ1084" s="328"/>
      <c r="CR1084" s="290"/>
      <c r="CS1084" s="289"/>
      <c r="CT1084" s="279"/>
      <c r="CU1084" s="328"/>
      <c r="CV1084" s="328"/>
      <c r="CW1084" s="290"/>
      <c r="CX1084" s="289"/>
      <c r="CY1084" s="279"/>
      <c r="CZ1084" s="328"/>
      <c r="DA1084" s="328"/>
      <c r="DB1084" s="290"/>
      <c r="DC1084" s="289"/>
      <c r="DD1084" s="279"/>
      <c r="DE1084" s="328"/>
      <c r="DF1084" s="328"/>
      <c r="DG1084" s="290"/>
      <c r="DH1084" s="289"/>
      <c r="DI1084" s="284"/>
      <c r="DJ1084" s="163">
        <v>18</v>
      </c>
      <c r="DK1084" s="163">
        <v>0</v>
      </c>
      <c r="DL1084" s="163">
        <v>0</v>
      </c>
      <c r="DM1084" s="163">
        <v>0</v>
      </c>
      <c r="DN1084" s="163">
        <v>0</v>
      </c>
      <c r="DO1084" s="163">
        <v>0</v>
      </c>
      <c r="DP1084" s="165">
        <v>19.2</v>
      </c>
      <c r="DQ1084" s="165"/>
      <c r="DR1084" s="165">
        <v>18.500000238418501</v>
      </c>
      <c r="DS1084" s="163">
        <v>81</v>
      </c>
      <c r="DT1084" s="163">
        <v>18</v>
      </c>
      <c r="DU1084" s="163">
        <v>12</v>
      </c>
      <c r="DV1084" s="163">
        <v>12</v>
      </c>
      <c r="DW1084" s="163">
        <v>5</v>
      </c>
      <c r="DX1084" s="163">
        <v>6</v>
      </c>
      <c r="DY1084" s="163">
        <v>0</v>
      </c>
      <c r="DZ1084" s="163">
        <v>1</v>
      </c>
      <c r="EA1084" s="163">
        <v>0</v>
      </c>
      <c r="EB1084" s="163">
        <v>0</v>
      </c>
      <c r="EC1084" s="163">
        <v>17</v>
      </c>
      <c r="ED1084" s="165">
        <v>7.7796624002017998</v>
      </c>
      <c r="EE1084" s="165">
        <v>2.7457632000712202</v>
      </c>
      <c r="EF1084" s="165">
        <v>2.28813600005935</v>
      </c>
      <c r="EG1084" s="165">
        <v>8.2372896002136695</v>
      </c>
      <c r="EH1084" s="166">
        <v>1.22033920003165</v>
      </c>
      <c r="EI1084" s="165">
        <v>94.184239713873694</v>
      </c>
      <c r="EJ1084" s="164">
        <v>0.24324324324324301</v>
      </c>
      <c r="EK1084" s="164">
        <v>0.25</v>
      </c>
      <c r="EL1084" s="278">
        <v>0.350877192</v>
      </c>
      <c r="EM1084" s="278">
        <v>0.105263157</v>
      </c>
      <c r="EN1084" s="278">
        <v>0.54385964899999995</v>
      </c>
      <c r="EO1084" s="278">
        <v>0.10526315999999999</v>
      </c>
      <c r="EP1084" s="278">
        <v>0.40350877000000002</v>
      </c>
      <c r="EQ1084" s="278">
        <v>0.10927152</v>
      </c>
      <c r="ER1084" s="165">
        <v>-0.55079753950988497</v>
      </c>
      <c r="ES1084" s="166">
        <v>5.4915264001424502</v>
      </c>
      <c r="ET1084" s="166">
        <v>3.34</v>
      </c>
      <c r="EU1084" s="166">
        <v>5.7298161762811501</v>
      </c>
      <c r="EV1084" s="166">
        <v>4.7490228639683396</v>
      </c>
      <c r="EW1084" s="166">
        <v>3.9639146108905998</v>
      </c>
      <c r="EX1084" s="284">
        <v>-0.25372544350102499</v>
      </c>
    </row>
    <row r="1085" spans="1:155" ht="13" customHeight="1">
      <c r="A1085" s="160" t="s">
        <v>19</v>
      </c>
      <c r="C1085" s="160">
        <v>656186</v>
      </c>
      <c r="D1085" s="160">
        <v>16507</v>
      </c>
      <c r="E1085" s="160" t="s">
        <v>164</v>
      </c>
      <c r="F1085" s="160" t="s">
        <v>164</v>
      </c>
      <c r="G1085" s="175"/>
      <c r="H1085" s="168" t="s">
        <v>1027</v>
      </c>
      <c r="I1085" s="169" t="s">
        <v>562</v>
      </c>
      <c r="J1085" s="170">
        <v>32</v>
      </c>
      <c r="K1085" s="161">
        <v>1</v>
      </c>
      <c r="M1085" s="184" t="s">
        <v>837</v>
      </c>
      <c r="Z1085" s="163"/>
      <c r="AS1085" s="278"/>
      <c r="AT1085" s="278"/>
      <c r="AU1085" s="278"/>
      <c r="AV1085" s="278"/>
      <c r="AW1085" s="278"/>
      <c r="AX1085" s="278"/>
      <c r="AY1085" s="456"/>
      <c r="AZ1085" s="278"/>
      <c r="BA1085" s="278"/>
      <c r="BB1085" s="278"/>
      <c r="BC1085" s="278"/>
      <c r="BD1085" s="164"/>
      <c r="BE1085" s="164"/>
      <c r="BF1085" s="164"/>
      <c r="BG1085" s="164"/>
      <c r="BH1085" s="164"/>
      <c r="BI1085" s="164"/>
      <c r="BJ1085" s="165"/>
      <c r="BK1085" s="164"/>
      <c r="BL1085" s="165"/>
      <c r="BM1085" s="165"/>
      <c r="BN1085" s="165"/>
      <c r="BO1085" s="165"/>
      <c r="BP1085" s="165"/>
      <c r="BQ1085" s="165"/>
      <c r="BR1085" s="165"/>
      <c r="BS1085" s="284"/>
      <c r="BT1085" s="289"/>
      <c r="BU1085" s="279"/>
      <c r="BV1085" s="290"/>
      <c r="BW1085" s="289"/>
      <c r="BX1085" s="289"/>
      <c r="BY1085" s="289"/>
      <c r="BZ1085" s="289"/>
      <c r="CA1085" s="279"/>
      <c r="CB1085" s="290"/>
      <c r="CC1085" s="289"/>
      <c r="CD1085" s="279"/>
      <c r="CE1085" s="328"/>
      <c r="CF1085" s="290"/>
      <c r="CG1085" s="289"/>
      <c r="CH1085" s="279"/>
      <c r="CI1085" s="328"/>
      <c r="CJ1085" s="290"/>
      <c r="CK1085" s="289"/>
      <c r="CL1085" s="279"/>
      <c r="CM1085" s="328"/>
      <c r="CN1085" s="290"/>
      <c r="CO1085" s="289"/>
      <c r="CP1085" s="279"/>
      <c r="CQ1085" s="328"/>
      <c r="CR1085" s="290"/>
      <c r="CS1085" s="289"/>
      <c r="CT1085" s="279"/>
      <c r="CU1085" s="328"/>
      <c r="CV1085" s="328"/>
      <c r="CW1085" s="290"/>
      <c r="CX1085" s="289"/>
      <c r="CY1085" s="279"/>
      <c r="CZ1085" s="328"/>
      <c r="DA1085" s="328"/>
      <c r="DB1085" s="290"/>
      <c r="DC1085" s="289"/>
      <c r="DD1085" s="279"/>
      <c r="DE1085" s="328"/>
      <c r="DF1085" s="328"/>
      <c r="DG1085" s="290"/>
      <c r="DH1085" s="289"/>
      <c r="DI1085" s="284"/>
      <c r="DJ1085" s="163">
        <v>15</v>
      </c>
      <c r="DK1085" s="163">
        <v>0</v>
      </c>
      <c r="DL1085" s="163">
        <v>0</v>
      </c>
      <c r="DM1085" s="163">
        <v>0</v>
      </c>
      <c r="DN1085" s="163">
        <v>1</v>
      </c>
      <c r="DO1085" s="163">
        <v>1</v>
      </c>
      <c r="DP1085" s="165">
        <v>16.2</v>
      </c>
      <c r="DQ1085" s="165"/>
      <c r="DR1085" s="165">
        <v>16.2000007629394</v>
      </c>
      <c r="DS1085" s="163">
        <v>64</v>
      </c>
      <c r="DT1085" s="163">
        <v>10</v>
      </c>
      <c r="DU1085" s="163">
        <v>5</v>
      </c>
      <c r="DV1085" s="163">
        <v>4</v>
      </c>
      <c r="DW1085" s="163">
        <v>4</v>
      </c>
      <c r="DX1085" s="163">
        <v>6</v>
      </c>
      <c r="DY1085" s="163">
        <v>0</v>
      </c>
      <c r="DZ1085" s="163">
        <v>2</v>
      </c>
      <c r="EA1085" s="163">
        <v>0</v>
      </c>
      <c r="EB1085" s="163">
        <v>0</v>
      </c>
      <c r="EC1085" s="163">
        <v>10</v>
      </c>
      <c r="ED1085" s="165">
        <v>5.4000008239747297</v>
      </c>
      <c r="EE1085" s="165">
        <v>3.2400004943848399</v>
      </c>
      <c r="EF1085" s="165">
        <v>2.1600003295898902</v>
      </c>
      <c r="EG1085" s="165">
        <v>5.4000008239747297</v>
      </c>
      <c r="EH1085" s="166">
        <v>0.96000014648439702</v>
      </c>
      <c r="EI1085" s="165">
        <v>74.466444401581299</v>
      </c>
      <c r="EJ1085" s="164">
        <v>0.17857142857142799</v>
      </c>
      <c r="EK1085" s="164">
        <v>0.14285714285714199</v>
      </c>
      <c r="EL1085" s="278">
        <v>0.51111111099999995</v>
      </c>
      <c r="EM1085" s="278">
        <v>0.111111111</v>
      </c>
      <c r="EN1085" s="278">
        <v>0.37777777699999998</v>
      </c>
      <c r="EO1085" s="278">
        <v>0.13043478</v>
      </c>
      <c r="EP1085" s="278">
        <v>0.34782608999999998</v>
      </c>
      <c r="EQ1085" s="278">
        <v>0.1125</v>
      </c>
      <c r="ER1085" s="165">
        <v>0.596674819088163</v>
      </c>
      <c r="ES1085" s="166">
        <v>2.1600003295898902</v>
      </c>
      <c r="ET1085" s="166">
        <v>4.87</v>
      </c>
      <c r="EU1085" s="166">
        <v>6.4457484222412802</v>
      </c>
      <c r="EV1085" s="166">
        <v>4.8297897773830396</v>
      </c>
      <c r="EW1085" s="166">
        <v>4.5203845710754296</v>
      </c>
      <c r="EX1085" s="284">
        <v>-0.263433277606964</v>
      </c>
    </row>
    <row r="1086" spans="1:155" ht="13" customHeight="1">
      <c r="A1086" s="160" t="s">
        <v>19</v>
      </c>
      <c r="B1086" s="282"/>
      <c r="C1086" s="282">
        <v>685107</v>
      </c>
      <c r="D1086" s="282">
        <v>27453</v>
      </c>
      <c r="E1086" s="282" t="s">
        <v>686</v>
      </c>
      <c r="F1086" s="160" t="s">
        <v>686</v>
      </c>
      <c r="G1086" s="175"/>
      <c r="H1086" s="162" t="s">
        <v>3657</v>
      </c>
      <c r="I1086" s="162" t="s">
        <v>110</v>
      </c>
      <c r="J1086" s="160">
        <v>27</v>
      </c>
      <c r="K1086" s="161">
        <v>1</v>
      </c>
      <c r="Z1086" s="163"/>
      <c r="AS1086" s="278"/>
      <c r="AT1086" s="278"/>
      <c r="AU1086" s="278"/>
      <c r="AV1086" s="278"/>
      <c r="AW1086" s="278"/>
      <c r="AX1086" s="278"/>
      <c r="AY1086" s="456"/>
      <c r="AZ1086" s="278"/>
      <c r="BA1086" s="278"/>
      <c r="BB1086" s="278"/>
      <c r="BC1086" s="278"/>
      <c r="BD1086" s="164"/>
      <c r="BE1086" s="164"/>
      <c r="BF1086" s="164"/>
      <c r="BG1086" s="164"/>
      <c r="BH1086" s="164"/>
      <c r="BI1086" s="164"/>
      <c r="BJ1086" s="165"/>
      <c r="BK1086" s="164"/>
      <c r="BL1086" s="165"/>
      <c r="BM1086" s="165"/>
      <c r="BN1086" s="165"/>
      <c r="BO1086" s="165"/>
      <c r="BP1086" s="165"/>
      <c r="BQ1086" s="165"/>
      <c r="BR1086" s="165"/>
      <c r="BS1086" s="284"/>
      <c r="BT1086" s="289"/>
      <c r="BU1086" s="279"/>
      <c r="BV1086" s="290"/>
      <c r="BW1086" s="289"/>
      <c r="BX1086" s="289"/>
      <c r="BY1086" s="289"/>
      <c r="BZ1086" s="289"/>
      <c r="CA1086" s="279"/>
      <c r="CB1086" s="290"/>
      <c r="CC1086" s="289"/>
      <c r="CD1086" s="279"/>
      <c r="CE1086" s="328"/>
      <c r="CF1086" s="290"/>
      <c r="CG1086" s="289"/>
      <c r="CH1086" s="279"/>
      <c r="CI1086" s="328"/>
      <c r="CJ1086" s="290"/>
      <c r="CK1086" s="289"/>
      <c r="CL1086" s="279"/>
      <c r="CM1086" s="328"/>
      <c r="CN1086" s="290"/>
      <c r="CO1086" s="289"/>
      <c r="CP1086" s="279"/>
      <c r="CQ1086" s="328"/>
      <c r="CR1086" s="290"/>
      <c r="CS1086" s="289"/>
      <c r="CT1086" s="279"/>
      <c r="CU1086" s="328"/>
      <c r="CV1086" s="328"/>
      <c r="CW1086" s="290"/>
      <c r="CX1086" s="289"/>
      <c r="CY1086" s="279"/>
      <c r="CZ1086" s="328"/>
      <c r="DA1086" s="328"/>
      <c r="DB1086" s="290"/>
      <c r="DC1086" s="289"/>
      <c r="DD1086" s="279"/>
      <c r="DE1086" s="328"/>
      <c r="DF1086" s="328"/>
      <c r="DG1086" s="290"/>
      <c r="DH1086" s="289"/>
      <c r="DI1086" s="284"/>
      <c r="DJ1086" s="163">
        <v>24</v>
      </c>
      <c r="DK1086" s="163">
        <v>1</v>
      </c>
      <c r="DL1086" s="163">
        <v>0</v>
      </c>
      <c r="DM1086" s="163">
        <v>0</v>
      </c>
      <c r="DN1086" s="163">
        <v>0</v>
      </c>
      <c r="DO1086" s="163">
        <v>0</v>
      </c>
      <c r="DP1086" s="165">
        <v>21</v>
      </c>
      <c r="DQ1086" s="165">
        <v>2</v>
      </c>
      <c r="DR1086" s="165">
        <v>19</v>
      </c>
      <c r="DS1086" s="163">
        <v>100</v>
      </c>
      <c r="DT1086" s="163">
        <v>25</v>
      </c>
      <c r="DU1086" s="163">
        <v>11</v>
      </c>
      <c r="DV1086" s="163">
        <v>11</v>
      </c>
      <c r="DW1086" s="163">
        <v>4</v>
      </c>
      <c r="DX1086" s="163">
        <v>10</v>
      </c>
      <c r="DY1086" s="163">
        <v>0</v>
      </c>
      <c r="DZ1086" s="163">
        <v>1</v>
      </c>
      <c r="EA1086" s="163">
        <v>1</v>
      </c>
      <c r="EB1086" s="163">
        <v>0</v>
      </c>
      <c r="EC1086" s="163">
        <v>20</v>
      </c>
      <c r="ED1086" s="165">
        <v>8.5714316854682799</v>
      </c>
      <c r="EE1086" s="165">
        <v>4.28571584273414</v>
      </c>
      <c r="EF1086" s="165">
        <v>1.7142863370936501</v>
      </c>
      <c r="EG1086" s="165">
        <v>10.714289606835299</v>
      </c>
      <c r="EH1086" s="166">
        <v>1.66666727217438</v>
      </c>
      <c r="EI1086" s="165">
        <v>128.63127717414</v>
      </c>
      <c r="EJ1086" s="164">
        <v>0.28089887640449401</v>
      </c>
      <c r="EK1086" s="164">
        <v>0.32307692307692298</v>
      </c>
      <c r="EL1086" s="278">
        <v>0.49253731299999998</v>
      </c>
      <c r="EM1086" s="278">
        <v>0.16417910399999999</v>
      </c>
      <c r="EN1086" s="278">
        <v>0.34328358199999998</v>
      </c>
      <c r="EO1086" s="278">
        <v>0.13043478</v>
      </c>
      <c r="EP1086" s="278">
        <v>0.47826087</v>
      </c>
      <c r="EQ1086" s="278">
        <v>0.10462287000000001</v>
      </c>
      <c r="ER1086" s="165">
        <v>0.229715663441379</v>
      </c>
      <c r="ES1086" s="166">
        <v>4.7142874270075499</v>
      </c>
      <c r="ET1086" s="166">
        <v>5.69</v>
      </c>
      <c r="EU1086" s="166">
        <v>5.2286058309129704</v>
      </c>
      <c r="EV1086" s="166">
        <v>4.3673990212773699</v>
      </c>
      <c r="EW1086" s="166">
        <v>4.0947992694136799</v>
      </c>
      <c r="EX1086" s="284">
        <v>-0.27036502212285901</v>
      </c>
    </row>
    <row r="1087" spans="1:155" ht="13" customHeight="1">
      <c r="A1087" s="160" t="s">
        <v>19</v>
      </c>
      <c r="B1087" s="282"/>
      <c r="C1087" s="282">
        <v>672782</v>
      </c>
      <c r="D1087" s="282">
        <v>22872</v>
      </c>
      <c r="E1087" s="282" t="s">
        <v>3328</v>
      </c>
      <c r="F1087" s="160" t="s">
        <v>3328</v>
      </c>
      <c r="G1087" s="175"/>
      <c r="H1087" s="162" t="s">
        <v>3644</v>
      </c>
      <c r="I1087" s="162" t="s">
        <v>3645</v>
      </c>
      <c r="J1087" s="160">
        <v>25</v>
      </c>
      <c r="K1087" s="161">
        <v>1</v>
      </c>
      <c r="Z1087" s="163"/>
      <c r="AS1087" s="278"/>
      <c r="AT1087" s="278"/>
      <c r="AU1087" s="278"/>
      <c r="AV1087" s="278"/>
      <c r="AW1087" s="278"/>
      <c r="AX1087" s="278"/>
      <c r="AY1087" s="456"/>
      <c r="AZ1087" s="278"/>
      <c r="BA1087" s="278"/>
      <c r="BB1087" s="278"/>
      <c r="BC1087" s="278"/>
      <c r="BD1087" s="164"/>
      <c r="BE1087" s="164"/>
      <c r="BF1087" s="164"/>
      <c r="BG1087" s="164"/>
      <c r="BH1087" s="164"/>
      <c r="BI1087" s="164"/>
      <c r="BJ1087" s="165"/>
      <c r="BK1087" s="164"/>
      <c r="BL1087" s="165"/>
      <c r="BM1087" s="165"/>
      <c r="BN1087" s="165"/>
      <c r="BO1087" s="165"/>
      <c r="BP1087" s="165"/>
      <c r="BQ1087" s="165"/>
      <c r="BR1087" s="165"/>
      <c r="BS1087" s="284"/>
      <c r="BT1087" s="289"/>
      <c r="BU1087" s="279"/>
      <c r="BV1087" s="290"/>
      <c r="BW1087" s="289"/>
      <c r="BX1087" s="289"/>
      <c r="BY1087" s="289"/>
      <c r="BZ1087" s="289"/>
      <c r="CA1087" s="279"/>
      <c r="CB1087" s="290"/>
      <c r="CC1087" s="289"/>
      <c r="CD1087" s="279"/>
      <c r="CE1087" s="328"/>
      <c r="CF1087" s="290"/>
      <c r="CG1087" s="289"/>
      <c r="CH1087" s="279"/>
      <c r="CI1087" s="328"/>
      <c r="CJ1087" s="290"/>
      <c r="CK1087" s="289"/>
      <c r="CL1087" s="279"/>
      <c r="CM1087" s="328"/>
      <c r="CN1087" s="290"/>
      <c r="CO1087" s="289"/>
      <c r="CP1087" s="279"/>
      <c r="CQ1087" s="328"/>
      <c r="CR1087" s="290"/>
      <c r="CS1087" s="289"/>
      <c r="CT1087" s="279"/>
      <c r="CU1087" s="328"/>
      <c r="CV1087" s="328"/>
      <c r="CW1087" s="290"/>
      <c r="CX1087" s="289"/>
      <c r="CY1087" s="279"/>
      <c r="CZ1087" s="328"/>
      <c r="DA1087" s="328"/>
      <c r="DB1087" s="290"/>
      <c r="DC1087" s="289"/>
      <c r="DD1087" s="279"/>
      <c r="DE1087" s="328"/>
      <c r="DF1087" s="328"/>
      <c r="DG1087" s="290"/>
      <c r="DH1087" s="289"/>
      <c r="DI1087" s="284"/>
      <c r="DJ1087" s="163">
        <v>12</v>
      </c>
      <c r="DK1087" s="163">
        <v>0</v>
      </c>
      <c r="DL1087" s="163">
        <v>0</v>
      </c>
      <c r="DM1087" s="163">
        <v>1</v>
      </c>
      <c r="DN1087" s="163">
        <v>1</v>
      </c>
      <c r="DO1087" s="163">
        <v>1</v>
      </c>
      <c r="DP1087" s="165">
        <v>17.2</v>
      </c>
      <c r="DQ1087" s="165"/>
      <c r="DR1087" s="165">
        <v>17.199999809265101</v>
      </c>
      <c r="DS1087" s="163">
        <v>86</v>
      </c>
      <c r="DT1087" s="163">
        <v>20</v>
      </c>
      <c r="DU1087" s="163">
        <v>14</v>
      </c>
      <c r="DV1087" s="163">
        <v>13</v>
      </c>
      <c r="DW1087" s="163">
        <v>3</v>
      </c>
      <c r="DX1087" s="163">
        <v>13</v>
      </c>
      <c r="DY1087" s="163">
        <v>0</v>
      </c>
      <c r="DZ1087" s="163">
        <v>1</v>
      </c>
      <c r="EA1087" s="163">
        <v>0</v>
      </c>
      <c r="EB1087" s="163">
        <v>0</v>
      </c>
      <c r="EC1087" s="163">
        <v>13</v>
      </c>
      <c r="ED1087" s="165">
        <v>6.6226421052682696</v>
      </c>
      <c r="EE1087" s="165">
        <v>6.6226421052682696</v>
      </c>
      <c r="EF1087" s="165">
        <v>1.5283020242926699</v>
      </c>
      <c r="EG1087" s="165">
        <v>10.188680161951099</v>
      </c>
      <c r="EH1087" s="166">
        <v>1.8679246963577101</v>
      </c>
      <c r="EI1087" s="165">
        <v>144.62820632759099</v>
      </c>
      <c r="EJ1087" s="164">
        <v>0.27777777777777701</v>
      </c>
      <c r="EK1087" s="164">
        <v>0.30357142857142799</v>
      </c>
      <c r="EL1087" s="278">
        <v>0.37288135500000003</v>
      </c>
      <c r="EM1087" s="278">
        <v>0.186440677</v>
      </c>
      <c r="EN1087" s="278">
        <v>0.44067796599999998</v>
      </c>
      <c r="EO1087" s="278">
        <v>0.16949153</v>
      </c>
      <c r="EP1087" s="278">
        <v>0.38983051000000002</v>
      </c>
      <c r="EQ1087" s="278">
        <v>8.4084080000000005E-2</v>
      </c>
      <c r="ER1087" s="165">
        <v>-1.7614062472227101</v>
      </c>
      <c r="ES1087" s="166">
        <v>6.6226421052682696</v>
      </c>
      <c r="ET1087" s="166">
        <v>7.78</v>
      </c>
      <c r="EU1087" s="166">
        <v>6.1989557368087604</v>
      </c>
      <c r="EV1087" s="166">
        <v>6.1615018846407397</v>
      </c>
      <c r="EW1087" s="166">
        <v>5.5963142069870102</v>
      </c>
      <c r="EX1087" s="284">
        <v>-0.27083110064268101</v>
      </c>
    </row>
    <row r="1088" spans="1:155" ht="13" customHeight="1">
      <c r="A1088" s="160" t="s">
        <v>19</v>
      </c>
      <c r="C1088" s="160">
        <v>641312</v>
      </c>
      <c r="D1088" s="160">
        <v>19453</v>
      </c>
      <c r="E1088" s="160" t="s">
        <v>18</v>
      </c>
      <c r="F1088" s="160" t="s">
        <v>18</v>
      </c>
      <c r="G1088" s="175"/>
      <c r="H1088" s="168" t="s">
        <v>117</v>
      </c>
      <c r="I1088" s="169" t="s">
        <v>1192</v>
      </c>
      <c r="J1088" s="170">
        <v>30</v>
      </c>
      <c r="K1088" s="161">
        <v>1</v>
      </c>
      <c r="M1088" s="184" t="s">
        <v>837</v>
      </c>
      <c r="Z1088" s="163"/>
      <c r="AS1088" s="278"/>
      <c r="AT1088" s="278"/>
      <c r="AU1088" s="278"/>
      <c r="AV1088" s="278"/>
      <c r="AW1088" s="278"/>
      <c r="AX1088" s="278"/>
      <c r="AY1088" s="456"/>
      <c r="AZ1088" s="278"/>
      <c r="BA1088" s="278"/>
      <c r="BB1088" s="278"/>
      <c r="BC1088" s="278"/>
      <c r="BD1088" s="164"/>
      <c r="BE1088" s="164"/>
      <c r="BF1088" s="164"/>
      <c r="BG1088" s="164"/>
      <c r="BH1088" s="164"/>
      <c r="BI1088" s="164"/>
      <c r="BJ1088" s="165"/>
      <c r="BK1088" s="164"/>
      <c r="BL1088" s="165"/>
      <c r="BM1088" s="165"/>
      <c r="BN1088" s="165"/>
      <c r="BO1088" s="165"/>
      <c r="BP1088" s="165"/>
      <c r="BQ1088" s="165"/>
      <c r="BR1088" s="165"/>
      <c r="BS1088" s="284"/>
      <c r="BT1088" s="289"/>
      <c r="BU1088" s="279"/>
      <c r="BV1088" s="290"/>
      <c r="BW1088" s="289"/>
      <c r="BX1088" s="289"/>
      <c r="BY1088" s="289"/>
      <c r="BZ1088" s="289"/>
      <c r="CA1088" s="279"/>
      <c r="CB1088" s="290"/>
      <c r="CC1088" s="289"/>
      <c r="CD1088" s="279"/>
      <c r="CE1088" s="328"/>
      <c r="CF1088" s="290"/>
      <c r="CG1088" s="289"/>
      <c r="CH1088" s="279"/>
      <c r="CI1088" s="328"/>
      <c r="CJ1088" s="290"/>
      <c r="CK1088" s="289"/>
      <c r="CL1088" s="279"/>
      <c r="CM1088" s="328"/>
      <c r="CN1088" s="290"/>
      <c r="CO1088" s="289"/>
      <c r="CP1088" s="279"/>
      <c r="CQ1088" s="328"/>
      <c r="CR1088" s="290"/>
      <c r="CS1088" s="289"/>
      <c r="CT1088" s="279"/>
      <c r="CU1088" s="328"/>
      <c r="CV1088" s="328"/>
      <c r="CW1088" s="290"/>
      <c r="CX1088" s="289"/>
      <c r="CY1088" s="279"/>
      <c r="CZ1088" s="328"/>
      <c r="DA1088" s="328"/>
      <c r="DB1088" s="290"/>
      <c r="DC1088" s="289"/>
      <c r="DD1088" s="279"/>
      <c r="DE1088" s="328"/>
      <c r="DF1088" s="328"/>
      <c r="DG1088" s="290"/>
      <c r="DH1088" s="289"/>
      <c r="DI1088" s="284"/>
      <c r="DJ1088" s="163">
        <v>6</v>
      </c>
      <c r="DK1088" s="163">
        <v>0</v>
      </c>
      <c r="DL1088" s="163">
        <v>0</v>
      </c>
      <c r="DM1088" s="163">
        <v>1</v>
      </c>
      <c r="DN1088" s="163">
        <v>0</v>
      </c>
      <c r="DO1088" s="163">
        <v>0</v>
      </c>
      <c r="DP1088" s="165">
        <v>10.199999999999999</v>
      </c>
      <c r="DQ1088" s="165"/>
      <c r="DR1088" s="165">
        <v>10.199999809265099</v>
      </c>
      <c r="DS1088" s="163">
        <v>50</v>
      </c>
      <c r="DT1088" s="163">
        <v>16</v>
      </c>
      <c r="DU1088" s="163">
        <v>9</v>
      </c>
      <c r="DV1088" s="163">
        <v>9</v>
      </c>
      <c r="DW1088" s="163">
        <v>4</v>
      </c>
      <c r="DX1088" s="163">
        <v>3</v>
      </c>
      <c r="DY1088" s="163">
        <v>0</v>
      </c>
      <c r="DZ1088" s="163">
        <v>0</v>
      </c>
      <c r="EA1088" s="163">
        <v>0</v>
      </c>
      <c r="EB1088" s="163">
        <v>0</v>
      </c>
      <c r="EC1088" s="163">
        <v>10</v>
      </c>
      <c r="ED1088" s="165">
        <v>8.4375020116572408</v>
      </c>
      <c r="EE1088" s="165">
        <v>2.53125060349717</v>
      </c>
      <c r="EF1088" s="165">
        <v>3.3750008046628901</v>
      </c>
      <c r="EG1088" s="165">
        <v>13.5000032186515</v>
      </c>
      <c r="EH1088" s="166">
        <v>1.7812504246831899</v>
      </c>
      <c r="EI1088" s="165">
        <v>138.17017236998899</v>
      </c>
      <c r="EJ1088" s="164">
        <v>0.340425531914893</v>
      </c>
      <c r="EK1088" s="164">
        <v>0.36363636363636298</v>
      </c>
      <c r="EL1088" s="278">
        <v>0.36111111099999998</v>
      </c>
      <c r="EM1088" s="278">
        <v>0.19444444399999999</v>
      </c>
      <c r="EN1088" s="278">
        <v>0.44444444399999999</v>
      </c>
      <c r="EO1088" s="278">
        <v>0.16216216</v>
      </c>
      <c r="EP1088" s="278">
        <v>0.37837838000000001</v>
      </c>
      <c r="EQ1088" s="278">
        <v>0.1185567</v>
      </c>
      <c r="ER1088" s="165">
        <v>-8.0232058983790905E-2</v>
      </c>
      <c r="ES1088" s="166">
        <v>7.5937518104915096</v>
      </c>
      <c r="ET1088" s="166">
        <v>6.38</v>
      </c>
      <c r="EU1088" s="166">
        <v>6.9294988259675296</v>
      </c>
      <c r="EV1088" s="166">
        <v>4.2663240758958203</v>
      </c>
      <c r="EW1088" s="166">
        <v>3.79228047576294</v>
      </c>
      <c r="EX1088" s="284">
        <v>-0.31411767005920399</v>
      </c>
    </row>
    <row r="1089" spans="1:154" ht="13" customHeight="1">
      <c r="A1089" s="160" t="s">
        <v>19</v>
      </c>
      <c r="C1089" s="160">
        <v>694350</v>
      </c>
      <c r="D1089" s="160">
        <v>27783</v>
      </c>
      <c r="E1089" s="160" t="s">
        <v>2171</v>
      </c>
      <c r="F1089" s="160" t="s">
        <v>2171</v>
      </c>
      <c r="G1089" s="175"/>
      <c r="H1089" s="162" t="s">
        <v>4117</v>
      </c>
      <c r="I1089" s="162" t="s">
        <v>174</v>
      </c>
      <c r="J1089" s="160">
        <v>25</v>
      </c>
      <c r="K1089" s="161">
        <v>1</v>
      </c>
      <c r="Z1089" s="163"/>
      <c r="AS1089" s="278"/>
      <c r="AT1089" s="278"/>
      <c r="AU1089" s="278"/>
      <c r="AV1089" s="278"/>
      <c r="AW1089" s="278"/>
      <c r="AX1089" s="278"/>
      <c r="AY1089" s="456"/>
      <c r="AZ1089" s="278"/>
      <c r="BA1089" s="278"/>
      <c r="BB1089" s="278"/>
      <c r="BC1089" s="278"/>
      <c r="BD1089" s="164"/>
      <c r="BE1089" s="164"/>
      <c r="BF1089" s="164"/>
      <c r="BG1089" s="164"/>
      <c r="BH1089" s="164"/>
      <c r="BI1089" s="164"/>
      <c r="BJ1089" s="165"/>
      <c r="BK1089" s="164"/>
      <c r="BL1089" s="165"/>
      <c r="BM1089" s="165"/>
      <c r="BN1089" s="165"/>
      <c r="BO1089" s="165"/>
      <c r="BP1089" s="165"/>
      <c r="BQ1089" s="165"/>
      <c r="BR1089" s="165"/>
      <c r="BS1089" s="284"/>
      <c r="BT1089" s="289"/>
      <c r="BU1089" s="279"/>
      <c r="BV1089" s="290"/>
      <c r="BW1089" s="289"/>
      <c r="BX1089" s="289"/>
      <c r="BY1089" s="289"/>
      <c r="BZ1089" s="289"/>
      <c r="CA1089" s="279"/>
      <c r="CB1089" s="290"/>
      <c r="CC1089" s="289"/>
      <c r="CD1089" s="279"/>
      <c r="CE1089" s="328"/>
      <c r="CF1089" s="290"/>
      <c r="CG1089" s="289"/>
      <c r="CH1089" s="279"/>
      <c r="CI1089" s="328"/>
      <c r="CJ1089" s="290"/>
      <c r="CK1089" s="289"/>
      <c r="CL1089" s="279"/>
      <c r="CM1089" s="328"/>
      <c r="CN1089" s="290"/>
      <c r="CO1089" s="289"/>
      <c r="CP1089" s="279"/>
      <c r="CQ1089" s="328"/>
      <c r="CR1089" s="290"/>
      <c r="CS1089" s="289"/>
      <c r="CT1089" s="279"/>
      <c r="CU1089" s="328"/>
      <c r="CV1089" s="328"/>
      <c r="CW1089" s="290"/>
      <c r="CX1089" s="289"/>
      <c r="CY1089" s="279"/>
      <c r="CZ1089" s="328"/>
      <c r="DA1089" s="328"/>
      <c r="DB1089" s="290"/>
      <c r="DC1089" s="289"/>
      <c r="DD1089" s="279"/>
      <c r="DE1089" s="328"/>
      <c r="DF1089" s="328"/>
      <c r="DG1089" s="290"/>
      <c r="DH1089" s="183"/>
      <c r="DI1089" s="284"/>
      <c r="DJ1089" s="163">
        <v>23</v>
      </c>
      <c r="DK1089" s="163">
        <v>0</v>
      </c>
      <c r="DL1089" s="163">
        <v>0</v>
      </c>
      <c r="DM1089" s="163">
        <v>0</v>
      </c>
      <c r="DN1089" s="163">
        <v>1</v>
      </c>
      <c r="DO1089" s="163">
        <v>0</v>
      </c>
      <c r="DP1089" s="165">
        <v>20.2</v>
      </c>
      <c r="DQ1089" s="165"/>
      <c r="DR1089" s="165">
        <v>20.2000007629394</v>
      </c>
      <c r="DS1089" s="163">
        <v>96</v>
      </c>
      <c r="DT1089" s="163">
        <v>24</v>
      </c>
      <c r="DU1089" s="163">
        <v>17</v>
      </c>
      <c r="DV1089" s="163">
        <v>17</v>
      </c>
      <c r="DW1089" s="163">
        <v>6</v>
      </c>
      <c r="DX1089" s="163">
        <v>10</v>
      </c>
      <c r="DY1089" s="163">
        <v>0</v>
      </c>
      <c r="DZ1089" s="163">
        <v>1</v>
      </c>
      <c r="EA1089" s="163">
        <v>1</v>
      </c>
      <c r="EB1089" s="163">
        <v>0</v>
      </c>
      <c r="EC1089" s="163">
        <v>22</v>
      </c>
      <c r="ED1089" s="165">
        <v>9.5806463402343596</v>
      </c>
      <c r="EE1089" s="165">
        <v>4.3548392455610703</v>
      </c>
      <c r="EF1089" s="165">
        <v>2.6129035473366402</v>
      </c>
      <c r="EG1089" s="165">
        <v>10.4516141893465</v>
      </c>
      <c r="EH1089" s="166">
        <v>1.64516149276751</v>
      </c>
      <c r="EI1089" s="165">
        <v>126.97148825411</v>
      </c>
      <c r="EJ1089" s="164">
        <v>0.28235294117646997</v>
      </c>
      <c r="EK1089" s="164">
        <v>0.31578947368421001</v>
      </c>
      <c r="EL1089" s="278">
        <v>0.28571428500000001</v>
      </c>
      <c r="EM1089" s="278">
        <v>0.20634920600000001</v>
      </c>
      <c r="EN1089" s="278">
        <v>0.50793650700000004</v>
      </c>
      <c r="EO1089" s="278">
        <v>9.5238100000000006E-2</v>
      </c>
      <c r="EP1089" s="278">
        <v>0.46031746000000001</v>
      </c>
      <c r="EQ1089" s="278">
        <v>0.12406948</v>
      </c>
      <c r="ER1089" s="165">
        <v>-5.5541563509988498E-2</v>
      </c>
      <c r="ES1089" s="166">
        <v>7.4032267174538298</v>
      </c>
      <c r="ET1089" s="166">
        <v>5.88</v>
      </c>
      <c r="EU1089" s="166">
        <v>6.3276837923524702</v>
      </c>
      <c r="EV1089" s="166">
        <v>4.8366651674599499</v>
      </c>
      <c r="EW1089" s="166">
        <v>4.0924903647689996</v>
      </c>
      <c r="EX1089" s="284">
        <v>-0.330946415662765</v>
      </c>
    </row>
    <row r="1090" spans="1:154" ht="13" customHeight="1">
      <c r="A1090" s="160" t="s">
        <v>19</v>
      </c>
      <c r="C1090" s="160">
        <v>694646</v>
      </c>
      <c r="D1090" s="160">
        <v>29866</v>
      </c>
      <c r="E1090" s="160" t="s">
        <v>17</v>
      </c>
      <c r="F1090" s="160" t="s">
        <v>17</v>
      </c>
      <c r="G1090" s="175"/>
      <c r="H1090" s="162" t="s">
        <v>4128</v>
      </c>
      <c r="I1090" s="162" t="s">
        <v>4127</v>
      </c>
      <c r="J1090" s="160">
        <v>26</v>
      </c>
      <c r="K1090" s="161">
        <v>1</v>
      </c>
      <c r="Z1090" s="163"/>
      <c r="AS1090" s="278"/>
      <c r="AT1090" s="278"/>
      <c r="AU1090" s="278"/>
      <c r="AV1090" s="278"/>
      <c r="AW1090" s="278"/>
      <c r="AX1090" s="278"/>
      <c r="AY1090" s="456"/>
      <c r="AZ1090" s="278"/>
      <c r="BA1090" s="278"/>
      <c r="BB1090" s="278"/>
      <c r="BC1090" s="278"/>
      <c r="BD1090" s="164"/>
      <c r="BE1090" s="164"/>
      <c r="BF1090" s="164"/>
      <c r="BG1090" s="164"/>
      <c r="BH1090" s="164"/>
      <c r="BI1090" s="164"/>
      <c r="BJ1090" s="165"/>
      <c r="BK1090" s="164"/>
      <c r="BL1090" s="165"/>
      <c r="BM1090" s="165"/>
      <c r="BN1090" s="165"/>
      <c r="BO1090" s="165"/>
      <c r="BP1090" s="165"/>
      <c r="BQ1090" s="165"/>
      <c r="BR1090" s="165"/>
      <c r="BS1090" s="284"/>
      <c r="BT1090" s="289"/>
      <c r="BU1090" s="279"/>
      <c r="BV1090" s="290"/>
      <c r="BW1090" s="289"/>
      <c r="BX1090" s="289"/>
      <c r="BY1090" s="289"/>
      <c r="BZ1090" s="289"/>
      <c r="CA1090" s="279"/>
      <c r="CB1090" s="290"/>
      <c r="CC1090" s="289"/>
      <c r="CD1090" s="279"/>
      <c r="CE1090" s="328"/>
      <c r="CF1090" s="290"/>
      <c r="CG1090" s="289"/>
      <c r="CH1090" s="279"/>
      <c r="CI1090" s="328"/>
      <c r="CJ1090" s="290"/>
      <c r="CK1090" s="289"/>
      <c r="CL1090" s="279"/>
      <c r="CM1090" s="328"/>
      <c r="CN1090" s="290"/>
      <c r="CO1090" s="289"/>
      <c r="CP1090" s="279"/>
      <c r="CQ1090" s="328"/>
      <c r="CR1090" s="290"/>
      <c r="CS1090" s="289"/>
      <c r="CT1090" s="279"/>
      <c r="CU1090" s="328"/>
      <c r="CV1090" s="328"/>
      <c r="CW1090" s="290"/>
      <c r="CX1090" s="289"/>
      <c r="CY1090" s="279"/>
      <c r="CZ1090" s="328"/>
      <c r="DA1090" s="328"/>
      <c r="DB1090" s="290"/>
      <c r="DC1090" s="289"/>
      <c r="DD1090" s="279"/>
      <c r="DE1090" s="328"/>
      <c r="DF1090" s="328"/>
      <c r="DG1090" s="290"/>
      <c r="DH1090" s="183"/>
      <c r="DI1090" s="284"/>
      <c r="DJ1090" s="163">
        <v>2</v>
      </c>
      <c r="DK1090" s="163">
        <v>1</v>
      </c>
      <c r="DL1090" s="163">
        <v>0</v>
      </c>
      <c r="DM1090" s="163">
        <v>0</v>
      </c>
      <c r="DN1090" s="163">
        <v>1</v>
      </c>
      <c r="DO1090" s="163">
        <v>0</v>
      </c>
      <c r="DP1090" s="165">
        <v>7.2</v>
      </c>
      <c r="DQ1090" s="165">
        <v>3</v>
      </c>
      <c r="DR1090" s="165">
        <v>4.1999998092651296</v>
      </c>
      <c r="DS1090" s="163">
        <v>39</v>
      </c>
      <c r="DT1090" s="163">
        <v>8</v>
      </c>
      <c r="DU1090" s="163">
        <v>7</v>
      </c>
      <c r="DV1090" s="163">
        <v>7</v>
      </c>
      <c r="DW1090" s="163">
        <v>3</v>
      </c>
      <c r="DX1090" s="163">
        <v>8</v>
      </c>
      <c r="DY1090" s="163">
        <v>0</v>
      </c>
      <c r="DZ1090" s="163">
        <v>1</v>
      </c>
      <c r="EA1090" s="163">
        <v>0</v>
      </c>
      <c r="EB1090" s="163">
        <v>0</v>
      </c>
      <c r="EC1090" s="163">
        <v>7</v>
      </c>
      <c r="ED1090" s="165">
        <v>8.2173919858013598</v>
      </c>
      <c r="EE1090" s="165">
        <v>9.3913051266301295</v>
      </c>
      <c r="EF1090" s="165">
        <v>3.5217394224862901</v>
      </c>
      <c r="EG1090" s="165">
        <v>9.3913051266301295</v>
      </c>
      <c r="EH1090" s="166">
        <v>2.0869566948066902</v>
      </c>
      <c r="EI1090" s="165">
        <v>161.88356350928501</v>
      </c>
      <c r="EJ1090" s="164">
        <v>0.266666666666666</v>
      </c>
      <c r="EK1090" s="164">
        <v>0.25</v>
      </c>
      <c r="EL1090" s="278">
        <v>0.27272727200000002</v>
      </c>
      <c r="EM1090" s="278">
        <v>0.13636363600000001</v>
      </c>
      <c r="EN1090" s="278">
        <v>0.59090909000000003</v>
      </c>
      <c r="EO1090" s="278">
        <v>0.17391303999999999</v>
      </c>
      <c r="EP1090" s="278">
        <v>0.39130435000000002</v>
      </c>
      <c r="EQ1090" s="278">
        <v>5.7142859999999997E-2</v>
      </c>
      <c r="ER1090" s="165">
        <v>0.108123480944481</v>
      </c>
      <c r="ES1090" s="166">
        <v>8.2173919858013598</v>
      </c>
      <c r="ET1090" s="166">
        <v>9.17</v>
      </c>
      <c r="EU1090" s="166">
        <v>9.86835716766765</v>
      </c>
      <c r="EV1090" s="166">
        <v>7.2817253447648698</v>
      </c>
      <c r="EW1090" s="166">
        <v>6.4704709714389903</v>
      </c>
      <c r="EX1090" s="284">
        <v>-0.359101511538028</v>
      </c>
    </row>
    <row r="1091" spans="1:154" ht="13" customHeight="1">
      <c r="A1091" s="160" t="s">
        <v>19</v>
      </c>
      <c r="C1091" s="160">
        <v>686993</v>
      </c>
      <c r="D1091" s="160">
        <v>27694</v>
      </c>
      <c r="E1091" s="160" t="s">
        <v>4356</v>
      </c>
      <c r="F1091" s="160" t="s">
        <v>4356</v>
      </c>
      <c r="G1091" s="175"/>
      <c r="H1091" s="162" t="s">
        <v>4082</v>
      </c>
      <c r="I1091" s="162" t="s">
        <v>564</v>
      </c>
      <c r="J1091" s="160">
        <v>28</v>
      </c>
      <c r="K1091" s="161">
        <v>1</v>
      </c>
      <c r="Z1091" s="163"/>
      <c r="AS1091" s="278"/>
      <c r="AT1091" s="278"/>
      <c r="AU1091" s="278"/>
      <c r="AV1091" s="278"/>
      <c r="AW1091" s="278"/>
      <c r="AX1091" s="278"/>
      <c r="AY1091" s="456"/>
      <c r="AZ1091" s="278"/>
      <c r="BA1091" s="278"/>
      <c r="BB1091" s="278"/>
      <c r="BC1091" s="278"/>
      <c r="BD1091" s="164"/>
      <c r="BE1091" s="164"/>
      <c r="BF1091" s="164"/>
      <c r="BG1091" s="164"/>
      <c r="BH1091" s="164"/>
      <c r="BI1091" s="164"/>
      <c r="BJ1091" s="165"/>
      <c r="BK1091" s="164"/>
      <c r="BL1091" s="165"/>
      <c r="BM1091" s="165"/>
      <c r="BN1091" s="165"/>
      <c r="BO1091" s="165"/>
      <c r="BP1091" s="165"/>
      <c r="BQ1091" s="165"/>
      <c r="BR1091" s="165"/>
      <c r="BS1091" s="284"/>
      <c r="BT1091" s="289"/>
      <c r="BU1091" s="279"/>
      <c r="BV1091" s="290"/>
      <c r="BW1091" s="289"/>
      <c r="BX1091" s="289"/>
      <c r="BY1091" s="289"/>
      <c r="BZ1091" s="289"/>
      <c r="CA1091" s="279"/>
      <c r="CB1091" s="290"/>
      <c r="CC1091" s="289"/>
      <c r="CD1091" s="279"/>
      <c r="CE1091" s="328"/>
      <c r="CF1091" s="290"/>
      <c r="CG1091" s="289"/>
      <c r="CH1091" s="279"/>
      <c r="CI1091" s="328"/>
      <c r="CJ1091" s="290"/>
      <c r="CK1091" s="289"/>
      <c r="CL1091" s="279"/>
      <c r="CM1091" s="328"/>
      <c r="CN1091" s="290"/>
      <c r="CO1091" s="289"/>
      <c r="CP1091" s="279"/>
      <c r="CQ1091" s="328"/>
      <c r="CR1091" s="290"/>
      <c r="CS1091" s="289"/>
      <c r="CT1091" s="279"/>
      <c r="CU1091" s="328"/>
      <c r="CV1091" s="328"/>
      <c r="CW1091" s="290"/>
      <c r="CX1091" s="289"/>
      <c r="CY1091" s="279"/>
      <c r="CZ1091" s="328"/>
      <c r="DA1091" s="328"/>
      <c r="DB1091" s="290"/>
      <c r="DC1091" s="289"/>
      <c r="DD1091" s="279"/>
      <c r="DE1091" s="328"/>
      <c r="DF1091" s="328"/>
      <c r="DG1091" s="290"/>
      <c r="DH1091" s="183"/>
      <c r="DI1091" s="284"/>
      <c r="DJ1091" s="163">
        <v>31</v>
      </c>
      <c r="DK1091" s="163">
        <v>1</v>
      </c>
      <c r="DL1091" s="163">
        <v>0</v>
      </c>
      <c r="DM1091" s="163">
        <v>1</v>
      </c>
      <c r="DN1091" s="163">
        <v>3</v>
      </c>
      <c r="DO1091" s="163">
        <v>0</v>
      </c>
      <c r="DP1091" s="165">
        <v>30</v>
      </c>
      <c r="DQ1091" s="165">
        <v>1</v>
      </c>
      <c r="DR1091" s="165">
        <v>29</v>
      </c>
      <c r="DS1091" s="163">
        <v>134</v>
      </c>
      <c r="DT1091" s="163">
        <v>27</v>
      </c>
      <c r="DU1091" s="163">
        <v>15</v>
      </c>
      <c r="DV1091" s="163">
        <v>14</v>
      </c>
      <c r="DW1091" s="163">
        <v>6</v>
      </c>
      <c r="DX1091" s="163">
        <v>15</v>
      </c>
      <c r="DY1091" s="163">
        <v>1</v>
      </c>
      <c r="DZ1091" s="163">
        <v>4</v>
      </c>
      <c r="EA1091" s="163">
        <v>1</v>
      </c>
      <c r="EB1091" s="163">
        <v>0</v>
      </c>
      <c r="EC1091" s="163">
        <v>30</v>
      </c>
      <c r="ED1091" s="165">
        <v>9.0000022888189406</v>
      </c>
      <c r="EE1091" s="165">
        <v>4.5000011444094703</v>
      </c>
      <c r="EF1091" s="165">
        <v>1.80000045776378</v>
      </c>
      <c r="EG1091" s="165">
        <v>8.1000020599370401</v>
      </c>
      <c r="EH1091" s="166">
        <v>1.4000003560384999</v>
      </c>
      <c r="EI1091" s="165">
        <v>108.59690913268901</v>
      </c>
      <c r="EJ1091" s="164">
        <v>0.23478260869565201</v>
      </c>
      <c r="EK1091" s="164">
        <v>0.265822784810126</v>
      </c>
      <c r="EL1091" s="278">
        <v>0.26190476099999999</v>
      </c>
      <c r="EM1091" s="278">
        <v>0.21428571399999999</v>
      </c>
      <c r="EN1091" s="278">
        <v>0.52380952300000005</v>
      </c>
      <c r="EO1091" s="278">
        <v>9.4117649999999997E-2</v>
      </c>
      <c r="EP1091" s="278">
        <v>0.42352941</v>
      </c>
      <c r="EQ1091" s="278">
        <v>0.11449015999999999</v>
      </c>
      <c r="ER1091" s="165">
        <v>-0.15244411752569401</v>
      </c>
      <c r="ES1091" s="166">
        <v>4.2000010681155002</v>
      </c>
      <c r="ET1091" s="166">
        <v>4.12</v>
      </c>
      <c r="EU1091" s="166">
        <v>5.5857485453289302</v>
      </c>
      <c r="EV1091" s="166">
        <v>5.1484226326591997</v>
      </c>
      <c r="EW1091" s="166">
        <v>4.3081819202039897</v>
      </c>
      <c r="EX1091" s="284">
        <v>-0.35949156433343799</v>
      </c>
    </row>
    <row r="1092" spans="1:154" ht="13" customHeight="1">
      <c r="A1092" s="160" t="s">
        <v>19</v>
      </c>
      <c r="B1092" s="160">
        <v>12885</v>
      </c>
      <c r="C1092" s="160">
        <v>687134</v>
      </c>
      <c r="D1092" s="160">
        <v>26419</v>
      </c>
      <c r="E1092" s="160" t="s">
        <v>246</v>
      </c>
      <c r="F1092" s="160" t="s">
        <v>246</v>
      </c>
      <c r="G1092" s="175"/>
      <c r="H1092" s="162" t="s">
        <v>4083</v>
      </c>
      <c r="I1092" s="162" t="s">
        <v>301</v>
      </c>
      <c r="J1092" s="160">
        <v>24</v>
      </c>
      <c r="K1092" s="161">
        <v>1</v>
      </c>
      <c r="M1092" s="184" t="s">
        <v>837</v>
      </c>
      <c r="Z1092" s="163"/>
      <c r="AS1092" s="278"/>
      <c r="AT1092" s="278"/>
      <c r="AU1092" s="278"/>
      <c r="AV1092" s="278"/>
      <c r="AW1092" s="278"/>
      <c r="AX1092" s="278"/>
      <c r="AY1092" s="456"/>
      <c r="AZ1092" s="278"/>
      <c r="BA1092" s="278"/>
      <c r="BB1092" s="278"/>
      <c r="BC1092" s="278"/>
      <c r="BD1092" s="164"/>
      <c r="BE1092" s="164"/>
      <c r="BF1092" s="164"/>
      <c r="BG1092" s="164"/>
      <c r="BH1092" s="164"/>
      <c r="BI1092" s="164"/>
      <c r="BJ1092" s="165"/>
      <c r="BK1092" s="164"/>
      <c r="BL1092" s="165"/>
      <c r="BM1092" s="165"/>
      <c r="BN1092" s="165"/>
      <c r="BO1092" s="165"/>
      <c r="BP1092" s="165"/>
      <c r="BQ1092" s="165"/>
      <c r="BR1092" s="165"/>
      <c r="BS1092" s="284"/>
      <c r="BT1092" s="289"/>
      <c r="BU1092" s="279"/>
      <c r="BV1092" s="290"/>
      <c r="BW1092" s="289"/>
      <c r="BX1092" s="289"/>
      <c r="BY1092" s="289"/>
      <c r="BZ1092" s="289"/>
      <c r="CA1092" s="279"/>
      <c r="CB1092" s="290"/>
      <c r="CC1092" s="289"/>
      <c r="CD1092" s="279"/>
      <c r="CE1092" s="328"/>
      <c r="CF1092" s="290"/>
      <c r="CG1092" s="289"/>
      <c r="CH1092" s="279"/>
      <c r="CI1092" s="328"/>
      <c r="CJ1092" s="290"/>
      <c r="CK1092" s="289"/>
      <c r="CL1092" s="279"/>
      <c r="CM1092" s="328"/>
      <c r="CN1092" s="290"/>
      <c r="CO1092" s="289"/>
      <c r="CP1092" s="279"/>
      <c r="CQ1092" s="328"/>
      <c r="CR1092" s="290"/>
      <c r="CS1092" s="289"/>
      <c r="CT1092" s="279"/>
      <c r="CU1092" s="328"/>
      <c r="CV1092" s="328"/>
      <c r="CW1092" s="290"/>
      <c r="CX1092" s="289"/>
      <c r="CY1092" s="279"/>
      <c r="CZ1092" s="328"/>
      <c r="DA1092" s="328"/>
      <c r="DB1092" s="290"/>
      <c r="DC1092" s="289"/>
      <c r="DD1092" s="279"/>
      <c r="DE1092" s="328"/>
      <c r="DF1092" s="328"/>
      <c r="DG1092" s="290"/>
      <c r="DH1092" s="183"/>
      <c r="DI1092" s="284"/>
      <c r="DJ1092" s="163">
        <v>5</v>
      </c>
      <c r="DK1092" s="163">
        <v>3</v>
      </c>
      <c r="DL1092" s="163">
        <v>0</v>
      </c>
      <c r="DM1092" s="163">
        <v>0</v>
      </c>
      <c r="DN1092" s="163">
        <v>2</v>
      </c>
      <c r="DO1092" s="163">
        <v>0</v>
      </c>
      <c r="DP1092" s="165">
        <v>16</v>
      </c>
      <c r="DQ1092" s="165">
        <v>13</v>
      </c>
      <c r="DR1092" s="165">
        <v>3</v>
      </c>
      <c r="DS1092" s="163">
        <v>78</v>
      </c>
      <c r="DT1092" s="163">
        <v>27</v>
      </c>
      <c r="DU1092" s="163">
        <v>23</v>
      </c>
      <c r="DV1092" s="163">
        <v>23</v>
      </c>
      <c r="DW1092" s="163">
        <v>6</v>
      </c>
      <c r="DX1092" s="163">
        <v>6</v>
      </c>
      <c r="DY1092" s="163">
        <v>0</v>
      </c>
      <c r="DZ1092" s="163">
        <v>0</v>
      </c>
      <c r="EA1092" s="163">
        <v>2</v>
      </c>
      <c r="EB1092" s="163">
        <v>0</v>
      </c>
      <c r="EC1092" s="163">
        <v>8</v>
      </c>
      <c r="ED1092" s="165">
        <v>4.5000002682209104</v>
      </c>
      <c r="EE1092" s="165">
        <v>3.3750002011656801</v>
      </c>
      <c r="EF1092" s="165">
        <v>3.3750002011656801</v>
      </c>
      <c r="EG1092" s="165">
        <v>15.1875009052455</v>
      </c>
      <c r="EH1092" s="166">
        <v>2.0625001229345798</v>
      </c>
      <c r="EI1092" s="165">
        <v>159.18115715968599</v>
      </c>
      <c r="EJ1092" s="164">
        <v>0.375</v>
      </c>
      <c r="EK1092" s="164">
        <v>0.36206896551724099</v>
      </c>
      <c r="EL1092" s="278">
        <v>0.40625</v>
      </c>
      <c r="EM1092" s="278">
        <v>0.203125</v>
      </c>
      <c r="EN1092" s="278">
        <v>0.390625</v>
      </c>
      <c r="EO1092" s="278">
        <v>0.125</v>
      </c>
      <c r="EP1092" s="278">
        <v>0.421875</v>
      </c>
      <c r="EQ1092" s="278">
        <v>7.6923080000000005E-2</v>
      </c>
      <c r="ER1092" s="165">
        <v>0.27491711795465801</v>
      </c>
      <c r="ES1092" s="166">
        <v>12.937500771135101</v>
      </c>
      <c r="ET1092" s="166">
        <v>5.76</v>
      </c>
      <c r="EU1092" s="166">
        <v>8.0857482075691394</v>
      </c>
      <c r="EV1092" s="166">
        <v>5.5147333510732901</v>
      </c>
      <c r="EW1092" s="166">
        <v>5.4579735103951501</v>
      </c>
      <c r="EX1092" s="284">
        <v>-0.38107100874185501</v>
      </c>
    </row>
    <row r="1093" spans="1:154" ht="13" customHeight="1">
      <c r="A1093" s="160" t="s">
        <v>19</v>
      </c>
      <c r="B1093" s="160">
        <v>12321</v>
      </c>
      <c r="C1093" s="160">
        <v>663562</v>
      </c>
      <c r="D1093" s="160">
        <v>25862</v>
      </c>
      <c r="E1093" s="160" t="s">
        <v>15</v>
      </c>
      <c r="F1093" s="160" t="s">
        <v>15</v>
      </c>
      <c r="G1093" s="175"/>
      <c r="H1093" s="162" t="s">
        <v>262</v>
      </c>
      <c r="I1093" s="162" t="s">
        <v>249</v>
      </c>
      <c r="J1093" s="160">
        <v>28</v>
      </c>
      <c r="K1093" s="161">
        <v>1</v>
      </c>
      <c r="M1093" s="184" t="s">
        <v>837</v>
      </c>
      <c r="Z1093" s="163"/>
      <c r="AS1093" s="278"/>
      <c r="AT1093" s="278"/>
      <c r="AU1093" s="278"/>
      <c r="AV1093" s="278"/>
      <c r="AW1093" s="278"/>
      <c r="AX1093" s="278"/>
      <c r="AY1093" s="456"/>
      <c r="AZ1093" s="278"/>
      <c r="BA1093" s="278"/>
      <c r="BB1093" s="278"/>
      <c r="BC1093" s="278"/>
      <c r="BD1093" s="164"/>
      <c r="BE1093" s="164"/>
      <c r="BF1093" s="164"/>
      <c r="BG1093" s="164"/>
      <c r="BH1093" s="164"/>
      <c r="BI1093" s="164"/>
      <c r="BJ1093" s="165"/>
      <c r="BK1093" s="164"/>
      <c r="BL1093" s="165"/>
      <c r="BM1093" s="165"/>
      <c r="BN1093" s="165"/>
      <c r="BO1093" s="165"/>
      <c r="BP1093" s="165"/>
      <c r="BQ1093" s="165"/>
      <c r="BR1093" s="165"/>
      <c r="BS1093" s="284"/>
      <c r="BT1093" s="289"/>
      <c r="BU1093" s="279"/>
      <c r="BV1093" s="290"/>
      <c r="BW1093" s="289"/>
      <c r="BX1093" s="289"/>
      <c r="BY1093" s="289"/>
      <c r="BZ1093" s="289"/>
      <c r="CA1093" s="279"/>
      <c r="CB1093" s="290"/>
      <c r="CC1093" s="289"/>
      <c r="CD1093" s="279"/>
      <c r="CE1093" s="328"/>
      <c r="CF1093" s="290"/>
      <c r="CG1093" s="289"/>
      <c r="CH1093" s="279"/>
      <c r="CI1093" s="328"/>
      <c r="CJ1093" s="290"/>
      <c r="CK1093" s="289"/>
      <c r="CL1093" s="279"/>
      <c r="CM1093" s="328"/>
      <c r="CN1093" s="290"/>
      <c r="CO1093" s="289"/>
      <c r="CP1093" s="279"/>
      <c r="CQ1093" s="328"/>
      <c r="CR1093" s="290"/>
      <c r="CS1093" s="289"/>
      <c r="CT1093" s="279"/>
      <c r="CU1093" s="328"/>
      <c r="CV1093" s="328"/>
      <c r="CW1093" s="290"/>
      <c r="CX1093" s="289"/>
      <c r="CY1093" s="279"/>
      <c r="CZ1093" s="328"/>
      <c r="DA1093" s="328"/>
      <c r="DB1093" s="290"/>
      <c r="DC1093" s="289"/>
      <c r="DD1093" s="279"/>
      <c r="DE1093" s="328"/>
      <c r="DF1093" s="328"/>
      <c r="DG1093" s="290"/>
      <c r="DH1093" s="289"/>
      <c r="DI1093" s="284"/>
      <c r="DJ1093" s="163">
        <v>5</v>
      </c>
      <c r="DK1093" s="163">
        <v>0</v>
      </c>
      <c r="DL1093" s="163">
        <v>0</v>
      </c>
      <c r="DM1093" s="163">
        <v>0</v>
      </c>
      <c r="DN1093" s="163">
        <v>1</v>
      </c>
      <c r="DO1093" s="163">
        <v>0</v>
      </c>
      <c r="DP1093" s="165">
        <v>6</v>
      </c>
      <c r="DQ1093" s="165"/>
      <c r="DR1093" s="165">
        <v>6</v>
      </c>
      <c r="DS1093" s="163">
        <v>35</v>
      </c>
      <c r="DT1093" s="163">
        <v>10</v>
      </c>
      <c r="DU1093" s="163">
        <v>14</v>
      </c>
      <c r="DV1093" s="163">
        <v>13</v>
      </c>
      <c r="DW1093" s="163">
        <v>3</v>
      </c>
      <c r="DX1093" s="163">
        <v>5</v>
      </c>
      <c r="DY1093" s="163">
        <v>0</v>
      </c>
      <c r="DZ1093" s="163">
        <v>4</v>
      </c>
      <c r="EA1093" s="163">
        <v>0</v>
      </c>
      <c r="EB1093" s="163">
        <v>0</v>
      </c>
      <c r="EC1093" s="163">
        <v>8</v>
      </c>
      <c r="ED1093" s="165">
        <v>12.000001907348899</v>
      </c>
      <c r="EE1093" s="165">
        <v>7.5000011920930802</v>
      </c>
      <c r="EF1093" s="165">
        <v>4.5000007152558501</v>
      </c>
      <c r="EG1093" s="165">
        <v>15.0000023841861</v>
      </c>
      <c r="EH1093" s="166">
        <v>2.5000003973643601</v>
      </c>
      <c r="EI1093" s="165">
        <v>192.94687633080699</v>
      </c>
      <c r="EJ1093" s="164">
        <v>0.38461538461538403</v>
      </c>
      <c r="EK1093" s="164">
        <v>0.46666666666666601</v>
      </c>
      <c r="EL1093" s="278">
        <v>0.44444444399999999</v>
      </c>
      <c r="EM1093" s="278">
        <v>0.222222222</v>
      </c>
      <c r="EN1093" s="278">
        <v>0.33333333300000001</v>
      </c>
      <c r="EO1093" s="278">
        <v>0.16666666999999999</v>
      </c>
      <c r="EP1093" s="278">
        <v>0.44444444</v>
      </c>
      <c r="EQ1093" s="278">
        <v>8.9552240000000005E-2</v>
      </c>
      <c r="ER1093" s="165">
        <v>-1.38869771751738</v>
      </c>
      <c r="ES1093" s="166">
        <v>19.500003099442001</v>
      </c>
      <c r="ET1093" s="166">
        <v>7.83</v>
      </c>
      <c r="EU1093" s="166">
        <v>11.4190825674271</v>
      </c>
      <c r="EV1093" s="166">
        <v>6.3936323585723898</v>
      </c>
      <c r="EW1093" s="166">
        <v>4.3985644205367</v>
      </c>
      <c r="EX1093" s="284">
        <v>-0.40387043356895402</v>
      </c>
    </row>
    <row r="1094" spans="1:154" ht="13" customHeight="1">
      <c r="A1094" s="160" t="s">
        <v>19</v>
      </c>
      <c r="B1094" s="160">
        <v>12108</v>
      </c>
      <c r="C1094" s="160">
        <v>647315</v>
      </c>
      <c r="D1094" s="160">
        <v>20185</v>
      </c>
      <c r="E1094" s="160" t="s">
        <v>3328</v>
      </c>
      <c r="F1094" s="160" t="s">
        <v>3328</v>
      </c>
      <c r="G1094" s="175"/>
      <c r="H1094" s="162" t="s">
        <v>2420</v>
      </c>
      <c r="I1094" s="162" t="s">
        <v>174</v>
      </c>
      <c r="J1094" s="161">
        <v>28</v>
      </c>
      <c r="K1094" s="161">
        <v>1</v>
      </c>
      <c r="M1094" s="184" t="s">
        <v>837</v>
      </c>
      <c r="Z1094" s="163"/>
      <c r="AS1094" s="278"/>
      <c r="AT1094" s="278"/>
      <c r="AU1094" s="278"/>
      <c r="AV1094" s="278"/>
      <c r="AW1094" s="278"/>
      <c r="AX1094" s="278"/>
      <c r="AY1094" s="456"/>
      <c r="AZ1094" s="278"/>
      <c r="BA1094" s="278"/>
      <c r="BB1094" s="278"/>
      <c r="BC1094" s="278"/>
      <c r="BD1094" s="164"/>
      <c r="BE1094" s="164"/>
      <c r="BF1094" s="164"/>
      <c r="BG1094" s="164"/>
      <c r="BH1094" s="164"/>
      <c r="BI1094" s="164"/>
      <c r="BJ1094" s="165"/>
      <c r="BK1094" s="164"/>
      <c r="BL1094" s="165"/>
      <c r="BM1094" s="165"/>
      <c r="BN1094" s="165"/>
      <c r="BO1094" s="165"/>
      <c r="BP1094" s="165"/>
      <c r="BQ1094" s="165"/>
      <c r="BR1094" s="165"/>
      <c r="BS1094" s="284"/>
      <c r="BT1094" s="289"/>
      <c r="BU1094" s="279"/>
      <c r="BV1094" s="290"/>
      <c r="BW1094" s="289"/>
      <c r="BX1094" s="289"/>
      <c r="BY1094" s="289"/>
      <c r="BZ1094" s="289"/>
      <c r="CA1094" s="279"/>
      <c r="CB1094" s="290"/>
      <c r="CC1094" s="289"/>
      <c r="CD1094" s="279"/>
      <c r="CE1094" s="328"/>
      <c r="CF1094" s="290"/>
      <c r="CG1094" s="289"/>
      <c r="CH1094" s="279"/>
      <c r="CI1094" s="328"/>
      <c r="CJ1094" s="290"/>
      <c r="CK1094" s="289"/>
      <c r="CL1094" s="279"/>
      <c r="CM1094" s="328"/>
      <c r="CN1094" s="290"/>
      <c r="CO1094" s="289"/>
      <c r="CP1094" s="279"/>
      <c r="CQ1094" s="328"/>
      <c r="CR1094" s="290"/>
      <c r="CS1094" s="289"/>
      <c r="CT1094" s="279"/>
      <c r="CU1094" s="328"/>
      <c r="CV1094" s="328"/>
      <c r="CW1094" s="290"/>
      <c r="CX1094" s="289"/>
      <c r="CY1094" s="279"/>
      <c r="CZ1094" s="328"/>
      <c r="DA1094" s="328"/>
      <c r="DB1094" s="290"/>
      <c r="DC1094" s="289"/>
      <c r="DD1094" s="279"/>
      <c r="DE1094" s="328"/>
      <c r="DF1094" s="328"/>
      <c r="DG1094" s="290"/>
      <c r="DH1094" s="289"/>
      <c r="DI1094" s="284"/>
      <c r="DJ1094" s="163">
        <v>5</v>
      </c>
      <c r="DK1094" s="163">
        <v>0</v>
      </c>
      <c r="DL1094" s="163">
        <v>0</v>
      </c>
      <c r="DM1094" s="163">
        <v>0</v>
      </c>
      <c r="DN1094" s="163">
        <v>1</v>
      </c>
      <c r="DO1094" s="163">
        <v>0</v>
      </c>
      <c r="DP1094" s="165">
        <v>6.2</v>
      </c>
      <c r="DQ1094" s="165"/>
      <c r="DR1094" s="165">
        <v>6.1999999284744201</v>
      </c>
      <c r="DS1094" s="163">
        <v>39</v>
      </c>
      <c r="DT1094" s="163">
        <v>15</v>
      </c>
      <c r="DU1094" s="163">
        <v>12</v>
      </c>
      <c r="DV1094" s="163">
        <v>11</v>
      </c>
      <c r="DW1094" s="163">
        <v>4</v>
      </c>
      <c r="DX1094" s="163">
        <v>2</v>
      </c>
      <c r="DY1094" s="163">
        <v>0</v>
      </c>
      <c r="DZ1094" s="163">
        <v>1</v>
      </c>
      <c r="EA1094" s="163">
        <v>0</v>
      </c>
      <c r="EB1094" s="163">
        <v>0</v>
      </c>
      <c r="EC1094" s="163">
        <v>3</v>
      </c>
      <c r="ED1094" s="165">
        <v>4.0500003862381302</v>
      </c>
      <c r="EE1094" s="165">
        <v>2.70000025749209</v>
      </c>
      <c r="EF1094" s="165">
        <v>5.4000005149841801</v>
      </c>
      <c r="EG1094" s="165">
        <v>20.250001931190599</v>
      </c>
      <c r="EH1094" s="166">
        <v>2.5500002431869699</v>
      </c>
      <c r="EI1094" s="165">
        <v>197.50863448265301</v>
      </c>
      <c r="EJ1094" s="164">
        <v>0.41666666666666602</v>
      </c>
      <c r="EK1094" s="164">
        <v>0.37931034482758602</v>
      </c>
      <c r="EL1094" s="278">
        <v>0.54545454500000001</v>
      </c>
      <c r="EM1094" s="278">
        <v>0.303030303</v>
      </c>
      <c r="EN1094" s="278">
        <v>0.15151515099999999</v>
      </c>
      <c r="EO1094" s="278">
        <v>9.0909089999999998E-2</v>
      </c>
      <c r="EP1094" s="278">
        <v>0.66666667000000002</v>
      </c>
      <c r="EQ1094" s="278">
        <v>7.0866139999999994E-2</v>
      </c>
      <c r="ER1094" s="165">
        <v>-0.194001704396461</v>
      </c>
      <c r="ES1094" s="166">
        <v>14.8500014162064</v>
      </c>
      <c r="ET1094" s="166">
        <v>10.4</v>
      </c>
      <c r="EU1094" s="166">
        <v>11.335748696327199</v>
      </c>
      <c r="EV1094" s="166">
        <v>4.64166100036865</v>
      </c>
      <c r="EW1094" s="166">
        <v>4.1429227566700604</v>
      </c>
      <c r="EX1094" s="284">
        <v>-0.41860041022300698</v>
      </c>
    </row>
    <row r="1095" spans="1:154" ht="13" customHeight="1">
      <c r="A1095" s="160" t="s">
        <v>19</v>
      </c>
      <c r="B1095" s="160">
        <v>12751</v>
      </c>
      <c r="C1095" s="160">
        <v>666277</v>
      </c>
      <c r="D1095" s="160">
        <v>21863</v>
      </c>
      <c r="E1095" s="160" t="s">
        <v>686</v>
      </c>
      <c r="F1095" s="160" t="s">
        <v>686</v>
      </c>
      <c r="G1095" s="175"/>
      <c r="H1095" s="162" t="s">
        <v>3424</v>
      </c>
      <c r="I1095" s="162" t="s">
        <v>112</v>
      </c>
      <c r="J1095" s="160">
        <v>26</v>
      </c>
      <c r="K1095" s="161">
        <v>1</v>
      </c>
      <c r="M1095" s="184" t="s">
        <v>837</v>
      </c>
      <c r="Z1095" s="163"/>
      <c r="AS1095" s="278"/>
      <c r="AT1095" s="278"/>
      <c r="AU1095" s="278"/>
      <c r="AV1095" s="278"/>
      <c r="AW1095" s="278"/>
      <c r="AX1095" s="278"/>
      <c r="AY1095" s="456"/>
      <c r="AZ1095" s="278"/>
      <c r="BA1095" s="278"/>
      <c r="BB1095" s="278"/>
      <c r="BC1095" s="278"/>
      <c r="BD1095" s="164"/>
      <c r="BE1095" s="164"/>
      <c r="BF1095" s="164"/>
      <c r="BG1095" s="164"/>
      <c r="BH1095" s="164"/>
      <c r="BI1095" s="164"/>
      <c r="BJ1095" s="165"/>
      <c r="BK1095" s="164"/>
      <c r="BL1095" s="165"/>
      <c r="BM1095" s="165"/>
      <c r="BN1095" s="165"/>
      <c r="BO1095" s="165"/>
      <c r="BP1095" s="165"/>
      <c r="BQ1095" s="165"/>
      <c r="BR1095" s="165"/>
      <c r="BS1095" s="284"/>
      <c r="BT1095" s="289"/>
      <c r="BU1095" s="279"/>
      <c r="BV1095" s="290"/>
      <c r="BW1095" s="289"/>
      <c r="BX1095" s="289"/>
      <c r="BY1095" s="289"/>
      <c r="BZ1095" s="289"/>
      <c r="CA1095" s="279"/>
      <c r="CB1095" s="290"/>
      <c r="CC1095" s="289"/>
      <c r="CD1095" s="279"/>
      <c r="CE1095" s="328"/>
      <c r="CF1095" s="290"/>
      <c r="CG1095" s="289"/>
      <c r="CH1095" s="279"/>
      <c r="CI1095" s="328"/>
      <c r="CJ1095" s="290"/>
      <c r="CK1095" s="289"/>
      <c r="CL1095" s="279"/>
      <c r="CM1095" s="328"/>
      <c r="CN1095" s="290"/>
      <c r="CO1095" s="289"/>
      <c r="CP1095" s="279"/>
      <c r="CQ1095" s="328"/>
      <c r="CR1095" s="290"/>
      <c r="CS1095" s="289"/>
      <c r="CT1095" s="279"/>
      <c r="CU1095" s="328"/>
      <c r="CV1095" s="328"/>
      <c r="CW1095" s="290"/>
      <c r="CX1095" s="289"/>
      <c r="CY1095" s="279"/>
      <c r="CZ1095" s="328"/>
      <c r="DA1095" s="328"/>
      <c r="DB1095" s="290"/>
      <c r="DC1095" s="289"/>
      <c r="DD1095" s="279"/>
      <c r="DE1095" s="328"/>
      <c r="DF1095" s="328"/>
      <c r="DG1095" s="290"/>
      <c r="DH1095" s="289"/>
      <c r="DI1095" s="284"/>
      <c r="DJ1095" s="163">
        <v>12</v>
      </c>
      <c r="DK1095" s="163">
        <v>0</v>
      </c>
      <c r="DL1095" s="163">
        <v>0</v>
      </c>
      <c r="DM1095" s="163">
        <v>1</v>
      </c>
      <c r="DN1095" s="163">
        <v>0</v>
      </c>
      <c r="DO1095" s="163">
        <v>0</v>
      </c>
      <c r="DP1095" s="165">
        <v>20.100000000000001</v>
      </c>
      <c r="DQ1095" s="165"/>
      <c r="DR1095" s="165">
        <v>20.100000381469702</v>
      </c>
      <c r="DS1095" s="163">
        <v>95</v>
      </c>
      <c r="DT1095" s="163">
        <v>25</v>
      </c>
      <c r="DU1095" s="163">
        <v>19</v>
      </c>
      <c r="DV1095" s="163">
        <v>18</v>
      </c>
      <c r="DW1095" s="163">
        <v>6</v>
      </c>
      <c r="DX1095" s="163">
        <v>11</v>
      </c>
      <c r="DY1095" s="163">
        <v>1</v>
      </c>
      <c r="DZ1095" s="163">
        <v>2</v>
      </c>
      <c r="EA1095" s="163">
        <v>1</v>
      </c>
      <c r="EB1095" s="163">
        <v>0</v>
      </c>
      <c r="EC1095" s="163">
        <v>21</v>
      </c>
      <c r="ED1095" s="165">
        <v>9.2950825484905906</v>
      </c>
      <c r="EE1095" s="165">
        <v>4.8688527634950702</v>
      </c>
      <c r="EF1095" s="165">
        <v>2.6557378709973101</v>
      </c>
      <c r="EG1095" s="165">
        <v>11.0655744624887</v>
      </c>
      <c r="EH1095" s="166">
        <v>1.7704919139982001</v>
      </c>
      <c r="EI1095" s="165">
        <v>136.64433203092699</v>
      </c>
      <c r="EJ1095" s="164">
        <v>0.30487804878048702</v>
      </c>
      <c r="EK1095" s="164">
        <v>0.34545454545454501</v>
      </c>
      <c r="EL1095" s="278">
        <v>0.41666666600000002</v>
      </c>
      <c r="EM1095" s="278">
        <v>0.25</v>
      </c>
      <c r="EN1095" s="278">
        <v>0.33333333300000001</v>
      </c>
      <c r="EO1095" s="278">
        <v>0.16393442999999999</v>
      </c>
      <c r="EP1095" s="278">
        <v>0.45901639</v>
      </c>
      <c r="EQ1095" s="278">
        <v>9.8445599999999994E-2</v>
      </c>
      <c r="ER1095" s="165">
        <v>1.2515851514973799</v>
      </c>
      <c r="ES1095" s="166">
        <v>7.9672136129919302</v>
      </c>
      <c r="ET1095" s="166">
        <v>6.87</v>
      </c>
      <c r="EU1095" s="166">
        <v>6.7742727303754897</v>
      </c>
      <c r="EV1095" s="166">
        <v>4.3885846368421699</v>
      </c>
      <c r="EW1095" s="166">
        <v>4.0978382314750901</v>
      </c>
      <c r="EX1095" s="284">
        <v>-0.43967989087104797</v>
      </c>
    </row>
    <row r="1096" spans="1:154" ht="13" customHeight="1">
      <c r="A1096" s="160" t="s">
        <v>19</v>
      </c>
      <c r="B1096" s="160">
        <v>9544</v>
      </c>
      <c r="C1096" s="160">
        <v>608371</v>
      </c>
      <c r="D1096" s="160">
        <v>13470</v>
      </c>
      <c r="E1096" s="160" t="s">
        <v>2171</v>
      </c>
      <c r="F1096" s="160" t="s">
        <v>2171</v>
      </c>
      <c r="G1096" s="175"/>
      <c r="H1096" s="168" t="s">
        <v>745</v>
      </c>
      <c r="I1096" s="169" t="s">
        <v>24</v>
      </c>
      <c r="J1096" s="170">
        <v>31</v>
      </c>
      <c r="K1096" s="161">
        <v>1</v>
      </c>
      <c r="M1096" s="184" t="s">
        <v>837</v>
      </c>
      <c r="Z1096" s="163"/>
      <c r="AS1096" s="278"/>
      <c r="AT1096" s="278"/>
      <c r="AU1096" s="278"/>
      <c r="AV1096" s="278"/>
      <c r="AW1096" s="278"/>
      <c r="AX1096" s="278"/>
      <c r="AY1096" s="456"/>
      <c r="AZ1096" s="278"/>
      <c r="BA1096" s="278"/>
      <c r="BB1096" s="278"/>
      <c r="BC1096" s="278"/>
      <c r="BD1096" s="164"/>
      <c r="BE1096" s="164"/>
      <c r="BF1096" s="164"/>
      <c r="BG1096" s="164"/>
      <c r="BH1096" s="164"/>
      <c r="BI1096" s="164"/>
      <c r="BJ1096" s="165"/>
      <c r="BK1096" s="164"/>
      <c r="BL1096" s="165"/>
      <c r="BM1096" s="165"/>
      <c r="BN1096" s="165"/>
      <c r="BO1096" s="165"/>
      <c r="BP1096" s="165"/>
      <c r="BQ1096" s="165"/>
      <c r="BR1096" s="165"/>
      <c r="BS1096" s="284"/>
      <c r="BT1096" s="289"/>
      <c r="BU1096" s="279"/>
      <c r="BV1096" s="290"/>
      <c r="BW1096" s="289"/>
      <c r="BX1096" s="289"/>
      <c r="BY1096" s="289"/>
      <c r="BZ1096" s="289"/>
      <c r="CA1096" s="279"/>
      <c r="CB1096" s="290"/>
      <c r="CC1096" s="289"/>
      <c r="CD1096" s="279"/>
      <c r="CE1096" s="328"/>
      <c r="CF1096" s="290"/>
      <c r="CG1096" s="289"/>
      <c r="CH1096" s="279"/>
      <c r="CI1096" s="328"/>
      <c r="CJ1096" s="290"/>
      <c r="CK1096" s="289"/>
      <c r="CL1096" s="279"/>
      <c r="CM1096" s="328"/>
      <c r="CN1096" s="290"/>
      <c r="CO1096" s="289"/>
      <c r="CP1096" s="279"/>
      <c r="CQ1096" s="328"/>
      <c r="CR1096" s="290"/>
      <c r="CS1096" s="289"/>
      <c r="CT1096" s="279"/>
      <c r="CU1096" s="328"/>
      <c r="CV1096" s="328"/>
      <c r="CW1096" s="290"/>
      <c r="CX1096" s="289"/>
      <c r="CY1096" s="279"/>
      <c r="CZ1096" s="328"/>
      <c r="DA1096" s="328"/>
      <c r="DB1096" s="290"/>
      <c r="DC1096" s="289"/>
      <c r="DD1096" s="279"/>
      <c r="DE1096" s="328"/>
      <c r="DF1096" s="328"/>
      <c r="DG1096" s="290"/>
      <c r="DH1096" s="289"/>
      <c r="DI1096" s="284"/>
      <c r="DJ1096" s="163">
        <v>18</v>
      </c>
      <c r="DK1096" s="163">
        <v>0</v>
      </c>
      <c r="DL1096" s="163">
        <v>0</v>
      </c>
      <c r="DM1096" s="163">
        <v>1</v>
      </c>
      <c r="DN1096" s="163">
        <v>0</v>
      </c>
      <c r="DO1096" s="163">
        <v>0</v>
      </c>
      <c r="DP1096" s="165">
        <v>12.1</v>
      </c>
      <c r="DQ1096" s="165"/>
      <c r="DR1096" s="165">
        <v>12.1000003814697</v>
      </c>
      <c r="DS1096" s="163">
        <v>72</v>
      </c>
      <c r="DT1096" s="163">
        <v>14</v>
      </c>
      <c r="DU1096" s="163">
        <v>19</v>
      </c>
      <c r="DV1096" s="163">
        <v>19</v>
      </c>
      <c r="DW1096" s="163">
        <v>2</v>
      </c>
      <c r="DX1096" s="163">
        <v>14</v>
      </c>
      <c r="DY1096" s="163">
        <v>0</v>
      </c>
      <c r="DZ1096" s="163">
        <v>7</v>
      </c>
      <c r="EA1096" s="163">
        <v>3</v>
      </c>
      <c r="EB1096" s="163">
        <v>0</v>
      </c>
      <c r="EC1096" s="163">
        <v>13</v>
      </c>
      <c r="ED1096" s="165">
        <v>9.4864896651697297</v>
      </c>
      <c r="EE1096" s="165">
        <v>10.216219639413501</v>
      </c>
      <c r="EF1096" s="165">
        <v>1.45945994848765</v>
      </c>
      <c r="EG1096" s="165">
        <v>10.216219639413501</v>
      </c>
      <c r="EH1096" s="166">
        <v>2.2702710309807901</v>
      </c>
      <c r="EI1096" s="165">
        <v>175.21665369088399</v>
      </c>
      <c r="EJ1096" s="164">
        <v>0.27450980392156799</v>
      </c>
      <c r="EK1096" s="164">
        <v>0.33333333333333298</v>
      </c>
      <c r="EL1096" s="278">
        <v>0.405405405</v>
      </c>
      <c r="EM1096" s="278">
        <v>0.243243243</v>
      </c>
      <c r="EN1096" s="278">
        <v>0.35135135099999998</v>
      </c>
      <c r="EO1096" s="278">
        <v>0.10526315999999999</v>
      </c>
      <c r="EP1096" s="278">
        <v>0.39473683999999998</v>
      </c>
      <c r="EQ1096" s="278">
        <v>0.12186379999999999</v>
      </c>
      <c r="ER1096" s="165">
        <v>-2.1554348000982701E-3</v>
      </c>
      <c r="ES1096" s="166">
        <v>13.8648695106326</v>
      </c>
      <c r="ET1096" s="166">
        <v>7.31</v>
      </c>
      <c r="EU1096" s="166">
        <v>8.1938577292526702</v>
      </c>
      <c r="EV1096" s="166">
        <v>7.6400054627746599</v>
      </c>
      <c r="EW1096" s="166">
        <v>5.8656866903651297</v>
      </c>
      <c r="EX1096" s="284">
        <v>-0.45743727684020902</v>
      </c>
    </row>
    <row r="1097" spans="1:154" ht="13" customHeight="1">
      <c r="A1097" s="160" t="s">
        <v>19</v>
      </c>
      <c r="B1097" s="160">
        <v>10072</v>
      </c>
      <c r="C1097" s="160">
        <v>518397</v>
      </c>
      <c r="D1097" s="160">
        <v>10591</v>
      </c>
      <c r="E1097" s="160" t="s">
        <v>246</v>
      </c>
      <c r="F1097" s="160" t="s">
        <v>246</v>
      </c>
      <c r="G1097" s="175"/>
      <c r="H1097" s="168" t="s">
        <v>945</v>
      </c>
      <c r="I1097" s="169" t="s">
        <v>524</v>
      </c>
      <c r="J1097" s="170">
        <v>35</v>
      </c>
      <c r="K1097" s="161">
        <v>1</v>
      </c>
      <c r="M1097" s="184" t="s">
        <v>46</v>
      </c>
      <c r="Z1097" s="163"/>
      <c r="AS1097" s="278"/>
      <c r="AT1097" s="278"/>
      <c r="AU1097" s="278"/>
      <c r="AV1097" s="278"/>
      <c r="AW1097" s="278"/>
      <c r="AX1097" s="278"/>
      <c r="AY1097" s="456"/>
      <c r="AZ1097" s="278"/>
      <c r="BA1097" s="278"/>
      <c r="BB1097" s="278"/>
      <c r="BC1097" s="278"/>
      <c r="BD1097" s="164"/>
      <c r="BE1097" s="164"/>
      <c r="BF1097" s="164"/>
      <c r="BG1097" s="164"/>
      <c r="BH1097" s="164"/>
      <c r="BI1097" s="164"/>
      <c r="BJ1097" s="165"/>
      <c r="BK1097" s="164"/>
      <c r="BL1097" s="165"/>
      <c r="BM1097" s="165"/>
      <c r="BN1097" s="165"/>
      <c r="BO1097" s="165"/>
      <c r="BP1097" s="165"/>
      <c r="BQ1097" s="165"/>
      <c r="BR1097" s="165"/>
      <c r="BS1097" s="284"/>
      <c r="BT1097" s="289"/>
      <c r="BU1097" s="279"/>
      <c r="BV1097" s="290"/>
      <c r="BW1097" s="289"/>
      <c r="BX1097" s="289"/>
      <c r="BY1097" s="289"/>
      <c r="BZ1097" s="289"/>
      <c r="CA1097" s="279"/>
      <c r="CB1097" s="290"/>
      <c r="CC1097" s="289"/>
      <c r="CD1097" s="279"/>
      <c r="CE1097" s="328"/>
      <c r="CF1097" s="290"/>
      <c r="CG1097" s="289"/>
      <c r="CH1097" s="279"/>
      <c r="CI1097" s="328"/>
      <c r="CJ1097" s="290"/>
      <c r="CK1097" s="289"/>
      <c r="CL1097" s="279"/>
      <c r="CM1097" s="328"/>
      <c r="CN1097" s="290"/>
      <c r="CO1097" s="289"/>
      <c r="CP1097" s="279"/>
      <c r="CQ1097" s="328"/>
      <c r="CR1097" s="290"/>
      <c r="CS1097" s="289"/>
      <c r="CT1097" s="279"/>
      <c r="CU1097" s="328"/>
      <c r="CV1097" s="328"/>
      <c r="CW1097" s="290"/>
      <c r="CX1097" s="289"/>
      <c r="CY1097" s="279"/>
      <c r="CZ1097" s="328"/>
      <c r="DA1097" s="328"/>
      <c r="DB1097" s="290"/>
      <c r="DC1097" s="289"/>
      <c r="DD1097" s="279"/>
      <c r="DE1097" s="328"/>
      <c r="DF1097" s="328"/>
      <c r="DG1097" s="290"/>
      <c r="DH1097" s="289"/>
      <c r="DI1097" s="284"/>
      <c r="DJ1097" s="163">
        <v>19</v>
      </c>
      <c r="DK1097" s="163">
        <v>0</v>
      </c>
      <c r="DL1097" s="163">
        <v>0</v>
      </c>
      <c r="DM1097" s="163">
        <v>1</v>
      </c>
      <c r="DN1097" s="163">
        <v>1</v>
      </c>
      <c r="DO1097" s="163">
        <v>0</v>
      </c>
      <c r="DP1097" s="165">
        <v>16.100000000000001</v>
      </c>
      <c r="DQ1097" s="165"/>
      <c r="DR1097" s="165">
        <v>16.100000381469702</v>
      </c>
      <c r="DS1097" s="163">
        <v>72</v>
      </c>
      <c r="DT1097" s="163">
        <v>20</v>
      </c>
      <c r="DU1097" s="163">
        <v>11</v>
      </c>
      <c r="DV1097" s="163">
        <v>11</v>
      </c>
      <c r="DW1097" s="163">
        <v>4</v>
      </c>
      <c r="DX1097" s="163">
        <v>7</v>
      </c>
      <c r="DY1097" s="163">
        <v>0</v>
      </c>
      <c r="DZ1097" s="163">
        <v>1</v>
      </c>
      <c r="EA1097" s="163">
        <v>0</v>
      </c>
      <c r="EB1097" s="163">
        <v>0</v>
      </c>
      <c r="EC1097" s="163">
        <v>6</v>
      </c>
      <c r="ED1097" s="165">
        <v>3.30612347851919</v>
      </c>
      <c r="EE1097" s="165">
        <v>3.8571440582723899</v>
      </c>
      <c r="EF1097" s="165">
        <v>2.2040823190127998</v>
      </c>
      <c r="EG1097" s="165">
        <v>11.0204115950639</v>
      </c>
      <c r="EH1097" s="166">
        <v>1.6530617392595901</v>
      </c>
      <c r="EI1097" s="165">
        <v>127.581219310352</v>
      </c>
      <c r="EJ1097" s="164">
        <v>0.3125</v>
      </c>
      <c r="EK1097" s="164">
        <v>0.296296296296296</v>
      </c>
      <c r="EL1097" s="278">
        <v>0.534482758</v>
      </c>
      <c r="EM1097" s="278">
        <v>0.18965517200000001</v>
      </c>
      <c r="EN1097" s="278">
        <v>0.27586206800000002</v>
      </c>
      <c r="EO1097" s="278">
        <v>0.10344828</v>
      </c>
      <c r="EP1097" s="278">
        <v>0.51724137999999997</v>
      </c>
      <c r="EQ1097" s="278">
        <v>7.4074070000000006E-2</v>
      </c>
      <c r="ER1097" s="165">
        <v>0.45135048998942201</v>
      </c>
      <c r="ES1097" s="166">
        <v>6.0612263772851902</v>
      </c>
      <c r="ET1097" s="166">
        <v>8.02</v>
      </c>
      <c r="EU1097" s="166">
        <v>7.0041164766797603</v>
      </c>
      <c r="EV1097" s="166">
        <v>5.2649001864304097</v>
      </c>
      <c r="EW1097" s="166">
        <v>5.19783021154295</v>
      </c>
      <c r="EX1097" s="284">
        <v>-0.47590133547782898</v>
      </c>
    </row>
    <row r="1098" spans="1:154" ht="13" customHeight="1">
      <c r="A1098" s="160" t="s">
        <v>19</v>
      </c>
      <c r="B1098" s="160">
        <v>12616</v>
      </c>
      <c r="C1098" s="160">
        <v>670059</v>
      </c>
      <c r="D1098" s="160">
        <v>22361</v>
      </c>
      <c r="E1098" s="160" t="s">
        <v>438</v>
      </c>
      <c r="F1098" s="160" t="s">
        <v>438</v>
      </c>
      <c r="G1098" s="175"/>
      <c r="H1098" s="162" t="s">
        <v>3005</v>
      </c>
      <c r="I1098" s="162" t="s">
        <v>802</v>
      </c>
      <c r="J1098" s="160">
        <v>29</v>
      </c>
      <c r="K1098" s="161">
        <v>1</v>
      </c>
      <c r="M1098" s="184" t="s">
        <v>837</v>
      </c>
      <c r="Z1098" s="163"/>
      <c r="AS1098" s="278"/>
      <c r="AT1098" s="278"/>
      <c r="AU1098" s="278"/>
      <c r="AV1098" s="278"/>
      <c r="AW1098" s="278"/>
      <c r="AX1098" s="278"/>
      <c r="AY1098" s="456"/>
      <c r="AZ1098" s="278"/>
      <c r="BA1098" s="278"/>
      <c r="BB1098" s="278"/>
      <c r="BC1098" s="278"/>
      <c r="BD1098" s="164"/>
      <c r="BE1098" s="164"/>
      <c r="BF1098" s="164"/>
      <c r="BG1098" s="164"/>
      <c r="BH1098" s="164"/>
      <c r="BI1098" s="164"/>
      <c r="BJ1098" s="165"/>
      <c r="BK1098" s="164"/>
      <c r="BL1098" s="165"/>
      <c r="BM1098" s="165"/>
      <c r="BN1098" s="165"/>
      <c r="BO1098" s="165"/>
      <c r="BP1098" s="165"/>
      <c r="BQ1098" s="165"/>
      <c r="BR1098" s="165"/>
      <c r="BS1098" s="284"/>
      <c r="BT1098" s="289"/>
      <c r="BU1098" s="279"/>
      <c r="BV1098" s="290"/>
      <c r="BW1098" s="289"/>
      <c r="BX1098" s="289"/>
      <c r="BY1098" s="289"/>
      <c r="BZ1098" s="289"/>
      <c r="CA1098" s="279"/>
      <c r="CB1098" s="290"/>
      <c r="CC1098" s="289"/>
      <c r="CD1098" s="279"/>
      <c r="CE1098" s="328"/>
      <c r="CF1098" s="290"/>
      <c r="CG1098" s="289"/>
      <c r="CH1098" s="279"/>
      <c r="CI1098" s="328"/>
      <c r="CJ1098" s="290"/>
      <c r="CK1098" s="289"/>
      <c r="CL1098" s="279"/>
      <c r="CM1098" s="328"/>
      <c r="CN1098" s="290"/>
      <c r="CO1098" s="289"/>
      <c r="CP1098" s="279"/>
      <c r="CQ1098" s="328"/>
      <c r="CR1098" s="290"/>
      <c r="CS1098" s="289"/>
      <c r="CT1098" s="279"/>
      <c r="CU1098" s="328"/>
      <c r="CV1098" s="328"/>
      <c r="CW1098" s="290"/>
      <c r="CX1098" s="289"/>
      <c r="CY1098" s="279"/>
      <c r="CZ1098" s="328"/>
      <c r="DA1098" s="328"/>
      <c r="DB1098" s="290"/>
      <c r="DC1098" s="289"/>
      <c r="DD1098" s="279"/>
      <c r="DE1098" s="328"/>
      <c r="DF1098" s="328"/>
      <c r="DG1098" s="290"/>
      <c r="DH1098" s="289"/>
      <c r="DI1098" s="284"/>
      <c r="DJ1098" s="163">
        <v>14</v>
      </c>
      <c r="DK1098" s="163">
        <v>0</v>
      </c>
      <c r="DL1098" s="163">
        <v>0</v>
      </c>
      <c r="DM1098" s="163">
        <v>0</v>
      </c>
      <c r="DN1098" s="163">
        <v>1</v>
      </c>
      <c r="DO1098" s="163">
        <v>0</v>
      </c>
      <c r="DP1098" s="165">
        <v>15</v>
      </c>
      <c r="DQ1098" s="165"/>
      <c r="DR1098" s="165">
        <v>15</v>
      </c>
      <c r="DS1098" s="163">
        <v>74</v>
      </c>
      <c r="DT1098" s="163">
        <v>20</v>
      </c>
      <c r="DU1098" s="163">
        <v>15</v>
      </c>
      <c r="DV1098" s="163">
        <v>15</v>
      </c>
      <c r="DW1098" s="163">
        <v>3</v>
      </c>
      <c r="DX1098" s="163">
        <v>11</v>
      </c>
      <c r="DY1098" s="163">
        <v>0</v>
      </c>
      <c r="DZ1098" s="163">
        <v>2</v>
      </c>
      <c r="EA1098" s="163">
        <v>3</v>
      </c>
      <c r="EB1098" s="163">
        <v>0</v>
      </c>
      <c r="EC1098" s="163">
        <v>11</v>
      </c>
      <c r="ED1098" s="165">
        <v>6.6000012588503303</v>
      </c>
      <c r="EE1098" s="165">
        <v>6.6000012588503303</v>
      </c>
      <c r="EF1098" s="165">
        <v>1.80000034332281</v>
      </c>
      <c r="EG1098" s="165">
        <v>12.000002288818701</v>
      </c>
      <c r="EH1098" s="166">
        <v>2.06666706085212</v>
      </c>
      <c r="EI1098" s="165">
        <v>159.502756170591</v>
      </c>
      <c r="EJ1098" s="164">
        <v>0.32786885245901598</v>
      </c>
      <c r="EK1098" s="164">
        <v>0.36170212765957399</v>
      </c>
      <c r="EL1098" s="278">
        <v>0.571428571</v>
      </c>
      <c r="EM1098" s="278">
        <v>0.20408163200000001</v>
      </c>
      <c r="EN1098" s="278">
        <v>0.22448979499999999</v>
      </c>
      <c r="EO1098" s="278">
        <v>0.08</v>
      </c>
      <c r="EP1098" s="278">
        <v>0.52</v>
      </c>
      <c r="EQ1098" s="278">
        <v>0.12186379999999999</v>
      </c>
      <c r="ER1098" s="165">
        <v>7.7995046287257605E-2</v>
      </c>
      <c r="ES1098" s="166">
        <v>9.00000171661409</v>
      </c>
      <c r="ET1098" s="166">
        <v>7.31</v>
      </c>
      <c r="EU1098" s="166">
        <v>6.8190819549561903</v>
      </c>
      <c r="EV1098" s="166">
        <v>5.3004187645681702</v>
      </c>
      <c r="EW1098" s="166">
        <v>5.0850680950573803</v>
      </c>
      <c r="EX1098" s="284">
        <v>-0.49480158090591397</v>
      </c>
    </row>
    <row r="1099" spans="1:154" ht="13" customHeight="1">
      <c r="A1099" s="160" t="s">
        <v>19</v>
      </c>
      <c r="B1099" s="160">
        <v>12807</v>
      </c>
      <c r="C1099" s="160">
        <v>674285</v>
      </c>
      <c r="D1099" s="160">
        <v>23135</v>
      </c>
      <c r="E1099" s="160" t="s">
        <v>2171</v>
      </c>
      <c r="F1099" s="160" t="s">
        <v>2171</v>
      </c>
      <c r="G1099" s="175"/>
      <c r="H1099" s="162" t="s">
        <v>3418</v>
      </c>
      <c r="I1099" s="162" t="s">
        <v>296</v>
      </c>
      <c r="J1099" s="160">
        <v>27</v>
      </c>
      <c r="K1099" s="161">
        <v>1</v>
      </c>
      <c r="M1099" s="184" t="s">
        <v>837</v>
      </c>
      <c r="Z1099" s="163"/>
      <c r="AS1099" s="278"/>
      <c r="AT1099" s="278"/>
      <c r="AU1099" s="278"/>
      <c r="AV1099" s="278"/>
      <c r="AW1099" s="278"/>
      <c r="AX1099" s="278"/>
      <c r="AY1099" s="456"/>
      <c r="AZ1099" s="278"/>
      <c r="BA1099" s="278"/>
      <c r="BB1099" s="278"/>
      <c r="BC1099" s="278"/>
      <c r="BD1099" s="164"/>
      <c r="BE1099" s="164"/>
      <c r="BF1099" s="164"/>
      <c r="BG1099" s="164"/>
      <c r="BH1099" s="164"/>
      <c r="BI1099" s="164"/>
      <c r="BJ1099" s="165"/>
      <c r="BK1099" s="164"/>
      <c r="BL1099" s="165"/>
      <c r="BM1099" s="165"/>
      <c r="BN1099" s="165"/>
      <c r="BO1099" s="165"/>
      <c r="BP1099" s="165"/>
      <c r="BQ1099" s="165"/>
      <c r="BR1099" s="165"/>
      <c r="BS1099" s="284"/>
      <c r="BT1099" s="289"/>
      <c r="BU1099" s="279"/>
      <c r="BV1099" s="290"/>
      <c r="BW1099" s="289"/>
      <c r="BX1099" s="289"/>
      <c r="BY1099" s="289"/>
      <c r="BZ1099" s="289"/>
      <c r="CA1099" s="279"/>
      <c r="CB1099" s="290"/>
      <c r="CC1099" s="289"/>
      <c r="CD1099" s="279"/>
      <c r="CE1099" s="328"/>
      <c r="CF1099" s="290"/>
      <c r="CG1099" s="289"/>
      <c r="CH1099" s="279"/>
      <c r="CI1099" s="328"/>
      <c r="CJ1099" s="290"/>
      <c r="CK1099" s="289"/>
      <c r="CL1099" s="279"/>
      <c r="CM1099" s="328"/>
      <c r="CN1099" s="290"/>
      <c r="CO1099" s="289"/>
      <c r="CP1099" s="279"/>
      <c r="CQ1099" s="328"/>
      <c r="CR1099" s="290"/>
      <c r="CS1099" s="289"/>
      <c r="CT1099" s="279"/>
      <c r="CU1099" s="328"/>
      <c r="CV1099" s="328"/>
      <c r="CW1099" s="290"/>
      <c r="CX1099" s="289"/>
      <c r="CY1099" s="279"/>
      <c r="CZ1099" s="328"/>
      <c r="DA1099" s="328"/>
      <c r="DB1099" s="290"/>
      <c r="DC1099" s="289"/>
      <c r="DD1099" s="279"/>
      <c r="DE1099" s="328"/>
      <c r="DF1099" s="328"/>
      <c r="DG1099" s="290"/>
      <c r="DH1099" s="289"/>
      <c r="DI1099" s="284"/>
      <c r="DJ1099" s="163">
        <v>30</v>
      </c>
      <c r="DK1099" s="163">
        <v>0</v>
      </c>
      <c r="DL1099" s="163">
        <v>0</v>
      </c>
      <c r="DM1099" s="163">
        <v>0</v>
      </c>
      <c r="DN1099" s="163">
        <v>1</v>
      </c>
      <c r="DO1099" s="163">
        <v>0</v>
      </c>
      <c r="DP1099" s="165">
        <v>29</v>
      </c>
      <c r="DQ1099" s="165"/>
      <c r="DR1099" s="165">
        <v>29</v>
      </c>
      <c r="DS1099" s="163">
        <v>150</v>
      </c>
      <c r="DT1099" s="163">
        <v>47</v>
      </c>
      <c r="DU1099" s="163">
        <v>29</v>
      </c>
      <c r="DV1099" s="163">
        <v>27</v>
      </c>
      <c r="DW1099" s="163">
        <v>7</v>
      </c>
      <c r="DX1099" s="163">
        <v>16</v>
      </c>
      <c r="DY1099" s="163">
        <v>0</v>
      </c>
      <c r="DZ1099" s="163">
        <v>1</v>
      </c>
      <c r="EA1099" s="163">
        <v>3</v>
      </c>
      <c r="EB1099" s="163">
        <v>1</v>
      </c>
      <c r="EC1099" s="163">
        <v>23</v>
      </c>
      <c r="ED1099" s="165">
        <v>7.1379319734155002</v>
      </c>
      <c r="EE1099" s="165">
        <v>4.9655178945499099</v>
      </c>
      <c r="EF1099" s="165">
        <v>2.1724140788655801</v>
      </c>
      <c r="EG1099" s="165">
        <v>14.586208815240299</v>
      </c>
      <c r="EH1099" s="166">
        <v>2.1724140788655801</v>
      </c>
      <c r="EI1099" s="165">
        <v>167.66417759616601</v>
      </c>
      <c r="EJ1099" s="164">
        <v>0.35338345864661602</v>
      </c>
      <c r="EK1099" s="164">
        <v>0.38834951456310601</v>
      </c>
      <c r="EL1099" s="278">
        <v>0.50925925900000002</v>
      </c>
      <c r="EM1099" s="278">
        <v>0.19444444399999999</v>
      </c>
      <c r="EN1099" s="278">
        <v>0.29629629600000001</v>
      </c>
      <c r="EO1099" s="278">
        <v>9.0909089999999998E-2</v>
      </c>
      <c r="EP1099" s="278">
        <v>0.43636364</v>
      </c>
      <c r="EQ1099" s="278">
        <v>8.9908260000000004E-2</v>
      </c>
      <c r="ER1099" s="165">
        <v>0.331077125066703</v>
      </c>
      <c r="ES1099" s="166">
        <v>8.3793114470529808</v>
      </c>
      <c r="ET1099" s="166">
        <v>5.88</v>
      </c>
      <c r="EU1099" s="166">
        <v>6.3960931725791701</v>
      </c>
      <c r="EV1099" s="166">
        <v>4.8852522454760701</v>
      </c>
      <c r="EW1099" s="166">
        <v>4.5983518046461498</v>
      </c>
      <c r="EX1099" s="284">
        <v>-0.49632301926612798</v>
      </c>
    </row>
    <row r="1100" spans="1:154" ht="13" customHeight="1">
      <c r="A1100" s="160" t="s">
        <v>19</v>
      </c>
      <c r="B1100" s="160">
        <v>11863</v>
      </c>
      <c r="C1100" s="160">
        <v>671131</v>
      </c>
      <c r="D1100" s="160">
        <v>26215</v>
      </c>
      <c r="E1100" s="160" t="s">
        <v>2171</v>
      </c>
      <c r="F1100" s="160" t="s">
        <v>2171</v>
      </c>
      <c r="G1100" s="175"/>
      <c r="H1100" s="162" t="s">
        <v>3521</v>
      </c>
      <c r="I1100" s="162" t="s">
        <v>279</v>
      </c>
      <c r="J1100" s="160">
        <v>26</v>
      </c>
      <c r="K1100" s="161">
        <v>1</v>
      </c>
      <c r="Z1100" s="163"/>
      <c r="AS1100" s="278"/>
      <c r="AT1100" s="278"/>
      <c r="AU1100" s="278"/>
      <c r="AV1100" s="278"/>
      <c r="AW1100" s="278"/>
      <c r="AX1100" s="278"/>
      <c r="AY1100" s="456"/>
      <c r="AZ1100" s="278"/>
      <c r="BA1100" s="278"/>
      <c r="BB1100" s="278"/>
      <c r="BC1100" s="278"/>
      <c r="BD1100" s="164"/>
      <c r="BE1100" s="164"/>
      <c r="BF1100" s="164"/>
      <c r="BG1100" s="164"/>
      <c r="BH1100" s="164"/>
      <c r="BI1100" s="164"/>
      <c r="BJ1100" s="165"/>
      <c r="BK1100" s="164"/>
      <c r="BL1100" s="165"/>
      <c r="BM1100" s="165"/>
      <c r="BN1100" s="165"/>
      <c r="BO1100" s="165"/>
      <c r="BP1100" s="165"/>
      <c r="BQ1100" s="165"/>
      <c r="BR1100" s="165"/>
      <c r="BS1100" s="284"/>
      <c r="BT1100" s="289"/>
      <c r="BU1100" s="279"/>
      <c r="BV1100" s="290"/>
      <c r="BW1100" s="289"/>
      <c r="BX1100" s="289"/>
      <c r="BY1100" s="289"/>
      <c r="BZ1100" s="289"/>
      <c r="CA1100" s="279"/>
      <c r="CB1100" s="290"/>
      <c r="CC1100" s="289"/>
      <c r="CD1100" s="279"/>
      <c r="CE1100" s="328"/>
      <c r="CF1100" s="290"/>
      <c r="CG1100" s="289"/>
      <c r="CH1100" s="279"/>
      <c r="CI1100" s="328"/>
      <c r="CJ1100" s="290"/>
      <c r="CK1100" s="289"/>
      <c r="CL1100" s="279"/>
      <c r="CM1100" s="328"/>
      <c r="CN1100" s="290"/>
      <c r="CO1100" s="289"/>
      <c r="CP1100" s="279"/>
      <c r="CQ1100" s="328"/>
      <c r="CR1100" s="290"/>
      <c r="CS1100" s="289"/>
      <c r="CT1100" s="279"/>
      <c r="CU1100" s="328"/>
      <c r="CV1100" s="328"/>
      <c r="CW1100" s="290"/>
      <c r="CX1100" s="289"/>
      <c r="CY1100" s="279"/>
      <c r="CZ1100" s="328"/>
      <c r="DA1100" s="328"/>
      <c r="DB1100" s="290"/>
      <c r="DC1100" s="289"/>
      <c r="DD1100" s="279"/>
      <c r="DE1100" s="328"/>
      <c r="DF1100" s="328"/>
      <c r="DG1100" s="290"/>
      <c r="DH1100" s="289"/>
      <c r="DI1100" s="284"/>
      <c r="DJ1100" s="163">
        <v>29</v>
      </c>
      <c r="DK1100" s="163">
        <v>0</v>
      </c>
      <c r="DL1100" s="163">
        <v>0</v>
      </c>
      <c r="DM1100" s="163">
        <v>1</v>
      </c>
      <c r="DN1100" s="163">
        <v>1</v>
      </c>
      <c r="DO1100" s="163">
        <v>0</v>
      </c>
      <c r="DP1100" s="165">
        <v>37.1</v>
      </c>
      <c r="DQ1100" s="165"/>
      <c r="DR1100" s="165">
        <v>37.099998474121001</v>
      </c>
      <c r="DS1100" s="163">
        <v>172</v>
      </c>
      <c r="DT1100" s="163">
        <v>43</v>
      </c>
      <c r="DU1100" s="163">
        <v>28</v>
      </c>
      <c r="DV1100" s="163">
        <v>26</v>
      </c>
      <c r="DW1100" s="163">
        <v>9</v>
      </c>
      <c r="DX1100" s="163">
        <v>16</v>
      </c>
      <c r="DY1100" s="163">
        <v>0</v>
      </c>
      <c r="DZ1100" s="163">
        <v>5</v>
      </c>
      <c r="EA1100" s="163">
        <v>5</v>
      </c>
      <c r="EB1100" s="163">
        <v>0</v>
      </c>
      <c r="EC1100" s="163">
        <v>31</v>
      </c>
      <c r="ED1100" s="165">
        <v>7.4732153038590701</v>
      </c>
      <c r="EE1100" s="165">
        <v>3.8571433826369299</v>
      </c>
      <c r="EF1100" s="165">
        <v>2.1696431527332698</v>
      </c>
      <c r="EG1100" s="165">
        <v>10.366072840836701</v>
      </c>
      <c r="EH1100" s="166">
        <v>1.58035735816374</v>
      </c>
      <c r="EI1100" s="165">
        <v>121.96998691103001</v>
      </c>
      <c r="EJ1100" s="164">
        <v>0.28476821192052898</v>
      </c>
      <c r="EK1100" s="164">
        <v>0.30630630630630601</v>
      </c>
      <c r="EL1100" s="278">
        <v>0.39495798300000001</v>
      </c>
      <c r="EM1100" s="278">
        <v>0.17647058800000001</v>
      </c>
      <c r="EN1100" s="278">
        <v>0.42857142799999998</v>
      </c>
      <c r="EO1100" s="278">
        <v>9.1666670000000006E-2</v>
      </c>
      <c r="EP1100" s="278">
        <v>0.42499999999999999</v>
      </c>
      <c r="EQ1100" s="278">
        <v>0.12603877999999999</v>
      </c>
      <c r="ER1100" s="165">
        <v>1.05361042281982</v>
      </c>
      <c r="ES1100" s="166">
        <v>6.2678579967850201</v>
      </c>
      <c r="ET1100" s="166">
        <v>4.8099999999999996</v>
      </c>
      <c r="EU1100" s="166">
        <v>6.2464626258733897</v>
      </c>
      <c r="EV1100" s="166">
        <v>5.1268753327847696</v>
      </c>
      <c r="EW1100" s="166">
        <v>4.3716410657965001</v>
      </c>
      <c r="EX1100" s="284">
        <v>-0.51664537191390902</v>
      </c>
    </row>
    <row r="1101" spans="1:154" ht="13" customHeight="1">
      <c r="A1101" s="160" t="s">
        <v>19</v>
      </c>
      <c r="C1101" s="160">
        <v>689690</v>
      </c>
      <c r="D1101" s="160">
        <v>29628</v>
      </c>
      <c r="E1101" s="160" t="s">
        <v>2172</v>
      </c>
      <c r="F1101" s="160" t="s">
        <v>2172</v>
      </c>
      <c r="G1101" s="175"/>
      <c r="H1101" s="162" t="s">
        <v>576</v>
      </c>
      <c r="I1101" s="162" t="s">
        <v>2528</v>
      </c>
      <c r="J1101" s="160">
        <v>27</v>
      </c>
      <c r="K1101" s="161">
        <v>1</v>
      </c>
      <c r="Z1101" s="163"/>
      <c r="AS1101" s="278"/>
      <c r="AT1101" s="278"/>
      <c r="AU1101" s="278"/>
      <c r="AV1101" s="278"/>
      <c r="AW1101" s="278"/>
      <c r="AX1101" s="278"/>
      <c r="AY1101" s="456"/>
      <c r="AZ1101" s="278"/>
      <c r="BA1101" s="278"/>
      <c r="BB1101" s="278"/>
      <c r="BC1101" s="278"/>
      <c r="BD1101" s="164"/>
      <c r="BE1101" s="164"/>
      <c r="BF1101" s="164"/>
      <c r="BG1101" s="164"/>
      <c r="BH1101" s="164"/>
      <c r="BI1101" s="164"/>
      <c r="BJ1101" s="165"/>
      <c r="BK1101" s="164"/>
      <c r="BL1101" s="165"/>
      <c r="BM1101" s="165"/>
      <c r="BN1101" s="165"/>
      <c r="BO1101" s="165"/>
      <c r="BP1101" s="165"/>
      <c r="BQ1101" s="165"/>
      <c r="BR1101" s="165"/>
      <c r="BS1101" s="284"/>
      <c r="BT1101" s="289"/>
      <c r="BU1101" s="279"/>
      <c r="BV1101" s="290"/>
      <c r="BW1101" s="289"/>
      <c r="BX1101" s="289"/>
      <c r="BY1101" s="289"/>
      <c r="BZ1101" s="289"/>
      <c r="CA1101" s="279"/>
      <c r="CB1101" s="290"/>
      <c r="CC1101" s="289"/>
      <c r="CD1101" s="279"/>
      <c r="CE1101" s="328"/>
      <c r="CF1101" s="290"/>
      <c r="CG1101" s="289"/>
      <c r="CH1101" s="279"/>
      <c r="CI1101" s="328"/>
      <c r="CJ1101" s="290"/>
      <c r="CK1101" s="289"/>
      <c r="CL1101" s="279"/>
      <c r="CM1101" s="328"/>
      <c r="CN1101" s="290"/>
      <c r="CO1101" s="289"/>
      <c r="CP1101" s="279"/>
      <c r="CQ1101" s="328"/>
      <c r="CR1101" s="290"/>
      <c r="CS1101" s="289"/>
      <c r="CT1101" s="279"/>
      <c r="CU1101" s="328"/>
      <c r="CV1101" s="328"/>
      <c r="CW1101" s="290"/>
      <c r="CX1101" s="289"/>
      <c r="CY1101" s="279"/>
      <c r="CZ1101" s="328"/>
      <c r="DA1101" s="328"/>
      <c r="DB1101" s="290"/>
      <c r="DC1101" s="289"/>
      <c r="DD1101" s="279"/>
      <c r="DE1101" s="328"/>
      <c r="DF1101" s="328"/>
      <c r="DG1101" s="290"/>
      <c r="DH1101" s="289"/>
      <c r="DI1101" s="284"/>
      <c r="DJ1101" s="163">
        <v>22</v>
      </c>
      <c r="DK1101" s="163">
        <v>0</v>
      </c>
      <c r="DL1101" s="163">
        <v>0</v>
      </c>
      <c r="DM1101" s="163">
        <v>1</v>
      </c>
      <c r="DN1101" s="163">
        <v>0</v>
      </c>
      <c r="DO1101" s="163">
        <v>0</v>
      </c>
      <c r="DP1101" s="165">
        <v>23.1</v>
      </c>
      <c r="DQ1101" s="165"/>
      <c r="DR1101" s="165">
        <v>23.100000381469702</v>
      </c>
      <c r="DS1101" s="163">
        <v>114</v>
      </c>
      <c r="DT1101" s="163">
        <v>31</v>
      </c>
      <c r="DU1101" s="163">
        <v>19</v>
      </c>
      <c r="DV1101" s="163">
        <v>18</v>
      </c>
      <c r="DW1101" s="163">
        <v>6</v>
      </c>
      <c r="DX1101" s="163">
        <v>10</v>
      </c>
      <c r="DY1101" s="163">
        <v>0</v>
      </c>
      <c r="DZ1101" s="163">
        <v>6</v>
      </c>
      <c r="EA1101" s="163">
        <v>0</v>
      </c>
      <c r="EB1101" s="163">
        <v>0</v>
      </c>
      <c r="EC1101" s="163">
        <v>18</v>
      </c>
      <c r="ED1101" s="165">
        <v>6.9428592238140503</v>
      </c>
      <c r="EE1101" s="165">
        <v>3.8571440132300201</v>
      </c>
      <c r="EF1101" s="165">
        <v>2.3142864079380101</v>
      </c>
      <c r="EG1101" s="165">
        <v>11.957146441013</v>
      </c>
      <c r="EH1101" s="166">
        <v>1.7571433838047901</v>
      </c>
      <c r="EI1101" s="165">
        <v>135.61410931290601</v>
      </c>
      <c r="EJ1101" s="164">
        <v>0.31632653061224397</v>
      </c>
      <c r="EK1101" s="164">
        <v>0.337837837837837</v>
      </c>
      <c r="EL1101" s="278">
        <v>0.32500000000000001</v>
      </c>
      <c r="EM1101" s="278">
        <v>0.23749999999999999</v>
      </c>
      <c r="EN1101" s="278">
        <v>0.4375</v>
      </c>
      <c r="EO1101" s="278">
        <v>8.7499999999999994E-2</v>
      </c>
      <c r="EP1101" s="278">
        <v>0.33750000000000002</v>
      </c>
      <c r="EQ1101" s="278">
        <v>0.10273973</v>
      </c>
      <c r="ER1101" s="165">
        <v>0.124374151377172</v>
      </c>
      <c r="ES1101" s="166">
        <v>6.9428592238140503</v>
      </c>
      <c r="ET1101" s="166">
        <v>5.58</v>
      </c>
      <c r="EU1101" s="166">
        <v>6.94289192277592</v>
      </c>
      <c r="EV1101" s="166">
        <v>5.8118603257975998</v>
      </c>
      <c r="EW1101" s="166">
        <v>4.6825539008308299</v>
      </c>
      <c r="EX1101" s="284">
        <v>-0.65637165307998602</v>
      </c>
    </row>
    <row r="1102" spans="1:154" ht="13" customHeight="1">
      <c r="A1102" s="160" t="s">
        <v>19</v>
      </c>
      <c r="B1102" s="160">
        <v>11652</v>
      </c>
      <c r="C1102" s="160">
        <v>623168</v>
      </c>
      <c r="D1102" s="160">
        <v>13897</v>
      </c>
      <c r="E1102" s="160" t="s">
        <v>470</v>
      </c>
      <c r="F1102" s="160" t="s">
        <v>470</v>
      </c>
      <c r="G1102" s="175"/>
      <c r="H1102" s="162" t="s">
        <v>1246</v>
      </c>
      <c r="I1102" s="162" t="s">
        <v>571</v>
      </c>
      <c r="J1102" s="161">
        <v>34</v>
      </c>
      <c r="K1102" s="161">
        <v>2</v>
      </c>
      <c r="L1102" s="161" t="s">
        <v>2545</v>
      </c>
      <c r="Z1102" s="163">
        <v>33</v>
      </c>
      <c r="AA1102" s="163">
        <v>88</v>
      </c>
      <c r="AB1102" s="163">
        <v>77</v>
      </c>
      <c r="AC1102" s="163">
        <v>26</v>
      </c>
      <c r="AD1102" s="163">
        <v>19</v>
      </c>
      <c r="AE1102" s="163">
        <v>5</v>
      </c>
      <c r="AF1102" s="163">
        <v>0</v>
      </c>
      <c r="AG1102" s="163">
        <v>2</v>
      </c>
      <c r="AH1102" s="163">
        <v>18</v>
      </c>
      <c r="AI1102" s="163">
        <v>12</v>
      </c>
      <c r="AJ1102" s="163">
        <v>2</v>
      </c>
      <c r="AK1102" s="163">
        <v>0</v>
      </c>
      <c r="AL1102" s="163">
        <v>5</v>
      </c>
      <c r="AM1102" s="163">
        <v>0</v>
      </c>
      <c r="AN1102" s="163">
        <v>17</v>
      </c>
      <c r="AO1102" s="163">
        <v>2</v>
      </c>
      <c r="AP1102" s="163">
        <v>2</v>
      </c>
      <c r="AQ1102" s="163">
        <v>2</v>
      </c>
      <c r="AR1102" s="163">
        <v>1</v>
      </c>
      <c r="AS1102" s="278">
        <v>5.6818181000000002E-2</v>
      </c>
      <c r="AT1102" s="278">
        <v>0.19318181800000001</v>
      </c>
      <c r="AU1102" s="278">
        <v>0.40625</v>
      </c>
      <c r="AV1102" s="278">
        <v>0.234375</v>
      </c>
      <c r="AW1102" s="278">
        <v>6.25E-2</v>
      </c>
      <c r="AX1102" s="278">
        <v>0.265625</v>
      </c>
      <c r="AY1102" s="456">
        <v>104.461</v>
      </c>
      <c r="AZ1102" s="278">
        <v>0.11041009</v>
      </c>
      <c r="BA1102" s="278">
        <v>0.4</v>
      </c>
      <c r="BB1102" s="278">
        <v>0.16666666599999999</v>
      </c>
      <c r="BC1102" s="278">
        <v>0.43333333299999999</v>
      </c>
      <c r="BD1102" s="164">
        <v>0.4</v>
      </c>
      <c r="BE1102" s="164">
        <v>0.33766233699999998</v>
      </c>
      <c r="BF1102" s="164">
        <v>0.38372093000000002</v>
      </c>
      <c r="BG1102" s="164">
        <v>0.48051948</v>
      </c>
      <c r="BH1102" s="164">
        <v>0.86424040999999996</v>
      </c>
      <c r="BI1102" s="164">
        <v>0.14285714299999999</v>
      </c>
      <c r="BJ1102" s="165">
        <v>92.146603852187098</v>
      </c>
      <c r="BK1102" s="164">
        <v>0.37435569874075902</v>
      </c>
      <c r="BL1102" s="165">
        <v>4.2790251823610896</v>
      </c>
      <c r="BM1102" s="165">
        <v>14.4793931099123</v>
      </c>
      <c r="BN1102" s="165">
        <v>142.783012592646</v>
      </c>
      <c r="BO1102" s="165">
        <v>0.16957151221952699</v>
      </c>
      <c r="BP1102" s="165">
        <v>1.0302421124651999</v>
      </c>
      <c r="BQ1102" s="165">
        <v>14.509816062869801</v>
      </c>
      <c r="BR1102" s="165">
        <v>5.36278743785837</v>
      </c>
      <c r="BS1102" s="284">
        <v>1.50424970474787</v>
      </c>
      <c r="BT1102" s="289"/>
      <c r="BU1102" s="279"/>
      <c r="BV1102" s="290"/>
      <c r="BW1102" s="289"/>
      <c r="BX1102" s="289"/>
      <c r="BY1102" s="289"/>
      <c r="BZ1102" s="289"/>
      <c r="CA1102" s="279"/>
      <c r="CB1102" s="290"/>
      <c r="CC1102" s="289"/>
      <c r="CD1102" s="279"/>
      <c r="CE1102" s="328"/>
      <c r="CF1102" s="290"/>
      <c r="CG1102" s="289"/>
      <c r="CH1102" s="279"/>
      <c r="CI1102" s="328"/>
      <c r="CJ1102" s="290"/>
      <c r="CK1102" s="289"/>
      <c r="CL1102" s="279"/>
      <c r="CM1102" s="328"/>
      <c r="CN1102" s="290"/>
      <c r="CO1102" s="289"/>
      <c r="CP1102" s="279"/>
      <c r="CQ1102" s="328"/>
      <c r="CR1102" s="290"/>
      <c r="CS1102" s="289"/>
      <c r="CT1102" s="279"/>
      <c r="CU1102" s="328"/>
      <c r="CV1102" s="328"/>
      <c r="CW1102" s="290"/>
      <c r="CX1102" s="289"/>
      <c r="CY1102" s="279"/>
      <c r="CZ1102" s="328"/>
      <c r="DA1102" s="328"/>
      <c r="DB1102" s="290"/>
      <c r="DC1102" s="289"/>
      <c r="DD1102" s="279"/>
      <c r="DE1102" s="328"/>
      <c r="DF1102" s="328"/>
      <c r="DG1102" s="290"/>
      <c r="DH1102" s="289"/>
      <c r="DI1102" s="284">
        <v>6.13437676429748</v>
      </c>
      <c r="DP1102" s="165"/>
      <c r="DQ1102" s="165"/>
      <c r="DR1102" s="165"/>
      <c r="ED1102" s="165"/>
      <c r="EE1102" s="165"/>
      <c r="EF1102" s="165"/>
      <c r="EG1102" s="165"/>
      <c r="EH1102" s="166"/>
      <c r="EI1102" s="165"/>
      <c r="EJ1102" s="164"/>
      <c r="EK1102" s="164"/>
      <c r="EL1102" s="278"/>
      <c r="EM1102" s="278"/>
      <c r="EN1102" s="278"/>
      <c r="EO1102" s="278"/>
      <c r="EP1102" s="278"/>
      <c r="EQ1102" s="278"/>
      <c r="ER1102" s="165"/>
      <c r="ES1102" s="166"/>
      <c r="ET1102" s="166"/>
      <c r="EU1102" s="166"/>
      <c r="EV1102" s="166"/>
      <c r="EW1102" s="166"/>
      <c r="EX1102" s="284"/>
    </row>
    <row r="1103" spans="1:154" ht="13" customHeight="1">
      <c r="A1103" s="160" t="s">
        <v>19</v>
      </c>
      <c r="B1103" s="160">
        <v>9615</v>
      </c>
      <c r="C1103" s="160">
        <v>624512</v>
      </c>
      <c r="D1103" s="160">
        <v>15674</v>
      </c>
      <c r="E1103" s="160" t="s">
        <v>129</v>
      </c>
      <c r="F1103" s="160" t="s">
        <v>129</v>
      </c>
      <c r="G1103" s="175"/>
      <c r="H1103" s="168" t="s">
        <v>370</v>
      </c>
      <c r="I1103" s="169" t="s">
        <v>5</v>
      </c>
      <c r="J1103" s="170">
        <v>30</v>
      </c>
      <c r="K1103" s="161">
        <v>2</v>
      </c>
      <c r="L1103" s="161" t="s">
        <v>46</v>
      </c>
      <c r="Z1103" s="163">
        <v>18</v>
      </c>
      <c r="AA1103" s="163">
        <v>62</v>
      </c>
      <c r="AB1103" s="163">
        <v>59</v>
      </c>
      <c r="AC1103" s="163">
        <v>14</v>
      </c>
      <c r="AD1103" s="163">
        <v>8</v>
      </c>
      <c r="AE1103" s="163">
        <v>1</v>
      </c>
      <c r="AF1103" s="163">
        <v>0</v>
      </c>
      <c r="AG1103" s="163">
        <v>5</v>
      </c>
      <c r="AH1103" s="163">
        <v>10</v>
      </c>
      <c r="AI1103" s="163">
        <v>10</v>
      </c>
      <c r="AJ1103" s="163">
        <v>0</v>
      </c>
      <c r="AK1103" s="163">
        <v>0</v>
      </c>
      <c r="AL1103" s="163">
        <v>2</v>
      </c>
      <c r="AM1103" s="163">
        <v>0</v>
      </c>
      <c r="AN1103" s="163">
        <v>13</v>
      </c>
      <c r="AO1103" s="163">
        <v>0</v>
      </c>
      <c r="AP1103" s="163">
        <v>0</v>
      </c>
      <c r="AQ1103" s="163">
        <v>1</v>
      </c>
      <c r="AR1103" s="163">
        <v>1</v>
      </c>
      <c r="AS1103" s="278">
        <v>3.2258064000000003E-2</v>
      </c>
      <c r="AT1103" s="278">
        <v>0.209677419</v>
      </c>
      <c r="AU1103" s="278">
        <v>0.51063829999999999</v>
      </c>
      <c r="AV1103" s="278">
        <v>0.14893617000000001</v>
      </c>
      <c r="AW1103" s="278">
        <v>0.14893617000000001</v>
      </c>
      <c r="AX1103" s="278">
        <v>0.42553191000000001</v>
      </c>
      <c r="AY1103" s="456">
        <v>105.52</v>
      </c>
      <c r="AZ1103" s="278">
        <v>0.13362068999999999</v>
      </c>
      <c r="BA1103" s="278">
        <v>0.37777777699999998</v>
      </c>
      <c r="BB1103" s="278">
        <v>0.15555555500000001</v>
      </c>
      <c r="BC1103" s="278">
        <v>0.46666666600000001</v>
      </c>
      <c r="BD1103" s="164">
        <v>0.21951219499999999</v>
      </c>
      <c r="BE1103" s="164">
        <v>0.23728813500000001</v>
      </c>
      <c r="BF1103" s="164">
        <v>0.26229508099999999</v>
      </c>
      <c r="BG1103" s="164">
        <v>0.50847457600000001</v>
      </c>
      <c r="BH1103" s="164">
        <v>0.770769657</v>
      </c>
      <c r="BI1103" s="164">
        <v>0.271186441</v>
      </c>
      <c r="BJ1103" s="165">
        <v>178.24515568269001</v>
      </c>
      <c r="BK1103" s="164">
        <v>0.32868593833485499</v>
      </c>
      <c r="BL1103" s="165">
        <v>0.74674248648743902</v>
      </c>
      <c r="BM1103" s="165">
        <v>7.9333653445349199</v>
      </c>
      <c r="BN1103" s="165">
        <v>111.83986624043899</v>
      </c>
      <c r="BO1103" s="165">
        <v>-1.51023239702399E-2</v>
      </c>
      <c r="BP1103" s="165">
        <v>-1.99233358725905E-2</v>
      </c>
      <c r="BQ1103" s="165">
        <v>6.5459266300306798</v>
      </c>
      <c r="BR1103" s="165">
        <v>0.83764406340133202</v>
      </c>
      <c r="BS1103" s="284">
        <v>0.67862391624124796</v>
      </c>
      <c r="BT1103" s="289"/>
      <c r="BU1103" s="279"/>
      <c r="BV1103" s="290"/>
      <c r="BW1103" s="289"/>
      <c r="BX1103" s="289"/>
      <c r="BY1103" s="289"/>
      <c r="BZ1103" s="289"/>
      <c r="CA1103" s="279"/>
      <c r="CB1103" s="290"/>
      <c r="CC1103" s="289"/>
      <c r="CD1103" s="279"/>
      <c r="CE1103" s="328"/>
      <c r="CF1103" s="290"/>
      <c r="CG1103" s="289"/>
      <c r="CH1103" s="279"/>
      <c r="CI1103" s="328"/>
      <c r="CJ1103" s="290"/>
      <c r="CK1103" s="289"/>
      <c r="CL1103" s="279"/>
      <c r="CM1103" s="328"/>
      <c r="CN1103" s="290"/>
      <c r="CO1103" s="289"/>
      <c r="CP1103" s="279"/>
      <c r="CQ1103" s="328"/>
      <c r="CR1103" s="290"/>
      <c r="CS1103" s="289"/>
      <c r="CT1103" s="279"/>
      <c r="CU1103" s="328"/>
      <c r="CV1103" s="328"/>
      <c r="CW1103" s="290"/>
      <c r="CX1103" s="289"/>
      <c r="CY1103" s="279"/>
      <c r="CZ1103" s="328"/>
      <c r="DA1103" s="328"/>
      <c r="DB1103" s="290"/>
      <c r="DC1103" s="289"/>
      <c r="DD1103" s="279"/>
      <c r="DE1103" s="328"/>
      <c r="DF1103" s="328"/>
      <c r="DG1103" s="290"/>
      <c r="DH1103" s="289"/>
      <c r="DI1103" s="284">
        <v>3.6872813701629599</v>
      </c>
      <c r="DP1103" s="165"/>
      <c r="DQ1103" s="165"/>
      <c r="DR1103" s="165"/>
      <c r="ED1103" s="165"/>
      <c r="EE1103" s="165"/>
      <c r="EF1103" s="165"/>
      <c r="EG1103" s="165"/>
      <c r="EH1103" s="166"/>
      <c r="EI1103" s="165"/>
      <c r="EJ1103" s="164"/>
      <c r="EK1103" s="164"/>
      <c r="EL1103" s="278"/>
      <c r="EM1103" s="278"/>
      <c r="EN1103" s="278"/>
      <c r="EO1103" s="278"/>
      <c r="EP1103" s="278"/>
      <c r="EQ1103" s="278"/>
      <c r="ER1103" s="165"/>
      <c r="ES1103" s="166"/>
      <c r="ET1103" s="166"/>
      <c r="EU1103" s="166"/>
      <c r="EV1103" s="166"/>
      <c r="EW1103" s="166"/>
      <c r="EX1103" s="284"/>
    </row>
    <row r="1104" spans="1:154" ht="13" customHeight="1">
      <c r="A1104" s="160" t="s">
        <v>19</v>
      </c>
      <c r="B1104" s="160">
        <v>10068</v>
      </c>
      <c r="C1104" s="160">
        <v>571912</v>
      </c>
      <c r="D1104" s="160">
        <v>13355</v>
      </c>
      <c r="E1104" s="160" t="s">
        <v>2170</v>
      </c>
      <c r="F1104" s="160" t="s">
        <v>2170</v>
      </c>
      <c r="G1104" s="175"/>
      <c r="H1104" s="162" t="s">
        <v>2239</v>
      </c>
      <c r="I1104" s="162" t="s">
        <v>106</v>
      </c>
      <c r="J1104" s="161">
        <v>34</v>
      </c>
      <c r="K1104" s="161">
        <v>2</v>
      </c>
      <c r="L1104" s="161" t="s">
        <v>837</v>
      </c>
      <c r="Z1104" s="163">
        <v>3</v>
      </c>
      <c r="AA1104" s="163">
        <v>10</v>
      </c>
      <c r="AB1104" s="163">
        <v>8</v>
      </c>
      <c r="AC1104" s="163">
        <v>3</v>
      </c>
      <c r="AD1104" s="163">
        <v>2</v>
      </c>
      <c r="AE1104" s="163">
        <v>0</v>
      </c>
      <c r="AF1104" s="163">
        <v>0</v>
      </c>
      <c r="AG1104" s="163">
        <v>1</v>
      </c>
      <c r="AH1104" s="163">
        <v>2</v>
      </c>
      <c r="AI1104" s="163">
        <v>1</v>
      </c>
      <c r="AJ1104" s="163">
        <v>0</v>
      </c>
      <c r="AK1104" s="163">
        <v>0</v>
      </c>
      <c r="AL1104" s="163">
        <v>2</v>
      </c>
      <c r="AM1104" s="163">
        <v>0</v>
      </c>
      <c r="AN1104" s="163">
        <v>1</v>
      </c>
      <c r="AO1104" s="163">
        <v>0</v>
      </c>
      <c r="AP1104" s="163">
        <v>0</v>
      </c>
      <c r="AQ1104" s="163">
        <v>0</v>
      </c>
      <c r="AR1104" s="163">
        <v>0</v>
      </c>
      <c r="AS1104" s="278">
        <v>0.2</v>
      </c>
      <c r="AT1104" s="278">
        <v>0.1</v>
      </c>
      <c r="AU1104" s="278">
        <v>0.57142857000000002</v>
      </c>
      <c r="AV1104" s="278">
        <v>0.14285713999999999</v>
      </c>
      <c r="AW1104" s="278">
        <v>0.14285713999999999</v>
      </c>
      <c r="AX1104" s="278">
        <v>0.42857142999999998</v>
      </c>
      <c r="AY1104" s="456">
        <v>106.053</v>
      </c>
      <c r="AZ1104" s="278">
        <v>6.976744E-2</v>
      </c>
      <c r="BA1104" s="278">
        <v>0.28571428500000001</v>
      </c>
      <c r="BB1104" s="278">
        <v>0.28571428500000001</v>
      </c>
      <c r="BC1104" s="278">
        <v>0.42857142799999998</v>
      </c>
      <c r="BD1104" s="164">
        <v>0.33333333300000001</v>
      </c>
      <c r="BE1104" s="164">
        <v>0.375</v>
      </c>
      <c r="BF1104" s="164">
        <v>0.5</v>
      </c>
      <c r="BG1104" s="164">
        <v>0.75</v>
      </c>
      <c r="BH1104" s="164">
        <v>1.25</v>
      </c>
      <c r="BI1104" s="164">
        <v>0.375</v>
      </c>
      <c r="BJ1104" s="165">
        <v>241.884834870106</v>
      </c>
      <c r="BK1104" s="164">
        <v>0.522170138359069</v>
      </c>
      <c r="BL1104" s="165">
        <v>1.67023274884412</v>
      </c>
      <c r="BM1104" s="165">
        <v>2.8293654678840401</v>
      </c>
      <c r="BN1104" s="165">
        <v>241.978047940284</v>
      </c>
      <c r="BO1104" s="165">
        <v>-0.202641432020774</v>
      </c>
      <c r="BP1104" s="165">
        <v>-2.9774580150842601E-2</v>
      </c>
      <c r="BQ1104" s="165">
        <v>2.4101519307572601</v>
      </c>
      <c r="BR1104" s="165">
        <v>1.6040682664592001</v>
      </c>
      <c r="BS1104" s="284">
        <v>0.249863286655755</v>
      </c>
      <c r="BT1104" s="289"/>
      <c r="BU1104" s="279"/>
      <c r="BV1104" s="290"/>
      <c r="BW1104" s="289"/>
      <c r="BX1104" s="289"/>
      <c r="BY1104" s="289"/>
      <c r="BZ1104" s="289"/>
      <c r="CA1104" s="279"/>
      <c r="CB1104" s="290"/>
      <c r="CC1104" s="289"/>
      <c r="CD1104" s="279"/>
      <c r="CE1104" s="328"/>
      <c r="CF1104" s="290"/>
      <c r="CG1104" s="289"/>
      <c r="CH1104" s="279"/>
      <c r="CI1104" s="328"/>
      <c r="CJ1104" s="290"/>
      <c r="CK1104" s="289"/>
      <c r="CL1104" s="279"/>
      <c r="CM1104" s="328"/>
      <c r="CN1104" s="290"/>
      <c r="CO1104" s="289"/>
      <c r="CP1104" s="279"/>
      <c r="CQ1104" s="328"/>
      <c r="CR1104" s="290"/>
      <c r="CS1104" s="289"/>
      <c r="CT1104" s="279"/>
      <c r="CU1104" s="328"/>
      <c r="CV1104" s="328"/>
      <c r="CW1104" s="290"/>
      <c r="CX1104" s="289"/>
      <c r="CY1104" s="279"/>
      <c r="CZ1104" s="328"/>
      <c r="DA1104" s="328"/>
      <c r="DB1104" s="290"/>
      <c r="DC1104" s="289"/>
      <c r="DD1104" s="279"/>
      <c r="DE1104" s="328"/>
      <c r="DF1104" s="328"/>
      <c r="DG1104" s="290"/>
      <c r="DH1104" s="289"/>
      <c r="DI1104" s="284">
        <v>0.463736861944198</v>
      </c>
      <c r="DP1104" s="165"/>
      <c r="DQ1104" s="165"/>
      <c r="DR1104" s="165"/>
      <c r="ED1104" s="165"/>
      <c r="EE1104" s="165"/>
      <c r="EF1104" s="165"/>
      <c r="EG1104" s="165"/>
      <c r="EH1104" s="166"/>
      <c r="EI1104" s="165"/>
      <c r="EJ1104" s="164"/>
      <c r="EK1104" s="164"/>
      <c r="EL1104" s="278"/>
      <c r="EM1104" s="278"/>
      <c r="EN1104" s="278"/>
      <c r="EO1104" s="278"/>
      <c r="EP1104" s="278"/>
      <c r="EQ1104" s="278"/>
      <c r="ER1104" s="165"/>
      <c r="ES1104" s="166"/>
      <c r="ET1104" s="166"/>
      <c r="EU1104" s="166"/>
      <c r="EV1104" s="166"/>
      <c r="EW1104" s="166"/>
      <c r="EX1104" s="284"/>
    </row>
    <row r="1105" spans="1:154" ht="13" customHeight="1">
      <c r="A1105" s="160" t="s">
        <v>19</v>
      </c>
      <c r="B1105" s="160">
        <v>12063</v>
      </c>
      <c r="C1105" s="160">
        <v>664954</v>
      </c>
      <c r="D1105" s="160">
        <v>18217</v>
      </c>
      <c r="E1105" s="160" t="s">
        <v>438</v>
      </c>
      <c r="F1105" s="160" t="s">
        <v>438</v>
      </c>
      <c r="G1105" s="175"/>
      <c r="H1105" s="162" t="s">
        <v>3376</v>
      </c>
      <c r="I1105" s="162" t="s">
        <v>570</v>
      </c>
      <c r="J1105" s="160">
        <v>31</v>
      </c>
      <c r="K1105" s="161">
        <v>2</v>
      </c>
      <c r="L1105" s="161" t="s">
        <v>46</v>
      </c>
      <c r="Z1105" s="163">
        <v>3</v>
      </c>
      <c r="AA1105" s="163">
        <v>9</v>
      </c>
      <c r="AB1105" s="163">
        <v>6</v>
      </c>
      <c r="AC1105" s="163">
        <v>1</v>
      </c>
      <c r="AD1105" s="163">
        <v>1</v>
      </c>
      <c r="AE1105" s="163">
        <v>0</v>
      </c>
      <c r="AF1105" s="163">
        <v>0</v>
      </c>
      <c r="AG1105" s="163">
        <v>0</v>
      </c>
      <c r="AH1105" s="163">
        <v>1</v>
      </c>
      <c r="AI1105" s="163">
        <v>2</v>
      </c>
      <c r="AJ1105" s="163">
        <v>0</v>
      </c>
      <c r="AK1105" s="163">
        <v>0</v>
      </c>
      <c r="AL1105" s="163">
        <v>1</v>
      </c>
      <c r="AM1105" s="163">
        <v>0</v>
      </c>
      <c r="AN1105" s="163">
        <v>3</v>
      </c>
      <c r="AO1105" s="163">
        <v>1</v>
      </c>
      <c r="AP1105" s="163">
        <v>1</v>
      </c>
      <c r="AQ1105" s="163">
        <v>0</v>
      </c>
      <c r="AR1105" s="163">
        <v>0</v>
      </c>
      <c r="AS1105" s="278">
        <v>0.111111111</v>
      </c>
      <c r="AT1105" s="278">
        <v>0.33333333300000001</v>
      </c>
      <c r="AU1105" s="278">
        <v>0.5</v>
      </c>
      <c r="AV1105" s="278">
        <v>0</v>
      </c>
      <c r="AW1105" s="278">
        <v>0.25</v>
      </c>
      <c r="AX1105" s="278">
        <v>1</v>
      </c>
      <c r="AY1105" s="456">
        <v>101.17400000000001</v>
      </c>
      <c r="AZ1105" s="278">
        <v>8.3333329999999997E-2</v>
      </c>
      <c r="BA1105" s="278">
        <v>0.25</v>
      </c>
      <c r="BB1105" s="278">
        <v>0.25</v>
      </c>
      <c r="BC1105" s="278">
        <v>0.5</v>
      </c>
      <c r="BD1105" s="164">
        <v>0.25</v>
      </c>
      <c r="BE1105" s="164">
        <v>0.16666666599999999</v>
      </c>
      <c r="BF1105" s="164">
        <v>0.33333333300000001</v>
      </c>
      <c r="BG1105" s="164">
        <v>0.16666666599999999</v>
      </c>
      <c r="BH1105" s="164">
        <v>0.49999999899999997</v>
      </c>
      <c r="BI1105" s="164">
        <v>0</v>
      </c>
      <c r="BJ1105" s="165">
        <v>0</v>
      </c>
      <c r="BK1105" s="164">
        <v>0.25606873300340399</v>
      </c>
      <c r="BL1105" s="165">
        <v>-0.415093240187835</v>
      </c>
      <c r="BM1105" s="165">
        <v>0.62812620694808896</v>
      </c>
      <c r="BN1105" s="165">
        <v>57.676302072102096</v>
      </c>
      <c r="BO1105" s="165">
        <v>1.8619365216172402E-2</v>
      </c>
      <c r="BP1105" s="165">
        <v>0.216716134455055</v>
      </c>
      <c r="BQ1105" s="165">
        <v>0.72960121850543003</v>
      </c>
      <c r="BR1105" s="165">
        <v>-0.22827964588008501</v>
      </c>
      <c r="BS1105" s="284">
        <v>7.5638616834637698E-2</v>
      </c>
      <c r="BT1105" s="289"/>
      <c r="BU1105" s="279"/>
      <c r="BV1105" s="290"/>
      <c r="BW1105" s="289"/>
      <c r="BX1105" s="289"/>
      <c r="BY1105" s="289"/>
      <c r="BZ1105" s="289"/>
      <c r="CA1105" s="279"/>
      <c r="CB1105" s="290"/>
      <c r="CC1105" s="289"/>
      <c r="CD1105" s="279"/>
      <c r="CE1105" s="328"/>
      <c r="CF1105" s="290"/>
      <c r="CG1105" s="289"/>
      <c r="CH1105" s="279"/>
      <c r="CI1105" s="328"/>
      <c r="CJ1105" s="290"/>
      <c r="CK1105" s="289"/>
      <c r="CL1105" s="279"/>
      <c r="CM1105" s="328"/>
      <c r="CN1105" s="290"/>
      <c r="CO1105" s="289"/>
      <c r="CP1105" s="279"/>
      <c r="CQ1105" s="328"/>
      <c r="CR1105" s="290"/>
      <c r="CS1105" s="289"/>
      <c r="CT1105" s="279"/>
      <c r="CU1105" s="328"/>
      <c r="CV1105" s="328"/>
      <c r="CW1105" s="290"/>
      <c r="CX1105" s="289"/>
      <c r="CY1105" s="279"/>
      <c r="CZ1105" s="328"/>
      <c r="DA1105" s="328"/>
      <c r="DB1105" s="290"/>
      <c r="DC1105" s="289"/>
      <c r="DD1105" s="279"/>
      <c r="DE1105" s="328"/>
      <c r="DF1105" s="328"/>
      <c r="DG1105" s="290"/>
      <c r="DH1105" s="289"/>
      <c r="DI1105" s="284">
        <v>0.66450972296297495</v>
      </c>
      <c r="DP1105" s="165"/>
      <c r="DQ1105" s="165"/>
      <c r="DR1105" s="165"/>
      <c r="ED1105" s="165"/>
      <c r="EE1105" s="165"/>
      <c r="EF1105" s="165"/>
      <c r="EG1105" s="165"/>
      <c r="EH1105" s="166"/>
      <c r="EI1105" s="165"/>
      <c r="EJ1105" s="164"/>
      <c r="EK1105" s="164"/>
      <c r="EL1105" s="278"/>
      <c r="EM1105" s="278"/>
      <c r="EN1105" s="278"/>
      <c r="EO1105" s="278"/>
      <c r="EP1105" s="278"/>
      <c r="EQ1105" s="278"/>
      <c r="ER1105" s="165"/>
      <c r="ES1105" s="166"/>
      <c r="ET1105" s="166"/>
      <c r="EU1105" s="166"/>
      <c r="EV1105" s="166"/>
      <c r="EW1105" s="166"/>
      <c r="EX1105" s="284"/>
    </row>
    <row r="1106" spans="1:154" ht="13" customHeight="1">
      <c r="A1106" s="160" t="s">
        <v>19</v>
      </c>
      <c r="B1106" s="160">
        <v>12864</v>
      </c>
      <c r="C1106" s="160">
        <v>682515</v>
      </c>
      <c r="D1106" s="160">
        <v>20626</v>
      </c>
      <c r="E1106" s="160" t="s">
        <v>2177</v>
      </c>
      <c r="F1106" s="160" t="s">
        <v>2177</v>
      </c>
      <c r="G1106" s="175"/>
      <c r="H1106" s="162" t="s">
        <v>3406</v>
      </c>
      <c r="I1106" s="162" t="s">
        <v>145</v>
      </c>
      <c r="J1106" s="160">
        <v>29</v>
      </c>
      <c r="K1106" s="161">
        <v>2</v>
      </c>
      <c r="L1106" s="161" t="s">
        <v>837</v>
      </c>
      <c r="Z1106" s="163">
        <v>5</v>
      </c>
      <c r="AA1106" s="163">
        <v>9</v>
      </c>
      <c r="AB1106" s="163">
        <v>7</v>
      </c>
      <c r="AC1106" s="163">
        <v>1</v>
      </c>
      <c r="AD1106" s="163">
        <v>1</v>
      </c>
      <c r="AE1106" s="163">
        <v>0</v>
      </c>
      <c r="AF1106" s="163">
        <v>0</v>
      </c>
      <c r="AG1106" s="163">
        <v>0</v>
      </c>
      <c r="AH1106" s="163">
        <v>2</v>
      </c>
      <c r="AI1106" s="163">
        <v>1</v>
      </c>
      <c r="AJ1106" s="163">
        <v>0</v>
      </c>
      <c r="AK1106" s="163">
        <v>0</v>
      </c>
      <c r="AL1106" s="163">
        <v>1</v>
      </c>
      <c r="AM1106" s="163">
        <v>0</v>
      </c>
      <c r="AN1106" s="163">
        <v>2</v>
      </c>
      <c r="AO1106" s="163">
        <v>1</v>
      </c>
      <c r="AP1106" s="163">
        <v>0</v>
      </c>
      <c r="AQ1106" s="163">
        <v>0</v>
      </c>
      <c r="AR1106" s="163">
        <v>0</v>
      </c>
      <c r="AS1106" s="278">
        <v>0.111111111</v>
      </c>
      <c r="AT1106" s="278">
        <v>0.222222222</v>
      </c>
      <c r="AU1106" s="278">
        <v>0.4</v>
      </c>
      <c r="AV1106" s="278">
        <v>0.2</v>
      </c>
      <c r="AW1106" s="278">
        <v>0</v>
      </c>
      <c r="AX1106" s="278">
        <v>0</v>
      </c>
      <c r="AY1106" s="165">
        <v>93.3857</v>
      </c>
      <c r="AZ1106" s="278">
        <v>5.8823529999999999E-2</v>
      </c>
      <c r="BA1106" s="278">
        <v>0.6</v>
      </c>
      <c r="BB1106" s="278">
        <v>0</v>
      </c>
      <c r="BC1106" s="278">
        <v>0.4</v>
      </c>
      <c r="BD1106" s="164">
        <v>0.2</v>
      </c>
      <c r="BE1106" s="164">
        <v>0.14285714199999999</v>
      </c>
      <c r="BF1106" s="164">
        <v>0.33333333300000001</v>
      </c>
      <c r="BG1106" s="164">
        <v>0.14285714199999999</v>
      </c>
      <c r="BH1106" s="164">
        <v>0.476190475</v>
      </c>
      <c r="BI1106" s="164">
        <v>0</v>
      </c>
      <c r="BJ1106" s="164">
        <v>0</v>
      </c>
      <c r="BK1106" s="164">
        <v>0.25606873300340399</v>
      </c>
      <c r="BL1106" s="165">
        <v>-0.415093240187835</v>
      </c>
      <c r="BM1106" s="165">
        <v>0.62812620694808896</v>
      </c>
      <c r="BN1106" s="165">
        <v>62.704839163432901</v>
      </c>
      <c r="BO1106" s="165">
        <v>-3.2605958868208301E-2</v>
      </c>
      <c r="BP1106" s="165">
        <v>2.5057700928300598E-2</v>
      </c>
      <c r="BQ1106" s="165">
        <v>0.33450425150864099</v>
      </c>
      <c r="BR1106" s="165">
        <v>-0.36706751524410802</v>
      </c>
      <c r="BS1106" s="284">
        <v>3.4678449360664103E-2</v>
      </c>
      <c r="BT1106" s="289"/>
      <c r="BU1106" s="279"/>
      <c r="BV1106" s="290"/>
      <c r="BW1106" s="289"/>
      <c r="BX1106" s="289"/>
      <c r="BY1106" s="289"/>
      <c r="BZ1106" s="289"/>
      <c r="CA1106" s="279"/>
      <c r="CB1106" s="290"/>
      <c r="CC1106" s="289"/>
      <c r="CD1106" s="279"/>
      <c r="CE1106" s="328"/>
      <c r="CF1106" s="290"/>
      <c r="CG1106" s="289"/>
      <c r="CH1106" s="279"/>
      <c r="CI1106" s="328"/>
      <c r="CJ1106" s="290"/>
      <c r="CK1106" s="289"/>
      <c r="CL1106" s="279"/>
      <c r="CM1106" s="328"/>
      <c r="CN1106" s="290"/>
      <c r="CO1106" s="289"/>
      <c r="CP1106" s="279"/>
      <c r="CQ1106" s="328"/>
      <c r="CR1106" s="290"/>
      <c r="CS1106" s="289"/>
      <c r="CT1106" s="279"/>
      <c r="CU1106" s="328"/>
      <c r="CV1106" s="328"/>
      <c r="CW1106" s="290"/>
      <c r="CX1106" s="289"/>
      <c r="CY1106" s="279"/>
      <c r="CZ1106" s="328"/>
      <c r="DA1106" s="328"/>
      <c r="DB1106" s="290"/>
      <c r="DC1106" s="289"/>
      <c r="DD1106" s="279"/>
      <c r="DE1106" s="328"/>
      <c r="DF1106" s="328"/>
      <c r="DG1106" s="290"/>
      <c r="DH1106" s="289"/>
      <c r="DI1106" s="284">
        <v>0.40820062533020901</v>
      </c>
      <c r="DP1106" s="165"/>
      <c r="DQ1106" s="165"/>
      <c r="DR1106" s="165"/>
      <c r="ED1106" s="165"/>
      <c r="EE1106" s="165"/>
      <c r="EF1106" s="165"/>
      <c r="EG1106" s="165"/>
      <c r="EH1106" s="166"/>
      <c r="EI1106" s="166"/>
      <c r="EJ1106" s="164"/>
      <c r="EK1106" s="164"/>
      <c r="EL1106" s="278"/>
      <c r="EM1106" s="278"/>
      <c r="EN1106" s="278"/>
      <c r="EO1106" s="278"/>
      <c r="EP1106" s="278"/>
      <c r="EQ1106" s="278"/>
      <c r="ER1106" s="165"/>
      <c r="ES1106" s="166"/>
      <c r="ET1106" s="166"/>
      <c r="EU1106" s="166"/>
      <c r="EV1106" s="166"/>
      <c r="EW1106" s="166"/>
      <c r="EX1106" s="284"/>
    </row>
    <row r="1107" spans="1:154" ht="13" customHeight="1">
      <c r="A1107" s="160" t="s">
        <v>19</v>
      </c>
      <c r="B1107" s="160">
        <v>12587</v>
      </c>
      <c r="C1107" s="160">
        <v>686452</v>
      </c>
      <c r="D1107" s="160">
        <v>25643</v>
      </c>
      <c r="E1107" s="160" t="s">
        <v>2171</v>
      </c>
      <c r="F1107" s="160" t="s">
        <v>2171</v>
      </c>
      <c r="G1107" s="175"/>
      <c r="H1107" s="162" t="s">
        <v>3493</v>
      </c>
      <c r="I1107" s="162" t="s">
        <v>260</v>
      </c>
      <c r="J1107" s="160">
        <v>27</v>
      </c>
      <c r="K1107" s="161">
        <v>2</v>
      </c>
      <c r="L1107" s="161" t="s">
        <v>2545</v>
      </c>
      <c r="Z1107" s="163">
        <v>3</v>
      </c>
      <c r="AA1107" s="163">
        <v>9</v>
      </c>
      <c r="AB1107" s="163">
        <v>7</v>
      </c>
      <c r="AC1107" s="163">
        <v>1</v>
      </c>
      <c r="AD1107" s="163">
        <v>0</v>
      </c>
      <c r="AE1107" s="163">
        <v>1</v>
      </c>
      <c r="AF1107" s="163">
        <v>0</v>
      </c>
      <c r="AG1107" s="163">
        <v>0</v>
      </c>
      <c r="AH1107" s="163">
        <v>2</v>
      </c>
      <c r="AI1107" s="163">
        <v>1</v>
      </c>
      <c r="AJ1107" s="163">
        <v>0</v>
      </c>
      <c r="AK1107" s="163">
        <v>0</v>
      </c>
      <c r="AL1107" s="163">
        <v>1</v>
      </c>
      <c r="AM1107" s="163">
        <v>0</v>
      </c>
      <c r="AN1107" s="163">
        <v>1</v>
      </c>
      <c r="AO1107" s="163">
        <v>0</v>
      </c>
      <c r="AP1107" s="163">
        <v>0</v>
      </c>
      <c r="AQ1107" s="163">
        <v>1</v>
      </c>
      <c r="AR1107" s="163">
        <v>0</v>
      </c>
      <c r="AS1107" s="278">
        <v>0.111111111</v>
      </c>
      <c r="AT1107" s="278">
        <v>0.111111111</v>
      </c>
      <c r="AU1107" s="278">
        <v>0.14285713999999999</v>
      </c>
      <c r="AV1107" s="278">
        <v>0.42857142999999998</v>
      </c>
      <c r="AW1107" s="278">
        <v>0</v>
      </c>
      <c r="AX1107" s="278">
        <v>0</v>
      </c>
      <c r="AY1107" s="456">
        <v>93.182299999999998</v>
      </c>
      <c r="AZ1107" s="278">
        <v>0.1</v>
      </c>
      <c r="BA1107" s="278">
        <v>0.16666666599999999</v>
      </c>
      <c r="BB1107" s="278">
        <v>0.33333333300000001</v>
      </c>
      <c r="BC1107" s="278">
        <v>0.5</v>
      </c>
      <c r="BD1107" s="164">
        <v>0.16666666599999999</v>
      </c>
      <c r="BE1107" s="164">
        <v>0.14285714199999999</v>
      </c>
      <c r="BF1107" s="164">
        <v>0.25</v>
      </c>
      <c r="BG1107" s="164">
        <v>0.28571428500000001</v>
      </c>
      <c r="BH1107" s="164">
        <v>0.53571428499999996</v>
      </c>
      <c r="BI1107" s="164">
        <v>0.14285714299999999</v>
      </c>
      <c r="BJ1107" s="165">
        <v>93.897001636668605</v>
      </c>
      <c r="BK1107" s="164">
        <v>0.24433055520057601</v>
      </c>
      <c r="BL1107" s="165">
        <v>-0.499712779525534</v>
      </c>
      <c r="BM1107" s="165">
        <v>0.54350666761039101</v>
      </c>
      <c r="BN1107" s="165">
        <v>52.268301259566996</v>
      </c>
      <c r="BO1107" s="165">
        <v>0.12792207879294601</v>
      </c>
      <c r="BP1107" s="165">
        <v>-1.99964321218431E-2</v>
      </c>
      <c r="BQ1107" s="165">
        <v>0.30845773186175401</v>
      </c>
      <c r="BR1107" s="165">
        <v>-0.521852497815952</v>
      </c>
      <c r="BS1107" s="284">
        <v>3.1978176020273398E-2</v>
      </c>
      <c r="BT1107" s="289"/>
      <c r="BU1107" s="279"/>
      <c r="BV1107" s="290"/>
      <c r="BW1107" s="289"/>
      <c r="BX1107" s="289"/>
      <c r="BY1107" s="289"/>
      <c r="BZ1107" s="289"/>
      <c r="CA1107" s="279"/>
      <c r="CB1107" s="290"/>
      <c r="CC1107" s="289"/>
      <c r="CD1107" s="279"/>
      <c r="CE1107" s="328"/>
      <c r="CF1107" s="290"/>
      <c r="CG1107" s="289"/>
      <c r="CH1107" s="279"/>
      <c r="CI1107" s="328"/>
      <c r="CJ1107" s="290"/>
      <c r="CK1107" s="289"/>
      <c r="CL1107" s="279"/>
      <c r="CM1107" s="328"/>
      <c r="CN1107" s="290"/>
      <c r="CO1107" s="289"/>
      <c r="CP1107" s="279"/>
      <c r="CQ1107" s="328"/>
      <c r="CR1107" s="290"/>
      <c r="CS1107" s="289"/>
      <c r="CT1107" s="279"/>
      <c r="CU1107" s="328"/>
      <c r="CV1107" s="328"/>
      <c r="CW1107" s="290"/>
      <c r="CX1107" s="289"/>
      <c r="CY1107" s="279"/>
      <c r="CZ1107" s="328"/>
      <c r="DA1107" s="328"/>
      <c r="DB1107" s="290"/>
      <c r="DC1107" s="289"/>
      <c r="DD1107" s="279"/>
      <c r="DE1107" s="328"/>
      <c r="DF1107" s="328"/>
      <c r="DG1107" s="290"/>
      <c r="DH1107" s="289"/>
      <c r="DI1107" s="284">
        <v>0.53693908825516701</v>
      </c>
      <c r="DP1107" s="165"/>
      <c r="DQ1107" s="165"/>
      <c r="DR1107" s="165"/>
      <c r="ED1107" s="165"/>
      <c r="EE1107" s="165"/>
      <c r="EF1107" s="165"/>
      <c r="EG1107" s="165"/>
      <c r="EH1107" s="166"/>
      <c r="EI1107" s="165"/>
      <c r="EJ1107" s="164"/>
      <c r="EK1107" s="164"/>
      <c r="EL1107" s="278"/>
      <c r="EM1107" s="278"/>
      <c r="EN1107" s="278"/>
      <c r="EO1107" s="278"/>
      <c r="EP1107" s="278"/>
      <c r="EQ1107" s="278"/>
      <c r="ER1107" s="165"/>
      <c r="ES1107" s="166"/>
      <c r="ET1107" s="166"/>
      <c r="EU1107" s="166"/>
      <c r="EV1107" s="166"/>
      <c r="EW1107" s="166"/>
      <c r="EX1107" s="284"/>
    </row>
    <row r="1108" spans="1:154" ht="13" customHeight="1">
      <c r="A1108" s="160" t="s">
        <v>19</v>
      </c>
      <c r="B1108" s="160">
        <v>10337</v>
      </c>
      <c r="C1108" s="160">
        <v>553882</v>
      </c>
      <c r="D1108" s="160">
        <v>13338</v>
      </c>
      <c r="E1108" s="160" t="s">
        <v>164</v>
      </c>
      <c r="F1108" s="160" t="s">
        <v>164</v>
      </c>
      <c r="G1108" s="175"/>
      <c r="H1108" s="168" t="s">
        <v>3354</v>
      </c>
      <c r="I1108" s="169" t="s">
        <v>227</v>
      </c>
      <c r="J1108" s="170">
        <v>33</v>
      </c>
      <c r="K1108" s="161">
        <v>2</v>
      </c>
      <c r="L1108" s="161" t="s">
        <v>46</v>
      </c>
      <c r="Z1108" s="163">
        <v>4</v>
      </c>
      <c r="AA1108" s="163">
        <v>10</v>
      </c>
      <c r="AB1108" s="163">
        <v>7</v>
      </c>
      <c r="AC1108" s="163">
        <v>2</v>
      </c>
      <c r="AD1108" s="163">
        <v>2</v>
      </c>
      <c r="AE1108" s="163">
        <v>0</v>
      </c>
      <c r="AF1108" s="163">
        <v>0</v>
      </c>
      <c r="AG1108" s="163">
        <v>0</v>
      </c>
      <c r="AH1108" s="163">
        <v>1</v>
      </c>
      <c r="AI1108" s="163">
        <v>3</v>
      </c>
      <c r="AJ1108" s="163">
        <v>0</v>
      </c>
      <c r="AK1108" s="163">
        <v>0</v>
      </c>
      <c r="AL1108" s="163">
        <v>2</v>
      </c>
      <c r="AM1108" s="163">
        <v>0</v>
      </c>
      <c r="AN1108" s="163">
        <v>1</v>
      </c>
      <c r="AO1108" s="163">
        <v>0</v>
      </c>
      <c r="AP1108" s="163">
        <v>1</v>
      </c>
      <c r="AQ1108" s="163">
        <v>0</v>
      </c>
      <c r="AR1108" s="163">
        <v>0</v>
      </c>
      <c r="AS1108" s="278">
        <v>0.2</v>
      </c>
      <c r="AT1108" s="278">
        <v>0.1</v>
      </c>
      <c r="AU1108" s="278">
        <v>0.42857142999999998</v>
      </c>
      <c r="AV1108" s="278">
        <v>0.14285713999999999</v>
      </c>
      <c r="AW1108" s="278">
        <v>0</v>
      </c>
      <c r="AX1108" s="278">
        <v>0.14285713999999999</v>
      </c>
      <c r="AY1108" s="456">
        <v>97.734499999999997</v>
      </c>
      <c r="AZ1108" s="278">
        <v>4.6511629999999998E-2</v>
      </c>
      <c r="BA1108" s="278">
        <v>0.42857142799999998</v>
      </c>
      <c r="BB1108" s="278">
        <v>0.14285714199999999</v>
      </c>
      <c r="BC1108" s="278">
        <v>0.42857142799999998</v>
      </c>
      <c r="BD1108" s="164">
        <v>0.28571428500000001</v>
      </c>
      <c r="BE1108" s="164">
        <v>0.28571428500000001</v>
      </c>
      <c r="BF1108" s="164">
        <v>0.4</v>
      </c>
      <c r="BG1108" s="164">
        <v>0.28571428500000001</v>
      </c>
      <c r="BH1108" s="164">
        <v>0.68571428499999998</v>
      </c>
      <c r="BI1108" s="164">
        <v>0</v>
      </c>
      <c r="BJ1108" s="165">
        <v>0</v>
      </c>
      <c r="BK1108" s="164">
        <v>0.31602165699005103</v>
      </c>
      <c r="BL1108" s="165">
        <v>1.9002623082996498E-2</v>
      </c>
      <c r="BM1108" s="165">
        <v>1.1781353421229099</v>
      </c>
      <c r="BN1108" s="165">
        <v>101.49792167557</v>
      </c>
      <c r="BO1108" s="165">
        <v>-7.0759751344202995E-2</v>
      </c>
      <c r="BP1108" s="165">
        <v>6.3951911404728806E-2</v>
      </c>
      <c r="BQ1108" s="165">
        <v>0.24042175446629599</v>
      </c>
      <c r="BR1108" s="165">
        <v>8.1189566450120099E-2</v>
      </c>
      <c r="BS1108" s="284">
        <v>2.4924806186644499E-2</v>
      </c>
      <c r="BT1108" s="289"/>
      <c r="BU1108" s="279"/>
      <c r="BV1108" s="290"/>
      <c r="BW1108" s="289"/>
      <c r="BX1108" s="289"/>
      <c r="BY1108" s="289"/>
      <c r="BZ1108" s="289"/>
      <c r="CA1108" s="279"/>
      <c r="CB1108" s="290"/>
      <c r="CC1108" s="289"/>
      <c r="CD1108" s="279"/>
      <c r="CE1108" s="328"/>
      <c r="CF1108" s="290"/>
      <c r="CG1108" s="289"/>
      <c r="CH1108" s="279"/>
      <c r="CI1108" s="328"/>
      <c r="CJ1108" s="290"/>
      <c r="CK1108" s="289"/>
      <c r="CL1108" s="279"/>
      <c r="CM1108" s="328"/>
      <c r="CN1108" s="290"/>
      <c r="CO1108" s="289"/>
      <c r="CP1108" s="279"/>
      <c r="CQ1108" s="328"/>
      <c r="CR1108" s="290"/>
      <c r="CS1108" s="289"/>
      <c r="CT1108" s="279"/>
      <c r="CU1108" s="328"/>
      <c r="CV1108" s="328"/>
      <c r="CW1108" s="290"/>
      <c r="CX1108" s="289"/>
      <c r="CY1108" s="279"/>
      <c r="CZ1108" s="328"/>
      <c r="DA1108" s="328"/>
      <c r="DB1108" s="290"/>
      <c r="DC1108" s="289"/>
      <c r="DD1108" s="279"/>
      <c r="DE1108" s="328"/>
      <c r="DF1108" s="328"/>
      <c r="DG1108" s="290"/>
      <c r="DH1108" s="289"/>
      <c r="DI1108" s="284">
        <v>-0.183114614337682</v>
      </c>
      <c r="DP1108" s="165"/>
      <c r="DQ1108" s="165"/>
      <c r="DR1108" s="165"/>
      <c r="ED1108" s="165"/>
      <c r="EE1108" s="165"/>
      <c r="EF1108" s="165"/>
      <c r="EG1108" s="165"/>
      <c r="EH1108" s="166"/>
      <c r="EI1108" s="165"/>
      <c r="EJ1108" s="164"/>
      <c r="EK1108" s="164"/>
      <c r="EL1108" s="278"/>
      <c r="EM1108" s="278"/>
      <c r="EN1108" s="278"/>
      <c r="EO1108" s="278"/>
      <c r="EP1108" s="278"/>
      <c r="EQ1108" s="278"/>
      <c r="ER1108" s="165"/>
      <c r="ES1108" s="166"/>
      <c r="ET1108" s="166"/>
      <c r="EU1108" s="166"/>
      <c r="EV1108" s="166"/>
      <c r="EW1108" s="166"/>
      <c r="EX1108" s="284"/>
    </row>
    <row r="1109" spans="1:154" ht="13" customHeight="1">
      <c r="A1109" s="160" t="s">
        <v>19</v>
      </c>
      <c r="B1109" s="160">
        <v>9265</v>
      </c>
      <c r="C1109" s="160">
        <v>542963</v>
      </c>
      <c r="D1109" s="160">
        <v>10655</v>
      </c>
      <c r="E1109" s="160" t="s">
        <v>686</v>
      </c>
      <c r="F1109" s="160" t="s">
        <v>686</v>
      </c>
      <c r="G1109" s="175"/>
      <c r="H1109" s="162" t="s">
        <v>1638</v>
      </c>
      <c r="I1109" s="162" t="s">
        <v>1639</v>
      </c>
      <c r="J1109" s="161">
        <v>35</v>
      </c>
      <c r="K1109" s="161">
        <v>2</v>
      </c>
      <c r="L1109" s="161" t="s">
        <v>46</v>
      </c>
      <c r="Z1109" s="163">
        <v>3</v>
      </c>
      <c r="AA1109" s="163">
        <v>7</v>
      </c>
      <c r="AB1109" s="163">
        <v>7</v>
      </c>
      <c r="AC1109" s="163">
        <v>3</v>
      </c>
      <c r="AD1109" s="163">
        <v>3</v>
      </c>
      <c r="AE1109" s="163">
        <v>0</v>
      </c>
      <c r="AF1109" s="163">
        <v>0</v>
      </c>
      <c r="AG1109" s="163">
        <v>0</v>
      </c>
      <c r="AH1109" s="163">
        <v>0</v>
      </c>
      <c r="AI1109" s="163">
        <v>1</v>
      </c>
      <c r="AJ1109" s="163">
        <v>0</v>
      </c>
      <c r="AK1109" s="163">
        <v>0</v>
      </c>
      <c r="AL1109" s="163">
        <v>0</v>
      </c>
      <c r="AM1109" s="163">
        <v>0</v>
      </c>
      <c r="AN1109" s="163">
        <v>1</v>
      </c>
      <c r="AO1109" s="163">
        <v>0</v>
      </c>
      <c r="AP1109" s="163">
        <v>0</v>
      </c>
      <c r="AQ1109" s="163">
        <v>0</v>
      </c>
      <c r="AR1109" s="163">
        <v>0</v>
      </c>
      <c r="AS1109" s="278">
        <v>0</v>
      </c>
      <c r="AT1109" s="278">
        <v>0.14285714199999999</v>
      </c>
      <c r="AU1109" s="278">
        <v>0</v>
      </c>
      <c r="AV1109" s="278">
        <v>0.83333332999999998</v>
      </c>
      <c r="AW1109" s="278">
        <v>0</v>
      </c>
      <c r="AX1109" s="278">
        <v>0.16666666999999999</v>
      </c>
      <c r="AY1109" s="456">
        <v>95.149900000000002</v>
      </c>
      <c r="AZ1109" s="278">
        <v>0.31578947000000002</v>
      </c>
      <c r="BA1109" s="278">
        <v>0</v>
      </c>
      <c r="BB1109" s="278">
        <v>0.4</v>
      </c>
      <c r="BC1109" s="278">
        <v>0.6</v>
      </c>
      <c r="BD1109" s="164">
        <v>0.5</v>
      </c>
      <c r="BE1109" s="164">
        <v>0.42857142799999998</v>
      </c>
      <c r="BF1109" s="164">
        <v>0.42857142799999998</v>
      </c>
      <c r="BG1109" s="164">
        <v>0.42857142799999998</v>
      </c>
      <c r="BH1109" s="164">
        <v>0.85714285599999995</v>
      </c>
      <c r="BI1109" s="164">
        <v>0</v>
      </c>
      <c r="BJ1109" s="165">
        <v>0</v>
      </c>
      <c r="BK1109" s="164">
        <v>0.38006114959716703</v>
      </c>
      <c r="BL1109" s="165">
        <v>0.37236709392940198</v>
      </c>
      <c r="BM1109" s="165">
        <v>1.18375999725734</v>
      </c>
      <c r="BN1109" s="165">
        <v>143.44819869400499</v>
      </c>
      <c r="BO1109" s="165">
        <v>-1.464545557673E-2</v>
      </c>
      <c r="BP1109" s="165">
        <v>-0.116305141244083</v>
      </c>
      <c r="BQ1109" s="165">
        <v>-1.2829533188291E-2</v>
      </c>
      <c r="BR1109" s="165">
        <v>0.23899844673772799</v>
      </c>
      <c r="BS1109" s="284">
        <v>-1.33005280197348E-3</v>
      </c>
      <c r="BT1109" s="289"/>
      <c r="BU1109" s="279"/>
      <c r="BV1109" s="290"/>
      <c r="BW1109" s="289"/>
      <c r="BX1109" s="289"/>
      <c r="BY1109" s="289"/>
      <c r="BZ1109" s="289"/>
      <c r="CA1109" s="279"/>
      <c r="CB1109" s="290"/>
      <c r="CC1109" s="289"/>
      <c r="CD1109" s="279"/>
      <c r="CE1109" s="328"/>
      <c r="CF1109" s="290"/>
      <c r="CG1109" s="289"/>
      <c r="CH1109" s="279"/>
      <c r="CI1109" s="328"/>
      <c r="CJ1109" s="290"/>
      <c r="CK1109" s="289"/>
      <c r="CL1109" s="279"/>
      <c r="CM1109" s="328"/>
      <c r="CN1109" s="290"/>
      <c r="CO1109" s="289"/>
      <c r="CP1109" s="279"/>
      <c r="CQ1109" s="328"/>
      <c r="CR1109" s="290"/>
      <c r="CS1109" s="289"/>
      <c r="CT1109" s="279"/>
      <c r="CU1109" s="328"/>
      <c r="CV1109" s="328"/>
      <c r="CW1109" s="290"/>
      <c r="CX1109" s="289"/>
      <c r="CY1109" s="279"/>
      <c r="CZ1109" s="328"/>
      <c r="DA1109" s="328"/>
      <c r="DB1109" s="290"/>
      <c r="DC1109" s="289"/>
      <c r="DD1109" s="279"/>
      <c r="DE1109" s="328"/>
      <c r="DF1109" s="328"/>
      <c r="DG1109" s="290"/>
      <c r="DH1109" s="289"/>
      <c r="DI1109" s="284">
        <v>-0.48000553436577298</v>
      </c>
      <c r="DP1109" s="165"/>
      <c r="DQ1109" s="165"/>
      <c r="DR1109" s="165"/>
      <c r="ED1109" s="165"/>
      <c r="EE1109" s="165"/>
      <c r="EF1109" s="165"/>
      <c r="EG1109" s="165"/>
      <c r="EH1109" s="166"/>
      <c r="EI1109" s="165"/>
      <c r="EJ1109" s="164"/>
      <c r="EK1109" s="164"/>
      <c r="EL1109" s="278"/>
      <c r="EM1109" s="278"/>
      <c r="EN1109" s="278"/>
      <c r="EO1109" s="278"/>
      <c r="EP1109" s="278"/>
      <c r="EQ1109" s="278"/>
      <c r="ER1109" s="165"/>
      <c r="ES1109" s="166"/>
      <c r="ET1109" s="166"/>
      <c r="EU1109" s="166"/>
      <c r="EV1109" s="166"/>
      <c r="EW1109" s="166"/>
      <c r="EX1109" s="284"/>
    </row>
    <row r="1110" spans="1:154" ht="13" customHeight="1">
      <c r="A1110" s="160" t="s">
        <v>19</v>
      </c>
      <c r="B1110" s="160">
        <v>9664</v>
      </c>
      <c r="C1110" s="160">
        <v>571466</v>
      </c>
      <c r="D1110" s="160">
        <v>10200</v>
      </c>
      <c r="E1110" s="160" t="s">
        <v>14</v>
      </c>
      <c r="F1110" s="160" t="s">
        <v>14</v>
      </c>
      <c r="G1110" s="175"/>
      <c r="H1110" s="168" t="s">
        <v>706</v>
      </c>
      <c r="I1110" s="169" t="s">
        <v>578</v>
      </c>
      <c r="J1110" s="170">
        <v>34</v>
      </c>
      <c r="K1110" s="161">
        <v>2</v>
      </c>
      <c r="L1110" s="161" t="s">
        <v>46</v>
      </c>
      <c r="Z1110" s="163">
        <v>8</v>
      </c>
      <c r="AA1110" s="163">
        <v>15</v>
      </c>
      <c r="AB1110" s="163">
        <v>13</v>
      </c>
      <c r="AC1110" s="163">
        <v>3</v>
      </c>
      <c r="AD1110" s="163">
        <v>3</v>
      </c>
      <c r="AE1110" s="163">
        <v>0</v>
      </c>
      <c r="AF1110" s="163">
        <v>0</v>
      </c>
      <c r="AG1110" s="163">
        <v>0</v>
      </c>
      <c r="AH1110" s="163">
        <v>0</v>
      </c>
      <c r="AI1110" s="163">
        <v>0</v>
      </c>
      <c r="AJ1110" s="163">
        <v>0</v>
      </c>
      <c r="AK1110" s="163">
        <v>0</v>
      </c>
      <c r="AL1110" s="163">
        <v>1</v>
      </c>
      <c r="AM1110" s="163">
        <v>0</v>
      </c>
      <c r="AN1110" s="163">
        <v>4</v>
      </c>
      <c r="AO1110" s="163">
        <v>1</v>
      </c>
      <c r="AP1110" s="163">
        <v>0</v>
      </c>
      <c r="AQ1110" s="163">
        <v>0</v>
      </c>
      <c r="AR1110" s="163">
        <v>2</v>
      </c>
      <c r="AS1110" s="278">
        <v>6.6666665999999999E-2</v>
      </c>
      <c r="AT1110" s="278">
        <v>0.266666666</v>
      </c>
      <c r="AU1110" s="278">
        <v>0.55555555999999995</v>
      </c>
      <c r="AV1110" s="278">
        <v>0.11111111</v>
      </c>
      <c r="AW1110" s="278">
        <v>0</v>
      </c>
      <c r="AX1110" s="278">
        <v>0.11111111</v>
      </c>
      <c r="AY1110" s="456">
        <v>100.242</v>
      </c>
      <c r="AZ1110" s="278">
        <v>1.7241380000000001E-2</v>
      </c>
      <c r="BA1110" s="278">
        <v>0.55555555499999998</v>
      </c>
      <c r="BB1110" s="278">
        <v>0.222222222</v>
      </c>
      <c r="BC1110" s="278">
        <v>0.222222222</v>
      </c>
      <c r="BD1110" s="164">
        <v>0.33333333300000001</v>
      </c>
      <c r="BE1110" s="164">
        <v>0.23076922999999999</v>
      </c>
      <c r="BF1110" s="164">
        <v>0.33333333300000001</v>
      </c>
      <c r="BG1110" s="164">
        <v>0.23076922999999999</v>
      </c>
      <c r="BH1110" s="164">
        <v>0.56410256299999995</v>
      </c>
      <c r="BI1110" s="164">
        <v>0</v>
      </c>
      <c r="BJ1110" s="165">
        <v>0</v>
      </c>
      <c r="BK1110" s="164">
        <v>0.27188248634338302</v>
      </c>
      <c r="BL1110" s="165">
        <v>-0.50182203101350897</v>
      </c>
      <c r="BM1110" s="165">
        <v>1.23687704754636</v>
      </c>
      <c r="BN1110" s="165">
        <v>72.052977064432199</v>
      </c>
      <c r="BO1110" s="165">
        <v>-0.18554136057467299</v>
      </c>
      <c r="BP1110" s="165">
        <v>-4.8931125085800803E-2</v>
      </c>
      <c r="BQ1110" s="165">
        <v>-0.21660022661446501</v>
      </c>
      <c r="BR1110" s="165">
        <v>-0.53134066835402405</v>
      </c>
      <c r="BS1110" s="284">
        <v>-2.2455200363766002E-2</v>
      </c>
      <c r="BT1110" s="289"/>
      <c r="BU1110" s="279"/>
      <c r="BV1110" s="290"/>
      <c r="BW1110" s="289"/>
      <c r="BX1110" s="289"/>
      <c r="BY1110" s="289"/>
      <c r="BZ1110" s="289"/>
      <c r="CA1110" s="279"/>
      <c r="CB1110" s="290"/>
      <c r="CC1110" s="289"/>
      <c r="CD1110" s="279"/>
      <c r="CE1110" s="328"/>
      <c r="CF1110" s="290"/>
      <c r="CG1110" s="289"/>
      <c r="CH1110" s="279"/>
      <c r="CI1110" s="328"/>
      <c r="CJ1110" s="290"/>
      <c r="CK1110" s="289"/>
      <c r="CL1110" s="279"/>
      <c r="CM1110" s="328"/>
      <c r="CN1110" s="290"/>
      <c r="CO1110" s="289"/>
      <c r="CP1110" s="279"/>
      <c r="CQ1110" s="328"/>
      <c r="CR1110" s="290"/>
      <c r="CS1110" s="289"/>
      <c r="CT1110" s="279"/>
      <c r="CU1110" s="328"/>
      <c r="CV1110" s="328"/>
      <c r="CW1110" s="290"/>
      <c r="CX1110" s="289"/>
      <c r="CY1110" s="279"/>
      <c r="CZ1110" s="328"/>
      <c r="DA1110" s="328"/>
      <c r="DB1110" s="290"/>
      <c r="DC1110" s="289"/>
      <c r="DD1110" s="279"/>
      <c r="DE1110" s="328"/>
      <c r="DF1110" s="328"/>
      <c r="DG1110" s="290"/>
      <c r="DH1110" s="289"/>
      <c r="DI1110" s="284">
        <v>-0.198779761791229</v>
      </c>
      <c r="DP1110" s="165"/>
      <c r="DQ1110" s="165"/>
      <c r="DR1110" s="165"/>
      <c r="ED1110" s="165"/>
      <c r="EE1110" s="165"/>
      <c r="EF1110" s="165"/>
      <c r="EG1110" s="165"/>
      <c r="EH1110" s="166"/>
      <c r="EI1110" s="165"/>
      <c r="EJ1110" s="164"/>
      <c r="EK1110" s="164"/>
      <c r="EL1110" s="278"/>
      <c r="EM1110" s="278"/>
      <c r="EN1110" s="278"/>
      <c r="EO1110" s="278"/>
      <c r="EP1110" s="278"/>
      <c r="EQ1110" s="278"/>
      <c r="ER1110" s="165"/>
      <c r="ES1110" s="166"/>
      <c r="ET1110" s="166"/>
      <c r="EU1110" s="166"/>
      <c r="EV1110" s="166"/>
      <c r="EW1110" s="166"/>
      <c r="EX1110" s="284"/>
    </row>
    <row r="1111" spans="1:154" ht="13" customHeight="1">
      <c r="A1111" s="160" t="s">
        <v>19</v>
      </c>
      <c r="B1111" s="160">
        <v>12009</v>
      </c>
      <c r="C1111" s="160">
        <v>644433</v>
      </c>
      <c r="D1111" s="160">
        <v>16953</v>
      </c>
      <c r="E1111" s="160" t="s">
        <v>3328</v>
      </c>
      <c r="F1111" s="160" t="s">
        <v>3328</v>
      </c>
      <c r="G1111" s="175"/>
      <c r="H1111" s="162" t="s">
        <v>1926</v>
      </c>
      <c r="I1111" s="162" t="s">
        <v>2300</v>
      </c>
      <c r="J1111" s="161">
        <v>30</v>
      </c>
      <c r="K1111" s="161">
        <v>2</v>
      </c>
      <c r="L1111" s="161" t="s">
        <v>837</v>
      </c>
      <c r="Z1111" s="163">
        <v>8</v>
      </c>
      <c r="AA1111" s="163">
        <v>22</v>
      </c>
      <c r="AB1111" s="163">
        <v>21</v>
      </c>
      <c r="AC1111" s="163">
        <v>3</v>
      </c>
      <c r="AD1111" s="163">
        <v>1</v>
      </c>
      <c r="AE1111" s="163">
        <v>1</v>
      </c>
      <c r="AF1111" s="163">
        <v>0</v>
      </c>
      <c r="AG1111" s="163">
        <v>1</v>
      </c>
      <c r="AH1111" s="163">
        <v>2</v>
      </c>
      <c r="AI1111" s="163">
        <v>1</v>
      </c>
      <c r="AJ1111" s="163">
        <v>0</v>
      </c>
      <c r="AK1111" s="163">
        <v>0</v>
      </c>
      <c r="AL1111" s="163">
        <v>1</v>
      </c>
      <c r="AM1111" s="163">
        <v>0</v>
      </c>
      <c r="AN1111" s="163">
        <v>6</v>
      </c>
      <c r="AO1111" s="163">
        <v>0</v>
      </c>
      <c r="AP1111" s="163">
        <v>0</v>
      </c>
      <c r="AQ1111" s="163">
        <v>0</v>
      </c>
      <c r="AR1111" s="163">
        <v>1</v>
      </c>
      <c r="AS1111" s="278">
        <v>4.5454544999999999E-2</v>
      </c>
      <c r="AT1111" s="278">
        <v>0.27272727200000002</v>
      </c>
      <c r="AU1111" s="278">
        <v>0.4</v>
      </c>
      <c r="AV1111" s="278">
        <v>0.2</v>
      </c>
      <c r="AW1111" s="278">
        <v>6.6666669999999997E-2</v>
      </c>
      <c r="AX1111" s="278">
        <v>0.4</v>
      </c>
      <c r="AY1111" s="456">
        <v>105.14100000000001</v>
      </c>
      <c r="AZ1111" s="278">
        <v>0.11594203</v>
      </c>
      <c r="BA1111" s="278">
        <v>0.4</v>
      </c>
      <c r="BB1111" s="278">
        <v>0.2</v>
      </c>
      <c r="BC1111" s="278">
        <v>0.4</v>
      </c>
      <c r="BD1111" s="164">
        <v>0.14285714199999999</v>
      </c>
      <c r="BE1111" s="164">
        <v>0.14285714199999999</v>
      </c>
      <c r="BF1111" s="164">
        <v>0.181818181</v>
      </c>
      <c r="BG1111" s="164">
        <v>0.33333333300000001</v>
      </c>
      <c r="BH1111" s="164">
        <v>0.51515151400000003</v>
      </c>
      <c r="BI1111" s="164">
        <v>0.19047619099999999</v>
      </c>
      <c r="BJ1111" s="165">
        <v>122.86213834672</v>
      </c>
      <c r="BK1111" s="164">
        <v>0.22286084565249301</v>
      </c>
      <c r="BL1111" s="165">
        <v>-1.59985494793126</v>
      </c>
      <c r="BM1111" s="165">
        <v>0.95023703395655401</v>
      </c>
      <c r="BN1111" s="165">
        <v>38.442962082200303</v>
      </c>
      <c r="BO1111" s="165">
        <v>-0.404491812882952</v>
      </c>
      <c r="BP1111" s="165">
        <v>5.9892267920076799E-2</v>
      </c>
      <c r="BQ1111" s="165">
        <v>-0.30503949329921898</v>
      </c>
      <c r="BR1111" s="165">
        <v>-1.51287190702477</v>
      </c>
      <c r="BS1111" s="284">
        <v>-3.1623803206298901E-2</v>
      </c>
      <c r="BT1111" s="289"/>
      <c r="BU1111" s="279"/>
      <c r="BV1111" s="290"/>
      <c r="BW1111" s="289"/>
      <c r="BX1111" s="289"/>
      <c r="BY1111" s="289"/>
      <c r="BZ1111" s="289"/>
      <c r="CA1111" s="279"/>
      <c r="CB1111" s="290"/>
      <c r="CC1111" s="289"/>
      <c r="CD1111" s="279"/>
      <c r="CE1111" s="328"/>
      <c r="CF1111" s="290"/>
      <c r="CG1111" s="289"/>
      <c r="CH1111" s="279"/>
      <c r="CI1111" s="328"/>
      <c r="CJ1111" s="290"/>
      <c r="CK1111" s="289"/>
      <c r="CL1111" s="279"/>
      <c r="CM1111" s="328"/>
      <c r="CN1111" s="290"/>
      <c r="CO1111" s="289"/>
      <c r="CP1111" s="279"/>
      <c r="CQ1111" s="328"/>
      <c r="CR1111" s="290"/>
      <c r="CS1111" s="289"/>
      <c r="CT1111" s="279"/>
      <c r="CU1111" s="328"/>
      <c r="CV1111" s="328"/>
      <c r="CW1111" s="290"/>
      <c r="CX1111" s="289"/>
      <c r="CY1111" s="279"/>
      <c r="CZ1111" s="328"/>
      <c r="DA1111" s="328"/>
      <c r="DB1111" s="290"/>
      <c r="DC1111" s="289"/>
      <c r="DD1111" s="279"/>
      <c r="DE1111" s="328"/>
      <c r="DF1111" s="328"/>
      <c r="DG1111" s="290"/>
      <c r="DH1111" s="289"/>
      <c r="DI1111" s="284">
        <v>0.46449676901101999</v>
      </c>
      <c r="DP1111" s="165"/>
      <c r="DQ1111" s="165"/>
      <c r="DR1111" s="165"/>
      <c r="ED1111" s="165"/>
      <c r="EE1111" s="165"/>
      <c r="EF1111" s="165"/>
      <c r="EG1111" s="165"/>
      <c r="EH1111" s="166"/>
      <c r="EI1111" s="165"/>
      <c r="EJ1111" s="164"/>
      <c r="EK1111" s="164"/>
      <c r="EL1111" s="278"/>
      <c r="EM1111" s="278"/>
      <c r="EN1111" s="278"/>
      <c r="EO1111" s="278"/>
      <c r="EP1111" s="278"/>
      <c r="EQ1111" s="278"/>
      <c r="ER1111" s="165"/>
      <c r="ES1111" s="166"/>
      <c r="ET1111" s="166"/>
      <c r="EU1111" s="166"/>
      <c r="EV1111" s="166"/>
      <c r="EW1111" s="166"/>
      <c r="EX1111" s="284"/>
    </row>
    <row r="1112" spans="1:154" ht="13" customHeight="1">
      <c r="A1112" s="160" t="s">
        <v>19</v>
      </c>
      <c r="B1112" s="160">
        <v>11676</v>
      </c>
      <c r="C1112" s="160">
        <v>645305</v>
      </c>
      <c r="D1112" s="160">
        <v>18551</v>
      </c>
      <c r="E1112" s="160" t="s">
        <v>470</v>
      </c>
      <c r="F1112" s="160" t="s">
        <v>470</v>
      </c>
      <c r="G1112" s="175"/>
      <c r="H1112" s="162" t="s">
        <v>3344</v>
      </c>
      <c r="I1112" s="162" t="s">
        <v>1885</v>
      </c>
      <c r="J1112" s="161">
        <v>28</v>
      </c>
      <c r="K1112" s="161">
        <v>2</v>
      </c>
      <c r="L1112" s="161" t="s">
        <v>837</v>
      </c>
      <c r="Z1112" s="163">
        <v>5</v>
      </c>
      <c r="AA1112" s="163">
        <v>11</v>
      </c>
      <c r="AB1112" s="163">
        <v>11</v>
      </c>
      <c r="AC1112" s="163">
        <v>2</v>
      </c>
      <c r="AD1112" s="163">
        <v>1</v>
      </c>
      <c r="AE1112" s="163">
        <v>1</v>
      </c>
      <c r="AF1112" s="163">
        <v>0</v>
      </c>
      <c r="AG1112" s="163">
        <v>0</v>
      </c>
      <c r="AH1112" s="163">
        <v>0</v>
      </c>
      <c r="AI1112" s="163">
        <v>0</v>
      </c>
      <c r="AJ1112" s="163">
        <v>0</v>
      </c>
      <c r="AK1112" s="163">
        <v>0</v>
      </c>
      <c r="AL1112" s="163">
        <v>0</v>
      </c>
      <c r="AM1112" s="163">
        <v>0</v>
      </c>
      <c r="AN1112" s="163">
        <v>3</v>
      </c>
      <c r="AO1112" s="163">
        <v>0</v>
      </c>
      <c r="AP1112" s="163">
        <v>0</v>
      </c>
      <c r="AQ1112" s="163">
        <v>0</v>
      </c>
      <c r="AR1112" s="163">
        <v>1</v>
      </c>
      <c r="AS1112" s="278">
        <v>0</v>
      </c>
      <c r="AT1112" s="278">
        <v>0.27272727200000002</v>
      </c>
      <c r="AU1112" s="278">
        <v>0.5</v>
      </c>
      <c r="AV1112" s="278">
        <v>0.125</v>
      </c>
      <c r="AW1112" s="278">
        <v>0.125</v>
      </c>
      <c r="AX1112" s="278">
        <v>0.25</v>
      </c>
      <c r="AY1112" s="456">
        <v>104.77500000000001</v>
      </c>
      <c r="AZ1112" s="278">
        <v>0.11428571</v>
      </c>
      <c r="BA1112" s="278">
        <v>0.75</v>
      </c>
      <c r="BB1112" s="278">
        <v>0</v>
      </c>
      <c r="BC1112" s="278">
        <v>0.25</v>
      </c>
      <c r="BD1112" s="164">
        <v>0.25</v>
      </c>
      <c r="BE1112" s="164">
        <v>0.181818181</v>
      </c>
      <c r="BF1112" s="164">
        <v>0.181818181</v>
      </c>
      <c r="BG1112" s="164">
        <v>0.27272727200000002</v>
      </c>
      <c r="BH1112" s="164">
        <v>0.45454545299999999</v>
      </c>
      <c r="BI1112" s="164">
        <v>9.0909090999999997E-2</v>
      </c>
      <c r="BJ1112" s="165">
        <v>58.638747905937201</v>
      </c>
      <c r="BK1112" s="164">
        <v>0.19528680497949699</v>
      </c>
      <c r="BL1112" s="165">
        <v>-1.0428795198911101</v>
      </c>
      <c r="BM1112" s="165">
        <v>0.23216647105279201</v>
      </c>
      <c r="BN1112" s="165">
        <v>18.142698698383601</v>
      </c>
      <c r="BO1112" s="165">
        <v>-5.5966644358384499E-2</v>
      </c>
      <c r="BP1112" s="165">
        <v>-6.3192914240062202E-3</v>
      </c>
      <c r="BQ1112" s="165">
        <v>-0.33762276303035299</v>
      </c>
      <c r="BR1112" s="165">
        <v>-1.0425087934361099</v>
      </c>
      <c r="BS1112" s="284">
        <v>-3.5001749119631498E-2</v>
      </c>
      <c r="BT1112" s="289"/>
      <c r="BU1112" s="279"/>
      <c r="BV1112" s="290"/>
      <c r="BW1112" s="289"/>
      <c r="BX1112" s="289"/>
      <c r="BY1112" s="289"/>
      <c r="BZ1112" s="289"/>
      <c r="CA1112" s="279"/>
      <c r="CB1112" s="290"/>
      <c r="CC1112" s="289"/>
      <c r="CD1112" s="279"/>
      <c r="CE1112" s="328"/>
      <c r="CF1112" s="290"/>
      <c r="CG1112" s="289"/>
      <c r="CH1112" s="279"/>
      <c r="CI1112" s="328"/>
      <c r="CJ1112" s="290"/>
      <c r="CK1112" s="289"/>
      <c r="CL1112" s="279"/>
      <c r="CM1112" s="328"/>
      <c r="CN1112" s="290"/>
      <c r="CO1112" s="289"/>
      <c r="CP1112" s="279"/>
      <c r="CQ1112" s="328"/>
      <c r="CR1112" s="290"/>
      <c r="CS1112" s="289"/>
      <c r="CT1112" s="279"/>
      <c r="CU1112" s="328"/>
      <c r="CV1112" s="328"/>
      <c r="CW1112" s="290"/>
      <c r="CX1112" s="289"/>
      <c r="CY1112" s="279"/>
      <c r="CZ1112" s="328"/>
      <c r="DA1112" s="328"/>
      <c r="DB1112" s="290"/>
      <c r="DC1112" s="289"/>
      <c r="DD1112" s="279"/>
      <c r="DE1112" s="328"/>
      <c r="DF1112" s="328"/>
      <c r="DG1112" s="290"/>
      <c r="DH1112" s="289"/>
      <c r="DI1112" s="284">
        <v>0.32830454781651403</v>
      </c>
      <c r="DP1112" s="165"/>
      <c r="DQ1112" s="165"/>
      <c r="DR1112" s="165"/>
      <c r="ED1112" s="165"/>
      <c r="EE1112" s="165"/>
      <c r="EF1112" s="165"/>
      <c r="EG1112" s="165"/>
      <c r="EH1112" s="166"/>
      <c r="EI1112" s="165"/>
      <c r="EJ1112" s="164"/>
      <c r="EK1112" s="164"/>
      <c r="EL1112" s="278"/>
      <c r="EM1112" s="278"/>
      <c r="EN1112" s="278"/>
      <c r="EO1112" s="278"/>
      <c r="EP1112" s="278"/>
      <c r="EQ1112" s="278"/>
      <c r="ER1112" s="165"/>
      <c r="ES1112" s="166"/>
      <c r="ET1112" s="166"/>
      <c r="EU1112" s="166"/>
      <c r="EV1112" s="166"/>
      <c r="EW1112" s="166"/>
      <c r="EX1112" s="284"/>
    </row>
    <row r="1113" spans="1:154" ht="13" customHeight="1">
      <c r="A1113" s="160" t="s">
        <v>19</v>
      </c>
      <c r="B1113" s="160">
        <v>10578</v>
      </c>
      <c r="C1113" s="160">
        <v>605244</v>
      </c>
      <c r="D1113" s="160">
        <v>16925</v>
      </c>
      <c r="E1113" s="160" t="s">
        <v>45</v>
      </c>
      <c r="F1113" s="160" t="s">
        <v>45</v>
      </c>
      <c r="G1113" s="175"/>
      <c r="H1113" s="162" t="s">
        <v>528</v>
      </c>
      <c r="I1113" s="162" t="s">
        <v>2299</v>
      </c>
      <c r="J1113" s="161">
        <v>32</v>
      </c>
      <c r="K1113" s="161">
        <v>2</v>
      </c>
      <c r="L1113" s="161" t="s">
        <v>837</v>
      </c>
      <c r="Z1113" s="163">
        <v>2</v>
      </c>
      <c r="AA1113" s="163">
        <v>4</v>
      </c>
      <c r="AB1113" s="163">
        <v>4</v>
      </c>
      <c r="AC1113" s="163">
        <v>0</v>
      </c>
      <c r="AD1113" s="163">
        <v>0</v>
      </c>
      <c r="AE1113" s="163">
        <v>0</v>
      </c>
      <c r="AF1113" s="163">
        <v>0</v>
      </c>
      <c r="AG1113" s="163">
        <v>0</v>
      </c>
      <c r="AH1113" s="163">
        <v>0</v>
      </c>
      <c r="AI1113" s="163">
        <v>0</v>
      </c>
      <c r="AJ1113" s="163">
        <v>0</v>
      </c>
      <c r="AK1113" s="163">
        <v>0</v>
      </c>
      <c r="AL1113" s="163">
        <v>0</v>
      </c>
      <c r="AM1113" s="163">
        <v>0</v>
      </c>
      <c r="AN1113" s="163">
        <v>3</v>
      </c>
      <c r="AO1113" s="163">
        <v>0</v>
      </c>
      <c r="AP1113" s="163">
        <v>0</v>
      </c>
      <c r="AQ1113" s="163">
        <v>0</v>
      </c>
      <c r="AR1113" s="163">
        <v>0</v>
      </c>
      <c r="AS1113" s="278">
        <v>0</v>
      </c>
      <c r="AT1113" s="278">
        <v>0.75</v>
      </c>
      <c r="AU1113" s="278">
        <v>1</v>
      </c>
      <c r="AV1113" s="278">
        <v>0</v>
      </c>
      <c r="AW1113" s="278">
        <v>0</v>
      </c>
      <c r="AX1113" s="278">
        <v>0</v>
      </c>
      <c r="AY1113" s="456">
        <v>91.290700000000001</v>
      </c>
      <c r="AZ1113" s="278">
        <v>6.25E-2</v>
      </c>
      <c r="BA1113" s="278">
        <v>0</v>
      </c>
      <c r="BB1113" s="278">
        <v>0</v>
      </c>
      <c r="BC1113" s="278">
        <v>1</v>
      </c>
      <c r="BD1113" s="164">
        <v>0</v>
      </c>
      <c r="BE1113" s="164">
        <v>0</v>
      </c>
      <c r="BF1113" s="164">
        <v>0</v>
      </c>
      <c r="BG1113" s="164">
        <v>0</v>
      </c>
      <c r="BH1113" s="164">
        <v>0</v>
      </c>
      <c r="BI1113" s="164">
        <v>0</v>
      </c>
      <c r="BJ1113" s="165">
        <v>0</v>
      </c>
      <c r="BK1113" s="164">
        <v>0</v>
      </c>
      <c r="BL1113" s="165">
        <v>-1.00492056033582</v>
      </c>
      <c r="BM1113" s="165">
        <v>-0.54126747271985898</v>
      </c>
      <c r="BN1113" s="165">
        <v>-100</v>
      </c>
      <c r="BO1113" s="165">
        <v>-1.68520030859818E-3</v>
      </c>
      <c r="BP1113" s="165">
        <v>0</v>
      </c>
      <c r="BQ1113" s="165">
        <v>-0.68098155169756303</v>
      </c>
      <c r="BR1113" s="165">
        <v>-1.01193224213094</v>
      </c>
      <c r="BS1113" s="284">
        <v>-7.0598158766542199E-2</v>
      </c>
      <c r="BT1113" s="289"/>
      <c r="BU1113" s="279"/>
      <c r="BV1113" s="290"/>
      <c r="BW1113" s="289"/>
      <c r="BX1113" s="289"/>
      <c r="BY1113" s="289"/>
      <c r="BZ1113" s="289"/>
      <c r="CA1113" s="279"/>
      <c r="CB1113" s="290"/>
      <c r="CC1113" s="289"/>
      <c r="CD1113" s="279"/>
      <c r="CE1113" s="328"/>
      <c r="CF1113" s="290"/>
      <c r="CG1113" s="289"/>
      <c r="CH1113" s="279"/>
      <c r="CI1113" s="328"/>
      <c r="CJ1113" s="290"/>
      <c r="CK1113" s="289"/>
      <c r="CL1113" s="279"/>
      <c r="CM1113" s="328"/>
      <c r="CN1113" s="290"/>
      <c r="CO1113" s="289"/>
      <c r="CP1113" s="279"/>
      <c r="CQ1113" s="328"/>
      <c r="CR1113" s="290"/>
      <c r="CS1113" s="289"/>
      <c r="CT1113" s="279"/>
      <c r="CU1113" s="328"/>
      <c r="CV1113" s="328"/>
      <c r="CW1113" s="290"/>
      <c r="CX1113" s="289"/>
      <c r="CY1113" s="279"/>
      <c r="CZ1113" s="328"/>
      <c r="DA1113" s="328"/>
      <c r="DB1113" s="290"/>
      <c r="DC1113" s="289"/>
      <c r="DD1113" s="279"/>
      <c r="DE1113" s="328"/>
      <c r="DF1113" s="328"/>
      <c r="DG1113" s="290"/>
      <c r="DH1113" s="289"/>
      <c r="DI1113" s="284">
        <v>0.20056351646780901</v>
      </c>
      <c r="DP1113" s="165"/>
      <c r="DQ1113" s="165"/>
      <c r="DR1113" s="165"/>
      <c r="ED1113" s="165"/>
      <c r="EE1113" s="165"/>
      <c r="EF1113" s="165"/>
      <c r="EG1113" s="165"/>
      <c r="EH1113" s="166"/>
      <c r="EI1113" s="165"/>
      <c r="EJ1113" s="164"/>
      <c r="EK1113" s="164"/>
      <c r="EL1113" s="278"/>
      <c r="EM1113" s="278"/>
      <c r="EN1113" s="278"/>
      <c r="EO1113" s="278"/>
      <c r="EP1113" s="278"/>
      <c r="EQ1113" s="278"/>
      <c r="ER1113" s="165"/>
      <c r="ES1113" s="166"/>
      <c r="ET1113" s="166"/>
      <c r="EU1113" s="166"/>
      <c r="EV1113" s="166"/>
      <c r="EW1113" s="166"/>
      <c r="EX1113" s="284"/>
    </row>
    <row r="1114" spans="1:154" ht="13" customHeight="1">
      <c r="A1114" s="160" t="s">
        <v>19</v>
      </c>
      <c r="B1114" s="160">
        <v>12292</v>
      </c>
      <c r="C1114" s="160">
        <v>645444</v>
      </c>
      <c r="D1114" s="160">
        <v>17040</v>
      </c>
      <c r="E1114" s="160" t="s">
        <v>45</v>
      </c>
      <c r="F1114" s="160" t="s">
        <v>45</v>
      </c>
      <c r="G1114" s="175"/>
      <c r="H1114" s="162" t="s">
        <v>25</v>
      </c>
      <c r="I1114" s="162" t="s">
        <v>565</v>
      </c>
      <c r="J1114" s="160">
        <v>28</v>
      </c>
      <c r="K1114" s="161">
        <v>2</v>
      </c>
      <c r="L1114" s="161" t="s">
        <v>2545</v>
      </c>
      <c r="Z1114" s="163">
        <v>40</v>
      </c>
      <c r="AA1114" s="163">
        <v>144</v>
      </c>
      <c r="AB1114" s="163">
        <v>115</v>
      </c>
      <c r="AC1114" s="163">
        <v>21</v>
      </c>
      <c r="AD1114" s="163">
        <v>16</v>
      </c>
      <c r="AE1114" s="163">
        <v>4</v>
      </c>
      <c r="AF1114" s="163">
        <v>0</v>
      </c>
      <c r="AG1114" s="163">
        <v>1</v>
      </c>
      <c r="AH1114" s="163">
        <v>15</v>
      </c>
      <c r="AI1114" s="163">
        <v>9</v>
      </c>
      <c r="AJ1114" s="163">
        <v>0</v>
      </c>
      <c r="AK1114" s="163">
        <v>0</v>
      </c>
      <c r="AL1114" s="163">
        <v>19</v>
      </c>
      <c r="AM1114" s="163">
        <v>0</v>
      </c>
      <c r="AN1114" s="163">
        <v>32</v>
      </c>
      <c r="AO1114" s="163">
        <v>0</v>
      </c>
      <c r="AP1114" s="163">
        <v>1</v>
      </c>
      <c r="AQ1114" s="163">
        <v>9</v>
      </c>
      <c r="AR1114" s="163">
        <v>1</v>
      </c>
      <c r="AS1114" s="278">
        <v>0.13194444399999999</v>
      </c>
      <c r="AT1114" s="278">
        <v>0.222222222</v>
      </c>
      <c r="AU1114" s="278">
        <v>0.35483871</v>
      </c>
      <c r="AV1114" s="278">
        <v>0.26881719999999998</v>
      </c>
      <c r="AW1114" s="278">
        <v>1.0752690000000001E-2</v>
      </c>
      <c r="AX1114" s="278">
        <v>0.21505376000000001</v>
      </c>
      <c r="AY1114" s="456">
        <v>105.41</v>
      </c>
      <c r="AZ1114" s="278">
        <v>6.5108509999999994E-2</v>
      </c>
      <c r="BA1114" s="278">
        <v>0.40476190400000001</v>
      </c>
      <c r="BB1114" s="278">
        <v>0.19047618999999999</v>
      </c>
      <c r="BC1114" s="278">
        <v>0.40476190400000001</v>
      </c>
      <c r="BD1114" s="164">
        <v>0.240963855</v>
      </c>
      <c r="BE1114" s="164">
        <v>0.18260869499999999</v>
      </c>
      <c r="BF1114" s="164">
        <v>0.29629629600000001</v>
      </c>
      <c r="BG1114" s="164">
        <v>0.24347826</v>
      </c>
      <c r="BH1114" s="164">
        <v>0.53977455600000002</v>
      </c>
      <c r="BI1114" s="164">
        <v>6.0869565E-2</v>
      </c>
      <c r="BJ1114" s="165">
        <v>40.008287470989799</v>
      </c>
      <c r="BK1114" s="164">
        <v>0.25532219409942603</v>
      </c>
      <c r="BL1114" s="165">
        <v>-6.7275996245890903</v>
      </c>
      <c r="BM1114" s="165">
        <v>9.9639115295857099</v>
      </c>
      <c r="BN1114" s="165">
        <v>58.507996279490897</v>
      </c>
      <c r="BO1114" s="165">
        <v>2.6504904566925998E-2</v>
      </c>
      <c r="BP1114" s="165">
        <v>-0.96626270422711902</v>
      </c>
      <c r="BQ1114" s="165">
        <v>-0.79728855429962997</v>
      </c>
      <c r="BR1114" s="165">
        <v>-7.9462828734405404</v>
      </c>
      <c r="BS1114" s="284">
        <v>-8.26558425832222E-2</v>
      </c>
      <c r="BT1114" s="289"/>
      <c r="BU1114" s="279"/>
      <c r="BV1114" s="290"/>
      <c r="BW1114" s="289"/>
      <c r="BX1114" s="289"/>
      <c r="BY1114" s="289"/>
      <c r="BZ1114" s="289"/>
      <c r="CA1114" s="279"/>
      <c r="CB1114" s="290"/>
      <c r="CC1114" s="289"/>
      <c r="CD1114" s="279"/>
      <c r="CE1114" s="328"/>
      <c r="CF1114" s="290"/>
      <c r="CG1114" s="289"/>
      <c r="CH1114" s="279"/>
      <c r="CI1114" s="328"/>
      <c r="CJ1114" s="290"/>
      <c r="CK1114" s="289"/>
      <c r="CL1114" s="279"/>
      <c r="CM1114" s="328"/>
      <c r="CN1114" s="290"/>
      <c r="CO1114" s="289"/>
      <c r="CP1114" s="279"/>
      <c r="CQ1114" s="328"/>
      <c r="CR1114" s="290"/>
      <c r="CS1114" s="289"/>
      <c r="CT1114" s="279"/>
      <c r="CU1114" s="328"/>
      <c r="CV1114" s="328"/>
      <c r="CW1114" s="290"/>
      <c r="CX1114" s="289"/>
      <c r="CY1114" s="279"/>
      <c r="CZ1114" s="328"/>
      <c r="DA1114" s="328"/>
      <c r="DB1114" s="290"/>
      <c r="DC1114" s="289"/>
      <c r="DD1114" s="279"/>
      <c r="DE1114" s="328"/>
      <c r="DF1114" s="328"/>
      <c r="DG1114" s="290"/>
      <c r="DH1114" s="289"/>
      <c r="DI1114" s="284">
        <v>2.4550560563802701</v>
      </c>
      <c r="DP1114" s="165"/>
      <c r="DQ1114" s="165"/>
      <c r="DR1114" s="165"/>
      <c r="ED1114" s="165"/>
      <c r="EE1114" s="165"/>
      <c r="EF1114" s="165"/>
      <c r="EG1114" s="165"/>
      <c r="EH1114" s="166"/>
      <c r="EI1114" s="165"/>
      <c r="EJ1114" s="164"/>
      <c r="EK1114" s="164"/>
      <c r="EL1114" s="278"/>
      <c r="EM1114" s="278"/>
      <c r="EN1114" s="278"/>
      <c r="EO1114" s="278"/>
      <c r="EP1114" s="278"/>
      <c r="EQ1114" s="278"/>
      <c r="ER1114" s="165"/>
      <c r="ES1114" s="166"/>
      <c r="ET1114" s="166"/>
      <c r="EU1114" s="166"/>
      <c r="EV1114" s="166"/>
      <c r="EW1114" s="166"/>
      <c r="EX1114" s="284"/>
    </row>
    <row r="1115" spans="1:154" ht="13" customHeight="1">
      <c r="A1115" s="160" t="s">
        <v>19</v>
      </c>
      <c r="B1115" s="160">
        <v>11437</v>
      </c>
      <c r="C1115" s="160">
        <v>640902</v>
      </c>
      <c r="D1115" s="160">
        <v>19802</v>
      </c>
      <c r="E1115" s="160" t="s">
        <v>4356</v>
      </c>
      <c r="F1115" s="160" t="s">
        <v>4356</v>
      </c>
      <c r="G1115" s="175"/>
      <c r="H1115" s="162" t="s">
        <v>3944</v>
      </c>
      <c r="I1115" s="162" t="s">
        <v>3943</v>
      </c>
      <c r="J1115" s="160">
        <v>29</v>
      </c>
      <c r="K1115" s="161">
        <v>2</v>
      </c>
      <c r="L1115" s="161" t="s">
        <v>837</v>
      </c>
      <c r="Z1115" s="163">
        <v>19</v>
      </c>
      <c r="AA1115" s="163">
        <v>46</v>
      </c>
      <c r="AB1115" s="163">
        <v>40</v>
      </c>
      <c r="AC1115" s="163">
        <v>7</v>
      </c>
      <c r="AD1115" s="163">
        <v>5</v>
      </c>
      <c r="AE1115" s="163">
        <v>2</v>
      </c>
      <c r="AF1115" s="163">
        <v>0</v>
      </c>
      <c r="AG1115" s="163">
        <v>0</v>
      </c>
      <c r="AH1115" s="163">
        <v>3</v>
      </c>
      <c r="AI1115" s="163">
        <v>3</v>
      </c>
      <c r="AJ1115" s="163">
        <v>0</v>
      </c>
      <c r="AK1115" s="163">
        <v>0</v>
      </c>
      <c r="AL1115" s="163">
        <v>6</v>
      </c>
      <c r="AM1115" s="163">
        <v>0</v>
      </c>
      <c r="AN1115" s="163">
        <v>13</v>
      </c>
      <c r="AO1115" s="163">
        <v>0</v>
      </c>
      <c r="AP1115" s="163">
        <v>0</v>
      </c>
      <c r="AQ1115" s="163">
        <v>0</v>
      </c>
      <c r="AR1115" s="163">
        <v>0</v>
      </c>
      <c r="AS1115" s="278">
        <v>0.130434782</v>
      </c>
      <c r="AT1115" s="278">
        <v>0.28260869500000002</v>
      </c>
      <c r="AU1115" s="278">
        <v>0.44444444</v>
      </c>
      <c r="AV1115" s="278">
        <v>0.18518519</v>
      </c>
      <c r="AW1115" s="278">
        <v>0</v>
      </c>
      <c r="AX1115" s="278">
        <v>0.48148148000000002</v>
      </c>
      <c r="AY1115" s="456">
        <v>106.9</v>
      </c>
      <c r="AZ1115" s="278">
        <v>0.1127451</v>
      </c>
      <c r="BA1115" s="278">
        <v>0.70370370299999996</v>
      </c>
      <c r="BB1115" s="278">
        <v>0.111111111</v>
      </c>
      <c r="BC1115" s="278">
        <v>0.185185185</v>
      </c>
      <c r="BD1115" s="164">
        <v>0.25925925900000002</v>
      </c>
      <c r="BE1115" s="164">
        <v>0.17499999999999999</v>
      </c>
      <c r="BF1115" s="164">
        <v>0.28260869500000002</v>
      </c>
      <c r="BG1115" s="164">
        <v>0.22500000000000001</v>
      </c>
      <c r="BH1115" s="164">
        <v>0.50760869500000005</v>
      </c>
      <c r="BI1115" s="164">
        <v>0.05</v>
      </c>
      <c r="BJ1115" s="165">
        <v>32.251311316014103</v>
      </c>
      <c r="BK1115" s="164">
        <v>0.24166372547978901</v>
      </c>
      <c r="BL1115" s="165">
        <v>-2.6523484045466001</v>
      </c>
      <c r="BM1115" s="165">
        <v>2.67966210303701</v>
      </c>
      <c r="BN1115" s="165">
        <v>46.689745197572499</v>
      </c>
      <c r="BO1115" s="165">
        <v>0.14446381056344301</v>
      </c>
      <c r="BP1115" s="165">
        <v>-0.10995067888870801</v>
      </c>
      <c r="BQ1115" s="165">
        <v>-0.81513852652288699</v>
      </c>
      <c r="BR1115" s="165">
        <v>-2.9319549727079899</v>
      </c>
      <c r="BS1115" s="284">
        <v>-8.4506370207435302E-2</v>
      </c>
      <c r="BT1115" s="289"/>
      <c r="BU1115" s="279"/>
      <c r="BV1115" s="290"/>
      <c r="BW1115" s="289"/>
      <c r="BX1115" s="289"/>
      <c r="BY1115" s="289"/>
      <c r="BZ1115" s="289"/>
      <c r="CA1115" s="279"/>
      <c r="CB1115" s="290"/>
      <c r="CC1115" s="289"/>
      <c r="CD1115" s="279"/>
      <c r="CE1115" s="328"/>
      <c r="CF1115" s="290"/>
      <c r="CG1115" s="289"/>
      <c r="CH1115" s="279"/>
      <c r="CI1115" s="328"/>
      <c r="CJ1115" s="290"/>
      <c r="CK1115" s="289"/>
      <c r="CL1115" s="279"/>
      <c r="CM1115" s="328"/>
      <c r="CN1115" s="290"/>
      <c r="CO1115" s="289"/>
      <c r="CP1115" s="279"/>
      <c r="CQ1115" s="328"/>
      <c r="CR1115" s="290"/>
      <c r="CS1115" s="289"/>
      <c r="CT1115" s="279"/>
      <c r="CU1115" s="328"/>
      <c r="CV1115" s="328"/>
      <c r="CW1115" s="290"/>
      <c r="CX1115" s="289"/>
      <c r="CY1115" s="279"/>
      <c r="CZ1115" s="328"/>
      <c r="DA1115" s="328"/>
      <c r="DB1115" s="290"/>
      <c r="DC1115" s="289"/>
      <c r="DD1115" s="279"/>
      <c r="DE1115" s="328"/>
      <c r="DF1115" s="328"/>
      <c r="DG1115" s="290"/>
      <c r="DH1115" s="183"/>
      <c r="DI1115" s="284">
        <v>0.54202115535735995</v>
      </c>
      <c r="DP1115" s="165"/>
      <c r="DQ1115" s="165"/>
      <c r="DR1115" s="165"/>
      <c r="ED1115" s="165"/>
      <c r="EE1115" s="165"/>
      <c r="EF1115" s="165"/>
      <c r="EG1115" s="165"/>
      <c r="EH1115" s="166"/>
      <c r="EI1115" s="165"/>
      <c r="EL1115" s="278"/>
      <c r="EM1115" s="278"/>
      <c r="EN1115" s="278"/>
      <c r="EO1115" s="278"/>
      <c r="EP1115" s="278"/>
      <c r="EQ1115" s="278"/>
      <c r="ER1115" s="165"/>
    </row>
    <row r="1116" spans="1:154" ht="13" customHeight="1">
      <c r="A1116" s="160" t="s">
        <v>19</v>
      </c>
      <c r="B1116" s="160">
        <v>11599</v>
      </c>
      <c r="C1116" s="160">
        <v>543592</v>
      </c>
      <c r="D1116" s="160">
        <v>15941</v>
      </c>
      <c r="E1116" s="160" t="s">
        <v>246</v>
      </c>
      <c r="F1116" s="160" t="s">
        <v>246</v>
      </c>
      <c r="G1116" s="175"/>
      <c r="H1116" s="168" t="s">
        <v>889</v>
      </c>
      <c r="I1116" s="169" t="s">
        <v>595</v>
      </c>
      <c r="J1116" s="170">
        <v>35</v>
      </c>
      <c r="K1116" s="161">
        <v>2</v>
      </c>
      <c r="L1116" s="161" t="s">
        <v>837</v>
      </c>
      <c r="Z1116" s="163">
        <v>2</v>
      </c>
      <c r="AA1116" s="163">
        <v>8</v>
      </c>
      <c r="AB1116" s="163">
        <v>7</v>
      </c>
      <c r="AC1116" s="163">
        <v>1</v>
      </c>
      <c r="AD1116" s="163">
        <v>1</v>
      </c>
      <c r="AE1116" s="163">
        <v>0</v>
      </c>
      <c r="AF1116" s="163">
        <v>0</v>
      </c>
      <c r="AG1116" s="163">
        <v>0</v>
      </c>
      <c r="AH1116" s="163">
        <v>0</v>
      </c>
      <c r="AI1116" s="163">
        <v>0</v>
      </c>
      <c r="AJ1116" s="163">
        <v>0</v>
      </c>
      <c r="AK1116" s="163">
        <v>0</v>
      </c>
      <c r="AL1116" s="163">
        <v>0</v>
      </c>
      <c r="AM1116" s="163">
        <v>0</v>
      </c>
      <c r="AN1116" s="163">
        <v>0</v>
      </c>
      <c r="AO1116" s="163">
        <v>0</v>
      </c>
      <c r="AP1116" s="163">
        <v>0</v>
      </c>
      <c r="AQ1116" s="163">
        <v>1</v>
      </c>
      <c r="AR1116" s="163">
        <v>2</v>
      </c>
      <c r="AS1116" s="278">
        <v>0</v>
      </c>
      <c r="AT1116" s="278">
        <v>0</v>
      </c>
      <c r="AU1116" s="278">
        <v>0.5</v>
      </c>
      <c r="AV1116" s="278">
        <v>0.125</v>
      </c>
      <c r="AW1116" s="278">
        <v>0</v>
      </c>
      <c r="AX1116" s="278">
        <v>0.5</v>
      </c>
      <c r="AY1116" s="165">
        <v>107.4</v>
      </c>
      <c r="AZ1116" s="278">
        <v>7.4074070000000006E-2</v>
      </c>
      <c r="BA1116" s="278">
        <v>0.71428571399999996</v>
      </c>
      <c r="BB1116" s="278">
        <v>0.28571428500000001</v>
      </c>
      <c r="BC1116" s="278">
        <v>0</v>
      </c>
      <c r="BD1116" s="164">
        <v>0.14285714199999999</v>
      </c>
      <c r="BE1116" s="164">
        <v>0.14285714199999999</v>
      </c>
      <c r="BF1116" s="164">
        <v>0.14285714199999999</v>
      </c>
      <c r="BG1116" s="164">
        <v>0.14285714199999999</v>
      </c>
      <c r="BH1116" s="164">
        <v>0.28571428399999999</v>
      </c>
      <c r="BI1116" s="164">
        <v>0</v>
      </c>
      <c r="BJ1116" s="164">
        <v>0</v>
      </c>
      <c r="BK1116" s="164">
        <v>0.12668704986572199</v>
      </c>
      <c r="BL1116" s="165">
        <v>-1.19803994942704</v>
      </c>
      <c r="BM1116" s="165">
        <v>-0.27073377419511002</v>
      </c>
      <c r="BN1116" s="165">
        <v>-41.8888505829811</v>
      </c>
      <c r="BO1116" s="165">
        <v>3.9270506074519797E-2</v>
      </c>
      <c r="BP1116" s="165">
        <v>-6.3192914240062202E-3</v>
      </c>
      <c r="BQ1116" s="165">
        <v>-0.834687152898555</v>
      </c>
      <c r="BR1116" s="165">
        <v>-1.3323941305490701</v>
      </c>
      <c r="BS1116" s="284">
        <v>-8.6532999306413005E-2</v>
      </c>
      <c r="BT1116" s="289"/>
      <c r="BU1116" s="279"/>
      <c r="BV1116" s="290"/>
      <c r="BW1116" s="289"/>
      <c r="BX1116" s="289"/>
      <c r="BY1116" s="289"/>
      <c r="BZ1116" s="289"/>
      <c r="CA1116" s="279"/>
      <c r="CB1116" s="290"/>
      <c r="CC1116" s="289"/>
      <c r="CD1116" s="279"/>
      <c r="CE1116" s="328"/>
      <c r="CF1116" s="290"/>
      <c r="CG1116" s="289"/>
      <c r="CH1116" s="279"/>
      <c r="CI1116" s="328"/>
      <c r="CJ1116" s="290"/>
      <c r="CK1116" s="289"/>
      <c r="CL1116" s="279"/>
      <c r="CM1116" s="328"/>
      <c r="CN1116" s="290"/>
      <c r="CO1116" s="289"/>
      <c r="CP1116" s="279"/>
      <c r="CQ1116" s="328"/>
      <c r="CR1116" s="290"/>
      <c r="CS1116" s="289"/>
      <c r="CT1116" s="279"/>
      <c r="CU1116" s="328"/>
      <c r="CV1116" s="328"/>
      <c r="CW1116" s="290"/>
      <c r="CX1116" s="289"/>
      <c r="CY1116" s="279"/>
      <c r="CZ1116" s="328"/>
      <c r="DA1116" s="328"/>
      <c r="DB1116" s="290"/>
      <c r="DC1116" s="289"/>
      <c r="DD1116" s="279"/>
      <c r="DE1116" s="328"/>
      <c r="DF1116" s="328"/>
      <c r="DG1116" s="290"/>
      <c r="DH1116" s="289"/>
      <c r="DI1116" s="284">
        <v>0.23693262971937601</v>
      </c>
      <c r="DP1116" s="165"/>
      <c r="DQ1116" s="165"/>
      <c r="DR1116" s="165"/>
      <c r="ED1116" s="165"/>
      <c r="EE1116" s="165"/>
      <c r="EF1116" s="165"/>
      <c r="EG1116" s="165"/>
      <c r="EH1116" s="166"/>
      <c r="EI1116" s="166"/>
      <c r="EJ1116" s="164"/>
      <c r="EK1116" s="164"/>
      <c r="EL1116" s="278"/>
      <c r="EM1116" s="278"/>
      <c r="EN1116" s="278"/>
      <c r="EO1116" s="278"/>
      <c r="EP1116" s="278"/>
      <c r="EQ1116" s="278"/>
      <c r="ER1116" s="165"/>
      <c r="ES1116" s="166"/>
      <c r="ET1116" s="166"/>
      <c r="EU1116" s="166"/>
      <c r="EV1116" s="166"/>
      <c r="EW1116" s="166"/>
      <c r="EX1116" s="284"/>
    </row>
    <row r="1117" spans="1:154" ht="13" customHeight="1">
      <c r="A1117" s="160" t="s">
        <v>19</v>
      </c>
      <c r="B1117" s="160">
        <v>11849</v>
      </c>
      <c r="C1117" s="160">
        <v>669087</v>
      </c>
      <c r="D1117" s="160">
        <v>22209</v>
      </c>
      <c r="E1117" s="160" t="s">
        <v>2177</v>
      </c>
      <c r="F1117" s="160" t="s">
        <v>2177</v>
      </c>
      <c r="G1117" s="175"/>
      <c r="H1117" s="162" t="s">
        <v>1747</v>
      </c>
      <c r="I1117" s="162" t="s">
        <v>72</v>
      </c>
      <c r="J1117" s="161">
        <v>27</v>
      </c>
      <c r="K1117" s="161">
        <v>2</v>
      </c>
      <c r="L1117" s="161" t="s">
        <v>837</v>
      </c>
      <c r="Z1117" s="163">
        <v>20</v>
      </c>
      <c r="AA1117" s="163">
        <v>58</v>
      </c>
      <c r="AB1117" s="163">
        <v>53</v>
      </c>
      <c r="AC1117" s="163">
        <v>11</v>
      </c>
      <c r="AD1117" s="163">
        <v>8</v>
      </c>
      <c r="AE1117" s="163">
        <v>1</v>
      </c>
      <c r="AF1117" s="163">
        <v>0</v>
      </c>
      <c r="AG1117" s="163">
        <v>2</v>
      </c>
      <c r="AH1117" s="163">
        <v>5</v>
      </c>
      <c r="AI1117" s="163">
        <v>4</v>
      </c>
      <c r="AJ1117" s="163">
        <v>0</v>
      </c>
      <c r="AK1117" s="163">
        <v>0</v>
      </c>
      <c r="AL1117" s="163">
        <v>4</v>
      </c>
      <c r="AM1117" s="163">
        <v>0</v>
      </c>
      <c r="AN1117" s="163">
        <v>25</v>
      </c>
      <c r="AO1117" s="163">
        <v>0</v>
      </c>
      <c r="AP1117" s="163">
        <v>1</v>
      </c>
      <c r="AQ1117" s="163">
        <v>0</v>
      </c>
      <c r="AR1117" s="163">
        <v>2</v>
      </c>
      <c r="AS1117" s="278">
        <v>6.8965517000000004E-2</v>
      </c>
      <c r="AT1117" s="278">
        <v>0.431034482</v>
      </c>
      <c r="AU1117" s="278">
        <v>0.37931034000000002</v>
      </c>
      <c r="AV1117" s="278">
        <v>0.31034483000000002</v>
      </c>
      <c r="AW1117" s="278">
        <v>0.13793103000000001</v>
      </c>
      <c r="AX1117" s="278">
        <v>0.37931034000000002</v>
      </c>
      <c r="AY1117" s="456">
        <v>104.916</v>
      </c>
      <c r="AZ1117" s="278">
        <v>0.17672414</v>
      </c>
      <c r="BA1117" s="278">
        <v>0.48275862000000003</v>
      </c>
      <c r="BB1117" s="278">
        <v>0.20689655100000001</v>
      </c>
      <c r="BC1117" s="278">
        <v>0.31034482699999999</v>
      </c>
      <c r="BD1117" s="164">
        <v>0.33333333300000001</v>
      </c>
      <c r="BE1117" s="164">
        <v>0.207547169</v>
      </c>
      <c r="BF1117" s="164">
        <v>0.25862068900000001</v>
      </c>
      <c r="BG1117" s="164">
        <v>0.339622641</v>
      </c>
      <c r="BH1117" s="164">
        <v>0.59824332999999996</v>
      </c>
      <c r="BI1117" s="164">
        <v>0.132075472</v>
      </c>
      <c r="BJ1117" s="165">
        <v>86.810435587024003</v>
      </c>
      <c r="BK1117" s="164">
        <v>0.26296527015751803</v>
      </c>
      <c r="BL1117" s="165">
        <v>-2.3546497299525901</v>
      </c>
      <c r="BM1117" s="165">
        <v>4.3683200404789204</v>
      </c>
      <c r="BN1117" s="165">
        <v>67.433397666318598</v>
      </c>
      <c r="BO1117" s="165">
        <v>0.117680658769187</v>
      </c>
      <c r="BP1117" s="165">
        <v>-1.0533040408045</v>
      </c>
      <c r="BQ1117" s="165">
        <v>-1.1720173777271099</v>
      </c>
      <c r="BR1117" s="165">
        <v>-3.2599376159910101</v>
      </c>
      <c r="BS1117" s="284">
        <v>-0.121504420646438</v>
      </c>
      <c r="BT1117" s="289"/>
      <c r="BU1117" s="279"/>
      <c r="BV1117" s="290"/>
      <c r="BW1117" s="289"/>
      <c r="BX1117" s="289"/>
      <c r="BY1117" s="289"/>
      <c r="BZ1117" s="289"/>
      <c r="CA1117" s="279"/>
      <c r="CB1117" s="290"/>
      <c r="CC1117" s="289"/>
      <c r="CD1117" s="279"/>
      <c r="CE1117" s="328"/>
      <c r="CF1117" s="290"/>
      <c r="CG1117" s="289"/>
      <c r="CH1117" s="279"/>
      <c r="CI1117" s="328"/>
      <c r="CJ1117" s="290"/>
      <c r="CK1117" s="289"/>
      <c r="CL1117" s="279"/>
      <c r="CM1117" s="328"/>
      <c r="CN1117" s="290"/>
      <c r="CO1117" s="289"/>
      <c r="CP1117" s="279"/>
      <c r="CQ1117" s="328"/>
      <c r="CR1117" s="290"/>
      <c r="CS1117" s="289"/>
      <c r="CT1117" s="279"/>
      <c r="CU1117" s="328"/>
      <c r="CV1117" s="328"/>
      <c r="CW1117" s="290"/>
      <c r="CX1117" s="289"/>
      <c r="CY1117" s="279"/>
      <c r="CZ1117" s="328"/>
      <c r="DA1117" s="328"/>
      <c r="DB1117" s="290"/>
      <c r="DC1117" s="289"/>
      <c r="DD1117" s="279"/>
      <c r="DE1117" s="328"/>
      <c r="DF1117" s="328"/>
      <c r="DG1117" s="290"/>
      <c r="DH1117" s="289"/>
      <c r="DI1117" s="284">
        <v>0.19730621576309201</v>
      </c>
      <c r="DP1117" s="165"/>
      <c r="DQ1117" s="165"/>
      <c r="DR1117" s="165"/>
      <c r="ED1117" s="165"/>
      <c r="EE1117" s="165"/>
      <c r="EF1117" s="165"/>
      <c r="EG1117" s="165"/>
      <c r="EH1117" s="166"/>
      <c r="EI1117" s="165"/>
      <c r="EJ1117" s="164"/>
      <c r="EK1117" s="164"/>
      <c r="EL1117" s="278"/>
      <c r="EM1117" s="278"/>
      <c r="EN1117" s="278"/>
      <c r="EO1117" s="278"/>
      <c r="EP1117" s="278"/>
      <c r="EQ1117" s="278"/>
      <c r="ER1117" s="165"/>
      <c r="ES1117" s="166"/>
      <c r="ET1117" s="166"/>
      <c r="EU1117" s="166"/>
      <c r="EV1117" s="166"/>
      <c r="EW1117" s="166"/>
      <c r="EX1117" s="284"/>
    </row>
    <row r="1118" spans="1:154" ht="13" customHeight="1">
      <c r="A1118" s="160" t="s">
        <v>19</v>
      </c>
      <c r="B1118" s="160">
        <v>11392</v>
      </c>
      <c r="C1118" s="160">
        <v>668800</v>
      </c>
      <c r="D1118" s="160">
        <v>19514</v>
      </c>
      <c r="E1118" s="160" t="s">
        <v>2177</v>
      </c>
      <c r="F1118" s="160" t="s">
        <v>2177</v>
      </c>
      <c r="G1118" s="175"/>
      <c r="H1118" s="168" t="s">
        <v>1191</v>
      </c>
      <c r="I1118" s="169" t="s">
        <v>136</v>
      </c>
      <c r="J1118" s="170">
        <v>30</v>
      </c>
      <c r="K1118" s="161">
        <v>2</v>
      </c>
      <c r="L1118" s="161" t="s">
        <v>837</v>
      </c>
      <c r="Z1118" s="163">
        <v>14</v>
      </c>
      <c r="AA1118" s="163">
        <v>40</v>
      </c>
      <c r="AB1118" s="163">
        <v>38</v>
      </c>
      <c r="AC1118" s="163">
        <v>6</v>
      </c>
      <c r="AD1118" s="163">
        <v>5</v>
      </c>
      <c r="AE1118" s="163">
        <v>0</v>
      </c>
      <c r="AF1118" s="163">
        <v>0</v>
      </c>
      <c r="AG1118" s="163">
        <v>1</v>
      </c>
      <c r="AH1118" s="163">
        <v>7</v>
      </c>
      <c r="AI1118" s="163">
        <v>1</v>
      </c>
      <c r="AJ1118" s="163">
        <v>0</v>
      </c>
      <c r="AK1118" s="163">
        <v>0</v>
      </c>
      <c r="AL1118" s="163">
        <v>1</v>
      </c>
      <c r="AM1118" s="163">
        <v>0</v>
      </c>
      <c r="AN1118" s="163">
        <v>6</v>
      </c>
      <c r="AO1118" s="163">
        <v>0</v>
      </c>
      <c r="AP1118" s="163">
        <v>0</v>
      </c>
      <c r="AQ1118" s="163">
        <v>1</v>
      </c>
      <c r="AR1118" s="163">
        <v>0</v>
      </c>
      <c r="AS1118" s="278">
        <v>2.5000000000000001E-2</v>
      </c>
      <c r="AT1118" s="278">
        <v>0.15</v>
      </c>
      <c r="AU1118" s="278">
        <v>0.33333332999999998</v>
      </c>
      <c r="AV1118" s="278">
        <v>0.36363635999999999</v>
      </c>
      <c r="AW1118" s="278">
        <v>3.0303030000000002E-2</v>
      </c>
      <c r="AX1118" s="278">
        <v>0.18181818</v>
      </c>
      <c r="AY1118" s="456">
        <v>106.733</v>
      </c>
      <c r="AZ1118" s="278">
        <v>8.4507040000000005E-2</v>
      </c>
      <c r="BA1118" s="278">
        <v>0.46875</v>
      </c>
      <c r="BB1118" s="278">
        <v>0.15625</v>
      </c>
      <c r="BC1118" s="278">
        <v>0.375</v>
      </c>
      <c r="BD1118" s="164">
        <v>0.16129032200000001</v>
      </c>
      <c r="BE1118" s="164">
        <v>0.15789473600000001</v>
      </c>
      <c r="BF1118" s="164">
        <v>0.179487179</v>
      </c>
      <c r="BG1118" s="164">
        <v>0.236842105</v>
      </c>
      <c r="BH1118" s="164">
        <v>0.41632928400000002</v>
      </c>
      <c r="BI1118" s="164">
        <v>7.8947369000000003E-2</v>
      </c>
      <c r="BJ1118" s="165">
        <v>51.890448601535297</v>
      </c>
      <c r="BK1118" s="164">
        <v>0.18432898704822201</v>
      </c>
      <c r="BL1118" s="165">
        <v>-4.1433735653289903</v>
      </c>
      <c r="BM1118" s="165">
        <v>0.49315731083067499</v>
      </c>
      <c r="BN1118" s="165">
        <v>13.5170253155966</v>
      </c>
      <c r="BO1118" s="165">
        <v>-0.20007997690869</v>
      </c>
      <c r="BP1118" s="165">
        <v>-0.15215812344103999</v>
      </c>
      <c r="BQ1118" s="165">
        <v>-2.12015814571616</v>
      </c>
      <c r="BR1118" s="165">
        <v>-4.1934515820348004</v>
      </c>
      <c r="BS1118" s="284">
        <v>-0.219799289728663</v>
      </c>
      <c r="BT1118" s="289"/>
      <c r="BU1118" s="279"/>
      <c r="BV1118" s="290"/>
      <c r="BW1118" s="289"/>
      <c r="BX1118" s="289"/>
      <c r="BY1118" s="289"/>
      <c r="BZ1118" s="289"/>
      <c r="CA1118" s="279"/>
      <c r="CB1118" s="290"/>
      <c r="CC1118" s="289"/>
      <c r="CD1118" s="279"/>
      <c r="CE1118" s="328"/>
      <c r="CF1118" s="290"/>
      <c r="CG1118" s="289"/>
      <c r="CH1118" s="279"/>
      <c r="CI1118" s="328"/>
      <c r="CJ1118" s="290"/>
      <c r="CK1118" s="289"/>
      <c r="CL1118" s="279"/>
      <c r="CM1118" s="328"/>
      <c r="CN1118" s="290"/>
      <c r="CO1118" s="289"/>
      <c r="CP1118" s="279"/>
      <c r="CQ1118" s="328"/>
      <c r="CR1118" s="290"/>
      <c r="CS1118" s="289"/>
      <c r="CT1118" s="279"/>
      <c r="CU1118" s="328"/>
      <c r="CV1118" s="328"/>
      <c r="CW1118" s="290"/>
      <c r="CX1118" s="289"/>
      <c r="CY1118" s="279"/>
      <c r="CZ1118" s="328"/>
      <c r="DA1118" s="328"/>
      <c r="DB1118" s="290"/>
      <c r="DC1118" s="289"/>
      <c r="DD1118" s="279"/>
      <c r="DE1118" s="328"/>
      <c r="DF1118" s="328"/>
      <c r="DG1118" s="290"/>
      <c r="DH1118" s="289"/>
      <c r="DI1118" s="284">
        <v>0.76942169666290205</v>
      </c>
      <c r="DP1118" s="165"/>
      <c r="DQ1118" s="165"/>
      <c r="DR1118" s="165"/>
      <c r="ED1118" s="165"/>
      <c r="EE1118" s="165"/>
      <c r="EF1118" s="165"/>
      <c r="EG1118" s="165"/>
      <c r="EH1118" s="166"/>
      <c r="EI1118" s="165"/>
      <c r="EJ1118" s="164"/>
      <c r="EK1118" s="164"/>
      <c r="EL1118" s="278"/>
      <c r="EM1118" s="278"/>
      <c r="EN1118" s="278"/>
      <c r="EO1118" s="278"/>
      <c r="EP1118" s="278"/>
      <c r="EQ1118" s="278"/>
      <c r="ER1118" s="165"/>
      <c r="ES1118" s="166"/>
      <c r="ET1118" s="166"/>
      <c r="EU1118" s="166"/>
      <c r="EV1118" s="166"/>
      <c r="EW1118" s="166"/>
      <c r="EX1118" s="284"/>
    </row>
    <row r="1119" spans="1:154" ht="13" customHeight="1">
      <c r="A1119" s="160" t="s">
        <v>19</v>
      </c>
      <c r="B1119" s="160">
        <v>12160</v>
      </c>
      <c r="C1119" s="160">
        <v>682848</v>
      </c>
      <c r="D1119" s="160">
        <v>25332</v>
      </c>
      <c r="E1119" s="160" t="s">
        <v>438</v>
      </c>
      <c r="F1119" s="160" t="s">
        <v>438</v>
      </c>
      <c r="G1119" s="175"/>
      <c r="H1119" s="162" t="s">
        <v>3452</v>
      </c>
      <c r="I1119" s="162" t="s">
        <v>3479</v>
      </c>
      <c r="J1119" s="160">
        <v>25</v>
      </c>
      <c r="K1119" s="161">
        <v>2</v>
      </c>
      <c r="L1119" s="161" t="s">
        <v>2545</v>
      </c>
      <c r="Z1119" s="163">
        <v>18</v>
      </c>
      <c r="AA1119" s="163">
        <v>57</v>
      </c>
      <c r="AB1119" s="163">
        <v>52</v>
      </c>
      <c r="AC1119" s="163">
        <v>9</v>
      </c>
      <c r="AD1119" s="163">
        <v>5</v>
      </c>
      <c r="AE1119" s="163">
        <v>4</v>
      </c>
      <c r="AF1119" s="163">
        <v>0</v>
      </c>
      <c r="AG1119" s="163">
        <v>0</v>
      </c>
      <c r="AH1119" s="163">
        <v>5</v>
      </c>
      <c r="AI1119" s="163">
        <v>2</v>
      </c>
      <c r="AJ1119" s="163">
        <v>0</v>
      </c>
      <c r="AK1119" s="163">
        <v>1</v>
      </c>
      <c r="AL1119" s="163">
        <v>5</v>
      </c>
      <c r="AM1119" s="163">
        <v>0</v>
      </c>
      <c r="AN1119" s="163">
        <v>14</v>
      </c>
      <c r="AO1119" s="163">
        <v>0</v>
      </c>
      <c r="AP1119" s="163">
        <v>0</v>
      </c>
      <c r="AQ1119" s="163">
        <v>0</v>
      </c>
      <c r="AR1119" s="163">
        <v>0</v>
      </c>
      <c r="AS1119" s="278">
        <v>8.7719298000000001E-2</v>
      </c>
      <c r="AT1119" s="278">
        <v>0.24561403500000001</v>
      </c>
      <c r="AU1119" s="278">
        <v>0.52631578999999995</v>
      </c>
      <c r="AV1119" s="278">
        <v>0.18421053000000001</v>
      </c>
      <c r="AW1119" s="278">
        <v>2.6315789999999999E-2</v>
      </c>
      <c r="AX1119" s="278">
        <v>0.44736841999999999</v>
      </c>
      <c r="AY1119" s="165">
        <v>106.19</v>
      </c>
      <c r="AZ1119" s="278">
        <v>0.10144928</v>
      </c>
      <c r="BA1119" s="278">
        <v>0.34210526299999999</v>
      </c>
      <c r="BB1119" s="278">
        <v>0.15789473600000001</v>
      </c>
      <c r="BC1119" s="278">
        <v>0.5</v>
      </c>
      <c r="BD1119" s="164">
        <v>0.236842105</v>
      </c>
      <c r="BE1119" s="164">
        <v>0.17307692299999999</v>
      </c>
      <c r="BF1119" s="164">
        <v>0.24561403500000001</v>
      </c>
      <c r="BG1119" s="164">
        <v>0.25</v>
      </c>
      <c r="BH1119" s="164">
        <v>0.49561403500000001</v>
      </c>
      <c r="BI1119" s="164">
        <v>7.6923077000000006E-2</v>
      </c>
      <c r="BJ1119" s="164">
        <v>50.559923958206099</v>
      </c>
      <c r="BK1119" s="164">
        <v>0.22712146399313901</v>
      </c>
      <c r="BL1119" s="165">
        <v>-3.9505539402056198</v>
      </c>
      <c r="BM1119" s="165">
        <v>2.6565025583219</v>
      </c>
      <c r="BN1119" s="165">
        <v>37.828826164260398</v>
      </c>
      <c r="BO1119" s="165">
        <v>1.82427726997486E-2</v>
      </c>
      <c r="BP1119" s="165">
        <v>-1.1263363761827301</v>
      </c>
      <c r="BQ1119" s="165">
        <v>-6.1293322109307802</v>
      </c>
      <c r="BR1119" s="165">
        <v>-5.2662730706546199</v>
      </c>
      <c r="BS1119" s="284">
        <v>-0.63543508261197601</v>
      </c>
      <c r="BT1119" s="289"/>
      <c r="BU1119" s="279"/>
      <c r="BV1119" s="290"/>
      <c r="BW1119" s="289"/>
      <c r="BX1119" s="289"/>
      <c r="BY1119" s="289"/>
      <c r="BZ1119" s="289"/>
      <c r="CA1119" s="279"/>
      <c r="CB1119" s="290"/>
      <c r="CC1119" s="289"/>
      <c r="CD1119" s="279"/>
      <c r="CE1119" s="328"/>
      <c r="CF1119" s="290"/>
      <c r="CG1119" s="289"/>
      <c r="CH1119" s="279"/>
      <c r="CI1119" s="328"/>
      <c r="CJ1119" s="290"/>
      <c r="CK1119" s="289"/>
      <c r="CL1119" s="279"/>
      <c r="CM1119" s="328"/>
      <c r="CN1119" s="290"/>
      <c r="CO1119" s="289"/>
      <c r="CP1119" s="279"/>
      <c r="CQ1119" s="328"/>
      <c r="CR1119" s="290"/>
      <c r="CS1119" s="289"/>
      <c r="CT1119" s="279"/>
      <c r="CU1119" s="328"/>
      <c r="CV1119" s="328"/>
      <c r="CW1119" s="290"/>
      <c r="CX1119" s="289"/>
      <c r="CY1119" s="279"/>
      <c r="CZ1119" s="328"/>
      <c r="DA1119" s="328"/>
      <c r="DB1119" s="290"/>
      <c r="DC1119" s="289"/>
      <c r="DD1119" s="279"/>
      <c r="DE1119" s="328"/>
      <c r="DF1119" s="328"/>
      <c r="DG1119" s="290"/>
      <c r="DH1119" s="289"/>
      <c r="DI1119" s="284">
        <v>-2.7210763692855799</v>
      </c>
      <c r="DP1119" s="165"/>
      <c r="DQ1119" s="165"/>
      <c r="DR1119" s="165"/>
      <c r="ED1119" s="165"/>
      <c r="EE1119" s="165"/>
      <c r="EF1119" s="165"/>
      <c r="EG1119" s="165"/>
      <c r="EH1119" s="166"/>
      <c r="EI1119" s="166"/>
      <c r="EJ1119" s="164"/>
      <c r="EK1119" s="164"/>
      <c r="EL1119" s="278"/>
      <c r="EM1119" s="278"/>
      <c r="EN1119" s="278"/>
      <c r="EO1119" s="278"/>
      <c r="EP1119" s="278"/>
      <c r="EQ1119" s="278"/>
      <c r="ER1119" s="165"/>
      <c r="ES1119" s="166"/>
      <c r="ET1119" s="166"/>
      <c r="EU1119" s="166"/>
      <c r="EV1119" s="166"/>
      <c r="EW1119" s="166"/>
      <c r="EX1119" s="284"/>
    </row>
    <row r="1120" spans="1:154" ht="13" customHeight="1">
      <c r="A1120" s="160" t="s">
        <v>19</v>
      </c>
      <c r="B1120" s="160">
        <v>9045</v>
      </c>
      <c r="C1120" s="160">
        <v>455117</v>
      </c>
      <c r="D1120" s="160">
        <v>6887</v>
      </c>
      <c r="E1120" s="160" t="s">
        <v>2172</v>
      </c>
      <c r="F1120" s="160" t="s">
        <v>2172</v>
      </c>
      <c r="G1120" s="175"/>
      <c r="H1120" s="168" t="s">
        <v>642</v>
      </c>
      <c r="I1120" s="169" t="s">
        <v>3335</v>
      </c>
      <c r="J1120" s="170">
        <v>38</v>
      </c>
      <c r="K1120" s="161">
        <v>2</v>
      </c>
      <c r="L1120" s="161" t="s">
        <v>837</v>
      </c>
      <c r="Z1120" s="163">
        <v>52</v>
      </c>
      <c r="AA1120" s="163">
        <v>131</v>
      </c>
      <c r="AB1120" s="163">
        <v>120</v>
      </c>
      <c r="AC1120" s="163">
        <v>22</v>
      </c>
      <c r="AD1120" s="163">
        <v>15</v>
      </c>
      <c r="AE1120" s="163">
        <v>3</v>
      </c>
      <c r="AF1120" s="163">
        <v>0</v>
      </c>
      <c r="AG1120" s="163">
        <v>4</v>
      </c>
      <c r="AH1120" s="163">
        <v>8</v>
      </c>
      <c r="AI1120" s="163">
        <v>9</v>
      </c>
      <c r="AJ1120" s="163">
        <v>0</v>
      </c>
      <c r="AK1120" s="163">
        <v>0</v>
      </c>
      <c r="AL1120" s="163">
        <v>7</v>
      </c>
      <c r="AM1120" s="163">
        <v>0</v>
      </c>
      <c r="AN1120" s="163">
        <v>47</v>
      </c>
      <c r="AO1120" s="163">
        <v>0</v>
      </c>
      <c r="AP1120" s="163">
        <v>0</v>
      </c>
      <c r="AQ1120" s="163">
        <v>4</v>
      </c>
      <c r="AR1120" s="163">
        <v>3</v>
      </c>
      <c r="AS1120" s="278">
        <v>5.3435113999999999E-2</v>
      </c>
      <c r="AT1120" s="278">
        <v>0.35877862500000002</v>
      </c>
      <c r="AU1120" s="278">
        <v>0.50649350999999998</v>
      </c>
      <c r="AV1120" s="278">
        <v>0.19480518999999999</v>
      </c>
      <c r="AW1120" s="278">
        <v>0.10389610000000001</v>
      </c>
      <c r="AX1120" s="278">
        <v>0.28571428999999998</v>
      </c>
      <c r="AY1120" s="456">
        <v>107.464</v>
      </c>
      <c r="AZ1120" s="278">
        <v>0.17777778</v>
      </c>
      <c r="BA1120" s="278">
        <v>0.43661971799999999</v>
      </c>
      <c r="BB1120" s="278">
        <v>0.183098591</v>
      </c>
      <c r="BC1120" s="278">
        <v>0.38028169000000001</v>
      </c>
      <c r="BD1120" s="164">
        <v>0.26086956500000003</v>
      </c>
      <c r="BE1120" s="164">
        <v>0.18333333299999999</v>
      </c>
      <c r="BF1120" s="164">
        <v>0.228346456</v>
      </c>
      <c r="BG1120" s="164">
        <v>0.30833333299999999</v>
      </c>
      <c r="BH1120" s="164">
        <v>0.53667978900000002</v>
      </c>
      <c r="BI1120" s="164">
        <v>0.125</v>
      </c>
      <c r="BJ1120" s="165">
        <v>82.159876349925099</v>
      </c>
      <c r="BK1120" s="164">
        <v>0.237678807551466</v>
      </c>
      <c r="BL1120" s="165">
        <v>-7.97156353680439</v>
      </c>
      <c r="BM1120" s="165">
        <v>7.2130750826185102</v>
      </c>
      <c r="BN1120" s="165">
        <v>51.281211281440598</v>
      </c>
      <c r="BO1120" s="165">
        <v>-0.57283441762389997</v>
      </c>
      <c r="BP1120" s="165">
        <v>-0.60206854809075505</v>
      </c>
      <c r="BQ1120" s="165">
        <v>-6.5468963753806797</v>
      </c>
      <c r="BR1120" s="165">
        <v>-8.0579252924213502</v>
      </c>
      <c r="BS1120" s="284">
        <v>-0.678724450882769</v>
      </c>
      <c r="BT1120" s="289"/>
      <c r="BU1120" s="279"/>
      <c r="BV1120" s="290"/>
      <c r="BW1120" s="289"/>
      <c r="BX1120" s="289"/>
      <c r="BY1120" s="289"/>
      <c r="BZ1120" s="289"/>
      <c r="CA1120" s="279"/>
      <c r="CB1120" s="290"/>
      <c r="CC1120" s="289"/>
      <c r="CD1120" s="279"/>
      <c r="CE1120" s="328"/>
      <c r="CF1120" s="290"/>
      <c r="CG1120" s="289"/>
      <c r="CH1120" s="279"/>
      <c r="CI1120" s="328"/>
      <c r="CJ1120" s="290"/>
      <c r="CK1120" s="289"/>
      <c r="CL1120" s="279"/>
      <c r="CM1120" s="328"/>
      <c r="CN1120" s="290"/>
      <c r="CO1120" s="289"/>
      <c r="CP1120" s="279"/>
      <c r="CQ1120" s="328"/>
      <c r="CR1120" s="290"/>
      <c r="CS1120" s="289"/>
      <c r="CT1120" s="279"/>
      <c r="CU1120" s="328"/>
      <c r="CV1120" s="328"/>
      <c r="CW1120" s="290"/>
      <c r="CX1120" s="289"/>
      <c r="CY1120" s="279"/>
      <c r="CZ1120" s="328"/>
      <c r="DA1120" s="328"/>
      <c r="DB1120" s="290"/>
      <c r="DC1120" s="289"/>
      <c r="DD1120" s="279"/>
      <c r="DE1120" s="328"/>
      <c r="DF1120" s="328"/>
      <c r="DG1120" s="290"/>
      <c r="DH1120" s="289"/>
      <c r="DI1120" s="284">
        <v>-2.7591510303318501</v>
      </c>
      <c r="DP1120" s="165"/>
      <c r="DQ1120" s="165"/>
      <c r="DR1120" s="165"/>
      <c r="ED1120" s="165"/>
      <c r="EE1120" s="165"/>
      <c r="EF1120" s="165"/>
      <c r="EG1120" s="165"/>
      <c r="EH1120" s="166"/>
      <c r="EI1120" s="165"/>
      <c r="EJ1120" s="164"/>
      <c r="EK1120" s="164"/>
      <c r="EL1120" s="278"/>
      <c r="EM1120" s="278"/>
      <c r="EN1120" s="278"/>
      <c r="EO1120" s="278"/>
      <c r="EP1120" s="278"/>
      <c r="EQ1120" s="278"/>
      <c r="ER1120" s="165"/>
      <c r="ES1120" s="166"/>
      <c r="ET1120" s="166"/>
      <c r="EU1120" s="166"/>
      <c r="EV1120" s="166"/>
      <c r="EW1120" s="166"/>
      <c r="EX1120" s="284"/>
    </row>
    <row r="1121" spans="1:260" ht="13" customHeight="1">
      <c r="A1121" s="160" t="s">
        <v>19</v>
      </c>
      <c r="B1121" s="160">
        <v>11231</v>
      </c>
      <c r="C1121" s="160">
        <v>664034</v>
      </c>
      <c r="D1121" s="160">
        <v>17982</v>
      </c>
      <c r="E1121" s="160" t="s">
        <v>567</v>
      </c>
      <c r="F1121" s="160" t="s">
        <v>567</v>
      </c>
      <c r="G1121" s="175"/>
      <c r="H1121" s="168" t="s">
        <v>1250</v>
      </c>
      <c r="I1121" s="169" t="s">
        <v>448</v>
      </c>
      <c r="J1121" s="170">
        <v>30</v>
      </c>
      <c r="K1121" s="161">
        <v>3</v>
      </c>
      <c r="L1121" s="161" t="s">
        <v>837</v>
      </c>
      <c r="Z1121" s="163">
        <v>87</v>
      </c>
      <c r="AA1121" s="163">
        <v>339</v>
      </c>
      <c r="AB1121" s="163">
        <v>310</v>
      </c>
      <c r="AC1121" s="163">
        <v>79</v>
      </c>
      <c r="AD1121" s="163">
        <v>58</v>
      </c>
      <c r="AE1121" s="163">
        <v>15</v>
      </c>
      <c r="AF1121" s="163">
        <v>0</v>
      </c>
      <c r="AG1121" s="163">
        <v>6</v>
      </c>
      <c r="AH1121" s="163">
        <v>35</v>
      </c>
      <c r="AI1121" s="163">
        <v>42</v>
      </c>
      <c r="AJ1121" s="163">
        <v>1</v>
      </c>
      <c r="AK1121" s="163">
        <v>0</v>
      </c>
      <c r="AL1121" s="163">
        <v>14</v>
      </c>
      <c r="AM1121" s="163">
        <v>0</v>
      </c>
      <c r="AN1121" s="163">
        <v>53</v>
      </c>
      <c r="AO1121" s="163">
        <v>14</v>
      </c>
      <c r="AP1121" s="163">
        <v>1</v>
      </c>
      <c r="AQ1121" s="163">
        <v>0</v>
      </c>
      <c r="AR1121" s="163">
        <v>8</v>
      </c>
      <c r="AS1121" s="278">
        <v>4.1297935000000001E-2</v>
      </c>
      <c r="AT1121" s="278">
        <v>0.156342182</v>
      </c>
      <c r="AU1121" s="278">
        <v>0.33333332999999998</v>
      </c>
      <c r="AV1121" s="278">
        <v>0.26744185999999998</v>
      </c>
      <c r="AW1121" s="278">
        <v>8.5271319999999998E-2</v>
      </c>
      <c r="AX1121" s="278">
        <v>0.41472868000000002</v>
      </c>
      <c r="AY1121" s="456">
        <v>110.526</v>
      </c>
      <c r="AZ1121" s="278">
        <v>0.10007819</v>
      </c>
      <c r="BA1121" s="278">
        <v>0.46511627900000002</v>
      </c>
      <c r="BB1121" s="278">
        <v>0.22868216999999999</v>
      </c>
      <c r="BC1121" s="278">
        <v>0.30620154999999999</v>
      </c>
      <c r="BD1121" s="164">
        <v>0.28968253900000002</v>
      </c>
      <c r="BE1121" s="164">
        <v>0.254838709</v>
      </c>
      <c r="BF1121" s="164">
        <v>0.31563421800000002</v>
      </c>
      <c r="BG1121" s="164">
        <v>0.361290322</v>
      </c>
      <c r="BH1121" s="164">
        <v>0.67692454000000002</v>
      </c>
      <c r="BI1121" s="164">
        <v>0.106451613</v>
      </c>
      <c r="BJ1121" s="165">
        <v>68.664082219097196</v>
      </c>
      <c r="BK1121" s="164">
        <v>0.30257629258091101</v>
      </c>
      <c r="BL1121" s="165">
        <v>-3.0067094101276299</v>
      </c>
      <c r="BM1121" s="165">
        <v>36.287889765325502</v>
      </c>
      <c r="BN1121" s="165">
        <v>92.417118095564504</v>
      </c>
      <c r="BO1121" s="165">
        <v>1.4164839937023499</v>
      </c>
      <c r="BP1121" s="165">
        <v>-1.8330731885507701</v>
      </c>
      <c r="BQ1121" s="165">
        <v>4.8295258625704598</v>
      </c>
      <c r="BR1121" s="165">
        <v>-4.7912427962463404</v>
      </c>
      <c r="BS1121" s="284">
        <v>0.50068262901238803</v>
      </c>
      <c r="BT1121" s="289"/>
      <c r="BU1121" s="279"/>
      <c r="BV1121" s="290"/>
      <c r="BW1121" s="289"/>
      <c r="BX1121" s="289"/>
      <c r="BY1121" s="289"/>
      <c r="BZ1121" s="289"/>
      <c r="CA1121" s="279"/>
      <c r="CB1121" s="290"/>
      <c r="CC1121" s="289"/>
      <c r="CD1121" s="279"/>
      <c r="CE1121" s="328"/>
      <c r="CF1121" s="290"/>
      <c r="CG1121" s="289"/>
      <c r="CH1121" s="279"/>
      <c r="CI1121" s="328"/>
      <c r="CJ1121" s="290"/>
      <c r="CK1121" s="289"/>
      <c r="CL1121" s="279"/>
      <c r="CM1121" s="328"/>
      <c r="CN1121" s="290"/>
      <c r="CO1121" s="289"/>
      <c r="CP1121" s="279"/>
      <c r="CQ1121" s="328"/>
      <c r="CR1121" s="290"/>
      <c r="CS1121" s="289"/>
      <c r="CT1121" s="279"/>
      <c r="CU1121" s="328"/>
      <c r="CV1121" s="328"/>
      <c r="CW1121" s="290"/>
      <c r="CX1121" s="289"/>
      <c r="CY1121" s="279"/>
      <c r="CZ1121" s="328"/>
      <c r="DA1121" s="328"/>
      <c r="DB1121" s="290"/>
      <c r="DC1121" s="289"/>
      <c r="DD1121" s="279"/>
      <c r="DE1121" s="328"/>
      <c r="DF1121" s="328"/>
      <c r="DG1121" s="290"/>
      <c r="DH1121" s="289"/>
      <c r="DI1121" s="284">
        <v>-1.9847879409789999</v>
      </c>
      <c r="DP1121" s="165"/>
      <c r="DQ1121" s="165"/>
      <c r="DR1121" s="165"/>
      <c r="ED1121" s="165"/>
      <c r="EE1121" s="165"/>
      <c r="EF1121" s="165"/>
      <c r="EG1121" s="165"/>
      <c r="EH1121" s="166"/>
      <c r="EI1121" s="165"/>
      <c r="EJ1121" s="164"/>
      <c r="EK1121" s="164"/>
      <c r="EL1121" s="278"/>
      <c r="EM1121" s="278"/>
      <c r="EN1121" s="278"/>
      <c r="EO1121" s="278"/>
      <c r="EP1121" s="278"/>
      <c r="EQ1121" s="278"/>
      <c r="ER1121" s="165"/>
      <c r="ES1121" s="166"/>
      <c r="ET1121" s="166"/>
      <c r="EU1121" s="166"/>
      <c r="EV1121" s="166"/>
      <c r="EW1121" s="166"/>
      <c r="EX1121" s="284"/>
    </row>
    <row r="1122" spans="1:260" ht="13" customHeight="1">
      <c r="A1122" s="160" t="s">
        <v>19</v>
      </c>
      <c r="B1122" s="160">
        <v>10600</v>
      </c>
      <c r="C1122" s="160">
        <v>641343</v>
      </c>
      <c r="D1122" s="160">
        <v>15194</v>
      </c>
      <c r="E1122" s="160" t="s">
        <v>563</v>
      </c>
      <c r="F1122" s="160" t="s">
        <v>563</v>
      </c>
      <c r="G1122" s="175"/>
      <c r="H1122" s="168" t="s">
        <v>994</v>
      </c>
      <c r="I1122" s="169" t="s">
        <v>247</v>
      </c>
      <c r="J1122" s="170">
        <v>29</v>
      </c>
      <c r="K1122" s="161">
        <v>3</v>
      </c>
      <c r="L1122" s="161" t="s">
        <v>46</v>
      </c>
      <c r="Z1122" s="163">
        <v>55</v>
      </c>
      <c r="AA1122" s="163">
        <v>139</v>
      </c>
      <c r="AB1122" s="163">
        <v>117</v>
      </c>
      <c r="AC1122" s="163">
        <v>25</v>
      </c>
      <c r="AD1122" s="163">
        <v>15</v>
      </c>
      <c r="AE1122" s="163">
        <v>5</v>
      </c>
      <c r="AF1122" s="163">
        <v>0</v>
      </c>
      <c r="AG1122" s="163">
        <v>5</v>
      </c>
      <c r="AH1122" s="163">
        <v>14</v>
      </c>
      <c r="AI1122" s="163">
        <v>18</v>
      </c>
      <c r="AJ1122" s="163">
        <v>4</v>
      </c>
      <c r="AK1122" s="163">
        <v>0</v>
      </c>
      <c r="AL1122" s="163">
        <v>21</v>
      </c>
      <c r="AM1122" s="163">
        <v>1</v>
      </c>
      <c r="AN1122" s="163">
        <v>43</v>
      </c>
      <c r="AO1122" s="163">
        <v>0</v>
      </c>
      <c r="AP1122" s="163">
        <v>1</v>
      </c>
      <c r="AQ1122" s="163">
        <v>0</v>
      </c>
      <c r="AR1122" s="163">
        <v>0</v>
      </c>
      <c r="AS1122" s="278">
        <v>0.151079136</v>
      </c>
      <c r="AT1122" s="278">
        <v>0.30935251699999999</v>
      </c>
      <c r="AU1122" s="278">
        <v>0.44</v>
      </c>
      <c r="AV1122" s="278">
        <v>0.22666666999999999</v>
      </c>
      <c r="AW1122" s="278">
        <v>0.14666667</v>
      </c>
      <c r="AX1122" s="278">
        <v>0.45333332999999998</v>
      </c>
      <c r="AY1122" s="456">
        <v>112.6</v>
      </c>
      <c r="AZ1122" s="278">
        <v>0.10106382999999999</v>
      </c>
      <c r="BA1122" s="278">
        <v>0.324324324</v>
      </c>
      <c r="BB1122" s="278">
        <v>0.243243243</v>
      </c>
      <c r="BC1122" s="278">
        <v>0.43243243199999998</v>
      </c>
      <c r="BD1122" s="164">
        <v>0.28571428500000001</v>
      </c>
      <c r="BE1122" s="164">
        <v>0.213675213</v>
      </c>
      <c r="BF1122" s="164">
        <v>0.33093525099999999</v>
      </c>
      <c r="BG1122" s="164">
        <v>0.384615384</v>
      </c>
      <c r="BH1122" s="164">
        <v>0.71555063500000005</v>
      </c>
      <c r="BI1122" s="164">
        <v>0.170940171</v>
      </c>
      <c r="BJ1122" s="165">
        <v>112.35538650076001</v>
      </c>
      <c r="BK1122" s="164">
        <v>0.31726283007773798</v>
      </c>
      <c r="BL1122" s="165">
        <v>0.40232582360258301</v>
      </c>
      <c r="BM1122" s="165">
        <v>16.514270618257399</v>
      </c>
      <c r="BN1122" s="165">
        <v>103.385240370654</v>
      </c>
      <c r="BO1122" s="165">
        <v>-8.1706111666626197E-2</v>
      </c>
      <c r="BP1122" s="165">
        <v>0.895134383346885</v>
      </c>
      <c r="BQ1122" s="165">
        <v>3.0997059221168399</v>
      </c>
      <c r="BR1122" s="165">
        <v>1.4448449548122799</v>
      </c>
      <c r="BS1122" s="284">
        <v>0.32135016032913599</v>
      </c>
      <c r="BT1122" s="289"/>
      <c r="BU1122" s="279"/>
      <c r="BV1122" s="290"/>
      <c r="BW1122" s="289"/>
      <c r="BX1122" s="289"/>
      <c r="BY1122" s="289"/>
      <c r="BZ1122" s="289"/>
      <c r="CA1122" s="279"/>
      <c r="CB1122" s="290"/>
      <c r="CC1122" s="289"/>
      <c r="CD1122" s="279"/>
      <c r="CE1122" s="328"/>
      <c r="CF1122" s="290"/>
      <c r="CG1122" s="289"/>
      <c r="CH1122" s="279"/>
      <c r="CI1122" s="328"/>
      <c r="CJ1122" s="290"/>
      <c r="CK1122" s="289"/>
      <c r="CL1122" s="279"/>
      <c r="CM1122" s="328"/>
      <c r="CN1122" s="290"/>
      <c r="CO1122" s="289"/>
      <c r="CP1122" s="279"/>
      <c r="CQ1122" s="328"/>
      <c r="CR1122" s="290"/>
      <c r="CS1122" s="289"/>
      <c r="CT1122" s="279"/>
      <c r="CU1122" s="328"/>
      <c r="CV1122" s="328"/>
      <c r="CW1122" s="290"/>
      <c r="CX1122" s="289"/>
      <c r="CY1122" s="279"/>
      <c r="CZ1122" s="328"/>
      <c r="DA1122" s="328"/>
      <c r="DB1122" s="290"/>
      <c r="DC1122" s="289"/>
      <c r="DD1122" s="279"/>
      <c r="DE1122" s="328"/>
      <c r="DF1122" s="328"/>
      <c r="DG1122" s="290"/>
      <c r="DH1122" s="289"/>
      <c r="DI1122" s="284">
        <v>-2.8760933279991101</v>
      </c>
      <c r="DP1122" s="165"/>
      <c r="DQ1122" s="165"/>
      <c r="DR1122" s="165"/>
      <c r="ED1122" s="165"/>
      <c r="EE1122" s="165"/>
      <c r="EF1122" s="165"/>
      <c r="EG1122" s="165"/>
      <c r="EH1122" s="166"/>
      <c r="EI1122" s="165"/>
      <c r="EJ1122" s="164"/>
      <c r="EK1122" s="164"/>
      <c r="EL1122" s="278"/>
      <c r="EM1122" s="278"/>
      <c r="EN1122" s="278"/>
      <c r="EO1122" s="278"/>
      <c r="EP1122" s="278"/>
      <c r="EQ1122" s="278"/>
      <c r="ER1122" s="165"/>
      <c r="ES1122" s="166"/>
      <c r="ET1122" s="166"/>
      <c r="EU1122" s="166"/>
      <c r="EV1122" s="166"/>
      <c r="EW1122" s="166"/>
      <c r="EX1122" s="284"/>
    </row>
    <row r="1123" spans="1:260" ht="13" customHeight="1">
      <c r="A1123" s="160" t="s">
        <v>19</v>
      </c>
      <c r="B1123" s="160">
        <v>9483</v>
      </c>
      <c r="C1123" s="160">
        <v>527038</v>
      </c>
      <c r="D1123" s="160">
        <v>5827</v>
      </c>
      <c r="E1123" s="160" t="s">
        <v>2177</v>
      </c>
      <c r="F1123" s="160" t="s">
        <v>2177</v>
      </c>
      <c r="G1123" s="175"/>
      <c r="H1123" s="168" t="s">
        <v>445</v>
      </c>
      <c r="I1123" s="169" t="s">
        <v>325</v>
      </c>
      <c r="J1123" s="170">
        <v>33</v>
      </c>
      <c r="K1123" s="161">
        <v>3</v>
      </c>
      <c r="L1123" s="161" t="s">
        <v>837</v>
      </c>
      <c r="Z1123" s="163">
        <v>84</v>
      </c>
      <c r="AA1123" s="163">
        <v>333</v>
      </c>
      <c r="AB1123" s="163">
        <v>299</v>
      </c>
      <c r="AC1123" s="163">
        <v>72</v>
      </c>
      <c r="AD1123" s="163">
        <v>53</v>
      </c>
      <c r="AE1123" s="163">
        <v>8</v>
      </c>
      <c r="AF1123" s="163">
        <v>0</v>
      </c>
      <c r="AG1123" s="163">
        <v>11</v>
      </c>
      <c r="AH1123" s="163">
        <v>33</v>
      </c>
      <c r="AI1123" s="163">
        <v>55</v>
      </c>
      <c r="AJ1123" s="163">
        <v>1</v>
      </c>
      <c r="AK1123" s="163">
        <v>0</v>
      </c>
      <c r="AL1123" s="163">
        <v>28</v>
      </c>
      <c r="AM1123" s="163">
        <v>0</v>
      </c>
      <c r="AN1123" s="163">
        <v>59</v>
      </c>
      <c r="AO1123" s="163">
        <v>5</v>
      </c>
      <c r="AP1123" s="163">
        <v>1</v>
      </c>
      <c r="AQ1123" s="163">
        <v>0</v>
      </c>
      <c r="AR1123" s="163">
        <v>13</v>
      </c>
      <c r="AS1123" s="278">
        <v>8.4084084000000003E-2</v>
      </c>
      <c r="AT1123" s="278">
        <v>0.17717717699999999</v>
      </c>
      <c r="AU1123" s="278">
        <v>0.36514522999999999</v>
      </c>
      <c r="AV1123" s="278">
        <v>0.25311202999999999</v>
      </c>
      <c r="AW1123" s="278">
        <v>4.1493780000000001E-2</v>
      </c>
      <c r="AX1123" s="278">
        <v>0.23236514999999999</v>
      </c>
      <c r="AY1123" s="456">
        <v>106.798</v>
      </c>
      <c r="AZ1123" s="278">
        <v>7.6379069999999993E-2</v>
      </c>
      <c r="BA1123" s="278">
        <v>0.36514522799999999</v>
      </c>
      <c r="BB1123" s="278">
        <v>0.19087136900000001</v>
      </c>
      <c r="BC1123" s="278">
        <v>0.44398340200000003</v>
      </c>
      <c r="BD1123" s="164">
        <v>0.26521739100000002</v>
      </c>
      <c r="BE1123" s="164">
        <v>0.24080267499999999</v>
      </c>
      <c r="BF1123" s="164">
        <v>0.31531531499999998</v>
      </c>
      <c r="BG1123" s="164">
        <v>0.37792642100000001</v>
      </c>
      <c r="BH1123" s="164">
        <v>0.69324173600000005</v>
      </c>
      <c r="BI1123" s="164">
        <v>0.13712374599999999</v>
      </c>
      <c r="BJ1123" s="165">
        <v>90.128560127988294</v>
      </c>
      <c r="BK1123" s="164">
        <v>0.30871746024569902</v>
      </c>
      <c r="BL1123" s="165">
        <v>-1.3154602961139901</v>
      </c>
      <c r="BM1123" s="165">
        <v>37.283659247915203</v>
      </c>
      <c r="BN1123" s="165">
        <v>98.803040522235904</v>
      </c>
      <c r="BO1123" s="165">
        <v>1.0136621578967999</v>
      </c>
      <c r="BP1123" s="165">
        <v>-1.8256187932565799</v>
      </c>
      <c r="BQ1123" s="165">
        <v>1.2298670669561</v>
      </c>
      <c r="BR1123" s="165">
        <v>-2.29126220079978</v>
      </c>
      <c r="BS1123" s="284">
        <v>0.127501765999778</v>
      </c>
      <c r="BT1123" s="289"/>
      <c r="BU1123" s="279"/>
      <c r="BV1123" s="290"/>
      <c r="BW1123" s="289"/>
      <c r="BX1123" s="289"/>
      <c r="BY1123" s="289"/>
      <c r="BZ1123" s="289"/>
      <c r="CA1123" s="279"/>
      <c r="CB1123" s="290"/>
      <c r="CC1123" s="289"/>
      <c r="CD1123" s="279"/>
      <c r="CE1123" s="328"/>
      <c r="CF1123" s="290"/>
      <c r="CG1123" s="289"/>
      <c r="CH1123" s="279"/>
      <c r="CI1123" s="328"/>
      <c r="CJ1123" s="290"/>
      <c r="CK1123" s="289"/>
      <c r="CL1123" s="279"/>
      <c r="CM1123" s="328"/>
      <c r="CN1123" s="290"/>
      <c r="CO1123" s="289"/>
      <c r="CP1123" s="279"/>
      <c r="CQ1123" s="328"/>
      <c r="CR1123" s="290"/>
      <c r="CS1123" s="289"/>
      <c r="CT1123" s="279"/>
      <c r="CU1123" s="328"/>
      <c r="CV1123" s="328"/>
      <c r="CW1123" s="290"/>
      <c r="CX1123" s="289"/>
      <c r="CY1123" s="279"/>
      <c r="CZ1123" s="328"/>
      <c r="DA1123" s="328"/>
      <c r="DB1123" s="290"/>
      <c r="DC1123" s="289"/>
      <c r="DD1123" s="279"/>
      <c r="DE1123" s="328"/>
      <c r="DF1123" s="328"/>
      <c r="DG1123" s="290"/>
      <c r="DH1123" s="289"/>
      <c r="DI1123" s="284">
        <v>-7.3336029648780796</v>
      </c>
      <c r="DP1123" s="165"/>
      <c r="DQ1123" s="165"/>
      <c r="DR1123" s="165"/>
      <c r="ED1123" s="165"/>
      <c r="EE1123" s="165"/>
      <c r="EF1123" s="165"/>
      <c r="EG1123" s="165"/>
      <c r="EH1123" s="166"/>
      <c r="EI1123" s="165"/>
      <c r="EJ1123" s="164"/>
      <c r="EK1123" s="164"/>
      <c r="EL1123" s="278"/>
      <c r="EM1123" s="278"/>
      <c r="EN1123" s="278"/>
      <c r="EO1123" s="278"/>
      <c r="EP1123" s="278"/>
      <c r="EQ1123" s="278"/>
      <c r="ER1123" s="165"/>
      <c r="ES1123" s="166"/>
      <c r="ET1123" s="166"/>
      <c r="EU1123" s="166"/>
      <c r="EV1123" s="166"/>
      <c r="EW1123" s="166"/>
      <c r="EX1123" s="284"/>
    </row>
    <row r="1124" spans="1:260" ht="13" customHeight="1">
      <c r="A1124" s="160" t="s">
        <v>19</v>
      </c>
      <c r="B1124" s="160">
        <v>11074</v>
      </c>
      <c r="C1124" s="160">
        <v>666915</v>
      </c>
      <c r="D1124" s="160">
        <v>19966</v>
      </c>
      <c r="E1124" s="160" t="s">
        <v>164</v>
      </c>
      <c r="F1124" s="160" t="s">
        <v>164</v>
      </c>
      <c r="G1124" s="175"/>
      <c r="H1124" s="162" t="s">
        <v>1678</v>
      </c>
      <c r="I1124" s="162" t="s">
        <v>137</v>
      </c>
      <c r="J1124" s="161">
        <v>30</v>
      </c>
      <c r="K1124" s="161">
        <v>3</v>
      </c>
      <c r="L1124" s="161" t="s">
        <v>837</v>
      </c>
      <c r="Z1124" s="163">
        <v>7</v>
      </c>
      <c r="AA1124" s="163">
        <v>21</v>
      </c>
      <c r="AB1124" s="163">
        <v>18</v>
      </c>
      <c r="AC1124" s="163">
        <v>4</v>
      </c>
      <c r="AD1124" s="163">
        <v>3</v>
      </c>
      <c r="AE1124" s="163">
        <v>1</v>
      </c>
      <c r="AF1124" s="163">
        <v>0</v>
      </c>
      <c r="AG1124" s="163">
        <v>0</v>
      </c>
      <c r="AH1124" s="163">
        <v>2</v>
      </c>
      <c r="AI1124" s="163">
        <v>1</v>
      </c>
      <c r="AJ1124" s="163">
        <v>0</v>
      </c>
      <c r="AK1124" s="163">
        <v>0</v>
      </c>
      <c r="AL1124" s="163">
        <v>3</v>
      </c>
      <c r="AM1124" s="163">
        <v>0</v>
      </c>
      <c r="AN1124" s="163">
        <v>6</v>
      </c>
      <c r="AO1124" s="163">
        <v>0</v>
      </c>
      <c r="AP1124" s="163">
        <v>0</v>
      </c>
      <c r="AQ1124" s="163">
        <v>0</v>
      </c>
      <c r="AR1124" s="163">
        <v>1</v>
      </c>
      <c r="AS1124" s="278">
        <v>0.14285714199999999</v>
      </c>
      <c r="AT1124" s="278">
        <v>0.28571428500000001</v>
      </c>
      <c r="AU1124" s="278">
        <v>0.25</v>
      </c>
      <c r="AV1124" s="278">
        <v>0.33333332999999998</v>
      </c>
      <c r="AW1124" s="278">
        <v>0</v>
      </c>
      <c r="AX1124" s="278">
        <v>0.16666666999999999</v>
      </c>
      <c r="AY1124" s="456">
        <v>107.13200000000001</v>
      </c>
      <c r="AZ1124" s="278">
        <v>0.14942528999999999</v>
      </c>
      <c r="BA1124" s="278">
        <v>0.41666666600000002</v>
      </c>
      <c r="BB1124" s="278">
        <v>0.16666666599999999</v>
      </c>
      <c r="BC1124" s="278">
        <v>0.41666666600000002</v>
      </c>
      <c r="BD1124" s="164">
        <v>0.33333333300000001</v>
      </c>
      <c r="BE1124" s="164">
        <v>0.222222222</v>
      </c>
      <c r="BF1124" s="164">
        <v>0.33333333300000001</v>
      </c>
      <c r="BG1124" s="164">
        <v>0.277777777</v>
      </c>
      <c r="BH1124" s="164">
        <v>0.61111110999999996</v>
      </c>
      <c r="BI1124" s="164">
        <v>5.5555555E-2</v>
      </c>
      <c r="BJ1124" s="165">
        <v>35.834789992778902</v>
      </c>
      <c r="BK1124" s="164">
        <v>0.28579382669358</v>
      </c>
      <c r="BL1124" s="165">
        <v>-0.46855090968586999</v>
      </c>
      <c r="BM1124" s="165">
        <v>1.9656278002979499</v>
      </c>
      <c r="BN1124" s="165">
        <v>80.457939926882503</v>
      </c>
      <c r="BO1124" s="165">
        <v>1.45052353467364E-2</v>
      </c>
      <c r="BP1124" s="165">
        <v>2.56579695269465E-2</v>
      </c>
      <c r="BQ1124" s="165">
        <v>0.69669104981891194</v>
      </c>
      <c r="BR1124" s="165">
        <v>-0.44659937303789499</v>
      </c>
      <c r="BS1124" s="284">
        <v>7.2226780921942693E-2</v>
      </c>
      <c r="BT1124" s="289"/>
      <c r="BU1124" s="279"/>
      <c r="BV1124" s="290"/>
      <c r="BW1124" s="289"/>
      <c r="BX1124" s="289"/>
      <c r="BY1124" s="289"/>
      <c r="BZ1124" s="289"/>
      <c r="CA1124" s="279"/>
      <c r="CB1124" s="290"/>
      <c r="CC1124" s="289"/>
      <c r="CD1124" s="279"/>
      <c r="CE1124" s="328"/>
      <c r="CF1124" s="290"/>
      <c r="CG1124" s="289"/>
      <c r="CH1124" s="279"/>
      <c r="CI1124" s="328"/>
      <c r="CJ1124" s="290"/>
      <c r="CK1124" s="289"/>
      <c r="CL1124" s="279"/>
      <c r="CM1124" s="328"/>
      <c r="CN1124" s="290"/>
      <c r="CO1124" s="289"/>
      <c r="CP1124" s="279"/>
      <c r="CQ1124" s="328"/>
      <c r="CR1124" s="290"/>
      <c r="CS1124" s="289"/>
      <c r="CT1124" s="279"/>
      <c r="CU1124" s="328"/>
      <c r="CV1124" s="328"/>
      <c r="CW1124" s="290"/>
      <c r="CX1124" s="289"/>
      <c r="CY1124" s="279"/>
      <c r="CZ1124" s="328"/>
      <c r="DA1124" s="328"/>
      <c r="DB1124" s="290"/>
      <c r="DC1124" s="289"/>
      <c r="DD1124" s="279"/>
      <c r="DE1124" s="328"/>
      <c r="DF1124" s="328"/>
      <c r="DG1124" s="290"/>
      <c r="DH1124" s="289"/>
      <c r="DI1124" s="284">
        <v>0.42436213791370297</v>
      </c>
      <c r="DP1124" s="165"/>
      <c r="DQ1124" s="165"/>
      <c r="DR1124" s="165"/>
      <c r="ED1124" s="165"/>
      <c r="EE1124" s="165"/>
      <c r="EF1124" s="165"/>
      <c r="EG1124" s="165"/>
      <c r="EH1124" s="166"/>
      <c r="EI1124" s="165"/>
      <c r="EJ1124" s="164"/>
      <c r="EK1124" s="164"/>
      <c r="EL1124" s="278"/>
      <c r="EM1124" s="278"/>
      <c r="EN1124" s="278"/>
      <c r="EO1124" s="278"/>
      <c r="EP1124" s="278"/>
      <c r="EQ1124" s="278"/>
      <c r="ER1124" s="165"/>
      <c r="ES1124" s="166"/>
      <c r="ET1124" s="166"/>
      <c r="EU1124" s="166"/>
      <c r="EV1124" s="166"/>
      <c r="EW1124" s="166"/>
      <c r="EX1124" s="284"/>
    </row>
    <row r="1125" spans="1:260" ht="13" customHeight="1">
      <c r="A1125" s="160" t="s">
        <v>19</v>
      </c>
      <c r="B1125" s="160">
        <v>9595</v>
      </c>
      <c r="C1125" s="160">
        <v>642086</v>
      </c>
      <c r="D1125" s="160">
        <v>15653</v>
      </c>
      <c r="E1125" s="160" t="s">
        <v>2177</v>
      </c>
      <c r="F1125" s="160" t="s">
        <v>2177</v>
      </c>
      <c r="G1125" s="175"/>
      <c r="H1125" s="168" t="s">
        <v>601</v>
      </c>
      <c r="I1125" s="169" t="s">
        <v>801</v>
      </c>
      <c r="J1125" s="170">
        <v>30</v>
      </c>
      <c r="K1125" s="161">
        <v>3</v>
      </c>
      <c r="L1125" s="161" t="s">
        <v>46</v>
      </c>
      <c r="Z1125" s="163">
        <v>24</v>
      </c>
      <c r="AA1125" s="163">
        <v>83</v>
      </c>
      <c r="AB1125" s="163">
        <v>71</v>
      </c>
      <c r="AC1125" s="163">
        <v>17</v>
      </c>
      <c r="AD1125" s="163">
        <v>11</v>
      </c>
      <c r="AE1125" s="163">
        <v>5</v>
      </c>
      <c r="AF1125" s="163">
        <v>0</v>
      </c>
      <c r="AG1125" s="163">
        <v>1</v>
      </c>
      <c r="AH1125" s="163">
        <v>8</v>
      </c>
      <c r="AI1125" s="163">
        <v>8</v>
      </c>
      <c r="AJ1125" s="163">
        <v>1</v>
      </c>
      <c r="AK1125" s="163">
        <v>0</v>
      </c>
      <c r="AL1125" s="163">
        <v>8</v>
      </c>
      <c r="AM1125" s="163">
        <v>0</v>
      </c>
      <c r="AN1125" s="163">
        <v>17</v>
      </c>
      <c r="AO1125" s="163">
        <v>2</v>
      </c>
      <c r="AP1125" s="163">
        <v>2</v>
      </c>
      <c r="AQ1125" s="163">
        <v>0</v>
      </c>
      <c r="AR1125" s="163">
        <v>2</v>
      </c>
      <c r="AS1125" s="278">
        <v>9.6385542000000005E-2</v>
      </c>
      <c r="AT1125" s="278">
        <v>0.20481927699999999</v>
      </c>
      <c r="AU1125" s="278">
        <v>0.44642857000000002</v>
      </c>
      <c r="AV1125" s="278">
        <v>0.19642857</v>
      </c>
      <c r="AW1125" s="278">
        <v>3.5714290000000003E-2</v>
      </c>
      <c r="AX1125" s="278">
        <v>0.33928571000000002</v>
      </c>
      <c r="AY1125" s="456">
        <v>109.702</v>
      </c>
      <c r="AZ1125" s="278">
        <v>0.10897436000000001</v>
      </c>
      <c r="BA1125" s="278">
        <v>0.39285714199999999</v>
      </c>
      <c r="BB1125" s="278">
        <v>0.21428571399999999</v>
      </c>
      <c r="BC1125" s="278">
        <v>0.39285714199999999</v>
      </c>
      <c r="BD1125" s="164">
        <v>0.29090908999999998</v>
      </c>
      <c r="BE1125" s="164">
        <v>0.23943661899999999</v>
      </c>
      <c r="BF1125" s="164">
        <v>0.32530120400000001</v>
      </c>
      <c r="BG1125" s="164">
        <v>0.35211267600000001</v>
      </c>
      <c r="BH1125" s="164">
        <v>0.67741388000000002</v>
      </c>
      <c r="BI1125" s="164">
        <v>0.112676057</v>
      </c>
      <c r="BJ1125" s="165">
        <v>74.059607285736902</v>
      </c>
      <c r="BK1125" s="164">
        <v>0.30263285895427999</v>
      </c>
      <c r="BL1125" s="165">
        <v>-0.73239533282006497</v>
      </c>
      <c r="BM1125" s="165">
        <v>8.8884062352112405</v>
      </c>
      <c r="BN1125" s="165">
        <v>94.631179698424006</v>
      </c>
      <c r="BO1125" s="165">
        <v>-4.0132338616468199E-2</v>
      </c>
      <c r="BP1125" s="165">
        <v>5.2883818279951797E-2</v>
      </c>
      <c r="BQ1125" s="165">
        <v>0.51822271984880297</v>
      </c>
      <c r="BR1125" s="165">
        <v>-0.46769529306451202</v>
      </c>
      <c r="BS1125" s="284">
        <v>5.3724759152599597E-2</v>
      </c>
      <c r="BT1125" s="289"/>
      <c r="BU1125" s="279"/>
      <c r="BV1125" s="290"/>
      <c r="BW1125" s="289"/>
      <c r="BX1125" s="289"/>
      <c r="BY1125" s="289"/>
      <c r="BZ1125" s="289"/>
      <c r="CA1125" s="279"/>
      <c r="CB1125" s="290"/>
      <c r="CC1125" s="289"/>
      <c r="CD1125" s="279"/>
      <c r="CE1125" s="328"/>
      <c r="CF1125" s="290"/>
      <c r="CG1125" s="289"/>
      <c r="CH1125" s="279"/>
      <c r="CI1125" s="328"/>
      <c r="CJ1125" s="290"/>
      <c r="CK1125" s="289"/>
      <c r="CL1125" s="279"/>
      <c r="CM1125" s="328"/>
      <c r="CN1125" s="290"/>
      <c r="CO1125" s="289"/>
      <c r="CP1125" s="279"/>
      <c r="CQ1125" s="328"/>
      <c r="CR1125" s="290"/>
      <c r="CS1125" s="289"/>
      <c r="CT1125" s="279"/>
      <c r="CU1125" s="328"/>
      <c r="CV1125" s="328"/>
      <c r="CW1125" s="290"/>
      <c r="CX1125" s="289"/>
      <c r="CY1125" s="279"/>
      <c r="CZ1125" s="328"/>
      <c r="DA1125" s="328"/>
      <c r="DB1125" s="290"/>
      <c r="DC1125" s="289"/>
      <c r="DD1125" s="279"/>
      <c r="DE1125" s="328"/>
      <c r="DF1125" s="328"/>
      <c r="DG1125" s="290"/>
      <c r="DH1125" s="289"/>
      <c r="DI1125" s="284">
        <v>-1.7196158468723199</v>
      </c>
      <c r="DP1125" s="165"/>
      <c r="DQ1125" s="165"/>
      <c r="DR1125" s="165"/>
      <c r="ED1125" s="165"/>
      <c r="EE1125" s="165"/>
      <c r="EF1125" s="165"/>
      <c r="EG1125" s="165"/>
      <c r="EH1125" s="166"/>
      <c r="EI1125" s="165"/>
      <c r="EJ1125" s="164"/>
      <c r="EK1125" s="164"/>
      <c r="EL1125" s="278"/>
      <c r="EM1125" s="278"/>
      <c r="EN1125" s="278"/>
      <c r="EO1125" s="278"/>
      <c r="EP1125" s="278"/>
      <c r="EQ1125" s="278"/>
      <c r="ER1125" s="165"/>
      <c r="ES1125" s="166"/>
      <c r="ET1125" s="166"/>
      <c r="EU1125" s="166"/>
      <c r="EV1125" s="166"/>
      <c r="EW1125" s="166"/>
      <c r="EX1125" s="284"/>
    </row>
    <row r="1126" spans="1:260" ht="13" customHeight="1">
      <c r="A1126" s="160" t="s">
        <v>19</v>
      </c>
      <c r="C1126" s="160">
        <v>680911</v>
      </c>
      <c r="D1126" s="160">
        <v>24655</v>
      </c>
      <c r="E1126" s="160" t="s">
        <v>246</v>
      </c>
      <c r="F1126" s="160" t="s">
        <v>246</v>
      </c>
      <c r="G1126" s="175"/>
      <c r="H1126" s="162" t="s">
        <v>195</v>
      </c>
      <c r="I1126" s="162" t="s">
        <v>2410</v>
      </c>
      <c r="J1126" s="161">
        <v>28</v>
      </c>
      <c r="K1126" s="161">
        <v>3</v>
      </c>
      <c r="Z1126" s="163">
        <v>9</v>
      </c>
      <c r="AA1126" s="163">
        <v>17</v>
      </c>
      <c r="AB1126" s="163">
        <v>14</v>
      </c>
      <c r="AC1126" s="163">
        <v>2</v>
      </c>
      <c r="AD1126" s="163">
        <v>2</v>
      </c>
      <c r="AE1126" s="163">
        <v>0</v>
      </c>
      <c r="AF1126" s="163">
        <v>0</v>
      </c>
      <c r="AG1126" s="163">
        <v>0</v>
      </c>
      <c r="AH1126" s="163">
        <v>0</v>
      </c>
      <c r="AI1126" s="163">
        <v>1</v>
      </c>
      <c r="AJ1126" s="163">
        <v>1</v>
      </c>
      <c r="AK1126" s="163">
        <v>0</v>
      </c>
      <c r="AL1126" s="163">
        <v>2</v>
      </c>
      <c r="AM1126" s="163">
        <v>0</v>
      </c>
      <c r="AN1126" s="163">
        <v>4</v>
      </c>
      <c r="AO1126" s="163">
        <v>1</v>
      </c>
      <c r="AP1126" s="163">
        <v>0</v>
      </c>
      <c r="AQ1126" s="163">
        <v>0</v>
      </c>
      <c r="AR1126" s="163">
        <v>0</v>
      </c>
      <c r="AS1126" s="278">
        <v>0.117647058</v>
      </c>
      <c r="AT1126" s="278">
        <v>0.235294117</v>
      </c>
      <c r="AU1126" s="278">
        <v>0.4</v>
      </c>
      <c r="AV1126" s="278">
        <v>0.2</v>
      </c>
      <c r="AW1126" s="278">
        <v>0</v>
      </c>
      <c r="AX1126" s="278">
        <v>0.2</v>
      </c>
      <c r="AY1126" s="456">
        <v>106.706</v>
      </c>
      <c r="AZ1126" s="278">
        <v>4.4117650000000001E-2</v>
      </c>
      <c r="BA1126" s="278">
        <v>0.7</v>
      </c>
      <c r="BB1126" s="278">
        <v>0.1</v>
      </c>
      <c r="BC1126" s="278">
        <v>0.2</v>
      </c>
      <c r="BD1126" s="164">
        <v>0.2</v>
      </c>
      <c r="BE1126" s="164">
        <v>0.14285714199999999</v>
      </c>
      <c r="BF1126" s="164">
        <v>0.29411764699999998</v>
      </c>
      <c r="BG1126" s="164">
        <v>0.14285714199999999</v>
      </c>
      <c r="BH1126" s="164">
        <v>0.43697478899999997</v>
      </c>
      <c r="BI1126" s="164">
        <v>0</v>
      </c>
      <c r="BJ1126" s="165">
        <v>0</v>
      </c>
      <c r="BK1126" s="164">
        <v>0.22851334599887599</v>
      </c>
      <c r="BL1126" s="165">
        <v>-1.1592823488982</v>
      </c>
      <c r="BM1126" s="165">
        <v>0.81124327346965197</v>
      </c>
      <c r="BN1126" s="165">
        <v>27.927578682620801</v>
      </c>
      <c r="BO1126" s="165">
        <v>1.4399312457018899E-2</v>
      </c>
      <c r="BP1126" s="165">
        <v>0.304007241968065</v>
      </c>
      <c r="BQ1126" s="165">
        <v>0.34261956733002702</v>
      </c>
      <c r="BR1126" s="165">
        <v>-1.1273492475384499</v>
      </c>
      <c r="BS1126" s="284">
        <v>3.5519773701052901E-2</v>
      </c>
      <c r="BT1126" s="289"/>
      <c r="BU1126" s="279"/>
      <c r="BV1126" s="290"/>
      <c r="BW1126" s="289"/>
      <c r="BX1126" s="289"/>
      <c r="BY1126" s="289"/>
      <c r="BZ1126" s="289"/>
      <c r="CA1126" s="279"/>
      <c r="CB1126" s="290"/>
      <c r="CC1126" s="289"/>
      <c r="CD1126" s="279"/>
      <c r="CE1126" s="328"/>
      <c r="CF1126" s="290"/>
      <c r="CG1126" s="289"/>
      <c r="CH1126" s="279"/>
      <c r="CI1126" s="328"/>
      <c r="CJ1126" s="290"/>
      <c r="CK1126" s="289"/>
      <c r="CL1126" s="279"/>
      <c r="CM1126" s="328"/>
      <c r="CN1126" s="290"/>
      <c r="CO1126" s="289"/>
      <c r="CP1126" s="279"/>
      <c r="CQ1126" s="328"/>
      <c r="CR1126" s="290"/>
      <c r="CS1126" s="289"/>
      <c r="CT1126" s="279"/>
      <c r="CU1126" s="328"/>
      <c r="CV1126" s="328"/>
      <c r="CW1126" s="290"/>
      <c r="CX1126" s="289"/>
      <c r="CY1126" s="279"/>
      <c r="CZ1126" s="328"/>
      <c r="DA1126" s="328"/>
      <c r="DB1126" s="290"/>
      <c r="DC1126" s="289"/>
      <c r="DD1126" s="279"/>
      <c r="DE1126" s="328"/>
      <c r="DF1126" s="328"/>
      <c r="DG1126" s="290"/>
      <c r="DH1126" s="289"/>
      <c r="DI1126" s="284">
        <v>0.91582332551479295</v>
      </c>
      <c r="DP1126" s="165"/>
      <c r="DQ1126" s="165"/>
      <c r="DR1126" s="165"/>
      <c r="ED1126" s="165"/>
      <c r="EE1126" s="165"/>
      <c r="EF1126" s="165"/>
      <c r="EG1126" s="165"/>
      <c r="EH1126" s="166"/>
      <c r="EI1126" s="165"/>
      <c r="EJ1126" s="164"/>
      <c r="EK1126" s="164"/>
      <c r="EL1126" s="278"/>
      <c r="EM1126" s="278"/>
      <c r="EN1126" s="278"/>
      <c r="EO1126" s="278"/>
      <c r="EP1126" s="278"/>
      <c r="EQ1126" s="278"/>
      <c r="ER1126" s="165"/>
      <c r="ES1126" s="166"/>
      <c r="ET1126" s="166"/>
      <c r="EU1126" s="166"/>
      <c r="EV1126" s="166"/>
      <c r="EW1126" s="166"/>
      <c r="EX1126" s="284"/>
    </row>
    <row r="1127" spans="1:260" ht="13" customHeight="1">
      <c r="A1127" s="160" t="s">
        <v>19</v>
      </c>
      <c r="B1127" s="160">
        <v>11390</v>
      </c>
      <c r="C1127" s="160">
        <v>663609</v>
      </c>
      <c r="D1127" s="160">
        <v>21497</v>
      </c>
      <c r="E1127" s="160" t="s">
        <v>276</v>
      </c>
      <c r="F1127" s="160" t="s">
        <v>276</v>
      </c>
      <c r="G1127" s="175"/>
      <c r="H1127" s="162" t="s">
        <v>2393</v>
      </c>
      <c r="I1127" s="162" t="s">
        <v>3410</v>
      </c>
      <c r="J1127" s="160">
        <v>28</v>
      </c>
      <c r="K1127" s="161">
        <v>3</v>
      </c>
      <c r="L1127" s="161" t="s">
        <v>837</v>
      </c>
      <c r="Z1127" s="163">
        <v>19</v>
      </c>
      <c r="AA1127" s="163">
        <v>41</v>
      </c>
      <c r="AB1127" s="163">
        <v>34</v>
      </c>
      <c r="AC1127" s="163">
        <v>8</v>
      </c>
      <c r="AD1127" s="163">
        <v>5</v>
      </c>
      <c r="AE1127" s="163">
        <v>3</v>
      </c>
      <c r="AF1127" s="163">
        <v>0</v>
      </c>
      <c r="AG1127" s="163">
        <v>0</v>
      </c>
      <c r="AH1127" s="163">
        <v>3</v>
      </c>
      <c r="AI1127" s="163">
        <v>2</v>
      </c>
      <c r="AJ1127" s="163">
        <v>0</v>
      </c>
      <c r="AK1127" s="163">
        <v>0</v>
      </c>
      <c r="AL1127" s="163">
        <v>7</v>
      </c>
      <c r="AM1127" s="163">
        <v>0</v>
      </c>
      <c r="AN1127" s="163">
        <v>10</v>
      </c>
      <c r="AO1127" s="163">
        <v>0</v>
      </c>
      <c r="AP1127" s="163">
        <v>0</v>
      </c>
      <c r="AQ1127" s="163">
        <v>0</v>
      </c>
      <c r="AR1127" s="163">
        <v>3</v>
      </c>
      <c r="AS1127" s="278">
        <v>0.17073170700000001</v>
      </c>
      <c r="AT1127" s="278">
        <v>0.243902439</v>
      </c>
      <c r="AU1127" s="278">
        <v>0.5</v>
      </c>
      <c r="AV1127" s="278">
        <v>0.20833333000000001</v>
      </c>
      <c r="AW1127" s="278">
        <v>8.3333329999999997E-2</v>
      </c>
      <c r="AX1127" s="278">
        <v>0.54166667000000002</v>
      </c>
      <c r="AY1127" s="456">
        <v>109.511</v>
      </c>
      <c r="AZ1127" s="278">
        <v>0.12941175999999999</v>
      </c>
      <c r="BA1127" s="278">
        <v>0.375</v>
      </c>
      <c r="BB1127" s="278">
        <v>0.16666666599999999</v>
      </c>
      <c r="BC1127" s="278">
        <v>0.45833333300000001</v>
      </c>
      <c r="BD1127" s="164">
        <v>0.33333333300000001</v>
      </c>
      <c r="BE1127" s="164">
        <v>0.235294117</v>
      </c>
      <c r="BF1127" s="164">
        <v>0.36585365800000003</v>
      </c>
      <c r="BG1127" s="164">
        <v>0.32352941099999999</v>
      </c>
      <c r="BH1127" s="164">
        <v>0.68938306900000001</v>
      </c>
      <c r="BI1127" s="164">
        <v>8.8235294000000006E-2</v>
      </c>
      <c r="BJ1127" s="165">
        <v>57.995206757914303</v>
      </c>
      <c r="BK1127" s="164">
        <v>0.31880916618719302</v>
      </c>
      <c r="BL1127" s="165">
        <v>0.16945427918880501</v>
      </c>
      <c r="BM1127" s="165">
        <v>4.9218984272524597</v>
      </c>
      <c r="BN1127" s="165">
        <v>104.789917870476</v>
      </c>
      <c r="BO1127" s="165">
        <v>-0.23303846080523</v>
      </c>
      <c r="BP1127" s="165">
        <v>-0.112017979845404</v>
      </c>
      <c r="BQ1127" s="165">
        <v>0.21130637575014699</v>
      </c>
      <c r="BR1127" s="165">
        <v>0.11740752758532</v>
      </c>
      <c r="BS1127" s="284">
        <v>2.1906380615457299E-2</v>
      </c>
      <c r="BT1127" s="289"/>
      <c r="BU1127" s="279"/>
      <c r="BV1127" s="290"/>
      <c r="BW1127" s="289"/>
      <c r="BX1127" s="289"/>
      <c r="BY1127" s="289"/>
      <c r="BZ1127" s="289"/>
      <c r="CA1127" s="279"/>
      <c r="CB1127" s="290"/>
      <c r="CC1127" s="289"/>
      <c r="CD1127" s="279"/>
      <c r="CE1127" s="328"/>
      <c r="CF1127" s="290"/>
      <c r="CG1127" s="289"/>
      <c r="CH1127" s="279"/>
      <c r="CI1127" s="328"/>
      <c r="CJ1127" s="290"/>
      <c r="CK1127" s="289"/>
      <c r="CL1127" s="279"/>
      <c r="CM1127" s="328"/>
      <c r="CN1127" s="290"/>
      <c r="CO1127" s="289"/>
      <c r="CP1127" s="279"/>
      <c r="CQ1127" s="328"/>
      <c r="CR1127" s="290"/>
      <c r="CS1127" s="289"/>
      <c r="CT1127" s="279"/>
      <c r="CU1127" s="328"/>
      <c r="CV1127" s="328"/>
      <c r="CW1127" s="290"/>
      <c r="CX1127" s="289"/>
      <c r="CY1127" s="279"/>
      <c r="CZ1127" s="328"/>
      <c r="DA1127" s="328"/>
      <c r="DB1127" s="290"/>
      <c r="DC1127" s="289"/>
      <c r="DD1127" s="279"/>
      <c r="DE1127" s="328"/>
      <c r="DF1127" s="328"/>
      <c r="DG1127" s="290"/>
      <c r="DH1127" s="289"/>
      <c r="DI1127" s="284">
        <v>-1.24256968498229</v>
      </c>
      <c r="DP1127" s="165"/>
      <c r="DQ1127" s="165"/>
      <c r="DR1127" s="165"/>
      <c r="ED1127" s="165"/>
      <c r="EE1127" s="165"/>
      <c r="EF1127" s="165"/>
      <c r="EG1127" s="165"/>
      <c r="EH1127" s="166"/>
      <c r="EI1127" s="165"/>
      <c r="EJ1127" s="164"/>
      <c r="EK1127" s="164"/>
      <c r="EL1127" s="278"/>
      <c r="EM1127" s="278"/>
      <c r="EN1127" s="278"/>
      <c r="EO1127" s="278"/>
      <c r="EP1127" s="278"/>
      <c r="EQ1127" s="278"/>
      <c r="ER1127" s="165"/>
      <c r="ES1127" s="166"/>
      <c r="ET1127" s="166"/>
      <c r="EU1127" s="166"/>
      <c r="EV1127" s="166"/>
      <c r="EW1127" s="166"/>
      <c r="EX1127" s="284"/>
    </row>
    <row r="1128" spans="1:260" ht="13" customHeight="1">
      <c r="A1128" s="160" t="s">
        <v>19</v>
      </c>
      <c r="B1128" s="160">
        <v>13074</v>
      </c>
      <c r="C1128" s="160">
        <v>694359</v>
      </c>
      <c r="D1128" s="160">
        <v>29782</v>
      </c>
      <c r="E1128" s="160" t="s">
        <v>18</v>
      </c>
      <c r="F1128" s="160" t="s">
        <v>18</v>
      </c>
      <c r="G1128" s="175"/>
      <c r="H1128" s="162" t="s">
        <v>4119</v>
      </c>
      <c r="I1128" s="162" t="s">
        <v>1116</v>
      </c>
      <c r="J1128" s="160">
        <v>26</v>
      </c>
      <c r="K1128" s="161">
        <v>3</v>
      </c>
      <c r="L1128" s="161" t="s">
        <v>46</v>
      </c>
      <c r="Z1128" s="163">
        <v>1</v>
      </c>
      <c r="AA1128" s="163">
        <v>1</v>
      </c>
      <c r="AB1128" s="163">
        <v>1</v>
      </c>
      <c r="AC1128" s="163">
        <v>0</v>
      </c>
      <c r="AD1128" s="163">
        <v>0</v>
      </c>
      <c r="AE1128" s="163">
        <v>0</v>
      </c>
      <c r="AF1128" s="163">
        <v>0</v>
      </c>
      <c r="AG1128" s="163">
        <v>0</v>
      </c>
      <c r="AH1128" s="163">
        <v>0</v>
      </c>
      <c r="AI1128" s="163">
        <v>0</v>
      </c>
      <c r="AJ1128" s="163">
        <v>0</v>
      </c>
      <c r="AK1128" s="163">
        <v>0</v>
      </c>
      <c r="AL1128" s="163">
        <v>0</v>
      </c>
      <c r="AM1128" s="163">
        <v>0</v>
      </c>
      <c r="AN1128" s="163">
        <v>0</v>
      </c>
      <c r="AO1128" s="163">
        <v>0</v>
      </c>
      <c r="AP1128" s="163">
        <v>0</v>
      </c>
      <c r="AQ1128" s="163">
        <v>0</v>
      </c>
      <c r="AR1128" s="163">
        <v>0</v>
      </c>
      <c r="AS1128" s="278">
        <v>0</v>
      </c>
      <c r="AT1128" s="278">
        <v>0</v>
      </c>
      <c r="AU1128" s="278">
        <v>0</v>
      </c>
      <c r="AV1128" s="278">
        <v>1</v>
      </c>
      <c r="AW1128" s="278">
        <v>0</v>
      </c>
      <c r="AX1128" s="278">
        <v>0</v>
      </c>
      <c r="AY1128" s="456">
        <v>84.942800000000005</v>
      </c>
      <c r="AZ1128" s="278">
        <v>0</v>
      </c>
      <c r="BA1128" s="278">
        <v>0</v>
      </c>
      <c r="BB1128" s="278">
        <v>0</v>
      </c>
      <c r="BC1128" s="278">
        <v>1</v>
      </c>
      <c r="BD1128" s="164">
        <v>0</v>
      </c>
      <c r="BE1128" s="164">
        <v>0</v>
      </c>
      <c r="BF1128" s="164">
        <v>0</v>
      </c>
      <c r="BG1128" s="164">
        <v>0</v>
      </c>
      <c r="BH1128" s="164">
        <v>0</v>
      </c>
      <c r="BI1128" s="164">
        <v>0</v>
      </c>
      <c r="BJ1128" s="165">
        <v>0</v>
      </c>
      <c r="BK1128" s="164">
        <v>0</v>
      </c>
      <c r="BL1128" s="165">
        <v>-0.251230140083956</v>
      </c>
      <c r="BM1128" s="165">
        <v>-0.13531686817996399</v>
      </c>
      <c r="BN1128" s="165">
        <v>-100</v>
      </c>
      <c r="BO1128" s="165">
        <v>1.5631857960829399E-10</v>
      </c>
      <c r="BP1128" s="165">
        <v>0</v>
      </c>
      <c r="BQ1128" s="165">
        <v>-0.223013917782831</v>
      </c>
      <c r="BR1128" s="165">
        <v>-0.25161076789491099</v>
      </c>
      <c r="BS1128" s="284">
        <v>-2.31201152740966E-2</v>
      </c>
      <c r="BT1128" s="289"/>
      <c r="BU1128" s="279"/>
      <c r="BV1128" s="290"/>
      <c r="BW1128" s="289"/>
      <c r="BX1128" s="289"/>
      <c r="BY1128" s="289"/>
      <c r="BZ1128" s="289"/>
      <c r="CA1128" s="279"/>
      <c r="CB1128" s="290"/>
      <c r="CC1128" s="289"/>
      <c r="CD1128" s="279"/>
      <c r="CE1128" s="328"/>
      <c r="CF1128" s="290"/>
      <c r="CG1128" s="289"/>
      <c r="CH1128" s="279"/>
      <c r="CI1128" s="328"/>
      <c r="CJ1128" s="290"/>
      <c r="CK1128" s="289"/>
      <c r="CL1128" s="279"/>
      <c r="CM1128" s="328"/>
      <c r="CN1128" s="290"/>
      <c r="CO1128" s="289"/>
      <c r="CP1128" s="279"/>
      <c r="CQ1128" s="328"/>
      <c r="CR1128" s="290"/>
      <c r="CS1128" s="289"/>
      <c r="CT1128" s="279"/>
      <c r="CU1128" s="328"/>
      <c r="CV1128" s="328"/>
      <c r="CW1128" s="290"/>
      <c r="CX1128" s="289"/>
      <c r="CY1128" s="279"/>
      <c r="CZ1128" s="328"/>
      <c r="DA1128" s="328"/>
      <c r="DB1128" s="290"/>
      <c r="DC1128" s="289"/>
      <c r="DD1128" s="279"/>
      <c r="DE1128" s="328"/>
      <c r="DF1128" s="328"/>
      <c r="DG1128" s="290"/>
      <c r="DH1128" s="183"/>
      <c r="DI1128" s="284">
        <v>-5.6378301233053199E-3</v>
      </c>
      <c r="DP1128" s="165"/>
      <c r="DQ1128" s="165"/>
      <c r="DR1128" s="165"/>
      <c r="ED1128" s="165"/>
      <c r="EE1128" s="165"/>
      <c r="EF1128" s="165"/>
      <c r="EG1128" s="165"/>
      <c r="EH1128" s="166"/>
      <c r="EI1128" s="165"/>
      <c r="EL1128" s="278"/>
      <c r="EM1128" s="278"/>
      <c r="EN1128" s="278"/>
      <c r="EO1128" s="278"/>
      <c r="EP1128" s="278"/>
      <c r="EQ1128" s="278"/>
      <c r="ER1128" s="165"/>
    </row>
    <row r="1129" spans="1:260" s="167" customFormat="1" ht="13" customHeight="1">
      <c r="A1129" s="160" t="s">
        <v>19</v>
      </c>
      <c r="B1129" s="160">
        <v>12651</v>
      </c>
      <c r="C1129" s="160">
        <v>681584</v>
      </c>
      <c r="D1129" s="160">
        <v>24782</v>
      </c>
      <c r="E1129" s="160" t="s">
        <v>2177</v>
      </c>
      <c r="F1129" s="160" t="s">
        <v>2177</v>
      </c>
      <c r="G1129" s="175"/>
      <c r="H1129" s="162" t="s">
        <v>4</v>
      </c>
      <c r="I1129" s="162" t="s">
        <v>617</v>
      </c>
      <c r="J1129" s="160">
        <v>28</v>
      </c>
      <c r="K1129" s="161">
        <v>3</v>
      </c>
      <c r="L1129" s="161" t="s">
        <v>837</v>
      </c>
      <c r="M1129" s="184"/>
      <c r="N1129" s="187"/>
      <c r="O1129" s="161"/>
      <c r="P1129" s="161"/>
      <c r="Q1129" s="161"/>
      <c r="R1129" s="161"/>
      <c r="S1129" s="161"/>
      <c r="T1129" s="161"/>
      <c r="U1129" s="161"/>
      <c r="V1129" s="161"/>
      <c r="W1129" s="161"/>
      <c r="X1129" s="161"/>
      <c r="Y1129" s="184"/>
      <c r="Z1129" s="163">
        <v>9</v>
      </c>
      <c r="AA1129" s="163">
        <v>25</v>
      </c>
      <c r="AB1129" s="163">
        <v>20</v>
      </c>
      <c r="AC1129" s="163">
        <v>4</v>
      </c>
      <c r="AD1129" s="163">
        <v>3</v>
      </c>
      <c r="AE1129" s="163">
        <v>1</v>
      </c>
      <c r="AF1129" s="163">
        <v>0</v>
      </c>
      <c r="AG1129" s="163">
        <v>0</v>
      </c>
      <c r="AH1129" s="163">
        <v>4</v>
      </c>
      <c r="AI1129" s="163">
        <v>1</v>
      </c>
      <c r="AJ1129" s="163">
        <v>0</v>
      </c>
      <c r="AK1129" s="163">
        <v>0</v>
      </c>
      <c r="AL1129" s="163">
        <v>4</v>
      </c>
      <c r="AM1129" s="163">
        <v>0</v>
      </c>
      <c r="AN1129" s="163">
        <v>5</v>
      </c>
      <c r="AO1129" s="163">
        <v>1</v>
      </c>
      <c r="AP1129" s="163">
        <v>0</v>
      </c>
      <c r="AQ1129" s="163">
        <v>0</v>
      </c>
      <c r="AR1129" s="163">
        <v>1</v>
      </c>
      <c r="AS1129" s="278">
        <v>0.16</v>
      </c>
      <c r="AT1129" s="278">
        <v>0.2</v>
      </c>
      <c r="AU1129" s="278">
        <v>0.33333332999999998</v>
      </c>
      <c r="AV1129" s="278">
        <v>0.4</v>
      </c>
      <c r="AW1129" s="278">
        <v>6.6666669999999997E-2</v>
      </c>
      <c r="AX1129" s="278">
        <v>0.26666666999999999</v>
      </c>
      <c r="AY1129" s="456">
        <v>108.495</v>
      </c>
      <c r="AZ1129" s="278">
        <v>0.11578947000000001</v>
      </c>
      <c r="BA1129" s="278">
        <v>0.53333333299999997</v>
      </c>
      <c r="BB1129" s="278">
        <v>0.2</v>
      </c>
      <c r="BC1129" s="278">
        <v>0.266666666</v>
      </c>
      <c r="BD1129" s="164">
        <v>0.266666666</v>
      </c>
      <c r="BE1129" s="164">
        <v>0.2</v>
      </c>
      <c r="BF1129" s="164">
        <v>0.36</v>
      </c>
      <c r="BG1129" s="164">
        <v>0.25</v>
      </c>
      <c r="BH1129" s="164">
        <v>0.61</v>
      </c>
      <c r="BI1129" s="164">
        <v>0.05</v>
      </c>
      <c r="BJ1129" s="165">
        <v>32.863950539969998</v>
      </c>
      <c r="BK1129" s="164">
        <v>0.29677918434143002</v>
      </c>
      <c r="BL1129" s="165">
        <v>-0.337819474292955</v>
      </c>
      <c r="BM1129" s="165">
        <v>2.5600123233068302</v>
      </c>
      <c r="BN1129" s="165">
        <v>90.617652003991907</v>
      </c>
      <c r="BO1129" s="165">
        <v>4.4687400477760798E-2</v>
      </c>
      <c r="BP1129" s="165">
        <v>-0.195184390991926</v>
      </c>
      <c r="BQ1129" s="165">
        <v>-0.90124209784906195</v>
      </c>
      <c r="BR1129" s="165">
        <v>-0.46920379857536298</v>
      </c>
      <c r="BS1129" s="284">
        <v>-9.3432828763762493E-2</v>
      </c>
      <c r="BT1129" s="289"/>
      <c r="BU1129" s="279"/>
      <c r="BV1129" s="290"/>
      <c r="BW1129" s="289"/>
      <c r="BX1129" s="289"/>
      <c r="BY1129" s="289"/>
      <c r="BZ1129" s="289"/>
      <c r="CA1129" s="279"/>
      <c r="CB1129" s="290"/>
      <c r="CC1129" s="289"/>
      <c r="CD1129" s="279"/>
      <c r="CE1129" s="328"/>
      <c r="CF1129" s="290"/>
      <c r="CG1129" s="289"/>
      <c r="CH1129" s="279"/>
      <c r="CI1129" s="328"/>
      <c r="CJ1129" s="290"/>
      <c r="CK1129" s="289"/>
      <c r="CL1129" s="279"/>
      <c r="CM1129" s="328"/>
      <c r="CN1129" s="290"/>
      <c r="CO1129" s="289"/>
      <c r="CP1129" s="279"/>
      <c r="CQ1129" s="328"/>
      <c r="CR1129" s="290"/>
      <c r="CS1129" s="289"/>
      <c r="CT1129" s="279"/>
      <c r="CU1129" s="328"/>
      <c r="CV1129" s="328"/>
      <c r="CW1129" s="290"/>
      <c r="CX1129" s="289"/>
      <c r="CY1129" s="279"/>
      <c r="CZ1129" s="328"/>
      <c r="DA1129" s="328"/>
      <c r="DB1129" s="290"/>
      <c r="DC1129" s="289"/>
      <c r="DD1129" s="279"/>
      <c r="DE1129" s="328"/>
      <c r="DF1129" s="328"/>
      <c r="DG1129" s="290"/>
      <c r="DH1129" s="289"/>
      <c r="DI1129" s="284">
        <v>-1.2469581365585301</v>
      </c>
      <c r="DJ1129" s="163"/>
      <c r="DK1129" s="163"/>
      <c r="DL1129" s="163"/>
      <c r="DM1129" s="163"/>
      <c r="DN1129" s="163"/>
      <c r="DO1129" s="163"/>
      <c r="DP1129" s="165"/>
      <c r="DQ1129" s="165"/>
      <c r="DR1129" s="165"/>
      <c r="DS1129" s="163"/>
      <c r="DT1129" s="163"/>
      <c r="DU1129" s="163"/>
      <c r="DV1129" s="163"/>
      <c r="DW1129" s="163"/>
      <c r="DX1129" s="163"/>
      <c r="DY1129" s="163"/>
      <c r="DZ1129" s="163"/>
      <c r="EA1129" s="163"/>
      <c r="EB1129" s="163"/>
      <c r="EC1129" s="163"/>
      <c r="ED1129" s="165"/>
      <c r="EE1129" s="165"/>
      <c r="EF1129" s="165"/>
      <c r="EG1129" s="165"/>
      <c r="EH1129" s="166"/>
      <c r="EI1129" s="165"/>
      <c r="EJ1129" s="164"/>
      <c r="EK1129" s="164"/>
      <c r="EL1129" s="278"/>
      <c r="EM1129" s="278"/>
      <c r="EN1129" s="278"/>
      <c r="EO1129" s="278"/>
      <c r="EP1129" s="278"/>
      <c r="EQ1129" s="278"/>
      <c r="ER1129" s="165"/>
      <c r="ES1129" s="166"/>
      <c r="ET1129" s="166"/>
      <c r="EU1129" s="166"/>
      <c r="EV1129" s="166"/>
      <c r="EW1129" s="166"/>
      <c r="EX1129" s="284"/>
      <c r="EY1129" s="458"/>
      <c r="EZ1129" s="162"/>
      <c r="FA1129" s="162"/>
      <c r="FB1129" s="162"/>
      <c r="FC1129" s="162"/>
      <c r="FD1129" s="162"/>
      <c r="FE1129" s="162"/>
      <c r="FF1129" s="162"/>
      <c r="FG1129" s="162"/>
      <c r="FH1129" s="162"/>
      <c r="FI1129" s="162"/>
      <c r="FJ1129" s="162"/>
      <c r="FK1129" s="162"/>
      <c r="FL1129" s="162"/>
      <c r="FM1129" s="162"/>
      <c r="FN1129" s="162"/>
      <c r="FO1129" s="162"/>
      <c r="FP1129" s="162"/>
      <c r="FQ1129" s="162"/>
      <c r="FR1129" s="162"/>
      <c r="FS1129" s="162"/>
      <c r="FT1129" s="162"/>
      <c r="FU1129" s="162"/>
      <c r="FV1129" s="162"/>
      <c r="FW1129" s="162"/>
      <c r="FX1129" s="162"/>
      <c r="FY1129" s="162"/>
      <c r="FZ1129" s="162"/>
      <c r="GA1129" s="162"/>
      <c r="GB1129" s="162"/>
      <c r="GC1129" s="162"/>
      <c r="GD1129" s="162"/>
      <c r="GE1129" s="162"/>
      <c r="GF1129" s="162"/>
      <c r="GG1129" s="162"/>
      <c r="GH1129" s="162"/>
      <c r="GI1129" s="162"/>
      <c r="GJ1129" s="162"/>
      <c r="GK1129" s="162"/>
      <c r="GL1129" s="162"/>
      <c r="GM1129" s="162"/>
      <c r="GN1129" s="162"/>
      <c r="GO1129" s="162"/>
      <c r="GP1129" s="162"/>
      <c r="GQ1129" s="162"/>
      <c r="GR1129" s="162"/>
      <c r="GS1129" s="162"/>
      <c r="GT1129" s="162"/>
      <c r="GU1129" s="162"/>
      <c r="GV1129" s="162"/>
      <c r="GW1129" s="162"/>
      <c r="GX1129" s="162"/>
      <c r="GY1129" s="162"/>
      <c r="GZ1129" s="162"/>
      <c r="HA1129" s="162"/>
      <c r="HB1129" s="162"/>
      <c r="HC1129" s="162"/>
      <c r="HD1129" s="162"/>
      <c r="HE1129" s="162"/>
      <c r="HF1129" s="162"/>
      <c r="HG1129" s="162"/>
      <c r="HH1129" s="162"/>
      <c r="HI1129" s="162"/>
      <c r="HJ1129" s="162"/>
      <c r="HK1129" s="162"/>
      <c r="HL1129" s="162"/>
      <c r="HM1129" s="162"/>
      <c r="HN1129" s="162"/>
      <c r="HO1129" s="162"/>
      <c r="HP1129" s="162"/>
      <c r="HQ1129" s="162"/>
      <c r="HR1129" s="162"/>
      <c r="HS1129" s="162"/>
      <c r="HT1129" s="162"/>
      <c r="HU1129" s="162"/>
      <c r="HV1129" s="162"/>
      <c r="HW1129" s="162"/>
      <c r="HX1129" s="162"/>
      <c r="HY1129" s="162"/>
      <c r="HZ1129" s="162"/>
      <c r="IA1129" s="162"/>
      <c r="IB1129" s="162"/>
      <c r="IC1129" s="162"/>
      <c r="ID1129" s="162"/>
      <c r="IE1129" s="162"/>
      <c r="IF1129" s="162"/>
      <c r="IG1129" s="162"/>
      <c r="IH1129" s="162"/>
      <c r="II1129" s="162"/>
      <c r="IJ1129" s="162"/>
      <c r="IK1129" s="162"/>
      <c r="IL1129" s="162"/>
      <c r="IM1129" s="162"/>
      <c r="IN1129" s="162"/>
      <c r="IO1129" s="162"/>
      <c r="IP1129" s="162"/>
      <c r="IQ1129" s="162"/>
      <c r="IR1129" s="162"/>
      <c r="IS1129" s="162"/>
      <c r="IT1129" s="162"/>
      <c r="IU1129" s="162"/>
      <c r="IV1129" s="162"/>
      <c r="IW1129" s="162"/>
      <c r="IX1129" s="162"/>
      <c r="IY1129" s="162"/>
      <c r="IZ1129" s="162"/>
    </row>
    <row r="1130" spans="1:260" ht="13" customHeight="1">
      <c r="A1130" s="160" t="s">
        <v>19</v>
      </c>
      <c r="B1130" s="160">
        <v>12700</v>
      </c>
      <c r="C1130" s="160">
        <v>676724</v>
      </c>
      <c r="D1130" s="160">
        <v>20404</v>
      </c>
      <c r="E1130" s="160" t="s">
        <v>345</v>
      </c>
      <c r="F1130" s="160" t="s">
        <v>345</v>
      </c>
      <c r="G1130" s="175"/>
      <c r="H1130" s="162" t="s">
        <v>608</v>
      </c>
      <c r="I1130" s="162" t="s">
        <v>269</v>
      </c>
      <c r="J1130" s="160">
        <v>29</v>
      </c>
      <c r="K1130" s="161">
        <v>3</v>
      </c>
      <c r="L1130" s="161" t="s">
        <v>46</v>
      </c>
      <c r="Z1130" s="163">
        <v>18</v>
      </c>
      <c r="AA1130" s="163">
        <v>44</v>
      </c>
      <c r="AB1130" s="163">
        <v>41</v>
      </c>
      <c r="AC1130" s="163">
        <v>7</v>
      </c>
      <c r="AD1130" s="163">
        <v>3</v>
      </c>
      <c r="AE1130" s="163">
        <v>1</v>
      </c>
      <c r="AF1130" s="163">
        <v>0</v>
      </c>
      <c r="AG1130" s="163">
        <v>3</v>
      </c>
      <c r="AH1130" s="163">
        <v>4</v>
      </c>
      <c r="AI1130" s="163">
        <v>4</v>
      </c>
      <c r="AJ1130" s="163">
        <v>0</v>
      </c>
      <c r="AK1130" s="163">
        <v>0</v>
      </c>
      <c r="AL1130" s="163">
        <v>2</v>
      </c>
      <c r="AM1130" s="163">
        <v>0</v>
      </c>
      <c r="AN1130" s="163">
        <v>15</v>
      </c>
      <c r="AO1130" s="163">
        <v>1</v>
      </c>
      <c r="AP1130" s="163">
        <v>0</v>
      </c>
      <c r="AQ1130" s="163">
        <v>0</v>
      </c>
      <c r="AR1130" s="163">
        <v>1</v>
      </c>
      <c r="AS1130" s="278">
        <v>4.5454544999999999E-2</v>
      </c>
      <c r="AT1130" s="278">
        <v>0.34090909000000003</v>
      </c>
      <c r="AU1130" s="278">
        <v>0.38461538000000001</v>
      </c>
      <c r="AV1130" s="278">
        <v>0.30769231000000002</v>
      </c>
      <c r="AW1130" s="278">
        <v>0.11538461999999999</v>
      </c>
      <c r="AX1130" s="278">
        <v>0.38461538000000001</v>
      </c>
      <c r="AY1130" s="165">
        <v>107.146</v>
      </c>
      <c r="AZ1130" s="278">
        <v>0.14835165</v>
      </c>
      <c r="BA1130" s="278">
        <v>0.307692307</v>
      </c>
      <c r="BB1130" s="278">
        <v>0.15384615300000001</v>
      </c>
      <c r="BC1130" s="278">
        <v>0.53846153799999996</v>
      </c>
      <c r="BD1130" s="164">
        <v>0.17391304299999999</v>
      </c>
      <c r="BE1130" s="164">
        <v>0.17073170700000001</v>
      </c>
      <c r="BF1130" s="164">
        <v>0.22727272700000001</v>
      </c>
      <c r="BG1130" s="164">
        <v>0.41463414599999998</v>
      </c>
      <c r="BH1130" s="164">
        <v>0.64190687300000004</v>
      </c>
      <c r="BI1130" s="164">
        <v>0.243902439</v>
      </c>
      <c r="BJ1130" s="164">
        <v>160.31195383748101</v>
      </c>
      <c r="BK1130" s="164">
        <v>0.27766673131422498</v>
      </c>
      <c r="BL1130" s="165">
        <v>-1.26815373284924</v>
      </c>
      <c r="BM1130" s="165">
        <v>3.8320302309263798</v>
      </c>
      <c r="BN1130" s="165">
        <v>79.107703462609393</v>
      </c>
      <c r="BO1130" s="165">
        <v>-0.19497190334716899</v>
      </c>
      <c r="BP1130" s="165">
        <v>-5.3618156351148999E-2</v>
      </c>
      <c r="BQ1130" s="165">
        <v>-1.1344379645045399</v>
      </c>
      <c r="BR1130" s="165">
        <v>-1.12753000782985</v>
      </c>
      <c r="BS1130" s="284">
        <v>-0.117608518658452</v>
      </c>
      <c r="BT1130" s="289"/>
      <c r="BU1130" s="279"/>
      <c r="BV1130" s="290"/>
      <c r="BW1130" s="289"/>
      <c r="BX1130" s="289"/>
      <c r="BY1130" s="289"/>
      <c r="BZ1130" s="289"/>
      <c r="CA1130" s="279"/>
      <c r="CB1130" s="290"/>
      <c r="CC1130" s="289"/>
      <c r="CD1130" s="279"/>
      <c r="CE1130" s="328"/>
      <c r="CF1130" s="290"/>
      <c r="CG1130" s="289"/>
      <c r="CH1130" s="279"/>
      <c r="CI1130" s="328"/>
      <c r="CJ1130" s="290"/>
      <c r="CK1130" s="289"/>
      <c r="CL1130" s="279"/>
      <c r="CM1130" s="328"/>
      <c r="CN1130" s="290"/>
      <c r="CO1130" s="289"/>
      <c r="CP1130" s="279"/>
      <c r="CQ1130" s="328"/>
      <c r="CR1130" s="290"/>
      <c r="CS1130" s="289"/>
      <c r="CT1130" s="279"/>
      <c r="CU1130" s="328"/>
      <c r="CV1130" s="328"/>
      <c r="CW1130" s="290"/>
      <c r="CX1130" s="289"/>
      <c r="CY1130" s="279"/>
      <c r="CZ1130" s="328"/>
      <c r="DA1130" s="328"/>
      <c r="DB1130" s="290"/>
      <c r="DC1130" s="289"/>
      <c r="DD1130" s="279"/>
      <c r="DE1130" s="328"/>
      <c r="DF1130" s="328"/>
      <c r="DG1130" s="290"/>
      <c r="DH1130" s="289"/>
      <c r="DI1130" s="284">
        <v>-1.4411668702960001</v>
      </c>
      <c r="DP1130" s="165"/>
      <c r="DQ1130" s="165"/>
      <c r="DR1130" s="165"/>
      <c r="ED1130" s="165"/>
      <c r="EE1130" s="165"/>
      <c r="EF1130" s="165"/>
      <c r="EG1130" s="165"/>
      <c r="EH1130" s="166"/>
      <c r="EI1130" s="166"/>
      <c r="EJ1130" s="164"/>
      <c r="EK1130" s="164"/>
      <c r="EL1130" s="278"/>
      <c r="EM1130" s="278"/>
      <c r="EN1130" s="278"/>
      <c r="EO1130" s="278"/>
      <c r="EP1130" s="278"/>
      <c r="EQ1130" s="278"/>
      <c r="ER1130" s="165"/>
      <c r="ES1130" s="166"/>
      <c r="ET1130" s="166"/>
      <c r="EU1130" s="166"/>
      <c r="EV1130" s="166"/>
      <c r="EW1130" s="166"/>
      <c r="EX1130" s="284"/>
    </row>
    <row r="1131" spans="1:260" ht="13" customHeight="1">
      <c r="A1131" s="160" t="s">
        <v>19</v>
      </c>
      <c r="C1131" s="160">
        <v>670092</v>
      </c>
      <c r="D1131" s="160">
        <v>19384</v>
      </c>
      <c r="E1131" s="160" t="s">
        <v>2172</v>
      </c>
      <c r="F1131" s="160" t="s">
        <v>2172</v>
      </c>
      <c r="G1131" s="175"/>
      <c r="H1131" s="162" t="s">
        <v>63</v>
      </c>
      <c r="I1131" s="162" t="s">
        <v>3978</v>
      </c>
      <c r="J1131" s="160">
        <v>29</v>
      </c>
      <c r="K1131" s="161">
        <v>3</v>
      </c>
      <c r="Z1131" s="163">
        <v>15</v>
      </c>
      <c r="AA1131" s="163">
        <v>26</v>
      </c>
      <c r="AB1131" s="163">
        <v>25</v>
      </c>
      <c r="AC1131" s="163">
        <v>5</v>
      </c>
      <c r="AD1131" s="163">
        <v>2</v>
      </c>
      <c r="AE1131" s="163">
        <v>2</v>
      </c>
      <c r="AF1131" s="163">
        <v>0</v>
      </c>
      <c r="AG1131" s="163">
        <v>1</v>
      </c>
      <c r="AH1131" s="163">
        <v>5</v>
      </c>
      <c r="AI1131" s="163">
        <v>2</v>
      </c>
      <c r="AJ1131" s="163">
        <v>0</v>
      </c>
      <c r="AK1131" s="163">
        <v>0</v>
      </c>
      <c r="AL1131" s="163">
        <v>1</v>
      </c>
      <c r="AM1131" s="163">
        <v>0</v>
      </c>
      <c r="AN1131" s="163">
        <v>10</v>
      </c>
      <c r="AO1131" s="163">
        <v>0</v>
      </c>
      <c r="AP1131" s="163">
        <v>0</v>
      </c>
      <c r="AQ1131" s="163">
        <v>0</v>
      </c>
      <c r="AR1131" s="163">
        <v>0</v>
      </c>
      <c r="AS1131" s="278">
        <v>3.8461538000000003E-2</v>
      </c>
      <c r="AT1131" s="278">
        <v>0.384615384</v>
      </c>
      <c r="AU1131" s="278">
        <v>0.53333333000000005</v>
      </c>
      <c r="AV1131" s="278">
        <v>0.33333332999999998</v>
      </c>
      <c r="AW1131" s="278">
        <v>0.13333333</v>
      </c>
      <c r="AX1131" s="278">
        <v>0.26666666999999999</v>
      </c>
      <c r="AY1131" s="456">
        <v>102.863</v>
      </c>
      <c r="AZ1131" s="278">
        <v>0.14018691999999999</v>
      </c>
      <c r="BA1131" s="278">
        <v>0.42857142799999998</v>
      </c>
      <c r="BB1131" s="278">
        <v>0.21428571399999999</v>
      </c>
      <c r="BC1131" s="278">
        <v>0.35714285699999998</v>
      </c>
      <c r="BD1131" s="164">
        <v>0.28571428500000001</v>
      </c>
      <c r="BE1131" s="164">
        <v>0.2</v>
      </c>
      <c r="BF1131" s="164">
        <v>0.23076922999999999</v>
      </c>
      <c r="BG1131" s="164">
        <v>0.4</v>
      </c>
      <c r="BH1131" s="164">
        <v>0.63076922999999996</v>
      </c>
      <c r="BI1131" s="164">
        <v>0.2</v>
      </c>
      <c r="BJ1131" s="165">
        <v>131.45580215987999</v>
      </c>
      <c r="BK1131" s="164">
        <v>0.27119590227420498</v>
      </c>
      <c r="BL1131" s="165">
        <v>-0.88412348723468204</v>
      </c>
      <c r="BM1131" s="165">
        <v>2.1296215822690998</v>
      </c>
      <c r="BN1131" s="165">
        <v>74.261953602054803</v>
      </c>
      <c r="BO1131" s="165">
        <v>-6.3096300649953502E-2</v>
      </c>
      <c r="BP1131" s="165">
        <v>-1.1572784394957101</v>
      </c>
      <c r="BQ1131" s="165">
        <v>-1.76051854279321</v>
      </c>
      <c r="BR1131" s="165">
        <v>-1.9390479068501001</v>
      </c>
      <c r="BS1131" s="284">
        <v>-0.182515028910439</v>
      </c>
      <c r="BT1131" s="289"/>
      <c r="BU1131" s="279"/>
      <c r="BV1131" s="290"/>
      <c r="BW1131" s="289"/>
      <c r="BX1131" s="289"/>
      <c r="BY1131" s="289"/>
      <c r="BZ1131" s="289"/>
      <c r="CA1131" s="279"/>
      <c r="CB1131" s="290"/>
      <c r="CC1131" s="289"/>
      <c r="CD1131" s="279"/>
      <c r="CE1131" s="328"/>
      <c r="CF1131" s="290"/>
      <c r="CG1131" s="289"/>
      <c r="CH1131" s="279"/>
      <c r="CI1131" s="328"/>
      <c r="CJ1131" s="290"/>
      <c r="CK1131" s="289"/>
      <c r="CL1131" s="279"/>
      <c r="CM1131" s="328"/>
      <c r="CN1131" s="290"/>
      <c r="CO1131" s="289"/>
      <c r="CP1131" s="279"/>
      <c r="CQ1131" s="328"/>
      <c r="CR1131" s="290"/>
      <c r="CS1131" s="289"/>
      <c r="CT1131" s="279"/>
      <c r="CU1131" s="328"/>
      <c r="CV1131" s="328"/>
      <c r="CW1131" s="290"/>
      <c r="CX1131" s="289"/>
      <c r="CY1131" s="279"/>
      <c r="CZ1131" s="328"/>
      <c r="DA1131" s="328"/>
      <c r="DB1131" s="290"/>
      <c r="DC1131" s="289"/>
      <c r="DD1131" s="279"/>
      <c r="DE1131" s="328"/>
      <c r="DF1131" s="328"/>
      <c r="DG1131" s="290"/>
      <c r="DH1131" s="183"/>
      <c r="DI1131" s="284">
        <v>-0.66898726671934095</v>
      </c>
      <c r="DP1131" s="165"/>
      <c r="DQ1131" s="165"/>
      <c r="DR1131" s="165"/>
      <c r="ED1131" s="165"/>
      <c r="EE1131" s="165"/>
      <c r="EF1131" s="165"/>
      <c r="EG1131" s="165"/>
      <c r="EH1131" s="166"/>
      <c r="EI1131" s="165"/>
      <c r="EL1131" s="278"/>
      <c r="EM1131" s="278"/>
      <c r="EN1131" s="278"/>
      <c r="EO1131" s="278"/>
      <c r="EP1131" s="278"/>
      <c r="EQ1131" s="278"/>
      <c r="ER1131" s="165"/>
    </row>
    <row r="1132" spans="1:260" ht="13" customHeight="1">
      <c r="A1132" s="160" t="s">
        <v>19</v>
      </c>
      <c r="B1132" s="160">
        <v>10186</v>
      </c>
      <c r="C1132" s="160">
        <v>605204</v>
      </c>
      <c r="D1132" s="160">
        <v>16219</v>
      </c>
      <c r="E1132" s="160" t="s">
        <v>18</v>
      </c>
      <c r="F1132" s="160" t="s">
        <v>18</v>
      </c>
      <c r="G1132" s="175"/>
      <c r="H1132" s="168" t="s">
        <v>262</v>
      </c>
      <c r="I1132" s="169" t="s">
        <v>1680</v>
      </c>
      <c r="J1132" s="170">
        <v>32</v>
      </c>
      <c r="K1132" s="161">
        <v>3</v>
      </c>
      <c r="L1132" s="161" t="s">
        <v>837</v>
      </c>
      <c r="Z1132" s="163">
        <v>5</v>
      </c>
      <c r="AA1132" s="163">
        <v>9</v>
      </c>
      <c r="AB1132" s="163">
        <v>9</v>
      </c>
      <c r="AC1132" s="163">
        <v>1</v>
      </c>
      <c r="AD1132" s="163">
        <v>1</v>
      </c>
      <c r="AE1132" s="163">
        <v>0</v>
      </c>
      <c r="AF1132" s="163">
        <v>0</v>
      </c>
      <c r="AG1132" s="163">
        <v>0</v>
      </c>
      <c r="AH1132" s="163">
        <v>0</v>
      </c>
      <c r="AI1132" s="163">
        <v>0</v>
      </c>
      <c r="AJ1132" s="163">
        <v>0</v>
      </c>
      <c r="AK1132" s="163">
        <v>0</v>
      </c>
      <c r="AL1132" s="163">
        <v>0</v>
      </c>
      <c r="AM1132" s="163">
        <v>0</v>
      </c>
      <c r="AN1132" s="163">
        <v>3</v>
      </c>
      <c r="AO1132" s="163">
        <v>0</v>
      </c>
      <c r="AP1132" s="163">
        <v>0</v>
      </c>
      <c r="AQ1132" s="163">
        <v>0</v>
      </c>
      <c r="AR1132" s="163">
        <v>0</v>
      </c>
      <c r="AS1132" s="278">
        <v>0</v>
      </c>
      <c r="AT1132" s="278">
        <v>0.33333333300000001</v>
      </c>
      <c r="AU1132" s="278">
        <v>0.5</v>
      </c>
      <c r="AV1132" s="278">
        <v>0.33333332999999998</v>
      </c>
      <c r="AW1132" s="278">
        <v>0</v>
      </c>
      <c r="AX1132" s="278">
        <v>0.33333332999999998</v>
      </c>
      <c r="AY1132" s="456">
        <v>102.93600000000001</v>
      </c>
      <c r="AZ1132" s="278">
        <v>0.3125</v>
      </c>
      <c r="BA1132" s="278">
        <v>0.66666666600000002</v>
      </c>
      <c r="BB1132" s="278">
        <v>0.16666666599999999</v>
      </c>
      <c r="BC1132" s="278">
        <v>0.16666666599999999</v>
      </c>
      <c r="BD1132" s="164">
        <v>0.16666666599999999</v>
      </c>
      <c r="BE1132" s="164">
        <v>0.111111111</v>
      </c>
      <c r="BF1132" s="164">
        <v>0.111111111</v>
      </c>
      <c r="BG1132" s="164">
        <v>0.111111111</v>
      </c>
      <c r="BH1132" s="164">
        <v>0.222222222</v>
      </c>
      <c r="BI1132" s="164">
        <v>0</v>
      </c>
      <c r="BJ1132" s="165">
        <v>0</v>
      </c>
      <c r="BK1132" s="164">
        <v>9.8534372117784194E-2</v>
      </c>
      <c r="BL1132" s="165">
        <v>-1.5507452359165701</v>
      </c>
      <c r="BM1132" s="165">
        <v>-0.50752578878065102</v>
      </c>
      <c r="BN1132" s="165">
        <v>-50.060773081546003</v>
      </c>
      <c r="BO1132" s="165">
        <v>-6.5326562631642202E-2</v>
      </c>
      <c r="BP1132" s="165">
        <v>-6.4813788630999599E-3</v>
      </c>
      <c r="BQ1132" s="165">
        <v>-1.8350682721798</v>
      </c>
      <c r="BR1132" s="165">
        <v>-1.5606522650782699</v>
      </c>
      <c r="BS1132" s="284">
        <v>-0.190243687077636</v>
      </c>
      <c r="BT1132" s="289"/>
      <c r="BU1132" s="279"/>
      <c r="BV1132" s="290"/>
      <c r="BW1132" s="289"/>
      <c r="BX1132" s="289"/>
      <c r="BY1132" s="289"/>
      <c r="BZ1132" s="289"/>
      <c r="CA1132" s="279"/>
      <c r="CB1132" s="290"/>
      <c r="CC1132" s="289"/>
      <c r="CD1132" s="279"/>
      <c r="CE1132" s="328"/>
      <c r="CF1132" s="290"/>
      <c r="CG1132" s="289"/>
      <c r="CH1132" s="279"/>
      <c r="CI1132" s="328"/>
      <c r="CJ1132" s="290"/>
      <c r="CK1132" s="289"/>
      <c r="CL1132" s="279"/>
      <c r="CM1132" s="328"/>
      <c r="CN1132" s="290"/>
      <c r="CO1132" s="289"/>
      <c r="CP1132" s="279"/>
      <c r="CQ1132" s="328"/>
      <c r="CR1132" s="290"/>
      <c r="CS1132" s="289"/>
      <c r="CT1132" s="279"/>
      <c r="CU1132" s="328"/>
      <c r="CV1132" s="328"/>
      <c r="CW1132" s="290"/>
      <c r="CX1132" s="289"/>
      <c r="CY1132" s="279"/>
      <c r="CZ1132" s="328"/>
      <c r="DA1132" s="328"/>
      <c r="DB1132" s="290"/>
      <c r="DC1132" s="289"/>
      <c r="DD1132" s="279"/>
      <c r="DE1132" s="328"/>
      <c r="DF1132" s="328"/>
      <c r="DG1132" s="290"/>
      <c r="DH1132" s="289"/>
      <c r="DI1132" s="284">
        <v>-0.58252812922000796</v>
      </c>
      <c r="DP1132" s="165"/>
      <c r="DQ1132" s="165"/>
      <c r="DR1132" s="165"/>
      <c r="ED1132" s="165"/>
      <c r="EE1132" s="165"/>
      <c r="EF1132" s="165"/>
      <c r="EG1132" s="165"/>
      <c r="EH1132" s="166"/>
      <c r="EI1132" s="165"/>
      <c r="EJ1132" s="164"/>
      <c r="EK1132" s="164"/>
      <c r="EL1132" s="278"/>
      <c r="EM1132" s="278"/>
      <c r="EN1132" s="278"/>
      <c r="EO1132" s="278"/>
      <c r="EP1132" s="278"/>
      <c r="EQ1132" s="278"/>
      <c r="ER1132" s="165"/>
      <c r="ES1132" s="166"/>
      <c r="ET1132" s="166"/>
      <c r="EU1132" s="166"/>
      <c r="EV1132" s="166"/>
      <c r="EW1132" s="166"/>
      <c r="EX1132" s="284"/>
    </row>
    <row r="1133" spans="1:260" ht="13" customHeight="1">
      <c r="A1133" s="160" t="s">
        <v>19</v>
      </c>
      <c r="B1133" s="160">
        <v>10620</v>
      </c>
      <c r="C1133" s="160">
        <v>642133</v>
      </c>
      <c r="D1133" s="160">
        <v>15679</v>
      </c>
      <c r="E1133" s="160" t="s">
        <v>598</v>
      </c>
      <c r="F1133" s="160" t="s">
        <v>598</v>
      </c>
      <c r="G1133" s="175"/>
      <c r="H1133" s="168" t="s">
        <v>814</v>
      </c>
      <c r="I1133" s="169" t="s">
        <v>815</v>
      </c>
      <c r="J1133" s="170">
        <v>30</v>
      </c>
      <c r="K1133" s="161">
        <v>3</v>
      </c>
      <c r="L1133" s="161" t="s">
        <v>46</v>
      </c>
      <c r="Z1133" s="163">
        <v>62</v>
      </c>
      <c r="AA1133" s="163">
        <v>185</v>
      </c>
      <c r="AB1133" s="163">
        <v>173</v>
      </c>
      <c r="AC1133" s="163">
        <v>36</v>
      </c>
      <c r="AD1133" s="163">
        <v>19</v>
      </c>
      <c r="AE1133" s="163">
        <v>6</v>
      </c>
      <c r="AF1133" s="163">
        <v>0</v>
      </c>
      <c r="AG1133" s="163">
        <v>11</v>
      </c>
      <c r="AH1133" s="163">
        <v>20</v>
      </c>
      <c r="AI1133" s="163">
        <v>27</v>
      </c>
      <c r="AJ1133" s="163">
        <v>1</v>
      </c>
      <c r="AK1133" s="163">
        <v>0</v>
      </c>
      <c r="AL1133" s="163">
        <v>8</v>
      </c>
      <c r="AM1133" s="163">
        <v>0</v>
      </c>
      <c r="AN1133" s="163">
        <v>49</v>
      </c>
      <c r="AO1133" s="163">
        <v>2</v>
      </c>
      <c r="AP1133" s="163">
        <v>2</v>
      </c>
      <c r="AQ1133" s="163">
        <v>0</v>
      </c>
      <c r="AR1133" s="163">
        <v>6</v>
      </c>
      <c r="AS1133" s="278">
        <v>4.3243243000000001E-2</v>
      </c>
      <c r="AT1133" s="278">
        <v>0.26486486399999998</v>
      </c>
      <c r="AU1133" s="278">
        <v>0.38888888999999999</v>
      </c>
      <c r="AV1133" s="278">
        <v>0.26984127000000002</v>
      </c>
      <c r="AW1133" s="278">
        <v>0.15873016000000001</v>
      </c>
      <c r="AX1133" s="278">
        <v>0.48412697999999998</v>
      </c>
      <c r="AY1133" s="456">
        <v>113.117</v>
      </c>
      <c r="AZ1133" s="278">
        <v>0.11691884</v>
      </c>
      <c r="BA1133" s="278">
        <v>0.35714285699999998</v>
      </c>
      <c r="BB1133" s="278">
        <v>0.18253968200000001</v>
      </c>
      <c r="BC1133" s="278">
        <v>0.46031746000000001</v>
      </c>
      <c r="BD1133" s="164">
        <v>0.21739130400000001</v>
      </c>
      <c r="BE1133" s="164">
        <v>0.20809248499999999</v>
      </c>
      <c r="BF1133" s="164">
        <v>0.248648648</v>
      </c>
      <c r="BG1133" s="164">
        <v>0.43352601099999999</v>
      </c>
      <c r="BH1133" s="164">
        <v>0.68217465899999996</v>
      </c>
      <c r="BI1133" s="164">
        <v>0.225433526</v>
      </c>
      <c r="BJ1133" s="165">
        <v>145.410536561855</v>
      </c>
      <c r="BK1133" s="164">
        <v>0.292374030963794</v>
      </c>
      <c r="BL1133" s="165">
        <v>-3.1526341688667299</v>
      </c>
      <c r="BM1133" s="165">
        <v>18.291321133371699</v>
      </c>
      <c r="BN1133" s="165">
        <v>92.432572127355897</v>
      </c>
      <c r="BO1133" s="165">
        <v>-0.674689200832851</v>
      </c>
      <c r="BP1133" s="165">
        <v>-0.89299202850088399</v>
      </c>
      <c r="BQ1133" s="165">
        <v>-3.3173347305354501</v>
      </c>
      <c r="BR1133" s="165">
        <v>-2.5040423240360701</v>
      </c>
      <c r="BS1133" s="284">
        <v>-0.34391199497885699</v>
      </c>
      <c r="BT1133" s="289"/>
      <c r="BU1133" s="279"/>
      <c r="BV1133" s="290"/>
      <c r="BW1133" s="289"/>
      <c r="BX1133" s="289"/>
      <c r="BY1133" s="289"/>
      <c r="BZ1133" s="289"/>
      <c r="CA1133" s="279"/>
      <c r="CB1133" s="290"/>
      <c r="CC1133" s="289"/>
      <c r="CD1133" s="279"/>
      <c r="CE1133" s="328"/>
      <c r="CF1133" s="290"/>
      <c r="CG1133" s="289"/>
      <c r="CH1133" s="279"/>
      <c r="CI1133" s="328"/>
      <c r="CJ1133" s="290"/>
      <c r="CK1133" s="289"/>
      <c r="CL1133" s="279"/>
      <c r="CM1133" s="328"/>
      <c r="CN1133" s="290"/>
      <c r="CO1133" s="289"/>
      <c r="CP1133" s="279"/>
      <c r="CQ1133" s="328"/>
      <c r="CR1133" s="290"/>
      <c r="CS1133" s="289"/>
      <c r="CT1133" s="279"/>
      <c r="CU1133" s="328"/>
      <c r="CV1133" s="328"/>
      <c r="CW1133" s="290"/>
      <c r="CX1133" s="289"/>
      <c r="CY1133" s="279"/>
      <c r="CZ1133" s="328"/>
      <c r="DA1133" s="328"/>
      <c r="DB1133" s="290"/>
      <c r="DC1133" s="289"/>
      <c r="DD1133" s="279"/>
      <c r="DE1133" s="328"/>
      <c r="DF1133" s="328"/>
      <c r="DG1133" s="290"/>
      <c r="DH1133" s="289"/>
      <c r="DI1133" s="284">
        <v>-7.1467082500457701</v>
      </c>
      <c r="DP1133" s="165"/>
      <c r="DQ1133" s="165"/>
      <c r="DR1133" s="165"/>
      <c r="ED1133" s="165"/>
      <c r="EE1133" s="165"/>
      <c r="EF1133" s="165"/>
      <c r="EG1133" s="165"/>
      <c r="EH1133" s="166"/>
      <c r="EI1133" s="165"/>
      <c r="EJ1133" s="164"/>
      <c r="EK1133" s="164"/>
      <c r="EL1133" s="278"/>
      <c r="EM1133" s="278"/>
      <c r="EN1133" s="278"/>
      <c r="EO1133" s="278"/>
      <c r="EP1133" s="278"/>
      <c r="EQ1133" s="278"/>
      <c r="ER1133" s="165"/>
      <c r="ES1133" s="166"/>
      <c r="ET1133" s="166"/>
      <c r="EU1133" s="166"/>
      <c r="EV1133" s="166"/>
      <c r="EW1133" s="166"/>
      <c r="EX1133" s="284"/>
    </row>
    <row r="1134" spans="1:260" ht="13" customHeight="1">
      <c r="A1134" s="160" t="s">
        <v>19</v>
      </c>
      <c r="B1134" s="160">
        <v>12765</v>
      </c>
      <c r="C1134" s="160">
        <v>676116</v>
      </c>
      <c r="D1134" s="160">
        <v>23312</v>
      </c>
      <c r="E1134" s="160" t="s">
        <v>164</v>
      </c>
      <c r="F1134" s="160" t="s">
        <v>164</v>
      </c>
      <c r="G1134" s="175"/>
      <c r="H1134" s="162" t="s">
        <v>3438</v>
      </c>
      <c r="I1134" s="162" t="s">
        <v>549</v>
      </c>
      <c r="J1134" s="160">
        <v>29</v>
      </c>
      <c r="K1134" s="161">
        <v>3</v>
      </c>
      <c r="L1134" s="161" t="s">
        <v>46</v>
      </c>
      <c r="Z1134" s="163">
        <v>16</v>
      </c>
      <c r="AA1134" s="163">
        <v>45</v>
      </c>
      <c r="AB1134" s="163">
        <v>34</v>
      </c>
      <c r="AC1134" s="163">
        <v>3</v>
      </c>
      <c r="AD1134" s="163">
        <v>2</v>
      </c>
      <c r="AE1134" s="163">
        <v>0</v>
      </c>
      <c r="AF1134" s="163">
        <v>0</v>
      </c>
      <c r="AG1134" s="163">
        <v>1</v>
      </c>
      <c r="AH1134" s="163">
        <v>3</v>
      </c>
      <c r="AI1134" s="163">
        <v>1</v>
      </c>
      <c r="AJ1134" s="163">
        <v>0</v>
      </c>
      <c r="AK1134" s="163">
        <v>0</v>
      </c>
      <c r="AL1134" s="163">
        <v>10</v>
      </c>
      <c r="AM1134" s="163">
        <v>1</v>
      </c>
      <c r="AN1134" s="163">
        <v>19</v>
      </c>
      <c r="AO1134" s="163">
        <v>0</v>
      </c>
      <c r="AP1134" s="163">
        <v>0</v>
      </c>
      <c r="AQ1134" s="163">
        <v>1</v>
      </c>
      <c r="AR1134" s="163">
        <v>0</v>
      </c>
      <c r="AS1134" s="278">
        <v>0.222222222</v>
      </c>
      <c r="AT1134" s="278">
        <v>0.42222222199999998</v>
      </c>
      <c r="AU1134" s="278">
        <v>0.5</v>
      </c>
      <c r="AV1134" s="278">
        <v>0.375</v>
      </c>
      <c r="AW1134" s="278">
        <v>6.25E-2</v>
      </c>
      <c r="AX1134" s="278">
        <v>0.3125</v>
      </c>
      <c r="AY1134" s="456">
        <v>107.59099999999999</v>
      </c>
      <c r="AZ1134" s="278">
        <v>0.17171717</v>
      </c>
      <c r="BA1134" s="278">
        <v>0.33333333300000001</v>
      </c>
      <c r="BB1134" s="278">
        <v>0.133333333</v>
      </c>
      <c r="BC1134" s="278">
        <v>0.53333333299999997</v>
      </c>
      <c r="BD1134" s="164">
        <v>0.14285714199999999</v>
      </c>
      <c r="BE1134" s="164">
        <v>8.8235294000000006E-2</v>
      </c>
      <c r="BF1134" s="164">
        <v>0.29545454500000001</v>
      </c>
      <c r="BG1134" s="164">
        <v>0.17647058800000001</v>
      </c>
      <c r="BH1134" s="164">
        <v>0.471925133</v>
      </c>
      <c r="BI1134" s="164">
        <v>8.8235294000000006E-2</v>
      </c>
      <c r="BJ1134" s="165">
        <v>56.914078717080699</v>
      </c>
      <c r="BK1134" s="164">
        <v>0.234297533367955</v>
      </c>
      <c r="BL1134" s="165">
        <v>-2.86019996239957</v>
      </c>
      <c r="BM1134" s="165">
        <v>2.3558972732800498</v>
      </c>
      <c r="BN1134" s="165">
        <v>44.614114516009003</v>
      </c>
      <c r="BO1134" s="165">
        <v>1.73741843858739E-2</v>
      </c>
      <c r="BP1134" s="165">
        <v>4.5563047286123003E-2</v>
      </c>
      <c r="BQ1134" s="165">
        <v>-3.3699901691932701</v>
      </c>
      <c r="BR1134" s="165">
        <v>-2.8225792712826698</v>
      </c>
      <c r="BS1134" s="284">
        <v>-0.34937084626347598</v>
      </c>
      <c r="BT1134" s="289"/>
      <c r="BU1134" s="279"/>
      <c r="BV1134" s="290"/>
      <c r="BW1134" s="289"/>
      <c r="BX1134" s="289"/>
      <c r="BY1134" s="289"/>
      <c r="BZ1134" s="289"/>
      <c r="CA1134" s="279"/>
      <c r="CB1134" s="290"/>
      <c r="CC1134" s="289"/>
      <c r="CD1134" s="279"/>
      <c r="CE1134" s="328"/>
      <c r="CF1134" s="290"/>
      <c r="CG1134" s="289"/>
      <c r="CH1134" s="279"/>
      <c r="CI1134" s="328"/>
      <c r="CJ1134" s="290"/>
      <c r="CK1134" s="289"/>
      <c r="CL1134" s="279"/>
      <c r="CM1134" s="328"/>
      <c r="CN1134" s="290"/>
      <c r="CO1134" s="289"/>
      <c r="CP1134" s="279"/>
      <c r="CQ1134" s="328"/>
      <c r="CR1134" s="290"/>
      <c r="CS1134" s="289"/>
      <c r="CT1134" s="279"/>
      <c r="CU1134" s="328"/>
      <c r="CV1134" s="328"/>
      <c r="CW1134" s="290"/>
      <c r="CX1134" s="289"/>
      <c r="CY1134" s="279"/>
      <c r="CZ1134" s="328"/>
      <c r="DA1134" s="328"/>
      <c r="DB1134" s="290"/>
      <c r="DC1134" s="289"/>
      <c r="DD1134" s="279"/>
      <c r="DE1134" s="328"/>
      <c r="DF1134" s="328"/>
      <c r="DG1134" s="290"/>
      <c r="DH1134" s="289"/>
      <c r="DI1134" s="284">
        <v>-2.0879715085029602</v>
      </c>
      <c r="DP1134" s="165"/>
      <c r="DQ1134" s="165"/>
      <c r="DR1134" s="165"/>
      <c r="ED1134" s="165"/>
      <c r="EE1134" s="165"/>
      <c r="EF1134" s="165"/>
      <c r="EG1134" s="165"/>
      <c r="EH1134" s="166"/>
      <c r="EI1134" s="165"/>
      <c r="EJ1134" s="164"/>
      <c r="EK1134" s="164"/>
      <c r="EL1134" s="278"/>
      <c r="EM1134" s="278"/>
      <c r="EN1134" s="278"/>
      <c r="EO1134" s="278"/>
      <c r="EP1134" s="278"/>
      <c r="EQ1134" s="278"/>
      <c r="ER1134" s="165"/>
      <c r="ES1134" s="166"/>
      <c r="ET1134" s="166"/>
      <c r="EU1134" s="166"/>
      <c r="EV1134" s="166"/>
      <c r="EW1134" s="166"/>
      <c r="EX1134" s="284"/>
    </row>
    <row r="1135" spans="1:260" ht="13" customHeight="1">
      <c r="A1135" s="160" t="s">
        <v>19</v>
      </c>
      <c r="B1135" s="160">
        <v>10344</v>
      </c>
      <c r="C1135" s="160">
        <v>493329</v>
      </c>
      <c r="D1135" s="160">
        <v>19198</v>
      </c>
      <c r="E1135" s="160" t="s">
        <v>2172</v>
      </c>
      <c r="F1135" s="160" t="s">
        <v>2172</v>
      </c>
      <c r="G1135" s="175"/>
      <c r="H1135" s="168" t="s">
        <v>1031</v>
      </c>
      <c r="I1135" s="169" t="s">
        <v>1136</v>
      </c>
      <c r="J1135" s="170">
        <v>41</v>
      </c>
      <c r="K1135" s="161">
        <v>3</v>
      </c>
      <c r="L1135" s="161" t="s">
        <v>837</v>
      </c>
      <c r="Z1135" s="163">
        <v>16</v>
      </c>
      <c r="AA1135" s="163">
        <v>40</v>
      </c>
      <c r="AB1135" s="163">
        <v>36</v>
      </c>
      <c r="AC1135" s="163">
        <v>4</v>
      </c>
      <c r="AD1135" s="163">
        <v>3</v>
      </c>
      <c r="AE1135" s="163">
        <v>1</v>
      </c>
      <c r="AF1135" s="163">
        <v>0</v>
      </c>
      <c r="AG1135" s="163">
        <v>0</v>
      </c>
      <c r="AH1135" s="163">
        <v>2</v>
      </c>
      <c r="AI1135" s="163">
        <v>3</v>
      </c>
      <c r="AJ1135" s="163">
        <v>0</v>
      </c>
      <c r="AK1135" s="163">
        <v>0</v>
      </c>
      <c r="AL1135" s="163">
        <v>4</v>
      </c>
      <c r="AM1135" s="163">
        <v>0</v>
      </c>
      <c r="AN1135" s="163">
        <v>8</v>
      </c>
      <c r="AO1135" s="163">
        <v>0</v>
      </c>
      <c r="AP1135" s="163">
        <v>0</v>
      </c>
      <c r="AQ1135" s="163">
        <v>0</v>
      </c>
      <c r="AR1135" s="163">
        <v>0</v>
      </c>
      <c r="AS1135" s="278">
        <v>0.1</v>
      </c>
      <c r="AT1135" s="278">
        <v>0.2</v>
      </c>
      <c r="AU1135" s="278">
        <v>0.39285713999999999</v>
      </c>
      <c r="AV1135" s="278">
        <v>0.17857143</v>
      </c>
      <c r="AW1135" s="278">
        <v>0</v>
      </c>
      <c r="AX1135" s="278">
        <v>0.17857143</v>
      </c>
      <c r="AY1135" s="456">
        <v>107.91200000000001</v>
      </c>
      <c r="AZ1135" s="278">
        <v>8.783784E-2</v>
      </c>
      <c r="BA1135" s="278">
        <v>0.39285714199999999</v>
      </c>
      <c r="BB1135" s="278">
        <v>7.1428570999999996E-2</v>
      </c>
      <c r="BC1135" s="278">
        <v>0.53571428499999996</v>
      </c>
      <c r="BD1135" s="164">
        <v>0.14285714199999999</v>
      </c>
      <c r="BE1135" s="164">
        <v>0.111111111</v>
      </c>
      <c r="BF1135" s="164">
        <v>0.2</v>
      </c>
      <c r="BG1135" s="164">
        <v>0.13888888799999999</v>
      </c>
      <c r="BH1135" s="164">
        <v>0.338888888</v>
      </c>
      <c r="BI1135" s="164">
        <v>2.7777777E-2</v>
      </c>
      <c r="BJ1135" s="165">
        <v>18.257749788766301</v>
      </c>
      <c r="BK1135" s="164">
        <v>0.16737423241138399</v>
      </c>
      <c r="BL1135" s="165">
        <v>-4.6865975841587897</v>
      </c>
      <c r="BM1135" s="165">
        <v>-5.00667079991301E-2</v>
      </c>
      <c r="BN1135" s="165">
        <v>3.0774114408058701</v>
      </c>
      <c r="BO1135" s="165">
        <v>3.8052814427786498E-2</v>
      </c>
      <c r="BP1135" s="165">
        <v>0.15793636022135599</v>
      </c>
      <c r="BQ1135" s="165">
        <v>-4.0997895885898297</v>
      </c>
      <c r="BR1135" s="165">
        <v>-4.3711935010446803</v>
      </c>
      <c r="BS1135" s="284">
        <v>-0.42503001081771802</v>
      </c>
      <c r="BT1135" s="289"/>
      <c r="BU1135" s="279"/>
      <c r="BV1135" s="290"/>
      <c r="BW1135" s="289"/>
      <c r="BX1135" s="289"/>
      <c r="BY1135" s="289"/>
      <c r="BZ1135" s="289"/>
      <c r="CA1135" s="279"/>
      <c r="CB1135" s="290"/>
      <c r="CC1135" s="289"/>
      <c r="CD1135" s="279"/>
      <c r="CE1135" s="328"/>
      <c r="CF1135" s="290"/>
      <c r="CG1135" s="289"/>
      <c r="CH1135" s="279"/>
      <c r="CI1135" s="328"/>
      <c r="CJ1135" s="290"/>
      <c r="CK1135" s="289"/>
      <c r="CL1135" s="279"/>
      <c r="CM1135" s="328"/>
      <c r="CN1135" s="290"/>
      <c r="CO1135" s="289"/>
      <c r="CP1135" s="279"/>
      <c r="CQ1135" s="328"/>
      <c r="CR1135" s="290"/>
      <c r="CS1135" s="289"/>
      <c r="CT1135" s="279"/>
      <c r="CU1135" s="328"/>
      <c r="CV1135" s="328"/>
      <c r="CW1135" s="290"/>
      <c r="CX1135" s="289"/>
      <c r="CY1135" s="279"/>
      <c r="CZ1135" s="328"/>
      <c r="DA1135" s="328"/>
      <c r="DB1135" s="290"/>
      <c r="DC1135" s="289"/>
      <c r="DD1135" s="279"/>
      <c r="DE1135" s="328"/>
      <c r="DF1135" s="328"/>
      <c r="DG1135" s="290"/>
      <c r="DH1135" s="289"/>
      <c r="DI1135" s="284">
        <v>-1.03246782720088</v>
      </c>
      <c r="DP1135" s="165"/>
      <c r="DQ1135" s="165"/>
      <c r="DR1135" s="165"/>
      <c r="ED1135" s="165"/>
      <c r="EE1135" s="165"/>
      <c r="EF1135" s="165"/>
      <c r="EG1135" s="165"/>
      <c r="EH1135" s="166"/>
      <c r="EI1135" s="165"/>
      <c r="EJ1135" s="164"/>
      <c r="EK1135" s="164"/>
      <c r="EL1135" s="278"/>
      <c r="EM1135" s="278"/>
      <c r="EN1135" s="278"/>
      <c r="EO1135" s="278"/>
      <c r="EP1135" s="278"/>
      <c r="EQ1135" s="278"/>
      <c r="ER1135" s="165"/>
      <c r="ES1135" s="166"/>
      <c r="ET1135" s="166"/>
      <c r="EU1135" s="166"/>
      <c r="EV1135" s="166"/>
      <c r="EW1135" s="166"/>
      <c r="EX1135" s="284"/>
    </row>
    <row r="1136" spans="1:260" ht="13" customHeight="1">
      <c r="A1136" s="160" t="s">
        <v>19</v>
      </c>
      <c r="C1136" s="160">
        <v>670223</v>
      </c>
      <c r="D1136" s="160">
        <v>27845</v>
      </c>
      <c r="E1136" s="160" t="s">
        <v>686</v>
      </c>
      <c r="F1136" s="160" t="s">
        <v>686</v>
      </c>
      <c r="G1136" s="175"/>
      <c r="H1136" s="162" t="s">
        <v>3564</v>
      </c>
      <c r="I1136" s="162" t="s">
        <v>531</v>
      </c>
      <c r="J1136" s="160">
        <v>27</v>
      </c>
      <c r="K1136" s="161">
        <v>3</v>
      </c>
      <c r="Z1136" s="163">
        <v>42</v>
      </c>
      <c r="AA1136" s="163">
        <v>134</v>
      </c>
      <c r="AB1136" s="163">
        <v>120</v>
      </c>
      <c r="AC1136" s="163">
        <v>21</v>
      </c>
      <c r="AD1136" s="163">
        <v>10</v>
      </c>
      <c r="AE1136" s="163">
        <v>4</v>
      </c>
      <c r="AF1136" s="163">
        <v>0</v>
      </c>
      <c r="AG1136" s="163">
        <v>7</v>
      </c>
      <c r="AH1136" s="163">
        <v>15</v>
      </c>
      <c r="AI1136" s="163">
        <v>14</v>
      </c>
      <c r="AJ1136" s="163">
        <v>0</v>
      </c>
      <c r="AK1136" s="163">
        <v>0</v>
      </c>
      <c r="AL1136" s="163">
        <v>11</v>
      </c>
      <c r="AM1136" s="163">
        <v>1</v>
      </c>
      <c r="AN1136" s="163">
        <v>50</v>
      </c>
      <c r="AO1136" s="163">
        <v>2</v>
      </c>
      <c r="AP1136" s="163">
        <v>1</v>
      </c>
      <c r="AQ1136" s="163">
        <v>0</v>
      </c>
      <c r="AR1136" s="163">
        <v>1</v>
      </c>
      <c r="AS1136" s="278">
        <v>8.2089551999999996E-2</v>
      </c>
      <c r="AT1136" s="278">
        <v>0.37313432800000002</v>
      </c>
      <c r="AU1136" s="278">
        <v>0.50704225000000003</v>
      </c>
      <c r="AV1136" s="278">
        <v>0.1971831</v>
      </c>
      <c r="AW1136" s="278">
        <v>8.4507040000000005E-2</v>
      </c>
      <c r="AX1136" s="278">
        <v>0.38028169000000001</v>
      </c>
      <c r="AY1136" s="456">
        <v>108.17</v>
      </c>
      <c r="AZ1136" s="278">
        <v>0.19589551999999999</v>
      </c>
      <c r="BA1136" s="278">
        <v>0.36619718299999998</v>
      </c>
      <c r="BB1136" s="278">
        <v>0.14084506999999999</v>
      </c>
      <c r="BC1136" s="278">
        <v>0.49295774599999997</v>
      </c>
      <c r="BD1136" s="164">
        <v>0.21875</v>
      </c>
      <c r="BE1136" s="164">
        <v>0.17499999999999999</v>
      </c>
      <c r="BF1136" s="164">
        <v>0.253731343</v>
      </c>
      <c r="BG1136" s="164">
        <v>0.383333333</v>
      </c>
      <c r="BH1136" s="164">
        <v>0.63706467600000005</v>
      </c>
      <c r="BI1136" s="164">
        <v>0.20833333300000001</v>
      </c>
      <c r="BJ1136" s="165">
        <v>136.933127030782</v>
      </c>
      <c r="BK1136" s="164">
        <v>0.27613443001768601</v>
      </c>
      <c r="BL1136" s="165">
        <v>-4.0265706640453498</v>
      </c>
      <c r="BM1136" s="165">
        <v>11.505807771089501</v>
      </c>
      <c r="BN1136" s="165">
        <v>72.191629989602106</v>
      </c>
      <c r="BO1136" s="165">
        <v>-0.12710559973459001</v>
      </c>
      <c r="BP1136" s="165">
        <v>-0.42438555229455199</v>
      </c>
      <c r="BQ1136" s="165">
        <v>-4.2911272899032999</v>
      </c>
      <c r="BR1136" s="165">
        <v>-4.7776004730509003</v>
      </c>
      <c r="BS1136" s="284">
        <v>-0.44486621545744698</v>
      </c>
      <c r="BT1136" s="289"/>
      <c r="BU1136" s="279"/>
      <c r="BV1136" s="290"/>
      <c r="BW1136" s="289"/>
      <c r="BX1136" s="289"/>
      <c r="BY1136" s="289"/>
      <c r="BZ1136" s="289"/>
      <c r="CA1136" s="279"/>
      <c r="CB1136" s="290"/>
      <c r="CC1136" s="289"/>
      <c r="CD1136" s="279"/>
      <c r="CE1136" s="328"/>
      <c r="CF1136" s="290"/>
      <c r="CG1136" s="289"/>
      <c r="CH1136" s="279"/>
      <c r="CI1136" s="328"/>
      <c r="CJ1136" s="290"/>
      <c r="CK1136" s="289"/>
      <c r="CL1136" s="279"/>
      <c r="CM1136" s="328"/>
      <c r="CN1136" s="290"/>
      <c r="CO1136" s="289"/>
      <c r="CP1136" s="279"/>
      <c r="CQ1136" s="328"/>
      <c r="CR1136" s="290"/>
      <c r="CS1136" s="289"/>
      <c r="CT1136" s="279"/>
      <c r="CU1136" s="328"/>
      <c r="CV1136" s="328"/>
      <c r="CW1136" s="290"/>
      <c r="CX1136" s="289"/>
      <c r="CY1136" s="279"/>
      <c r="CZ1136" s="328"/>
      <c r="DA1136" s="328"/>
      <c r="DB1136" s="290"/>
      <c r="DC1136" s="289"/>
      <c r="DD1136" s="279"/>
      <c r="DE1136" s="328"/>
      <c r="DF1136" s="328"/>
      <c r="DG1136" s="290"/>
      <c r="DH1136" s="289"/>
      <c r="DI1136" s="284">
        <v>-3.88149714469909</v>
      </c>
      <c r="DP1136" s="165"/>
      <c r="DQ1136" s="165"/>
      <c r="DR1136" s="165"/>
      <c r="ED1136" s="165"/>
      <c r="EE1136" s="165"/>
      <c r="EF1136" s="165"/>
      <c r="EG1136" s="165"/>
      <c r="EH1136" s="166"/>
      <c r="EI1136" s="165"/>
      <c r="EJ1136" s="164"/>
      <c r="EK1136" s="164"/>
      <c r="EL1136" s="278"/>
      <c r="EM1136" s="278"/>
      <c r="EN1136" s="278"/>
      <c r="EO1136" s="278"/>
      <c r="EP1136" s="278"/>
      <c r="EQ1136" s="278"/>
      <c r="ER1136" s="165"/>
      <c r="ES1136" s="166"/>
      <c r="ET1136" s="166"/>
      <c r="EU1136" s="166"/>
      <c r="EV1136" s="166"/>
      <c r="EW1136" s="166"/>
      <c r="EX1136" s="284"/>
    </row>
    <row r="1137" spans="1:154" ht="13" customHeight="1">
      <c r="A1137" s="160" t="s">
        <v>19</v>
      </c>
      <c r="B1137" s="160">
        <v>12544</v>
      </c>
      <c r="C1137" s="160">
        <v>669477</v>
      </c>
      <c r="D1137" s="160">
        <v>27577</v>
      </c>
      <c r="E1137" s="160" t="s">
        <v>2177</v>
      </c>
      <c r="F1137" s="160" t="s">
        <v>2177</v>
      </c>
      <c r="G1137" s="175"/>
      <c r="H1137" s="162" t="s">
        <v>3549</v>
      </c>
      <c r="I1137" s="162" t="s">
        <v>209</v>
      </c>
      <c r="J1137" s="160">
        <v>26</v>
      </c>
      <c r="K1137" s="161">
        <v>4</v>
      </c>
      <c r="L1137" s="161" t="s">
        <v>837</v>
      </c>
      <c r="Z1137" s="163">
        <v>34</v>
      </c>
      <c r="AA1137" s="163">
        <v>112</v>
      </c>
      <c r="AB1137" s="163">
        <v>98</v>
      </c>
      <c r="AC1137" s="163">
        <v>27</v>
      </c>
      <c r="AD1137" s="163">
        <v>19</v>
      </c>
      <c r="AE1137" s="163">
        <v>4</v>
      </c>
      <c r="AF1137" s="163">
        <v>0</v>
      </c>
      <c r="AG1137" s="163">
        <v>4</v>
      </c>
      <c r="AH1137" s="163">
        <v>13</v>
      </c>
      <c r="AI1137" s="163">
        <v>15</v>
      </c>
      <c r="AJ1137" s="163">
        <v>0</v>
      </c>
      <c r="AK1137" s="163">
        <v>0</v>
      </c>
      <c r="AL1137" s="163">
        <v>10</v>
      </c>
      <c r="AM1137" s="163">
        <v>0</v>
      </c>
      <c r="AN1137" s="163">
        <v>29</v>
      </c>
      <c r="AO1137" s="163">
        <v>3</v>
      </c>
      <c r="AP1137" s="163">
        <v>0</v>
      </c>
      <c r="AQ1137" s="163">
        <v>1</v>
      </c>
      <c r="AR1137" s="163">
        <v>3</v>
      </c>
      <c r="AS1137" s="278">
        <v>8.9285714000000002E-2</v>
      </c>
      <c r="AT1137" s="278">
        <v>0.258928571</v>
      </c>
      <c r="AU1137" s="278">
        <v>0.5</v>
      </c>
      <c r="AV1137" s="278">
        <v>0.24285714</v>
      </c>
      <c r="AW1137" s="278">
        <v>0.1</v>
      </c>
      <c r="AX1137" s="278">
        <v>0.5</v>
      </c>
      <c r="AY1137" s="456">
        <v>111.569</v>
      </c>
      <c r="AZ1137" s="278">
        <v>0.12958434999999999</v>
      </c>
      <c r="BA1137" s="278">
        <v>0.40579710099999999</v>
      </c>
      <c r="BB1137" s="278">
        <v>0.28985507199999999</v>
      </c>
      <c r="BC1137" s="278">
        <v>0.30434782599999999</v>
      </c>
      <c r="BD1137" s="164">
        <v>0.353846153</v>
      </c>
      <c r="BE1137" s="164">
        <v>0.27551020399999998</v>
      </c>
      <c r="BF1137" s="164">
        <v>0.36036035999999999</v>
      </c>
      <c r="BG1137" s="164">
        <v>0.43877550999999998</v>
      </c>
      <c r="BH1137" s="164">
        <v>0.79913586999999997</v>
      </c>
      <c r="BI1137" s="164">
        <v>0.163265306</v>
      </c>
      <c r="BJ1137" s="165">
        <v>107.310858825541</v>
      </c>
      <c r="BK1137" s="164">
        <v>0.35357855139551903</v>
      </c>
      <c r="BL1137" s="165">
        <v>3.5820942922344998</v>
      </c>
      <c r="BM1137" s="165">
        <v>16.5643807454815</v>
      </c>
      <c r="BN1137" s="165">
        <v>129.56170813539799</v>
      </c>
      <c r="BO1137" s="165">
        <v>0.25173485949692098</v>
      </c>
      <c r="BP1137" s="165">
        <v>-0.69233711063861803</v>
      </c>
      <c r="BQ1137" s="165">
        <v>5.7047107993474802</v>
      </c>
      <c r="BR1137" s="165">
        <v>3.1755814804545199</v>
      </c>
      <c r="BS1137" s="284">
        <v>0.59141408122669203</v>
      </c>
      <c r="BT1137" s="289"/>
      <c r="BU1137" s="279"/>
      <c r="BV1137" s="290"/>
      <c r="BW1137" s="289"/>
      <c r="BX1137" s="289"/>
      <c r="BY1137" s="289"/>
      <c r="BZ1137" s="289"/>
      <c r="CA1137" s="279"/>
      <c r="CB1137" s="290"/>
      <c r="CC1137" s="289"/>
      <c r="CD1137" s="279"/>
      <c r="CE1137" s="328"/>
      <c r="CF1137" s="290"/>
      <c r="CG1137" s="289"/>
      <c r="CH1137" s="279"/>
      <c r="CI1137" s="328"/>
      <c r="CJ1137" s="290"/>
      <c r="CK1137" s="289"/>
      <c r="CL1137" s="279"/>
      <c r="CM1137" s="328"/>
      <c r="CN1137" s="290"/>
      <c r="CO1137" s="289"/>
      <c r="CP1137" s="279"/>
      <c r="CQ1137" s="328"/>
      <c r="CR1137" s="290"/>
      <c r="CS1137" s="289"/>
      <c r="CT1137" s="279"/>
      <c r="CU1137" s="328"/>
      <c r="CV1137" s="328"/>
      <c r="CW1137" s="290"/>
      <c r="CX1137" s="289"/>
      <c r="CY1137" s="279"/>
      <c r="CZ1137" s="328"/>
      <c r="DA1137" s="328"/>
      <c r="DB1137" s="290"/>
      <c r="DC1137" s="289"/>
      <c r="DD1137" s="279"/>
      <c r="DE1137" s="328"/>
      <c r="DF1137" s="328"/>
      <c r="DG1137" s="290"/>
      <c r="DH1137" s="289"/>
      <c r="DI1137" s="284">
        <v>-1.12171155214309</v>
      </c>
      <c r="DP1137" s="165"/>
      <c r="DQ1137" s="165"/>
      <c r="DR1137" s="165"/>
      <c r="ED1137" s="165"/>
      <c r="EE1137" s="165"/>
      <c r="EF1137" s="165"/>
      <c r="EG1137" s="165"/>
      <c r="EH1137" s="166"/>
      <c r="EI1137" s="165"/>
      <c r="EJ1137" s="164"/>
      <c r="EK1137" s="164"/>
      <c r="EL1137" s="278"/>
      <c r="EM1137" s="278"/>
      <c r="EN1137" s="278"/>
      <c r="EO1137" s="278"/>
      <c r="EP1137" s="278"/>
      <c r="EQ1137" s="278"/>
      <c r="ER1137" s="165"/>
      <c r="ES1137" s="166"/>
      <c r="ET1137" s="166"/>
      <c r="EU1137" s="166"/>
      <c r="EV1137" s="166"/>
      <c r="EW1137" s="166"/>
      <c r="EX1137" s="284"/>
    </row>
    <row r="1138" spans="1:154" ht="13" customHeight="1">
      <c r="A1138" s="160" t="s">
        <v>19</v>
      </c>
      <c r="B1138" s="160">
        <v>12710</v>
      </c>
      <c r="C1138" s="160">
        <v>665877</v>
      </c>
      <c r="D1138" s="160">
        <v>21746</v>
      </c>
      <c r="E1138" s="160" t="s">
        <v>276</v>
      </c>
      <c r="F1138" s="160" t="s">
        <v>276</v>
      </c>
      <c r="G1138" s="175"/>
      <c r="H1138" s="162" t="s">
        <v>3422</v>
      </c>
      <c r="I1138" s="162" t="s">
        <v>3356</v>
      </c>
      <c r="J1138" s="160">
        <v>26</v>
      </c>
      <c r="K1138" s="161">
        <v>4</v>
      </c>
      <c r="L1138" s="161" t="s">
        <v>837</v>
      </c>
      <c r="Z1138" s="163">
        <v>7</v>
      </c>
      <c r="AA1138" s="163">
        <v>13</v>
      </c>
      <c r="AB1138" s="163">
        <v>12</v>
      </c>
      <c r="AC1138" s="163">
        <v>6</v>
      </c>
      <c r="AD1138" s="163">
        <v>4</v>
      </c>
      <c r="AE1138" s="163">
        <v>2</v>
      </c>
      <c r="AF1138" s="163">
        <v>0</v>
      </c>
      <c r="AG1138" s="163">
        <v>0</v>
      </c>
      <c r="AH1138" s="163">
        <v>1</v>
      </c>
      <c r="AI1138" s="163">
        <v>0</v>
      </c>
      <c r="AJ1138" s="163">
        <v>1</v>
      </c>
      <c r="AK1138" s="163">
        <v>0</v>
      </c>
      <c r="AL1138" s="163">
        <v>1</v>
      </c>
      <c r="AM1138" s="163">
        <v>0</v>
      </c>
      <c r="AN1138" s="163">
        <v>2</v>
      </c>
      <c r="AO1138" s="163">
        <v>0</v>
      </c>
      <c r="AP1138" s="163">
        <v>0</v>
      </c>
      <c r="AQ1138" s="163">
        <v>0</v>
      </c>
      <c r="AR1138" s="163">
        <v>0</v>
      </c>
      <c r="AS1138" s="278">
        <v>7.6923076000000007E-2</v>
      </c>
      <c r="AT1138" s="278">
        <v>0.15384615300000001</v>
      </c>
      <c r="AU1138" s="278">
        <v>0.6</v>
      </c>
      <c r="AV1138" s="278">
        <v>0.1</v>
      </c>
      <c r="AW1138" s="278">
        <v>0</v>
      </c>
      <c r="AX1138" s="278">
        <v>0.4</v>
      </c>
      <c r="AY1138" s="456">
        <v>100.708</v>
      </c>
      <c r="AZ1138" s="278">
        <v>5.7692309999999997E-2</v>
      </c>
      <c r="BA1138" s="278">
        <v>0.55555555499999998</v>
      </c>
      <c r="BB1138" s="278">
        <v>0.222222222</v>
      </c>
      <c r="BC1138" s="278">
        <v>0.222222222</v>
      </c>
      <c r="BD1138" s="164">
        <v>0.6</v>
      </c>
      <c r="BE1138" s="164">
        <v>0.5</v>
      </c>
      <c r="BF1138" s="164">
        <v>0.53846153799999996</v>
      </c>
      <c r="BG1138" s="164">
        <v>0.66666666600000002</v>
      </c>
      <c r="BH1138" s="164">
        <v>1.205128204</v>
      </c>
      <c r="BI1138" s="164">
        <v>0.16666666599999999</v>
      </c>
      <c r="BJ1138" s="165">
        <v>109.54650136171399</v>
      </c>
      <c r="BK1138" s="164">
        <v>0.52024825719686596</v>
      </c>
      <c r="BL1138" s="165">
        <v>2.1512902577736899</v>
      </c>
      <c r="BM1138" s="165">
        <v>3.6581627925255802</v>
      </c>
      <c r="BN1138" s="165">
        <v>242.90510601807901</v>
      </c>
      <c r="BO1138" s="165">
        <v>-1.7307245320805801E-2</v>
      </c>
      <c r="BP1138" s="165">
        <v>0.25670767063274902</v>
      </c>
      <c r="BQ1138" s="165">
        <v>2.8737861461335301</v>
      </c>
      <c r="BR1138" s="165">
        <v>2.4270131958977799</v>
      </c>
      <c r="BS1138" s="284">
        <v>0.297928791316111</v>
      </c>
      <c r="BT1138" s="289"/>
      <c r="BU1138" s="279"/>
      <c r="BV1138" s="290"/>
      <c r="BW1138" s="289"/>
      <c r="BX1138" s="289"/>
      <c r="BY1138" s="289"/>
      <c r="BZ1138" s="289"/>
      <c r="CA1138" s="279"/>
      <c r="CB1138" s="290"/>
      <c r="CC1138" s="289"/>
      <c r="CD1138" s="279"/>
      <c r="CE1138" s="328"/>
      <c r="CF1138" s="290"/>
      <c r="CG1138" s="289"/>
      <c r="CH1138" s="279"/>
      <c r="CI1138" s="328"/>
      <c r="CJ1138" s="290"/>
      <c r="CK1138" s="289"/>
      <c r="CL1138" s="279"/>
      <c r="CM1138" s="328"/>
      <c r="CN1138" s="290"/>
      <c r="CO1138" s="289"/>
      <c r="CP1138" s="279"/>
      <c r="CQ1138" s="328"/>
      <c r="CR1138" s="290"/>
      <c r="CS1138" s="289"/>
      <c r="CT1138" s="279"/>
      <c r="CU1138" s="328"/>
      <c r="CV1138" s="328"/>
      <c r="CW1138" s="290"/>
      <c r="CX1138" s="289"/>
      <c r="CY1138" s="279"/>
      <c r="CZ1138" s="328"/>
      <c r="DA1138" s="328"/>
      <c r="DB1138" s="290"/>
      <c r="DC1138" s="289"/>
      <c r="DD1138" s="279"/>
      <c r="DE1138" s="328"/>
      <c r="DF1138" s="328"/>
      <c r="DG1138" s="290"/>
      <c r="DH1138" s="289"/>
      <c r="DI1138" s="284">
        <v>2.3014634847640901E-2</v>
      </c>
      <c r="DP1138" s="165"/>
      <c r="DQ1138" s="165"/>
      <c r="DR1138" s="165"/>
      <c r="ED1138" s="165"/>
      <c r="EE1138" s="165"/>
      <c r="EF1138" s="165"/>
      <c r="EG1138" s="165"/>
      <c r="EH1138" s="166"/>
      <c r="EI1138" s="165"/>
      <c r="EJ1138" s="164"/>
      <c r="EK1138" s="164"/>
      <c r="EL1138" s="278"/>
      <c r="EM1138" s="278"/>
      <c r="EN1138" s="278"/>
      <c r="EO1138" s="278"/>
      <c r="EP1138" s="278"/>
      <c r="EQ1138" s="278"/>
      <c r="ER1138" s="165"/>
      <c r="ES1138" s="166"/>
      <c r="ET1138" s="166"/>
      <c r="EU1138" s="166"/>
      <c r="EV1138" s="166"/>
      <c r="EW1138" s="166"/>
      <c r="EX1138" s="284"/>
    </row>
    <row r="1139" spans="1:154" ht="13" customHeight="1">
      <c r="A1139" s="160" t="s">
        <v>19</v>
      </c>
      <c r="B1139" s="160">
        <v>11351</v>
      </c>
      <c r="C1139" s="160">
        <v>677595</v>
      </c>
      <c r="D1139" s="160">
        <v>23698</v>
      </c>
      <c r="E1139" s="160" t="s">
        <v>345</v>
      </c>
      <c r="F1139" s="160" t="s">
        <v>345</v>
      </c>
      <c r="G1139" s="175"/>
      <c r="H1139" s="162" t="s">
        <v>254</v>
      </c>
      <c r="I1139" s="162" t="s">
        <v>1193</v>
      </c>
      <c r="J1139" s="160">
        <v>24</v>
      </c>
      <c r="K1139" s="161">
        <v>4</v>
      </c>
      <c r="L1139" s="161" t="s">
        <v>2545</v>
      </c>
      <c r="Z1139" s="163">
        <v>24</v>
      </c>
      <c r="AA1139" s="163">
        <v>85</v>
      </c>
      <c r="AB1139" s="163">
        <v>77</v>
      </c>
      <c r="AC1139" s="163">
        <v>19</v>
      </c>
      <c r="AD1139" s="163">
        <v>13</v>
      </c>
      <c r="AE1139" s="163">
        <v>3</v>
      </c>
      <c r="AF1139" s="163">
        <v>0</v>
      </c>
      <c r="AG1139" s="163">
        <v>3</v>
      </c>
      <c r="AH1139" s="163">
        <v>11</v>
      </c>
      <c r="AI1139" s="163">
        <v>5</v>
      </c>
      <c r="AJ1139" s="163">
        <v>2</v>
      </c>
      <c r="AK1139" s="163">
        <v>0</v>
      </c>
      <c r="AL1139" s="163">
        <v>7</v>
      </c>
      <c r="AM1139" s="163">
        <v>0</v>
      </c>
      <c r="AN1139" s="163">
        <v>23</v>
      </c>
      <c r="AO1139" s="163">
        <v>1</v>
      </c>
      <c r="AP1139" s="163">
        <v>0</v>
      </c>
      <c r="AQ1139" s="163">
        <v>0</v>
      </c>
      <c r="AR1139" s="163">
        <v>2</v>
      </c>
      <c r="AS1139" s="278">
        <v>8.2352940999999999E-2</v>
      </c>
      <c r="AT1139" s="278">
        <v>0.27058823500000001</v>
      </c>
      <c r="AU1139" s="278">
        <v>0.46296295999999998</v>
      </c>
      <c r="AV1139" s="278">
        <v>0.20370369999999999</v>
      </c>
      <c r="AW1139" s="278">
        <v>9.2592590000000002E-2</v>
      </c>
      <c r="AX1139" s="278">
        <v>0.42592593000000001</v>
      </c>
      <c r="AY1139" s="165">
        <v>111.348</v>
      </c>
      <c r="AZ1139" s="278">
        <v>0.14589666000000001</v>
      </c>
      <c r="BA1139" s="278">
        <v>0.42592592499999998</v>
      </c>
      <c r="BB1139" s="278">
        <v>0.14814814800000001</v>
      </c>
      <c r="BC1139" s="278">
        <v>0.42592592499999998</v>
      </c>
      <c r="BD1139" s="164">
        <v>0.31372549</v>
      </c>
      <c r="BE1139" s="164">
        <v>0.24675324600000001</v>
      </c>
      <c r="BF1139" s="164">
        <v>0.31764705799999998</v>
      </c>
      <c r="BG1139" s="164">
        <v>0.40259740199999999</v>
      </c>
      <c r="BH1139" s="164">
        <v>0.72024445999999998</v>
      </c>
      <c r="BI1139" s="164">
        <v>0.15584415600000001</v>
      </c>
      <c r="BJ1139" s="164">
        <v>102.433092694547</v>
      </c>
      <c r="BK1139" s="164">
        <v>0.318524886580074</v>
      </c>
      <c r="BL1139" s="165">
        <v>0.33195270009685202</v>
      </c>
      <c r="BM1139" s="165">
        <v>10.184580811936099</v>
      </c>
      <c r="BN1139" s="165">
        <v>107.121788383374</v>
      </c>
      <c r="BO1139" s="165">
        <v>-0.35057931459002201</v>
      </c>
      <c r="BP1139" s="165">
        <v>0.37603026116266802</v>
      </c>
      <c r="BQ1139" s="165">
        <v>2.6992065316845801</v>
      </c>
      <c r="BR1139" s="165">
        <v>1.0832229593617</v>
      </c>
      <c r="BS1139" s="284">
        <v>0.27982991726064599</v>
      </c>
      <c r="BT1139" s="289"/>
      <c r="BU1139" s="279"/>
      <c r="BV1139" s="290"/>
      <c r="BW1139" s="289"/>
      <c r="BX1139" s="289"/>
      <c r="BY1139" s="289"/>
      <c r="BZ1139" s="289"/>
      <c r="CA1139" s="279"/>
      <c r="CB1139" s="290"/>
      <c r="CC1139" s="289"/>
      <c r="CD1139" s="279"/>
      <c r="CE1139" s="328"/>
      <c r="CF1139" s="290"/>
      <c r="CG1139" s="289"/>
      <c r="CH1139" s="279"/>
      <c r="CI1139" s="328"/>
      <c r="CJ1139" s="290"/>
      <c r="CK1139" s="289"/>
      <c r="CL1139" s="279"/>
      <c r="CM1139" s="328"/>
      <c r="CN1139" s="290"/>
      <c r="CO1139" s="289"/>
      <c r="CP1139" s="279"/>
      <c r="CQ1139" s="328"/>
      <c r="CR1139" s="290"/>
      <c r="CS1139" s="289"/>
      <c r="CT1139" s="279"/>
      <c r="CU1139" s="328"/>
      <c r="CV1139" s="328"/>
      <c r="CW1139" s="290"/>
      <c r="CX1139" s="289"/>
      <c r="CY1139" s="279"/>
      <c r="CZ1139" s="328"/>
      <c r="DA1139" s="328"/>
      <c r="DB1139" s="290"/>
      <c r="DC1139" s="289"/>
      <c r="DD1139" s="279"/>
      <c r="DE1139" s="328"/>
      <c r="DF1139" s="328"/>
      <c r="DG1139" s="290"/>
      <c r="DH1139" s="289"/>
      <c r="DI1139" s="284">
        <v>-1.15474387444555</v>
      </c>
      <c r="DP1139" s="165"/>
      <c r="DQ1139" s="165"/>
      <c r="DR1139" s="165"/>
      <c r="ED1139" s="165"/>
      <c r="EE1139" s="165"/>
      <c r="EF1139" s="165"/>
      <c r="EG1139" s="165"/>
      <c r="EH1139" s="166"/>
      <c r="EI1139" s="166"/>
      <c r="EJ1139" s="164"/>
      <c r="EK1139" s="164"/>
      <c r="EL1139" s="278"/>
      <c r="EM1139" s="278"/>
      <c r="EN1139" s="278"/>
      <c r="EO1139" s="278"/>
      <c r="EP1139" s="278"/>
      <c r="EQ1139" s="278"/>
      <c r="ER1139" s="165"/>
      <c r="ES1139" s="166"/>
      <c r="ET1139" s="166"/>
      <c r="EU1139" s="166"/>
      <c r="EV1139" s="166"/>
      <c r="EW1139" s="166"/>
      <c r="EX1139" s="284"/>
    </row>
    <row r="1140" spans="1:154" ht="13" customHeight="1">
      <c r="A1140" s="160" t="s">
        <v>19</v>
      </c>
      <c r="B1140" s="160">
        <v>10322</v>
      </c>
      <c r="C1140" s="160">
        <v>624428</v>
      </c>
      <c r="D1140" s="160">
        <v>15223</v>
      </c>
      <c r="E1140" s="160" t="s">
        <v>438</v>
      </c>
      <c r="F1140" s="160" t="s">
        <v>438</v>
      </c>
      <c r="G1140" s="175"/>
      <c r="H1140" s="168" t="s">
        <v>465</v>
      </c>
      <c r="I1140" s="169" t="s">
        <v>613</v>
      </c>
      <c r="J1140" s="170">
        <v>33</v>
      </c>
      <c r="K1140" s="161">
        <v>4</v>
      </c>
      <c r="L1140" s="161" t="s">
        <v>46</v>
      </c>
      <c r="Z1140" s="163">
        <v>74</v>
      </c>
      <c r="AA1140" s="163">
        <v>258</v>
      </c>
      <c r="AB1140" s="163">
        <v>231</v>
      </c>
      <c r="AC1140" s="163">
        <v>59</v>
      </c>
      <c r="AD1140" s="163">
        <v>46</v>
      </c>
      <c r="AE1140" s="163">
        <v>10</v>
      </c>
      <c r="AF1140" s="163">
        <v>0</v>
      </c>
      <c r="AG1140" s="163">
        <v>3</v>
      </c>
      <c r="AH1140" s="163">
        <v>22</v>
      </c>
      <c r="AI1140" s="163">
        <v>21</v>
      </c>
      <c r="AJ1140" s="163">
        <v>7</v>
      </c>
      <c r="AK1140" s="163">
        <v>5</v>
      </c>
      <c r="AL1140" s="163">
        <v>17</v>
      </c>
      <c r="AM1140" s="163">
        <v>2</v>
      </c>
      <c r="AN1140" s="163">
        <v>44</v>
      </c>
      <c r="AO1140" s="163">
        <v>6</v>
      </c>
      <c r="AP1140" s="163">
        <v>3</v>
      </c>
      <c r="AQ1140" s="163">
        <v>1</v>
      </c>
      <c r="AR1140" s="163">
        <v>8</v>
      </c>
      <c r="AS1140" s="278">
        <v>6.5891472000000006E-2</v>
      </c>
      <c r="AT1140" s="278">
        <v>0.170542635</v>
      </c>
      <c r="AU1140" s="278">
        <v>0.35602094000000001</v>
      </c>
      <c r="AV1140" s="278">
        <v>0.30366492</v>
      </c>
      <c r="AW1140" s="278">
        <v>1.04712E-2</v>
      </c>
      <c r="AX1140" s="278">
        <v>0.20418848000000001</v>
      </c>
      <c r="AY1140" s="456">
        <v>102.379</v>
      </c>
      <c r="AZ1140" s="278">
        <v>7.6470590000000005E-2</v>
      </c>
      <c r="BA1140" s="278">
        <v>0.38624338600000002</v>
      </c>
      <c r="BB1140" s="278">
        <v>0.243386243</v>
      </c>
      <c r="BC1140" s="278">
        <v>0.37037037</v>
      </c>
      <c r="BD1140" s="164">
        <v>0.29946524000000002</v>
      </c>
      <c r="BE1140" s="164">
        <v>0.255411255</v>
      </c>
      <c r="BF1140" s="164">
        <v>0.31906614700000002</v>
      </c>
      <c r="BG1140" s="164">
        <v>0.33766233699999998</v>
      </c>
      <c r="BH1140" s="164">
        <v>0.65672848399999995</v>
      </c>
      <c r="BI1140" s="164">
        <v>8.2251082000000003E-2</v>
      </c>
      <c r="BJ1140" s="165">
        <v>54.0619098141404</v>
      </c>
      <c r="BK1140" s="164">
        <v>0.29152033516004899</v>
      </c>
      <c r="BL1140" s="165">
        <v>-4.5730675856074301</v>
      </c>
      <c r="BM1140" s="165">
        <v>25.332556565622401</v>
      </c>
      <c r="BN1140" s="165">
        <v>81.983424773345305</v>
      </c>
      <c r="BO1140" s="165">
        <v>0.81902379498875999</v>
      </c>
      <c r="BP1140" s="165">
        <v>-1.8890211940743</v>
      </c>
      <c r="BQ1140" s="165">
        <v>1.11691987687219</v>
      </c>
      <c r="BR1140" s="165">
        <v>-7.3192949305711297</v>
      </c>
      <c r="BS1140" s="284">
        <v>0.115792397900302</v>
      </c>
      <c r="BT1140" s="289"/>
      <c r="BU1140" s="279"/>
      <c r="BV1140" s="290"/>
      <c r="BW1140" s="289"/>
      <c r="BX1140" s="289"/>
      <c r="BY1140" s="289"/>
      <c r="BZ1140" s="289"/>
      <c r="CA1140" s="279"/>
      <c r="CB1140" s="290"/>
      <c r="CC1140" s="289"/>
      <c r="CD1140" s="279"/>
      <c r="CE1140" s="328"/>
      <c r="CF1140" s="290"/>
      <c r="CG1140" s="289"/>
      <c r="CH1140" s="279"/>
      <c r="CI1140" s="328"/>
      <c r="CJ1140" s="290"/>
      <c r="CK1140" s="289"/>
      <c r="CL1140" s="279"/>
      <c r="CM1140" s="328"/>
      <c r="CN1140" s="290"/>
      <c r="CO1140" s="289"/>
      <c r="CP1140" s="279"/>
      <c r="CQ1140" s="328"/>
      <c r="CR1140" s="290"/>
      <c r="CS1140" s="289"/>
      <c r="CT1140" s="279"/>
      <c r="CU1140" s="328"/>
      <c r="CV1140" s="328"/>
      <c r="CW1140" s="290"/>
      <c r="CX1140" s="289"/>
      <c r="CY1140" s="279"/>
      <c r="CZ1140" s="328"/>
      <c r="DA1140" s="328"/>
      <c r="DB1140" s="290"/>
      <c r="DC1140" s="289"/>
      <c r="DD1140" s="279"/>
      <c r="DE1140" s="328"/>
      <c r="DF1140" s="328"/>
      <c r="DG1140" s="290"/>
      <c r="DH1140" s="289"/>
      <c r="DI1140" s="284">
        <v>2.6242086663842201E-2</v>
      </c>
      <c r="DP1140" s="165"/>
      <c r="DQ1140" s="165"/>
      <c r="DR1140" s="165"/>
      <c r="ED1140" s="165"/>
      <c r="EE1140" s="165"/>
      <c r="EF1140" s="165"/>
      <c r="EG1140" s="165"/>
      <c r="EH1140" s="166"/>
      <c r="EI1140" s="165"/>
      <c r="EJ1140" s="164"/>
      <c r="EK1140" s="164"/>
      <c r="EL1140" s="278"/>
      <c r="EM1140" s="278"/>
      <c r="EN1140" s="278"/>
      <c r="EO1140" s="278"/>
      <c r="EP1140" s="278"/>
      <c r="EQ1140" s="278"/>
      <c r="ER1140" s="165"/>
      <c r="ES1140" s="166"/>
      <c r="ET1140" s="166"/>
      <c r="EU1140" s="166"/>
      <c r="EV1140" s="166"/>
      <c r="EW1140" s="166"/>
      <c r="EX1140" s="284"/>
    </row>
    <row r="1141" spans="1:154" ht="13" customHeight="1">
      <c r="A1141" s="160" t="s">
        <v>19</v>
      </c>
      <c r="B1141" s="160">
        <v>12711</v>
      </c>
      <c r="C1141" s="160">
        <v>665839</v>
      </c>
      <c r="D1141" s="160">
        <v>21716</v>
      </c>
      <c r="E1141" s="160" t="s">
        <v>438</v>
      </c>
      <c r="F1141" s="160" t="s">
        <v>438</v>
      </c>
      <c r="G1141" s="175"/>
      <c r="H1141" s="162" t="s">
        <v>497</v>
      </c>
      <c r="I1141" s="162" t="s">
        <v>3378</v>
      </c>
      <c r="J1141" s="160">
        <v>26</v>
      </c>
      <c r="K1141" s="161">
        <v>4</v>
      </c>
      <c r="L1141" s="161" t="s">
        <v>46</v>
      </c>
      <c r="Z1141" s="163">
        <v>31</v>
      </c>
      <c r="AA1141" s="163">
        <v>102</v>
      </c>
      <c r="AB1141" s="163">
        <v>91</v>
      </c>
      <c r="AC1141" s="163">
        <v>19</v>
      </c>
      <c r="AD1141" s="163">
        <v>11</v>
      </c>
      <c r="AE1141" s="163">
        <v>4</v>
      </c>
      <c r="AF1141" s="163">
        <v>2</v>
      </c>
      <c r="AG1141" s="163">
        <v>2</v>
      </c>
      <c r="AH1141" s="163">
        <v>7</v>
      </c>
      <c r="AI1141" s="163">
        <v>12</v>
      </c>
      <c r="AJ1141" s="163">
        <v>0</v>
      </c>
      <c r="AK1141" s="163">
        <v>0</v>
      </c>
      <c r="AL1141" s="163">
        <v>11</v>
      </c>
      <c r="AM1141" s="163">
        <v>0</v>
      </c>
      <c r="AN1141" s="163">
        <v>16</v>
      </c>
      <c r="AO1141" s="163">
        <v>0</v>
      </c>
      <c r="AP1141" s="163">
        <v>0</v>
      </c>
      <c r="AQ1141" s="163">
        <v>0</v>
      </c>
      <c r="AR1141" s="163">
        <v>2</v>
      </c>
      <c r="AS1141" s="278">
        <v>0.10784313700000001</v>
      </c>
      <c r="AT1141" s="278">
        <v>0.156862745</v>
      </c>
      <c r="AU1141" s="278">
        <v>0.49333333000000001</v>
      </c>
      <c r="AV1141" s="278">
        <v>0.17333333000000001</v>
      </c>
      <c r="AW1141" s="278">
        <v>0.08</v>
      </c>
      <c r="AX1141" s="278">
        <v>0.42666667000000003</v>
      </c>
      <c r="AY1141" s="456">
        <v>108.46599999999999</v>
      </c>
      <c r="AZ1141" s="278">
        <v>8.1424940000000001E-2</v>
      </c>
      <c r="BA1141" s="278">
        <v>0.34666666600000001</v>
      </c>
      <c r="BB1141" s="278">
        <v>0.25333333299999999</v>
      </c>
      <c r="BC1141" s="278">
        <v>0.4</v>
      </c>
      <c r="BD1141" s="164">
        <v>0.23287671200000001</v>
      </c>
      <c r="BE1141" s="164">
        <v>0.20879120800000001</v>
      </c>
      <c r="BF1141" s="164">
        <v>0.29411764699999998</v>
      </c>
      <c r="BG1141" s="164">
        <v>0.36263736200000002</v>
      </c>
      <c r="BH1141" s="164">
        <v>0.65675500899999995</v>
      </c>
      <c r="BI1141" s="164">
        <v>0.15384615400000001</v>
      </c>
      <c r="BJ1141" s="165">
        <v>101.119847916412</v>
      </c>
      <c r="BK1141" s="164">
        <v>0.29163136318618099</v>
      </c>
      <c r="BL1141" s="165">
        <v>-1.7988858461894199</v>
      </c>
      <c r="BM1141" s="165">
        <v>10.0242678880177</v>
      </c>
      <c r="BN1141" s="165">
        <v>82.059550299140795</v>
      </c>
      <c r="BO1141" s="165">
        <v>-0.40762789008323902</v>
      </c>
      <c r="BP1141" s="165">
        <v>-0.93399867881089405</v>
      </c>
      <c r="BQ1141" s="165">
        <v>0.67112286048455505</v>
      </c>
      <c r="BR1141" s="165">
        <v>-3.0717799800030998</v>
      </c>
      <c r="BS1141" s="284">
        <v>6.9576096647897004E-2</v>
      </c>
      <c r="BT1141" s="289"/>
      <c r="BU1141" s="279"/>
      <c r="BV1141" s="290"/>
      <c r="BW1141" s="289"/>
      <c r="BX1141" s="289"/>
      <c r="BY1141" s="289"/>
      <c r="BZ1141" s="289"/>
      <c r="CA1141" s="279"/>
      <c r="CB1141" s="290"/>
      <c r="CC1141" s="289"/>
      <c r="CD1141" s="279"/>
      <c r="CE1141" s="328"/>
      <c r="CF1141" s="290"/>
      <c r="CG1141" s="289"/>
      <c r="CH1141" s="279"/>
      <c r="CI1141" s="328"/>
      <c r="CJ1141" s="290"/>
      <c r="CK1141" s="289"/>
      <c r="CL1141" s="279"/>
      <c r="CM1141" s="328"/>
      <c r="CN1141" s="290"/>
      <c r="CO1141" s="289"/>
      <c r="CP1141" s="279"/>
      <c r="CQ1141" s="328"/>
      <c r="CR1141" s="290"/>
      <c r="CS1141" s="289"/>
      <c r="CT1141" s="279"/>
      <c r="CU1141" s="328"/>
      <c r="CV1141" s="328"/>
      <c r="CW1141" s="290"/>
      <c r="CX1141" s="289"/>
      <c r="CY1141" s="279"/>
      <c r="CZ1141" s="328"/>
      <c r="DA1141" s="328"/>
      <c r="DB1141" s="290"/>
      <c r="DC1141" s="289"/>
      <c r="DD1141" s="279"/>
      <c r="DE1141" s="328"/>
      <c r="DF1141" s="328"/>
      <c r="DG1141" s="290"/>
      <c r="DH1141" s="289"/>
      <c r="DI1141" s="284">
        <v>0.418029904365539</v>
      </c>
      <c r="DP1141" s="165"/>
      <c r="DQ1141" s="165"/>
      <c r="DR1141" s="165"/>
      <c r="ED1141" s="165"/>
      <c r="EE1141" s="165"/>
      <c r="EF1141" s="165"/>
      <c r="EG1141" s="165"/>
      <c r="EH1141" s="166"/>
      <c r="EI1141" s="165"/>
      <c r="EJ1141" s="164"/>
      <c r="EK1141" s="164"/>
      <c r="EL1141" s="278"/>
      <c r="EM1141" s="278"/>
      <c r="EN1141" s="278"/>
      <c r="EO1141" s="278"/>
      <c r="EP1141" s="278"/>
      <c r="EQ1141" s="278"/>
      <c r="ER1141" s="165"/>
      <c r="ES1141" s="166"/>
      <c r="ET1141" s="166"/>
      <c r="EU1141" s="166"/>
      <c r="EV1141" s="166"/>
      <c r="EW1141" s="166"/>
      <c r="EX1141" s="284"/>
    </row>
    <row r="1142" spans="1:154" ht="13" customHeight="1">
      <c r="A1142" s="160" t="s">
        <v>19</v>
      </c>
      <c r="B1142" s="160">
        <v>12358</v>
      </c>
      <c r="C1142" s="160">
        <v>669208</v>
      </c>
      <c r="D1142" s="160">
        <v>29547</v>
      </c>
      <c r="E1142" s="160" t="s">
        <v>598</v>
      </c>
      <c r="F1142" s="160" t="s">
        <v>598</v>
      </c>
      <c r="G1142" s="175"/>
      <c r="H1142" s="162" t="s">
        <v>3971</v>
      </c>
      <c r="I1142" s="162" t="s">
        <v>549</v>
      </c>
      <c r="J1142" s="160">
        <v>25</v>
      </c>
      <c r="K1142" s="161">
        <v>4</v>
      </c>
      <c r="L1142" s="161" t="s">
        <v>837</v>
      </c>
      <c r="Z1142" s="163">
        <v>11</v>
      </c>
      <c r="AA1142" s="163">
        <v>39</v>
      </c>
      <c r="AB1142" s="163">
        <v>35</v>
      </c>
      <c r="AC1142" s="163">
        <v>7</v>
      </c>
      <c r="AD1142" s="163">
        <v>5</v>
      </c>
      <c r="AE1142" s="163">
        <v>1</v>
      </c>
      <c r="AF1142" s="163">
        <v>0</v>
      </c>
      <c r="AG1142" s="163">
        <v>1</v>
      </c>
      <c r="AH1142" s="163">
        <v>1</v>
      </c>
      <c r="AI1142" s="163">
        <v>3</v>
      </c>
      <c r="AJ1142" s="163">
        <v>2</v>
      </c>
      <c r="AK1142" s="163">
        <v>2</v>
      </c>
      <c r="AL1142" s="163">
        <v>4</v>
      </c>
      <c r="AM1142" s="163">
        <v>0</v>
      </c>
      <c r="AN1142" s="163">
        <v>11</v>
      </c>
      <c r="AO1142" s="163">
        <v>0</v>
      </c>
      <c r="AP1142" s="163">
        <v>0</v>
      </c>
      <c r="AQ1142" s="163">
        <v>0</v>
      </c>
      <c r="AR1142" s="163">
        <v>2</v>
      </c>
      <c r="AS1142" s="278">
        <v>0.102564102</v>
      </c>
      <c r="AT1142" s="278">
        <v>0.28205128200000001</v>
      </c>
      <c r="AU1142" s="278">
        <v>0.41666667000000002</v>
      </c>
      <c r="AV1142" s="278">
        <v>0.29166667000000002</v>
      </c>
      <c r="AW1142" s="278">
        <v>0.125</v>
      </c>
      <c r="AX1142" s="278">
        <v>0.33333332999999998</v>
      </c>
      <c r="AY1142" s="456">
        <v>104.017</v>
      </c>
      <c r="AZ1142" s="278">
        <v>0.16556291000000001</v>
      </c>
      <c r="BA1142" s="278">
        <v>0.5</v>
      </c>
      <c r="BB1142" s="278">
        <v>8.3333332999999996E-2</v>
      </c>
      <c r="BC1142" s="278">
        <v>0.41666666600000002</v>
      </c>
      <c r="BD1142" s="164">
        <v>0.26086956500000003</v>
      </c>
      <c r="BE1142" s="164">
        <v>0.2</v>
      </c>
      <c r="BF1142" s="164">
        <v>0.28205128200000001</v>
      </c>
      <c r="BG1142" s="164">
        <v>0.31428571399999999</v>
      </c>
      <c r="BH1142" s="164">
        <v>0.59633699600000001</v>
      </c>
      <c r="BI1142" s="164">
        <v>0.114285714</v>
      </c>
      <c r="BJ1142" s="165">
        <v>73.717282823739197</v>
      </c>
      <c r="BK1142" s="164">
        <v>0.270001866878607</v>
      </c>
      <c r="BL1142" s="165">
        <v>-1.36348526863564</v>
      </c>
      <c r="BM1142" s="165">
        <v>3.15713233562002</v>
      </c>
      <c r="BN1142" s="165">
        <v>76.860500979201305</v>
      </c>
      <c r="BO1142" s="165">
        <v>-0.11805331090012</v>
      </c>
      <c r="BP1142" s="165">
        <v>-0.48775068996474102</v>
      </c>
      <c r="BQ1142" s="165">
        <v>0.371427190637242</v>
      </c>
      <c r="BR1142" s="165">
        <v>-1.5262534123304901</v>
      </c>
      <c r="BS1142" s="284">
        <v>3.8506293906864199E-2</v>
      </c>
      <c r="BT1142" s="289"/>
      <c r="BU1142" s="279"/>
      <c r="BV1142" s="290"/>
      <c r="BW1142" s="289"/>
      <c r="BX1142" s="289"/>
      <c r="BY1142" s="289"/>
      <c r="BZ1142" s="289"/>
      <c r="CA1142" s="279"/>
      <c r="CB1142" s="290"/>
      <c r="CC1142" s="289"/>
      <c r="CD1142" s="279"/>
      <c r="CE1142" s="328"/>
      <c r="CF1142" s="290"/>
      <c r="CG1142" s="289"/>
      <c r="CH1142" s="279"/>
      <c r="CI1142" s="328"/>
      <c r="CJ1142" s="290"/>
      <c r="CK1142" s="289"/>
      <c r="CL1142" s="279"/>
      <c r="CM1142" s="328"/>
      <c r="CN1142" s="290"/>
      <c r="CO1142" s="289"/>
      <c r="CP1142" s="279"/>
      <c r="CQ1142" s="328"/>
      <c r="CR1142" s="290"/>
      <c r="CS1142" s="289"/>
      <c r="CT1142" s="279"/>
      <c r="CU1142" s="328"/>
      <c r="CV1142" s="328"/>
      <c r="CW1142" s="290"/>
      <c r="CX1142" s="289"/>
      <c r="CY1142" s="279"/>
      <c r="CZ1142" s="328"/>
      <c r="DA1142" s="328"/>
      <c r="DB1142" s="290"/>
      <c r="DC1142" s="289"/>
      <c r="DD1142" s="279"/>
      <c r="DE1142" s="328"/>
      <c r="DF1142" s="328"/>
      <c r="DG1142" s="290"/>
      <c r="DH1142" s="183"/>
      <c r="DI1142" s="284">
        <v>0.56252807378768899</v>
      </c>
      <c r="DP1142" s="165"/>
      <c r="DQ1142" s="165"/>
      <c r="DR1142" s="165"/>
      <c r="ED1142" s="165"/>
      <c r="EE1142" s="165"/>
      <c r="EF1142" s="165"/>
      <c r="EG1142" s="165"/>
      <c r="EH1142" s="166"/>
      <c r="EI1142" s="165"/>
      <c r="EL1142" s="278"/>
      <c r="EM1142" s="278"/>
      <c r="EN1142" s="278"/>
      <c r="EO1142" s="278"/>
      <c r="EP1142" s="278"/>
      <c r="EQ1142" s="278"/>
      <c r="ER1142" s="165"/>
    </row>
    <row r="1143" spans="1:154" ht="13" customHeight="1">
      <c r="A1143" s="160" t="s">
        <v>19</v>
      </c>
      <c r="B1143" s="160">
        <v>12080</v>
      </c>
      <c r="C1143" s="160">
        <v>679822</v>
      </c>
      <c r="D1143" s="160">
        <v>27501</v>
      </c>
      <c r="E1143" s="160" t="s">
        <v>14</v>
      </c>
      <c r="F1143" s="160" t="s">
        <v>14</v>
      </c>
      <c r="G1143" s="175"/>
      <c r="H1143" s="162" t="s">
        <v>4029</v>
      </c>
      <c r="I1143" s="162" t="s">
        <v>564</v>
      </c>
      <c r="J1143" s="160">
        <v>26</v>
      </c>
      <c r="K1143" s="161">
        <v>4</v>
      </c>
      <c r="L1143" s="161" t="s">
        <v>837</v>
      </c>
      <c r="Z1143" s="163">
        <v>3</v>
      </c>
      <c r="AA1143" s="163">
        <v>6</v>
      </c>
      <c r="AB1143" s="163">
        <v>6</v>
      </c>
      <c r="AC1143" s="163">
        <v>1</v>
      </c>
      <c r="AD1143" s="163">
        <v>0</v>
      </c>
      <c r="AE1143" s="163">
        <v>1</v>
      </c>
      <c r="AF1143" s="163">
        <v>0</v>
      </c>
      <c r="AG1143" s="163">
        <v>0</v>
      </c>
      <c r="AH1143" s="163">
        <v>0</v>
      </c>
      <c r="AI1143" s="163">
        <v>2</v>
      </c>
      <c r="AJ1143" s="163">
        <v>0</v>
      </c>
      <c r="AK1143" s="163">
        <v>0</v>
      </c>
      <c r="AL1143" s="163">
        <v>0</v>
      </c>
      <c r="AM1143" s="163">
        <v>0</v>
      </c>
      <c r="AN1143" s="163">
        <v>1</v>
      </c>
      <c r="AO1143" s="163">
        <v>0</v>
      </c>
      <c r="AP1143" s="163">
        <v>0</v>
      </c>
      <c r="AQ1143" s="163">
        <v>0</v>
      </c>
      <c r="AR1143" s="163">
        <v>0</v>
      </c>
      <c r="AS1143" s="278">
        <v>0</v>
      </c>
      <c r="AT1143" s="278">
        <v>0.16666666599999999</v>
      </c>
      <c r="AU1143" s="278">
        <v>0.4</v>
      </c>
      <c r="AV1143" s="278">
        <v>0.2</v>
      </c>
      <c r="AW1143" s="278">
        <v>0</v>
      </c>
      <c r="AX1143" s="278">
        <v>0.6</v>
      </c>
      <c r="AY1143" s="456">
        <v>100.97799999999999</v>
      </c>
      <c r="AZ1143" s="278">
        <v>3.8461540000000002E-2</v>
      </c>
      <c r="BA1143" s="278">
        <v>0.2</v>
      </c>
      <c r="BB1143" s="278">
        <v>0.2</v>
      </c>
      <c r="BC1143" s="278">
        <v>0.6</v>
      </c>
      <c r="BD1143" s="164">
        <v>0.2</v>
      </c>
      <c r="BE1143" s="164">
        <v>0.16666666599999999</v>
      </c>
      <c r="BF1143" s="164">
        <v>0.16666666599999999</v>
      </c>
      <c r="BG1143" s="164">
        <v>0.33333333300000001</v>
      </c>
      <c r="BH1143" s="164">
        <v>0.49999999899999997</v>
      </c>
      <c r="BI1143" s="164">
        <v>0.16666666699999999</v>
      </c>
      <c r="BJ1143" s="165">
        <v>107.50437126838899</v>
      </c>
      <c r="BK1143" s="164">
        <v>0.21022425095240199</v>
      </c>
      <c r="BL1143" s="165">
        <v>-0.49705484431036501</v>
      </c>
      <c r="BM1143" s="165">
        <v>0.19842478711358399</v>
      </c>
      <c r="BN1143" s="165">
        <v>29.1359653385197</v>
      </c>
      <c r="BO1143" s="165">
        <v>-9.9266658897830803E-2</v>
      </c>
      <c r="BP1143" s="165">
        <v>0.224467173218727</v>
      </c>
      <c r="BQ1143" s="165">
        <v>-3.6863996794305902E-2</v>
      </c>
      <c r="BR1143" s="165">
        <v>-0.26482267599352399</v>
      </c>
      <c r="BS1143" s="284">
        <v>-3.8217339250469799E-3</v>
      </c>
      <c r="BT1143" s="289"/>
      <c r="BU1143" s="279"/>
      <c r="BV1143" s="290"/>
      <c r="BW1143" s="289"/>
      <c r="BX1143" s="289"/>
      <c r="BY1143" s="289"/>
      <c r="BZ1143" s="289"/>
      <c r="CA1143" s="279"/>
      <c r="CB1143" s="290"/>
      <c r="CC1143" s="289"/>
      <c r="CD1143" s="279"/>
      <c r="CE1143" s="328"/>
      <c r="CF1143" s="290"/>
      <c r="CG1143" s="289"/>
      <c r="CH1143" s="279"/>
      <c r="CI1143" s="328"/>
      <c r="CJ1143" s="290"/>
      <c r="CK1143" s="289"/>
      <c r="CL1143" s="279"/>
      <c r="CM1143" s="328"/>
      <c r="CN1143" s="290"/>
      <c r="CO1143" s="289"/>
      <c r="CP1143" s="279"/>
      <c r="CQ1143" s="328"/>
      <c r="CR1143" s="290"/>
      <c r="CS1143" s="289"/>
      <c r="CT1143" s="279"/>
      <c r="CU1143" s="328"/>
      <c r="CV1143" s="328"/>
      <c r="CW1143" s="290"/>
      <c r="CX1143" s="289"/>
      <c r="CY1143" s="279"/>
      <c r="CZ1143" s="328"/>
      <c r="DA1143" s="328"/>
      <c r="DB1143" s="290"/>
      <c r="DC1143" s="289"/>
      <c r="DD1143" s="279"/>
      <c r="DE1143" s="328"/>
      <c r="DF1143" s="328"/>
      <c r="DG1143" s="290"/>
      <c r="DH1143" s="183"/>
      <c r="DI1143" s="284">
        <v>2.2550597786903302E-2</v>
      </c>
      <c r="DP1143" s="165"/>
      <c r="DQ1143" s="165"/>
      <c r="DR1143" s="165"/>
      <c r="ED1143" s="165"/>
      <c r="EE1143" s="165"/>
      <c r="EF1143" s="165"/>
      <c r="EG1143" s="165"/>
      <c r="EH1143" s="166"/>
      <c r="EI1143" s="165"/>
      <c r="EL1143" s="278"/>
      <c r="EM1143" s="278"/>
      <c r="EN1143" s="278"/>
      <c r="EO1143" s="278"/>
      <c r="EP1143" s="278"/>
      <c r="EQ1143" s="278"/>
      <c r="ER1143" s="165"/>
    </row>
    <row r="1144" spans="1:154" ht="13" customHeight="1">
      <c r="A1144" s="160" t="s">
        <v>19</v>
      </c>
      <c r="C1144" s="160">
        <v>669374</v>
      </c>
      <c r="D1144" s="160">
        <v>20003</v>
      </c>
      <c r="E1144" s="160" t="s">
        <v>246</v>
      </c>
      <c r="F1144" s="160" t="s">
        <v>246</v>
      </c>
      <c r="G1144" s="175"/>
      <c r="H1144" s="168" t="s">
        <v>1137</v>
      </c>
      <c r="I1144" s="169" t="s">
        <v>1126</v>
      </c>
      <c r="J1144" s="170">
        <v>28</v>
      </c>
      <c r="K1144" s="161">
        <v>4</v>
      </c>
      <c r="Z1144" s="163">
        <v>8</v>
      </c>
      <c r="AA1144" s="163">
        <v>21</v>
      </c>
      <c r="AB1144" s="163">
        <v>18</v>
      </c>
      <c r="AC1144" s="163">
        <v>4</v>
      </c>
      <c r="AD1144" s="163">
        <v>3</v>
      </c>
      <c r="AE1144" s="163">
        <v>1</v>
      </c>
      <c r="AF1144" s="163">
        <v>0</v>
      </c>
      <c r="AG1144" s="163">
        <v>0</v>
      </c>
      <c r="AH1144" s="163">
        <v>3</v>
      </c>
      <c r="AI1144" s="163">
        <v>1</v>
      </c>
      <c r="AJ1144" s="163">
        <v>0</v>
      </c>
      <c r="AK1144" s="163">
        <v>0</v>
      </c>
      <c r="AL1144" s="163">
        <v>0</v>
      </c>
      <c r="AM1144" s="163">
        <v>0</v>
      </c>
      <c r="AN1144" s="163">
        <v>7</v>
      </c>
      <c r="AO1144" s="163">
        <v>3</v>
      </c>
      <c r="AP1144" s="163">
        <v>0</v>
      </c>
      <c r="AQ1144" s="163">
        <v>0</v>
      </c>
      <c r="AR1144" s="163">
        <v>0</v>
      </c>
      <c r="AS1144" s="278">
        <v>0</v>
      </c>
      <c r="AT1144" s="278">
        <v>0.33333333300000001</v>
      </c>
      <c r="AU1144" s="278">
        <v>0.45454545000000002</v>
      </c>
      <c r="AV1144" s="278">
        <v>0.27272727000000002</v>
      </c>
      <c r="AW1144" s="278">
        <v>0</v>
      </c>
      <c r="AX1144" s="278">
        <v>0.18181818</v>
      </c>
      <c r="AY1144" s="456">
        <v>105.937</v>
      </c>
      <c r="AZ1144" s="278">
        <v>0.16</v>
      </c>
      <c r="BA1144" s="278">
        <v>0.27272727200000002</v>
      </c>
      <c r="BB1144" s="278">
        <v>0.36363636300000002</v>
      </c>
      <c r="BC1144" s="278">
        <v>0.36363636300000002</v>
      </c>
      <c r="BD1144" s="164">
        <v>0.36363636300000002</v>
      </c>
      <c r="BE1144" s="164">
        <v>0.222222222</v>
      </c>
      <c r="BF1144" s="164">
        <v>0.33333333300000001</v>
      </c>
      <c r="BG1144" s="164">
        <v>0.277777777</v>
      </c>
      <c r="BH1144" s="164">
        <v>0.61111110999999996</v>
      </c>
      <c r="BI1144" s="164">
        <v>5.5555555E-2</v>
      </c>
      <c r="BJ1144" s="165">
        <v>36.515500234811697</v>
      </c>
      <c r="BK1144" s="164">
        <v>0.29025259472074899</v>
      </c>
      <c r="BL1144" s="165">
        <v>-0.39355084523313799</v>
      </c>
      <c r="BM1144" s="165">
        <v>2.0406278647506801</v>
      </c>
      <c r="BN1144" s="165">
        <v>70.2586272917694</v>
      </c>
      <c r="BO1144" s="165">
        <v>1.18464770845102E-2</v>
      </c>
      <c r="BP1144" s="165">
        <v>-0.10867175925523</v>
      </c>
      <c r="BQ1144" s="165">
        <v>-0.23854839140304501</v>
      </c>
      <c r="BR1144" s="165">
        <v>-0.83831418994569296</v>
      </c>
      <c r="BS1144" s="284">
        <v>-2.47305924335155E-2</v>
      </c>
      <c r="BT1144" s="289"/>
      <c r="BU1144" s="279"/>
      <c r="BV1144" s="290"/>
      <c r="BW1144" s="289"/>
      <c r="BX1144" s="289"/>
      <c r="BY1144" s="289"/>
      <c r="BZ1144" s="289"/>
      <c r="CA1144" s="279"/>
      <c r="CB1144" s="290"/>
      <c r="CC1144" s="289"/>
      <c r="CD1144" s="279"/>
      <c r="CE1144" s="328"/>
      <c r="CF1144" s="290"/>
      <c r="CG1144" s="289"/>
      <c r="CH1144" s="279"/>
      <c r="CI1144" s="328"/>
      <c r="CJ1144" s="290"/>
      <c r="CK1144" s="289"/>
      <c r="CL1144" s="279"/>
      <c r="CM1144" s="328"/>
      <c r="CN1144" s="290"/>
      <c r="CO1144" s="289"/>
      <c r="CP1144" s="279"/>
      <c r="CQ1144" s="328"/>
      <c r="CR1144" s="290"/>
      <c r="CS1144" s="289"/>
      <c r="CT1144" s="279"/>
      <c r="CU1144" s="328"/>
      <c r="CV1144" s="328"/>
      <c r="CW1144" s="290"/>
      <c r="CX1144" s="289"/>
      <c r="CY1144" s="279"/>
      <c r="CZ1144" s="328"/>
      <c r="DA1144" s="328"/>
      <c r="DB1144" s="290"/>
      <c r="DC1144" s="289"/>
      <c r="DD1144" s="279"/>
      <c r="DE1144" s="328"/>
      <c r="DF1144" s="328"/>
      <c r="DG1144" s="290"/>
      <c r="DH1144" s="289"/>
      <c r="DI1144" s="284">
        <v>-8.47668647766113E-2</v>
      </c>
      <c r="DP1144" s="165"/>
      <c r="DQ1144" s="165"/>
      <c r="DR1144" s="165"/>
      <c r="ED1144" s="165"/>
      <c r="EE1144" s="165"/>
      <c r="EF1144" s="165"/>
      <c r="EG1144" s="165"/>
      <c r="EH1144" s="166"/>
      <c r="EI1144" s="165"/>
      <c r="EJ1144" s="164"/>
      <c r="EK1144" s="164"/>
      <c r="EL1144" s="278"/>
      <c r="EM1144" s="278"/>
      <c r="EN1144" s="278"/>
      <c r="EO1144" s="278"/>
      <c r="EP1144" s="278"/>
      <c r="EQ1144" s="278"/>
      <c r="ER1144" s="165"/>
      <c r="ES1144" s="166"/>
      <c r="ET1144" s="166"/>
      <c r="EU1144" s="166"/>
      <c r="EV1144" s="166"/>
      <c r="EW1144" s="166"/>
      <c r="EX1144" s="284"/>
    </row>
    <row r="1145" spans="1:154" ht="13" customHeight="1">
      <c r="A1145" s="160" t="s">
        <v>19</v>
      </c>
      <c r="B1145" s="160">
        <v>12816</v>
      </c>
      <c r="C1145" s="160">
        <v>663796</v>
      </c>
      <c r="D1145" s="160">
        <v>21547</v>
      </c>
      <c r="E1145" s="160" t="s">
        <v>2178</v>
      </c>
      <c r="F1145" s="160" t="s">
        <v>2178</v>
      </c>
      <c r="G1145" s="175"/>
      <c r="H1145" s="162" t="s">
        <v>3415</v>
      </c>
      <c r="I1145" s="162" t="s">
        <v>3416</v>
      </c>
      <c r="J1145" s="160">
        <v>28</v>
      </c>
      <c r="K1145" s="161">
        <v>4</v>
      </c>
      <c r="L1145" s="161" t="s">
        <v>837</v>
      </c>
      <c r="Z1145" s="163">
        <v>5</v>
      </c>
      <c r="AA1145" s="163">
        <v>10</v>
      </c>
      <c r="AB1145" s="163">
        <v>10</v>
      </c>
      <c r="AC1145" s="163">
        <v>2</v>
      </c>
      <c r="AD1145" s="163">
        <v>2</v>
      </c>
      <c r="AE1145" s="163">
        <v>0</v>
      </c>
      <c r="AF1145" s="163">
        <v>0</v>
      </c>
      <c r="AG1145" s="163">
        <v>0</v>
      </c>
      <c r="AH1145" s="163">
        <v>0</v>
      </c>
      <c r="AI1145" s="163">
        <v>1</v>
      </c>
      <c r="AJ1145" s="163">
        <v>0</v>
      </c>
      <c r="AK1145" s="163">
        <v>0</v>
      </c>
      <c r="AL1145" s="163">
        <v>0</v>
      </c>
      <c r="AM1145" s="163">
        <v>0</v>
      </c>
      <c r="AN1145" s="163">
        <v>3</v>
      </c>
      <c r="AO1145" s="163">
        <v>0</v>
      </c>
      <c r="AP1145" s="163">
        <v>0</v>
      </c>
      <c r="AQ1145" s="163">
        <v>0</v>
      </c>
      <c r="AR1145" s="163">
        <v>0</v>
      </c>
      <c r="AS1145" s="278">
        <v>0</v>
      </c>
      <c r="AT1145" s="278">
        <v>0.3</v>
      </c>
      <c r="AU1145" s="278">
        <v>0.42857142999999998</v>
      </c>
      <c r="AV1145" s="278">
        <v>0.42857142999999998</v>
      </c>
      <c r="AW1145" s="278">
        <v>0</v>
      </c>
      <c r="AX1145" s="278">
        <v>0.42857142999999998</v>
      </c>
      <c r="AY1145" s="165">
        <v>105.224</v>
      </c>
      <c r="AZ1145" s="278">
        <v>0.11111111</v>
      </c>
      <c r="BA1145" s="278">
        <v>0.71428571399999996</v>
      </c>
      <c r="BB1145" s="278">
        <v>0.28571428500000001</v>
      </c>
      <c r="BC1145" s="278">
        <v>0</v>
      </c>
      <c r="BD1145" s="164">
        <v>0.28571428500000001</v>
      </c>
      <c r="BE1145" s="164">
        <v>0.2</v>
      </c>
      <c r="BF1145" s="164">
        <v>0.2</v>
      </c>
      <c r="BG1145" s="164">
        <v>0.2</v>
      </c>
      <c r="BH1145" s="164">
        <v>0.4</v>
      </c>
      <c r="BI1145" s="164">
        <v>0</v>
      </c>
      <c r="BJ1145" s="164">
        <v>0</v>
      </c>
      <c r="BK1145" s="164">
        <v>0.17736186981201099</v>
      </c>
      <c r="BL1145" s="165">
        <v>-1.0916493511615</v>
      </c>
      <c r="BM1145" s="165">
        <v>6.7483367878416606E-2</v>
      </c>
      <c r="BN1145" s="165">
        <v>7.5697875181481296</v>
      </c>
      <c r="BO1145" s="165">
        <v>-4.1997884908794803E-2</v>
      </c>
      <c r="BP1145" s="165">
        <v>-1.30382360657677E-2</v>
      </c>
      <c r="BQ1145" s="165">
        <v>-0.32378485692624498</v>
      </c>
      <c r="BR1145" s="165">
        <v>-1.0766987361568601</v>
      </c>
      <c r="BS1145" s="284">
        <v>-3.3567157110936198E-2</v>
      </c>
      <c r="BT1145" s="289"/>
      <c r="BU1145" s="279"/>
      <c r="BV1145" s="290"/>
      <c r="BW1145" s="289"/>
      <c r="BX1145" s="289"/>
      <c r="BY1145" s="289"/>
      <c r="BZ1145" s="289"/>
      <c r="CA1145" s="279"/>
      <c r="CB1145" s="290"/>
      <c r="CC1145" s="289"/>
      <c r="CD1145" s="279"/>
      <c r="CE1145" s="328"/>
      <c r="CF1145" s="290"/>
      <c r="CG1145" s="289"/>
      <c r="CH1145" s="279"/>
      <c r="CI1145" s="328"/>
      <c r="CJ1145" s="290"/>
      <c r="CK1145" s="289"/>
      <c r="CL1145" s="279"/>
      <c r="CM1145" s="328"/>
      <c r="CN1145" s="290"/>
      <c r="CO1145" s="289"/>
      <c r="CP1145" s="279"/>
      <c r="CQ1145" s="328"/>
      <c r="CR1145" s="290"/>
      <c r="CS1145" s="289"/>
      <c r="CT1145" s="279"/>
      <c r="CU1145" s="328"/>
      <c r="CV1145" s="328"/>
      <c r="CW1145" s="290"/>
      <c r="CX1145" s="289"/>
      <c r="CY1145" s="279"/>
      <c r="CZ1145" s="328"/>
      <c r="DA1145" s="328"/>
      <c r="DB1145" s="290"/>
      <c r="DC1145" s="289"/>
      <c r="DD1145" s="279"/>
      <c r="DE1145" s="328"/>
      <c r="DF1145" s="328"/>
      <c r="DG1145" s="290"/>
      <c r="DH1145" s="289"/>
      <c r="DI1145" s="284">
        <v>0.41056707687675897</v>
      </c>
      <c r="DP1145" s="165"/>
      <c r="DQ1145" s="165"/>
      <c r="DR1145" s="165"/>
      <c r="ED1145" s="165"/>
      <c r="EE1145" s="165"/>
      <c r="EF1145" s="165"/>
      <c r="EG1145" s="165"/>
      <c r="EH1145" s="166"/>
      <c r="EI1145" s="166"/>
      <c r="EJ1145" s="164"/>
      <c r="EK1145" s="164"/>
      <c r="EL1145" s="278"/>
      <c r="EM1145" s="278"/>
      <c r="EN1145" s="278"/>
      <c r="EO1145" s="278"/>
      <c r="EP1145" s="278"/>
      <c r="EQ1145" s="278"/>
      <c r="ER1145" s="165"/>
      <c r="ES1145" s="166"/>
      <c r="ET1145" s="166"/>
      <c r="EU1145" s="166"/>
      <c r="EV1145" s="166"/>
      <c r="EW1145" s="166"/>
      <c r="EX1145" s="284"/>
    </row>
    <row r="1146" spans="1:154" ht="13" customHeight="1">
      <c r="A1146" s="160" t="s">
        <v>19</v>
      </c>
      <c r="B1146" s="160">
        <v>10920</v>
      </c>
      <c r="C1146" s="160">
        <v>641645</v>
      </c>
      <c r="D1146" s="160">
        <v>16451</v>
      </c>
      <c r="E1146" s="160" t="s">
        <v>614</v>
      </c>
      <c r="F1146" s="160" t="s">
        <v>614</v>
      </c>
      <c r="G1146" s="175"/>
      <c r="H1146" s="168" t="s">
        <v>1130</v>
      </c>
      <c r="I1146" s="169" t="s">
        <v>589</v>
      </c>
      <c r="J1146" s="170">
        <v>30</v>
      </c>
      <c r="K1146" s="161">
        <v>4</v>
      </c>
      <c r="L1146" s="161" t="s">
        <v>46</v>
      </c>
      <c r="Z1146" s="163">
        <v>12</v>
      </c>
      <c r="AA1146" s="163">
        <v>21</v>
      </c>
      <c r="AB1146" s="163">
        <v>20</v>
      </c>
      <c r="AC1146" s="163">
        <v>3</v>
      </c>
      <c r="AD1146" s="163">
        <v>3</v>
      </c>
      <c r="AE1146" s="163">
        <v>0</v>
      </c>
      <c r="AF1146" s="163">
        <v>0</v>
      </c>
      <c r="AG1146" s="163">
        <v>0</v>
      </c>
      <c r="AH1146" s="163">
        <v>2</v>
      </c>
      <c r="AI1146" s="163">
        <v>0</v>
      </c>
      <c r="AJ1146" s="163">
        <v>0</v>
      </c>
      <c r="AK1146" s="163">
        <v>0</v>
      </c>
      <c r="AL1146" s="163">
        <v>1</v>
      </c>
      <c r="AM1146" s="163">
        <v>0</v>
      </c>
      <c r="AN1146" s="163">
        <v>8</v>
      </c>
      <c r="AO1146" s="163">
        <v>0</v>
      </c>
      <c r="AP1146" s="163">
        <v>0</v>
      </c>
      <c r="AQ1146" s="163">
        <v>0</v>
      </c>
      <c r="AR1146" s="163">
        <v>2</v>
      </c>
      <c r="AS1146" s="278">
        <v>4.7619046999999998E-2</v>
      </c>
      <c r="AT1146" s="278">
        <v>0.38095237999999998</v>
      </c>
      <c r="AU1146" s="278">
        <v>0.5</v>
      </c>
      <c r="AV1146" s="278">
        <v>8.3333329999999997E-2</v>
      </c>
      <c r="AW1146" s="278">
        <v>0</v>
      </c>
      <c r="AX1146" s="278">
        <v>0.25</v>
      </c>
      <c r="AY1146" s="456">
        <v>102.955</v>
      </c>
      <c r="AZ1146" s="278">
        <v>0.13580247000000001</v>
      </c>
      <c r="BA1146" s="278">
        <v>0.66666666600000002</v>
      </c>
      <c r="BB1146" s="278">
        <v>0.25</v>
      </c>
      <c r="BC1146" s="278">
        <v>8.3333332999999996E-2</v>
      </c>
      <c r="BD1146" s="164">
        <v>0.25</v>
      </c>
      <c r="BE1146" s="164">
        <v>0.15</v>
      </c>
      <c r="BF1146" s="164">
        <v>0.19047618999999999</v>
      </c>
      <c r="BG1146" s="164">
        <v>0.15</v>
      </c>
      <c r="BH1146" s="164">
        <v>0.34047619000000001</v>
      </c>
      <c r="BI1146" s="164">
        <v>0</v>
      </c>
      <c r="BJ1146" s="165">
        <v>0</v>
      </c>
      <c r="BK1146" s="164">
        <v>0.159701284908113</v>
      </c>
      <c r="BL1146" s="165">
        <v>-2.5895288801237402</v>
      </c>
      <c r="BM1146" s="165">
        <v>-0.15535017013991501</v>
      </c>
      <c r="BN1146" s="165">
        <v>-5.8107858349713997</v>
      </c>
      <c r="BO1146" s="165">
        <v>-7.2620863694082105E-2</v>
      </c>
      <c r="BP1146" s="165">
        <v>0.117952885106205</v>
      </c>
      <c r="BQ1146" s="165">
        <v>-0.36462004207516402</v>
      </c>
      <c r="BR1146" s="165">
        <v>-2.4390917839899098</v>
      </c>
      <c r="BS1146" s="284">
        <v>-3.7800588805551101E-2</v>
      </c>
      <c r="BT1146" s="289"/>
      <c r="BU1146" s="279"/>
      <c r="BV1146" s="290"/>
      <c r="BW1146" s="289"/>
      <c r="BX1146" s="289"/>
      <c r="BY1146" s="289"/>
      <c r="BZ1146" s="289"/>
      <c r="CA1146" s="279"/>
      <c r="CB1146" s="290"/>
      <c r="CC1146" s="289"/>
      <c r="CD1146" s="279"/>
      <c r="CE1146" s="328"/>
      <c r="CF1146" s="290"/>
      <c r="CG1146" s="289"/>
      <c r="CH1146" s="279"/>
      <c r="CI1146" s="328"/>
      <c r="CJ1146" s="290"/>
      <c r="CK1146" s="289"/>
      <c r="CL1146" s="279"/>
      <c r="CM1146" s="328"/>
      <c r="CN1146" s="290"/>
      <c r="CO1146" s="289"/>
      <c r="CP1146" s="279"/>
      <c r="CQ1146" s="328"/>
      <c r="CR1146" s="290"/>
      <c r="CS1146" s="289"/>
      <c r="CT1146" s="279"/>
      <c r="CU1146" s="328"/>
      <c r="CV1146" s="328"/>
      <c r="CW1146" s="290"/>
      <c r="CX1146" s="289"/>
      <c r="CY1146" s="279"/>
      <c r="CZ1146" s="328"/>
      <c r="DA1146" s="328"/>
      <c r="DB1146" s="290"/>
      <c r="DC1146" s="289"/>
      <c r="DD1146" s="279"/>
      <c r="DE1146" s="328"/>
      <c r="DF1146" s="328"/>
      <c r="DG1146" s="290"/>
      <c r="DH1146" s="289"/>
      <c r="DI1146" s="284">
        <v>1.35554345697164</v>
      </c>
      <c r="DP1146" s="165"/>
      <c r="DQ1146" s="165"/>
      <c r="DR1146" s="165"/>
      <c r="ED1146" s="165"/>
      <c r="EE1146" s="165"/>
      <c r="EF1146" s="165"/>
      <c r="EG1146" s="165"/>
      <c r="EH1146" s="166"/>
      <c r="EI1146" s="165"/>
      <c r="EJ1146" s="164"/>
      <c r="EK1146" s="164"/>
      <c r="EL1146" s="278"/>
      <c r="EM1146" s="278"/>
      <c r="EN1146" s="278"/>
      <c r="EO1146" s="278"/>
      <c r="EP1146" s="278"/>
      <c r="EQ1146" s="278"/>
      <c r="ER1146" s="165"/>
      <c r="ES1146" s="166"/>
      <c r="ET1146" s="166"/>
      <c r="EU1146" s="166"/>
      <c r="EV1146" s="166"/>
      <c r="EW1146" s="166"/>
      <c r="EX1146" s="284"/>
    </row>
    <row r="1147" spans="1:154" ht="13" customHeight="1">
      <c r="A1147" s="160" t="s">
        <v>19</v>
      </c>
      <c r="B1147" s="160">
        <v>12649</v>
      </c>
      <c r="C1147" s="160">
        <v>683021</v>
      </c>
      <c r="D1147" s="160">
        <v>25353</v>
      </c>
      <c r="E1147" s="160" t="s">
        <v>470</v>
      </c>
      <c r="F1147" s="160" t="s">
        <v>470</v>
      </c>
      <c r="G1147" s="175"/>
      <c r="H1147" s="162" t="s">
        <v>3056</v>
      </c>
      <c r="I1147" s="162" t="s">
        <v>596</v>
      </c>
      <c r="J1147" s="160">
        <v>29</v>
      </c>
      <c r="K1147" s="161">
        <v>4</v>
      </c>
      <c r="L1147" s="161" t="s">
        <v>837</v>
      </c>
      <c r="Z1147" s="163">
        <v>9</v>
      </c>
      <c r="AA1147" s="163">
        <v>25</v>
      </c>
      <c r="AB1147" s="163">
        <v>22</v>
      </c>
      <c r="AC1147" s="163">
        <v>4</v>
      </c>
      <c r="AD1147" s="163">
        <v>4</v>
      </c>
      <c r="AE1147" s="163">
        <v>0</v>
      </c>
      <c r="AF1147" s="163">
        <v>0</v>
      </c>
      <c r="AG1147" s="163">
        <v>0</v>
      </c>
      <c r="AH1147" s="163">
        <v>1</v>
      </c>
      <c r="AI1147" s="163">
        <v>0</v>
      </c>
      <c r="AJ1147" s="163">
        <v>0</v>
      </c>
      <c r="AK1147" s="163">
        <v>0</v>
      </c>
      <c r="AL1147" s="163">
        <v>3</v>
      </c>
      <c r="AM1147" s="163">
        <v>0</v>
      </c>
      <c r="AN1147" s="163">
        <v>3</v>
      </c>
      <c r="AO1147" s="163">
        <v>0</v>
      </c>
      <c r="AP1147" s="163">
        <v>0</v>
      </c>
      <c r="AQ1147" s="163">
        <v>0</v>
      </c>
      <c r="AR1147" s="163">
        <v>0</v>
      </c>
      <c r="AS1147" s="278">
        <v>0.12</v>
      </c>
      <c r="AT1147" s="278">
        <v>0.12</v>
      </c>
      <c r="AU1147" s="278">
        <v>0.57894736999999996</v>
      </c>
      <c r="AV1147" s="278">
        <v>0.15789474000000001</v>
      </c>
      <c r="AW1147" s="278">
        <v>5.2631579999999997E-2</v>
      </c>
      <c r="AX1147" s="278">
        <v>0.42105262999999998</v>
      </c>
      <c r="AY1147" s="456">
        <v>102.845</v>
      </c>
      <c r="AZ1147" s="278">
        <v>5.1020410000000002E-2</v>
      </c>
      <c r="BA1147" s="278">
        <v>0.47368420999999999</v>
      </c>
      <c r="BB1147" s="278">
        <v>0.21052631499999999</v>
      </c>
      <c r="BC1147" s="278">
        <v>0.31578947299999999</v>
      </c>
      <c r="BD1147" s="164">
        <v>0.21052631499999999</v>
      </c>
      <c r="BE1147" s="164">
        <v>0.181818181</v>
      </c>
      <c r="BF1147" s="164">
        <v>0.28000000000000003</v>
      </c>
      <c r="BG1147" s="164">
        <v>0.181818181</v>
      </c>
      <c r="BH1147" s="164">
        <v>0.46181818099999999</v>
      </c>
      <c r="BI1147" s="164">
        <v>0</v>
      </c>
      <c r="BJ1147" s="165">
        <v>0</v>
      </c>
      <c r="BK1147" s="164">
        <v>0.22508536815643301</v>
      </c>
      <c r="BL1147" s="165">
        <v>-1.77347144137603</v>
      </c>
      <c r="BM1147" s="165">
        <v>1.1243603562237501</v>
      </c>
      <c r="BN1147" s="165">
        <v>38.883890481937897</v>
      </c>
      <c r="BO1147" s="165">
        <v>-9.6909933110138693E-2</v>
      </c>
      <c r="BP1147" s="165">
        <v>-0.15543602081015701</v>
      </c>
      <c r="BQ1147" s="165">
        <v>-0.38936388564763202</v>
      </c>
      <c r="BR1147" s="165">
        <v>-1.9137028760975301</v>
      </c>
      <c r="BS1147" s="284">
        <v>-4.0365812184464903E-2</v>
      </c>
      <c r="BT1147" s="289"/>
      <c r="BU1147" s="279"/>
      <c r="BV1147" s="290"/>
      <c r="BW1147" s="289"/>
      <c r="BX1147" s="289"/>
      <c r="BY1147" s="289"/>
      <c r="BZ1147" s="289"/>
      <c r="CA1147" s="279"/>
      <c r="CB1147" s="290"/>
      <c r="CC1147" s="289"/>
      <c r="CD1147" s="279"/>
      <c r="CE1147" s="328"/>
      <c r="CF1147" s="290"/>
      <c r="CG1147" s="289"/>
      <c r="CH1147" s="279"/>
      <c r="CI1147" s="328"/>
      <c r="CJ1147" s="290"/>
      <c r="CK1147" s="289"/>
      <c r="CL1147" s="279"/>
      <c r="CM1147" s="328"/>
      <c r="CN1147" s="290"/>
      <c r="CO1147" s="289"/>
      <c r="CP1147" s="279"/>
      <c r="CQ1147" s="328"/>
      <c r="CR1147" s="290"/>
      <c r="CS1147" s="289"/>
      <c r="CT1147" s="279"/>
      <c r="CU1147" s="328"/>
      <c r="CV1147" s="328"/>
      <c r="CW1147" s="290"/>
      <c r="CX1147" s="289"/>
      <c r="CY1147" s="279"/>
      <c r="CZ1147" s="328"/>
      <c r="DA1147" s="328"/>
      <c r="DB1147" s="290"/>
      <c r="DC1147" s="289"/>
      <c r="DD1147" s="279"/>
      <c r="DE1147" s="328"/>
      <c r="DF1147" s="328"/>
      <c r="DG1147" s="290"/>
      <c r="DH1147" s="289"/>
      <c r="DI1147" s="284">
        <v>0.66847198456525803</v>
      </c>
      <c r="DP1147" s="165"/>
      <c r="DQ1147" s="165"/>
      <c r="DR1147" s="165"/>
      <c r="ED1147" s="165"/>
      <c r="EE1147" s="165"/>
      <c r="EF1147" s="165"/>
      <c r="EG1147" s="165"/>
      <c r="EH1147" s="166"/>
      <c r="EI1147" s="165"/>
      <c r="EJ1147" s="164"/>
      <c r="EK1147" s="164"/>
      <c r="EL1147" s="278"/>
      <c r="EM1147" s="278"/>
      <c r="EN1147" s="278"/>
      <c r="EO1147" s="278"/>
      <c r="EP1147" s="278"/>
      <c r="EQ1147" s="278"/>
      <c r="ER1147" s="165"/>
      <c r="ES1147" s="166"/>
      <c r="ET1147" s="166"/>
      <c r="EU1147" s="166"/>
      <c r="EV1147" s="166"/>
      <c r="EW1147" s="166"/>
      <c r="EX1147" s="284"/>
    </row>
    <row r="1148" spans="1:154" ht="13" customHeight="1">
      <c r="A1148" s="160" t="s">
        <v>19</v>
      </c>
      <c r="B1148" s="160">
        <v>12144</v>
      </c>
      <c r="C1148" s="160">
        <v>679845</v>
      </c>
      <c r="D1148" s="160">
        <v>27630</v>
      </c>
      <c r="E1148" s="160" t="s">
        <v>2170</v>
      </c>
      <c r="F1148" s="160" t="s">
        <v>2170</v>
      </c>
      <c r="G1148" s="175"/>
      <c r="H1148" s="162" t="s">
        <v>3553</v>
      </c>
      <c r="I1148" s="162" t="s">
        <v>220</v>
      </c>
      <c r="J1148" s="160">
        <v>26</v>
      </c>
      <c r="K1148" s="161">
        <v>4</v>
      </c>
      <c r="L1148" s="161" t="s">
        <v>837</v>
      </c>
      <c r="Z1148" s="163">
        <v>27</v>
      </c>
      <c r="AA1148" s="163">
        <v>82</v>
      </c>
      <c r="AB1148" s="163">
        <v>76</v>
      </c>
      <c r="AC1148" s="163">
        <v>13</v>
      </c>
      <c r="AD1148" s="163">
        <v>6</v>
      </c>
      <c r="AE1148" s="163">
        <v>4</v>
      </c>
      <c r="AF1148" s="163">
        <v>2</v>
      </c>
      <c r="AG1148" s="163">
        <v>1</v>
      </c>
      <c r="AH1148" s="163">
        <v>9</v>
      </c>
      <c r="AI1148" s="163">
        <v>6</v>
      </c>
      <c r="AJ1148" s="163">
        <v>1</v>
      </c>
      <c r="AK1148" s="163">
        <v>1</v>
      </c>
      <c r="AL1148" s="163">
        <v>4</v>
      </c>
      <c r="AM1148" s="163">
        <v>0</v>
      </c>
      <c r="AN1148" s="163">
        <v>12</v>
      </c>
      <c r="AO1148" s="163">
        <v>1</v>
      </c>
      <c r="AP1148" s="163">
        <v>1</v>
      </c>
      <c r="AQ1148" s="163">
        <v>0</v>
      </c>
      <c r="AR1148" s="163">
        <v>3</v>
      </c>
      <c r="AS1148" s="278">
        <v>4.8780486999999997E-2</v>
      </c>
      <c r="AT1148" s="278">
        <v>0.146341463</v>
      </c>
      <c r="AU1148" s="278">
        <v>0.4</v>
      </c>
      <c r="AV1148" s="278">
        <v>0.2</v>
      </c>
      <c r="AW1148" s="278">
        <v>6.1538460000000003E-2</v>
      </c>
      <c r="AX1148" s="278">
        <v>0.33846154000000001</v>
      </c>
      <c r="AY1148" s="456">
        <v>104.96599999999999</v>
      </c>
      <c r="AZ1148" s="278">
        <v>8.3916080000000004E-2</v>
      </c>
      <c r="BA1148" s="278">
        <v>0.384615384</v>
      </c>
      <c r="BB1148" s="278">
        <v>0.15384615300000001</v>
      </c>
      <c r="BC1148" s="278">
        <v>0.46153846100000001</v>
      </c>
      <c r="BD1148" s="164">
        <v>0.1875</v>
      </c>
      <c r="BE1148" s="164">
        <v>0.17105263100000001</v>
      </c>
      <c r="BF1148" s="164">
        <v>0.21951219499999999</v>
      </c>
      <c r="BG1148" s="164">
        <v>0.31578947299999999</v>
      </c>
      <c r="BH1148" s="164">
        <v>0.53530166800000001</v>
      </c>
      <c r="BI1148" s="164">
        <v>0.144736842</v>
      </c>
      <c r="BJ1148" s="165">
        <v>93.359059004775105</v>
      </c>
      <c r="BK1148" s="164">
        <v>0.23319860057132999</v>
      </c>
      <c r="BL1148" s="165">
        <v>-5.2840991957158296</v>
      </c>
      <c r="BM1148" s="165">
        <v>4.2207891004114799</v>
      </c>
      <c r="BN1148" s="165">
        <v>40.840360540533702</v>
      </c>
      <c r="BO1148" s="165">
        <v>-0.10853128399062401</v>
      </c>
      <c r="BP1148" s="165">
        <v>0.71238991385325701</v>
      </c>
      <c r="BQ1148" s="165">
        <v>-1.1329893237956301</v>
      </c>
      <c r="BR1148" s="165">
        <v>-4.8701064801820104</v>
      </c>
      <c r="BS1148" s="284">
        <v>-0.117458336371563</v>
      </c>
      <c r="BT1148" s="289"/>
      <c r="BU1148" s="279"/>
      <c r="BV1148" s="290"/>
      <c r="BW1148" s="289"/>
      <c r="BX1148" s="289"/>
      <c r="BY1148" s="289"/>
      <c r="BZ1148" s="289"/>
      <c r="CA1148" s="279"/>
      <c r="CB1148" s="290"/>
      <c r="CC1148" s="289"/>
      <c r="CD1148" s="279"/>
      <c r="CE1148" s="328"/>
      <c r="CF1148" s="290"/>
      <c r="CG1148" s="289"/>
      <c r="CH1148" s="279"/>
      <c r="CI1148" s="328"/>
      <c r="CJ1148" s="290"/>
      <c r="CK1148" s="289"/>
      <c r="CL1148" s="279"/>
      <c r="CM1148" s="328"/>
      <c r="CN1148" s="290"/>
      <c r="CO1148" s="289"/>
      <c r="CP1148" s="279"/>
      <c r="CQ1148" s="328"/>
      <c r="CR1148" s="290"/>
      <c r="CS1148" s="289"/>
      <c r="CT1148" s="279"/>
      <c r="CU1148" s="328"/>
      <c r="CV1148" s="328"/>
      <c r="CW1148" s="290"/>
      <c r="CX1148" s="289"/>
      <c r="CY1148" s="279"/>
      <c r="CZ1148" s="328"/>
      <c r="DA1148" s="328"/>
      <c r="DB1148" s="290"/>
      <c r="DC1148" s="289"/>
      <c r="DD1148" s="279"/>
      <c r="DE1148" s="328"/>
      <c r="DF1148" s="328"/>
      <c r="DG1148" s="290"/>
      <c r="DH1148" s="289"/>
      <c r="DI1148" s="284">
        <v>0.92987337708473194</v>
      </c>
      <c r="DP1148" s="165"/>
      <c r="DQ1148" s="165"/>
      <c r="DR1148" s="165"/>
      <c r="ED1148" s="165"/>
      <c r="EE1148" s="165"/>
      <c r="EF1148" s="165"/>
      <c r="EG1148" s="165"/>
      <c r="EH1148" s="166"/>
      <c r="EI1148" s="165"/>
      <c r="EJ1148" s="164"/>
      <c r="EK1148" s="164"/>
      <c r="EL1148" s="278"/>
      <c r="EM1148" s="278"/>
      <c r="EN1148" s="278"/>
      <c r="EO1148" s="278"/>
      <c r="EP1148" s="278"/>
      <c r="EQ1148" s="278"/>
      <c r="ER1148" s="165"/>
      <c r="ES1148" s="166"/>
      <c r="ET1148" s="166"/>
      <c r="EU1148" s="166"/>
      <c r="EV1148" s="166"/>
      <c r="EW1148" s="166"/>
      <c r="EX1148" s="284"/>
    </row>
    <row r="1149" spans="1:154" ht="13" customHeight="1">
      <c r="A1149" s="160" t="s">
        <v>19</v>
      </c>
      <c r="C1149" s="160">
        <v>671083</v>
      </c>
      <c r="D1149" s="160">
        <v>22505</v>
      </c>
      <c r="E1149" s="160" t="s">
        <v>13</v>
      </c>
      <c r="F1149" s="160" t="s">
        <v>13</v>
      </c>
      <c r="G1149" s="175"/>
      <c r="H1149" s="162" t="s">
        <v>311</v>
      </c>
      <c r="I1149" s="162" t="s">
        <v>3009</v>
      </c>
      <c r="J1149" s="160">
        <v>26</v>
      </c>
      <c r="K1149" s="161">
        <v>4</v>
      </c>
      <c r="Z1149" s="163">
        <v>4</v>
      </c>
      <c r="AA1149" s="163">
        <v>8</v>
      </c>
      <c r="AB1149" s="163">
        <v>7</v>
      </c>
      <c r="AC1149" s="163">
        <v>0</v>
      </c>
      <c r="AD1149" s="163">
        <v>0</v>
      </c>
      <c r="AE1149" s="163">
        <v>0</v>
      </c>
      <c r="AF1149" s="163">
        <v>0</v>
      </c>
      <c r="AG1149" s="163">
        <v>0</v>
      </c>
      <c r="AH1149" s="163">
        <v>0</v>
      </c>
      <c r="AI1149" s="163">
        <v>0</v>
      </c>
      <c r="AJ1149" s="163">
        <v>0</v>
      </c>
      <c r="AK1149" s="163">
        <v>0</v>
      </c>
      <c r="AL1149" s="163">
        <v>1</v>
      </c>
      <c r="AM1149" s="163">
        <v>0</v>
      </c>
      <c r="AN1149" s="163">
        <v>2</v>
      </c>
      <c r="AO1149" s="163">
        <v>0</v>
      </c>
      <c r="AP1149" s="163">
        <v>0</v>
      </c>
      <c r="AQ1149" s="163">
        <v>0</v>
      </c>
      <c r="AR1149" s="163">
        <v>0</v>
      </c>
      <c r="AS1149" s="278">
        <v>0.125</v>
      </c>
      <c r="AT1149" s="278">
        <v>0.25</v>
      </c>
      <c r="AU1149" s="278">
        <v>0.6</v>
      </c>
      <c r="AV1149" s="278">
        <v>0</v>
      </c>
      <c r="AW1149" s="278">
        <v>0</v>
      </c>
      <c r="AX1149" s="278">
        <v>0</v>
      </c>
      <c r="AY1149" s="456">
        <v>82.221100000000007</v>
      </c>
      <c r="AZ1149" s="278">
        <v>0.18518519</v>
      </c>
      <c r="BA1149" s="278">
        <v>0.6</v>
      </c>
      <c r="BB1149" s="278">
        <v>0</v>
      </c>
      <c r="BC1149" s="278">
        <v>0.4</v>
      </c>
      <c r="BD1149" s="164">
        <v>0</v>
      </c>
      <c r="BE1149" s="164">
        <v>0</v>
      </c>
      <c r="BF1149" s="164">
        <v>0.125</v>
      </c>
      <c r="BG1149" s="164">
        <v>0</v>
      </c>
      <c r="BH1149" s="164">
        <v>0.125</v>
      </c>
      <c r="BI1149" s="164">
        <v>0</v>
      </c>
      <c r="BJ1149" s="165">
        <v>0</v>
      </c>
      <c r="BK1149" s="164">
        <v>8.6662366986274705E-2</v>
      </c>
      <c r="BL1149" s="165">
        <v>-1.4545151335494</v>
      </c>
      <c r="BM1149" s="165">
        <v>-0.52720895831746994</v>
      </c>
      <c r="BN1149" s="165">
        <v>-57.6810064665315</v>
      </c>
      <c r="BO1149" s="165">
        <v>-5.1413246794122902E-2</v>
      </c>
      <c r="BP1149" s="165">
        <v>-6.3192914240062202E-3</v>
      </c>
      <c r="BQ1149" s="165">
        <v>-1.2393329739877399</v>
      </c>
      <c r="BR1149" s="165">
        <v>-1.47998557615367</v>
      </c>
      <c r="BS1149" s="284">
        <v>-0.128483107720156</v>
      </c>
      <c r="BT1149" s="289"/>
      <c r="BU1149" s="279"/>
      <c r="BV1149" s="290"/>
      <c r="BW1149" s="289"/>
      <c r="BX1149" s="289"/>
      <c r="BY1149" s="289"/>
      <c r="BZ1149" s="289"/>
      <c r="CA1149" s="279"/>
      <c r="CB1149" s="290"/>
      <c r="CC1149" s="289"/>
      <c r="CD1149" s="279"/>
      <c r="CE1149" s="328"/>
      <c r="CF1149" s="290"/>
      <c r="CG1149" s="289"/>
      <c r="CH1149" s="279"/>
      <c r="CI1149" s="328"/>
      <c r="CJ1149" s="290"/>
      <c r="CK1149" s="289"/>
      <c r="CL1149" s="279"/>
      <c r="CM1149" s="328"/>
      <c r="CN1149" s="290"/>
      <c r="CO1149" s="289"/>
      <c r="CP1149" s="279"/>
      <c r="CQ1149" s="328"/>
      <c r="CR1149" s="290"/>
      <c r="CS1149" s="289"/>
      <c r="CT1149" s="279"/>
      <c r="CU1149" s="328"/>
      <c r="CV1149" s="328"/>
      <c r="CW1149" s="290"/>
      <c r="CX1149" s="289"/>
      <c r="CY1149" s="279"/>
      <c r="CZ1149" s="328"/>
      <c r="DA1149" s="328"/>
      <c r="DB1149" s="290"/>
      <c r="DC1149" s="289"/>
      <c r="DD1149" s="279"/>
      <c r="DE1149" s="328"/>
      <c r="DF1149" s="328"/>
      <c r="DG1149" s="290"/>
      <c r="DH1149" s="289"/>
      <c r="DI1149" s="284">
        <v>-2.0121745765209101E-2</v>
      </c>
      <c r="DP1149" s="165"/>
      <c r="DQ1149" s="165"/>
      <c r="DR1149" s="165"/>
      <c r="ED1149" s="165"/>
      <c r="EE1149" s="165"/>
      <c r="EF1149" s="165"/>
      <c r="EG1149" s="165"/>
      <c r="EH1149" s="166"/>
      <c r="EI1149" s="165"/>
      <c r="EJ1149" s="164"/>
      <c r="EK1149" s="164"/>
      <c r="EL1149" s="278"/>
      <c r="EM1149" s="278"/>
      <c r="EN1149" s="278"/>
      <c r="EO1149" s="278"/>
      <c r="EP1149" s="278"/>
      <c r="EQ1149" s="278"/>
      <c r="ER1149" s="165"/>
      <c r="ES1149" s="166"/>
      <c r="ET1149" s="166"/>
      <c r="EU1149" s="166"/>
      <c r="EV1149" s="166"/>
      <c r="EW1149" s="166"/>
      <c r="EX1149" s="284"/>
    </row>
    <row r="1150" spans="1:154" ht="13" customHeight="1">
      <c r="A1150" s="160" t="s">
        <v>19</v>
      </c>
      <c r="B1150" s="160">
        <v>13059</v>
      </c>
      <c r="C1150" s="160">
        <v>686765</v>
      </c>
      <c r="D1150" s="160">
        <v>25483</v>
      </c>
      <c r="E1150" s="160" t="s">
        <v>609</v>
      </c>
      <c r="F1150" s="160" t="s">
        <v>609</v>
      </c>
      <c r="G1150" s="175"/>
      <c r="H1150" s="162" t="s">
        <v>512</v>
      </c>
      <c r="I1150" s="162" t="s">
        <v>220</v>
      </c>
      <c r="J1150" s="160">
        <v>27</v>
      </c>
      <c r="K1150" s="161">
        <v>4</v>
      </c>
      <c r="L1150" s="161" t="s">
        <v>2545</v>
      </c>
      <c r="Z1150" s="163">
        <v>17</v>
      </c>
      <c r="AA1150" s="163">
        <v>65</v>
      </c>
      <c r="AB1150" s="163">
        <v>59</v>
      </c>
      <c r="AC1150" s="163">
        <v>15</v>
      </c>
      <c r="AD1150" s="163">
        <v>10</v>
      </c>
      <c r="AE1150" s="163">
        <v>5</v>
      </c>
      <c r="AF1150" s="163">
        <v>0</v>
      </c>
      <c r="AG1150" s="163">
        <v>0</v>
      </c>
      <c r="AH1150" s="163">
        <v>10</v>
      </c>
      <c r="AI1150" s="163">
        <v>3</v>
      </c>
      <c r="AJ1150" s="163">
        <v>0</v>
      </c>
      <c r="AK1150" s="163">
        <v>0</v>
      </c>
      <c r="AL1150" s="163">
        <v>3</v>
      </c>
      <c r="AM1150" s="163">
        <v>0</v>
      </c>
      <c r="AN1150" s="163">
        <v>12</v>
      </c>
      <c r="AO1150" s="163">
        <v>3</v>
      </c>
      <c r="AP1150" s="163">
        <v>0</v>
      </c>
      <c r="AQ1150" s="163">
        <v>0</v>
      </c>
      <c r="AR1150" s="163">
        <v>3</v>
      </c>
      <c r="AS1150" s="278">
        <v>4.6153845999999998E-2</v>
      </c>
      <c r="AT1150" s="278">
        <v>0.18461538399999999</v>
      </c>
      <c r="AU1150" s="278">
        <v>0.48936170000000001</v>
      </c>
      <c r="AV1150" s="278">
        <v>0.21276596</v>
      </c>
      <c r="AW1150" s="278">
        <v>6.3829789999999997E-2</v>
      </c>
      <c r="AX1150" s="278">
        <v>0.36170213000000001</v>
      </c>
      <c r="AY1150" s="456">
        <v>107.71299999999999</v>
      </c>
      <c r="AZ1150" s="278">
        <v>6.9958850000000003E-2</v>
      </c>
      <c r="BA1150" s="278">
        <v>0.46808510599999997</v>
      </c>
      <c r="BB1150" s="278">
        <v>0.191489361</v>
      </c>
      <c r="BC1150" s="278">
        <v>0.340425531</v>
      </c>
      <c r="BD1150" s="164">
        <v>0.31914893599999999</v>
      </c>
      <c r="BE1150" s="164">
        <v>0.25423728800000001</v>
      </c>
      <c r="BF1150" s="164">
        <v>0.32307692300000002</v>
      </c>
      <c r="BG1150" s="164">
        <v>0.33898305000000001</v>
      </c>
      <c r="BH1150" s="164">
        <v>0.66205997299999997</v>
      </c>
      <c r="BI1150" s="164">
        <v>8.4745762000000002E-2</v>
      </c>
      <c r="BJ1150" s="165">
        <v>54.663239059496803</v>
      </c>
      <c r="BK1150" s="164">
        <v>0.29889613481668298</v>
      </c>
      <c r="BL1150" s="165">
        <v>-0.76811288891375695</v>
      </c>
      <c r="BM1150" s="165">
        <v>6.7662497848456997</v>
      </c>
      <c r="BN1150" s="165">
        <v>85.451816075509896</v>
      </c>
      <c r="BO1150" s="165">
        <v>-0.198241386916955</v>
      </c>
      <c r="BP1150" s="165">
        <v>-1.9681261703371999</v>
      </c>
      <c r="BQ1150" s="165">
        <v>-2.22364316729844</v>
      </c>
      <c r="BR1150" s="165">
        <v>-3.0563324302250199</v>
      </c>
      <c r="BS1150" s="284">
        <v>-0.23052770368556499</v>
      </c>
      <c r="BT1150" s="289"/>
      <c r="BU1150" s="279"/>
      <c r="BV1150" s="290"/>
      <c r="BW1150" s="289"/>
      <c r="BX1150" s="289"/>
      <c r="BY1150" s="289"/>
      <c r="BZ1150" s="289"/>
      <c r="CA1150" s="279"/>
      <c r="CB1150" s="290"/>
      <c r="CC1150" s="289"/>
      <c r="CD1150" s="279"/>
      <c r="CE1150" s="328"/>
      <c r="CF1150" s="290"/>
      <c r="CG1150" s="289"/>
      <c r="CH1150" s="279"/>
      <c r="CI1150" s="328"/>
      <c r="CJ1150" s="290"/>
      <c r="CK1150" s="289"/>
      <c r="CL1150" s="279"/>
      <c r="CM1150" s="328"/>
      <c r="CN1150" s="290"/>
      <c r="CO1150" s="289"/>
      <c r="CP1150" s="279"/>
      <c r="CQ1150" s="328"/>
      <c r="CR1150" s="290"/>
      <c r="CS1150" s="289"/>
      <c r="CT1150" s="279"/>
      <c r="CU1150" s="328"/>
      <c r="CV1150" s="328"/>
      <c r="CW1150" s="290"/>
      <c r="CX1150" s="289"/>
      <c r="CY1150" s="279"/>
      <c r="CZ1150" s="328"/>
      <c r="DA1150" s="328"/>
      <c r="DB1150" s="290"/>
      <c r="DC1150" s="289"/>
      <c r="DD1150" s="279"/>
      <c r="DE1150" s="328"/>
      <c r="DF1150" s="328"/>
      <c r="DG1150" s="290"/>
      <c r="DH1150" s="183"/>
      <c r="DI1150" s="284">
        <v>-1.3925649523735</v>
      </c>
      <c r="DP1150" s="165"/>
      <c r="DQ1150" s="165"/>
      <c r="DR1150" s="165"/>
      <c r="ED1150" s="165"/>
      <c r="EE1150" s="165"/>
      <c r="EF1150" s="165"/>
      <c r="EG1150" s="165"/>
      <c r="EH1150" s="166"/>
      <c r="EI1150" s="165"/>
      <c r="EL1150" s="278"/>
      <c r="EM1150" s="278"/>
      <c r="EN1150" s="278"/>
      <c r="EO1150" s="278"/>
      <c r="EP1150" s="278"/>
      <c r="EQ1150" s="278"/>
      <c r="ER1150" s="165"/>
    </row>
    <row r="1151" spans="1:154" ht="13" customHeight="1">
      <c r="A1151" s="160" t="s">
        <v>19</v>
      </c>
      <c r="C1151" s="160">
        <v>681508</v>
      </c>
      <c r="D1151" s="160">
        <v>24759</v>
      </c>
      <c r="E1151" s="160" t="s">
        <v>567</v>
      </c>
      <c r="F1151" s="160" t="s">
        <v>567</v>
      </c>
      <c r="G1151" s="175"/>
      <c r="H1151" s="162" t="s">
        <v>4045</v>
      </c>
      <c r="I1151" s="162" t="s">
        <v>1824</v>
      </c>
      <c r="J1151" s="160">
        <v>29</v>
      </c>
      <c r="K1151" s="161">
        <v>4</v>
      </c>
      <c r="Z1151" s="163">
        <v>17</v>
      </c>
      <c r="AA1151" s="163">
        <v>39</v>
      </c>
      <c r="AB1151" s="163">
        <v>34</v>
      </c>
      <c r="AC1151" s="163">
        <v>6</v>
      </c>
      <c r="AD1151" s="163">
        <v>5</v>
      </c>
      <c r="AE1151" s="163">
        <v>1</v>
      </c>
      <c r="AF1151" s="163">
        <v>0</v>
      </c>
      <c r="AG1151" s="163">
        <v>0</v>
      </c>
      <c r="AH1151" s="163">
        <v>5</v>
      </c>
      <c r="AI1151" s="163">
        <v>3</v>
      </c>
      <c r="AJ1151" s="163">
        <v>0</v>
      </c>
      <c r="AK1151" s="163">
        <v>0</v>
      </c>
      <c r="AL1151" s="163">
        <v>4</v>
      </c>
      <c r="AM1151" s="163">
        <v>0</v>
      </c>
      <c r="AN1151" s="163">
        <v>9</v>
      </c>
      <c r="AO1151" s="163">
        <v>1</v>
      </c>
      <c r="AP1151" s="163">
        <v>0</v>
      </c>
      <c r="AQ1151" s="163">
        <v>0</v>
      </c>
      <c r="AR1151" s="163">
        <v>0</v>
      </c>
      <c r="AS1151" s="278">
        <v>0.102564102</v>
      </c>
      <c r="AT1151" s="278">
        <v>0.23076922999999999</v>
      </c>
      <c r="AU1151" s="278">
        <v>0.28000000000000003</v>
      </c>
      <c r="AV1151" s="278">
        <v>0.28000000000000003</v>
      </c>
      <c r="AW1151" s="278">
        <v>0</v>
      </c>
      <c r="AX1151" s="278">
        <v>0.28000000000000003</v>
      </c>
      <c r="AY1151" s="456">
        <v>108.452</v>
      </c>
      <c r="AZ1151" s="278">
        <v>7.3619630000000005E-2</v>
      </c>
      <c r="BA1151" s="278">
        <v>0.48</v>
      </c>
      <c r="BB1151" s="278">
        <v>0.08</v>
      </c>
      <c r="BC1151" s="278">
        <v>0.44</v>
      </c>
      <c r="BD1151" s="164">
        <v>0.24</v>
      </c>
      <c r="BE1151" s="164">
        <v>0.17647058800000001</v>
      </c>
      <c r="BF1151" s="164">
        <v>0.28205128200000001</v>
      </c>
      <c r="BG1151" s="164">
        <v>0.20588235199999999</v>
      </c>
      <c r="BH1151" s="164">
        <v>0.487933634</v>
      </c>
      <c r="BI1151" s="164">
        <v>2.9411764E-2</v>
      </c>
      <c r="BJ1151" s="165">
        <v>18.971359142342699</v>
      </c>
      <c r="BK1151" s="164">
        <v>0.23572046940143199</v>
      </c>
      <c r="BL1151" s="165">
        <v>-2.4343893857902801</v>
      </c>
      <c r="BM1151" s="165">
        <v>2.08622821846539</v>
      </c>
      <c r="BN1151" s="165">
        <v>45.882342503220997</v>
      </c>
      <c r="BO1151" s="165">
        <v>-0.38064015295521197</v>
      </c>
      <c r="BP1151" s="165">
        <v>-0.19893092941492699</v>
      </c>
      <c r="BQ1151" s="165">
        <v>-2.9882365823021999</v>
      </c>
      <c r="BR1151" s="165">
        <v>-2.6277360901466502</v>
      </c>
      <c r="BS1151" s="284">
        <v>-0.30979400270604301</v>
      </c>
      <c r="BT1151" s="289"/>
      <c r="BU1151" s="279"/>
      <c r="BV1151" s="290"/>
      <c r="BW1151" s="289"/>
      <c r="BX1151" s="289"/>
      <c r="BY1151" s="289"/>
      <c r="BZ1151" s="289"/>
      <c r="CA1151" s="279"/>
      <c r="CB1151" s="290"/>
      <c r="CC1151" s="289"/>
      <c r="CD1151" s="279"/>
      <c r="CE1151" s="328"/>
      <c r="CF1151" s="290"/>
      <c r="CG1151" s="289"/>
      <c r="CH1151" s="279"/>
      <c r="CI1151" s="328"/>
      <c r="CJ1151" s="290"/>
      <c r="CK1151" s="289"/>
      <c r="CL1151" s="279"/>
      <c r="CM1151" s="328"/>
      <c r="CN1151" s="290"/>
      <c r="CO1151" s="289"/>
      <c r="CP1151" s="279"/>
      <c r="CQ1151" s="328"/>
      <c r="CR1151" s="290"/>
      <c r="CS1151" s="289"/>
      <c r="CT1151" s="279"/>
      <c r="CU1151" s="328"/>
      <c r="CV1151" s="328"/>
      <c r="CW1151" s="290"/>
      <c r="CX1151" s="289"/>
      <c r="CY1151" s="279"/>
      <c r="CZ1151" s="328"/>
      <c r="DA1151" s="328"/>
      <c r="DB1151" s="290"/>
      <c r="DC1151" s="289"/>
      <c r="DD1151" s="279"/>
      <c r="DE1151" s="328"/>
      <c r="DF1151" s="328"/>
      <c r="DG1151" s="290"/>
      <c r="DH1151" s="183"/>
      <c r="DI1151" s="284">
        <v>-1.6956530213356</v>
      </c>
      <c r="DP1151" s="165"/>
      <c r="DQ1151" s="165"/>
      <c r="DR1151" s="165"/>
      <c r="ED1151" s="165"/>
      <c r="EE1151" s="165"/>
      <c r="EF1151" s="165"/>
      <c r="EG1151" s="165"/>
      <c r="EH1151" s="166"/>
      <c r="EI1151" s="165"/>
      <c r="EL1151" s="278"/>
      <c r="EM1151" s="278"/>
      <c r="EN1151" s="278"/>
      <c r="EO1151" s="278"/>
      <c r="EP1151" s="278"/>
      <c r="EQ1151" s="278"/>
      <c r="ER1151" s="165"/>
    </row>
    <row r="1152" spans="1:154" ht="13" customHeight="1">
      <c r="A1152" s="160" t="s">
        <v>19</v>
      </c>
      <c r="B1152" s="160">
        <v>11945</v>
      </c>
      <c r="C1152" s="160">
        <v>676701</v>
      </c>
      <c r="D1152" s="160">
        <v>20056</v>
      </c>
      <c r="E1152" s="160" t="s">
        <v>246</v>
      </c>
      <c r="F1152" s="160" t="s">
        <v>246</v>
      </c>
      <c r="G1152" s="175"/>
      <c r="H1152" s="162" t="s">
        <v>2413</v>
      </c>
      <c r="I1152" s="162" t="s">
        <v>2414</v>
      </c>
      <c r="J1152" s="161">
        <v>29</v>
      </c>
      <c r="K1152" s="161">
        <v>4</v>
      </c>
      <c r="L1152" s="161" t="s">
        <v>837</v>
      </c>
      <c r="Z1152" s="163">
        <v>14</v>
      </c>
      <c r="AA1152" s="163">
        <v>43</v>
      </c>
      <c r="AB1152" s="163">
        <v>40</v>
      </c>
      <c r="AC1152" s="163">
        <v>7</v>
      </c>
      <c r="AD1152" s="163">
        <v>5</v>
      </c>
      <c r="AE1152" s="163">
        <v>2</v>
      </c>
      <c r="AF1152" s="163">
        <v>0</v>
      </c>
      <c r="AG1152" s="163">
        <v>0</v>
      </c>
      <c r="AH1152" s="163">
        <v>3</v>
      </c>
      <c r="AI1152" s="163">
        <v>1</v>
      </c>
      <c r="AJ1152" s="163">
        <v>0</v>
      </c>
      <c r="AK1152" s="163">
        <v>0</v>
      </c>
      <c r="AL1152" s="163">
        <v>1</v>
      </c>
      <c r="AM1152" s="163">
        <v>0</v>
      </c>
      <c r="AN1152" s="163">
        <v>7</v>
      </c>
      <c r="AO1152" s="163">
        <v>0</v>
      </c>
      <c r="AP1152" s="163">
        <v>1</v>
      </c>
      <c r="AQ1152" s="163">
        <v>1</v>
      </c>
      <c r="AR1152" s="163">
        <v>3</v>
      </c>
      <c r="AS1152" s="278">
        <v>2.3255813E-2</v>
      </c>
      <c r="AT1152" s="278">
        <v>0.16279069700000001</v>
      </c>
      <c r="AU1152" s="278">
        <v>0.4</v>
      </c>
      <c r="AV1152" s="278">
        <v>0.22857142999999999</v>
      </c>
      <c r="AW1152" s="278">
        <v>8.5714289999999999E-2</v>
      </c>
      <c r="AX1152" s="278">
        <v>0.28571428999999998</v>
      </c>
      <c r="AY1152" s="456">
        <v>103.381</v>
      </c>
      <c r="AZ1152" s="278">
        <v>0.12837837999999999</v>
      </c>
      <c r="BA1152" s="278">
        <v>0.41176470500000001</v>
      </c>
      <c r="BB1152" s="278">
        <v>8.8235294000000006E-2</v>
      </c>
      <c r="BC1152" s="278">
        <v>0.5</v>
      </c>
      <c r="BD1152" s="164">
        <v>0.20588235199999999</v>
      </c>
      <c r="BE1152" s="164">
        <v>0.17499999999999999</v>
      </c>
      <c r="BF1152" s="164">
        <v>0.19047618999999999</v>
      </c>
      <c r="BG1152" s="164">
        <v>0.22500000000000001</v>
      </c>
      <c r="BH1152" s="164">
        <v>0.41547619000000002</v>
      </c>
      <c r="BI1152" s="164">
        <v>0.05</v>
      </c>
      <c r="BJ1152" s="165">
        <v>32.863950539969998</v>
      </c>
      <c r="BK1152" s="164">
        <v>0.18214373077665</v>
      </c>
      <c r="BL1152" s="165">
        <v>-4.5293924888653896</v>
      </c>
      <c r="BM1152" s="165">
        <v>0.45487820300624399</v>
      </c>
      <c r="BN1152" s="165">
        <v>-3.86539704343667</v>
      </c>
      <c r="BO1152" s="165">
        <v>-0.18545582778213901</v>
      </c>
      <c r="BP1152" s="165">
        <v>5.3383390419185099E-2</v>
      </c>
      <c r="BQ1152" s="165">
        <v>-3.3750118725991101</v>
      </c>
      <c r="BR1152" s="165">
        <v>-5.1641966305731097</v>
      </c>
      <c r="BS1152" s="284">
        <v>-0.34989145216453299</v>
      </c>
      <c r="BT1152" s="289"/>
      <c r="BU1152" s="279"/>
      <c r="BV1152" s="290"/>
      <c r="BW1152" s="289"/>
      <c r="BX1152" s="289"/>
      <c r="BY1152" s="289"/>
      <c r="BZ1152" s="289"/>
      <c r="CA1152" s="279"/>
      <c r="CB1152" s="290"/>
      <c r="CC1152" s="289"/>
      <c r="CD1152" s="279"/>
      <c r="CE1152" s="328"/>
      <c r="CF1152" s="290"/>
      <c r="CG1152" s="289"/>
      <c r="CH1152" s="279"/>
      <c r="CI1152" s="328"/>
      <c r="CJ1152" s="290"/>
      <c r="CK1152" s="289"/>
      <c r="CL1152" s="279"/>
      <c r="CM1152" s="328"/>
      <c r="CN1152" s="290"/>
      <c r="CO1152" s="289"/>
      <c r="CP1152" s="279"/>
      <c r="CQ1152" s="328"/>
      <c r="CR1152" s="290"/>
      <c r="CS1152" s="289"/>
      <c r="CT1152" s="279"/>
      <c r="CU1152" s="328"/>
      <c r="CV1152" s="328"/>
      <c r="CW1152" s="290"/>
      <c r="CX1152" s="289"/>
      <c r="CY1152" s="279"/>
      <c r="CZ1152" s="328"/>
      <c r="DA1152" s="328"/>
      <c r="DB1152" s="290"/>
      <c r="DC1152" s="289"/>
      <c r="DD1152" s="279"/>
      <c r="DE1152" s="328"/>
      <c r="DF1152" s="328"/>
      <c r="DG1152" s="290"/>
      <c r="DH1152" s="289"/>
      <c r="DI1152" s="284">
        <v>0.38752263784408503</v>
      </c>
      <c r="DP1152" s="165"/>
      <c r="DQ1152" s="165"/>
      <c r="DR1152" s="165"/>
      <c r="ED1152" s="165"/>
      <c r="EE1152" s="165"/>
      <c r="EF1152" s="165"/>
      <c r="EG1152" s="165"/>
      <c r="EH1152" s="166"/>
      <c r="EI1152" s="165"/>
      <c r="EJ1152" s="164"/>
      <c r="EK1152" s="164"/>
      <c r="EL1152" s="278"/>
      <c r="EM1152" s="278"/>
      <c r="EN1152" s="278"/>
      <c r="EO1152" s="278"/>
      <c r="EP1152" s="278"/>
      <c r="EQ1152" s="278"/>
      <c r="ER1152" s="165"/>
      <c r="ES1152" s="166"/>
      <c r="ET1152" s="166"/>
      <c r="EU1152" s="166"/>
      <c r="EV1152" s="166"/>
      <c r="EW1152" s="166"/>
      <c r="EX1152" s="284"/>
    </row>
    <row r="1153" spans="1:260" ht="13" customHeight="1">
      <c r="A1153" s="160" t="s">
        <v>19</v>
      </c>
      <c r="B1153" s="160">
        <v>11781</v>
      </c>
      <c r="C1153" s="160">
        <v>678246</v>
      </c>
      <c r="D1153" s="160">
        <v>20178</v>
      </c>
      <c r="E1153" s="160" t="s">
        <v>164</v>
      </c>
      <c r="F1153" s="160" t="s">
        <v>164</v>
      </c>
      <c r="G1153" s="175"/>
      <c r="H1153" s="162" t="s">
        <v>522</v>
      </c>
      <c r="I1153" s="162" t="s">
        <v>151</v>
      </c>
      <c r="J1153" s="160">
        <v>25</v>
      </c>
      <c r="K1153" s="161">
        <v>5</v>
      </c>
      <c r="L1153" s="161" t="s">
        <v>837</v>
      </c>
      <c r="Z1153" s="163">
        <v>86</v>
      </c>
      <c r="AA1153" s="163">
        <v>355</v>
      </c>
      <c r="AB1153" s="163">
        <v>317</v>
      </c>
      <c r="AC1153" s="163">
        <v>70</v>
      </c>
      <c r="AD1153" s="163">
        <v>37</v>
      </c>
      <c r="AE1153" s="163">
        <v>21</v>
      </c>
      <c r="AF1153" s="163">
        <v>2</v>
      </c>
      <c r="AG1153" s="163">
        <v>10</v>
      </c>
      <c r="AH1153" s="163">
        <v>42</v>
      </c>
      <c r="AI1153" s="163">
        <v>34</v>
      </c>
      <c r="AJ1153" s="163">
        <v>4</v>
      </c>
      <c r="AK1153" s="163">
        <v>0</v>
      </c>
      <c r="AL1153" s="163">
        <v>33</v>
      </c>
      <c r="AM1153" s="163">
        <v>0</v>
      </c>
      <c r="AN1153" s="163">
        <v>62</v>
      </c>
      <c r="AO1153" s="163">
        <v>4</v>
      </c>
      <c r="AP1153" s="163">
        <v>1</v>
      </c>
      <c r="AQ1153" s="163">
        <v>0</v>
      </c>
      <c r="AR1153" s="163">
        <v>3</v>
      </c>
      <c r="AS1153" s="278">
        <v>9.2957745999999994E-2</v>
      </c>
      <c r="AT1153" s="278">
        <v>0.174647887</v>
      </c>
      <c r="AU1153" s="278">
        <v>0.41796875</v>
      </c>
      <c r="AV1153" s="278">
        <v>0.23046875</v>
      </c>
      <c r="AW1153" s="278">
        <v>8.984375E-2</v>
      </c>
      <c r="AX1153" s="278">
        <v>0.421875</v>
      </c>
      <c r="AY1153" s="456">
        <v>110.001</v>
      </c>
      <c r="AZ1153" s="278">
        <v>7.951482E-2</v>
      </c>
      <c r="BA1153" s="278">
        <v>0.27734375</v>
      </c>
      <c r="BB1153" s="278">
        <v>0.16015625</v>
      </c>
      <c r="BC1153" s="278">
        <v>0.5625</v>
      </c>
      <c r="BD1153" s="164">
        <v>0.243902439</v>
      </c>
      <c r="BE1153" s="164">
        <v>0.220820189</v>
      </c>
      <c r="BF1153" s="164">
        <v>0.30140844999999999</v>
      </c>
      <c r="BG1153" s="164">
        <v>0.39432176600000002</v>
      </c>
      <c r="BH1153" s="164">
        <v>0.69573021599999996</v>
      </c>
      <c r="BI1153" s="164">
        <v>0.17350157699999999</v>
      </c>
      <c r="BJ1153" s="165">
        <v>111.91306747292801</v>
      </c>
      <c r="BK1153" s="164">
        <v>0.306729048070773</v>
      </c>
      <c r="BL1153" s="165">
        <v>-1.9677759491237701</v>
      </c>
      <c r="BM1153" s="165">
        <v>39.181435576793199</v>
      </c>
      <c r="BN1153" s="165">
        <v>95.029831834463494</v>
      </c>
      <c r="BO1153" s="165">
        <v>-0.15221961156744199</v>
      </c>
      <c r="BP1153" s="165">
        <v>0.61552249360829503</v>
      </c>
      <c r="BQ1153" s="165">
        <v>6.5519366377633999</v>
      </c>
      <c r="BR1153" s="165">
        <v>-1.41490982085047</v>
      </c>
      <c r="BS1153" s="284">
        <v>0.67924698081479695</v>
      </c>
      <c r="BT1153" s="289"/>
      <c r="BU1153" s="279"/>
      <c r="BV1153" s="290"/>
      <c r="BW1153" s="289"/>
      <c r="BX1153" s="289"/>
      <c r="BY1153" s="289"/>
      <c r="BZ1153" s="289"/>
      <c r="CA1153" s="279"/>
      <c r="CB1153" s="290"/>
      <c r="CC1153" s="289"/>
      <c r="CD1153" s="279"/>
      <c r="CE1153" s="328"/>
      <c r="CF1153" s="290"/>
      <c r="CG1153" s="289"/>
      <c r="CH1153" s="279"/>
      <c r="CI1153" s="328"/>
      <c r="CJ1153" s="290"/>
      <c r="CK1153" s="289"/>
      <c r="CL1153" s="279"/>
      <c r="CM1153" s="328"/>
      <c r="CN1153" s="290"/>
      <c r="CO1153" s="289"/>
      <c r="CP1153" s="279"/>
      <c r="CQ1153" s="328"/>
      <c r="CR1153" s="290"/>
      <c r="CS1153" s="289"/>
      <c r="CT1153" s="279"/>
      <c r="CU1153" s="328"/>
      <c r="CV1153" s="328"/>
      <c r="CW1153" s="290"/>
      <c r="CX1153" s="289"/>
      <c r="CY1153" s="279"/>
      <c r="CZ1153" s="328"/>
      <c r="DA1153" s="328"/>
      <c r="DB1153" s="290"/>
      <c r="DC1153" s="289"/>
      <c r="DD1153" s="279"/>
      <c r="DE1153" s="328"/>
      <c r="DF1153" s="328"/>
      <c r="DG1153" s="290"/>
      <c r="DH1153" s="289"/>
      <c r="DI1153" s="284">
        <v>-4.1864650249481201</v>
      </c>
      <c r="DP1153" s="165"/>
      <c r="DQ1153" s="165"/>
      <c r="DR1153" s="165"/>
      <c r="ED1153" s="165"/>
      <c r="EE1153" s="165"/>
      <c r="EF1153" s="165"/>
      <c r="EG1153" s="165"/>
      <c r="EH1153" s="166"/>
      <c r="EI1153" s="165"/>
      <c r="EJ1153" s="164"/>
      <c r="EK1153" s="164"/>
      <c r="EL1153" s="278"/>
      <c r="EM1153" s="278"/>
      <c r="EN1153" s="278"/>
      <c r="EO1153" s="278"/>
      <c r="EP1153" s="278"/>
      <c r="EQ1153" s="278"/>
      <c r="ER1153" s="165"/>
      <c r="ES1153" s="166"/>
      <c r="ET1153" s="166"/>
      <c r="EU1153" s="166"/>
      <c r="EV1153" s="166"/>
      <c r="EW1153" s="166"/>
      <c r="EX1153" s="284"/>
    </row>
    <row r="1154" spans="1:260" ht="13" customHeight="1">
      <c r="A1154" s="160" t="s">
        <v>19</v>
      </c>
      <c r="B1154" s="160">
        <v>10570</v>
      </c>
      <c r="C1154" s="160">
        <v>649966</v>
      </c>
      <c r="D1154" s="160">
        <v>16622</v>
      </c>
      <c r="E1154" s="160" t="s">
        <v>4356</v>
      </c>
      <c r="F1154" s="160" t="s">
        <v>4356</v>
      </c>
      <c r="G1154" s="175"/>
      <c r="H1154" s="168" t="s">
        <v>3370</v>
      </c>
      <c r="I1154" s="169" t="s">
        <v>589</v>
      </c>
      <c r="J1154" s="170">
        <v>28</v>
      </c>
      <c r="K1154" s="161">
        <v>5</v>
      </c>
      <c r="L1154" s="161" t="s">
        <v>837</v>
      </c>
      <c r="Z1154" s="163">
        <v>71</v>
      </c>
      <c r="AA1154" s="163">
        <v>259</v>
      </c>
      <c r="AB1154" s="163">
        <v>226</v>
      </c>
      <c r="AC1154" s="163">
        <v>54</v>
      </c>
      <c r="AD1154" s="163">
        <v>40</v>
      </c>
      <c r="AE1154" s="163">
        <v>7</v>
      </c>
      <c r="AF1154" s="163">
        <v>0</v>
      </c>
      <c r="AG1154" s="163">
        <v>7</v>
      </c>
      <c r="AH1154" s="163">
        <v>22</v>
      </c>
      <c r="AI1154" s="163">
        <v>18</v>
      </c>
      <c r="AJ1154" s="163">
        <v>2</v>
      </c>
      <c r="AK1154" s="163">
        <v>0</v>
      </c>
      <c r="AL1154" s="163">
        <v>25</v>
      </c>
      <c r="AM1154" s="163">
        <v>0</v>
      </c>
      <c r="AN1154" s="163">
        <v>36</v>
      </c>
      <c r="AO1154" s="163">
        <v>3</v>
      </c>
      <c r="AP1154" s="163">
        <v>2</v>
      </c>
      <c r="AQ1154" s="163">
        <v>0</v>
      </c>
      <c r="AR1154" s="163">
        <v>7</v>
      </c>
      <c r="AS1154" s="278">
        <v>9.6525096000000005E-2</v>
      </c>
      <c r="AT1154" s="278">
        <v>0.13899613799999999</v>
      </c>
      <c r="AU1154" s="278">
        <v>0.43229167000000002</v>
      </c>
      <c r="AV1154" s="278">
        <v>0.1875</v>
      </c>
      <c r="AW1154" s="278">
        <v>4.1025640000000002E-2</v>
      </c>
      <c r="AX1154" s="278">
        <v>0.29743589999999998</v>
      </c>
      <c r="AY1154" s="456">
        <v>106.797</v>
      </c>
      <c r="AZ1154" s="278">
        <v>5.3045189999999999E-2</v>
      </c>
      <c r="BA1154" s="278">
        <v>0.44270833300000001</v>
      </c>
      <c r="BB1154" s="278">
        <v>0.16666666599999999</v>
      </c>
      <c r="BC1154" s="278">
        <v>0.390625</v>
      </c>
      <c r="BD1154" s="164">
        <v>0.25405405399999997</v>
      </c>
      <c r="BE1154" s="164">
        <v>0.23893805300000001</v>
      </c>
      <c r="BF1154" s="164">
        <v>0.3203125</v>
      </c>
      <c r="BG1154" s="164">
        <v>0.36283185800000001</v>
      </c>
      <c r="BH1154" s="164">
        <v>0.68314435799999995</v>
      </c>
      <c r="BI1154" s="164">
        <v>0.123893805</v>
      </c>
      <c r="BJ1154" s="165">
        <v>79.914753503611095</v>
      </c>
      <c r="BK1154" s="164">
        <v>0.30561793176457203</v>
      </c>
      <c r="BL1154" s="165">
        <v>-1.6661533843240699</v>
      </c>
      <c r="BM1154" s="165">
        <v>28.355384038809699</v>
      </c>
      <c r="BN1154" s="165">
        <v>91.204859904325104</v>
      </c>
      <c r="BO1154" s="165">
        <v>0.79435049926906698</v>
      </c>
      <c r="BP1154" s="165">
        <v>-0.23787063173949699</v>
      </c>
      <c r="BQ1154" s="165">
        <v>4.48252760996305</v>
      </c>
      <c r="BR1154" s="165">
        <v>-2.8592604360989302</v>
      </c>
      <c r="BS1154" s="284">
        <v>0.46470891185628699</v>
      </c>
      <c r="BT1154" s="289"/>
      <c r="BU1154" s="279"/>
      <c r="BV1154" s="290"/>
      <c r="BW1154" s="289"/>
      <c r="BX1154" s="289"/>
      <c r="BY1154" s="289"/>
      <c r="BZ1154" s="289"/>
      <c r="CA1154" s="279"/>
      <c r="CB1154" s="290"/>
      <c r="CC1154" s="289"/>
      <c r="CD1154" s="279"/>
      <c r="CE1154" s="328"/>
      <c r="CF1154" s="290"/>
      <c r="CG1154" s="289"/>
      <c r="CH1154" s="279"/>
      <c r="CI1154" s="328"/>
      <c r="CJ1154" s="290"/>
      <c r="CK1154" s="289"/>
      <c r="CL1154" s="279"/>
      <c r="CM1154" s="328"/>
      <c r="CN1154" s="290"/>
      <c r="CO1154" s="289"/>
      <c r="CP1154" s="279"/>
      <c r="CQ1154" s="328"/>
      <c r="CR1154" s="290"/>
      <c r="CS1154" s="289"/>
      <c r="CT1154" s="279"/>
      <c r="CU1154" s="328"/>
      <c r="CV1154" s="328"/>
      <c r="CW1154" s="290"/>
      <c r="CX1154" s="289"/>
      <c r="CY1154" s="279"/>
      <c r="CZ1154" s="328"/>
      <c r="DA1154" s="328"/>
      <c r="DB1154" s="290"/>
      <c r="DC1154" s="289"/>
      <c r="DD1154" s="279"/>
      <c r="DE1154" s="328"/>
      <c r="DF1154" s="328"/>
      <c r="DG1154" s="290"/>
      <c r="DH1154" s="289"/>
      <c r="DI1154" s="284">
        <v>-1.5249941349029501</v>
      </c>
      <c r="DP1154" s="165"/>
      <c r="DQ1154" s="165"/>
      <c r="DR1154" s="165"/>
      <c r="ED1154" s="165"/>
      <c r="EE1154" s="165"/>
      <c r="EF1154" s="165"/>
      <c r="EG1154" s="165"/>
      <c r="EH1154" s="166"/>
      <c r="EI1154" s="165"/>
      <c r="EJ1154" s="164"/>
      <c r="EK1154" s="164"/>
      <c r="EL1154" s="278"/>
      <c r="EM1154" s="278"/>
      <c r="EN1154" s="278"/>
      <c r="EO1154" s="278"/>
      <c r="EP1154" s="278"/>
      <c r="EQ1154" s="278"/>
      <c r="ER1154" s="165"/>
      <c r="ES1154" s="166"/>
      <c r="ET1154" s="166"/>
      <c r="EU1154" s="166"/>
      <c r="EV1154" s="166"/>
      <c r="EW1154" s="166"/>
      <c r="EX1154" s="284"/>
    </row>
    <row r="1155" spans="1:260" ht="13" customHeight="1">
      <c r="A1155" s="160" t="s">
        <v>19</v>
      </c>
      <c r="B1155" s="160">
        <v>12808</v>
      </c>
      <c r="C1155" s="160">
        <v>655316</v>
      </c>
      <c r="D1155" s="160">
        <v>19455</v>
      </c>
      <c r="E1155" s="160" t="s">
        <v>563</v>
      </c>
      <c r="F1155" s="160" t="s">
        <v>563</v>
      </c>
      <c r="G1155" s="175"/>
      <c r="H1155" s="162" t="s">
        <v>3386</v>
      </c>
      <c r="I1155" s="162" t="s">
        <v>3387</v>
      </c>
      <c r="J1155" s="160">
        <v>28</v>
      </c>
      <c r="K1155" s="161">
        <v>5</v>
      </c>
      <c r="L1155" s="161" t="s">
        <v>837</v>
      </c>
      <c r="Z1155" s="163">
        <v>24</v>
      </c>
      <c r="AA1155" s="163">
        <v>38</v>
      </c>
      <c r="AB1155" s="163">
        <v>33</v>
      </c>
      <c r="AC1155" s="163">
        <v>7</v>
      </c>
      <c r="AD1155" s="163">
        <v>4</v>
      </c>
      <c r="AE1155" s="163">
        <v>2</v>
      </c>
      <c r="AF1155" s="163">
        <v>0</v>
      </c>
      <c r="AG1155" s="163">
        <v>1</v>
      </c>
      <c r="AH1155" s="163">
        <v>6</v>
      </c>
      <c r="AI1155" s="163">
        <v>3</v>
      </c>
      <c r="AJ1155" s="163">
        <v>1</v>
      </c>
      <c r="AK1155" s="163">
        <v>0</v>
      </c>
      <c r="AL1155" s="163">
        <v>5</v>
      </c>
      <c r="AM1155" s="163">
        <v>0</v>
      </c>
      <c r="AN1155" s="163">
        <v>8</v>
      </c>
      <c r="AO1155" s="163">
        <v>0</v>
      </c>
      <c r="AP1155" s="163">
        <v>0</v>
      </c>
      <c r="AQ1155" s="163">
        <v>0</v>
      </c>
      <c r="AR1155" s="163">
        <v>1</v>
      </c>
      <c r="AS1155" s="278">
        <v>0.131578947</v>
      </c>
      <c r="AT1155" s="278">
        <v>0.21052631499999999</v>
      </c>
      <c r="AU1155" s="278">
        <v>0.4</v>
      </c>
      <c r="AV1155" s="278">
        <v>0.2</v>
      </c>
      <c r="AW1155" s="278">
        <v>0.04</v>
      </c>
      <c r="AX1155" s="278">
        <v>0.28000000000000003</v>
      </c>
      <c r="AY1155" s="456">
        <v>110.059</v>
      </c>
      <c r="AZ1155" s="278">
        <v>7.0967740000000001E-2</v>
      </c>
      <c r="BA1155" s="278">
        <v>0.45833333300000001</v>
      </c>
      <c r="BB1155" s="278">
        <v>0.20833333300000001</v>
      </c>
      <c r="BC1155" s="278">
        <v>0.33333333300000001</v>
      </c>
      <c r="BD1155" s="164">
        <v>0.25</v>
      </c>
      <c r="BE1155" s="164">
        <v>0.212121212</v>
      </c>
      <c r="BF1155" s="164">
        <v>0.31578947299999999</v>
      </c>
      <c r="BG1155" s="164">
        <v>0.36363636300000002</v>
      </c>
      <c r="BH1155" s="164">
        <v>0.67942583599999995</v>
      </c>
      <c r="BI1155" s="164">
        <v>0.15151515099999999</v>
      </c>
      <c r="BJ1155" s="165">
        <v>99.587728570401893</v>
      </c>
      <c r="BK1155" s="164">
        <v>0.30520810265290099</v>
      </c>
      <c r="BL1155" s="165">
        <v>-0.25692917007510202</v>
      </c>
      <c r="BM1155" s="165">
        <v>4.1477751622765799</v>
      </c>
      <c r="BN1155" s="165">
        <v>95.120007748703401</v>
      </c>
      <c r="BO1155" s="165">
        <v>-6.3141726323938004E-3</v>
      </c>
      <c r="BP1155" s="165">
        <v>0.79502822132781104</v>
      </c>
      <c r="BQ1155" s="165">
        <v>2.95274687910895</v>
      </c>
      <c r="BR1155" s="165">
        <v>0.57839128448139199</v>
      </c>
      <c r="BS1155" s="284">
        <v>0.30611474341572997</v>
      </c>
      <c r="BT1155" s="289"/>
      <c r="BU1155" s="279"/>
      <c r="BV1155" s="290"/>
      <c r="BW1155" s="289"/>
      <c r="BX1155" s="289"/>
      <c r="BY1155" s="289"/>
      <c r="BZ1155" s="289"/>
      <c r="CA1155" s="279"/>
      <c r="CB1155" s="290"/>
      <c r="CC1155" s="289"/>
      <c r="CD1155" s="279"/>
      <c r="CE1155" s="328"/>
      <c r="CF1155" s="290"/>
      <c r="CG1155" s="289"/>
      <c r="CH1155" s="279"/>
      <c r="CI1155" s="328"/>
      <c r="CJ1155" s="290"/>
      <c r="CK1155" s="289"/>
      <c r="CL1155" s="279"/>
      <c r="CM1155" s="328"/>
      <c r="CN1155" s="290"/>
      <c r="CO1155" s="289"/>
      <c r="CP1155" s="279"/>
      <c r="CQ1155" s="328"/>
      <c r="CR1155" s="290"/>
      <c r="CS1155" s="289"/>
      <c r="CT1155" s="279"/>
      <c r="CU1155" s="328"/>
      <c r="CV1155" s="328"/>
      <c r="CW1155" s="290"/>
      <c r="CX1155" s="289"/>
      <c r="CY1155" s="279"/>
      <c r="CZ1155" s="328"/>
      <c r="DA1155" s="328"/>
      <c r="DB1155" s="290"/>
      <c r="DC1155" s="289"/>
      <c r="DD1155" s="279"/>
      <c r="DE1155" s="328"/>
      <c r="DF1155" s="328"/>
      <c r="DG1155" s="290"/>
      <c r="DH1155" s="289"/>
      <c r="DI1155" s="284">
        <v>1.1356774419546101</v>
      </c>
      <c r="DP1155" s="165"/>
      <c r="DQ1155" s="165"/>
      <c r="DR1155" s="165"/>
      <c r="ED1155" s="165"/>
      <c r="EE1155" s="165"/>
      <c r="EF1155" s="165"/>
      <c r="EG1155" s="165"/>
      <c r="EH1155" s="166"/>
      <c r="EI1155" s="165"/>
      <c r="EJ1155" s="164"/>
      <c r="EK1155" s="164"/>
      <c r="EL1155" s="278"/>
      <c r="EM1155" s="278"/>
      <c r="EN1155" s="278"/>
      <c r="EO1155" s="278"/>
      <c r="EP1155" s="278"/>
      <c r="EQ1155" s="278"/>
      <c r="ER1155" s="165"/>
      <c r="ES1155" s="166"/>
      <c r="ET1155" s="166"/>
      <c r="EU1155" s="166"/>
      <c r="EV1155" s="166"/>
      <c r="EW1155" s="166"/>
      <c r="EX1155" s="284"/>
    </row>
    <row r="1156" spans="1:260" ht="13" customHeight="1">
      <c r="A1156" s="160" t="s">
        <v>19</v>
      </c>
      <c r="B1156" s="160">
        <v>12704</v>
      </c>
      <c r="C1156" s="160">
        <v>670156</v>
      </c>
      <c r="D1156" s="160">
        <v>20017</v>
      </c>
      <c r="E1156" s="160" t="s">
        <v>598</v>
      </c>
      <c r="F1156" s="160" t="s">
        <v>598</v>
      </c>
      <c r="G1156" s="175"/>
      <c r="H1156" s="162" t="s">
        <v>2921</v>
      </c>
      <c r="I1156" s="162" t="s">
        <v>435</v>
      </c>
      <c r="J1156" s="160">
        <v>29</v>
      </c>
      <c r="K1156" s="161">
        <v>5</v>
      </c>
      <c r="L1156" s="161" t="s">
        <v>46</v>
      </c>
      <c r="Z1156" s="163">
        <v>65</v>
      </c>
      <c r="AA1156" s="163">
        <v>156</v>
      </c>
      <c r="AB1156" s="163">
        <v>136</v>
      </c>
      <c r="AC1156" s="163">
        <v>33</v>
      </c>
      <c r="AD1156" s="163">
        <v>29</v>
      </c>
      <c r="AE1156" s="163">
        <v>3</v>
      </c>
      <c r="AF1156" s="163">
        <v>0</v>
      </c>
      <c r="AG1156" s="163">
        <v>1</v>
      </c>
      <c r="AH1156" s="163">
        <v>17</v>
      </c>
      <c r="AI1156" s="163">
        <v>11</v>
      </c>
      <c r="AJ1156" s="163">
        <v>4</v>
      </c>
      <c r="AK1156" s="163">
        <v>3</v>
      </c>
      <c r="AL1156" s="163">
        <v>16</v>
      </c>
      <c r="AM1156" s="163">
        <v>0</v>
      </c>
      <c r="AN1156" s="163">
        <v>25</v>
      </c>
      <c r="AO1156" s="163">
        <v>0</v>
      </c>
      <c r="AP1156" s="163">
        <v>1</v>
      </c>
      <c r="AQ1156" s="163">
        <v>3</v>
      </c>
      <c r="AR1156" s="163">
        <v>2</v>
      </c>
      <c r="AS1156" s="278">
        <v>0.102564102</v>
      </c>
      <c r="AT1156" s="278">
        <v>0.16025640999999999</v>
      </c>
      <c r="AU1156" s="278">
        <v>0.31304347999999999</v>
      </c>
      <c r="AV1156" s="278">
        <v>0.30434782999999999</v>
      </c>
      <c r="AW1156" s="278">
        <v>2.6086959999999999E-2</v>
      </c>
      <c r="AX1156" s="278">
        <v>0.39130435000000002</v>
      </c>
      <c r="AY1156" s="456">
        <v>107.19499999999999</v>
      </c>
      <c r="AZ1156" s="278">
        <v>5.7529610000000002E-2</v>
      </c>
      <c r="BA1156" s="278">
        <v>0.486486486</v>
      </c>
      <c r="BB1156" s="278">
        <v>0.27927927899999999</v>
      </c>
      <c r="BC1156" s="278">
        <v>0.23423423400000001</v>
      </c>
      <c r="BD1156" s="164">
        <v>0.288288288</v>
      </c>
      <c r="BE1156" s="164">
        <v>0.242647058</v>
      </c>
      <c r="BF1156" s="164">
        <v>0.32026143699999998</v>
      </c>
      <c r="BG1156" s="164">
        <v>0.28676470500000001</v>
      </c>
      <c r="BH1156" s="164">
        <v>0.60702614200000005</v>
      </c>
      <c r="BI1156" s="164">
        <v>4.4117647000000003E-2</v>
      </c>
      <c r="BJ1156" s="165">
        <v>28.4570393585403</v>
      </c>
      <c r="BK1156" s="164">
        <v>0.27879591782887703</v>
      </c>
      <c r="BL1156" s="165">
        <v>-4.3550844278282597</v>
      </c>
      <c r="BM1156" s="165">
        <v>13.727385989194399</v>
      </c>
      <c r="BN1156" s="165">
        <v>82.981571187549093</v>
      </c>
      <c r="BO1156" s="165">
        <v>0.84165932321030001</v>
      </c>
      <c r="BP1156" s="165">
        <v>-0.45555901667103099</v>
      </c>
      <c r="BQ1156" s="165">
        <v>2.5921246607691799</v>
      </c>
      <c r="BR1156" s="165">
        <v>-3.5107132594197199</v>
      </c>
      <c r="BS1156" s="284">
        <v>0.26872861370101397</v>
      </c>
      <c r="BT1156" s="289"/>
      <c r="BU1156" s="279"/>
      <c r="BV1156" s="290"/>
      <c r="BW1156" s="289"/>
      <c r="BX1156" s="289"/>
      <c r="BY1156" s="289"/>
      <c r="BZ1156" s="289"/>
      <c r="CA1156" s="279"/>
      <c r="CB1156" s="290"/>
      <c r="CC1156" s="289"/>
      <c r="CD1156" s="279"/>
      <c r="CE1156" s="328"/>
      <c r="CF1156" s="290"/>
      <c r="CG1156" s="289"/>
      <c r="CH1156" s="279"/>
      <c r="CI1156" s="328"/>
      <c r="CJ1156" s="290"/>
      <c r="CK1156" s="289"/>
      <c r="CL1156" s="279"/>
      <c r="CM1156" s="328"/>
      <c r="CN1156" s="290"/>
      <c r="CO1156" s="289"/>
      <c r="CP1156" s="279"/>
      <c r="CQ1156" s="328"/>
      <c r="CR1156" s="290"/>
      <c r="CS1156" s="289"/>
      <c r="CT1156" s="279"/>
      <c r="CU1156" s="328"/>
      <c r="CV1156" s="328"/>
      <c r="CW1156" s="290"/>
      <c r="CX1156" s="289"/>
      <c r="CY1156" s="279"/>
      <c r="CZ1156" s="328"/>
      <c r="DA1156" s="328"/>
      <c r="DB1156" s="290"/>
      <c r="DC1156" s="289"/>
      <c r="DD1156" s="279"/>
      <c r="DE1156" s="328"/>
      <c r="DF1156" s="328"/>
      <c r="DG1156" s="290"/>
      <c r="DH1156" s="289"/>
      <c r="DI1156" s="284">
        <v>0.762227803468704</v>
      </c>
      <c r="DP1156" s="165"/>
      <c r="DQ1156" s="165"/>
      <c r="DR1156" s="165"/>
      <c r="ED1156" s="165"/>
      <c r="EE1156" s="165"/>
      <c r="EF1156" s="165"/>
      <c r="EG1156" s="165"/>
      <c r="EH1156" s="166"/>
      <c r="EI1156" s="165"/>
      <c r="EJ1156" s="164"/>
      <c r="EK1156" s="164"/>
      <c r="EL1156" s="278"/>
      <c r="EM1156" s="278"/>
      <c r="EN1156" s="278"/>
      <c r="EO1156" s="278"/>
      <c r="EP1156" s="278"/>
      <c r="EQ1156" s="278"/>
      <c r="ER1156" s="165"/>
      <c r="ES1156" s="166"/>
      <c r="ET1156" s="166"/>
      <c r="EU1156" s="166"/>
      <c r="EV1156" s="166"/>
      <c r="EW1156" s="166"/>
      <c r="EX1156" s="284"/>
    </row>
    <row r="1157" spans="1:260" ht="13" customHeight="1">
      <c r="A1157" s="160" t="s">
        <v>19</v>
      </c>
      <c r="B1157" s="160">
        <v>8949</v>
      </c>
      <c r="C1157" s="160">
        <v>518934</v>
      </c>
      <c r="D1157" s="160">
        <v>9874</v>
      </c>
      <c r="E1157" s="160" t="s">
        <v>16</v>
      </c>
      <c r="F1157" s="160" t="s">
        <v>16</v>
      </c>
      <c r="G1157" s="175"/>
      <c r="H1157" s="168" t="s">
        <v>2194</v>
      </c>
      <c r="I1157" s="169" t="s">
        <v>494</v>
      </c>
      <c r="J1157" s="170">
        <v>36</v>
      </c>
      <c r="K1157" s="161">
        <v>5</v>
      </c>
      <c r="L1157" s="161" t="s">
        <v>837</v>
      </c>
      <c r="Z1157" s="163">
        <v>45</v>
      </c>
      <c r="AA1157" s="163">
        <v>142</v>
      </c>
      <c r="AB1157" s="163">
        <v>128</v>
      </c>
      <c r="AC1157" s="163">
        <v>34</v>
      </c>
      <c r="AD1157" s="163">
        <v>29</v>
      </c>
      <c r="AE1157" s="163">
        <v>3</v>
      </c>
      <c r="AF1157" s="163">
        <v>0</v>
      </c>
      <c r="AG1157" s="163">
        <v>2</v>
      </c>
      <c r="AH1157" s="163">
        <v>13</v>
      </c>
      <c r="AI1157" s="163">
        <v>12</v>
      </c>
      <c r="AJ1157" s="163">
        <v>0</v>
      </c>
      <c r="AK1157" s="163">
        <v>0</v>
      </c>
      <c r="AL1157" s="163">
        <v>14</v>
      </c>
      <c r="AM1157" s="163">
        <v>0</v>
      </c>
      <c r="AN1157" s="163">
        <v>35</v>
      </c>
      <c r="AO1157" s="163">
        <v>0</v>
      </c>
      <c r="AP1157" s="163">
        <v>0</v>
      </c>
      <c r="AQ1157" s="163">
        <v>0</v>
      </c>
      <c r="AR1157" s="163">
        <v>4</v>
      </c>
      <c r="AS1157" s="278">
        <v>9.8591549000000001E-2</v>
      </c>
      <c r="AT1157" s="278">
        <v>0.24647887299999999</v>
      </c>
      <c r="AU1157" s="278">
        <v>0.16129031999999999</v>
      </c>
      <c r="AV1157" s="278">
        <v>0.40860215</v>
      </c>
      <c r="AW1157" s="278">
        <v>4.301075E-2</v>
      </c>
      <c r="AX1157" s="278">
        <v>0.51612902999999999</v>
      </c>
      <c r="AY1157" s="456">
        <v>107.867</v>
      </c>
      <c r="AZ1157" s="278">
        <v>8.3487939999999997E-2</v>
      </c>
      <c r="BA1157" s="278">
        <v>0.60215053699999999</v>
      </c>
      <c r="BB1157" s="278">
        <v>0.204301075</v>
      </c>
      <c r="BC1157" s="278">
        <v>0.19354838699999999</v>
      </c>
      <c r="BD1157" s="164">
        <v>0.35164835100000003</v>
      </c>
      <c r="BE1157" s="164">
        <v>0.265625</v>
      </c>
      <c r="BF1157" s="164">
        <v>0.33802816899999999</v>
      </c>
      <c r="BG1157" s="164">
        <v>0.3359375</v>
      </c>
      <c r="BH1157" s="164">
        <v>0.67396566899999999</v>
      </c>
      <c r="BI1157" s="164">
        <v>7.03125E-2</v>
      </c>
      <c r="BJ1157" s="165">
        <v>45.353406538144903</v>
      </c>
      <c r="BK1157" s="164">
        <v>0.30514550964597198</v>
      </c>
      <c r="BL1157" s="165">
        <v>-0.96722311177602605</v>
      </c>
      <c r="BM1157" s="165">
        <v>15.4924614985907</v>
      </c>
      <c r="BN1157" s="165">
        <v>95.591405748176797</v>
      </c>
      <c r="BO1157" s="165">
        <v>-0.79818154730415403</v>
      </c>
      <c r="BP1157" s="165">
        <v>-1.4831317090429299</v>
      </c>
      <c r="BQ1157" s="165">
        <v>2.56385053065293</v>
      </c>
      <c r="BR1157" s="165">
        <v>-2.2035380962801598</v>
      </c>
      <c r="BS1157" s="284">
        <v>0.26579740136206498</v>
      </c>
      <c r="BT1157" s="289"/>
      <c r="BU1157" s="279"/>
      <c r="BV1157" s="290"/>
      <c r="BW1157" s="289"/>
      <c r="BX1157" s="289"/>
      <c r="BY1157" s="289"/>
      <c r="BZ1157" s="289"/>
      <c r="CA1157" s="279"/>
      <c r="CB1157" s="290"/>
      <c r="CC1157" s="289"/>
      <c r="CD1157" s="279"/>
      <c r="CE1157" s="328"/>
      <c r="CF1157" s="290"/>
      <c r="CG1157" s="289"/>
      <c r="CH1157" s="279"/>
      <c r="CI1157" s="328"/>
      <c r="CJ1157" s="290"/>
      <c r="CK1157" s="289"/>
      <c r="CL1157" s="279"/>
      <c r="CM1157" s="328"/>
      <c r="CN1157" s="290"/>
      <c r="CO1157" s="289"/>
      <c r="CP1157" s="279"/>
      <c r="CQ1157" s="328"/>
      <c r="CR1157" s="290"/>
      <c r="CS1157" s="289"/>
      <c r="CT1157" s="279"/>
      <c r="CU1157" s="328"/>
      <c r="CV1157" s="328"/>
      <c r="CW1157" s="290"/>
      <c r="CX1157" s="289"/>
      <c r="CY1157" s="279"/>
      <c r="CZ1157" s="328"/>
      <c r="DA1157" s="328"/>
      <c r="DB1157" s="290"/>
      <c r="DC1157" s="289"/>
      <c r="DD1157" s="279"/>
      <c r="DE1157" s="328"/>
      <c r="DF1157" s="328"/>
      <c r="DG1157" s="290"/>
      <c r="DH1157" s="289"/>
      <c r="DI1157" s="284">
        <v>-9.3935966491699205E-2</v>
      </c>
      <c r="DP1157" s="165"/>
      <c r="DQ1157" s="165"/>
      <c r="DR1157" s="165"/>
      <c r="ED1157" s="165"/>
      <c r="EE1157" s="165"/>
      <c r="EF1157" s="165"/>
      <c r="EG1157" s="165"/>
      <c r="EH1157" s="166"/>
      <c r="EI1157" s="165"/>
      <c r="EJ1157" s="164"/>
      <c r="EK1157" s="164"/>
      <c r="EL1157" s="278"/>
      <c r="EM1157" s="278"/>
      <c r="EN1157" s="278"/>
      <c r="EO1157" s="278"/>
      <c r="EP1157" s="278"/>
      <c r="EQ1157" s="278"/>
      <c r="ER1157" s="165"/>
      <c r="ES1157" s="166"/>
      <c r="ET1157" s="166"/>
      <c r="EU1157" s="166"/>
      <c r="EV1157" s="166"/>
      <c r="EW1157" s="166"/>
      <c r="EX1157" s="284"/>
    </row>
    <row r="1158" spans="1:260" ht="13" customHeight="1">
      <c r="A1158" s="160" t="s">
        <v>19</v>
      </c>
      <c r="B1158" s="160">
        <v>11438</v>
      </c>
      <c r="C1158" s="160">
        <v>670097</v>
      </c>
      <c r="D1158" s="160">
        <v>19562</v>
      </c>
      <c r="E1158" s="160" t="s">
        <v>614</v>
      </c>
      <c r="F1158" s="160" t="s">
        <v>614</v>
      </c>
      <c r="G1158" s="175"/>
      <c r="H1158" s="162" t="s">
        <v>2380</v>
      </c>
      <c r="I1158" s="162" t="s">
        <v>287</v>
      </c>
      <c r="J1158" s="161">
        <v>30</v>
      </c>
      <c r="K1158" s="161">
        <v>5</v>
      </c>
      <c r="L1158" s="161" t="s">
        <v>837</v>
      </c>
      <c r="Z1158" s="163">
        <v>5</v>
      </c>
      <c r="AA1158" s="163">
        <v>8</v>
      </c>
      <c r="AB1158" s="163">
        <v>6</v>
      </c>
      <c r="AC1158" s="163">
        <v>4</v>
      </c>
      <c r="AD1158" s="163">
        <v>2</v>
      </c>
      <c r="AE1158" s="163">
        <v>2</v>
      </c>
      <c r="AF1158" s="163">
        <v>0</v>
      </c>
      <c r="AG1158" s="163">
        <v>0</v>
      </c>
      <c r="AH1158" s="163">
        <v>2</v>
      </c>
      <c r="AI1158" s="163">
        <v>3</v>
      </c>
      <c r="AJ1158" s="163">
        <v>0</v>
      </c>
      <c r="AK1158" s="163">
        <v>0</v>
      </c>
      <c r="AL1158" s="163">
        <v>2</v>
      </c>
      <c r="AM1158" s="163">
        <v>0</v>
      </c>
      <c r="AN1158" s="163">
        <v>1</v>
      </c>
      <c r="AO1158" s="163">
        <v>0</v>
      </c>
      <c r="AP1158" s="163">
        <v>0</v>
      </c>
      <c r="AQ1158" s="163">
        <v>0</v>
      </c>
      <c r="AR1158" s="163">
        <v>0</v>
      </c>
      <c r="AS1158" s="278">
        <v>0.25</v>
      </c>
      <c r="AT1158" s="278">
        <v>0.125</v>
      </c>
      <c r="AU1158" s="278">
        <v>0.2</v>
      </c>
      <c r="AV1158" s="278">
        <v>0</v>
      </c>
      <c r="AW1158" s="278">
        <v>0</v>
      </c>
      <c r="AX1158" s="278">
        <v>0.2</v>
      </c>
      <c r="AY1158" s="456">
        <v>106.4</v>
      </c>
      <c r="AZ1158" s="278">
        <v>0.10256410000000001</v>
      </c>
      <c r="BA1158" s="278">
        <v>0.2</v>
      </c>
      <c r="BB1158" s="278">
        <v>0.6</v>
      </c>
      <c r="BC1158" s="278">
        <v>0.2</v>
      </c>
      <c r="BD1158" s="164">
        <v>0.8</v>
      </c>
      <c r="BE1158" s="164">
        <v>0.66666666600000002</v>
      </c>
      <c r="BF1158" s="164">
        <v>0.75</v>
      </c>
      <c r="BG1158" s="164">
        <v>1</v>
      </c>
      <c r="BH1158" s="164">
        <v>1.75</v>
      </c>
      <c r="BI1158" s="164">
        <v>0.33333333399999998</v>
      </c>
      <c r="BJ1158" s="165">
        <v>215.00874253677799</v>
      </c>
      <c r="BK1158" s="164">
        <v>0.71036344766616799</v>
      </c>
      <c r="BL1158" s="165">
        <v>2.54211489563765</v>
      </c>
      <c r="BM1158" s="165">
        <v>3.4694210708695898</v>
      </c>
      <c r="BN1158" s="165">
        <v>377.475799424012</v>
      </c>
      <c r="BO1158" s="165">
        <v>0.140066359197941</v>
      </c>
      <c r="BP1158" s="165">
        <v>-2.8743185801431499E-2</v>
      </c>
      <c r="BQ1158" s="165">
        <v>2.2852959820158198</v>
      </c>
      <c r="BR1158" s="165">
        <v>2.5257466473705499</v>
      </c>
      <c r="BS1158" s="284">
        <v>0.236919323533374</v>
      </c>
      <c r="BT1158" s="289"/>
      <c r="BU1158" s="279"/>
      <c r="BV1158" s="290"/>
      <c r="BW1158" s="289"/>
      <c r="BX1158" s="289"/>
      <c r="BY1158" s="289"/>
      <c r="BZ1158" s="289"/>
      <c r="CA1158" s="279"/>
      <c r="CB1158" s="290"/>
      <c r="CC1158" s="289"/>
      <c r="CD1158" s="279"/>
      <c r="CE1158" s="328"/>
      <c r="CF1158" s="290"/>
      <c r="CG1158" s="289"/>
      <c r="CH1158" s="279"/>
      <c r="CI1158" s="328"/>
      <c r="CJ1158" s="290"/>
      <c r="CK1158" s="289"/>
      <c r="CL1158" s="279"/>
      <c r="CM1158" s="328"/>
      <c r="CN1158" s="290"/>
      <c r="CO1158" s="289"/>
      <c r="CP1158" s="279"/>
      <c r="CQ1158" s="328"/>
      <c r="CR1158" s="290"/>
      <c r="CS1158" s="289"/>
      <c r="CT1158" s="279"/>
      <c r="CU1158" s="328"/>
      <c r="CV1158" s="328"/>
      <c r="CW1158" s="290"/>
      <c r="CX1158" s="289"/>
      <c r="CY1158" s="279"/>
      <c r="CZ1158" s="328"/>
      <c r="DA1158" s="328"/>
      <c r="DB1158" s="290"/>
      <c r="DC1158" s="289"/>
      <c r="DD1158" s="279"/>
      <c r="DE1158" s="328"/>
      <c r="DF1158" s="328"/>
      <c r="DG1158" s="290"/>
      <c r="DH1158" s="289"/>
      <c r="DI1158" s="284">
        <v>-0.51432810723781497</v>
      </c>
      <c r="DP1158" s="165"/>
      <c r="DQ1158" s="165"/>
      <c r="DR1158" s="165"/>
      <c r="ED1158" s="165"/>
      <c r="EE1158" s="165"/>
      <c r="EF1158" s="165"/>
      <c r="EG1158" s="165"/>
      <c r="EH1158" s="166"/>
      <c r="EI1158" s="165"/>
      <c r="EJ1158" s="164"/>
      <c r="EK1158" s="164"/>
      <c r="EL1158" s="278"/>
      <c r="EM1158" s="278"/>
      <c r="EN1158" s="278"/>
      <c r="EO1158" s="278"/>
      <c r="EP1158" s="278"/>
      <c r="EQ1158" s="278"/>
      <c r="ER1158" s="165"/>
      <c r="ES1158" s="166"/>
      <c r="ET1158" s="166"/>
      <c r="EU1158" s="166"/>
      <c r="EV1158" s="166"/>
      <c r="EW1158" s="166"/>
      <c r="EX1158" s="284"/>
    </row>
    <row r="1159" spans="1:260" ht="13" customHeight="1">
      <c r="A1159" s="160" t="s">
        <v>19</v>
      </c>
      <c r="C1159" s="160">
        <v>688363</v>
      </c>
      <c r="D1159" s="160">
        <v>31363</v>
      </c>
      <c r="E1159" s="160" t="s">
        <v>686</v>
      </c>
      <c r="F1159" s="160" t="s">
        <v>686</v>
      </c>
      <c r="G1159" s="175"/>
      <c r="H1159" s="162" t="s">
        <v>4097</v>
      </c>
      <c r="I1159" s="162" t="s">
        <v>3106</v>
      </c>
      <c r="J1159" s="160">
        <v>24</v>
      </c>
      <c r="K1159" s="161">
        <v>5</v>
      </c>
      <c r="Z1159" s="163">
        <v>28</v>
      </c>
      <c r="AA1159" s="163">
        <v>89</v>
      </c>
      <c r="AB1159" s="163">
        <v>81</v>
      </c>
      <c r="AC1159" s="163">
        <v>17</v>
      </c>
      <c r="AD1159" s="163">
        <v>11</v>
      </c>
      <c r="AE1159" s="163">
        <v>6</v>
      </c>
      <c r="AF1159" s="163">
        <v>0</v>
      </c>
      <c r="AG1159" s="163">
        <v>0</v>
      </c>
      <c r="AH1159" s="163">
        <v>6</v>
      </c>
      <c r="AI1159" s="163">
        <v>5</v>
      </c>
      <c r="AJ1159" s="163">
        <v>0</v>
      </c>
      <c r="AK1159" s="163">
        <v>0</v>
      </c>
      <c r="AL1159" s="163">
        <v>6</v>
      </c>
      <c r="AM1159" s="163">
        <v>0</v>
      </c>
      <c r="AN1159" s="163">
        <v>21</v>
      </c>
      <c r="AO1159" s="163">
        <v>0</v>
      </c>
      <c r="AP1159" s="163">
        <v>1</v>
      </c>
      <c r="AQ1159" s="163">
        <v>1</v>
      </c>
      <c r="AR1159" s="163">
        <v>1</v>
      </c>
      <c r="AS1159" s="278">
        <v>6.7415729999999993E-2</v>
      </c>
      <c r="AT1159" s="278">
        <v>0.235955056</v>
      </c>
      <c r="AU1159" s="278">
        <v>0.35483871</v>
      </c>
      <c r="AV1159" s="278">
        <v>0.32258065000000002</v>
      </c>
      <c r="AW1159" s="278">
        <v>6.4516130000000005E-2</v>
      </c>
      <c r="AX1159" s="278">
        <v>0.40322581000000002</v>
      </c>
      <c r="AY1159" s="456">
        <v>111.101</v>
      </c>
      <c r="AZ1159" s="278">
        <v>0.11890244</v>
      </c>
      <c r="BA1159" s="278">
        <v>0.37704917999999998</v>
      </c>
      <c r="BB1159" s="278">
        <v>0.21311475399999999</v>
      </c>
      <c r="BC1159" s="278">
        <v>0.40983606500000003</v>
      </c>
      <c r="BD1159" s="164">
        <v>0.27868852399999999</v>
      </c>
      <c r="BE1159" s="164">
        <v>0.209876543</v>
      </c>
      <c r="BF1159" s="164">
        <v>0.26136363600000001</v>
      </c>
      <c r="BG1159" s="164">
        <v>0.28395061700000002</v>
      </c>
      <c r="BH1159" s="164">
        <v>0.54531425300000003</v>
      </c>
      <c r="BI1159" s="164">
        <v>7.4074074000000004E-2</v>
      </c>
      <c r="BJ1159" s="165">
        <v>48.687334084601602</v>
      </c>
      <c r="BK1159" s="164">
        <v>0.244122380560094</v>
      </c>
      <c r="BL1159" s="165">
        <v>-4.95644454238173</v>
      </c>
      <c r="BM1159" s="165">
        <v>5.3598366570735196</v>
      </c>
      <c r="BN1159" s="165">
        <v>50.2428105640154</v>
      </c>
      <c r="BO1159" s="165">
        <v>-0.177666849654769</v>
      </c>
      <c r="BP1159" s="165">
        <v>-0.26949964417144601</v>
      </c>
      <c r="BQ1159" s="165">
        <v>-0.56277636670675901</v>
      </c>
      <c r="BR1159" s="165">
        <v>-5.4428944764582496</v>
      </c>
      <c r="BS1159" s="284">
        <v>-5.8343688148055503E-2</v>
      </c>
      <c r="BT1159" s="289"/>
      <c r="BU1159" s="279"/>
      <c r="BV1159" s="290"/>
      <c r="BW1159" s="289"/>
      <c r="BX1159" s="289"/>
      <c r="BY1159" s="289"/>
      <c r="BZ1159" s="289"/>
      <c r="CA1159" s="279"/>
      <c r="CB1159" s="290"/>
      <c r="CC1159" s="289"/>
      <c r="CD1159" s="279"/>
      <c r="CE1159" s="328"/>
      <c r="CF1159" s="290"/>
      <c r="CG1159" s="289"/>
      <c r="CH1159" s="279"/>
      <c r="CI1159" s="328"/>
      <c r="CJ1159" s="290"/>
      <c r="CK1159" s="289"/>
      <c r="CL1159" s="279"/>
      <c r="CM1159" s="328"/>
      <c r="CN1159" s="290"/>
      <c r="CO1159" s="289"/>
      <c r="CP1159" s="279"/>
      <c r="CQ1159" s="328"/>
      <c r="CR1159" s="290"/>
      <c r="CS1159" s="289"/>
      <c r="CT1159" s="279"/>
      <c r="CU1159" s="328"/>
      <c r="CV1159" s="328"/>
      <c r="CW1159" s="290"/>
      <c r="CX1159" s="289"/>
      <c r="CY1159" s="279"/>
      <c r="CZ1159" s="328"/>
      <c r="DA1159" s="328"/>
      <c r="DB1159" s="290"/>
      <c r="DC1159" s="289"/>
      <c r="DD1159" s="279"/>
      <c r="DE1159" s="328"/>
      <c r="DF1159" s="328"/>
      <c r="DG1159" s="290"/>
      <c r="DH1159" s="183"/>
      <c r="DI1159" s="284">
        <v>1.9790034890174799</v>
      </c>
      <c r="DP1159" s="165"/>
      <c r="DQ1159" s="165"/>
      <c r="DR1159" s="165"/>
      <c r="ED1159" s="165"/>
      <c r="EE1159" s="165"/>
      <c r="EF1159" s="165"/>
      <c r="EG1159" s="165"/>
      <c r="EH1159" s="166"/>
      <c r="EI1159" s="165"/>
      <c r="EL1159" s="278"/>
      <c r="EM1159" s="278"/>
      <c r="EN1159" s="278"/>
      <c r="EO1159" s="278"/>
      <c r="EP1159" s="278"/>
      <c r="EQ1159" s="278"/>
      <c r="ER1159" s="165"/>
    </row>
    <row r="1160" spans="1:260" ht="13" customHeight="1">
      <c r="A1160" s="160" t="s">
        <v>19</v>
      </c>
      <c r="B1160" s="160">
        <v>11553</v>
      </c>
      <c r="C1160" s="160">
        <v>680716</v>
      </c>
      <c r="D1160" s="160">
        <v>24597</v>
      </c>
      <c r="E1160" s="160" t="s">
        <v>14</v>
      </c>
      <c r="F1160" s="160" t="s">
        <v>14</v>
      </c>
      <c r="G1160" s="175"/>
      <c r="H1160" s="162" t="s">
        <v>3465</v>
      </c>
      <c r="I1160" s="162" t="s">
        <v>616</v>
      </c>
      <c r="J1160" s="160">
        <v>25</v>
      </c>
      <c r="K1160" s="161">
        <v>5</v>
      </c>
      <c r="L1160" s="161" t="s">
        <v>837</v>
      </c>
      <c r="Z1160" s="163">
        <v>4</v>
      </c>
      <c r="AA1160" s="163">
        <v>6</v>
      </c>
      <c r="AB1160" s="163">
        <v>5</v>
      </c>
      <c r="AC1160" s="163">
        <v>0</v>
      </c>
      <c r="AD1160" s="163">
        <v>0</v>
      </c>
      <c r="AE1160" s="163">
        <v>0</v>
      </c>
      <c r="AF1160" s="163">
        <v>0</v>
      </c>
      <c r="AG1160" s="163">
        <v>0</v>
      </c>
      <c r="AH1160" s="163">
        <v>0</v>
      </c>
      <c r="AI1160" s="163">
        <v>0</v>
      </c>
      <c r="AJ1160" s="163">
        <v>0</v>
      </c>
      <c r="AK1160" s="163">
        <v>0</v>
      </c>
      <c r="AL1160" s="163">
        <v>1</v>
      </c>
      <c r="AM1160" s="163">
        <v>0</v>
      </c>
      <c r="AN1160" s="163">
        <v>3</v>
      </c>
      <c r="AO1160" s="163">
        <v>0</v>
      </c>
      <c r="AP1160" s="163">
        <v>0</v>
      </c>
      <c r="AQ1160" s="163">
        <v>0</v>
      </c>
      <c r="AR1160" s="163">
        <v>0</v>
      </c>
      <c r="AS1160" s="278">
        <v>0.16666666599999999</v>
      </c>
      <c r="AT1160" s="278">
        <v>0.5</v>
      </c>
      <c r="AU1160" s="278">
        <v>0</v>
      </c>
      <c r="AV1160" s="278">
        <v>0</v>
      </c>
      <c r="AW1160" s="278">
        <v>0</v>
      </c>
      <c r="AX1160" s="278">
        <v>0</v>
      </c>
      <c r="AY1160" s="456">
        <v>79.731399999999994</v>
      </c>
      <c r="AZ1160" s="278">
        <v>0.23809524000000001</v>
      </c>
      <c r="BA1160" s="278">
        <v>1</v>
      </c>
      <c r="BB1160" s="278">
        <v>0</v>
      </c>
      <c r="BC1160" s="278">
        <v>0</v>
      </c>
      <c r="BD1160" s="164">
        <v>0</v>
      </c>
      <c r="BE1160" s="164">
        <v>0</v>
      </c>
      <c r="BF1160" s="164">
        <v>0.16666666599999999</v>
      </c>
      <c r="BG1160" s="164">
        <v>0</v>
      </c>
      <c r="BH1160" s="164">
        <v>0.16666666599999999</v>
      </c>
      <c r="BI1160" s="164">
        <v>0</v>
      </c>
      <c r="BJ1160" s="165">
        <v>0</v>
      </c>
      <c r="BK1160" s="164">
        <v>0.115549822648366</v>
      </c>
      <c r="BL1160" s="165">
        <v>-0.95205485338149098</v>
      </c>
      <c r="BM1160" s="165">
        <v>-0.25657522195754101</v>
      </c>
      <c r="BN1160" s="165">
        <v>-36.7618587542974</v>
      </c>
      <c r="BO1160" s="165">
        <v>-4.98347027157005E-2</v>
      </c>
      <c r="BP1160" s="165">
        <v>-6.3192914240062202E-3</v>
      </c>
      <c r="BQ1160" s="165">
        <v>-1.1959622374902401</v>
      </c>
      <c r="BR1160" s="165">
        <v>-0.95060914970738297</v>
      </c>
      <c r="BS1160" s="284">
        <v>-0.12398681243368399</v>
      </c>
      <c r="BT1160" s="289"/>
      <c r="BU1160" s="279"/>
      <c r="BV1160" s="290"/>
      <c r="BW1160" s="289"/>
      <c r="BX1160" s="289"/>
      <c r="BY1160" s="289"/>
      <c r="BZ1160" s="289"/>
      <c r="CA1160" s="279"/>
      <c r="CB1160" s="290"/>
      <c r="CC1160" s="289"/>
      <c r="CD1160" s="279"/>
      <c r="CE1160" s="328"/>
      <c r="CF1160" s="290"/>
      <c r="CG1160" s="289"/>
      <c r="CH1160" s="279"/>
      <c r="CI1160" s="328"/>
      <c r="CJ1160" s="290"/>
      <c r="CK1160" s="289"/>
      <c r="CL1160" s="279"/>
      <c r="CM1160" s="328"/>
      <c r="CN1160" s="290"/>
      <c r="CO1160" s="289"/>
      <c r="CP1160" s="279"/>
      <c r="CQ1160" s="328"/>
      <c r="CR1160" s="290"/>
      <c r="CS1160" s="289"/>
      <c r="CT1160" s="279"/>
      <c r="CU1160" s="328"/>
      <c r="CV1160" s="328"/>
      <c r="CW1160" s="290"/>
      <c r="CX1160" s="289"/>
      <c r="CY1160" s="279"/>
      <c r="CZ1160" s="328"/>
      <c r="DA1160" s="328"/>
      <c r="DB1160" s="290"/>
      <c r="DC1160" s="289"/>
      <c r="DD1160" s="279"/>
      <c r="DE1160" s="328"/>
      <c r="DF1160" s="328"/>
      <c r="DG1160" s="290"/>
      <c r="DH1160" s="289"/>
      <c r="DI1160" s="284">
        <v>-0.450761169195175</v>
      </c>
      <c r="DP1160" s="165"/>
      <c r="DQ1160" s="165"/>
      <c r="DR1160" s="165"/>
      <c r="ED1160" s="165"/>
      <c r="EE1160" s="165"/>
      <c r="EF1160" s="165"/>
      <c r="EG1160" s="165"/>
      <c r="EH1160" s="166"/>
      <c r="EI1160" s="165"/>
      <c r="EJ1160" s="164"/>
      <c r="EK1160" s="164"/>
      <c r="EL1160" s="278"/>
      <c r="EM1160" s="278"/>
      <c r="EN1160" s="278"/>
      <c r="EO1160" s="278"/>
      <c r="EP1160" s="278"/>
      <c r="EQ1160" s="278"/>
      <c r="ER1160" s="165"/>
      <c r="ES1160" s="166"/>
      <c r="ET1160" s="166"/>
      <c r="EU1160" s="166"/>
      <c r="EV1160" s="166"/>
      <c r="EW1160" s="166"/>
      <c r="EX1160" s="284"/>
    </row>
    <row r="1161" spans="1:260" ht="13" customHeight="1">
      <c r="A1161" s="160" t="s">
        <v>19</v>
      </c>
      <c r="C1161" s="160">
        <v>665155</v>
      </c>
      <c r="D1161" s="160">
        <v>21635</v>
      </c>
      <c r="E1161" s="160" t="s">
        <v>164</v>
      </c>
      <c r="F1161" s="160" t="s">
        <v>164</v>
      </c>
      <c r="G1161" s="175"/>
      <c r="H1161" s="162" t="s">
        <v>1102</v>
      </c>
      <c r="I1161" s="162" t="s">
        <v>220</v>
      </c>
      <c r="J1161" s="161">
        <v>28</v>
      </c>
      <c r="K1161" s="161">
        <v>5</v>
      </c>
      <c r="Z1161" s="163">
        <v>25</v>
      </c>
      <c r="AA1161" s="163">
        <v>63</v>
      </c>
      <c r="AB1161" s="163">
        <v>54</v>
      </c>
      <c r="AC1161" s="163">
        <v>9</v>
      </c>
      <c r="AD1161" s="163">
        <v>5</v>
      </c>
      <c r="AE1161" s="163">
        <v>2</v>
      </c>
      <c r="AF1161" s="163">
        <v>0</v>
      </c>
      <c r="AG1161" s="163">
        <v>2</v>
      </c>
      <c r="AH1161" s="163">
        <v>5</v>
      </c>
      <c r="AI1161" s="163">
        <v>4</v>
      </c>
      <c r="AJ1161" s="163">
        <v>0</v>
      </c>
      <c r="AK1161" s="163">
        <v>1</v>
      </c>
      <c r="AL1161" s="163">
        <v>9</v>
      </c>
      <c r="AM1161" s="163">
        <v>0</v>
      </c>
      <c r="AN1161" s="163">
        <v>19</v>
      </c>
      <c r="AO1161" s="163">
        <v>0</v>
      </c>
      <c r="AP1161" s="163">
        <v>0</v>
      </c>
      <c r="AQ1161" s="163">
        <v>0</v>
      </c>
      <c r="AR1161" s="163">
        <v>0</v>
      </c>
      <c r="AS1161" s="278">
        <v>0.14285714199999999</v>
      </c>
      <c r="AT1161" s="278">
        <v>0.30158730099999997</v>
      </c>
      <c r="AU1161" s="278">
        <v>0.37142857000000001</v>
      </c>
      <c r="AV1161" s="278">
        <v>0.2</v>
      </c>
      <c r="AW1161" s="278">
        <v>5.7142859999999997E-2</v>
      </c>
      <c r="AX1161" s="278">
        <v>0.37142857000000001</v>
      </c>
      <c r="AY1161" s="456">
        <v>109.334</v>
      </c>
      <c r="AZ1161" s="278">
        <v>0.16800000000000001</v>
      </c>
      <c r="BA1161" s="278">
        <v>0.2</v>
      </c>
      <c r="BB1161" s="278">
        <v>0.14285714199999999</v>
      </c>
      <c r="BC1161" s="278">
        <v>0.65714285699999997</v>
      </c>
      <c r="BD1161" s="164">
        <v>0.212121212</v>
      </c>
      <c r="BE1161" s="164">
        <v>0.16666666599999999</v>
      </c>
      <c r="BF1161" s="164">
        <v>0.28571428500000001</v>
      </c>
      <c r="BG1161" s="164">
        <v>0.314814814</v>
      </c>
      <c r="BH1161" s="164">
        <v>0.60052909899999996</v>
      </c>
      <c r="BI1161" s="164">
        <v>0.14814814800000001</v>
      </c>
      <c r="BJ1161" s="165">
        <v>95.559440840778805</v>
      </c>
      <c r="BK1161" s="164">
        <v>0.27491107630351203</v>
      </c>
      <c r="BL1161" s="165">
        <v>-1.9548225730848601</v>
      </c>
      <c r="BM1161" s="165">
        <v>5.3477135568666103</v>
      </c>
      <c r="BN1161" s="165">
        <v>72.883037350785699</v>
      </c>
      <c r="BO1161" s="165">
        <v>-0.18688675647685199</v>
      </c>
      <c r="BP1161" s="165">
        <v>-0.142121800221502</v>
      </c>
      <c r="BQ1161" s="165">
        <v>-1.2871171051827299</v>
      </c>
      <c r="BR1161" s="165">
        <v>-2.1080636719432699</v>
      </c>
      <c r="BS1161" s="284">
        <v>-0.13343694482810201</v>
      </c>
      <c r="BT1161" s="289"/>
      <c r="BU1161" s="279"/>
      <c r="BV1161" s="290"/>
      <c r="BW1161" s="289"/>
      <c r="BX1161" s="289"/>
      <c r="BY1161" s="289"/>
      <c r="BZ1161" s="289"/>
      <c r="CA1161" s="279"/>
      <c r="CB1161" s="290"/>
      <c r="CC1161" s="289"/>
      <c r="CD1161" s="279"/>
      <c r="CE1161" s="328"/>
      <c r="CF1161" s="290"/>
      <c r="CG1161" s="289"/>
      <c r="CH1161" s="279"/>
      <c r="CI1161" s="328"/>
      <c r="CJ1161" s="290"/>
      <c r="CK1161" s="289"/>
      <c r="CL1161" s="279"/>
      <c r="CM1161" s="328"/>
      <c r="CN1161" s="290"/>
      <c r="CO1161" s="289"/>
      <c r="CP1161" s="279"/>
      <c r="CQ1161" s="328"/>
      <c r="CR1161" s="290"/>
      <c r="CS1161" s="289"/>
      <c r="CT1161" s="279"/>
      <c r="CU1161" s="328"/>
      <c r="CV1161" s="328"/>
      <c r="CW1161" s="290"/>
      <c r="CX1161" s="289"/>
      <c r="CY1161" s="279"/>
      <c r="CZ1161" s="328"/>
      <c r="DA1161" s="328"/>
      <c r="DB1161" s="290"/>
      <c r="DC1161" s="289"/>
      <c r="DD1161" s="279"/>
      <c r="DE1161" s="328"/>
      <c r="DF1161" s="328"/>
      <c r="DG1161" s="290"/>
      <c r="DH1161" s="289"/>
      <c r="DI1161" s="284">
        <v>-1.33583828806877</v>
      </c>
      <c r="DP1161" s="165"/>
      <c r="DQ1161" s="165"/>
      <c r="DR1161" s="165"/>
      <c r="ED1161" s="165"/>
      <c r="EE1161" s="165"/>
      <c r="EF1161" s="165"/>
      <c r="EG1161" s="165"/>
      <c r="EH1161" s="166"/>
      <c r="EI1161" s="165"/>
      <c r="EJ1161" s="164"/>
      <c r="EK1161" s="164"/>
      <c r="EL1161" s="278"/>
      <c r="EM1161" s="278"/>
      <c r="EN1161" s="278"/>
      <c r="EO1161" s="278"/>
      <c r="EP1161" s="278"/>
      <c r="EQ1161" s="278"/>
      <c r="ER1161" s="165"/>
      <c r="ES1161" s="166"/>
      <c r="ET1161" s="166"/>
      <c r="EU1161" s="166"/>
      <c r="EV1161" s="166"/>
      <c r="EW1161" s="166"/>
      <c r="EX1161" s="284"/>
    </row>
    <row r="1162" spans="1:260" ht="13" customHeight="1">
      <c r="A1162" s="160" t="s">
        <v>19</v>
      </c>
      <c r="B1162" s="160">
        <v>10203</v>
      </c>
      <c r="C1162" s="160">
        <v>642180</v>
      </c>
      <c r="D1162" s="160">
        <v>15730</v>
      </c>
      <c r="E1162" s="160" t="s">
        <v>2172</v>
      </c>
      <c r="F1162" s="160" t="s">
        <v>2172</v>
      </c>
      <c r="G1162" s="175"/>
      <c r="H1162" s="168" t="s">
        <v>218</v>
      </c>
      <c r="I1162" s="169" t="s">
        <v>571</v>
      </c>
      <c r="J1162" s="170">
        <v>30</v>
      </c>
      <c r="K1162" s="161">
        <v>5</v>
      </c>
      <c r="L1162" s="161" t="s">
        <v>46</v>
      </c>
      <c r="Z1162" s="163">
        <v>56</v>
      </c>
      <c r="AA1162" s="163">
        <v>124</v>
      </c>
      <c r="AB1162" s="163">
        <v>104</v>
      </c>
      <c r="AC1162" s="163">
        <v>22</v>
      </c>
      <c r="AD1162" s="163">
        <v>19</v>
      </c>
      <c r="AE1162" s="163">
        <v>1</v>
      </c>
      <c r="AF1162" s="163">
        <v>2</v>
      </c>
      <c r="AG1162" s="163">
        <v>0</v>
      </c>
      <c r="AH1162" s="163">
        <v>13</v>
      </c>
      <c r="AI1162" s="163">
        <v>9</v>
      </c>
      <c r="AJ1162" s="163">
        <v>1</v>
      </c>
      <c r="AK1162" s="163">
        <v>2</v>
      </c>
      <c r="AL1162" s="163">
        <v>15</v>
      </c>
      <c r="AM1162" s="163">
        <v>0</v>
      </c>
      <c r="AN1162" s="163">
        <v>31</v>
      </c>
      <c r="AO1162" s="163">
        <v>1</v>
      </c>
      <c r="AP1162" s="163">
        <v>0</v>
      </c>
      <c r="AQ1162" s="163">
        <v>4</v>
      </c>
      <c r="AR1162" s="163">
        <v>0</v>
      </c>
      <c r="AS1162" s="278">
        <v>0.120967741</v>
      </c>
      <c r="AT1162" s="278">
        <v>0.25</v>
      </c>
      <c r="AU1162" s="278">
        <v>0.33766234000000001</v>
      </c>
      <c r="AV1162" s="278">
        <v>0.33766234000000001</v>
      </c>
      <c r="AW1162" s="278">
        <v>0</v>
      </c>
      <c r="AX1162" s="278">
        <v>0.12987013</v>
      </c>
      <c r="AY1162" s="456">
        <v>100.48699999999999</v>
      </c>
      <c r="AZ1162" s="278">
        <v>0.10429447999999999</v>
      </c>
      <c r="BA1162" s="278">
        <v>0.47826086899999998</v>
      </c>
      <c r="BB1162" s="278">
        <v>0.20289855000000001</v>
      </c>
      <c r="BC1162" s="278">
        <v>0.31884057900000001</v>
      </c>
      <c r="BD1162" s="164">
        <v>0.30136986300000002</v>
      </c>
      <c r="BE1162" s="164">
        <v>0.21153846100000001</v>
      </c>
      <c r="BF1162" s="164">
        <v>0.31666666599999999</v>
      </c>
      <c r="BG1162" s="164">
        <v>0.259615384</v>
      </c>
      <c r="BH1162" s="164">
        <v>0.57628204999999999</v>
      </c>
      <c r="BI1162" s="164">
        <v>4.8076923000000001E-2</v>
      </c>
      <c r="BJ1162" s="165">
        <v>31.599952391718901</v>
      </c>
      <c r="BK1162" s="164">
        <v>0.27026311457157098</v>
      </c>
      <c r="BL1162" s="165">
        <v>-4.3092360670617698</v>
      </c>
      <c r="BM1162" s="165">
        <v>10.0640096490331</v>
      </c>
      <c r="BN1162" s="165">
        <v>73.622394773600604</v>
      </c>
      <c r="BO1162" s="165">
        <v>0.28321010214554199</v>
      </c>
      <c r="BP1162" s="165">
        <v>-0.38611405203118898</v>
      </c>
      <c r="BQ1162" s="165">
        <v>-1.7244662597714899</v>
      </c>
      <c r="BR1162" s="165">
        <v>-4.2072001781254</v>
      </c>
      <c r="BS1162" s="284">
        <v>-0.178777446307329</v>
      </c>
      <c r="BT1162" s="289"/>
      <c r="BU1162" s="279"/>
      <c r="BV1162" s="290"/>
      <c r="BW1162" s="289"/>
      <c r="BX1162" s="289"/>
      <c r="BY1162" s="289"/>
      <c r="BZ1162" s="289"/>
      <c r="CA1162" s="279"/>
      <c r="CB1162" s="290"/>
      <c r="CC1162" s="289"/>
      <c r="CD1162" s="279"/>
      <c r="CE1162" s="328"/>
      <c r="CF1162" s="290"/>
      <c r="CG1162" s="289"/>
      <c r="CH1162" s="279"/>
      <c r="CI1162" s="328"/>
      <c r="CJ1162" s="290"/>
      <c r="CK1162" s="289"/>
      <c r="CL1162" s="279"/>
      <c r="CM1162" s="328"/>
      <c r="CN1162" s="290"/>
      <c r="CO1162" s="289"/>
      <c r="CP1162" s="279"/>
      <c r="CQ1162" s="328"/>
      <c r="CR1162" s="290"/>
      <c r="CS1162" s="289"/>
      <c r="CT1162" s="279"/>
      <c r="CU1162" s="328"/>
      <c r="CV1162" s="328"/>
      <c r="CW1162" s="290"/>
      <c r="CX1162" s="289"/>
      <c r="CY1162" s="279"/>
      <c r="CZ1162" s="328"/>
      <c r="DA1162" s="328"/>
      <c r="DB1162" s="290"/>
      <c r="DC1162" s="289"/>
      <c r="DD1162" s="279"/>
      <c r="DE1162" s="328"/>
      <c r="DF1162" s="328"/>
      <c r="DG1162" s="290"/>
      <c r="DH1162" s="289"/>
      <c r="DI1162" s="284">
        <v>-1.5592684745788501</v>
      </c>
      <c r="DP1162" s="165"/>
      <c r="DQ1162" s="165"/>
      <c r="DR1162" s="165"/>
      <c r="ED1162" s="165"/>
      <c r="EE1162" s="165"/>
      <c r="EF1162" s="165"/>
      <c r="EG1162" s="165"/>
      <c r="EH1162" s="166"/>
      <c r="EI1162" s="165"/>
      <c r="EJ1162" s="164"/>
      <c r="EK1162" s="164"/>
      <c r="EL1162" s="278"/>
      <c r="EM1162" s="278"/>
      <c r="EN1162" s="278"/>
      <c r="EO1162" s="278"/>
      <c r="EP1162" s="278"/>
      <c r="EQ1162" s="278"/>
      <c r="ER1162" s="165"/>
      <c r="ES1162" s="166"/>
      <c r="ET1162" s="166"/>
      <c r="EU1162" s="166"/>
      <c r="EV1162" s="166"/>
      <c r="EW1162" s="166"/>
      <c r="EX1162" s="284"/>
    </row>
    <row r="1163" spans="1:260" ht="13" customHeight="1">
      <c r="A1163" s="160" t="s">
        <v>19</v>
      </c>
      <c r="C1163" s="160">
        <v>680769</v>
      </c>
      <c r="D1163" s="160">
        <v>20557</v>
      </c>
      <c r="E1163" s="160" t="s">
        <v>4356</v>
      </c>
      <c r="F1163" s="160" t="s">
        <v>4356</v>
      </c>
      <c r="G1163" s="175"/>
      <c r="H1163" s="162" t="s">
        <v>945</v>
      </c>
      <c r="I1163" s="162" t="s">
        <v>270</v>
      </c>
      <c r="J1163" s="160">
        <v>28</v>
      </c>
      <c r="K1163" s="161">
        <v>5</v>
      </c>
      <c r="Z1163" s="163">
        <v>6</v>
      </c>
      <c r="AA1163" s="163">
        <v>17</v>
      </c>
      <c r="AB1163" s="163">
        <v>17</v>
      </c>
      <c r="AC1163" s="163">
        <v>3</v>
      </c>
      <c r="AD1163" s="163">
        <v>3</v>
      </c>
      <c r="AE1163" s="163">
        <v>0</v>
      </c>
      <c r="AF1163" s="163">
        <v>0</v>
      </c>
      <c r="AG1163" s="163">
        <v>0</v>
      </c>
      <c r="AH1163" s="163">
        <v>0</v>
      </c>
      <c r="AI1163" s="163">
        <v>0</v>
      </c>
      <c r="AJ1163" s="163">
        <v>0</v>
      </c>
      <c r="AK1163" s="163">
        <v>0</v>
      </c>
      <c r="AL1163" s="163">
        <v>0</v>
      </c>
      <c r="AM1163" s="163">
        <v>0</v>
      </c>
      <c r="AN1163" s="163">
        <v>8</v>
      </c>
      <c r="AO1163" s="163">
        <v>0</v>
      </c>
      <c r="AP1163" s="163">
        <v>0</v>
      </c>
      <c r="AQ1163" s="163">
        <v>0</v>
      </c>
      <c r="AR1163" s="163">
        <v>0</v>
      </c>
      <c r="AS1163" s="278">
        <v>0</v>
      </c>
      <c r="AT1163" s="278">
        <v>0.47058823500000002</v>
      </c>
      <c r="AU1163" s="278">
        <v>0.77777777999999997</v>
      </c>
      <c r="AV1163" s="278">
        <v>0.11111111</v>
      </c>
      <c r="AW1163" s="278">
        <v>0</v>
      </c>
      <c r="AX1163" s="278">
        <v>0.11111111</v>
      </c>
      <c r="AY1163" s="456">
        <v>98.626800000000003</v>
      </c>
      <c r="AZ1163" s="278">
        <v>0.17910448000000001</v>
      </c>
      <c r="BA1163" s="278">
        <v>0.222222222</v>
      </c>
      <c r="BB1163" s="278">
        <v>0.33333333300000001</v>
      </c>
      <c r="BC1163" s="278">
        <v>0.44444444399999999</v>
      </c>
      <c r="BD1163" s="164">
        <v>0.33333333300000001</v>
      </c>
      <c r="BE1163" s="164">
        <v>0.17647058800000001</v>
      </c>
      <c r="BF1163" s="164">
        <v>0.17647058800000001</v>
      </c>
      <c r="BG1163" s="164">
        <v>0.17647058800000001</v>
      </c>
      <c r="BH1163" s="164">
        <v>0.35294117600000002</v>
      </c>
      <c r="BI1163" s="164">
        <v>0</v>
      </c>
      <c r="BJ1163" s="165">
        <v>0</v>
      </c>
      <c r="BK1163" s="164">
        <v>0.15649576748118599</v>
      </c>
      <c r="BL1163" s="165">
        <v>-2.1399343069101602</v>
      </c>
      <c r="BM1163" s="165">
        <v>-0.16940868454230401</v>
      </c>
      <c r="BN1163" s="165">
        <v>-12.5911315404713</v>
      </c>
      <c r="BO1163" s="165">
        <v>0.138317835651773</v>
      </c>
      <c r="BP1163" s="165">
        <v>-0.80902036139741496</v>
      </c>
      <c r="BQ1163" s="165">
        <v>-2.4858595993759902</v>
      </c>
      <c r="BR1163" s="165">
        <v>-3.01165358390835</v>
      </c>
      <c r="BS1163" s="284">
        <v>-0.25771198974567999</v>
      </c>
      <c r="BT1163" s="289"/>
      <c r="BU1163" s="279"/>
      <c r="BV1163" s="290"/>
      <c r="BW1163" s="289"/>
      <c r="BX1163" s="289"/>
      <c r="BY1163" s="289"/>
      <c r="BZ1163" s="289"/>
      <c r="CA1163" s="279"/>
      <c r="CB1163" s="290"/>
      <c r="CC1163" s="289"/>
      <c r="CD1163" s="279"/>
      <c r="CE1163" s="328"/>
      <c r="CF1163" s="290"/>
      <c r="CG1163" s="289"/>
      <c r="CH1163" s="279"/>
      <c r="CI1163" s="328"/>
      <c r="CJ1163" s="290"/>
      <c r="CK1163" s="289"/>
      <c r="CL1163" s="279"/>
      <c r="CM1163" s="328"/>
      <c r="CN1163" s="290"/>
      <c r="CO1163" s="289"/>
      <c r="CP1163" s="279"/>
      <c r="CQ1163" s="328"/>
      <c r="CR1163" s="290"/>
      <c r="CS1163" s="289"/>
      <c r="CT1163" s="279"/>
      <c r="CU1163" s="328"/>
      <c r="CV1163" s="328"/>
      <c r="CW1163" s="290"/>
      <c r="CX1163" s="289"/>
      <c r="CY1163" s="279"/>
      <c r="CZ1163" s="328"/>
      <c r="DA1163" s="328"/>
      <c r="DB1163" s="290"/>
      <c r="DC1163" s="289"/>
      <c r="DD1163" s="279"/>
      <c r="DE1163" s="328"/>
      <c r="DF1163" s="328"/>
      <c r="DG1163" s="290"/>
      <c r="DH1163" s="183"/>
      <c r="DI1163" s="284">
        <v>-5.61955794692039E-2</v>
      </c>
      <c r="DP1163" s="165"/>
      <c r="DQ1163" s="165"/>
      <c r="DR1163" s="165"/>
      <c r="ED1163" s="165"/>
      <c r="EE1163" s="165"/>
      <c r="EF1163" s="165"/>
      <c r="EG1163" s="165"/>
      <c r="EH1163" s="166"/>
      <c r="EI1163" s="165"/>
      <c r="EL1163" s="278"/>
      <c r="EM1163" s="278"/>
      <c r="EN1163" s="278"/>
      <c r="EO1163" s="278"/>
      <c r="EP1163" s="278"/>
      <c r="EQ1163" s="278"/>
      <c r="ER1163" s="165"/>
    </row>
    <row r="1164" spans="1:260" ht="13" customHeight="1">
      <c r="A1164" s="160" t="s">
        <v>19</v>
      </c>
      <c r="C1164" s="160">
        <v>672724</v>
      </c>
      <c r="D1164" s="160">
        <v>22823</v>
      </c>
      <c r="E1164" s="160" t="s">
        <v>16</v>
      </c>
      <c r="F1164" s="160" t="s">
        <v>16</v>
      </c>
      <c r="G1164" s="175"/>
      <c r="H1164" s="162" t="s">
        <v>759</v>
      </c>
      <c r="I1164" s="162" t="s">
        <v>3015</v>
      </c>
      <c r="J1164" s="160">
        <v>25</v>
      </c>
      <c r="K1164" s="161">
        <v>5</v>
      </c>
      <c r="Z1164" s="163">
        <v>57</v>
      </c>
      <c r="AA1164" s="163">
        <v>142</v>
      </c>
      <c r="AB1164" s="163">
        <v>130</v>
      </c>
      <c r="AC1164" s="163">
        <v>20</v>
      </c>
      <c r="AD1164" s="163">
        <v>12</v>
      </c>
      <c r="AE1164" s="163">
        <v>5</v>
      </c>
      <c r="AF1164" s="163">
        <v>0</v>
      </c>
      <c r="AG1164" s="163">
        <v>3</v>
      </c>
      <c r="AH1164" s="163">
        <v>14</v>
      </c>
      <c r="AI1164" s="163">
        <v>13</v>
      </c>
      <c r="AJ1164" s="163">
        <v>1</v>
      </c>
      <c r="AK1164" s="163">
        <v>0</v>
      </c>
      <c r="AL1164" s="163">
        <v>11</v>
      </c>
      <c r="AM1164" s="163">
        <v>0</v>
      </c>
      <c r="AN1164" s="163">
        <v>40</v>
      </c>
      <c r="AO1164" s="163">
        <v>1</v>
      </c>
      <c r="AP1164" s="163">
        <v>0</v>
      </c>
      <c r="AQ1164" s="163">
        <v>0</v>
      </c>
      <c r="AR1164" s="163">
        <v>3</v>
      </c>
      <c r="AS1164" s="278">
        <v>7.7464788000000007E-2</v>
      </c>
      <c r="AT1164" s="278">
        <v>0.28169013999999998</v>
      </c>
      <c r="AU1164" s="278">
        <v>0.5</v>
      </c>
      <c r="AV1164" s="278">
        <v>0.18888889</v>
      </c>
      <c r="AW1164" s="278">
        <v>7.7777780000000005E-2</v>
      </c>
      <c r="AX1164" s="278">
        <v>0.37777778000000001</v>
      </c>
      <c r="AY1164" s="456">
        <v>111.81399999999999</v>
      </c>
      <c r="AZ1164" s="278">
        <v>0.17267552</v>
      </c>
      <c r="BA1164" s="278">
        <v>0.505617977</v>
      </c>
      <c r="BB1164" s="278">
        <v>0.12359550499999999</v>
      </c>
      <c r="BC1164" s="278">
        <v>0.37078651600000001</v>
      </c>
      <c r="BD1164" s="164">
        <v>0.195402298</v>
      </c>
      <c r="BE1164" s="164">
        <v>0.15384615300000001</v>
      </c>
      <c r="BF1164" s="164">
        <v>0.22535211199999999</v>
      </c>
      <c r="BG1164" s="164">
        <v>0.261538461</v>
      </c>
      <c r="BH1164" s="164">
        <v>0.48689057299999999</v>
      </c>
      <c r="BI1164" s="164">
        <v>0.107692308</v>
      </c>
      <c r="BJ1164" s="165">
        <v>69.4643630329617</v>
      </c>
      <c r="BK1164" s="164">
        <v>0.221716146234055</v>
      </c>
      <c r="BL1164" s="165">
        <v>-10.456535368651901</v>
      </c>
      <c r="BM1164" s="165">
        <v>6.0031492417148504</v>
      </c>
      <c r="BN1164" s="165">
        <v>37.520672047640502</v>
      </c>
      <c r="BO1164" s="165">
        <v>-0.44727182505565499</v>
      </c>
      <c r="BP1164" s="165">
        <v>0.20396968349814401</v>
      </c>
      <c r="BQ1164" s="165">
        <v>-2.8530418159969799</v>
      </c>
      <c r="BR1164" s="165">
        <v>-10.005748960615</v>
      </c>
      <c r="BS1164" s="284">
        <v>-0.29577820220127299</v>
      </c>
      <c r="BT1164" s="289"/>
      <c r="BU1164" s="279"/>
      <c r="BV1164" s="290"/>
      <c r="BW1164" s="289"/>
      <c r="BX1164" s="289"/>
      <c r="BY1164" s="289"/>
      <c r="BZ1164" s="289"/>
      <c r="CA1164" s="279"/>
      <c r="CB1164" s="290"/>
      <c r="CC1164" s="289"/>
      <c r="CD1164" s="279"/>
      <c r="CE1164" s="328"/>
      <c r="CF1164" s="290"/>
      <c r="CG1164" s="289"/>
      <c r="CH1164" s="279"/>
      <c r="CI1164" s="328"/>
      <c r="CJ1164" s="290"/>
      <c r="CK1164" s="289"/>
      <c r="CL1164" s="279"/>
      <c r="CM1164" s="328"/>
      <c r="CN1164" s="290"/>
      <c r="CO1164" s="289"/>
      <c r="CP1164" s="279"/>
      <c r="CQ1164" s="328"/>
      <c r="CR1164" s="290"/>
      <c r="CS1164" s="289"/>
      <c r="CT1164" s="279"/>
      <c r="CU1164" s="328"/>
      <c r="CV1164" s="328"/>
      <c r="CW1164" s="290"/>
      <c r="CX1164" s="289"/>
      <c r="CY1164" s="279"/>
      <c r="CZ1164" s="328"/>
      <c r="DA1164" s="328"/>
      <c r="DB1164" s="290"/>
      <c r="DC1164" s="289"/>
      <c r="DD1164" s="279"/>
      <c r="DE1164" s="328"/>
      <c r="DF1164" s="328"/>
      <c r="DG1164" s="290"/>
      <c r="DH1164" s="289"/>
      <c r="DI1164" s="284">
        <v>2.2913825511932302</v>
      </c>
      <c r="DP1164" s="165"/>
      <c r="DQ1164" s="165"/>
      <c r="DR1164" s="165"/>
      <c r="ED1164" s="165"/>
      <c r="EE1164" s="165"/>
      <c r="EF1164" s="165"/>
      <c r="EG1164" s="165"/>
      <c r="EH1164" s="166"/>
      <c r="EI1164" s="165"/>
      <c r="EJ1164" s="164"/>
      <c r="EK1164" s="164"/>
      <c r="EL1164" s="278"/>
      <c r="EM1164" s="278"/>
      <c r="EN1164" s="278"/>
      <c r="EO1164" s="278"/>
      <c r="EP1164" s="278"/>
      <c r="EQ1164" s="278"/>
      <c r="ER1164" s="165"/>
      <c r="ES1164" s="166"/>
      <c r="ET1164" s="166"/>
      <c r="EU1164" s="166"/>
      <c r="EV1164" s="166"/>
      <c r="EW1164" s="166"/>
      <c r="EX1164" s="284"/>
    </row>
    <row r="1165" spans="1:260" ht="13" customHeight="1">
      <c r="A1165" s="160" t="s">
        <v>19</v>
      </c>
      <c r="B1165" s="160">
        <v>12887</v>
      </c>
      <c r="C1165" s="160">
        <v>686554</v>
      </c>
      <c r="D1165" s="160">
        <v>26295</v>
      </c>
      <c r="E1165" s="160" t="s">
        <v>563</v>
      </c>
      <c r="F1165" s="160" t="s">
        <v>563</v>
      </c>
      <c r="G1165" s="175"/>
      <c r="H1165" s="162" t="s">
        <v>1687</v>
      </c>
      <c r="I1165" s="162" t="s">
        <v>304</v>
      </c>
      <c r="J1165" s="160">
        <v>27</v>
      </c>
      <c r="K1165" s="161">
        <v>5</v>
      </c>
      <c r="L1165" s="161" t="s">
        <v>46</v>
      </c>
      <c r="Z1165" s="163">
        <v>14</v>
      </c>
      <c r="AA1165" s="163">
        <v>41</v>
      </c>
      <c r="AB1165" s="163">
        <v>36</v>
      </c>
      <c r="AC1165" s="163">
        <v>6</v>
      </c>
      <c r="AD1165" s="163">
        <v>4</v>
      </c>
      <c r="AE1165" s="163">
        <v>2</v>
      </c>
      <c r="AF1165" s="163">
        <v>0</v>
      </c>
      <c r="AG1165" s="163">
        <v>0</v>
      </c>
      <c r="AH1165" s="163">
        <v>4</v>
      </c>
      <c r="AI1165" s="163">
        <v>6</v>
      </c>
      <c r="AJ1165" s="163">
        <v>1</v>
      </c>
      <c r="AK1165" s="163">
        <v>0</v>
      </c>
      <c r="AL1165" s="163">
        <v>2</v>
      </c>
      <c r="AM1165" s="163">
        <v>0</v>
      </c>
      <c r="AN1165" s="163">
        <v>11</v>
      </c>
      <c r="AO1165" s="163">
        <v>0</v>
      </c>
      <c r="AP1165" s="163">
        <v>1</v>
      </c>
      <c r="AQ1165" s="163">
        <v>2</v>
      </c>
      <c r="AR1165" s="163">
        <v>0</v>
      </c>
      <c r="AS1165" s="278">
        <v>4.8780486999999997E-2</v>
      </c>
      <c r="AT1165" s="278">
        <v>0.268292682</v>
      </c>
      <c r="AU1165" s="278">
        <v>0.39285713999999999</v>
      </c>
      <c r="AV1165" s="278">
        <v>0.25</v>
      </c>
      <c r="AW1165" s="278">
        <v>0</v>
      </c>
      <c r="AX1165" s="278">
        <v>0.32142857000000002</v>
      </c>
      <c r="AY1165" s="456">
        <v>109.14400000000001</v>
      </c>
      <c r="AZ1165" s="278">
        <v>0.12987013</v>
      </c>
      <c r="BA1165" s="278">
        <v>0.5</v>
      </c>
      <c r="BB1165" s="278">
        <v>0.29166666600000002</v>
      </c>
      <c r="BC1165" s="278">
        <v>0.20833333300000001</v>
      </c>
      <c r="BD1165" s="164">
        <v>0.23076922999999999</v>
      </c>
      <c r="BE1165" s="164">
        <v>0.16666666599999999</v>
      </c>
      <c r="BF1165" s="164">
        <v>0.20512820500000001</v>
      </c>
      <c r="BG1165" s="164">
        <v>0.222222222</v>
      </c>
      <c r="BH1165" s="164">
        <v>0.42735042699999998</v>
      </c>
      <c r="BI1165" s="164">
        <v>5.5555555999999999E-2</v>
      </c>
      <c r="BJ1165" s="165">
        <v>36.515500892090699</v>
      </c>
      <c r="BK1165" s="164">
        <v>0.191192981524345</v>
      </c>
      <c r="BL1165" s="165">
        <v>-4.0215400843272802</v>
      </c>
      <c r="BM1165" s="165">
        <v>0.73090406373637196</v>
      </c>
      <c r="BN1165" s="165">
        <v>16.946402876816698</v>
      </c>
      <c r="BO1165" s="165">
        <v>4.96865882687327E-2</v>
      </c>
      <c r="BP1165" s="165">
        <v>0.24840101879090001</v>
      </c>
      <c r="BQ1165" s="165">
        <v>-2.9116459693151402</v>
      </c>
      <c r="BR1165" s="165">
        <v>-3.7296658665264899</v>
      </c>
      <c r="BS1165" s="284">
        <v>-0.30185376373450601</v>
      </c>
      <c r="BT1165" s="289"/>
      <c r="BU1165" s="279"/>
      <c r="BV1165" s="290"/>
      <c r="BW1165" s="289"/>
      <c r="BX1165" s="289"/>
      <c r="BY1165" s="289"/>
      <c r="BZ1165" s="289"/>
      <c r="CA1165" s="279"/>
      <c r="CB1165" s="290"/>
      <c r="CC1165" s="289"/>
      <c r="CD1165" s="279"/>
      <c r="CE1165" s="328"/>
      <c r="CF1165" s="290"/>
      <c r="CG1165" s="289"/>
      <c r="CH1165" s="279"/>
      <c r="CI1165" s="328"/>
      <c r="CJ1165" s="290"/>
      <c r="CK1165" s="289"/>
      <c r="CL1165" s="279"/>
      <c r="CM1165" s="328"/>
      <c r="CN1165" s="290"/>
      <c r="CO1165" s="289"/>
      <c r="CP1165" s="279"/>
      <c r="CQ1165" s="328"/>
      <c r="CR1165" s="290"/>
      <c r="CS1165" s="289"/>
      <c r="CT1165" s="279"/>
      <c r="CU1165" s="328"/>
      <c r="CV1165" s="328"/>
      <c r="CW1165" s="290"/>
      <c r="CX1165" s="289"/>
      <c r="CY1165" s="279"/>
      <c r="CZ1165" s="328"/>
      <c r="DA1165" s="328"/>
      <c r="DB1165" s="290"/>
      <c r="DC1165" s="289"/>
      <c r="DD1165" s="279"/>
      <c r="DE1165" s="328"/>
      <c r="DF1165" s="328"/>
      <c r="DG1165" s="290"/>
      <c r="DH1165" s="183"/>
      <c r="DI1165" s="284">
        <v>-0.51844863593578305</v>
      </c>
      <c r="DP1165" s="165"/>
      <c r="DQ1165" s="165"/>
      <c r="DR1165" s="165"/>
      <c r="ED1165" s="165"/>
      <c r="EE1165" s="165"/>
      <c r="EF1165" s="165"/>
      <c r="EG1165" s="165"/>
      <c r="EH1165" s="166"/>
      <c r="EI1165" s="165"/>
      <c r="EL1165" s="278"/>
      <c r="EM1165" s="278"/>
      <c r="EN1165" s="278"/>
      <c r="EO1165" s="278"/>
      <c r="EP1165" s="278"/>
      <c r="EQ1165" s="278"/>
      <c r="ER1165" s="165"/>
    </row>
    <row r="1166" spans="1:260" ht="13" customHeight="1">
      <c r="A1166" s="160" t="s">
        <v>19</v>
      </c>
      <c r="B1166" s="160">
        <v>12442</v>
      </c>
      <c r="C1166" s="160">
        <v>694376</v>
      </c>
      <c r="D1166" s="160">
        <v>27789</v>
      </c>
      <c r="E1166" s="160" t="s">
        <v>614</v>
      </c>
      <c r="F1166" s="160" t="s">
        <v>614</v>
      </c>
      <c r="G1166" s="175"/>
      <c r="H1166" s="162" t="s">
        <v>4122</v>
      </c>
      <c r="I1166" s="162" t="s">
        <v>4121</v>
      </c>
      <c r="J1166" s="160">
        <v>26</v>
      </c>
      <c r="K1166" s="161">
        <v>5</v>
      </c>
      <c r="L1166" s="161" t="s">
        <v>837</v>
      </c>
      <c r="Z1166" s="163">
        <v>10</v>
      </c>
      <c r="AA1166" s="163">
        <v>17</v>
      </c>
      <c r="AB1166" s="163">
        <v>17</v>
      </c>
      <c r="AC1166" s="163">
        <v>1</v>
      </c>
      <c r="AD1166" s="163">
        <v>0</v>
      </c>
      <c r="AE1166" s="163">
        <v>0</v>
      </c>
      <c r="AF1166" s="163">
        <v>0</v>
      </c>
      <c r="AG1166" s="163">
        <v>1</v>
      </c>
      <c r="AH1166" s="163">
        <v>1</v>
      </c>
      <c r="AI1166" s="163">
        <v>1</v>
      </c>
      <c r="AJ1166" s="163">
        <v>0</v>
      </c>
      <c r="AK1166" s="163">
        <v>0</v>
      </c>
      <c r="AL1166" s="163">
        <v>0</v>
      </c>
      <c r="AM1166" s="163">
        <v>0</v>
      </c>
      <c r="AN1166" s="163">
        <v>6</v>
      </c>
      <c r="AO1166" s="163">
        <v>0</v>
      </c>
      <c r="AP1166" s="163">
        <v>0</v>
      </c>
      <c r="AQ1166" s="163">
        <v>0</v>
      </c>
      <c r="AR1166" s="163">
        <v>0</v>
      </c>
      <c r="AS1166" s="278">
        <v>0</v>
      </c>
      <c r="AT1166" s="278">
        <v>0.35294117600000002</v>
      </c>
      <c r="AU1166" s="278">
        <v>0.63636364000000001</v>
      </c>
      <c r="AV1166" s="278">
        <v>0.18181818</v>
      </c>
      <c r="AW1166" s="278">
        <v>9.0909089999999998E-2</v>
      </c>
      <c r="AX1166" s="278">
        <v>0.18181818</v>
      </c>
      <c r="AY1166" s="456">
        <v>107.587</v>
      </c>
      <c r="AZ1166" s="278">
        <v>0.25</v>
      </c>
      <c r="BA1166" s="278">
        <v>0.54545454500000001</v>
      </c>
      <c r="BB1166" s="278">
        <v>9.0909089999999998E-2</v>
      </c>
      <c r="BC1166" s="278">
        <v>0.36363636300000002</v>
      </c>
      <c r="BD1166" s="164">
        <v>0</v>
      </c>
      <c r="BE1166" s="164">
        <v>5.8823528999999999E-2</v>
      </c>
      <c r="BF1166" s="164">
        <v>5.8823528999999999E-2</v>
      </c>
      <c r="BG1166" s="164">
        <v>0.235294117</v>
      </c>
      <c r="BH1166" s="164">
        <v>0.29411764600000001</v>
      </c>
      <c r="BI1166" s="164">
        <v>0.17647058800000001</v>
      </c>
      <c r="BJ1166" s="165">
        <v>113.828157434161</v>
      </c>
      <c r="BK1166" s="164">
        <v>0.12126381257001</v>
      </c>
      <c r="BL1166" s="165">
        <v>-2.6196822556661301</v>
      </c>
      <c r="BM1166" s="165">
        <v>-0.649156633298276</v>
      </c>
      <c r="BN1166" s="165">
        <v>-32.565061895392901</v>
      </c>
      <c r="BO1166" s="165">
        <v>-4.4585630122808501E-2</v>
      </c>
      <c r="BP1166" s="165">
        <v>0</v>
      </c>
      <c r="BQ1166" s="165">
        <v>-2.9680544319556899</v>
      </c>
      <c r="BR1166" s="165">
        <v>-2.59338551340567</v>
      </c>
      <c r="BS1166" s="284">
        <v>-0.30770169543154902</v>
      </c>
      <c r="BT1166" s="289"/>
      <c r="BU1166" s="279"/>
      <c r="BV1166" s="290"/>
      <c r="BW1166" s="289"/>
      <c r="BX1166" s="289"/>
      <c r="BY1166" s="289"/>
      <c r="BZ1166" s="289"/>
      <c r="CA1166" s="279"/>
      <c r="CB1166" s="290"/>
      <c r="CC1166" s="289"/>
      <c r="CD1166" s="279"/>
      <c r="CE1166" s="328"/>
      <c r="CF1166" s="290"/>
      <c r="CG1166" s="289"/>
      <c r="CH1166" s="279"/>
      <c r="CI1166" s="328"/>
      <c r="CJ1166" s="290"/>
      <c r="CK1166" s="289"/>
      <c r="CL1166" s="279"/>
      <c r="CM1166" s="328"/>
      <c r="CN1166" s="290"/>
      <c r="CO1166" s="289"/>
      <c r="CP1166" s="279"/>
      <c r="CQ1166" s="328"/>
      <c r="CR1166" s="290"/>
      <c r="CS1166" s="289"/>
      <c r="CT1166" s="279"/>
      <c r="CU1166" s="328"/>
      <c r="CV1166" s="328"/>
      <c r="CW1166" s="290"/>
      <c r="CX1166" s="289"/>
      <c r="CY1166" s="279"/>
      <c r="CZ1166" s="328"/>
      <c r="DA1166" s="328"/>
      <c r="DB1166" s="290"/>
      <c r="DC1166" s="289"/>
      <c r="DD1166" s="279"/>
      <c r="DE1166" s="328"/>
      <c r="DF1166" s="328"/>
      <c r="DG1166" s="290"/>
      <c r="DH1166" s="183"/>
      <c r="DI1166" s="284">
        <v>-0.95665848255157404</v>
      </c>
      <c r="DP1166" s="165"/>
      <c r="DQ1166" s="165"/>
      <c r="DR1166" s="165"/>
      <c r="ED1166" s="165"/>
      <c r="EE1166" s="165"/>
      <c r="EF1166" s="165"/>
      <c r="EG1166" s="165"/>
      <c r="EH1166" s="166"/>
      <c r="EI1166" s="165"/>
      <c r="EL1166" s="278"/>
      <c r="EM1166" s="278"/>
      <c r="EN1166" s="278"/>
      <c r="EO1166" s="278"/>
      <c r="EP1166" s="278"/>
      <c r="EQ1166" s="278"/>
      <c r="ER1166" s="165"/>
    </row>
    <row r="1167" spans="1:260" ht="13" customHeight="1">
      <c r="A1167" s="160" t="s">
        <v>19</v>
      </c>
      <c r="B1167" s="160">
        <v>11153</v>
      </c>
      <c r="C1167" s="160">
        <v>622569</v>
      </c>
      <c r="D1167" s="160">
        <v>16357</v>
      </c>
      <c r="E1167" s="160" t="s">
        <v>16</v>
      </c>
      <c r="F1167" s="160" t="s">
        <v>16</v>
      </c>
      <c r="G1167" s="175"/>
      <c r="H1167" s="162" t="s">
        <v>193</v>
      </c>
      <c r="I1167" s="162" t="s">
        <v>2</v>
      </c>
      <c r="J1167" s="161">
        <v>31</v>
      </c>
      <c r="K1167" s="161">
        <v>5</v>
      </c>
      <c r="L1167" s="161" t="s">
        <v>837</v>
      </c>
      <c r="Z1167" s="163">
        <v>25</v>
      </c>
      <c r="AA1167" s="163">
        <v>34</v>
      </c>
      <c r="AB1167" s="163">
        <v>31</v>
      </c>
      <c r="AC1167" s="163">
        <v>6</v>
      </c>
      <c r="AD1167" s="163">
        <v>5</v>
      </c>
      <c r="AE1167" s="163">
        <v>1</v>
      </c>
      <c r="AF1167" s="163">
        <v>0</v>
      </c>
      <c r="AG1167" s="163">
        <v>0</v>
      </c>
      <c r="AH1167" s="163">
        <v>4</v>
      </c>
      <c r="AI1167" s="163">
        <v>2</v>
      </c>
      <c r="AJ1167" s="163">
        <v>1</v>
      </c>
      <c r="AK1167" s="163">
        <v>0</v>
      </c>
      <c r="AL1167" s="163">
        <v>2</v>
      </c>
      <c r="AM1167" s="163">
        <v>0</v>
      </c>
      <c r="AN1167" s="163">
        <v>10</v>
      </c>
      <c r="AO1167" s="163">
        <v>0</v>
      </c>
      <c r="AP1167" s="163">
        <v>0</v>
      </c>
      <c r="AQ1167" s="163">
        <v>1</v>
      </c>
      <c r="AR1167" s="163">
        <v>0</v>
      </c>
      <c r="AS1167" s="278">
        <v>5.8823528999999999E-2</v>
      </c>
      <c r="AT1167" s="278">
        <v>0.29411764699999998</v>
      </c>
      <c r="AU1167" s="278">
        <v>0.31818182</v>
      </c>
      <c r="AV1167" s="278">
        <v>0.31818182</v>
      </c>
      <c r="AW1167" s="278">
        <v>4.5454550000000003E-2</v>
      </c>
      <c r="AX1167" s="278">
        <v>0.31818182</v>
      </c>
      <c r="AY1167" s="456">
        <v>100.432</v>
      </c>
      <c r="AZ1167" s="278">
        <v>9.9236640000000001E-2</v>
      </c>
      <c r="BA1167" s="278">
        <v>0.47619047599999997</v>
      </c>
      <c r="BB1167" s="278">
        <v>0.14285714199999999</v>
      </c>
      <c r="BC1167" s="278">
        <v>0.38095237999999998</v>
      </c>
      <c r="BD1167" s="164">
        <v>0.28571428500000001</v>
      </c>
      <c r="BE1167" s="164">
        <v>0.19354838699999999</v>
      </c>
      <c r="BF1167" s="164">
        <v>0.24242424200000001</v>
      </c>
      <c r="BG1167" s="164">
        <v>0.22580645099999999</v>
      </c>
      <c r="BH1167" s="164">
        <v>0.46823069299999998</v>
      </c>
      <c r="BI1167" s="164">
        <v>3.2258064000000003E-2</v>
      </c>
      <c r="BJ1167" s="165">
        <v>20.8072972903181</v>
      </c>
      <c r="BK1167" s="164">
        <v>0.21460576129682099</v>
      </c>
      <c r="BL1167" s="165">
        <v>-2.6973194532326099</v>
      </c>
      <c r="BM1167" s="165">
        <v>1.2437317915031001</v>
      </c>
      <c r="BN1167" s="165">
        <v>32.571512023971202</v>
      </c>
      <c r="BO1167" s="165">
        <v>-0.19840960218626</v>
      </c>
      <c r="BP1167" s="165">
        <v>-4.1019399184733601E-2</v>
      </c>
      <c r="BQ1167" s="165">
        <v>-3.5255861525653498</v>
      </c>
      <c r="BR1167" s="165">
        <v>-2.6792418902038202</v>
      </c>
      <c r="BS1167" s="284">
        <v>-0.36550166494741199</v>
      </c>
      <c r="BT1167" s="289"/>
      <c r="BU1167" s="279"/>
      <c r="BV1167" s="290"/>
      <c r="BW1167" s="289"/>
      <c r="BX1167" s="289"/>
      <c r="BY1167" s="289"/>
      <c r="BZ1167" s="289"/>
      <c r="CA1167" s="279"/>
      <c r="CB1167" s="290"/>
      <c r="CC1167" s="289"/>
      <c r="CD1167" s="279"/>
      <c r="CE1167" s="328"/>
      <c r="CF1167" s="290"/>
      <c r="CG1167" s="289"/>
      <c r="CH1167" s="279"/>
      <c r="CI1167" s="328"/>
      <c r="CJ1167" s="290"/>
      <c r="CK1167" s="289"/>
      <c r="CL1167" s="279"/>
      <c r="CM1167" s="328"/>
      <c r="CN1167" s="290"/>
      <c r="CO1167" s="289"/>
      <c r="CP1167" s="279"/>
      <c r="CQ1167" s="328"/>
      <c r="CR1167" s="290"/>
      <c r="CS1167" s="289"/>
      <c r="CT1167" s="279"/>
      <c r="CU1167" s="328"/>
      <c r="CV1167" s="328"/>
      <c r="CW1167" s="290"/>
      <c r="CX1167" s="289"/>
      <c r="CY1167" s="279"/>
      <c r="CZ1167" s="328"/>
      <c r="DA1167" s="328"/>
      <c r="DB1167" s="290"/>
      <c r="DC1167" s="289"/>
      <c r="DD1167" s="279"/>
      <c r="DE1167" s="328"/>
      <c r="DF1167" s="328"/>
      <c r="DG1167" s="290"/>
      <c r="DH1167" s="289"/>
      <c r="DI1167" s="284">
        <v>-2.0103233903646398</v>
      </c>
      <c r="DP1167" s="165"/>
      <c r="DQ1167" s="165"/>
      <c r="DR1167" s="165"/>
      <c r="ED1167" s="165"/>
      <c r="EE1167" s="165"/>
      <c r="EF1167" s="165"/>
      <c r="EG1167" s="165"/>
      <c r="EH1167" s="166"/>
      <c r="EI1167" s="165"/>
      <c r="EJ1167" s="164"/>
      <c r="EK1167" s="164"/>
      <c r="EL1167" s="278"/>
      <c r="EM1167" s="278"/>
      <c r="EN1167" s="278"/>
      <c r="EO1167" s="278"/>
      <c r="EP1167" s="278"/>
      <c r="EQ1167" s="278"/>
      <c r="ER1167" s="165"/>
      <c r="ES1167" s="166"/>
      <c r="ET1167" s="166"/>
      <c r="EU1167" s="166"/>
      <c r="EV1167" s="166"/>
      <c r="EW1167" s="166"/>
      <c r="EX1167" s="284"/>
      <c r="FA1167" s="167"/>
      <c r="FB1167" s="167"/>
      <c r="FC1167" s="167"/>
      <c r="FD1167" s="167"/>
      <c r="FE1167" s="167"/>
      <c r="FF1167" s="167"/>
      <c r="FG1167" s="167"/>
      <c r="FH1167" s="167"/>
      <c r="FI1167" s="167"/>
      <c r="FJ1167" s="167"/>
      <c r="FK1167" s="167"/>
      <c r="FL1167" s="167"/>
      <c r="FM1167" s="167"/>
      <c r="FN1167" s="167"/>
      <c r="FO1167" s="167"/>
      <c r="FP1167" s="167"/>
      <c r="FQ1167" s="167"/>
      <c r="FR1167" s="167"/>
      <c r="FS1167" s="167"/>
      <c r="FT1167" s="167"/>
      <c r="FU1167" s="167"/>
      <c r="FV1167" s="167"/>
      <c r="FW1167" s="167"/>
      <c r="FX1167" s="167"/>
      <c r="FY1167" s="167"/>
      <c r="FZ1167" s="167"/>
      <c r="GA1167" s="167"/>
      <c r="GB1167" s="167"/>
      <c r="GC1167" s="167"/>
      <c r="GD1167" s="167"/>
      <c r="GE1167" s="167"/>
      <c r="GF1167" s="167"/>
      <c r="GG1167" s="167"/>
      <c r="GH1167" s="167"/>
      <c r="GI1167" s="167"/>
      <c r="GJ1167" s="167"/>
      <c r="GK1167" s="167"/>
      <c r="GL1167" s="167"/>
      <c r="GM1167" s="167"/>
      <c r="GN1167" s="167"/>
      <c r="GO1167" s="167"/>
      <c r="GP1167" s="167"/>
      <c r="GQ1167" s="167"/>
      <c r="GR1167" s="167"/>
      <c r="GS1167" s="167"/>
      <c r="GT1167" s="167"/>
      <c r="GU1167" s="167"/>
      <c r="GV1167" s="167"/>
      <c r="GW1167" s="167"/>
      <c r="GX1167" s="167"/>
      <c r="GY1167" s="167"/>
      <c r="GZ1167" s="167"/>
      <c r="HA1167" s="167"/>
      <c r="HB1167" s="167"/>
      <c r="HC1167" s="167"/>
      <c r="HD1167" s="167"/>
      <c r="HE1167" s="167"/>
      <c r="HF1167" s="167"/>
      <c r="HG1167" s="167"/>
      <c r="HH1167" s="167"/>
      <c r="HI1167" s="167"/>
      <c r="HJ1167" s="167"/>
      <c r="HK1167" s="167"/>
      <c r="HL1167" s="167"/>
      <c r="HM1167" s="167"/>
      <c r="HN1167" s="167"/>
      <c r="HO1167" s="167"/>
      <c r="HP1167" s="167"/>
      <c r="HQ1167" s="167"/>
      <c r="HR1167" s="167"/>
      <c r="HS1167" s="167"/>
      <c r="HT1167" s="167"/>
      <c r="HU1167" s="167"/>
      <c r="HV1167" s="167"/>
      <c r="HW1167" s="167"/>
      <c r="HX1167" s="167"/>
      <c r="HY1167" s="167"/>
      <c r="HZ1167" s="167"/>
      <c r="IA1167" s="167"/>
      <c r="IB1167" s="167"/>
      <c r="IC1167" s="167"/>
      <c r="ID1167" s="167"/>
      <c r="IE1167" s="167"/>
      <c r="IF1167" s="167"/>
      <c r="IG1167" s="167"/>
      <c r="IH1167" s="167"/>
      <c r="II1167" s="167"/>
      <c r="IJ1167" s="167"/>
      <c r="IK1167" s="167"/>
      <c r="IL1167" s="167"/>
      <c r="IM1167" s="167"/>
      <c r="IN1167" s="167"/>
      <c r="IO1167" s="167"/>
      <c r="IP1167" s="167"/>
      <c r="IQ1167" s="167"/>
      <c r="IR1167" s="167"/>
      <c r="IS1167" s="167"/>
      <c r="IT1167" s="167"/>
      <c r="IU1167" s="167"/>
      <c r="IV1167" s="167"/>
      <c r="IW1167" s="167"/>
      <c r="IX1167" s="167"/>
      <c r="IY1167" s="167"/>
      <c r="IZ1167" s="167"/>
    </row>
    <row r="1168" spans="1:260" ht="13" customHeight="1">
      <c r="A1168" s="160" t="s">
        <v>19</v>
      </c>
      <c r="B1168" s="160">
        <v>9557</v>
      </c>
      <c r="C1168" s="160">
        <v>595879</v>
      </c>
      <c r="D1168" s="160">
        <v>12979</v>
      </c>
      <c r="E1168" s="160" t="s">
        <v>239</v>
      </c>
      <c r="F1168" s="160" t="s">
        <v>239</v>
      </c>
      <c r="G1168" s="175"/>
      <c r="H1168" s="168" t="s">
        <v>3351</v>
      </c>
      <c r="I1168" s="169" t="s">
        <v>131</v>
      </c>
      <c r="J1168" s="170">
        <v>32</v>
      </c>
      <c r="K1168" s="161">
        <v>6</v>
      </c>
      <c r="L1168" s="161" t="s">
        <v>837</v>
      </c>
      <c r="Z1168" s="163">
        <v>75</v>
      </c>
      <c r="AA1168" s="163">
        <v>269</v>
      </c>
      <c r="AB1168" s="163">
        <v>254</v>
      </c>
      <c r="AC1168" s="163">
        <v>71</v>
      </c>
      <c r="AD1168" s="163">
        <v>48</v>
      </c>
      <c r="AE1168" s="163">
        <v>13</v>
      </c>
      <c r="AF1168" s="163">
        <v>1</v>
      </c>
      <c r="AG1168" s="163">
        <v>9</v>
      </c>
      <c r="AH1168" s="163">
        <v>40</v>
      </c>
      <c r="AI1168" s="163">
        <v>37</v>
      </c>
      <c r="AJ1168" s="163">
        <v>1</v>
      </c>
      <c r="AK1168" s="163">
        <v>1</v>
      </c>
      <c r="AL1168" s="163">
        <v>9</v>
      </c>
      <c r="AM1168" s="163">
        <v>0</v>
      </c>
      <c r="AN1168" s="163">
        <v>60</v>
      </c>
      <c r="AO1168" s="163">
        <v>5</v>
      </c>
      <c r="AP1168" s="163">
        <v>1</v>
      </c>
      <c r="AQ1168" s="163">
        <v>0</v>
      </c>
      <c r="AR1168" s="163">
        <v>3</v>
      </c>
      <c r="AS1168" s="278">
        <v>3.3457249000000001E-2</v>
      </c>
      <c r="AT1168" s="278">
        <v>0.22304832699999999</v>
      </c>
      <c r="AU1168" s="278">
        <v>0.44615385000000002</v>
      </c>
      <c r="AV1168" s="278">
        <v>0.24615385000000001</v>
      </c>
      <c r="AW1168" s="278">
        <v>6.6666669999999997E-2</v>
      </c>
      <c r="AX1168" s="278">
        <v>0.41538461999999998</v>
      </c>
      <c r="AY1168" s="456">
        <v>109.95099999999999</v>
      </c>
      <c r="AZ1168" s="278">
        <v>0.13485477000000001</v>
      </c>
      <c r="BA1168" s="278">
        <v>0.46666666600000001</v>
      </c>
      <c r="BB1168" s="278">
        <v>0.174358974</v>
      </c>
      <c r="BC1168" s="278">
        <v>0.35897435799999999</v>
      </c>
      <c r="BD1168" s="164">
        <v>0.33333333300000001</v>
      </c>
      <c r="BE1168" s="164">
        <v>0.27952755899999998</v>
      </c>
      <c r="BF1168" s="164">
        <v>0.31598513</v>
      </c>
      <c r="BG1168" s="164">
        <v>0.44488188899999997</v>
      </c>
      <c r="BH1168" s="164">
        <v>0.76086701899999998</v>
      </c>
      <c r="BI1168" s="164">
        <v>0.16535432999999999</v>
      </c>
      <c r="BJ1168" s="165">
        <v>106.657879485618</v>
      </c>
      <c r="BK1168" s="164">
        <v>0.33077462366522398</v>
      </c>
      <c r="BL1168" s="165">
        <v>3.6899405564381</v>
      </c>
      <c r="BM1168" s="165">
        <v>34.870610698611799</v>
      </c>
      <c r="BN1168" s="165">
        <v>113.751707595303</v>
      </c>
      <c r="BO1168" s="165">
        <v>0.61354202505531397</v>
      </c>
      <c r="BP1168" s="165">
        <v>0.22147068288177199</v>
      </c>
      <c r="BQ1168" s="165">
        <v>15.9009466306505</v>
      </c>
      <c r="BR1168" s="165">
        <v>4.4784151972470996</v>
      </c>
      <c r="BS1168" s="284">
        <v>1.6484698476347901</v>
      </c>
      <c r="BT1168" s="289"/>
      <c r="BU1168" s="279"/>
      <c r="BV1168" s="290"/>
      <c r="BW1168" s="289"/>
      <c r="BX1168" s="289"/>
      <c r="BY1168" s="289"/>
      <c r="BZ1168" s="289"/>
      <c r="CA1168" s="279"/>
      <c r="CB1168" s="290"/>
      <c r="CC1168" s="289"/>
      <c r="CD1168" s="279"/>
      <c r="CE1168" s="328"/>
      <c r="CF1168" s="290"/>
      <c r="CG1168" s="289"/>
      <c r="CH1168" s="279"/>
      <c r="CI1168" s="328"/>
      <c r="CJ1168" s="290"/>
      <c r="CK1168" s="289"/>
      <c r="CL1168" s="279"/>
      <c r="CM1168" s="328"/>
      <c r="CN1168" s="290"/>
      <c r="CO1168" s="289"/>
      <c r="CP1168" s="279"/>
      <c r="CQ1168" s="328"/>
      <c r="CR1168" s="290"/>
      <c r="CS1168" s="289"/>
      <c r="CT1168" s="279"/>
      <c r="CU1168" s="328"/>
      <c r="CV1168" s="328"/>
      <c r="CW1168" s="290"/>
      <c r="CX1168" s="289"/>
      <c r="CY1168" s="279"/>
      <c r="CZ1168" s="328"/>
      <c r="DA1168" s="328"/>
      <c r="DB1168" s="290"/>
      <c r="DC1168" s="289"/>
      <c r="DD1168" s="279"/>
      <c r="DE1168" s="328"/>
      <c r="DF1168" s="328"/>
      <c r="DG1168" s="290"/>
      <c r="DH1168" s="289"/>
      <c r="DI1168" s="284">
        <v>2.2134024500846801</v>
      </c>
      <c r="DP1168" s="165"/>
      <c r="DQ1168" s="165"/>
      <c r="DR1168" s="165"/>
      <c r="ED1168" s="165"/>
      <c r="EE1168" s="165"/>
      <c r="EF1168" s="165"/>
      <c r="EG1168" s="165"/>
      <c r="EH1168" s="166"/>
      <c r="EI1168" s="165"/>
      <c r="EJ1168" s="164"/>
      <c r="EK1168" s="164"/>
      <c r="EL1168" s="278"/>
      <c r="EM1168" s="278"/>
      <c r="EN1168" s="278"/>
      <c r="EO1168" s="278"/>
      <c r="EP1168" s="278"/>
      <c r="EQ1168" s="278"/>
      <c r="ER1168" s="165"/>
      <c r="ES1168" s="166"/>
      <c r="ET1168" s="166"/>
      <c r="EU1168" s="166"/>
      <c r="EV1168" s="166"/>
      <c r="EW1168" s="166"/>
      <c r="EX1168" s="284"/>
    </row>
    <row r="1169" spans="1:154" ht="13" customHeight="1">
      <c r="A1169" s="160" t="s">
        <v>19</v>
      </c>
      <c r="B1169" s="160">
        <v>11359</v>
      </c>
      <c r="C1169" s="160">
        <v>669397</v>
      </c>
      <c r="D1169" s="160">
        <v>22277</v>
      </c>
      <c r="E1169" s="160" t="s">
        <v>555</v>
      </c>
      <c r="F1169" s="160" t="s">
        <v>555</v>
      </c>
      <c r="G1169" s="175"/>
      <c r="H1169" s="162" t="s">
        <v>460</v>
      </c>
      <c r="I1169" s="162" t="s">
        <v>220</v>
      </c>
      <c r="J1169" s="160">
        <v>26</v>
      </c>
      <c r="K1169" s="161">
        <v>6</v>
      </c>
      <c r="L1169" s="161" t="s">
        <v>837</v>
      </c>
      <c r="Z1169" s="163">
        <v>80</v>
      </c>
      <c r="AA1169" s="163">
        <v>263</v>
      </c>
      <c r="AB1169" s="163">
        <v>231</v>
      </c>
      <c r="AC1169" s="163">
        <v>55</v>
      </c>
      <c r="AD1169" s="163">
        <v>47</v>
      </c>
      <c r="AE1169" s="163">
        <v>8</v>
      </c>
      <c r="AF1169" s="163">
        <v>0</v>
      </c>
      <c r="AG1169" s="163">
        <v>0</v>
      </c>
      <c r="AH1169" s="163">
        <v>24</v>
      </c>
      <c r="AI1169" s="163">
        <v>15</v>
      </c>
      <c r="AJ1169" s="163">
        <v>6</v>
      </c>
      <c r="AK1169" s="163">
        <v>5</v>
      </c>
      <c r="AL1169" s="163">
        <v>23</v>
      </c>
      <c r="AM1169" s="163">
        <v>0</v>
      </c>
      <c r="AN1169" s="163">
        <v>58</v>
      </c>
      <c r="AO1169" s="163">
        <v>3</v>
      </c>
      <c r="AP1169" s="163">
        <v>3</v>
      </c>
      <c r="AQ1169" s="163">
        <v>3</v>
      </c>
      <c r="AR1169" s="163">
        <v>4</v>
      </c>
      <c r="AS1169" s="278">
        <v>8.7452471000000004E-2</v>
      </c>
      <c r="AT1169" s="278">
        <v>0.220532319</v>
      </c>
      <c r="AU1169" s="278">
        <v>0.34636872000000002</v>
      </c>
      <c r="AV1169" s="278">
        <v>0.27932961000000001</v>
      </c>
      <c r="AW1169" s="278">
        <v>0</v>
      </c>
      <c r="AX1169" s="278">
        <v>0.21787709</v>
      </c>
      <c r="AY1169" s="456">
        <v>104.4</v>
      </c>
      <c r="AZ1169" s="278">
        <v>8.2015809999999995E-2</v>
      </c>
      <c r="BA1169" s="278">
        <v>0.46857142800000001</v>
      </c>
      <c r="BB1169" s="278">
        <v>0.21714285699999999</v>
      </c>
      <c r="BC1169" s="278">
        <v>0.31428571399999999</v>
      </c>
      <c r="BD1169" s="164">
        <v>0.3125</v>
      </c>
      <c r="BE1169" s="164">
        <v>0.23809523799999999</v>
      </c>
      <c r="BF1169" s="164">
        <v>0.31153846099999999</v>
      </c>
      <c r="BG1169" s="164">
        <v>0.27272727200000002</v>
      </c>
      <c r="BH1169" s="164">
        <v>0.58426573299999995</v>
      </c>
      <c r="BI1169" s="164">
        <v>3.4632033999999999E-2</v>
      </c>
      <c r="BJ1169" s="165">
        <v>22.762909049491199</v>
      </c>
      <c r="BK1169" s="164">
        <v>0.26880849966636</v>
      </c>
      <c r="BL1169" s="165">
        <v>-9.4461806654684697</v>
      </c>
      <c r="BM1169" s="165">
        <v>21.039009845281299</v>
      </c>
      <c r="BN1169" s="165">
        <v>68.345030662192698</v>
      </c>
      <c r="BO1169" s="165">
        <v>0.104618126753316</v>
      </c>
      <c r="BP1169" s="165">
        <v>-0.38581475941464299</v>
      </c>
      <c r="BQ1169" s="165">
        <v>11.4287617527193</v>
      </c>
      <c r="BR1169" s="165">
        <v>-10.111661528305699</v>
      </c>
      <c r="BS1169" s="284">
        <v>1.1848331789783999</v>
      </c>
      <c r="BT1169" s="289"/>
      <c r="BU1169" s="279"/>
      <c r="BV1169" s="290"/>
      <c r="BW1169" s="289"/>
      <c r="BX1169" s="289"/>
      <c r="BY1169" s="289"/>
      <c r="BZ1169" s="289"/>
      <c r="CA1169" s="279"/>
      <c r="CB1169" s="290"/>
      <c r="CC1169" s="289"/>
      <c r="CD1169" s="279"/>
      <c r="CE1169" s="328"/>
      <c r="CF1169" s="290"/>
      <c r="CG1169" s="289"/>
      <c r="CH1169" s="279"/>
      <c r="CI1169" s="328"/>
      <c r="CJ1169" s="290"/>
      <c r="CK1169" s="289"/>
      <c r="CL1169" s="279"/>
      <c r="CM1169" s="328"/>
      <c r="CN1169" s="290"/>
      <c r="CO1169" s="289"/>
      <c r="CP1169" s="279"/>
      <c r="CQ1169" s="328"/>
      <c r="CR1169" s="290"/>
      <c r="CS1169" s="289"/>
      <c r="CT1169" s="279"/>
      <c r="CU1169" s="328"/>
      <c r="CV1169" s="328"/>
      <c r="CW1169" s="290"/>
      <c r="CX1169" s="289"/>
      <c r="CY1169" s="279"/>
      <c r="CZ1169" s="328"/>
      <c r="DA1169" s="328"/>
      <c r="DB1169" s="290"/>
      <c r="DC1169" s="289"/>
      <c r="DD1169" s="279"/>
      <c r="DE1169" s="328"/>
      <c r="DF1169" s="328"/>
      <c r="DG1169" s="290"/>
      <c r="DH1169" s="289"/>
      <c r="DI1169" s="284">
        <v>12.9674665927886</v>
      </c>
      <c r="DP1169" s="165"/>
      <c r="DQ1169" s="165"/>
      <c r="DR1169" s="165"/>
      <c r="ED1169" s="165"/>
      <c r="EE1169" s="165"/>
      <c r="EF1169" s="165"/>
      <c r="EG1169" s="165"/>
      <c r="EH1169" s="166"/>
      <c r="EI1169" s="165"/>
      <c r="EJ1169" s="164"/>
      <c r="EK1169" s="164"/>
      <c r="EL1169" s="278"/>
      <c r="EM1169" s="278"/>
      <c r="EN1169" s="278"/>
      <c r="EO1169" s="278"/>
      <c r="EP1169" s="278"/>
      <c r="EQ1169" s="278"/>
      <c r="ER1169" s="165"/>
      <c r="ES1169" s="166"/>
      <c r="ET1169" s="166"/>
      <c r="EU1169" s="166"/>
      <c r="EV1169" s="166"/>
      <c r="EW1169" s="166"/>
      <c r="EX1169" s="284"/>
    </row>
    <row r="1170" spans="1:154" ht="13" customHeight="1">
      <c r="A1170" s="160" t="s">
        <v>19</v>
      </c>
      <c r="B1170" s="160">
        <v>13001</v>
      </c>
      <c r="C1170" s="160">
        <v>680474</v>
      </c>
      <c r="D1170" s="160">
        <v>24488</v>
      </c>
      <c r="E1170" s="160" t="s">
        <v>4356</v>
      </c>
      <c r="F1170" s="160" t="s">
        <v>4356</v>
      </c>
      <c r="G1170" s="175"/>
      <c r="H1170" s="162" t="s">
        <v>4030</v>
      </c>
      <c r="I1170" s="162" t="s">
        <v>273</v>
      </c>
      <c r="J1170" s="160">
        <v>28</v>
      </c>
      <c r="K1170" s="161">
        <v>6</v>
      </c>
      <c r="L1170" s="161" t="s">
        <v>837</v>
      </c>
      <c r="Z1170" s="163">
        <v>61</v>
      </c>
      <c r="AA1170" s="163">
        <v>112</v>
      </c>
      <c r="AB1170" s="163">
        <v>93</v>
      </c>
      <c r="AC1170" s="163">
        <v>22</v>
      </c>
      <c r="AD1170" s="163">
        <v>17</v>
      </c>
      <c r="AE1170" s="163">
        <v>1</v>
      </c>
      <c r="AF1170" s="163">
        <v>2</v>
      </c>
      <c r="AG1170" s="163">
        <v>2</v>
      </c>
      <c r="AH1170" s="163">
        <v>12</v>
      </c>
      <c r="AI1170" s="163">
        <v>6</v>
      </c>
      <c r="AJ1170" s="163">
        <v>5</v>
      </c>
      <c r="AK1170" s="163">
        <v>1</v>
      </c>
      <c r="AL1170" s="163">
        <v>16</v>
      </c>
      <c r="AM1170" s="163">
        <v>0</v>
      </c>
      <c r="AN1170" s="163">
        <v>19</v>
      </c>
      <c r="AO1170" s="163">
        <v>2</v>
      </c>
      <c r="AP1170" s="163">
        <v>1</v>
      </c>
      <c r="AQ1170" s="163">
        <v>0</v>
      </c>
      <c r="AR1170" s="163">
        <v>4</v>
      </c>
      <c r="AS1170" s="278">
        <v>0.14285714199999999</v>
      </c>
      <c r="AT1170" s="278">
        <v>0.16964285700000001</v>
      </c>
      <c r="AU1170" s="278">
        <v>0.25333333000000002</v>
      </c>
      <c r="AV1170" s="278">
        <v>0.38666666999999999</v>
      </c>
      <c r="AW1170" s="278">
        <v>2.666667E-2</v>
      </c>
      <c r="AX1170" s="278">
        <v>0.28000000000000003</v>
      </c>
      <c r="AY1170" s="456">
        <v>105.688</v>
      </c>
      <c r="AZ1170" s="278">
        <v>0.11441648</v>
      </c>
      <c r="BA1170" s="278">
        <v>0.43243243199999998</v>
      </c>
      <c r="BB1170" s="278">
        <v>0.175675675</v>
      </c>
      <c r="BC1170" s="278">
        <v>0.39189189099999999</v>
      </c>
      <c r="BD1170" s="164">
        <v>0.27397260200000001</v>
      </c>
      <c r="BE1170" s="164">
        <v>0.236559139</v>
      </c>
      <c r="BF1170" s="164">
        <v>0.35714285699999998</v>
      </c>
      <c r="BG1170" s="164">
        <v>0.35483870899999997</v>
      </c>
      <c r="BH1170" s="164">
        <v>0.71198156599999995</v>
      </c>
      <c r="BI1170" s="164">
        <v>0.11827957</v>
      </c>
      <c r="BJ1170" s="165">
        <v>76.293424687885803</v>
      </c>
      <c r="BK1170" s="164">
        <v>0.32320298148053</v>
      </c>
      <c r="BL1170" s="165">
        <v>0.857072866249312</v>
      </c>
      <c r="BM1170" s="165">
        <v>13.8393593194963</v>
      </c>
      <c r="BN1170" s="165">
        <v>103.44487585799099</v>
      </c>
      <c r="BO1170" s="165">
        <v>-0.20798046501858</v>
      </c>
      <c r="BP1170" s="165">
        <v>0.27745485445484502</v>
      </c>
      <c r="BQ1170" s="165">
        <v>11.113726951375</v>
      </c>
      <c r="BR1170" s="165">
        <v>0.72145251204021699</v>
      </c>
      <c r="BS1170" s="284">
        <v>1.15217315042572</v>
      </c>
      <c r="BT1170" s="289"/>
      <c r="BU1170" s="279"/>
      <c r="BV1170" s="290"/>
      <c r="BW1170" s="289"/>
      <c r="BX1170" s="289"/>
      <c r="BY1170" s="289"/>
      <c r="BZ1170" s="289"/>
      <c r="CA1170" s="279"/>
      <c r="CB1170" s="290"/>
      <c r="CC1170" s="289"/>
      <c r="CD1170" s="279"/>
      <c r="CE1170" s="328"/>
      <c r="CF1170" s="290"/>
      <c r="CG1170" s="289"/>
      <c r="CH1170" s="279"/>
      <c r="CI1170" s="328"/>
      <c r="CJ1170" s="290"/>
      <c r="CK1170" s="289"/>
      <c r="CL1170" s="279"/>
      <c r="CM1170" s="328"/>
      <c r="CN1170" s="290"/>
      <c r="CO1170" s="289"/>
      <c r="CP1170" s="279"/>
      <c r="CQ1170" s="328"/>
      <c r="CR1170" s="290"/>
      <c r="CS1170" s="289"/>
      <c r="CT1170" s="279"/>
      <c r="CU1170" s="328"/>
      <c r="CV1170" s="328"/>
      <c r="CW1170" s="290"/>
      <c r="CX1170" s="289"/>
      <c r="CY1170" s="279"/>
      <c r="CZ1170" s="328"/>
      <c r="DA1170" s="328"/>
      <c r="DB1170" s="290"/>
      <c r="DC1170" s="289"/>
      <c r="DD1170" s="279"/>
      <c r="DE1170" s="328"/>
      <c r="DF1170" s="328"/>
      <c r="DG1170" s="290"/>
      <c r="DH1170" s="183"/>
      <c r="DI1170" s="284">
        <v>6.5579902529716403</v>
      </c>
      <c r="DP1170" s="165"/>
      <c r="DQ1170" s="165"/>
      <c r="DR1170" s="165"/>
      <c r="ED1170" s="165"/>
      <c r="EE1170" s="165"/>
      <c r="EF1170" s="165"/>
      <c r="EG1170" s="165"/>
      <c r="EH1170" s="166"/>
      <c r="EI1170" s="165"/>
      <c r="EL1170" s="278"/>
      <c r="EM1170" s="278"/>
      <c r="EN1170" s="278"/>
      <c r="EO1170" s="278"/>
      <c r="EP1170" s="278"/>
      <c r="EQ1170" s="278"/>
      <c r="ER1170" s="165"/>
    </row>
    <row r="1171" spans="1:154" ht="13" customHeight="1">
      <c r="A1171" s="160" t="s">
        <v>19</v>
      </c>
      <c r="B1171" s="160">
        <v>11891</v>
      </c>
      <c r="C1171" s="160">
        <v>670764</v>
      </c>
      <c r="D1171" s="160">
        <v>22458</v>
      </c>
      <c r="E1171" s="160" t="s">
        <v>2178</v>
      </c>
      <c r="F1171" s="160" t="s">
        <v>2178</v>
      </c>
      <c r="G1171" s="175"/>
      <c r="H1171" s="162" t="s">
        <v>2503</v>
      </c>
      <c r="I1171" s="162" t="s">
        <v>288</v>
      </c>
      <c r="J1171" s="161">
        <v>28</v>
      </c>
      <c r="K1171" s="161">
        <v>6</v>
      </c>
      <c r="L1171" s="161" t="s">
        <v>2545</v>
      </c>
      <c r="Z1171" s="163">
        <v>77</v>
      </c>
      <c r="AA1171" s="163">
        <v>236</v>
      </c>
      <c r="AB1171" s="163">
        <v>207</v>
      </c>
      <c r="AC1171" s="163">
        <v>43</v>
      </c>
      <c r="AD1171" s="163">
        <v>32</v>
      </c>
      <c r="AE1171" s="163">
        <v>7</v>
      </c>
      <c r="AF1171" s="163">
        <v>1</v>
      </c>
      <c r="AG1171" s="163">
        <v>3</v>
      </c>
      <c r="AH1171" s="163">
        <v>27</v>
      </c>
      <c r="AI1171" s="163">
        <v>28</v>
      </c>
      <c r="AJ1171" s="163">
        <v>10</v>
      </c>
      <c r="AK1171" s="163">
        <v>6</v>
      </c>
      <c r="AL1171" s="163">
        <v>22</v>
      </c>
      <c r="AM1171" s="163">
        <v>0</v>
      </c>
      <c r="AN1171" s="163">
        <v>50</v>
      </c>
      <c r="AO1171" s="163">
        <v>0</v>
      </c>
      <c r="AP1171" s="163">
        <v>6</v>
      </c>
      <c r="AQ1171" s="163">
        <v>1</v>
      </c>
      <c r="AR1171" s="163">
        <v>1</v>
      </c>
      <c r="AS1171" s="278">
        <v>9.3220338E-2</v>
      </c>
      <c r="AT1171" s="278">
        <v>0.21186440600000001</v>
      </c>
      <c r="AU1171" s="278">
        <v>0.35975610000000002</v>
      </c>
      <c r="AV1171" s="278">
        <v>0.32317073000000002</v>
      </c>
      <c r="AW1171" s="278">
        <v>2.4390240000000001E-2</v>
      </c>
      <c r="AX1171" s="278">
        <v>0.28048780000000001</v>
      </c>
      <c r="AY1171" s="456">
        <v>103.351</v>
      </c>
      <c r="AZ1171" s="278">
        <v>7.3881370000000002E-2</v>
      </c>
      <c r="BA1171" s="278">
        <v>0.401273885</v>
      </c>
      <c r="BB1171" s="278">
        <v>0.18471337500000001</v>
      </c>
      <c r="BC1171" s="278">
        <v>0.41401273799999999</v>
      </c>
      <c r="BD1171" s="164">
        <v>0.25</v>
      </c>
      <c r="BE1171" s="164">
        <v>0.207729468</v>
      </c>
      <c r="BF1171" s="164">
        <v>0.27659574399999998</v>
      </c>
      <c r="BG1171" s="164">
        <v>0.29468599000000001</v>
      </c>
      <c r="BH1171" s="164">
        <v>0.57128173400000004</v>
      </c>
      <c r="BI1171" s="164">
        <v>8.6956521999999994E-2</v>
      </c>
      <c r="BJ1171" s="165">
        <v>56.089237239596699</v>
      </c>
      <c r="BK1171" s="164">
        <v>0.25635224200309498</v>
      </c>
      <c r="BL1171" s="165">
        <v>-10.8310744033672</v>
      </c>
      <c r="BM1171" s="165">
        <v>16.524457765974699</v>
      </c>
      <c r="BN1171" s="165">
        <v>62.550775995395703</v>
      </c>
      <c r="BO1171" s="165">
        <v>0.99640875562083098</v>
      </c>
      <c r="BP1171" s="165">
        <v>-0.416156132705509</v>
      </c>
      <c r="BQ1171" s="165">
        <v>1.9037741061753899</v>
      </c>
      <c r="BR1171" s="165">
        <v>-10.586693650811201</v>
      </c>
      <c r="BS1171" s="284">
        <v>0.19736650173321199</v>
      </c>
      <c r="BT1171" s="289"/>
      <c r="BU1171" s="279"/>
      <c r="BV1171" s="290"/>
      <c r="BW1171" s="289"/>
      <c r="BX1171" s="289"/>
      <c r="BY1171" s="289"/>
      <c r="BZ1171" s="289"/>
      <c r="CA1171" s="279"/>
      <c r="CB1171" s="290"/>
      <c r="CC1171" s="289"/>
      <c r="CD1171" s="279"/>
      <c r="CE1171" s="328"/>
      <c r="CF1171" s="290"/>
      <c r="CG1171" s="289"/>
      <c r="CH1171" s="279"/>
      <c r="CI1171" s="328"/>
      <c r="CJ1171" s="290"/>
      <c r="CK1171" s="289"/>
      <c r="CL1171" s="279"/>
      <c r="CM1171" s="328"/>
      <c r="CN1171" s="290"/>
      <c r="CO1171" s="289"/>
      <c r="CP1171" s="279"/>
      <c r="CQ1171" s="328"/>
      <c r="CR1171" s="290"/>
      <c r="CS1171" s="289"/>
      <c r="CT1171" s="279"/>
      <c r="CU1171" s="328"/>
      <c r="CV1171" s="328"/>
      <c r="CW1171" s="290"/>
      <c r="CX1171" s="289"/>
      <c r="CY1171" s="279"/>
      <c r="CZ1171" s="328"/>
      <c r="DA1171" s="328"/>
      <c r="DB1171" s="290"/>
      <c r="DC1171" s="289"/>
      <c r="DD1171" s="279"/>
      <c r="DE1171" s="328"/>
      <c r="DF1171" s="328"/>
      <c r="DG1171" s="290"/>
      <c r="DH1171" s="289"/>
      <c r="DI1171" s="284">
        <v>4.4110832214355398</v>
      </c>
      <c r="DP1171" s="165"/>
      <c r="DQ1171" s="165"/>
      <c r="DR1171" s="165"/>
      <c r="ED1171" s="165"/>
      <c r="EE1171" s="165"/>
      <c r="EF1171" s="165"/>
      <c r="EG1171" s="165"/>
      <c r="EH1171" s="166"/>
      <c r="EI1171" s="165"/>
      <c r="EJ1171" s="164"/>
      <c r="EK1171" s="164"/>
      <c r="EL1171" s="278"/>
      <c r="EM1171" s="278"/>
      <c r="EN1171" s="278"/>
      <c r="EO1171" s="278"/>
      <c r="EP1171" s="278"/>
      <c r="EQ1171" s="278"/>
      <c r="ER1171" s="165"/>
      <c r="ES1171" s="166"/>
      <c r="ET1171" s="166"/>
      <c r="EU1171" s="166"/>
      <c r="EV1171" s="166"/>
      <c r="EW1171" s="166"/>
      <c r="EX1171" s="284"/>
    </row>
    <row r="1172" spans="1:154" ht="13" customHeight="1">
      <c r="A1172" s="160" t="s">
        <v>19</v>
      </c>
      <c r="B1172" s="160">
        <v>9897</v>
      </c>
      <c r="C1172" s="160">
        <v>641313</v>
      </c>
      <c r="D1172" s="160">
        <v>15172</v>
      </c>
      <c r="E1172" s="160" t="s">
        <v>18</v>
      </c>
      <c r="F1172" s="160" t="s">
        <v>18</v>
      </c>
      <c r="G1172" s="175"/>
      <c r="H1172" s="168" t="s">
        <v>117</v>
      </c>
      <c r="I1172" s="169" t="s">
        <v>175</v>
      </c>
      <c r="J1172" s="170">
        <v>32</v>
      </c>
      <c r="K1172" s="161">
        <v>6</v>
      </c>
      <c r="L1172" s="161" t="s">
        <v>837</v>
      </c>
      <c r="Z1172" s="163">
        <v>31</v>
      </c>
      <c r="AA1172" s="163">
        <v>90</v>
      </c>
      <c r="AB1172" s="163">
        <v>83</v>
      </c>
      <c r="AC1172" s="163">
        <v>17</v>
      </c>
      <c r="AD1172" s="163">
        <v>14</v>
      </c>
      <c r="AE1172" s="163">
        <v>3</v>
      </c>
      <c r="AF1172" s="163">
        <v>0</v>
      </c>
      <c r="AG1172" s="163">
        <v>0</v>
      </c>
      <c r="AH1172" s="163">
        <v>8</v>
      </c>
      <c r="AI1172" s="163">
        <v>3</v>
      </c>
      <c r="AJ1172" s="163">
        <v>1</v>
      </c>
      <c r="AK1172" s="163">
        <v>1</v>
      </c>
      <c r="AL1172" s="163">
        <v>3</v>
      </c>
      <c r="AM1172" s="163">
        <v>0</v>
      </c>
      <c r="AN1172" s="163">
        <v>29</v>
      </c>
      <c r="AO1172" s="163">
        <v>3</v>
      </c>
      <c r="AP1172" s="163">
        <v>0</v>
      </c>
      <c r="AQ1172" s="163">
        <v>1</v>
      </c>
      <c r="AR1172" s="163">
        <v>1</v>
      </c>
      <c r="AS1172" s="278">
        <v>3.3333333E-2</v>
      </c>
      <c r="AT1172" s="278">
        <v>0.322222222</v>
      </c>
      <c r="AU1172" s="278">
        <v>0.4</v>
      </c>
      <c r="AV1172" s="278">
        <v>0.21818182</v>
      </c>
      <c r="AW1172" s="278">
        <v>0</v>
      </c>
      <c r="AX1172" s="278">
        <v>0.36363635999999999</v>
      </c>
      <c r="AY1172" s="456">
        <v>103.886</v>
      </c>
      <c r="AZ1172" s="278">
        <v>0.15454545</v>
      </c>
      <c r="BA1172" s="278">
        <v>0.61111111100000004</v>
      </c>
      <c r="BB1172" s="278">
        <v>0.14814814800000001</v>
      </c>
      <c r="BC1172" s="278">
        <v>0.24074074000000001</v>
      </c>
      <c r="BD1172" s="164">
        <v>0.314814814</v>
      </c>
      <c r="BE1172" s="164">
        <v>0.20481927699999999</v>
      </c>
      <c r="BF1172" s="164">
        <v>0.25842696599999998</v>
      </c>
      <c r="BG1172" s="164">
        <v>0.240963855</v>
      </c>
      <c r="BH1172" s="164">
        <v>0.49939082099999998</v>
      </c>
      <c r="BI1172" s="164">
        <v>3.6144577999999997E-2</v>
      </c>
      <c r="BJ1172" s="165">
        <v>23.314200749279099</v>
      </c>
      <c r="BK1172" s="164">
        <v>0.22980668705500901</v>
      </c>
      <c r="BL1172" s="165">
        <v>-6.04414126917235</v>
      </c>
      <c r="BM1172" s="165">
        <v>4.3880532021868897</v>
      </c>
      <c r="BN1172" s="165">
        <v>41.310889498869301</v>
      </c>
      <c r="BO1172" s="165">
        <v>0.102278562447574</v>
      </c>
      <c r="BP1172" s="165">
        <v>0.151594663038849</v>
      </c>
      <c r="BQ1172" s="165">
        <v>1.4846402584809699</v>
      </c>
      <c r="BR1172" s="165">
        <v>-5.9268031091194597</v>
      </c>
      <c r="BS1172" s="284">
        <v>0.153914402553433</v>
      </c>
      <c r="BT1172" s="289"/>
      <c r="BU1172" s="279"/>
      <c r="BV1172" s="290"/>
      <c r="BW1172" s="289"/>
      <c r="BX1172" s="289"/>
      <c r="BY1172" s="289"/>
      <c r="BZ1172" s="289"/>
      <c r="CA1172" s="279"/>
      <c r="CB1172" s="290"/>
      <c r="CC1172" s="289"/>
      <c r="CD1172" s="279"/>
      <c r="CE1172" s="328"/>
      <c r="CF1172" s="290"/>
      <c r="CG1172" s="289"/>
      <c r="CH1172" s="279"/>
      <c r="CI1172" s="328"/>
      <c r="CJ1172" s="290"/>
      <c r="CK1172" s="289"/>
      <c r="CL1172" s="279"/>
      <c r="CM1172" s="328"/>
      <c r="CN1172" s="290"/>
      <c r="CO1172" s="289"/>
      <c r="CP1172" s="279"/>
      <c r="CQ1172" s="328"/>
      <c r="CR1172" s="290"/>
      <c r="CS1172" s="289"/>
      <c r="CT1172" s="279"/>
      <c r="CU1172" s="328"/>
      <c r="CV1172" s="328"/>
      <c r="CW1172" s="290"/>
      <c r="CX1172" s="289"/>
      <c r="CY1172" s="279"/>
      <c r="CZ1172" s="328"/>
      <c r="DA1172" s="328"/>
      <c r="DB1172" s="290"/>
      <c r="DC1172" s="289"/>
      <c r="DD1172" s="279"/>
      <c r="DE1172" s="328"/>
      <c r="DF1172" s="328"/>
      <c r="DG1172" s="290"/>
      <c r="DH1172" s="289"/>
      <c r="DI1172" s="284">
        <v>4.3303221464157096</v>
      </c>
      <c r="DP1172" s="165"/>
      <c r="DQ1172" s="165"/>
      <c r="DR1172" s="165"/>
      <c r="ED1172" s="165"/>
      <c r="EE1172" s="165"/>
      <c r="EF1172" s="165"/>
      <c r="EG1172" s="165"/>
      <c r="EH1172" s="166"/>
      <c r="EI1172" s="165"/>
      <c r="EJ1172" s="164"/>
      <c r="EK1172" s="164"/>
      <c r="EL1172" s="278"/>
      <c r="EM1172" s="278"/>
      <c r="EN1172" s="278"/>
      <c r="EO1172" s="278"/>
      <c r="EP1172" s="278"/>
      <c r="EQ1172" s="278"/>
      <c r="ER1172" s="165"/>
      <c r="ES1172" s="166"/>
      <c r="ET1172" s="166"/>
      <c r="EU1172" s="166"/>
      <c r="EV1172" s="166"/>
      <c r="EW1172" s="166"/>
      <c r="EX1172" s="284"/>
    </row>
    <row r="1173" spans="1:154" ht="13" customHeight="1">
      <c r="A1173" s="160" t="s">
        <v>19</v>
      </c>
      <c r="C1173" s="160">
        <v>678894</v>
      </c>
      <c r="D1173" s="160">
        <v>24273</v>
      </c>
      <c r="E1173" s="160" t="s">
        <v>438</v>
      </c>
      <c r="F1173" s="160" t="s">
        <v>438</v>
      </c>
      <c r="G1173" s="175"/>
      <c r="H1173" s="162" t="s">
        <v>2486</v>
      </c>
      <c r="I1173" s="162" t="s">
        <v>3036</v>
      </c>
      <c r="J1173" s="160">
        <v>24</v>
      </c>
      <c r="K1173" s="161">
        <v>6</v>
      </c>
      <c r="Z1173" s="163">
        <v>4</v>
      </c>
      <c r="AA1173" s="163">
        <v>10</v>
      </c>
      <c r="AB1173" s="163">
        <v>9</v>
      </c>
      <c r="AC1173" s="163">
        <v>2</v>
      </c>
      <c r="AD1173" s="163">
        <v>2</v>
      </c>
      <c r="AE1173" s="163">
        <v>0</v>
      </c>
      <c r="AF1173" s="163">
        <v>0</v>
      </c>
      <c r="AG1173" s="163">
        <v>0</v>
      </c>
      <c r="AH1173" s="163">
        <v>0</v>
      </c>
      <c r="AI1173" s="163">
        <v>0</v>
      </c>
      <c r="AJ1173" s="163">
        <v>0</v>
      </c>
      <c r="AK1173" s="163">
        <v>0</v>
      </c>
      <c r="AL1173" s="163">
        <v>0</v>
      </c>
      <c r="AM1173" s="163">
        <v>0</v>
      </c>
      <c r="AN1173" s="163">
        <v>3</v>
      </c>
      <c r="AO1173" s="163">
        <v>1</v>
      </c>
      <c r="AP1173" s="163">
        <v>0</v>
      </c>
      <c r="AQ1173" s="163">
        <v>0</v>
      </c>
      <c r="AR1173" s="163">
        <v>0</v>
      </c>
      <c r="AS1173" s="278">
        <v>0</v>
      </c>
      <c r="AT1173" s="278">
        <v>0.3</v>
      </c>
      <c r="AU1173" s="278">
        <v>0.5</v>
      </c>
      <c r="AV1173" s="278">
        <v>0.16666666999999999</v>
      </c>
      <c r="AW1173" s="278">
        <v>0</v>
      </c>
      <c r="AX1173" s="278">
        <v>0.66666667000000002</v>
      </c>
      <c r="AY1173" s="456">
        <v>104.081</v>
      </c>
      <c r="AZ1173" s="278">
        <v>0.14814815000000001</v>
      </c>
      <c r="BA1173" s="278">
        <v>0.66666666600000002</v>
      </c>
      <c r="BB1173" s="278">
        <v>0</v>
      </c>
      <c r="BC1173" s="278">
        <v>0.33333333300000001</v>
      </c>
      <c r="BD1173" s="164">
        <v>0.33333333300000001</v>
      </c>
      <c r="BE1173" s="164">
        <v>0.222222222</v>
      </c>
      <c r="BF1173" s="164">
        <v>0.3</v>
      </c>
      <c r="BG1173" s="164">
        <v>0.222222222</v>
      </c>
      <c r="BH1173" s="164">
        <v>0.52222222200000001</v>
      </c>
      <c r="BI1173" s="164">
        <v>0</v>
      </c>
      <c r="BJ1173" s="165">
        <v>0</v>
      </c>
      <c r="BK1173" s="164">
        <v>0.24981290102004999</v>
      </c>
      <c r="BL1173" s="165">
        <v>-0.511323342555007</v>
      </c>
      <c r="BM1173" s="165">
        <v>0.64780937648490899</v>
      </c>
      <c r="BN1173" s="165">
        <v>53.387038220334198</v>
      </c>
      <c r="BO1173" s="165">
        <v>-0.120006708240008</v>
      </c>
      <c r="BP1173" s="165">
        <v>-2.0412359270267098E-2</v>
      </c>
      <c r="BQ1173" s="165">
        <v>0.18065633497779199</v>
      </c>
      <c r="BR1173" s="165">
        <v>-0.56496074643339</v>
      </c>
      <c r="BS1173" s="284">
        <v>1.8728854823086401E-2</v>
      </c>
      <c r="BT1173" s="289"/>
      <c r="BU1173" s="279"/>
      <c r="BV1173" s="290"/>
      <c r="BW1173" s="289"/>
      <c r="BX1173" s="289"/>
      <c r="BY1173" s="289"/>
      <c r="BZ1173" s="289"/>
      <c r="CA1173" s="279"/>
      <c r="CB1173" s="290"/>
      <c r="CC1173" s="289"/>
      <c r="CD1173" s="279"/>
      <c r="CE1173" s="328"/>
      <c r="CF1173" s="290"/>
      <c r="CG1173" s="289"/>
      <c r="CH1173" s="279"/>
      <c r="CI1173" s="328"/>
      <c r="CJ1173" s="290"/>
      <c r="CK1173" s="289"/>
      <c r="CL1173" s="279"/>
      <c r="CM1173" s="328"/>
      <c r="CN1173" s="290"/>
      <c r="CO1173" s="289"/>
      <c r="CP1173" s="279"/>
      <c r="CQ1173" s="328"/>
      <c r="CR1173" s="290"/>
      <c r="CS1173" s="289"/>
      <c r="CT1173" s="279"/>
      <c r="CU1173" s="328"/>
      <c r="CV1173" s="328"/>
      <c r="CW1173" s="290"/>
      <c r="CX1173" s="289"/>
      <c r="CY1173" s="279"/>
      <c r="CZ1173" s="328"/>
      <c r="DA1173" s="328"/>
      <c r="DB1173" s="290"/>
      <c r="DC1173" s="289"/>
      <c r="DD1173" s="279"/>
      <c r="DE1173" s="328"/>
      <c r="DF1173" s="328"/>
      <c r="DG1173" s="290"/>
      <c r="DH1173" s="289"/>
      <c r="DI1173" s="284">
        <v>0.41964914649724899</v>
      </c>
      <c r="DP1173" s="165"/>
      <c r="DQ1173" s="165"/>
      <c r="DR1173" s="165"/>
      <c r="ED1173" s="165"/>
      <c r="EE1173" s="165"/>
      <c r="EF1173" s="165"/>
      <c r="EG1173" s="165"/>
      <c r="EH1173" s="166"/>
      <c r="EI1173" s="165"/>
      <c r="EJ1173" s="164"/>
      <c r="EK1173" s="164"/>
      <c r="EL1173" s="278"/>
      <c r="EM1173" s="278"/>
      <c r="EN1173" s="278"/>
      <c r="EO1173" s="278"/>
      <c r="EP1173" s="278"/>
      <c r="EQ1173" s="278"/>
      <c r="ER1173" s="165"/>
      <c r="ES1173" s="166"/>
      <c r="ET1173" s="166"/>
      <c r="EU1173" s="166"/>
      <c r="EV1173" s="166"/>
      <c r="EW1173" s="166"/>
      <c r="EX1173" s="284"/>
    </row>
    <row r="1174" spans="1:154" ht="13" customHeight="1">
      <c r="A1174" s="160" t="s">
        <v>19</v>
      </c>
      <c r="B1174" s="160">
        <v>12853</v>
      </c>
      <c r="C1174" s="160">
        <v>669200</v>
      </c>
      <c r="D1174" s="160">
        <v>22232</v>
      </c>
      <c r="E1174" s="160" t="s">
        <v>2172</v>
      </c>
      <c r="F1174" s="160" t="s">
        <v>2172</v>
      </c>
      <c r="G1174" s="175"/>
      <c r="H1174" s="162" t="s">
        <v>3427</v>
      </c>
      <c r="I1174" s="162" t="s">
        <v>1948</v>
      </c>
      <c r="J1174" s="160">
        <v>30</v>
      </c>
      <c r="K1174" s="161">
        <v>6</v>
      </c>
      <c r="L1174" s="161" t="s">
        <v>837</v>
      </c>
      <c r="Z1174" s="163">
        <v>4</v>
      </c>
      <c r="AA1174" s="163">
        <v>5</v>
      </c>
      <c r="AB1174" s="163">
        <v>5</v>
      </c>
      <c r="AC1174" s="163">
        <v>0</v>
      </c>
      <c r="AD1174" s="163">
        <v>0</v>
      </c>
      <c r="AE1174" s="163">
        <v>0</v>
      </c>
      <c r="AF1174" s="163">
        <v>0</v>
      </c>
      <c r="AG1174" s="163">
        <v>0</v>
      </c>
      <c r="AH1174" s="163">
        <v>0</v>
      </c>
      <c r="AI1174" s="163">
        <v>0</v>
      </c>
      <c r="AJ1174" s="163">
        <v>0</v>
      </c>
      <c r="AK1174" s="163">
        <v>0</v>
      </c>
      <c r="AL1174" s="163">
        <v>0</v>
      </c>
      <c r="AM1174" s="163">
        <v>0</v>
      </c>
      <c r="AN1174" s="163">
        <v>3</v>
      </c>
      <c r="AO1174" s="163">
        <v>0</v>
      </c>
      <c r="AP1174" s="163">
        <v>0</v>
      </c>
      <c r="AQ1174" s="163">
        <v>0</v>
      </c>
      <c r="AR1174" s="163">
        <v>0</v>
      </c>
      <c r="AS1174" s="278">
        <v>0</v>
      </c>
      <c r="AT1174" s="278">
        <v>0.6</v>
      </c>
      <c r="AU1174" s="278">
        <v>0.5</v>
      </c>
      <c r="AV1174" s="278">
        <v>0</v>
      </c>
      <c r="AW1174" s="278">
        <v>0</v>
      </c>
      <c r="AX1174" s="278">
        <v>0</v>
      </c>
      <c r="AY1174" s="456">
        <v>71.599800000000002</v>
      </c>
      <c r="AZ1174" s="278">
        <v>0.27777777999999997</v>
      </c>
      <c r="BA1174" s="278">
        <v>1</v>
      </c>
      <c r="BB1174" s="278">
        <v>0</v>
      </c>
      <c r="BC1174" s="278">
        <v>0</v>
      </c>
      <c r="BD1174" s="164">
        <v>0</v>
      </c>
      <c r="BE1174" s="164">
        <v>0</v>
      </c>
      <c r="BF1174" s="164">
        <v>0</v>
      </c>
      <c r="BG1174" s="164">
        <v>0</v>
      </c>
      <c r="BH1174" s="164">
        <v>0</v>
      </c>
      <c r="BI1174" s="164">
        <v>0</v>
      </c>
      <c r="BJ1174" s="165">
        <v>0</v>
      </c>
      <c r="BK1174" s="164">
        <v>0</v>
      </c>
      <c r="BL1174" s="165">
        <v>-1.2561507004197801</v>
      </c>
      <c r="BM1174" s="165">
        <v>-0.676584340899824</v>
      </c>
      <c r="BN1174" s="165">
        <v>-100</v>
      </c>
      <c r="BO1174" s="165">
        <v>9.3279361120825102E-4</v>
      </c>
      <c r="BP1174" s="165">
        <v>0</v>
      </c>
      <c r="BQ1174" s="165">
        <v>-1.00001273470708</v>
      </c>
      <c r="BR1174" s="165">
        <v>-1.23646723505818</v>
      </c>
      <c r="BS1174" s="284">
        <v>-0.103672496908946</v>
      </c>
      <c r="BT1174" s="289"/>
      <c r="BU1174" s="279"/>
      <c r="BV1174" s="290"/>
      <c r="BW1174" s="289"/>
      <c r="BX1174" s="289"/>
      <c r="BY1174" s="289"/>
      <c r="BZ1174" s="289"/>
      <c r="CA1174" s="279"/>
      <c r="CB1174" s="290"/>
      <c r="CC1174" s="289"/>
      <c r="CD1174" s="279"/>
      <c r="CE1174" s="328"/>
      <c r="CF1174" s="290"/>
      <c r="CG1174" s="289"/>
      <c r="CH1174" s="279"/>
      <c r="CI1174" s="328"/>
      <c r="CJ1174" s="290"/>
      <c r="CK1174" s="289"/>
      <c r="CL1174" s="279"/>
      <c r="CM1174" s="328"/>
      <c r="CN1174" s="290"/>
      <c r="CO1174" s="289"/>
      <c r="CP1174" s="279"/>
      <c r="CQ1174" s="328"/>
      <c r="CR1174" s="290"/>
      <c r="CS1174" s="289"/>
      <c r="CT1174" s="279"/>
      <c r="CU1174" s="328"/>
      <c r="CV1174" s="328"/>
      <c r="CW1174" s="290"/>
      <c r="CX1174" s="289"/>
      <c r="CY1174" s="279"/>
      <c r="CZ1174" s="328"/>
      <c r="DA1174" s="328"/>
      <c r="DB1174" s="290"/>
      <c r="DC1174" s="289"/>
      <c r="DD1174" s="279"/>
      <c r="DE1174" s="328"/>
      <c r="DF1174" s="328"/>
      <c r="DG1174" s="290"/>
      <c r="DH1174" s="289"/>
      <c r="DI1174" s="284">
        <v>7.3470532894134494E-2</v>
      </c>
      <c r="DP1174" s="165"/>
      <c r="DQ1174" s="165"/>
      <c r="DR1174" s="165"/>
      <c r="ED1174" s="165"/>
      <c r="EE1174" s="165"/>
      <c r="EF1174" s="165"/>
      <c r="EG1174" s="165"/>
      <c r="EH1174" s="166"/>
      <c r="EI1174" s="165"/>
      <c r="EJ1174" s="164"/>
      <c r="EK1174" s="164"/>
      <c r="EL1174" s="278"/>
      <c r="EM1174" s="278"/>
      <c r="EN1174" s="278"/>
      <c r="EO1174" s="278"/>
      <c r="EP1174" s="278"/>
      <c r="EQ1174" s="278"/>
      <c r="ER1174" s="165"/>
      <c r="ES1174" s="166"/>
      <c r="ET1174" s="166"/>
      <c r="EU1174" s="166"/>
      <c r="EV1174" s="166"/>
      <c r="EW1174" s="166"/>
      <c r="EX1174" s="284"/>
    </row>
    <row r="1175" spans="1:154" ht="13" customHeight="1">
      <c r="A1175" s="160" t="s">
        <v>19</v>
      </c>
      <c r="B1175" s="160">
        <v>11291</v>
      </c>
      <c r="C1175" s="160">
        <v>676480</v>
      </c>
      <c r="D1175" s="160">
        <v>23378</v>
      </c>
      <c r="E1175" s="160" t="s">
        <v>276</v>
      </c>
      <c r="F1175" s="160" t="s">
        <v>276</v>
      </c>
      <c r="G1175" s="175"/>
      <c r="H1175" s="162" t="s">
        <v>2514</v>
      </c>
      <c r="I1175" s="162" t="s">
        <v>565</v>
      </c>
      <c r="J1175" s="161">
        <v>27</v>
      </c>
      <c r="K1175" s="161">
        <v>6</v>
      </c>
      <c r="L1175" s="161" t="s">
        <v>837</v>
      </c>
      <c r="Z1175" s="163">
        <v>22</v>
      </c>
      <c r="AA1175" s="163">
        <v>31</v>
      </c>
      <c r="AB1175" s="163">
        <v>29</v>
      </c>
      <c r="AC1175" s="163">
        <v>4</v>
      </c>
      <c r="AD1175" s="163">
        <v>2</v>
      </c>
      <c r="AE1175" s="163">
        <v>1</v>
      </c>
      <c r="AF1175" s="163">
        <v>0</v>
      </c>
      <c r="AG1175" s="163">
        <v>1</v>
      </c>
      <c r="AH1175" s="163">
        <v>4</v>
      </c>
      <c r="AI1175" s="163">
        <v>3</v>
      </c>
      <c r="AJ1175" s="163">
        <v>0</v>
      </c>
      <c r="AK1175" s="163">
        <v>0</v>
      </c>
      <c r="AL1175" s="163">
        <v>1</v>
      </c>
      <c r="AM1175" s="163">
        <v>0</v>
      </c>
      <c r="AN1175" s="163">
        <v>9</v>
      </c>
      <c r="AO1175" s="163">
        <v>1</v>
      </c>
      <c r="AP1175" s="163">
        <v>0</v>
      </c>
      <c r="AQ1175" s="163">
        <v>0</v>
      </c>
      <c r="AR1175" s="163">
        <v>0</v>
      </c>
      <c r="AS1175" s="278">
        <v>3.2258064000000003E-2</v>
      </c>
      <c r="AT1175" s="278">
        <v>0.29032258</v>
      </c>
      <c r="AU1175" s="278">
        <v>0.35</v>
      </c>
      <c r="AV1175" s="278">
        <v>0.35</v>
      </c>
      <c r="AW1175" s="278">
        <v>0.05</v>
      </c>
      <c r="AX1175" s="278">
        <v>0.2</v>
      </c>
      <c r="AY1175" s="165">
        <v>104.68300000000001</v>
      </c>
      <c r="AZ1175" s="278">
        <v>0.125</v>
      </c>
      <c r="BA1175" s="278">
        <v>0.25</v>
      </c>
      <c r="BB1175" s="278">
        <v>0.15</v>
      </c>
      <c r="BC1175" s="278">
        <v>0.6</v>
      </c>
      <c r="BD1175" s="164">
        <v>0.15789473600000001</v>
      </c>
      <c r="BE1175" s="164">
        <v>0.13793103400000001</v>
      </c>
      <c r="BF1175" s="164">
        <v>0.19354838699999999</v>
      </c>
      <c r="BG1175" s="164">
        <v>0.27586206800000002</v>
      </c>
      <c r="BH1175" s="164">
        <v>0.469410455</v>
      </c>
      <c r="BI1175" s="164">
        <v>0.13793103400000001</v>
      </c>
      <c r="BJ1175" s="164">
        <v>90.6591735860586</v>
      </c>
      <c r="BK1175" s="164">
        <v>0.21013736340307401</v>
      </c>
      <c r="BL1175" s="165">
        <v>-2.5702741752413401</v>
      </c>
      <c r="BM1175" s="165">
        <v>1.02303725378239</v>
      </c>
      <c r="BN1175" s="165">
        <v>30.2799187802453</v>
      </c>
      <c r="BO1175" s="165">
        <v>-4.8914413894907499E-2</v>
      </c>
      <c r="BP1175" s="165">
        <v>-2.6935827336274001E-2</v>
      </c>
      <c r="BQ1175" s="165">
        <v>-2.44837350582586</v>
      </c>
      <c r="BR1175" s="165">
        <v>-2.55186590317519</v>
      </c>
      <c r="BS1175" s="284">
        <v>-0.25382576231794302</v>
      </c>
      <c r="BT1175" s="289"/>
      <c r="BU1175" s="279"/>
      <c r="BV1175" s="290"/>
      <c r="BW1175" s="289"/>
      <c r="BX1175" s="289"/>
      <c r="BY1175" s="289"/>
      <c r="BZ1175" s="289"/>
      <c r="CA1175" s="279"/>
      <c r="CB1175" s="290"/>
      <c r="CC1175" s="289"/>
      <c r="CD1175" s="279"/>
      <c r="CE1175" s="328"/>
      <c r="CF1175" s="290"/>
      <c r="CG1175" s="289"/>
      <c r="CH1175" s="279"/>
      <c r="CI1175" s="328"/>
      <c r="CJ1175" s="290"/>
      <c r="CK1175" s="289"/>
      <c r="CL1175" s="279"/>
      <c r="CM1175" s="328"/>
      <c r="CN1175" s="290"/>
      <c r="CO1175" s="289"/>
      <c r="CP1175" s="279"/>
      <c r="CQ1175" s="328"/>
      <c r="CR1175" s="290"/>
      <c r="CS1175" s="289"/>
      <c r="CT1175" s="279"/>
      <c r="CU1175" s="328"/>
      <c r="CV1175" s="328"/>
      <c r="CW1175" s="290"/>
      <c r="CX1175" s="289"/>
      <c r="CY1175" s="279"/>
      <c r="CZ1175" s="328"/>
      <c r="DA1175" s="328"/>
      <c r="DB1175" s="290"/>
      <c r="DC1175" s="289"/>
      <c r="DD1175" s="279"/>
      <c r="DE1175" s="328"/>
      <c r="DF1175" s="328"/>
      <c r="DG1175" s="290"/>
      <c r="DH1175" s="289"/>
      <c r="DI1175" s="284">
        <v>-0.90700820088386502</v>
      </c>
      <c r="DP1175" s="165"/>
      <c r="DQ1175" s="165"/>
      <c r="DR1175" s="165"/>
      <c r="ED1175" s="165"/>
      <c r="EE1175" s="165"/>
      <c r="EF1175" s="165"/>
      <c r="EG1175" s="165"/>
      <c r="EH1175" s="166"/>
      <c r="EI1175" s="166"/>
      <c r="EJ1175" s="164"/>
      <c r="EK1175" s="164"/>
      <c r="EL1175" s="278"/>
      <c r="EM1175" s="278"/>
      <c r="EN1175" s="278"/>
      <c r="EO1175" s="278"/>
      <c r="EP1175" s="278"/>
      <c r="EQ1175" s="278"/>
      <c r="ER1175" s="165"/>
      <c r="ES1175" s="166"/>
      <c r="ET1175" s="166"/>
      <c r="EU1175" s="166"/>
      <c r="EV1175" s="166"/>
      <c r="EW1175" s="166"/>
      <c r="EX1175" s="284"/>
    </row>
    <row r="1176" spans="1:154" ht="13" customHeight="1">
      <c r="A1176" s="160" t="s">
        <v>19</v>
      </c>
      <c r="B1176" s="160">
        <v>12428</v>
      </c>
      <c r="C1176" s="160">
        <v>668952</v>
      </c>
      <c r="D1176" s="160">
        <v>25867</v>
      </c>
      <c r="E1176" s="160" t="s">
        <v>239</v>
      </c>
      <c r="F1176" s="160" t="s">
        <v>239</v>
      </c>
      <c r="G1176" s="175"/>
      <c r="H1176" s="162" t="s">
        <v>3073</v>
      </c>
      <c r="I1176" s="162" t="s">
        <v>549</v>
      </c>
      <c r="J1176" s="160">
        <v>27</v>
      </c>
      <c r="K1176" s="161">
        <v>6</v>
      </c>
      <c r="L1176" s="161" t="s">
        <v>837</v>
      </c>
      <c r="Z1176" s="163">
        <v>17</v>
      </c>
      <c r="AA1176" s="163">
        <v>44</v>
      </c>
      <c r="AB1176" s="163">
        <v>38</v>
      </c>
      <c r="AC1176" s="163">
        <v>4</v>
      </c>
      <c r="AD1176" s="163">
        <v>4</v>
      </c>
      <c r="AE1176" s="163">
        <v>0</v>
      </c>
      <c r="AF1176" s="163">
        <v>0</v>
      </c>
      <c r="AG1176" s="163">
        <v>0</v>
      </c>
      <c r="AH1176" s="163">
        <v>5</v>
      </c>
      <c r="AI1176" s="163">
        <v>0</v>
      </c>
      <c r="AJ1176" s="163">
        <v>2</v>
      </c>
      <c r="AK1176" s="163">
        <v>0</v>
      </c>
      <c r="AL1176" s="163">
        <v>4</v>
      </c>
      <c r="AM1176" s="163">
        <v>0</v>
      </c>
      <c r="AN1176" s="163">
        <v>19</v>
      </c>
      <c r="AO1176" s="163">
        <v>0</v>
      </c>
      <c r="AP1176" s="163">
        <v>0</v>
      </c>
      <c r="AQ1176" s="163">
        <v>2</v>
      </c>
      <c r="AR1176" s="163">
        <v>0</v>
      </c>
      <c r="AS1176" s="278">
        <v>9.0909089999999998E-2</v>
      </c>
      <c r="AT1176" s="278">
        <v>0.43181818100000002</v>
      </c>
      <c r="AU1176" s="278">
        <v>0.57142857000000002</v>
      </c>
      <c r="AV1176" s="278">
        <v>0.14285713999999999</v>
      </c>
      <c r="AW1176" s="278">
        <v>4.7619050000000003E-2</v>
      </c>
      <c r="AX1176" s="278">
        <v>0.28571428999999998</v>
      </c>
      <c r="AY1176" s="456">
        <v>106.878</v>
      </c>
      <c r="AZ1176" s="278">
        <v>0.18435753999999999</v>
      </c>
      <c r="BA1176" s="278">
        <v>0.42105263100000001</v>
      </c>
      <c r="BB1176" s="278">
        <v>0.21052631499999999</v>
      </c>
      <c r="BC1176" s="278">
        <v>0.36842105200000003</v>
      </c>
      <c r="BD1176" s="164">
        <v>0.21052631499999999</v>
      </c>
      <c r="BE1176" s="164">
        <v>0.105263157</v>
      </c>
      <c r="BF1176" s="164">
        <v>0.19047618999999999</v>
      </c>
      <c r="BG1176" s="164">
        <v>0.105263157</v>
      </c>
      <c r="BH1176" s="164">
        <v>0.29573934699999999</v>
      </c>
      <c r="BI1176" s="164">
        <v>0</v>
      </c>
      <c r="BJ1176" s="165">
        <v>0</v>
      </c>
      <c r="BK1176" s="164">
        <v>0.15048650332859501</v>
      </c>
      <c r="BL1176" s="165">
        <v>-5.7504415421420498</v>
      </c>
      <c r="BM1176" s="165">
        <v>-0.65025757836641995</v>
      </c>
      <c r="BN1176" s="165">
        <v>-11.737244942277201</v>
      </c>
      <c r="BO1176" s="165">
        <v>-0.241262376879843</v>
      </c>
      <c r="BP1176" s="165">
        <v>0.62029689922928799</v>
      </c>
      <c r="BQ1176" s="165">
        <v>-3.68898855360688</v>
      </c>
      <c r="BR1176" s="165">
        <v>-5.0374005010956697</v>
      </c>
      <c r="BS1176" s="284">
        <v>-0.38244178413684898</v>
      </c>
      <c r="BT1176" s="289"/>
      <c r="BU1176" s="279"/>
      <c r="BV1176" s="290"/>
      <c r="BW1176" s="289"/>
      <c r="BX1176" s="289"/>
      <c r="BY1176" s="289"/>
      <c r="BZ1176" s="289"/>
      <c r="CA1176" s="279"/>
      <c r="CB1176" s="290"/>
      <c r="CC1176" s="289"/>
      <c r="CD1176" s="279"/>
      <c r="CE1176" s="328"/>
      <c r="CF1176" s="290"/>
      <c r="CG1176" s="289"/>
      <c r="CH1176" s="279"/>
      <c r="CI1176" s="328"/>
      <c r="CJ1176" s="290"/>
      <c r="CK1176" s="289"/>
      <c r="CL1176" s="279"/>
      <c r="CM1176" s="328"/>
      <c r="CN1176" s="290"/>
      <c r="CO1176" s="289"/>
      <c r="CP1176" s="279"/>
      <c r="CQ1176" s="328"/>
      <c r="CR1176" s="290"/>
      <c r="CS1176" s="289"/>
      <c r="CT1176" s="279"/>
      <c r="CU1176" s="328"/>
      <c r="CV1176" s="328"/>
      <c r="CW1176" s="290"/>
      <c r="CX1176" s="289"/>
      <c r="CY1176" s="279"/>
      <c r="CZ1176" s="328"/>
      <c r="DA1176" s="328"/>
      <c r="DB1176" s="290"/>
      <c r="DC1176" s="289"/>
      <c r="DD1176" s="279"/>
      <c r="DE1176" s="328"/>
      <c r="DF1176" s="328"/>
      <c r="DG1176" s="290"/>
      <c r="DH1176" s="289"/>
      <c r="DI1176" s="284">
        <v>-0.157913982868194</v>
      </c>
      <c r="DP1176" s="165"/>
      <c r="DQ1176" s="165"/>
      <c r="DR1176" s="165"/>
      <c r="ED1176" s="165"/>
      <c r="EE1176" s="165"/>
      <c r="EF1176" s="165"/>
      <c r="EG1176" s="165"/>
      <c r="EH1176" s="166"/>
      <c r="EI1176" s="165"/>
      <c r="EJ1176" s="164"/>
      <c r="EK1176" s="164"/>
      <c r="EL1176" s="278"/>
      <c r="EM1176" s="278"/>
      <c r="EN1176" s="278"/>
      <c r="EO1176" s="278"/>
      <c r="EP1176" s="278"/>
      <c r="EQ1176" s="278"/>
      <c r="ER1176" s="165"/>
      <c r="ES1176" s="166"/>
      <c r="ET1176" s="166"/>
      <c r="EU1176" s="166"/>
      <c r="EV1176" s="166"/>
      <c r="EW1176" s="166"/>
      <c r="EX1176" s="284"/>
    </row>
    <row r="1177" spans="1:154" ht="13" customHeight="1">
      <c r="A1177" s="160" t="s">
        <v>19</v>
      </c>
      <c r="B1177" s="160">
        <v>11777</v>
      </c>
      <c r="C1177" s="160">
        <v>676070</v>
      </c>
      <c r="D1177" s="160">
        <v>23296</v>
      </c>
      <c r="E1177" s="160" t="s">
        <v>164</v>
      </c>
      <c r="F1177" s="160" t="s">
        <v>164</v>
      </c>
      <c r="G1177" s="175"/>
      <c r="H1177" s="162" t="s">
        <v>3421</v>
      </c>
      <c r="I1177" s="162" t="s">
        <v>576</v>
      </c>
      <c r="J1177" s="160">
        <v>26</v>
      </c>
      <c r="K1177" s="161">
        <v>6</v>
      </c>
      <c r="L1177" s="161" t="s">
        <v>837</v>
      </c>
      <c r="Z1177" s="163">
        <v>34</v>
      </c>
      <c r="AA1177" s="163">
        <v>68</v>
      </c>
      <c r="AB1177" s="163">
        <v>62</v>
      </c>
      <c r="AC1177" s="163">
        <v>6</v>
      </c>
      <c r="AD1177" s="163">
        <v>5</v>
      </c>
      <c r="AE1177" s="163">
        <v>1</v>
      </c>
      <c r="AF1177" s="163">
        <v>0</v>
      </c>
      <c r="AG1177" s="163">
        <v>0</v>
      </c>
      <c r="AH1177" s="163">
        <v>6</v>
      </c>
      <c r="AI1177" s="163">
        <v>7</v>
      </c>
      <c r="AJ1177" s="163">
        <v>2</v>
      </c>
      <c r="AK1177" s="163">
        <v>0</v>
      </c>
      <c r="AL1177" s="163">
        <v>2</v>
      </c>
      <c r="AM1177" s="163">
        <v>0</v>
      </c>
      <c r="AN1177" s="163">
        <v>15</v>
      </c>
      <c r="AO1177" s="163">
        <v>0</v>
      </c>
      <c r="AP1177" s="163">
        <v>3</v>
      </c>
      <c r="AQ1177" s="163">
        <v>1</v>
      </c>
      <c r="AR1177" s="163">
        <v>1</v>
      </c>
      <c r="AS1177" s="278">
        <v>2.9411764E-2</v>
      </c>
      <c r="AT1177" s="278">
        <v>0.22058823499999999</v>
      </c>
      <c r="AU1177" s="278">
        <v>0.35294118000000002</v>
      </c>
      <c r="AV1177" s="278">
        <v>0.35294118000000002</v>
      </c>
      <c r="AW1177" s="278">
        <v>0</v>
      </c>
      <c r="AX1177" s="278">
        <v>0.29411765000000001</v>
      </c>
      <c r="AY1177" s="456">
        <v>108.012</v>
      </c>
      <c r="AZ1177" s="278">
        <v>6.5306119999999995E-2</v>
      </c>
      <c r="BA1177" s="278">
        <v>0.47916666600000002</v>
      </c>
      <c r="BB1177" s="278">
        <v>0.14583333300000001</v>
      </c>
      <c r="BC1177" s="278">
        <v>0.375</v>
      </c>
      <c r="BD1177" s="164">
        <v>0.12</v>
      </c>
      <c r="BE1177" s="164">
        <v>9.6774192999999994E-2</v>
      </c>
      <c r="BF1177" s="164">
        <v>0.119402985</v>
      </c>
      <c r="BG1177" s="164">
        <v>0.112903225</v>
      </c>
      <c r="BH1177" s="164">
        <v>0.23230621000000001</v>
      </c>
      <c r="BI1177" s="164">
        <v>1.6129032000000001E-2</v>
      </c>
      <c r="BJ1177" s="165">
        <v>10.403648645159</v>
      </c>
      <c r="BK1177" s="164">
        <v>0.10570134511634401</v>
      </c>
      <c r="BL1177" s="165">
        <v>-11.326375638618799</v>
      </c>
      <c r="BM1177" s="165">
        <v>-3.4442731491473602</v>
      </c>
      <c r="BN1177" s="165">
        <v>-44.894838896389302</v>
      </c>
      <c r="BO1177" s="165">
        <v>0.324999397534465</v>
      </c>
      <c r="BP1177" s="165">
        <v>0.53709367988631096</v>
      </c>
      <c r="BQ1177" s="165">
        <v>-8.0360235516165499</v>
      </c>
      <c r="BR1177" s="165">
        <v>-10.8012837413882</v>
      </c>
      <c r="BS1177" s="284">
        <v>-0.83310401747954999</v>
      </c>
      <c r="BT1177" s="289"/>
      <c r="BU1177" s="279"/>
      <c r="BV1177" s="290"/>
      <c r="BW1177" s="289"/>
      <c r="BX1177" s="289"/>
      <c r="BY1177" s="289"/>
      <c r="BZ1177" s="289"/>
      <c r="CA1177" s="279"/>
      <c r="CB1177" s="290"/>
      <c r="CC1177" s="289"/>
      <c r="CD1177" s="279"/>
      <c r="CE1177" s="328"/>
      <c r="CF1177" s="290"/>
      <c r="CG1177" s="289"/>
      <c r="CH1177" s="279"/>
      <c r="CI1177" s="328"/>
      <c r="CJ1177" s="290"/>
      <c r="CK1177" s="289"/>
      <c r="CL1177" s="279"/>
      <c r="CM1177" s="328"/>
      <c r="CN1177" s="290"/>
      <c r="CO1177" s="289"/>
      <c r="CP1177" s="279"/>
      <c r="CQ1177" s="328"/>
      <c r="CR1177" s="290"/>
      <c r="CS1177" s="289"/>
      <c r="CT1177" s="279"/>
      <c r="CU1177" s="328"/>
      <c r="CV1177" s="328"/>
      <c r="CW1177" s="290"/>
      <c r="CX1177" s="289"/>
      <c r="CY1177" s="279"/>
      <c r="CZ1177" s="328"/>
      <c r="DA1177" s="328"/>
      <c r="DB1177" s="290"/>
      <c r="DC1177" s="289"/>
      <c r="DD1177" s="279"/>
      <c r="DE1177" s="328"/>
      <c r="DF1177" s="328"/>
      <c r="DG1177" s="290"/>
      <c r="DH1177" s="289"/>
      <c r="DI1177" s="284">
        <v>0.43730193376541099</v>
      </c>
      <c r="DP1177" s="165"/>
      <c r="DQ1177" s="165"/>
      <c r="DR1177" s="165"/>
      <c r="ED1177" s="165"/>
      <c r="EE1177" s="165"/>
      <c r="EF1177" s="165"/>
      <c r="EG1177" s="165"/>
      <c r="EH1177" s="166"/>
      <c r="EI1177" s="165"/>
      <c r="EJ1177" s="164"/>
      <c r="EK1177" s="164"/>
      <c r="EL1177" s="278"/>
      <c r="EM1177" s="278"/>
      <c r="EN1177" s="278"/>
      <c r="EO1177" s="278"/>
      <c r="EP1177" s="278"/>
      <c r="EQ1177" s="278"/>
      <c r="ER1177" s="165"/>
      <c r="ES1177" s="166"/>
      <c r="ET1177" s="166"/>
      <c r="EU1177" s="166"/>
      <c r="EV1177" s="166"/>
      <c r="EW1177" s="166"/>
      <c r="EX1177" s="284"/>
    </row>
    <row r="1178" spans="1:154" ht="13" customHeight="1">
      <c r="A1178" s="160" t="s">
        <v>19</v>
      </c>
      <c r="C1178" s="160">
        <v>681962</v>
      </c>
      <c r="D1178" s="160">
        <v>25040</v>
      </c>
      <c r="E1178" s="160" t="s">
        <v>3328</v>
      </c>
      <c r="F1178" s="160" t="s">
        <v>3328</v>
      </c>
      <c r="G1178" s="175"/>
      <c r="H1178" s="162" t="s">
        <v>3050</v>
      </c>
      <c r="I1178" s="162" t="s">
        <v>2297</v>
      </c>
      <c r="J1178" s="160">
        <v>28</v>
      </c>
      <c r="K1178" s="161">
        <v>6</v>
      </c>
      <c r="Z1178" s="163">
        <v>47</v>
      </c>
      <c r="AA1178" s="163">
        <v>105</v>
      </c>
      <c r="AB1178" s="163">
        <v>96</v>
      </c>
      <c r="AC1178" s="163">
        <v>12</v>
      </c>
      <c r="AD1178" s="163">
        <v>9</v>
      </c>
      <c r="AE1178" s="163">
        <v>2</v>
      </c>
      <c r="AF1178" s="163">
        <v>0</v>
      </c>
      <c r="AG1178" s="163">
        <v>1</v>
      </c>
      <c r="AH1178" s="163">
        <v>10</v>
      </c>
      <c r="AI1178" s="163">
        <v>6</v>
      </c>
      <c r="AJ1178" s="163">
        <v>2</v>
      </c>
      <c r="AK1178" s="163">
        <v>0</v>
      </c>
      <c r="AL1178" s="163">
        <v>3</v>
      </c>
      <c r="AM1178" s="163">
        <v>0</v>
      </c>
      <c r="AN1178" s="163">
        <v>25</v>
      </c>
      <c r="AO1178" s="163">
        <v>1</v>
      </c>
      <c r="AP1178" s="163">
        <v>2</v>
      </c>
      <c r="AQ1178" s="163">
        <v>3</v>
      </c>
      <c r="AR1178" s="163">
        <v>5</v>
      </c>
      <c r="AS1178" s="278">
        <v>2.8571427999999999E-2</v>
      </c>
      <c r="AT1178" s="278">
        <v>0.23809523799999999</v>
      </c>
      <c r="AU1178" s="278">
        <v>0.44736841999999999</v>
      </c>
      <c r="AV1178" s="278">
        <v>0.23684210999999999</v>
      </c>
      <c r="AW1178" s="278">
        <v>2.6315789999999999E-2</v>
      </c>
      <c r="AX1178" s="278">
        <v>0.32894737000000002</v>
      </c>
      <c r="AY1178" s="456">
        <v>103.866</v>
      </c>
      <c r="AZ1178" s="278">
        <v>0.10164835</v>
      </c>
      <c r="BA1178" s="278">
        <v>0.51388888799999999</v>
      </c>
      <c r="BB1178" s="278">
        <v>0.125</v>
      </c>
      <c r="BC1178" s="278">
        <v>0.36111111099999998</v>
      </c>
      <c r="BD1178" s="164">
        <v>0.152777777</v>
      </c>
      <c r="BE1178" s="164">
        <v>0.125</v>
      </c>
      <c r="BF1178" s="164">
        <v>0.156862745</v>
      </c>
      <c r="BG1178" s="164">
        <v>0.17708333300000001</v>
      </c>
      <c r="BH1178" s="164">
        <v>0.33394607799999998</v>
      </c>
      <c r="BI1178" s="164">
        <v>5.2083333000000002E-2</v>
      </c>
      <c r="BJ1178" s="165">
        <v>33.9780153712585</v>
      </c>
      <c r="BK1178" s="164">
        <v>0.150684971435397</v>
      </c>
      <c r="BL1178" s="165">
        <v>-13.6628639304625</v>
      </c>
      <c r="BM1178" s="165">
        <v>-1.4919703805433799</v>
      </c>
      <c r="BN1178" s="165">
        <v>-11.4864358027789</v>
      </c>
      <c r="BO1178" s="165">
        <v>-0.74946550300916703</v>
      </c>
      <c r="BP1178" s="165">
        <v>0.255464416462928</v>
      </c>
      <c r="BQ1178" s="165">
        <v>-8.9302515757816092</v>
      </c>
      <c r="BR1178" s="165">
        <v>-13.3529593732754</v>
      </c>
      <c r="BS1178" s="284">
        <v>-0.92580968897112303</v>
      </c>
      <c r="BT1178" s="289"/>
      <c r="BU1178" s="279"/>
      <c r="BV1178" s="290"/>
      <c r="BW1178" s="289"/>
      <c r="BX1178" s="289"/>
      <c r="BY1178" s="289"/>
      <c r="BZ1178" s="289"/>
      <c r="CA1178" s="279"/>
      <c r="CB1178" s="290"/>
      <c r="CC1178" s="289"/>
      <c r="CD1178" s="279"/>
      <c r="CE1178" s="328"/>
      <c r="CF1178" s="290"/>
      <c r="CG1178" s="289"/>
      <c r="CH1178" s="279"/>
      <c r="CI1178" s="328"/>
      <c r="CJ1178" s="290"/>
      <c r="CK1178" s="289"/>
      <c r="CL1178" s="279"/>
      <c r="CM1178" s="328"/>
      <c r="CN1178" s="290"/>
      <c r="CO1178" s="289"/>
      <c r="CP1178" s="279"/>
      <c r="CQ1178" s="328"/>
      <c r="CR1178" s="290"/>
      <c r="CS1178" s="289"/>
      <c r="CT1178" s="279"/>
      <c r="CU1178" s="328"/>
      <c r="CV1178" s="328"/>
      <c r="CW1178" s="290"/>
      <c r="CX1178" s="289"/>
      <c r="CY1178" s="279"/>
      <c r="CZ1178" s="328"/>
      <c r="DA1178" s="328"/>
      <c r="DB1178" s="290"/>
      <c r="DC1178" s="289"/>
      <c r="DD1178" s="279"/>
      <c r="DE1178" s="328"/>
      <c r="DF1178" s="328"/>
      <c r="DG1178" s="290"/>
      <c r="DH1178" s="289"/>
      <c r="DI1178" s="284">
        <v>0.92470169067382801</v>
      </c>
      <c r="DP1178" s="165"/>
      <c r="DQ1178" s="165"/>
      <c r="DR1178" s="165"/>
      <c r="ED1178" s="165"/>
      <c r="EE1178" s="165"/>
      <c r="EF1178" s="165"/>
      <c r="EG1178" s="165"/>
      <c r="EH1178" s="166"/>
      <c r="EI1178" s="165"/>
      <c r="EJ1178" s="164"/>
      <c r="EK1178" s="164"/>
      <c r="EL1178" s="278"/>
      <c r="EM1178" s="278"/>
      <c r="EN1178" s="278"/>
      <c r="EO1178" s="278"/>
      <c r="EP1178" s="278"/>
      <c r="EQ1178" s="278"/>
      <c r="ER1178" s="165"/>
      <c r="ES1178" s="166"/>
      <c r="ET1178" s="166"/>
      <c r="EU1178" s="166"/>
      <c r="EV1178" s="166"/>
      <c r="EW1178" s="166"/>
      <c r="EX1178" s="284"/>
    </row>
    <row r="1179" spans="1:154" ht="13" customHeight="1">
      <c r="A1179" s="160" t="s">
        <v>19</v>
      </c>
      <c r="C1179" s="160">
        <v>676679</v>
      </c>
      <c r="D1179" s="160">
        <v>23442</v>
      </c>
      <c r="E1179" s="160" t="s">
        <v>17</v>
      </c>
      <c r="F1179" s="160" t="s">
        <v>17</v>
      </c>
      <c r="G1179" s="175"/>
      <c r="H1179" s="162" t="s">
        <v>3336</v>
      </c>
      <c r="I1179" s="162" t="s">
        <v>589</v>
      </c>
      <c r="J1179" s="160">
        <v>25</v>
      </c>
      <c r="K1179" s="161">
        <v>6</v>
      </c>
      <c r="Z1179" s="163"/>
      <c r="AS1179" s="278"/>
      <c r="AT1179" s="278"/>
      <c r="AU1179" s="278"/>
      <c r="AV1179" s="278"/>
      <c r="AW1179" s="278"/>
      <c r="AX1179" s="278"/>
      <c r="AY1179" s="456"/>
      <c r="AZ1179" s="278"/>
      <c r="BA1179" s="278"/>
      <c r="BB1179" s="278"/>
      <c r="BC1179" s="278"/>
      <c r="BD1179" s="164"/>
      <c r="BE1179" s="164"/>
      <c r="BF1179" s="164"/>
      <c r="BG1179" s="164"/>
      <c r="BH1179" s="164"/>
      <c r="BI1179" s="164"/>
      <c r="BJ1179" s="165"/>
      <c r="BK1179" s="164"/>
      <c r="BL1179" s="165"/>
      <c r="BM1179" s="165"/>
      <c r="BN1179" s="165"/>
      <c r="BO1179" s="165"/>
      <c r="BP1179" s="165"/>
      <c r="BQ1179" s="165"/>
      <c r="BR1179" s="165"/>
      <c r="BS1179" s="284"/>
      <c r="BT1179" s="289"/>
      <c r="BU1179" s="279"/>
      <c r="BV1179" s="290"/>
      <c r="BW1179" s="289"/>
      <c r="BX1179" s="289"/>
      <c r="BY1179" s="289"/>
      <c r="BZ1179" s="289"/>
      <c r="CA1179" s="279"/>
      <c r="CB1179" s="290"/>
      <c r="CC1179" s="289"/>
      <c r="CD1179" s="279"/>
      <c r="CE1179" s="328"/>
      <c r="CF1179" s="290"/>
      <c r="CG1179" s="289"/>
      <c r="CH1179" s="279"/>
      <c r="CI1179" s="328"/>
      <c r="CJ1179" s="290"/>
      <c r="CK1179" s="289"/>
      <c r="CL1179" s="279"/>
      <c r="CM1179" s="328"/>
      <c r="CN1179" s="290"/>
      <c r="CO1179" s="289"/>
      <c r="CP1179" s="279"/>
      <c r="CQ1179" s="328"/>
      <c r="CR1179" s="290"/>
      <c r="CS1179" s="289"/>
      <c r="CT1179" s="279"/>
      <c r="CU1179" s="328"/>
      <c r="CV1179" s="328"/>
      <c r="CW1179" s="290"/>
      <c r="CX1179" s="289"/>
      <c r="CY1179" s="279"/>
      <c r="CZ1179" s="328"/>
      <c r="DA1179" s="328"/>
      <c r="DB1179" s="290"/>
      <c r="DC1179" s="289"/>
      <c r="DD1179" s="279"/>
      <c r="DE1179" s="328"/>
      <c r="DF1179" s="328"/>
      <c r="DG1179" s="290"/>
      <c r="DH1179" s="183"/>
      <c r="DI1179" s="284"/>
      <c r="DJ1179" s="163">
        <v>3</v>
      </c>
      <c r="DK1179" s="163">
        <v>0</v>
      </c>
      <c r="DL1179" s="163">
        <v>0</v>
      </c>
      <c r="DM1179" s="163">
        <v>0</v>
      </c>
      <c r="DN1179" s="163">
        <v>0</v>
      </c>
      <c r="DO1179" s="163">
        <v>0</v>
      </c>
      <c r="DP1179" s="165">
        <v>3.1</v>
      </c>
      <c r="DQ1179" s="165"/>
      <c r="DR1179" s="165">
        <v>3.0999999046325599</v>
      </c>
      <c r="DS1179" s="163">
        <v>11</v>
      </c>
      <c r="DT1179" s="163">
        <v>3</v>
      </c>
      <c r="DU1179" s="163">
        <v>0</v>
      </c>
      <c r="DV1179" s="163">
        <v>0</v>
      </c>
      <c r="DW1179" s="163">
        <v>0</v>
      </c>
      <c r="DX1179" s="163">
        <v>1</v>
      </c>
      <c r="DY1179" s="163">
        <v>0</v>
      </c>
      <c r="DZ1179" s="163">
        <v>0</v>
      </c>
      <c r="EA1179" s="163">
        <v>0</v>
      </c>
      <c r="EB1179" s="163">
        <v>0</v>
      </c>
      <c r="EC1179" s="163">
        <v>0</v>
      </c>
      <c r="ED1179" s="165">
        <v>0</v>
      </c>
      <c r="EE1179" s="165">
        <v>2.70000025749209</v>
      </c>
      <c r="EF1179" s="165">
        <v>0</v>
      </c>
      <c r="EG1179" s="165">
        <v>8.1000007724762693</v>
      </c>
      <c r="EH1179" s="166">
        <v>1.20000011444092</v>
      </c>
      <c r="EI1179" s="165">
        <v>93.083050175720999</v>
      </c>
      <c r="EJ1179" s="163">
        <v>0.3</v>
      </c>
      <c r="EK1179" s="163">
        <v>0.3</v>
      </c>
      <c r="EL1179" s="278">
        <v>0.7</v>
      </c>
      <c r="EM1179" s="278">
        <v>0.1</v>
      </c>
      <c r="EN1179" s="278">
        <v>0.2</v>
      </c>
      <c r="EO1179" s="278">
        <v>0</v>
      </c>
      <c r="EP1179" s="278">
        <v>0.6</v>
      </c>
      <c r="EQ1179" s="278">
        <v>4.3478259999999998E-2</v>
      </c>
      <c r="ER1179" s="165"/>
      <c r="ES1179" s="163">
        <v>0</v>
      </c>
      <c r="ET1179" s="163">
        <v>4.53</v>
      </c>
      <c r="EU1179" s="163">
        <v>3.98574799537659</v>
      </c>
      <c r="EV1179" s="163">
        <v>4.8704784337025098</v>
      </c>
      <c r="EW1179" s="163">
        <v>5.0130650471312999</v>
      </c>
      <c r="EX1179" s="283">
        <v>8.1609794870018905E-4</v>
      </c>
    </row>
    <row r="1180" spans="1:154" ht="13" customHeight="1">
      <c r="A1180" s="160" t="s">
        <v>19</v>
      </c>
      <c r="C1180" s="160">
        <v>686555</v>
      </c>
      <c r="D1180" s="160">
        <v>25477</v>
      </c>
      <c r="E1180" s="160" t="s">
        <v>563</v>
      </c>
      <c r="F1180" s="160" t="s">
        <v>563</v>
      </c>
      <c r="G1180" s="175"/>
      <c r="H1180" s="162" t="s">
        <v>388</v>
      </c>
      <c r="I1180" s="162" t="s">
        <v>1187</v>
      </c>
      <c r="J1180" s="160">
        <v>27</v>
      </c>
      <c r="K1180" s="161">
        <v>7</v>
      </c>
      <c r="Z1180" s="163">
        <v>70</v>
      </c>
      <c r="AA1180" s="163">
        <v>207</v>
      </c>
      <c r="AB1180" s="163">
        <v>175</v>
      </c>
      <c r="AC1180" s="163">
        <v>46</v>
      </c>
      <c r="AD1180" s="163">
        <v>32</v>
      </c>
      <c r="AE1180" s="163">
        <v>8</v>
      </c>
      <c r="AF1180" s="163">
        <v>1</v>
      </c>
      <c r="AG1180" s="163">
        <v>5</v>
      </c>
      <c r="AH1180" s="163">
        <v>29</v>
      </c>
      <c r="AI1180" s="163">
        <v>21</v>
      </c>
      <c r="AJ1180" s="163">
        <v>8</v>
      </c>
      <c r="AK1180" s="163">
        <v>3</v>
      </c>
      <c r="AL1180" s="163">
        <v>26</v>
      </c>
      <c r="AM1180" s="163">
        <v>0</v>
      </c>
      <c r="AN1180" s="163">
        <v>51</v>
      </c>
      <c r="AO1180" s="163">
        <v>3</v>
      </c>
      <c r="AP1180" s="163">
        <v>1</v>
      </c>
      <c r="AQ1180" s="163">
        <v>2</v>
      </c>
      <c r="AR1180" s="163">
        <v>2</v>
      </c>
      <c r="AS1180" s="278">
        <v>0.12560386400000001</v>
      </c>
      <c r="AT1180" s="278">
        <v>0.246376811</v>
      </c>
      <c r="AU1180" s="278">
        <v>0.43307087</v>
      </c>
      <c r="AV1180" s="278">
        <v>0.21259843</v>
      </c>
      <c r="AW1180" s="278">
        <v>6.2992129999999993E-2</v>
      </c>
      <c r="AX1180" s="278">
        <v>0.36220471999999998</v>
      </c>
      <c r="AY1180" s="456">
        <v>111.223</v>
      </c>
      <c r="AZ1180" s="278">
        <v>0.10532688</v>
      </c>
      <c r="BA1180" s="278">
        <v>0.41463414599999998</v>
      </c>
      <c r="BB1180" s="278">
        <v>0.284552845</v>
      </c>
      <c r="BC1180" s="278">
        <v>0.30081300799999999</v>
      </c>
      <c r="BD1180" s="164">
        <v>0.34166666600000001</v>
      </c>
      <c r="BE1180" s="164">
        <v>0.26285714199999999</v>
      </c>
      <c r="BF1180" s="164">
        <v>0.36585365800000003</v>
      </c>
      <c r="BG1180" s="164">
        <v>0.40571428500000001</v>
      </c>
      <c r="BH1180" s="164">
        <v>0.77156794299999998</v>
      </c>
      <c r="BI1180" s="164">
        <v>0.14285714299999999</v>
      </c>
      <c r="BJ1180" s="165">
        <v>93.897001636668605</v>
      </c>
      <c r="BK1180" s="164">
        <v>0.34426253016401998</v>
      </c>
      <c r="BL1180" s="165">
        <v>5.0758342813552</v>
      </c>
      <c r="BM1180" s="165">
        <v>29.069881565481399</v>
      </c>
      <c r="BN1180" s="165">
        <v>121.897380386054</v>
      </c>
      <c r="BO1180" s="165">
        <v>-0.45433452419001902</v>
      </c>
      <c r="BP1180" s="165">
        <v>0.41958399722352602</v>
      </c>
      <c r="BQ1180" s="165">
        <v>16.157572472080599</v>
      </c>
      <c r="BR1180" s="165">
        <v>5.7149049174823503</v>
      </c>
      <c r="BS1180" s="284">
        <v>1.6750745505841</v>
      </c>
      <c r="BT1180" s="289"/>
      <c r="BU1180" s="279"/>
      <c r="BV1180" s="290"/>
      <c r="BW1180" s="289"/>
      <c r="BX1180" s="289"/>
      <c r="BY1180" s="289"/>
      <c r="BZ1180" s="289"/>
      <c r="CA1180" s="279"/>
      <c r="CB1180" s="290"/>
      <c r="CC1180" s="289"/>
      <c r="CD1180" s="279"/>
      <c r="CE1180" s="328"/>
      <c r="CF1180" s="290"/>
      <c r="CG1180" s="289"/>
      <c r="CH1180" s="279"/>
      <c r="CI1180" s="328"/>
      <c r="CJ1180" s="290"/>
      <c r="CK1180" s="289"/>
      <c r="CL1180" s="279"/>
      <c r="CM1180" s="328"/>
      <c r="CN1180" s="290"/>
      <c r="CO1180" s="289"/>
      <c r="CP1180" s="279"/>
      <c r="CQ1180" s="328"/>
      <c r="CR1180" s="290"/>
      <c r="CS1180" s="289"/>
      <c r="CT1180" s="279"/>
      <c r="CU1180" s="328"/>
      <c r="CV1180" s="328"/>
      <c r="CW1180" s="290"/>
      <c r="CX1180" s="289"/>
      <c r="CY1180" s="279"/>
      <c r="CZ1180" s="328"/>
      <c r="DA1180" s="328"/>
      <c r="DB1180" s="290"/>
      <c r="DC1180" s="289"/>
      <c r="DD1180" s="279"/>
      <c r="DE1180" s="328"/>
      <c r="DF1180" s="328"/>
      <c r="DG1180" s="290"/>
      <c r="DH1180" s="183"/>
      <c r="DI1180" s="284">
        <v>3.6951313018798801</v>
      </c>
      <c r="DP1180" s="165"/>
      <c r="DQ1180" s="165"/>
      <c r="DR1180" s="165"/>
      <c r="ED1180" s="165"/>
      <c r="EE1180" s="165"/>
      <c r="EF1180" s="165"/>
      <c r="EG1180" s="165"/>
      <c r="EH1180" s="166"/>
      <c r="EI1180" s="165"/>
      <c r="EL1180" s="278"/>
      <c r="EM1180" s="278"/>
      <c r="EN1180" s="278"/>
      <c r="EO1180" s="278"/>
      <c r="EP1180" s="278"/>
      <c r="EQ1180" s="278"/>
      <c r="ER1180" s="165"/>
    </row>
    <row r="1181" spans="1:154" ht="13" customHeight="1">
      <c r="A1181" s="160" t="s">
        <v>19</v>
      </c>
      <c r="C1181" s="160">
        <v>670224</v>
      </c>
      <c r="D1181" s="160">
        <v>26374</v>
      </c>
      <c r="E1181" s="160" t="s">
        <v>2178</v>
      </c>
      <c r="F1181" s="160" t="s">
        <v>2178</v>
      </c>
      <c r="G1181" s="175"/>
      <c r="H1181" s="162" t="s">
        <v>3984</v>
      </c>
      <c r="I1181" s="162" t="s">
        <v>3983</v>
      </c>
      <c r="J1181" s="160">
        <v>27</v>
      </c>
      <c r="K1181" s="161">
        <v>7</v>
      </c>
      <c r="Z1181" s="163">
        <v>71</v>
      </c>
      <c r="AA1181" s="163">
        <v>217</v>
      </c>
      <c r="AB1181" s="163">
        <v>197</v>
      </c>
      <c r="AC1181" s="163">
        <v>42</v>
      </c>
      <c r="AD1181" s="163">
        <v>27</v>
      </c>
      <c r="AE1181" s="163">
        <v>9</v>
      </c>
      <c r="AF1181" s="163">
        <v>1</v>
      </c>
      <c r="AG1181" s="163">
        <v>5</v>
      </c>
      <c r="AH1181" s="163">
        <v>27</v>
      </c>
      <c r="AI1181" s="163">
        <v>22</v>
      </c>
      <c r="AJ1181" s="163">
        <v>8</v>
      </c>
      <c r="AK1181" s="163">
        <v>1</v>
      </c>
      <c r="AL1181" s="163">
        <v>16</v>
      </c>
      <c r="AM1181" s="163">
        <v>0</v>
      </c>
      <c r="AN1181" s="163">
        <v>69</v>
      </c>
      <c r="AO1181" s="163">
        <v>1</v>
      </c>
      <c r="AP1181" s="163">
        <v>2</v>
      </c>
      <c r="AQ1181" s="163">
        <v>1</v>
      </c>
      <c r="AR1181" s="163">
        <v>1</v>
      </c>
      <c r="AS1181" s="278">
        <v>7.3732718000000003E-2</v>
      </c>
      <c r="AT1181" s="278">
        <v>0.31797235000000001</v>
      </c>
      <c r="AU1181" s="278">
        <v>0.38931297999999998</v>
      </c>
      <c r="AV1181" s="278">
        <v>0.25190839999999998</v>
      </c>
      <c r="AW1181" s="278">
        <v>5.3435110000000001E-2</v>
      </c>
      <c r="AX1181" s="278">
        <v>0.29770992000000002</v>
      </c>
      <c r="AY1181" s="456">
        <v>110.343</v>
      </c>
      <c r="AZ1181" s="278">
        <v>0.15485278</v>
      </c>
      <c r="BA1181" s="278">
        <v>0.433070866</v>
      </c>
      <c r="BB1181" s="278">
        <v>0.16535432999999999</v>
      </c>
      <c r="BC1181" s="278">
        <v>0.40157480299999998</v>
      </c>
      <c r="BD1181" s="164">
        <v>0.29599999999999999</v>
      </c>
      <c r="BE1181" s="164">
        <v>0.21319796899999999</v>
      </c>
      <c r="BF1181" s="164">
        <v>0.27314814799999998</v>
      </c>
      <c r="BG1181" s="164">
        <v>0.345177664</v>
      </c>
      <c r="BH1181" s="164">
        <v>0.61832581200000003</v>
      </c>
      <c r="BI1181" s="164">
        <v>0.13197969500000001</v>
      </c>
      <c r="BJ1181" s="165">
        <v>85.130364616752004</v>
      </c>
      <c r="BK1181" s="164">
        <v>0.27323660861562798</v>
      </c>
      <c r="BL1181" s="165">
        <v>-7.0243253158660401</v>
      </c>
      <c r="BM1181" s="165">
        <v>18.128854687300102</v>
      </c>
      <c r="BN1181" s="165">
        <v>74.303083782015094</v>
      </c>
      <c r="BO1181" s="165">
        <v>0.36485036143586402</v>
      </c>
      <c r="BP1181" s="165">
        <v>0.201977869495749</v>
      </c>
      <c r="BQ1181" s="165">
        <v>4.7071487093089202</v>
      </c>
      <c r="BR1181" s="165">
        <v>-6.2149893781425201</v>
      </c>
      <c r="BS1181" s="284">
        <v>0.48799564553417402</v>
      </c>
      <c r="BT1181" s="289"/>
      <c r="BU1181" s="279"/>
      <c r="BV1181" s="290"/>
      <c r="BW1181" s="289"/>
      <c r="BX1181" s="289"/>
      <c r="BY1181" s="289"/>
      <c r="BZ1181" s="289"/>
      <c r="CA1181" s="279"/>
      <c r="CB1181" s="290"/>
      <c r="CC1181" s="289"/>
      <c r="CD1181" s="279"/>
      <c r="CE1181" s="328"/>
      <c r="CF1181" s="290"/>
      <c r="CG1181" s="289"/>
      <c r="CH1181" s="279"/>
      <c r="CI1181" s="328"/>
      <c r="CJ1181" s="290"/>
      <c r="CK1181" s="289"/>
      <c r="CL1181" s="279"/>
      <c r="CM1181" s="328"/>
      <c r="CN1181" s="290"/>
      <c r="CO1181" s="289"/>
      <c r="CP1181" s="279"/>
      <c r="CQ1181" s="328"/>
      <c r="CR1181" s="290"/>
      <c r="CS1181" s="289"/>
      <c r="CT1181" s="279"/>
      <c r="CU1181" s="328"/>
      <c r="CV1181" s="328"/>
      <c r="CW1181" s="290"/>
      <c r="CX1181" s="289"/>
      <c r="CY1181" s="279"/>
      <c r="CZ1181" s="328"/>
      <c r="DA1181" s="328"/>
      <c r="DB1181" s="290"/>
      <c r="DC1181" s="289"/>
      <c r="DD1181" s="279"/>
      <c r="DE1181" s="328"/>
      <c r="DF1181" s="328"/>
      <c r="DG1181" s="290"/>
      <c r="DH1181" s="183"/>
      <c r="DI1181" s="284">
        <v>3.4932124763727099</v>
      </c>
      <c r="DP1181" s="165"/>
      <c r="DQ1181" s="165"/>
      <c r="DR1181" s="165"/>
      <c r="ED1181" s="165"/>
      <c r="EE1181" s="165"/>
      <c r="EF1181" s="165"/>
      <c r="EG1181" s="165"/>
      <c r="EH1181" s="166"/>
      <c r="EI1181" s="165"/>
      <c r="EL1181" s="278"/>
      <c r="EM1181" s="278"/>
      <c r="EN1181" s="278"/>
      <c r="EO1181" s="278"/>
      <c r="EP1181" s="278"/>
      <c r="EQ1181" s="278"/>
      <c r="ER1181" s="165"/>
    </row>
    <row r="1182" spans="1:154" ht="13" customHeight="1">
      <c r="A1182" s="160" t="s">
        <v>19</v>
      </c>
      <c r="B1182" s="160">
        <v>10498</v>
      </c>
      <c r="C1182" s="160">
        <v>663330</v>
      </c>
      <c r="D1182" s="160">
        <v>18872</v>
      </c>
      <c r="E1182" s="160" t="s">
        <v>239</v>
      </c>
      <c r="F1182" s="160" t="s">
        <v>239</v>
      </c>
      <c r="G1182" s="175"/>
      <c r="H1182" s="162" t="s">
        <v>341</v>
      </c>
      <c r="I1182" s="162" t="s">
        <v>1756</v>
      </c>
      <c r="J1182" s="161">
        <v>27</v>
      </c>
      <c r="K1182" s="161">
        <v>7</v>
      </c>
      <c r="L1182" s="161" t="s">
        <v>837</v>
      </c>
      <c r="Z1182" s="163">
        <v>21</v>
      </c>
      <c r="AA1182" s="163">
        <v>44</v>
      </c>
      <c r="AB1182" s="163">
        <v>38</v>
      </c>
      <c r="AC1182" s="163">
        <v>12</v>
      </c>
      <c r="AD1182" s="163">
        <v>5</v>
      </c>
      <c r="AE1182" s="163">
        <v>5</v>
      </c>
      <c r="AF1182" s="163">
        <v>0</v>
      </c>
      <c r="AG1182" s="163">
        <v>2</v>
      </c>
      <c r="AH1182" s="163">
        <v>5</v>
      </c>
      <c r="AI1182" s="163">
        <v>5</v>
      </c>
      <c r="AJ1182" s="163">
        <v>0</v>
      </c>
      <c r="AK1182" s="163">
        <v>0</v>
      </c>
      <c r="AL1182" s="163">
        <v>5</v>
      </c>
      <c r="AM1182" s="163">
        <v>0</v>
      </c>
      <c r="AN1182" s="163">
        <v>7</v>
      </c>
      <c r="AO1182" s="163">
        <v>1</v>
      </c>
      <c r="AP1182" s="163">
        <v>0</v>
      </c>
      <c r="AQ1182" s="163">
        <v>0</v>
      </c>
      <c r="AR1182" s="163">
        <v>1</v>
      </c>
      <c r="AS1182" s="278">
        <v>0.113636363</v>
      </c>
      <c r="AT1182" s="278">
        <v>0.159090909</v>
      </c>
      <c r="AU1182" s="278">
        <v>0.51612902999999999</v>
      </c>
      <c r="AV1182" s="278">
        <v>0.16129031999999999</v>
      </c>
      <c r="AW1182" s="278">
        <v>0.16129031999999999</v>
      </c>
      <c r="AX1182" s="278">
        <v>0.61290323000000002</v>
      </c>
      <c r="AY1182" s="456">
        <v>109.041</v>
      </c>
      <c r="AZ1182" s="278">
        <v>8.9385469999999995E-2</v>
      </c>
      <c r="BA1182" s="278">
        <v>0.322580645</v>
      </c>
      <c r="BB1182" s="278">
        <v>0.25806451600000002</v>
      </c>
      <c r="BC1182" s="278">
        <v>0.41935483800000001</v>
      </c>
      <c r="BD1182" s="164">
        <v>0.34482758600000002</v>
      </c>
      <c r="BE1182" s="164">
        <v>0.31578947299999999</v>
      </c>
      <c r="BF1182" s="164">
        <v>0.409090909</v>
      </c>
      <c r="BG1182" s="164">
        <v>0.605263157</v>
      </c>
      <c r="BH1182" s="164">
        <v>1.0143540660000001</v>
      </c>
      <c r="BI1182" s="164">
        <v>0.28947368400000001</v>
      </c>
      <c r="BJ1182" s="165">
        <v>186.71811800955001</v>
      </c>
      <c r="BK1182" s="164">
        <v>0.43306247483600202</v>
      </c>
      <c r="BL1182" s="165">
        <v>4.2085501372079301</v>
      </c>
      <c r="BM1182" s="165">
        <v>9.3087341009835605</v>
      </c>
      <c r="BN1182" s="165">
        <v>184.948829606304</v>
      </c>
      <c r="BO1182" s="165">
        <v>0.28397772167562602</v>
      </c>
      <c r="BP1182" s="165">
        <v>0.52884320681914598</v>
      </c>
      <c r="BQ1182" s="165">
        <v>4.6217456406178803</v>
      </c>
      <c r="BR1182" s="165">
        <v>4.8301374858441699</v>
      </c>
      <c r="BS1182" s="284">
        <v>0.479141808910303</v>
      </c>
      <c r="BT1182" s="289"/>
      <c r="BU1182" s="279"/>
      <c r="BV1182" s="290"/>
      <c r="BW1182" s="289"/>
      <c r="BX1182" s="289"/>
      <c r="BY1182" s="289"/>
      <c r="BZ1182" s="289"/>
      <c r="CA1182" s="279"/>
      <c r="CB1182" s="290"/>
      <c r="CC1182" s="289"/>
      <c r="CD1182" s="279"/>
      <c r="CE1182" s="328"/>
      <c r="CF1182" s="290"/>
      <c r="CG1182" s="289"/>
      <c r="CH1182" s="279"/>
      <c r="CI1182" s="328"/>
      <c r="CJ1182" s="290"/>
      <c r="CK1182" s="289"/>
      <c r="CL1182" s="279"/>
      <c r="CM1182" s="328"/>
      <c r="CN1182" s="290"/>
      <c r="CO1182" s="289"/>
      <c r="CP1182" s="279"/>
      <c r="CQ1182" s="328"/>
      <c r="CR1182" s="290"/>
      <c r="CS1182" s="289"/>
      <c r="CT1182" s="279"/>
      <c r="CU1182" s="328"/>
      <c r="CV1182" s="328"/>
      <c r="CW1182" s="290"/>
      <c r="CX1182" s="289"/>
      <c r="CY1182" s="279"/>
      <c r="CZ1182" s="328"/>
      <c r="DA1182" s="328"/>
      <c r="DB1182" s="290"/>
      <c r="DC1182" s="289"/>
      <c r="DD1182" s="279"/>
      <c r="DE1182" s="328"/>
      <c r="DF1182" s="328"/>
      <c r="DG1182" s="290"/>
      <c r="DH1182" s="289"/>
      <c r="DI1182" s="284">
        <v>-1.7147177755832601</v>
      </c>
      <c r="DP1182" s="165"/>
      <c r="DQ1182" s="165"/>
      <c r="DR1182" s="165"/>
      <c r="ED1182" s="165"/>
      <c r="EE1182" s="165"/>
      <c r="EF1182" s="165"/>
      <c r="EG1182" s="165"/>
      <c r="EH1182" s="166"/>
      <c r="EI1182" s="165"/>
      <c r="EJ1182" s="164"/>
      <c r="EK1182" s="164"/>
      <c r="EL1182" s="278"/>
      <c r="EM1182" s="278"/>
      <c r="EN1182" s="278"/>
      <c r="EO1182" s="278"/>
      <c r="EP1182" s="278"/>
      <c r="EQ1182" s="278"/>
      <c r="ER1182" s="165"/>
      <c r="ES1182" s="166"/>
      <c r="ET1182" s="166"/>
      <c r="EU1182" s="166"/>
      <c r="EV1182" s="166"/>
      <c r="EW1182" s="166"/>
      <c r="EX1182" s="284"/>
    </row>
    <row r="1183" spans="1:154" ht="13" customHeight="1">
      <c r="A1183" s="160" t="s">
        <v>19</v>
      </c>
      <c r="C1183" s="160">
        <v>664059</v>
      </c>
      <c r="D1183" s="160">
        <v>18054</v>
      </c>
      <c r="E1183" s="160" t="s">
        <v>14</v>
      </c>
      <c r="F1183" s="160" t="s">
        <v>14</v>
      </c>
      <c r="G1183" s="175"/>
      <c r="H1183" s="162" t="s">
        <v>1727</v>
      </c>
      <c r="I1183" s="162" t="s">
        <v>72</v>
      </c>
      <c r="J1183" s="161">
        <v>31</v>
      </c>
      <c r="K1183" s="161">
        <v>7</v>
      </c>
      <c r="Z1183" s="163">
        <v>42</v>
      </c>
      <c r="AA1183" s="163">
        <v>133</v>
      </c>
      <c r="AB1183" s="163">
        <v>117</v>
      </c>
      <c r="AC1183" s="163">
        <v>29</v>
      </c>
      <c r="AD1183" s="163">
        <v>21</v>
      </c>
      <c r="AE1183" s="163">
        <v>3</v>
      </c>
      <c r="AF1183" s="163">
        <v>3</v>
      </c>
      <c r="AG1183" s="163">
        <v>2</v>
      </c>
      <c r="AH1183" s="163">
        <v>22</v>
      </c>
      <c r="AI1183" s="163">
        <v>11</v>
      </c>
      <c r="AJ1183" s="163">
        <v>8</v>
      </c>
      <c r="AK1183" s="163">
        <v>2</v>
      </c>
      <c r="AL1183" s="163">
        <v>14</v>
      </c>
      <c r="AM1183" s="163">
        <v>1</v>
      </c>
      <c r="AN1183" s="163">
        <v>24</v>
      </c>
      <c r="AO1183" s="163">
        <v>1</v>
      </c>
      <c r="AP1183" s="163">
        <v>0</v>
      </c>
      <c r="AQ1183" s="163">
        <v>1</v>
      </c>
      <c r="AR1183" s="163">
        <v>0</v>
      </c>
      <c r="AS1183" s="278">
        <v>0.105263157</v>
      </c>
      <c r="AT1183" s="278">
        <v>0.18045112699999999</v>
      </c>
      <c r="AU1183" s="278">
        <v>0.41489362000000002</v>
      </c>
      <c r="AV1183" s="278">
        <v>0.24468085000000001</v>
      </c>
      <c r="AW1183" s="278">
        <v>3.1914890000000001E-2</v>
      </c>
      <c r="AX1183" s="278">
        <v>0.42553191000000001</v>
      </c>
      <c r="AY1183" s="456">
        <v>109.625</v>
      </c>
      <c r="AZ1183" s="278">
        <v>0.12684988999999999</v>
      </c>
      <c r="BA1183" s="278">
        <v>0.43478260800000001</v>
      </c>
      <c r="BB1183" s="278">
        <v>0.20652173900000001</v>
      </c>
      <c r="BC1183" s="278">
        <v>0.35869565199999998</v>
      </c>
      <c r="BD1183" s="164">
        <v>0.29670329600000001</v>
      </c>
      <c r="BE1183" s="164">
        <v>0.24786324700000001</v>
      </c>
      <c r="BF1183" s="164">
        <v>0.33333333300000001</v>
      </c>
      <c r="BG1183" s="164">
        <v>0.37606837599999998</v>
      </c>
      <c r="BH1183" s="164">
        <v>0.70940170899999999</v>
      </c>
      <c r="BI1183" s="164">
        <v>0.128205129</v>
      </c>
      <c r="BJ1183" s="165">
        <v>82.695670553775102</v>
      </c>
      <c r="BK1183" s="164">
        <v>0.313455598044941</v>
      </c>
      <c r="BL1183" s="165">
        <v>-2.0631890313751299E-2</v>
      </c>
      <c r="BM1183" s="165">
        <v>15.3958332729171</v>
      </c>
      <c r="BN1183" s="165">
        <v>100.989804579275</v>
      </c>
      <c r="BO1183" s="165">
        <v>-4.1505079348633601E-2</v>
      </c>
      <c r="BP1183" s="165">
        <v>1.62175005069002</v>
      </c>
      <c r="BQ1183" s="165">
        <v>1.5203798319789901</v>
      </c>
      <c r="BR1183" s="165">
        <v>1.7732422183844601</v>
      </c>
      <c r="BS1183" s="284">
        <v>0.15761956619226</v>
      </c>
      <c r="BT1183" s="289"/>
      <c r="BU1183" s="279"/>
      <c r="BV1183" s="290"/>
      <c r="BW1183" s="289"/>
      <c r="BX1183" s="289"/>
      <c r="BY1183" s="289"/>
      <c r="BZ1183" s="289"/>
      <c r="CA1183" s="279"/>
      <c r="CB1183" s="290"/>
      <c r="CC1183" s="289"/>
      <c r="CD1183" s="279"/>
      <c r="CE1183" s="328"/>
      <c r="CF1183" s="290"/>
      <c r="CG1183" s="289"/>
      <c r="CH1183" s="279"/>
      <c r="CI1183" s="328"/>
      <c r="CJ1183" s="290"/>
      <c r="CK1183" s="289"/>
      <c r="CL1183" s="279"/>
      <c r="CM1183" s="328"/>
      <c r="CN1183" s="290"/>
      <c r="CO1183" s="289"/>
      <c r="CP1183" s="279"/>
      <c r="CQ1183" s="328"/>
      <c r="CR1183" s="290"/>
      <c r="CS1183" s="289"/>
      <c r="CT1183" s="279"/>
      <c r="CU1183" s="328"/>
      <c r="CV1183" s="328"/>
      <c r="CW1183" s="290"/>
      <c r="CX1183" s="289"/>
      <c r="CY1183" s="279"/>
      <c r="CZ1183" s="328"/>
      <c r="DA1183" s="328"/>
      <c r="DB1183" s="290"/>
      <c r="DC1183" s="289"/>
      <c r="DD1183" s="279"/>
      <c r="DE1183" s="328"/>
      <c r="DF1183" s="328"/>
      <c r="DG1183" s="290"/>
      <c r="DH1183" s="289"/>
      <c r="DI1183" s="284">
        <v>-4.8060748577117902</v>
      </c>
      <c r="DP1183" s="165"/>
      <c r="DQ1183" s="165"/>
      <c r="DR1183" s="165"/>
      <c r="ED1183" s="165"/>
      <c r="EE1183" s="165"/>
      <c r="EF1183" s="165"/>
      <c r="EG1183" s="165"/>
      <c r="EH1183" s="166"/>
      <c r="EI1183" s="165"/>
      <c r="EJ1183" s="164"/>
      <c r="EK1183" s="164"/>
      <c r="EL1183" s="278"/>
      <c r="EM1183" s="278"/>
      <c r="EN1183" s="278"/>
      <c r="EO1183" s="278"/>
      <c r="EP1183" s="278"/>
      <c r="EQ1183" s="278"/>
      <c r="ER1183" s="165"/>
      <c r="ES1183" s="166"/>
      <c r="ET1183" s="166"/>
      <c r="EU1183" s="166"/>
      <c r="EV1183" s="166"/>
      <c r="EW1183" s="166"/>
      <c r="EX1183" s="284"/>
    </row>
    <row r="1184" spans="1:154" ht="13" customHeight="1">
      <c r="A1184" s="160" t="s">
        <v>19</v>
      </c>
      <c r="C1184" s="160">
        <v>669450</v>
      </c>
      <c r="D1184" s="160">
        <v>19458</v>
      </c>
      <c r="E1184" s="160" t="s">
        <v>3328</v>
      </c>
      <c r="F1184" s="160" t="s">
        <v>3328</v>
      </c>
      <c r="G1184" s="175"/>
      <c r="H1184" s="162" t="s">
        <v>2891</v>
      </c>
      <c r="I1184" s="162" t="s">
        <v>1107</v>
      </c>
      <c r="J1184" s="160">
        <v>30</v>
      </c>
      <c r="K1184" s="161">
        <v>7</v>
      </c>
      <c r="Z1184" s="163">
        <v>20</v>
      </c>
      <c r="AA1184" s="163">
        <v>58</v>
      </c>
      <c r="AB1184" s="163">
        <v>45</v>
      </c>
      <c r="AC1184" s="163">
        <v>10</v>
      </c>
      <c r="AD1184" s="163">
        <v>8</v>
      </c>
      <c r="AE1184" s="163">
        <v>0</v>
      </c>
      <c r="AF1184" s="163">
        <v>0</v>
      </c>
      <c r="AG1184" s="163">
        <v>2</v>
      </c>
      <c r="AH1184" s="163">
        <v>7</v>
      </c>
      <c r="AI1184" s="163">
        <v>4</v>
      </c>
      <c r="AJ1184" s="163">
        <v>0</v>
      </c>
      <c r="AK1184" s="163">
        <v>0</v>
      </c>
      <c r="AL1184" s="163">
        <v>10</v>
      </c>
      <c r="AM1184" s="163">
        <v>0</v>
      </c>
      <c r="AN1184" s="163">
        <v>15</v>
      </c>
      <c r="AO1184" s="163">
        <v>2</v>
      </c>
      <c r="AP1184" s="163">
        <v>0</v>
      </c>
      <c r="AQ1184" s="163">
        <v>1</v>
      </c>
      <c r="AR1184" s="163">
        <v>0</v>
      </c>
      <c r="AS1184" s="278">
        <v>0.17241379300000001</v>
      </c>
      <c r="AT1184" s="278">
        <v>0.25862068900000001</v>
      </c>
      <c r="AU1184" s="278">
        <v>0.41935484000000001</v>
      </c>
      <c r="AV1184" s="278">
        <v>0.25806452000000002</v>
      </c>
      <c r="AW1184" s="278">
        <v>9.6774189999999996E-2</v>
      </c>
      <c r="AX1184" s="278">
        <v>0.38709676999999998</v>
      </c>
      <c r="AY1184" s="456">
        <v>111.905</v>
      </c>
      <c r="AZ1184" s="278">
        <v>0.10931174</v>
      </c>
      <c r="BA1184" s="278">
        <v>0.46666666600000001</v>
      </c>
      <c r="BB1184" s="278">
        <v>0.133333333</v>
      </c>
      <c r="BC1184" s="278">
        <v>0.4</v>
      </c>
      <c r="BD1184" s="164">
        <v>0.28571428500000001</v>
      </c>
      <c r="BE1184" s="164">
        <v>0.222222222</v>
      </c>
      <c r="BF1184" s="164">
        <v>0.38596491199999999</v>
      </c>
      <c r="BG1184" s="164">
        <v>0.35555555500000002</v>
      </c>
      <c r="BH1184" s="164">
        <v>0.74152046699999996</v>
      </c>
      <c r="BI1184" s="164">
        <v>0.133333333</v>
      </c>
      <c r="BJ1184" s="165">
        <v>86.003496613361804</v>
      </c>
      <c r="BK1184" s="164">
        <v>0.34385007724427302</v>
      </c>
      <c r="BL1184" s="165">
        <v>1.40797114841961</v>
      </c>
      <c r="BM1184" s="165">
        <v>8.1309409188511292</v>
      </c>
      <c r="BN1184" s="165">
        <v>122.73165389808401</v>
      </c>
      <c r="BO1184" s="165">
        <v>-0.20313162133228799</v>
      </c>
      <c r="BP1184" s="165">
        <v>-0.78397222422063295</v>
      </c>
      <c r="BQ1184" s="165">
        <v>1.4204306994038101</v>
      </c>
      <c r="BR1184" s="165">
        <v>0.71426229089819604</v>
      </c>
      <c r="BS1184" s="284">
        <v>0.14725772200935799</v>
      </c>
      <c r="BT1184" s="289"/>
      <c r="BU1184" s="279"/>
      <c r="BV1184" s="290"/>
      <c r="BW1184" s="289"/>
      <c r="BX1184" s="289"/>
      <c r="BY1184" s="289"/>
      <c r="BZ1184" s="289"/>
      <c r="CA1184" s="279"/>
      <c r="CB1184" s="290"/>
      <c r="CC1184" s="289"/>
      <c r="CD1184" s="279"/>
      <c r="CE1184" s="328"/>
      <c r="CF1184" s="290"/>
      <c r="CG1184" s="289"/>
      <c r="CH1184" s="279"/>
      <c r="CI1184" s="328"/>
      <c r="CJ1184" s="290"/>
      <c r="CK1184" s="289"/>
      <c r="CL1184" s="279"/>
      <c r="CM1184" s="328"/>
      <c r="CN1184" s="290"/>
      <c r="CO1184" s="289"/>
      <c r="CP1184" s="279"/>
      <c r="CQ1184" s="328"/>
      <c r="CR1184" s="290"/>
      <c r="CS1184" s="289"/>
      <c r="CT1184" s="279"/>
      <c r="CU1184" s="328"/>
      <c r="CV1184" s="328"/>
      <c r="CW1184" s="290"/>
      <c r="CX1184" s="289"/>
      <c r="CY1184" s="279"/>
      <c r="CZ1184" s="328"/>
      <c r="DA1184" s="328"/>
      <c r="DB1184" s="290"/>
      <c r="DC1184" s="289"/>
      <c r="DD1184" s="279"/>
      <c r="DE1184" s="328"/>
      <c r="DF1184" s="328"/>
      <c r="DG1184" s="290"/>
      <c r="DH1184" s="289"/>
      <c r="DI1184" s="284">
        <v>-1.27944304514676</v>
      </c>
      <c r="DP1184" s="165"/>
      <c r="DQ1184" s="165"/>
      <c r="DR1184" s="165"/>
      <c r="ED1184" s="165"/>
      <c r="EE1184" s="165"/>
      <c r="EF1184" s="165"/>
      <c r="EG1184" s="165"/>
      <c r="EH1184" s="166"/>
      <c r="EI1184" s="165"/>
      <c r="EJ1184" s="164"/>
      <c r="EK1184" s="164"/>
      <c r="EL1184" s="278"/>
      <c r="EM1184" s="278"/>
      <c r="EN1184" s="278"/>
      <c r="EO1184" s="278"/>
      <c r="EP1184" s="278"/>
      <c r="EQ1184" s="278"/>
      <c r="ER1184" s="165"/>
      <c r="ES1184" s="166"/>
      <c r="ET1184" s="166"/>
      <c r="EU1184" s="166"/>
      <c r="EV1184" s="166"/>
      <c r="EW1184" s="166"/>
      <c r="EX1184" s="284"/>
    </row>
    <row r="1185" spans="1:156" ht="13" customHeight="1">
      <c r="A1185" s="160" t="s">
        <v>19</v>
      </c>
      <c r="B1185" s="160">
        <v>10464</v>
      </c>
      <c r="C1185" s="160">
        <v>666181</v>
      </c>
      <c r="D1185" s="160">
        <v>21853</v>
      </c>
      <c r="E1185" s="160" t="s">
        <v>188</v>
      </c>
      <c r="F1185" s="160" t="s">
        <v>188</v>
      </c>
      <c r="G1185" s="175"/>
      <c r="H1185" s="162" t="s">
        <v>2987</v>
      </c>
      <c r="I1185" s="162" t="s">
        <v>108</v>
      </c>
      <c r="J1185" s="160">
        <v>27</v>
      </c>
      <c r="K1185" s="161">
        <v>7</v>
      </c>
      <c r="L1185" s="161" t="s">
        <v>46</v>
      </c>
      <c r="Z1185" s="163">
        <v>46</v>
      </c>
      <c r="AA1185" s="163">
        <v>149</v>
      </c>
      <c r="AB1185" s="163">
        <v>132</v>
      </c>
      <c r="AC1185" s="163">
        <v>31</v>
      </c>
      <c r="AD1185" s="163">
        <v>18</v>
      </c>
      <c r="AE1185" s="163">
        <v>6</v>
      </c>
      <c r="AF1185" s="163">
        <v>0</v>
      </c>
      <c r="AG1185" s="163">
        <v>7</v>
      </c>
      <c r="AH1185" s="163">
        <v>18</v>
      </c>
      <c r="AI1185" s="163">
        <v>24</v>
      </c>
      <c r="AJ1185" s="163">
        <v>1</v>
      </c>
      <c r="AK1185" s="163">
        <v>2</v>
      </c>
      <c r="AL1185" s="163">
        <v>12</v>
      </c>
      <c r="AM1185" s="163">
        <v>0</v>
      </c>
      <c r="AN1185" s="163">
        <v>43</v>
      </c>
      <c r="AO1185" s="163">
        <v>1</v>
      </c>
      <c r="AP1185" s="163">
        <v>4</v>
      </c>
      <c r="AQ1185" s="163">
        <v>0</v>
      </c>
      <c r="AR1185" s="163">
        <v>3</v>
      </c>
      <c r="AS1185" s="278">
        <v>8.0536912000000002E-2</v>
      </c>
      <c r="AT1185" s="278">
        <v>0.28859060399999997</v>
      </c>
      <c r="AU1185" s="278">
        <v>0.43010753000000002</v>
      </c>
      <c r="AV1185" s="278">
        <v>0.23655914</v>
      </c>
      <c r="AW1185" s="278">
        <v>0.16129031999999999</v>
      </c>
      <c r="AX1185" s="278">
        <v>0.58064515999999999</v>
      </c>
      <c r="AY1185" s="456">
        <v>109.922</v>
      </c>
      <c r="AZ1185" s="278">
        <v>0.16021126999999999</v>
      </c>
      <c r="BA1185" s="278">
        <v>0.36559139699999998</v>
      </c>
      <c r="BB1185" s="278">
        <v>0.204301075</v>
      </c>
      <c r="BC1185" s="278">
        <v>0.43010752600000002</v>
      </c>
      <c r="BD1185" s="164">
        <v>0.27906976700000002</v>
      </c>
      <c r="BE1185" s="164">
        <v>0.234848484</v>
      </c>
      <c r="BF1185" s="164">
        <v>0.29530201299999997</v>
      </c>
      <c r="BG1185" s="164">
        <v>0.43939393900000001</v>
      </c>
      <c r="BH1185" s="164">
        <v>0.73469595200000004</v>
      </c>
      <c r="BI1185" s="164">
        <v>0.20454545499999999</v>
      </c>
      <c r="BJ1185" s="165">
        <v>134.44343432591299</v>
      </c>
      <c r="BK1185" s="164">
        <v>0.31547068829504399</v>
      </c>
      <c r="BL1185" s="165">
        <v>0.21738228615466701</v>
      </c>
      <c r="BM1185" s="165">
        <v>17.488459799849402</v>
      </c>
      <c r="BN1185" s="165">
        <v>95.7567156493581</v>
      </c>
      <c r="BO1185" s="165">
        <v>0.29158412124840399</v>
      </c>
      <c r="BP1185" s="165">
        <v>-0.28150656120851603</v>
      </c>
      <c r="BQ1185" s="165">
        <v>1.0596734233582401</v>
      </c>
      <c r="BR1185" s="165">
        <v>-1.0201216601384699</v>
      </c>
      <c r="BS1185" s="284">
        <v>0.10985759070336</v>
      </c>
      <c r="BT1185" s="289"/>
      <c r="BU1185" s="279"/>
      <c r="BV1185" s="290"/>
      <c r="BW1185" s="289"/>
      <c r="BX1185" s="289"/>
      <c r="BY1185" s="289"/>
      <c r="BZ1185" s="289"/>
      <c r="CA1185" s="279"/>
      <c r="CB1185" s="290"/>
      <c r="CC1185" s="289"/>
      <c r="CD1185" s="279"/>
      <c r="CE1185" s="328"/>
      <c r="CF1185" s="290"/>
      <c r="CG1185" s="289"/>
      <c r="CH1185" s="279"/>
      <c r="CI1185" s="328"/>
      <c r="CJ1185" s="290"/>
      <c r="CK1185" s="289"/>
      <c r="CL1185" s="279"/>
      <c r="CM1185" s="328"/>
      <c r="CN1185" s="290"/>
      <c r="CO1185" s="289"/>
      <c r="CP1185" s="279"/>
      <c r="CQ1185" s="328"/>
      <c r="CR1185" s="290"/>
      <c r="CS1185" s="289"/>
      <c r="CT1185" s="279"/>
      <c r="CU1185" s="328"/>
      <c r="CV1185" s="328"/>
      <c r="CW1185" s="290"/>
      <c r="CX1185" s="289"/>
      <c r="CY1185" s="279"/>
      <c r="CZ1185" s="328"/>
      <c r="DA1185" s="328"/>
      <c r="DB1185" s="290"/>
      <c r="DC1185" s="289"/>
      <c r="DD1185" s="279"/>
      <c r="DE1185" s="328"/>
      <c r="DF1185" s="328"/>
      <c r="DG1185" s="290"/>
      <c r="DH1185" s="289"/>
      <c r="DI1185" s="284">
        <v>-2.77712714672088</v>
      </c>
      <c r="DP1185" s="165"/>
      <c r="DQ1185" s="165"/>
      <c r="DR1185" s="165"/>
      <c r="ED1185" s="165"/>
      <c r="EE1185" s="165"/>
      <c r="EF1185" s="165"/>
      <c r="EG1185" s="165"/>
      <c r="EH1185" s="166"/>
      <c r="EI1185" s="165"/>
      <c r="EJ1185" s="164"/>
      <c r="EK1185" s="164"/>
      <c r="EL1185" s="278"/>
      <c r="EM1185" s="278"/>
      <c r="EN1185" s="278"/>
      <c r="EO1185" s="278"/>
      <c r="EP1185" s="278"/>
      <c r="EQ1185" s="278"/>
      <c r="ER1185" s="165"/>
      <c r="ES1185" s="166"/>
      <c r="ET1185" s="166"/>
      <c r="EU1185" s="166"/>
      <c r="EV1185" s="166"/>
      <c r="EW1185" s="166"/>
      <c r="EX1185" s="284"/>
    </row>
    <row r="1186" spans="1:156" ht="13" customHeight="1">
      <c r="A1186" s="160" t="s">
        <v>19</v>
      </c>
      <c r="C1186" s="160">
        <v>694362</v>
      </c>
      <c r="D1186" s="160">
        <v>29487</v>
      </c>
      <c r="E1186" s="160" t="s">
        <v>188</v>
      </c>
      <c r="F1186" s="160" t="s">
        <v>188</v>
      </c>
      <c r="G1186" s="175"/>
      <c r="H1186" s="162" t="s">
        <v>1687</v>
      </c>
      <c r="I1186" s="162" t="s">
        <v>208</v>
      </c>
      <c r="J1186" s="160">
        <v>26</v>
      </c>
      <c r="K1186" s="161">
        <v>7</v>
      </c>
      <c r="Z1186" s="163">
        <v>30</v>
      </c>
      <c r="AA1186" s="163">
        <v>75</v>
      </c>
      <c r="AB1186" s="163">
        <v>60</v>
      </c>
      <c r="AC1186" s="163">
        <v>9</v>
      </c>
      <c r="AD1186" s="163">
        <v>6</v>
      </c>
      <c r="AE1186" s="163">
        <v>2</v>
      </c>
      <c r="AF1186" s="163">
        <v>0</v>
      </c>
      <c r="AG1186" s="163">
        <v>1</v>
      </c>
      <c r="AH1186" s="163">
        <v>10</v>
      </c>
      <c r="AI1186" s="163">
        <v>7</v>
      </c>
      <c r="AJ1186" s="163">
        <v>1</v>
      </c>
      <c r="AK1186" s="163">
        <v>1</v>
      </c>
      <c r="AL1186" s="163">
        <v>8</v>
      </c>
      <c r="AM1186" s="163">
        <v>0</v>
      </c>
      <c r="AN1186" s="163">
        <v>25</v>
      </c>
      <c r="AO1186" s="163">
        <v>7</v>
      </c>
      <c r="AP1186" s="163">
        <v>0</v>
      </c>
      <c r="AQ1186" s="163">
        <v>0</v>
      </c>
      <c r="AR1186" s="163">
        <v>1</v>
      </c>
      <c r="AS1186" s="278">
        <v>0.10666666599999999</v>
      </c>
      <c r="AT1186" s="278">
        <v>0.33333333300000001</v>
      </c>
      <c r="AU1186" s="278">
        <v>0.34285714</v>
      </c>
      <c r="AV1186" s="278">
        <v>0.34285714</v>
      </c>
      <c r="AW1186" s="278">
        <v>8.5714289999999999E-2</v>
      </c>
      <c r="AX1186" s="278">
        <v>0.37142857000000001</v>
      </c>
      <c r="AY1186" s="456">
        <v>109.97199999999999</v>
      </c>
      <c r="AZ1186" s="278">
        <v>0.12264151</v>
      </c>
      <c r="BA1186" s="278">
        <v>0.63636363600000001</v>
      </c>
      <c r="BB1186" s="278">
        <v>0.181818181</v>
      </c>
      <c r="BC1186" s="278">
        <v>0.181818181</v>
      </c>
      <c r="BD1186" s="164">
        <v>0.235294117</v>
      </c>
      <c r="BE1186" s="164">
        <v>0.15</v>
      </c>
      <c r="BF1186" s="164">
        <v>0.32</v>
      </c>
      <c r="BG1186" s="164">
        <v>0.233333333</v>
      </c>
      <c r="BH1186" s="164">
        <v>0.55333333299999998</v>
      </c>
      <c r="BI1186" s="164">
        <v>8.3333332999999996E-2</v>
      </c>
      <c r="BJ1186" s="165">
        <v>54.773250680856997</v>
      </c>
      <c r="BK1186" s="164">
        <v>0.27363994121551499</v>
      </c>
      <c r="BL1186" s="165">
        <v>-2.4035322818912301</v>
      </c>
      <c r="BM1186" s="165">
        <v>6.2899631109081398</v>
      </c>
      <c r="BN1186" s="165">
        <v>67.075780512659506</v>
      </c>
      <c r="BO1186" s="165">
        <v>0.32728307972453202</v>
      </c>
      <c r="BP1186" s="165">
        <v>-0.164966431912034</v>
      </c>
      <c r="BQ1186" s="165">
        <v>0.64232947267519602</v>
      </c>
      <c r="BR1186" s="165">
        <v>-3.0497054512619699</v>
      </c>
      <c r="BS1186" s="284">
        <v>6.6591052252899199E-2</v>
      </c>
      <c r="BT1186" s="289"/>
      <c r="BU1186" s="279"/>
      <c r="BV1186" s="290"/>
      <c r="BW1186" s="289"/>
      <c r="BX1186" s="289"/>
      <c r="BY1186" s="289"/>
      <c r="BZ1186" s="289"/>
      <c r="CA1186" s="279"/>
      <c r="CB1186" s="290"/>
      <c r="CC1186" s="289"/>
      <c r="CD1186" s="279"/>
      <c r="CE1186" s="328"/>
      <c r="CF1186" s="290"/>
      <c r="CG1186" s="289"/>
      <c r="CH1186" s="279"/>
      <c r="CI1186" s="328"/>
      <c r="CJ1186" s="290"/>
      <c r="CK1186" s="289"/>
      <c r="CL1186" s="279"/>
      <c r="CM1186" s="328"/>
      <c r="CN1186" s="290"/>
      <c r="CO1186" s="289"/>
      <c r="CP1186" s="279"/>
      <c r="CQ1186" s="328"/>
      <c r="CR1186" s="290"/>
      <c r="CS1186" s="289"/>
      <c r="CT1186" s="279"/>
      <c r="CU1186" s="328"/>
      <c r="CV1186" s="328"/>
      <c r="CW1186" s="290"/>
      <c r="CX1186" s="289"/>
      <c r="CY1186" s="279"/>
      <c r="CZ1186" s="328"/>
      <c r="DA1186" s="328"/>
      <c r="DB1186" s="290"/>
      <c r="DC1186" s="289"/>
      <c r="DD1186" s="279"/>
      <c r="DE1186" s="328"/>
      <c r="DF1186" s="328"/>
      <c r="DG1186" s="290"/>
      <c r="DH1186" s="183"/>
      <c r="DI1186" s="284">
        <v>1.2472754120826699</v>
      </c>
      <c r="DP1186" s="165"/>
      <c r="DQ1186" s="165"/>
      <c r="DR1186" s="165"/>
      <c r="ED1186" s="165"/>
      <c r="EE1186" s="165"/>
      <c r="EF1186" s="165"/>
      <c r="EG1186" s="165"/>
      <c r="EH1186" s="166"/>
      <c r="EI1186" s="165"/>
      <c r="EL1186" s="278"/>
      <c r="EM1186" s="278"/>
      <c r="EN1186" s="278"/>
      <c r="EO1186" s="278"/>
      <c r="EP1186" s="278"/>
      <c r="EQ1186" s="278"/>
      <c r="ER1186" s="165"/>
    </row>
    <row r="1187" spans="1:156" ht="13" customHeight="1">
      <c r="A1187" s="160" t="s">
        <v>19</v>
      </c>
      <c r="B1187" s="160">
        <v>12656</v>
      </c>
      <c r="C1187" s="160">
        <v>681987</v>
      </c>
      <c r="D1187" s="160">
        <v>25055</v>
      </c>
      <c r="E1187" s="160" t="s">
        <v>609</v>
      </c>
      <c r="F1187" s="160" t="s">
        <v>609</v>
      </c>
      <c r="G1187" s="175"/>
      <c r="H1187" s="162" t="s">
        <v>629</v>
      </c>
      <c r="I1187" s="162" t="s">
        <v>552</v>
      </c>
      <c r="J1187" s="160">
        <v>28</v>
      </c>
      <c r="K1187" s="161">
        <v>7</v>
      </c>
      <c r="L1187" s="161" t="s">
        <v>837</v>
      </c>
      <c r="Z1187" s="163">
        <v>12</v>
      </c>
      <c r="AA1187" s="163">
        <v>21</v>
      </c>
      <c r="AB1187" s="163">
        <v>18</v>
      </c>
      <c r="AC1187" s="163">
        <v>5</v>
      </c>
      <c r="AD1187" s="163">
        <v>4</v>
      </c>
      <c r="AE1187" s="163">
        <v>1</v>
      </c>
      <c r="AF1187" s="163">
        <v>0</v>
      </c>
      <c r="AG1187" s="163">
        <v>0</v>
      </c>
      <c r="AH1187" s="163">
        <v>5</v>
      </c>
      <c r="AI1187" s="163">
        <v>1</v>
      </c>
      <c r="AJ1187" s="163">
        <v>3</v>
      </c>
      <c r="AK1187" s="163">
        <v>0</v>
      </c>
      <c r="AL1187" s="163">
        <v>1</v>
      </c>
      <c r="AM1187" s="163">
        <v>0</v>
      </c>
      <c r="AN1187" s="163">
        <v>8</v>
      </c>
      <c r="AO1187" s="163">
        <v>1</v>
      </c>
      <c r="AP1187" s="163">
        <v>1</v>
      </c>
      <c r="AQ1187" s="163">
        <v>0</v>
      </c>
      <c r="AR1187" s="163">
        <v>0</v>
      </c>
      <c r="AS1187" s="278">
        <v>4.7619046999999998E-2</v>
      </c>
      <c r="AT1187" s="278">
        <v>0.38095237999999998</v>
      </c>
      <c r="AU1187" s="278">
        <v>0.36363635999999999</v>
      </c>
      <c r="AV1187" s="278">
        <v>0.18181818</v>
      </c>
      <c r="AW1187" s="278">
        <v>0</v>
      </c>
      <c r="AX1187" s="278">
        <v>0.27272727000000002</v>
      </c>
      <c r="AY1187" s="165">
        <v>104.6</v>
      </c>
      <c r="AZ1187" s="278">
        <v>0.10465115999999999</v>
      </c>
      <c r="BA1187" s="278">
        <v>0.54545454500000001</v>
      </c>
      <c r="BB1187" s="278">
        <v>0</v>
      </c>
      <c r="BC1187" s="278">
        <v>0.45454545400000002</v>
      </c>
      <c r="BD1187" s="164">
        <v>0.45454545400000002</v>
      </c>
      <c r="BE1187" s="164">
        <v>0.277777777</v>
      </c>
      <c r="BF1187" s="164">
        <v>0.33333333300000001</v>
      </c>
      <c r="BG1187" s="164">
        <v>0.33333333300000001</v>
      </c>
      <c r="BH1187" s="164">
        <v>0.66666666600000002</v>
      </c>
      <c r="BI1187" s="164">
        <v>5.5555555999999999E-2</v>
      </c>
      <c r="BJ1187" s="164">
        <v>35.834790637805099</v>
      </c>
      <c r="BK1187" s="164">
        <v>0.29649486428215299</v>
      </c>
      <c r="BL1187" s="165">
        <v>-0.28855085048484203</v>
      </c>
      <c r="BM1187" s="165">
        <v>2.1456278594989802</v>
      </c>
      <c r="BN1187" s="165">
        <v>83.780419626454801</v>
      </c>
      <c r="BO1187" s="165">
        <v>3.5608029837726103E-2</v>
      </c>
      <c r="BP1187" s="165">
        <v>0.68171030562371004</v>
      </c>
      <c r="BQ1187" s="165">
        <v>0.18863521375102299</v>
      </c>
      <c r="BR1187" s="165">
        <v>0.28974467374724699</v>
      </c>
      <c r="BS1187" s="284">
        <v>1.95560345741492E-2</v>
      </c>
      <c r="BT1187" s="289"/>
      <c r="BU1187" s="279"/>
      <c r="BV1187" s="290"/>
      <c r="BW1187" s="289"/>
      <c r="BX1187" s="289"/>
      <c r="BY1187" s="289"/>
      <c r="BZ1187" s="289"/>
      <c r="CA1187" s="279"/>
      <c r="CB1187" s="290"/>
      <c r="CC1187" s="289"/>
      <c r="CD1187" s="279"/>
      <c r="CE1187" s="328"/>
      <c r="CF1187" s="290"/>
      <c r="CG1187" s="289"/>
      <c r="CH1187" s="279"/>
      <c r="CI1187" s="328"/>
      <c r="CJ1187" s="290"/>
      <c r="CK1187" s="289"/>
      <c r="CL1187" s="279"/>
      <c r="CM1187" s="328"/>
      <c r="CN1187" s="290"/>
      <c r="CO1187" s="289"/>
      <c r="CP1187" s="279"/>
      <c r="CQ1187" s="328"/>
      <c r="CR1187" s="290"/>
      <c r="CS1187" s="289"/>
      <c r="CT1187" s="279"/>
      <c r="CU1187" s="328"/>
      <c r="CV1187" s="328"/>
      <c r="CW1187" s="290"/>
      <c r="CX1187" s="289"/>
      <c r="CY1187" s="279"/>
      <c r="CZ1187" s="328"/>
      <c r="DA1187" s="328"/>
      <c r="DB1187" s="290"/>
      <c r="DC1187" s="289"/>
      <c r="DD1187" s="279"/>
      <c r="DE1187" s="328"/>
      <c r="DF1187" s="328"/>
      <c r="DG1187" s="290"/>
      <c r="DH1187" s="289"/>
      <c r="DI1187" s="284">
        <v>-0.82003774493932702</v>
      </c>
      <c r="DP1187" s="165"/>
      <c r="DQ1187" s="165"/>
      <c r="DR1187" s="165"/>
      <c r="ED1187" s="165"/>
      <c r="EE1187" s="165"/>
      <c r="EF1187" s="165"/>
      <c r="EG1187" s="165"/>
      <c r="EH1187" s="166"/>
      <c r="EI1187" s="166"/>
      <c r="EJ1187" s="164"/>
      <c r="EK1187" s="164"/>
      <c r="EL1187" s="278"/>
      <c r="EM1187" s="278"/>
      <c r="EN1187" s="278"/>
      <c r="EO1187" s="278"/>
      <c r="EP1187" s="278"/>
      <c r="EQ1187" s="278"/>
      <c r="ER1187" s="165"/>
      <c r="ES1187" s="166"/>
      <c r="ET1187" s="166"/>
      <c r="EU1187" s="166"/>
      <c r="EV1187" s="166"/>
      <c r="EW1187" s="166"/>
      <c r="EX1187" s="284"/>
      <c r="EY1187" s="459"/>
    </row>
    <row r="1188" spans="1:156" ht="13" customHeight="1">
      <c r="A1188" s="160" t="s">
        <v>19</v>
      </c>
      <c r="B1188" s="160">
        <v>13002</v>
      </c>
      <c r="C1188" s="160">
        <v>694388</v>
      </c>
      <c r="D1188" s="160">
        <v>29630</v>
      </c>
      <c r="E1188" s="160" t="s">
        <v>470</v>
      </c>
      <c r="F1188" s="160" t="s">
        <v>470</v>
      </c>
      <c r="G1188" s="175"/>
      <c r="H1188" s="162" t="s">
        <v>4124</v>
      </c>
      <c r="I1188" s="162" t="s">
        <v>554</v>
      </c>
      <c r="J1188" s="160">
        <v>26</v>
      </c>
      <c r="K1188" s="161">
        <v>7</v>
      </c>
      <c r="L1188" s="161" t="s">
        <v>46</v>
      </c>
      <c r="Z1188" s="163">
        <v>1</v>
      </c>
      <c r="AA1188" s="163">
        <v>3</v>
      </c>
      <c r="AB1188" s="163">
        <v>3</v>
      </c>
      <c r="AC1188" s="163">
        <v>1</v>
      </c>
      <c r="AD1188" s="163">
        <v>1</v>
      </c>
      <c r="AE1188" s="163">
        <v>0</v>
      </c>
      <c r="AF1188" s="163">
        <v>0</v>
      </c>
      <c r="AG1188" s="163">
        <v>0</v>
      </c>
      <c r="AH1188" s="163">
        <v>0</v>
      </c>
      <c r="AI1188" s="163">
        <v>1</v>
      </c>
      <c r="AJ1188" s="163">
        <v>0</v>
      </c>
      <c r="AK1188" s="163">
        <v>0</v>
      </c>
      <c r="AL1188" s="163">
        <v>0</v>
      </c>
      <c r="AM1188" s="163">
        <v>0</v>
      </c>
      <c r="AN1188" s="163">
        <v>1</v>
      </c>
      <c r="AO1188" s="163">
        <v>0</v>
      </c>
      <c r="AP1188" s="163">
        <v>0</v>
      </c>
      <c r="AQ1188" s="163">
        <v>0</v>
      </c>
      <c r="AR1188" s="163">
        <v>0</v>
      </c>
      <c r="AS1188" s="278">
        <v>0</v>
      </c>
      <c r="AT1188" s="278">
        <v>0.33333333300000001</v>
      </c>
      <c r="AU1188" s="278">
        <v>0.5</v>
      </c>
      <c r="AV1188" s="278">
        <v>0</v>
      </c>
      <c r="AW1188" s="278">
        <v>0</v>
      </c>
      <c r="AX1188" s="278">
        <v>0</v>
      </c>
      <c r="AY1188" s="456">
        <v>93.9</v>
      </c>
      <c r="AZ1188" s="278">
        <v>0.15384614999999999</v>
      </c>
      <c r="BA1188" s="278">
        <v>1</v>
      </c>
      <c r="BB1188" s="278">
        <v>0</v>
      </c>
      <c r="BC1188" s="278">
        <v>0</v>
      </c>
      <c r="BD1188" s="164">
        <v>0.5</v>
      </c>
      <c r="BE1188" s="164">
        <v>0.33333333300000001</v>
      </c>
      <c r="BF1188" s="164">
        <v>0.33333333300000001</v>
      </c>
      <c r="BG1188" s="164">
        <v>0.33333333300000001</v>
      </c>
      <c r="BH1188" s="164">
        <v>0.66666666600000002</v>
      </c>
      <c r="BI1188" s="164">
        <v>0</v>
      </c>
      <c r="BJ1188" s="165">
        <v>0</v>
      </c>
      <c r="BK1188" s="164">
        <v>0.29560311635335201</v>
      </c>
      <c r="BL1188" s="165">
        <v>-4.3364395412836897E-2</v>
      </c>
      <c r="BM1188" s="165">
        <v>0.304375420299138</v>
      </c>
      <c r="BN1188" s="165">
        <v>87.967536925294098</v>
      </c>
      <c r="BO1188" s="165">
        <v>1.6661062653064801E-2</v>
      </c>
      <c r="BP1188" s="165">
        <v>-6.3192914240062202E-3</v>
      </c>
      <c r="BQ1188" s="165">
        <v>3.0694696561212799E-2</v>
      </c>
      <c r="BR1188" s="165">
        <v>-4.7859136506204297E-2</v>
      </c>
      <c r="BS1188" s="284">
        <v>3.1821553105475901E-3</v>
      </c>
      <c r="BT1188" s="289"/>
      <c r="BU1188" s="279"/>
      <c r="BV1188" s="290"/>
      <c r="BW1188" s="289"/>
      <c r="BX1188" s="289"/>
      <c r="BY1188" s="289"/>
      <c r="BZ1188" s="289"/>
      <c r="CA1188" s="279"/>
      <c r="CB1188" s="290"/>
      <c r="CC1188" s="289"/>
      <c r="CD1188" s="279"/>
      <c r="CE1188" s="328"/>
      <c r="CF1188" s="290"/>
      <c r="CG1188" s="289"/>
      <c r="CH1188" s="279"/>
      <c r="CI1188" s="328"/>
      <c r="CJ1188" s="290"/>
      <c r="CK1188" s="289"/>
      <c r="CL1188" s="279"/>
      <c r="CM1188" s="328"/>
      <c r="CN1188" s="290"/>
      <c r="CO1188" s="289"/>
      <c r="CP1188" s="279"/>
      <c r="CQ1188" s="328"/>
      <c r="CR1188" s="290"/>
      <c r="CS1188" s="289"/>
      <c r="CT1188" s="279"/>
      <c r="CU1188" s="328"/>
      <c r="CV1188" s="328"/>
      <c r="CW1188" s="290"/>
      <c r="CX1188" s="289"/>
      <c r="CY1188" s="279"/>
      <c r="CZ1188" s="328"/>
      <c r="DA1188" s="328"/>
      <c r="DB1188" s="290"/>
      <c r="DC1188" s="289"/>
      <c r="DD1188" s="279"/>
      <c r="DE1188" s="328"/>
      <c r="DF1188" s="328"/>
      <c r="DG1188" s="290"/>
      <c r="DH1188" s="183"/>
      <c r="DI1188" s="284">
        <v>-2.4150207638740501E-2</v>
      </c>
      <c r="DP1188" s="165"/>
      <c r="DQ1188" s="165"/>
      <c r="DR1188" s="165"/>
      <c r="ED1188" s="165"/>
      <c r="EE1188" s="165"/>
      <c r="EF1188" s="165"/>
      <c r="EG1188" s="165"/>
      <c r="EH1188" s="166"/>
      <c r="EI1188" s="165"/>
      <c r="EL1188" s="278"/>
      <c r="EM1188" s="278"/>
      <c r="EN1188" s="278"/>
      <c r="EO1188" s="278"/>
      <c r="EP1188" s="278"/>
      <c r="EQ1188" s="278"/>
      <c r="ER1188" s="165"/>
    </row>
    <row r="1189" spans="1:156" ht="13" customHeight="1">
      <c r="A1189" s="160" t="s">
        <v>19</v>
      </c>
      <c r="B1189" s="160">
        <v>10913</v>
      </c>
      <c r="C1189" s="160">
        <v>668731</v>
      </c>
      <c r="D1189" s="160">
        <v>22168</v>
      </c>
      <c r="E1189" s="160" t="s">
        <v>239</v>
      </c>
      <c r="F1189" s="160" t="s">
        <v>239</v>
      </c>
      <c r="G1189" s="175"/>
      <c r="H1189" s="162" t="s">
        <v>2494</v>
      </c>
      <c r="I1189" s="162" t="s">
        <v>2495</v>
      </c>
      <c r="J1189" s="161">
        <v>26</v>
      </c>
      <c r="K1189" s="161">
        <v>7</v>
      </c>
      <c r="L1189" s="161" t="s">
        <v>46</v>
      </c>
      <c r="Z1189" s="163">
        <v>7</v>
      </c>
      <c r="AA1189" s="163">
        <v>18</v>
      </c>
      <c r="AB1189" s="163">
        <v>17</v>
      </c>
      <c r="AC1189" s="163">
        <v>2</v>
      </c>
      <c r="AD1189" s="163">
        <v>1</v>
      </c>
      <c r="AE1189" s="163">
        <v>1</v>
      </c>
      <c r="AF1189" s="163">
        <v>0</v>
      </c>
      <c r="AG1189" s="163">
        <v>0</v>
      </c>
      <c r="AH1189" s="163">
        <v>0</v>
      </c>
      <c r="AI1189" s="163">
        <v>1</v>
      </c>
      <c r="AJ1189" s="163">
        <v>1</v>
      </c>
      <c r="AK1189" s="163">
        <v>0</v>
      </c>
      <c r="AL1189" s="163">
        <v>1</v>
      </c>
      <c r="AM1189" s="163">
        <v>0</v>
      </c>
      <c r="AN1189" s="163">
        <v>5</v>
      </c>
      <c r="AO1189" s="163">
        <v>0</v>
      </c>
      <c r="AP1189" s="163">
        <v>0</v>
      </c>
      <c r="AQ1189" s="163">
        <v>0</v>
      </c>
      <c r="AR1189" s="163">
        <v>0</v>
      </c>
      <c r="AS1189" s="278">
        <v>5.5555555E-2</v>
      </c>
      <c r="AT1189" s="278">
        <v>0.277777777</v>
      </c>
      <c r="AU1189" s="278">
        <v>0.58333332999999998</v>
      </c>
      <c r="AV1189" s="278">
        <v>0.16666666999999999</v>
      </c>
      <c r="AW1189" s="278">
        <v>0</v>
      </c>
      <c r="AX1189" s="278">
        <v>0.41666667000000002</v>
      </c>
      <c r="AY1189" s="456">
        <v>108.464</v>
      </c>
      <c r="AZ1189" s="278">
        <v>0.18518519</v>
      </c>
      <c r="BA1189" s="278">
        <v>0.5</v>
      </c>
      <c r="BB1189" s="278">
        <v>0.25</v>
      </c>
      <c r="BC1189" s="278">
        <v>0.25</v>
      </c>
      <c r="BD1189" s="164">
        <v>0.16666666599999999</v>
      </c>
      <c r="BE1189" s="164">
        <v>0.117647058</v>
      </c>
      <c r="BF1189" s="164">
        <v>0.16666666599999999</v>
      </c>
      <c r="BG1189" s="164">
        <v>0.17647058800000001</v>
      </c>
      <c r="BH1189" s="164">
        <v>0.343137254</v>
      </c>
      <c r="BI1189" s="164">
        <v>5.8823529999999999E-2</v>
      </c>
      <c r="BJ1189" s="165">
        <v>37.9427195747379</v>
      </c>
      <c r="BK1189" s="164">
        <v>0.157858543925815</v>
      </c>
      <c r="BL1189" s="165">
        <v>-2.2461645133565602</v>
      </c>
      <c r="BM1189" s="165">
        <v>-0.159725619084712</v>
      </c>
      <c r="BN1189" s="165">
        <v>-6.60596035801154</v>
      </c>
      <c r="BO1189" s="165">
        <v>-0.103138573582259</v>
      </c>
      <c r="BP1189" s="165">
        <v>0.186455152928829</v>
      </c>
      <c r="BQ1189" s="165">
        <v>4.0131308366087E-3</v>
      </c>
      <c r="BR1189" s="165">
        <v>-2.0217685751389198</v>
      </c>
      <c r="BS1189" s="284">
        <v>4.1604599602964698E-4</v>
      </c>
      <c r="BT1189" s="289"/>
      <c r="BU1189" s="279"/>
      <c r="BV1189" s="290"/>
      <c r="BW1189" s="289"/>
      <c r="BX1189" s="289"/>
      <c r="BY1189" s="289"/>
      <c r="BZ1189" s="289"/>
      <c r="CA1189" s="279"/>
      <c r="CB1189" s="290"/>
      <c r="CC1189" s="289"/>
      <c r="CD1189" s="279"/>
      <c r="CE1189" s="328"/>
      <c r="CF1189" s="290"/>
      <c r="CG1189" s="289"/>
      <c r="CH1189" s="279"/>
      <c r="CI1189" s="328"/>
      <c r="CJ1189" s="290"/>
      <c r="CK1189" s="289"/>
      <c r="CL1189" s="279"/>
      <c r="CM1189" s="328"/>
      <c r="CN1189" s="290"/>
      <c r="CO1189" s="289"/>
      <c r="CP1189" s="279"/>
      <c r="CQ1189" s="328"/>
      <c r="CR1189" s="290"/>
      <c r="CS1189" s="289"/>
      <c r="CT1189" s="279"/>
      <c r="CU1189" s="328"/>
      <c r="CV1189" s="328"/>
      <c r="CW1189" s="290"/>
      <c r="CX1189" s="289"/>
      <c r="CY1189" s="279"/>
      <c r="CZ1189" s="328"/>
      <c r="DA1189" s="328"/>
      <c r="DB1189" s="290"/>
      <c r="DC1189" s="289"/>
      <c r="DD1189" s="279"/>
      <c r="DE1189" s="328"/>
      <c r="DF1189" s="328"/>
      <c r="DG1189" s="290"/>
      <c r="DH1189" s="289"/>
      <c r="DI1189" s="284">
        <v>1.40955746173858</v>
      </c>
      <c r="DP1189" s="165"/>
      <c r="DQ1189" s="165"/>
      <c r="DR1189" s="165"/>
      <c r="ED1189" s="165"/>
      <c r="EE1189" s="165"/>
      <c r="EF1189" s="165"/>
      <c r="EG1189" s="165"/>
      <c r="EH1189" s="166"/>
      <c r="EI1189" s="165"/>
      <c r="EJ1189" s="164"/>
      <c r="EK1189" s="164"/>
      <c r="EL1189" s="278"/>
      <c r="EM1189" s="278"/>
      <c r="EN1189" s="278"/>
      <c r="EO1189" s="278"/>
      <c r="EP1189" s="278"/>
      <c r="EQ1189" s="278"/>
      <c r="ER1189" s="165"/>
      <c r="ES1189" s="166"/>
      <c r="ET1189" s="166"/>
      <c r="EU1189" s="166"/>
      <c r="EV1189" s="166"/>
      <c r="EW1189" s="166"/>
      <c r="EX1189" s="284"/>
    </row>
    <row r="1190" spans="1:156" ht="13" customHeight="1">
      <c r="A1190" s="160" t="s">
        <v>19</v>
      </c>
      <c r="B1190" s="160">
        <v>11378</v>
      </c>
      <c r="C1190" s="160">
        <v>665923</v>
      </c>
      <c r="D1190" s="160">
        <v>21780</v>
      </c>
      <c r="E1190" s="160" t="s">
        <v>15</v>
      </c>
      <c r="F1190" s="160" t="s">
        <v>15</v>
      </c>
      <c r="G1190" s="175"/>
      <c r="H1190" s="162" t="s">
        <v>475</v>
      </c>
      <c r="I1190" s="162" t="s">
        <v>2983</v>
      </c>
      <c r="J1190" s="160">
        <v>26</v>
      </c>
      <c r="K1190" s="161">
        <v>7</v>
      </c>
      <c r="L1190" s="161" t="s">
        <v>837</v>
      </c>
      <c r="Z1190" s="163">
        <v>4</v>
      </c>
      <c r="AA1190" s="163">
        <v>6</v>
      </c>
      <c r="AB1190" s="163">
        <v>6</v>
      </c>
      <c r="AC1190" s="163">
        <v>1</v>
      </c>
      <c r="AD1190" s="163">
        <v>1</v>
      </c>
      <c r="AE1190" s="163">
        <v>0</v>
      </c>
      <c r="AF1190" s="163">
        <v>0</v>
      </c>
      <c r="AG1190" s="163">
        <v>0</v>
      </c>
      <c r="AH1190" s="163">
        <v>0</v>
      </c>
      <c r="AI1190" s="163">
        <v>0</v>
      </c>
      <c r="AJ1190" s="163">
        <v>0</v>
      </c>
      <c r="AK1190" s="163">
        <v>0</v>
      </c>
      <c r="AL1190" s="163">
        <v>0</v>
      </c>
      <c r="AM1190" s="163">
        <v>0</v>
      </c>
      <c r="AN1190" s="163">
        <v>3</v>
      </c>
      <c r="AO1190" s="163">
        <v>0</v>
      </c>
      <c r="AP1190" s="163">
        <v>0</v>
      </c>
      <c r="AQ1190" s="163">
        <v>0</v>
      </c>
      <c r="AR1190" s="163">
        <v>0</v>
      </c>
      <c r="AS1190" s="278">
        <v>0</v>
      </c>
      <c r="AT1190" s="278">
        <v>0.5</v>
      </c>
      <c r="AU1190" s="278">
        <v>0.66666667000000002</v>
      </c>
      <c r="AV1190" s="278">
        <v>0</v>
      </c>
      <c r="AW1190" s="278">
        <v>0</v>
      </c>
      <c r="AX1190" s="278">
        <v>0</v>
      </c>
      <c r="AY1190" s="456">
        <v>93.153400000000005</v>
      </c>
      <c r="AZ1190" s="278">
        <v>0.34615384999999999</v>
      </c>
      <c r="BA1190" s="278">
        <v>0.66666666600000002</v>
      </c>
      <c r="BB1190" s="278">
        <v>0</v>
      </c>
      <c r="BC1190" s="278">
        <v>0.33333333300000001</v>
      </c>
      <c r="BD1190" s="164">
        <v>0.33333333300000001</v>
      </c>
      <c r="BE1190" s="164">
        <v>0.16666666599999999</v>
      </c>
      <c r="BF1190" s="164">
        <v>0.16666666599999999</v>
      </c>
      <c r="BG1190" s="164">
        <v>0.16666666599999999</v>
      </c>
      <c r="BH1190" s="164">
        <v>0.33333333199999998</v>
      </c>
      <c r="BI1190" s="164">
        <v>0</v>
      </c>
      <c r="BJ1190" s="165">
        <v>0</v>
      </c>
      <c r="BK1190" s="164">
        <v>0.14780155817667601</v>
      </c>
      <c r="BL1190" s="165">
        <v>-0.79705481566470604</v>
      </c>
      <c r="BM1190" s="165">
        <v>-0.101575184240756</v>
      </c>
      <c r="BN1190" s="165">
        <v>-13.4269414831895</v>
      </c>
      <c r="BO1190" s="165">
        <v>-3.36422340240079E-2</v>
      </c>
      <c r="BP1190" s="165">
        <v>-6.3192914240062202E-3</v>
      </c>
      <c r="BQ1190" s="165">
        <v>-0.357910439465014</v>
      </c>
      <c r="BR1190" s="165">
        <v>-0.80137443086114302</v>
      </c>
      <c r="BS1190" s="284">
        <v>-3.7104996407855501E-2</v>
      </c>
      <c r="BT1190" s="289"/>
      <c r="BU1190" s="279"/>
      <c r="BV1190" s="290"/>
      <c r="BW1190" s="289"/>
      <c r="BX1190" s="289"/>
      <c r="BY1190" s="289"/>
      <c r="BZ1190" s="289"/>
      <c r="CA1190" s="279"/>
      <c r="CB1190" s="290"/>
      <c r="CC1190" s="289"/>
      <c r="CD1190" s="279"/>
      <c r="CE1190" s="328"/>
      <c r="CF1190" s="290"/>
      <c r="CG1190" s="289"/>
      <c r="CH1190" s="279"/>
      <c r="CI1190" s="328"/>
      <c r="CJ1190" s="290"/>
      <c r="CK1190" s="289"/>
      <c r="CL1190" s="279"/>
      <c r="CM1190" s="328"/>
      <c r="CN1190" s="290"/>
      <c r="CO1190" s="289"/>
      <c r="CP1190" s="279"/>
      <c r="CQ1190" s="328"/>
      <c r="CR1190" s="290"/>
      <c r="CS1190" s="289"/>
      <c r="CT1190" s="279"/>
      <c r="CU1190" s="328"/>
      <c r="CV1190" s="328"/>
      <c r="CW1190" s="290"/>
      <c r="CX1190" s="289"/>
      <c r="CY1190" s="279"/>
      <c r="CZ1190" s="328"/>
      <c r="DA1190" s="328"/>
      <c r="DB1190" s="290"/>
      <c r="DC1190" s="289"/>
      <c r="DD1190" s="279"/>
      <c r="DE1190" s="328"/>
      <c r="DF1190" s="328"/>
      <c r="DG1190" s="290"/>
      <c r="DH1190" s="289"/>
      <c r="DI1190" s="284">
        <v>0.247883230447769</v>
      </c>
      <c r="DP1190" s="165"/>
      <c r="DQ1190" s="165"/>
      <c r="DR1190" s="165"/>
      <c r="ED1190" s="165"/>
      <c r="EE1190" s="165"/>
      <c r="EF1190" s="165"/>
      <c r="EG1190" s="165"/>
      <c r="EH1190" s="166"/>
      <c r="EI1190" s="165"/>
      <c r="EJ1190" s="164"/>
      <c r="EK1190" s="164"/>
      <c r="EL1190" s="278"/>
      <c r="EM1190" s="278"/>
      <c r="EN1190" s="278"/>
      <c r="EO1190" s="278"/>
      <c r="EP1190" s="278"/>
      <c r="EQ1190" s="278"/>
      <c r="ER1190" s="165"/>
      <c r="ES1190" s="166"/>
      <c r="ET1190" s="166"/>
      <c r="EU1190" s="166"/>
      <c r="EV1190" s="166"/>
      <c r="EW1190" s="166"/>
      <c r="EX1190" s="284"/>
    </row>
    <row r="1191" spans="1:156" ht="13" customHeight="1">
      <c r="A1191" s="160" t="s">
        <v>19</v>
      </c>
      <c r="C1191" s="160">
        <v>641856</v>
      </c>
      <c r="D1191" s="160">
        <v>15654</v>
      </c>
      <c r="E1191" s="160" t="s">
        <v>14</v>
      </c>
      <c r="F1191" s="160" t="s">
        <v>14</v>
      </c>
      <c r="G1191" s="175"/>
      <c r="H1191" s="168" t="s">
        <v>790</v>
      </c>
      <c r="I1191" s="169" t="s">
        <v>568</v>
      </c>
      <c r="J1191" s="170">
        <v>30</v>
      </c>
      <c r="K1191" s="161">
        <v>7</v>
      </c>
      <c r="Z1191" s="163">
        <v>2</v>
      </c>
      <c r="AA1191" s="163">
        <v>8</v>
      </c>
      <c r="AB1191" s="163">
        <v>7</v>
      </c>
      <c r="AC1191" s="163">
        <v>1</v>
      </c>
      <c r="AD1191" s="163">
        <v>1</v>
      </c>
      <c r="AE1191" s="163">
        <v>0</v>
      </c>
      <c r="AF1191" s="163">
        <v>0</v>
      </c>
      <c r="AG1191" s="163">
        <v>0</v>
      </c>
      <c r="AH1191" s="163">
        <v>1</v>
      </c>
      <c r="AI1191" s="163">
        <v>0</v>
      </c>
      <c r="AJ1191" s="163">
        <v>0</v>
      </c>
      <c r="AK1191" s="163">
        <v>0</v>
      </c>
      <c r="AL1191" s="163">
        <v>1</v>
      </c>
      <c r="AM1191" s="163">
        <v>0</v>
      </c>
      <c r="AN1191" s="163">
        <v>1</v>
      </c>
      <c r="AO1191" s="163">
        <v>0</v>
      </c>
      <c r="AP1191" s="163">
        <v>0</v>
      </c>
      <c r="AQ1191" s="163">
        <v>0</v>
      </c>
      <c r="AR1191" s="163">
        <v>0</v>
      </c>
      <c r="AS1191" s="278">
        <v>0.125</v>
      </c>
      <c r="AT1191" s="278">
        <v>0.125</v>
      </c>
      <c r="AU1191" s="278">
        <v>0.5</v>
      </c>
      <c r="AV1191" s="278">
        <v>0.16666666999999999</v>
      </c>
      <c r="AW1191" s="278">
        <v>0</v>
      </c>
      <c r="AX1191" s="278">
        <v>0.16666666999999999</v>
      </c>
      <c r="AY1191" s="456">
        <v>101.43</v>
      </c>
      <c r="AZ1191" s="278">
        <v>0.12903226000000001</v>
      </c>
      <c r="BA1191" s="278">
        <v>0.5</v>
      </c>
      <c r="BB1191" s="278">
        <v>0.33333333300000001</v>
      </c>
      <c r="BC1191" s="278">
        <v>0.16666666599999999</v>
      </c>
      <c r="BD1191" s="164">
        <v>0.16666666599999999</v>
      </c>
      <c r="BE1191" s="164">
        <v>0.14285714199999999</v>
      </c>
      <c r="BF1191" s="164">
        <v>0.25</v>
      </c>
      <c r="BG1191" s="164">
        <v>0.14285714199999999</v>
      </c>
      <c r="BH1191" s="164">
        <v>0.39285714199999999</v>
      </c>
      <c r="BI1191" s="164">
        <v>0</v>
      </c>
      <c r="BJ1191" s="165">
        <v>0</v>
      </c>
      <c r="BK1191" s="164">
        <v>0.19751353561878199</v>
      </c>
      <c r="BL1191" s="165">
        <v>-0.74418910871037103</v>
      </c>
      <c r="BM1191" s="165">
        <v>0.18311706652156201</v>
      </c>
      <c r="BN1191" s="165">
        <v>20.288713782281899</v>
      </c>
      <c r="BO1191" s="165">
        <v>2.0980554679805301E-2</v>
      </c>
      <c r="BP1191" s="165">
        <v>-3.3082048408687101E-2</v>
      </c>
      <c r="BQ1191" s="165">
        <v>-0.60452525130250301</v>
      </c>
      <c r="BR1191" s="165">
        <v>-0.76691783032157301</v>
      </c>
      <c r="BS1191" s="284">
        <v>-6.2671844139460905E-2</v>
      </c>
      <c r="BT1191" s="289"/>
      <c r="BU1191" s="279"/>
      <c r="BV1191" s="290"/>
      <c r="BW1191" s="289"/>
      <c r="BX1191" s="289"/>
      <c r="BY1191" s="289"/>
      <c r="BZ1191" s="289"/>
      <c r="CA1191" s="279"/>
      <c r="CB1191" s="290"/>
      <c r="CC1191" s="289"/>
      <c r="CD1191" s="279"/>
      <c r="CE1191" s="328"/>
      <c r="CF1191" s="290"/>
      <c r="CG1191" s="289"/>
      <c r="CH1191" s="279"/>
      <c r="CI1191" s="328"/>
      <c r="CJ1191" s="290"/>
      <c r="CK1191" s="289"/>
      <c r="CL1191" s="279"/>
      <c r="CM1191" s="328"/>
      <c r="CN1191" s="290"/>
      <c r="CO1191" s="289"/>
      <c r="CP1191" s="279"/>
      <c r="CQ1191" s="328"/>
      <c r="CR1191" s="290"/>
      <c r="CS1191" s="289"/>
      <c r="CT1191" s="279"/>
      <c r="CU1191" s="328"/>
      <c r="CV1191" s="328"/>
      <c r="CW1191" s="290"/>
      <c r="CX1191" s="289"/>
      <c r="CY1191" s="279"/>
      <c r="CZ1191" s="328"/>
      <c r="DA1191" s="328"/>
      <c r="DB1191" s="290"/>
      <c r="DC1191" s="289"/>
      <c r="DD1191" s="279"/>
      <c r="DE1191" s="328"/>
      <c r="DF1191" s="328"/>
      <c r="DG1191" s="290"/>
      <c r="DH1191" s="289"/>
      <c r="DI1191" s="284">
        <v>-0.111484862864017</v>
      </c>
      <c r="DP1191" s="165"/>
      <c r="DQ1191" s="165"/>
      <c r="DR1191" s="165"/>
      <c r="ED1191" s="165"/>
      <c r="EE1191" s="165"/>
      <c r="EF1191" s="165"/>
      <c r="EG1191" s="165"/>
      <c r="EH1191" s="166"/>
      <c r="EI1191" s="165"/>
      <c r="EJ1191" s="164"/>
      <c r="EK1191" s="164"/>
      <c r="EL1191" s="278"/>
      <c r="EM1191" s="278"/>
      <c r="EN1191" s="278"/>
      <c r="EO1191" s="278"/>
      <c r="EP1191" s="278"/>
      <c r="EQ1191" s="278"/>
      <c r="ER1191" s="165"/>
      <c r="ES1191" s="166"/>
      <c r="ET1191" s="166"/>
      <c r="EU1191" s="166"/>
      <c r="EV1191" s="166"/>
      <c r="EW1191" s="166"/>
      <c r="EX1191" s="284"/>
    </row>
    <row r="1192" spans="1:156" ht="13" customHeight="1">
      <c r="A1192" s="160" t="s">
        <v>19</v>
      </c>
      <c r="B1192" s="160">
        <v>10476</v>
      </c>
      <c r="C1192" s="160">
        <v>640492</v>
      </c>
      <c r="D1192" s="160">
        <v>18821</v>
      </c>
      <c r="E1192" s="160" t="s">
        <v>3328</v>
      </c>
      <c r="F1192" s="160" t="s">
        <v>3328</v>
      </c>
      <c r="G1192" s="175"/>
      <c r="H1192" s="162" t="s">
        <v>2878</v>
      </c>
      <c r="I1192" s="162" t="s">
        <v>3356</v>
      </c>
      <c r="J1192" s="160">
        <v>29</v>
      </c>
      <c r="K1192" s="161">
        <v>7</v>
      </c>
      <c r="L1192" s="161" t="s">
        <v>837</v>
      </c>
      <c r="Z1192" s="163">
        <v>14</v>
      </c>
      <c r="AA1192" s="163">
        <v>21</v>
      </c>
      <c r="AB1192" s="163">
        <v>19</v>
      </c>
      <c r="AC1192" s="163">
        <v>5</v>
      </c>
      <c r="AD1192" s="163">
        <v>5</v>
      </c>
      <c r="AE1192" s="163">
        <v>0</v>
      </c>
      <c r="AF1192" s="163">
        <v>0</v>
      </c>
      <c r="AG1192" s="163">
        <v>0</v>
      </c>
      <c r="AH1192" s="163">
        <v>5</v>
      </c>
      <c r="AI1192" s="163">
        <v>1</v>
      </c>
      <c r="AJ1192" s="163">
        <v>1</v>
      </c>
      <c r="AK1192" s="163">
        <v>0</v>
      </c>
      <c r="AL1192" s="163">
        <v>2</v>
      </c>
      <c r="AM1192" s="163">
        <v>0</v>
      </c>
      <c r="AN1192" s="163">
        <v>1</v>
      </c>
      <c r="AO1192" s="163">
        <v>0</v>
      </c>
      <c r="AP1192" s="163">
        <v>0</v>
      </c>
      <c r="AQ1192" s="163">
        <v>0</v>
      </c>
      <c r="AR1192" s="163">
        <v>0</v>
      </c>
      <c r="AS1192" s="278">
        <v>9.5238094999999995E-2</v>
      </c>
      <c r="AT1192" s="278">
        <v>4.7619046999999998E-2</v>
      </c>
      <c r="AU1192" s="278">
        <v>0.16666666999999999</v>
      </c>
      <c r="AV1192" s="278">
        <v>0.22222222</v>
      </c>
      <c r="AW1192" s="278">
        <v>0</v>
      </c>
      <c r="AX1192" s="278">
        <v>0.27777777999999997</v>
      </c>
      <c r="AY1192" s="456">
        <v>109.374</v>
      </c>
      <c r="AZ1192" s="278">
        <v>1.492537E-2</v>
      </c>
      <c r="BA1192" s="278">
        <v>0.41176470500000001</v>
      </c>
      <c r="BB1192" s="278">
        <v>0.29411764699999998</v>
      </c>
      <c r="BC1192" s="278">
        <v>0.29411764699999998</v>
      </c>
      <c r="BD1192" s="164">
        <v>0.277777777</v>
      </c>
      <c r="BE1192" s="164">
        <v>0.263157894</v>
      </c>
      <c r="BF1192" s="164">
        <v>0.33333333300000001</v>
      </c>
      <c r="BG1192" s="164">
        <v>0.263157894</v>
      </c>
      <c r="BH1192" s="164">
        <v>0.59649122700000001</v>
      </c>
      <c r="BI1192" s="164">
        <v>0</v>
      </c>
      <c r="BJ1192" s="165">
        <v>0</v>
      </c>
      <c r="BK1192" s="164">
        <v>0.27717355319431802</v>
      </c>
      <c r="BL1192" s="165">
        <v>-0.61355084332342702</v>
      </c>
      <c r="BM1192" s="165">
        <v>1.8206278666603899</v>
      </c>
      <c r="BN1192" s="165">
        <v>79.306340061465093</v>
      </c>
      <c r="BO1192" s="165">
        <v>-0.127855079537534</v>
      </c>
      <c r="BP1192" s="165">
        <v>0.352836664300411</v>
      </c>
      <c r="BQ1192" s="165">
        <v>-0.74550852889831598</v>
      </c>
      <c r="BR1192" s="165">
        <v>-0.17348578397821199</v>
      </c>
      <c r="BS1192" s="284">
        <v>-7.7287746420991593E-2</v>
      </c>
      <c r="BT1192" s="289"/>
      <c r="BU1192" s="279"/>
      <c r="BV1192" s="290"/>
      <c r="BW1192" s="289"/>
      <c r="BX1192" s="289"/>
      <c r="BY1192" s="289"/>
      <c r="BZ1192" s="289"/>
      <c r="CA1192" s="279"/>
      <c r="CB1192" s="290"/>
      <c r="CC1192" s="289"/>
      <c r="CD1192" s="279"/>
      <c r="CE1192" s="328"/>
      <c r="CF1192" s="290"/>
      <c r="CG1192" s="289"/>
      <c r="CH1192" s="279"/>
      <c r="CI1192" s="328"/>
      <c r="CJ1192" s="290"/>
      <c r="CK1192" s="289"/>
      <c r="CL1192" s="279"/>
      <c r="CM1192" s="328"/>
      <c r="CN1192" s="290"/>
      <c r="CO1192" s="289"/>
      <c r="CP1192" s="279"/>
      <c r="CQ1192" s="328"/>
      <c r="CR1192" s="290"/>
      <c r="CS1192" s="289"/>
      <c r="CT1192" s="279"/>
      <c r="CU1192" s="328"/>
      <c r="CV1192" s="328"/>
      <c r="CW1192" s="290"/>
      <c r="CX1192" s="289"/>
      <c r="CY1192" s="279"/>
      <c r="CZ1192" s="328"/>
      <c r="DA1192" s="328"/>
      <c r="DB1192" s="290"/>
      <c r="DC1192" s="289"/>
      <c r="DD1192" s="279"/>
      <c r="DE1192" s="328"/>
      <c r="DF1192" s="328"/>
      <c r="DG1192" s="290"/>
      <c r="DH1192" s="289"/>
      <c r="DI1192" s="284">
        <v>-1.25655540823936</v>
      </c>
      <c r="DP1192" s="165"/>
      <c r="DQ1192" s="165"/>
      <c r="DR1192" s="165"/>
      <c r="ED1192" s="165"/>
      <c r="EE1192" s="165"/>
      <c r="EF1192" s="165"/>
      <c r="EG1192" s="165"/>
      <c r="EH1192" s="166"/>
      <c r="EI1192" s="165"/>
      <c r="EJ1192" s="164"/>
      <c r="EK1192" s="164"/>
      <c r="EL1192" s="278"/>
      <c r="EM1192" s="278"/>
      <c r="EN1192" s="278"/>
      <c r="EO1192" s="278"/>
      <c r="EP1192" s="278"/>
      <c r="EQ1192" s="278"/>
      <c r="ER1192" s="165"/>
      <c r="ES1192" s="166"/>
      <c r="ET1192" s="166"/>
      <c r="EU1192" s="166"/>
      <c r="EV1192" s="166"/>
      <c r="EW1192" s="166"/>
      <c r="EX1192" s="284"/>
    </row>
    <row r="1193" spans="1:156" ht="13" customHeight="1">
      <c r="A1193" s="160" t="s">
        <v>19</v>
      </c>
      <c r="B1193" s="160">
        <v>9591</v>
      </c>
      <c r="C1193" s="160">
        <v>592696</v>
      </c>
      <c r="D1193" s="160">
        <v>12155</v>
      </c>
      <c r="E1193" s="160" t="s">
        <v>3328</v>
      </c>
      <c r="F1193" s="160" t="s">
        <v>3328</v>
      </c>
      <c r="G1193" s="175"/>
      <c r="H1193" s="168" t="s">
        <v>6</v>
      </c>
      <c r="I1193" s="169" t="s">
        <v>541</v>
      </c>
      <c r="J1193" s="170">
        <v>33</v>
      </c>
      <c r="K1193" s="161">
        <v>7</v>
      </c>
      <c r="L1193" s="161" t="s">
        <v>46</v>
      </c>
      <c r="Z1193" s="163">
        <v>5</v>
      </c>
      <c r="AA1193" s="163">
        <v>8</v>
      </c>
      <c r="AB1193" s="163">
        <v>8</v>
      </c>
      <c r="AC1193" s="163">
        <v>1</v>
      </c>
      <c r="AD1193" s="163">
        <v>1</v>
      </c>
      <c r="AE1193" s="163">
        <v>0</v>
      </c>
      <c r="AF1193" s="163">
        <v>0</v>
      </c>
      <c r="AG1193" s="163">
        <v>0</v>
      </c>
      <c r="AH1193" s="163">
        <v>1</v>
      </c>
      <c r="AI1193" s="163">
        <v>0</v>
      </c>
      <c r="AJ1193" s="163">
        <v>0</v>
      </c>
      <c r="AK1193" s="163">
        <v>0</v>
      </c>
      <c r="AL1193" s="163">
        <v>0</v>
      </c>
      <c r="AM1193" s="163">
        <v>0</v>
      </c>
      <c r="AN1193" s="163">
        <v>2</v>
      </c>
      <c r="AO1193" s="163">
        <v>0</v>
      </c>
      <c r="AP1193" s="163">
        <v>0</v>
      </c>
      <c r="AQ1193" s="163">
        <v>0</v>
      </c>
      <c r="AR1193" s="163">
        <v>0</v>
      </c>
      <c r="AS1193" s="278">
        <v>0</v>
      </c>
      <c r="AT1193" s="278">
        <v>0.25</v>
      </c>
      <c r="AU1193" s="278">
        <v>0.5</v>
      </c>
      <c r="AV1193" s="278">
        <v>0.16666666999999999</v>
      </c>
      <c r="AW1193" s="278">
        <v>0.16666666999999999</v>
      </c>
      <c r="AX1193" s="278">
        <v>0.66666667000000002</v>
      </c>
      <c r="AY1193" s="456">
        <v>103.324</v>
      </c>
      <c r="AZ1193" s="278">
        <v>0.26086957</v>
      </c>
      <c r="BA1193" s="278">
        <v>0.33333333300000001</v>
      </c>
      <c r="BB1193" s="278">
        <v>0.16666666599999999</v>
      </c>
      <c r="BC1193" s="278">
        <v>0.5</v>
      </c>
      <c r="BD1193" s="164">
        <v>0.16666666599999999</v>
      </c>
      <c r="BE1193" s="164">
        <v>0.125</v>
      </c>
      <c r="BF1193" s="164">
        <v>0.125</v>
      </c>
      <c r="BG1193" s="164">
        <v>0.125</v>
      </c>
      <c r="BH1193" s="164">
        <v>0.25</v>
      </c>
      <c r="BI1193" s="164">
        <v>0</v>
      </c>
      <c r="BJ1193" s="165">
        <v>0</v>
      </c>
      <c r="BK1193" s="164">
        <v>0.11085116863250701</v>
      </c>
      <c r="BL1193" s="165">
        <v>-1.29951509583262</v>
      </c>
      <c r="BM1193" s="165">
        <v>-0.372208920600686</v>
      </c>
      <c r="BN1193" s="165">
        <v>-31.3787158117531</v>
      </c>
      <c r="BO1193" s="165">
        <v>-3.3136863641619101E-2</v>
      </c>
      <c r="BP1193" s="165">
        <v>8.7945537874475094E-2</v>
      </c>
      <c r="BQ1193" s="165">
        <v>-0.760161782675285</v>
      </c>
      <c r="BR1193" s="165">
        <v>-1.21448991733123</v>
      </c>
      <c r="BS1193" s="284">
        <v>-7.8806866482341406E-2</v>
      </c>
      <c r="BT1193" s="289"/>
      <c r="BU1193" s="279"/>
      <c r="BV1193" s="290"/>
      <c r="BW1193" s="289"/>
      <c r="BX1193" s="289"/>
      <c r="BY1193" s="289"/>
      <c r="BZ1193" s="289"/>
      <c r="CA1193" s="279"/>
      <c r="CB1193" s="290"/>
      <c r="CC1193" s="289"/>
      <c r="CD1193" s="279"/>
      <c r="CE1193" s="328"/>
      <c r="CF1193" s="290"/>
      <c r="CG1193" s="289"/>
      <c r="CH1193" s="279"/>
      <c r="CI1193" s="328"/>
      <c r="CJ1193" s="290"/>
      <c r="CK1193" s="289"/>
      <c r="CL1193" s="279"/>
      <c r="CM1193" s="328"/>
      <c r="CN1193" s="290"/>
      <c r="CO1193" s="289"/>
      <c r="CP1193" s="279"/>
      <c r="CQ1193" s="328"/>
      <c r="CR1193" s="290"/>
      <c r="CS1193" s="289"/>
      <c r="CT1193" s="279"/>
      <c r="CU1193" s="328"/>
      <c r="CV1193" s="328"/>
      <c r="CW1193" s="290"/>
      <c r="CX1193" s="289"/>
      <c r="CY1193" s="279"/>
      <c r="CZ1193" s="328"/>
      <c r="DA1193" s="328"/>
      <c r="DB1193" s="290"/>
      <c r="DC1193" s="289"/>
      <c r="DD1193" s="279"/>
      <c r="DE1193" s="328"/>
      <c r="DF1193" s="328"/>
      <c r="DG1193" s="290"/>
      <c r="DH1193" s="289"/>
      <c r="DI1193" s="284">
        <v>0.193553786724805</v>
      </c>
      <c r="DP1193" s="165"/>
      <c r="DQ1193" s="165"/>
      <c r="DR1193" s="165"/>
      <c r="ED1193" s="165"/>
      <c r="EE1193" s="165"/>
      <c r="EF1193" s="165"/>
      <c r="EG1193" s="165"/>
      <c r="EH1193" s="166"/>
      <c r="EI1193" s="165"/>
      <c r="EJ1193" s="164"/>
      <c r="EK1193" s="164"/>
      <c r="EL1193" s="278"/>
      <c r="EM1193" s="278"/>
      <c r="EN1193" s="278"/>
      <c r="EO1193" s="278"/>
      <c r="EP1193" s="278"/>
      <c r="EQ1193" s="278"/>
      <c r="ER1193" s="165"/>
      <c r="ES1193" s="166"/>
      <c r="ET1193" s="166"/>
      <c r="EU1193" s="166"/>
      <c r="EV1193" s="166"/>
      <c r="EW1193" s="166"/>
      <c r="EX1193" s="284"/>
    </row>
    <row r="1194" spans="1:156" ht="13" customHeight="1">
      <c r="A1194" s="160" t="s">
        <v>19</v>
      </c>
      <c r="B1194" s="160">
        <v>9771</v>
      </c>
      <c r="C1194" s="160">
        <v>621035</v>
      </c>
      <c r="D1194" s="160">
        <v>13757</v>
      </c>
      <c r="E1194" s="160" t="s">
        <v>3328</v>
      </c>
      <c r="F1194" s="160" t="s">
        <v>3328</v>
      </c>
      <c r="G1194" s="175"/>
      <c r="H1194" s="168" t="s">
        <v>288</v>
      </c>
      <c r="I1194" s="169" t="s">
        <v>545</v>
      </c>
      <c r="J1194" s="170">
        <v>34</v>
      </c>
      <c r="K1194" s="161">
        <v>7</v>
      </c>
      <c r="L1194" s="161" t="s">
        <v>837</v>
      </c>
      <c r="Z1194" s="163">
        <v>38</v>
      </c>
      <c r="AA1194" s="163">
        <v>69</v>
      </c>
      <c r="AB1194" s="163">
        <v>65</v>
      </c>
      <c r="AC1194" s="163">
        <v>13</v>
      </c>
      <c r="AD1194" s="163">
        <v>7</v>
      </c>
      <c r="AE1194" s="163">
        <v>5</v>
      </c>
      <c r="AF1194" s="163">
        <v>0</v>
      </c>
      <c r="AG1194" s="163">
        <v>1</v>
      </c>
      <c r="AH1194" s="163">
        <v>10</v>
      </c>
      <c r="AI1194" s="163">
        <v>5</v>
      </c>
      <c r="AJ1194" s="163">
        <v>1</v>
      </c>
      <c r="AK1194" s="163">
        <v>1</v>
      </c>
      <c r="AL1194" s="163">
        <v>1</v>
      </c>
      <c r="AM1194" s="163">
        <v>0</v>
      </c>
      <c r="AN1194" s="163">
        <v>26</v>
      </c>
      <c r="AO1194" s="163">
        <v>3</v>
      </c>
      <c r="AP1194" s="163">
        <v>0</v>
      </c>
      <c r="AQ1194" s="163">
        <v>0</v>
      </c>
      <c r="AR1194" s="163">
        <v>1</v>
      </c>
      <c r="AS1194" s="278">
        <v>1.4492753000000001E-2</v>
      </c>
      <c r="AT1194" s="278">
        <v>0.37681159400000003</v>
      </c>
      <c r="AU1194" s="278">
        <v>0.41025641000000002</v>
      </c>
      <c r="AV1194" s="278">
        <v>0.23076922999999999</v>
      </c>
      <c r="AW1194" s="278">
        <v>7.6923080000000005E-2</v>
      </c>
      <c r="AX1194" s="278">
        <v>0.28205128000000002</v>
      </c>
      <c r="AY1194" s="456">
        <v>107.267</v>
      </c>
      <c r="AZ1194" s="278">
        <v>0.18888889</v>
      </c>
      <c r="BA1194" s="278">
        <v>0.34210526299999999</v>
      </c>
      <c r="BB1194" s="278">
        <v>0.263157894</v>
      </c>
      <c r="BC1194" s="278">
        <v>0.39473684199999998</v>
      </c>
      <c r="BD1194" s="164">
        <v>0.31578947299999999</v>
      </c>
      <c r="BE1194" s="164">
        <v>0.2</v>
      </c>
      <c r="BF1194" s="164">
        <v>0.246376811</v>
      </c>
      <c r="BG1194" s="164">
        <v>0.32307692300000002</v>
      </c>
      <c r="BH1194" s="164">
        <v>0.56945373399999999</v>
      </c>
      <c r="BI1194" s="164">
        <v>0.123076923</v>
      </c>
      <c r="BJ1194" s="165">
        <v>79.764851942063203</v>
      </c>
      <c r="BK1194" s="164">
        <v>0.25279286460599998</v>
      </c>
      <c r="BL1194" s="165">
        <v>-3.36343337225005</v>
      </c>
      <c r="BM1194" s="165">
        <v>4.6345823891253701</v>
      </c>
      <c r="BN1194" s="165">
        <v>58.229139527801202</v>
      </c>
      <c r="BO1194" s="165">
        <v>0.221150399055217</v>
      </c>
      <c r="BP1194" s="165">
        <v>0.311059535946697</v>
      </c>
      <c r="BQ1194" s="165">
        <v>-0.85470833352044495</v>
      </c>
      <c r="BR1194" s="165">
        <v>-3.0536504038816701</v>
      </c>
      <c r="BS1194" s="284">
        <v>-8.86086186601448E-2</v>
      </c>
      <c r="BT1194" s="289"/>
      <c r="BU1194" s="279"/>
      <c r="BV1194" s="290"/>
      <c r="BW1194" s="289"/>
      <c r="BX1194" s="289"/>
      <c r="BY1194" s="289"/>
      <c r="BZ1194" s="289"/>
      <c r="CA1194" s="279"/>
      <c r="CB1194" s="290"/>
      <c r="CC1194" s="289"/>
      <c r="CD1194" s="279"/>
      <c r="CE1194" s="328"/>
      <c r="CF1194" s="290"/>
      <c r="CG1194" s="289"/>
      <c r="CH1194" s="279"/>
      <c r="CI1194" s="328"/>
      <c r="CJ1194" s="290"/>
      <c r="CK1194" s="289"/>
      <c r="CL1194" s="279"/>
      <c r="CM1194" s="328"/>
      <c r="CN1194" s="290"/>
      <c r="CO1194" s="289"/>
      <c r="CP1194" s="279"/>
      <c r="CQ1194" s="328"/>
      <c r="CR1194" s="290"/>
      <c r="CS1194" s="289"/>
      <c r="CT1194" s="279"/>
      <c r="CU1194" s="328"/>
      <c r="CV1194" s="328"/>
      <c r="CW1194" s="290"/>
      <c r="CX1194" s="289"/>
      <c r="CY1194" s="279"/>
      <c r="CZ1194" s="328"/>
      <c r="DA1194" s="328"/>
      <c r="DB1194" s="290"/>
      <c r="DC1194" s="289"/>
      <c r="DD1194" s="279"/>
      <c r="DE1194" s="328"/>
      <c r="DF1194" s="328"/>
      <c r="DG1194" s="290"/>
      <c r="DH1194" s="289"/>
      <c r="DI1194" s="284">
        <v>-0.10592482984066</v>
      </c>
      <c r="DP1194" s="165"/>
      <c r="DQ1194" s="165"/>
      <c r="DR1194" s="165"/>
      <c r="ED1194" s="165"/>
      <c r="EE1194" s="165"/>
      <c r="EF1194" s="165"/>
      <c r="EG1194" s="165"/>
      <c r="EH1194" s="166"/>
      <c r="EI1194" s="165"/>
      <c r="EJ1194" s="164"/>
      <c r="EK1194" s="164"/>
      <c r="EL1194" s="278"/>
      <c r="EM1194" s="278"/>
      <c r="EN1194" s="278"/>
      <c r="EO1194" s="278"/>
      <c r="EP1194" s="278"/>
      <c r="EQ1194" s="278"/>
      <c r="ER1194" s="165"/>
      <c r="ES1194" s="166"/>
      <c r="ET1194" s="166"/>
      <c r="EU1194" s="166"/>
      <c r="EV1194" s="166"/>
      <c r="EW1194" s="166"/>
      <c r="EX1194" s="284"/>
    </row>
    <row r="1195" spans="1:156" ht="13" customHeight="1">
      <c r="A1195" s="160" t="s">
        <v>19</v>
      </c>
      <c r="B1195" s="160">
        <v>12911</v>
      </c>
      <c r="C1195" s="160">
        <v>674441</v>
      </c>
      <c r="D1195" s="160">
        <v>27599</v>
      </c>
      <c r="E1195" s="160" t="s">
        <v>188</v>
      </c>
      <c r="F1195" s="160" t="s">
        <v>188</v>
      </c>
      <c r="G1195" s="175"/>
      <c r="H1195" s="162" t="s">
        <v>4000</v>
      </c>
      <c r="I1195" s="162" t="s">
        <v>576</v>
      </c>
      <c r="J1195" s="160">
        <v>27</v>
      </c>
      <c r="K1195" s="161">
        <v>7</v>
      </c>
      <c r="L1195" s="161" t="s">
        <v>46</v>
      </c>
      <c r="Z1195" s="163">
        <v>12</v>
      </c>
      <c r="AA1195" s="163">
        <v>15</v>
      </c>
      <c r="AB1195" s="163">
        <v>12</v>
      </c>
      <c r="AC1195" s="163">
        <v>1</v>
      </c>
      <c r="AD1195" s="163">
        <v>1</v>
      </c>
      <c r="AE1195" s="163">
        <v>0</v>
      </c>
      <c r="AF1195" s="163">
        <v>0</v>
      </c>
      <c r="AG1195" s="163">
        <v>0</v>
      </c>
      <c r="AH1195" s="163">
        <v>3</v>
      </c>
      <c r="AI1195" s="163">
        <v>0</v>
      </c>
      <c r="AJ1195" s="163">
        <v>0</v>
      </c>
      <c r="AK1195" s="163">
        <v>0</v>
      </c>
      <c r="AL1195" s="163">
        <v>1</v>
      </c>
      <c r="AM1195" s="163">
        <v>0</v>
      </c>
      <c r="AN1195" s="163">
        <v>6</v>
      </c>
      <c r="AO1195" s="163">
        <v>2</v>
      </c>
      <c r="AP1195" s="163">
        <v>0</v>
      </c>
      <c r="AQ1195" s="163">
        <v>0</v>
      </c>
      <c r="AR1195" s="163">
        <v>0</v>
      </c>
      <c r="AS1195" s="278">
        <v>6.6666665999999999E-2</v>
      </c>
      <c r="AT1195" s="278">
        <v>0.4</v>
      </c>
      <c r="AU1195" s="278">
        <v>0.66666667000000002</v>
      </c>
      <c r="AV1195" s="278">
        <v>0.16666666999999999</v>
      </c>
      <c r="AW1195" s="278">
        <v>0</v>
      </c>
      <c r="AX1195" s="278">
        <v>0.16666666999999999</v>
      </c>
      <c r="AY1195" s="456">
        <v>97.774199999999993</v>
      </c>
      <c r="AZ1195" s="278">
        <v>9.6774189999999996E-2</v>
      </c>
      <c r="BA1195" s="278">
        <v>0.66666666600000002</v>
      </c>
      <c r="BB1195" s="278">
        <v>0.16666666599999999</v>
      </c>
      <c r="BC1195" s="278">
        <v>0.16666666599999999</v>
      </c>
      <c r="BD1195" s="164">
        <v>0.16666666599999999</v>
      </c>
      <c r="BE1195" s="164">
        <v>8.3333332999999996E-2</v>
      </c>
      <c r="BF1195" s="164">
        <v>0.266666666</v>
      </c>
      <c r="BG1195" s="164">
        <v>8.3333332999999996E-2</v>
      </c>
      <c r="BH1195" s="164">
        <v>0.34999999900000001</v>
      </c>
      <c r="BI1195" s="164">
        <v>0</v>
      </c>
      <c r="BJ1195" s="165">
        <v>0</v>
      </c>
      <c r="BK1195" s="164">
        <v>0.20194192727406801</v>
      </c>
      <c r="BL1195" s="165">
        <v>-1.34214807208508</v>
      </c>
      <c r="BM1195" s="165">
        <v>0.39655100647479302</v>
      </c>
      <c r="BN1195" s="165">
        <v>17.916579904189501</v>
      </c>
      <c r="BO1195" s="165">
        <v>0.138710141528881</v>
      </c>
      <c r="BP1195" s="165">
        <v>-2.61990139260888E-2</v>
      </c>
      <c r="BQ1195" s="165">
        <v>-0.92343498440340099</v>
      </c>
      <c r="BR1195" s="165">
        <v>-1.46458843350291</v>
      </c>
      <c r="BS1195" s="284">
        <v>-9.5733591426929096E-2</v>
      </c>
      <c r="BT1195" s="289"/>
      <c r="BU1195" s="279"/>
      <c r="BV1195" s="290"/>
      <c r="BW1195" s="289"/>
      <c r="BX1195" s="289"/>
      <c r="BY1195" s="289"/>
      <c r="BZ1195" s="289"/>
      <c r="CA1195" s="279"/>
      <c r="CB1195" s="290"/>
      <c r="CC1195" s="289"/>
      <c r="CD1195" s="279"/>
      <c r="CE1195" s="328"/>
      <c r="CF1195" s="290"/>
      <c r="CG1195" s="289"/>
      <c r="CH1195" s="279"/>
      <c r="CI1195" s="328"/>
      <c r="CJ1195" s="290"/>
      <c r="CK1195" s="289"/>
      <c r="CL1195" s="279"/>
      <c r="CM1195" s="328"/>
      <c r="CN1195" s="290"/>
      <c r="CO1195" s="289"/>
      <c r="CP1195" s="279"/>
      <c r="CQ1195" s="328"/>
      <c r="CR1195" s="290"/>
      <c r="CS1195" s="289"/>
      <c r="CT1195" s="279"/>
      <c r="CU1195" s="328"/>
      <c r="CV1195" s="328"/>
      <c r="CW1195" s="290"/>
      <c r="CX1195" s="289"/>
      <c r="CY1195" s="279"/>
      <c r="CZ1195" s="328"/>
      <c r="DA1195" s="328"/>
      <c r="DB1195" s="290"/>
      <c r="DC1195" s="289"/>
      <c r="DD1195" s="279"/>
      <c r="DE1195" s="328"/>
      <c r="DF1195" s="328"/>
      <c r="DG1195" s="290"/>
      <c r="DH1195" s="183"/>
      <c r="DI1195" s="284">
        <v>5.2201546728610902E-2</v>
      </c>
      <c r="DP1195" s="165"/>
      <c r="DQ1195" s="165"/>
      <c r="DR1195" s="165"/>
      <c r="ED1195" s="165"/>
      <c r="EE1195" s="165"/>
      <c r="EF1195" s="165"/>
      <c r="EG1195" s="165"/>
      <c r="EH1195" s="166"/>
      <c r="EI1195" s="165"/>
      <c r="EL1195" s="278"/>
      <c r="EM1195" s="278"/>
      <c r="EN1195" s="278"/>
      <c r="EO1195" s="278"/>
      <c r="EP1195" s="278"/>
      <c r="EQ1195" s="278"/>
      <c r="ER1195" s="165"/>
    </row>
    <row r="1196" spans="1:156" ht="13" customHeight="1">
      <c r="A1196" s="160" t="s">
        <v>19</v>
      </c>
      <c r="C1196" s="160">
        <v>669392</v>
      </c>
      <c r="D1196" s="160">
        <v>22274</v>
      </c>
      <c r="E1196" s="160" t="s">
        <v>598</v>
      </c>
      <c r="F1196" s="160" t="s">
        <v>598</v>
      </c>
      <c r="G1196" s="175"/>
      <c r="H1196" s="162" t="s">
        <v>288</v>
      </c>
      <c r="I1196" s="162" t="s">
        <v>3429</v>
      </c>
      <c r="J1196" s="160">
        <v>26</v>
      </c>
      <c r="K1196" s="161">
        <v>7</v>
      </c>
      <c r="Z1196" s="163">
        <v>4</v>
      </c>
      <c r="AA1196" s="163">
        <v>9</v>
      </c>
      <c r="AB1196" s="163">
        <v>8</v>
      </c>
      <c r="AC1196" s="163">
        <v>1</v>
      </c>
      <c r="AD1196" s="163">
        <v>1</v>
      </c>
      <c r="AE1196" s="163">
        <v>0</v>
      </c>
      <c r="AF1196" s="163">
        <v>0</v>
      </c>
      <c r="AG1196" s="163">
        <v>0</v>
      </c>
      <c r="AH1196" s="163">
        <v>1</v>
      </c>
      <c r="AI1196" s="163">
        <v>0</v>
      </c>
      <c r="AJ1196" s="163">
        <v>0</v>
      </c>
      <c r="AK1196" s="163">
        <v>0</v>
      </c>
      <c r="AL1196" s="163">
        <v>0</v>
      </c>
      <c r="AM1196" s="163">
        <v>0</v>
      </c>
      <c r="AN1196" s="163">
        <v>1</v>
      </c>
      <c r="AO1196" s="163">
        <v>0</v>
      </c>
      <c r="AP1196" s="163">
        <v>0</v>
      </c>
      <c r="AQ1196" s="163">
        <v>1</v>
      </c>
      <c r="AR1196" s="163">
        <v>0</v>
      </c>
      <c r="AS1196" s="278">
        <v>0</v>
      </c>
      <c r="AT1196" s="278">
        <v>0.111111111</v>
      </c>
      <c r="AU1196" s="278">
        <v>0.25</v>
      </c>
      <c r="AV1196" s="278">
        <v>0.375</v>
      </c>
      <c r="AW1196" s="278">
        <v>0</v>
      </c>
      <c r="AX1196" s="278">
        <v>0.125</v>
      </c>
      <c r="AY1196" s="456">
        <v>100.593</v>
      </c>
      <c r="AZ1196" s="278">
        <v>8.6956519999999995E-2</v>
      </c>
      <c r="BA1196" s="278">
        <v>0.5</v>
      </c>
      <c r="BB1196" s="278">
        <v>0.16666666599999999</v>
      </c>
      <c r="BC1196" s="278">
        <v>0.33333333300000001</v>
      </c>
      <c r="BD1196" s="164">
        <v>0.14285714199999999</v>
      </c>
      <c r="BE1196" s="164">
        <v>0.125</v>
      </c>
      <c r="BF1196" s="164">
        <v>0.125</v>
      </c>
      <c r="BG1196" s="164">
        <v>0.125</v>
      </c>
      <c r="BH1196" s="164">
        <v>0.25</v>
      </c>
      <c r="BI1196" s="164">
        <v>0</v>
      </c>
      <c r="BJ1196" s="165">
        <v>0</v>
      </c>
      <c r="BK1196" s="164">
        <v>0.11085116863250701</v>
      </c>
      <c r="BL1196" s="165">
        <v>-1.4619544828116899</v>
      </c>
      <c r="BM1196" s="165">
        <v>-0.41873503567577203</v>
      </c>
      <c r="BN1196" s="165">
        <v>-33.915818510053803</v>
      </c>
      <c r="BO1196" s="165">
        <v>3.5685384896742597E-2</v>
      </c>
      <c r="BP1196" s="165">
        <v>0.13718692259863</v>
      </c>
      <c r="BQ1196" s="165">
        <v>-1.0522719905518001</v>
      </c>
      <c r="BR1196" s="165">
        <v>-1.24977158799693</v>
      </c>
      <c r="BS1196" s="284">
        <v>-0.109090275455148</v>
      </c>
      <c r="BT1196" s="289"/>
      <c r="BU1196" s="279"/>
      <c r="BV1196" s="290"/>
      <c r="BW1196" s="289"/>
      <c r="BX1196" s="289"/>
      <c r="BY1196" s="289"/>
      <c r="BZ1196" s="289"/>
      <c r="CA1196" s="279"/>
      <c r="CB1196" s="290"/>
      <c r="CC1196" s="289"/>
      <c r="CD1196" s="279"/>
      <c r="CE1196" s="328"/>
      <c r="CF1196" s="290"/>
      <c r="CG1196" s="289"/>
      <c r="CH1196" s="279"/>
      <c r="CI1196" s="328"/>
      <c r="CJ1196" s="290"/>
      <c r="CK1196" s="289"/>
      <c r="CL1196" s="279"/>
      <c r="CM1196" s="328"/>
      <c r="CN1196" s="290"/>
      <c r="CO1196" s="289"/>
      <c r="CP1196" s="279"/>
      <c r="CQ1196" s="328"/>
      <c r="CR1196" s="290"/>
      <c r="CS1196" s="289"/>
      <c r="CT1196" s="279"/>
      <c r="CU1196" s="328"/>
      <c r="CV1196" s="328"/>
      <c r="CW1196" s="290"/>
      <c r="CX1196" s="289"/>
      <c r="CY1196" s="279"/>
      <c r="CZ1196" s="328"/>
      <c r="DA1196" s="328"/>
      <c r="DB1196" s="290"/>
      <c r="DC1196" s="289"/>
      <c r="DD1196" s="279"/>
      <c r="DE1196" s="328"/>
      <c r="DF1196" s="328"/>
      <c r="DG1196" s="290"/>
      <c r="DH1196" s="289"/>
      <c r="DI1196" s="284">
        <v>-0.110612524673342</v>
      </c>
      <c r="DP1196" s="165"/>
      <c r="DQ1196" s="165"/>
      <c r="DR1196" s="165"/>
      <c r="ED1196" s="165"/>
      <c r="EE1196" s="165"/>
      <c r="EF1196" s="165"/>
      <c r="EG1196" s="165"/>
      <c r="EH1196" s="166"/>
      <c r="EI1196" s="165"/>
      <c r="EJ1196" s="164"/>
      <c r="EK1196" s="164"/>
      <c r="EL1196" s="278"/>
      <c r="EM1196" s="278"/>
      <c r="EN1196" s="278"/>
      <c r="EO1196" s="278"/>
      <c r="EP1196" s="278"/>
      <c r="EQ1196" s="278"/>
      <c r="ER1196" s="165"/>
      <c r="ES1196" s="166"/>
      <c r="ET1196" s="166"/>
      <c r="EU1196" s="166"/>
      <c r="EV1196" s="166"/>
      <c r="EW1196" s="166"/>
      <c r="EX1196" s="284"/>
      <c r="EZ1196" s="167"/>
    </row>
    <row r="1197" spans="1:156" ht="13" customHeight="1">
      <c r="A1197" s="160" t="s">
        <v>19</v>
      </c>
      <c r="C1197" s="160">
        <v>666211</v>
      </c>
      <c r="D1197" s="160">
        <v>19960</v>
      </c>
      <c r="E1197" s="160" t="s">
        <v>614</v>
      </c>
      <c r="F1197" s="160" t="s">
        <v>614</v>
      </c>
      <c r="G1197" s="175"/>
      <c r="H1197" s="162" t="s">
        <v>2406</v>
      </c>
      <c r="I1197" s="162" t="s">
        <v>288</v>
      </c>
      <c r="J1197" s="161">
        <v>27</v>
      </c>
      <c r="K1197" s="161">
        <v>7</v>
      </c>
      <c r="Z1197" s="163">
        <v>8</v>
      </c>
      <c r="AA1197" s="163">
        <v>14</v>
      </c>
      <c r="AB1197" s="163">
        <v>11</v>
      </c>
      <c r="AC1197" s="163">
        <v>0</v>
      </c>
      <c r="AD1197" s="163">
        <v>0</v>
      </c>
      <c r="AE1197" s="163">
        <v>0</v>
      </c>
      <c r="AF1197" s="163">
        <v>0</v>
      </c>
      <c r="AG1197" s="163">
        <v>0</v>
      </c>
      <c r="AH1197" s="163">
        <v>0</v>
      </c>
      <c r="AI1197" s="163">
        <v>0</v>
      </c>
      <c r="AJ1197" s="163">
        <v>0</v>
      </c>
      <c r="AK1197" s="163">
        <v>0</v>
      </c>
      <c r="AL1197" s="163">
        <v>3</v>
      </c>
      <c r="AM1197" s="163">
        <v>0</v>
      </c>
      <c r="AN1197" s="163">
        <v>6</v>
      </c>
      <c r="AO1197" s="163">
        <v>0</v>
      </c>
      <c r="AP1197" s="163">
        <v>0</v>
      </c>
      <c r="AQ1197" s="163">
        <v>0</v>
      </c>
      <c r="AR1197" s="163">
        <v>0</v>
      </c>
      <c r="AS1197" s="278">
        <v>0.21428571399999999</v>
      </c>
      <c r="AT1197" s="278">
        <v>0.42857142799999998</v>
      </c>
      <c r="AU1197" s="278">
        <v>0.4</v>
      </c>
      <c r="AV1197" s="278">
        <v>0.2</v>
      </c>
      <c r="AW1197" s="278">
        <v>0</v>
      </c>
      <c r="AX1197" s="278">
        <v>0.4</v>
      </c>
      <c r="AY1197" s="456">
        <v>107.286</v>
      </c>
      <c r="AZ1197" s="278">
        <v>0.2</v>
      </c>
      <c r="BA1197" s="278">
        <v>0.6</v>
      </c>
      <c r="BB1197" s="278">
        <v>0</v>
      </c>
      <c r="BC1197" s="278">
        <v>0.4</v>
      </c>
      <c r="BD1197" s="164">
        <v>0</v>
      </c>
      <c r="BE1197" s="164">
        <v>0</v>
      </c>
      <c r="BF1197" s="164">
        <v>0.21428571399999999</v>
      </c>
      <c r="BG1197" s="164">
        <v>0</v>
      </c>
      <c r="BH1197" s="164">
        <v>0.21428571399999999</v>
      </c>
      <c r="BI1197" s="164">
        <v>0</v>
      </c>
      <c r="BJ1197" s="165">
        <v>0</v>
      </c>
      <c r="BK1197" s="164">
        <v>0.14856405769075601</v>
      </c>
      <c r="BL1197" s="165">
        <v>-1.8512439998086401</v>
      </c>
      <c r="BM1197" s="165">
        <v>-0.228458193152762</v>
      </c>
      <c r="BN1197" s="165">
        <v>-13.5628161688033</v>
      </c>
      <c r="BO1197" s="165">
        <v>4.81533526025998E-2</v>
      </c>
      <c r="BP1197" s="165">
        <v>-1.8957874272018602E-2</v>
      </c>
      <c r="BQ1197" s="165">
        <v>-1.33723017156458</v>
      </c>
      <c r="BR1197" s="165">
        <v>-1.8485457333955799</v>
      </c>
      <c r="BS1197" s="284">
        <v>-0.138632225387296</v>
      </c>
      <c r="BT1197" s="289"/>
      <c r="BU1197" s="279"/>
      <c r="BV1197" s="290"/>
      <c r="BW1197" s="289"/>
      <c r="BX1197" s="289"/>
      <c r="BY1197" s="289"/>
      <c r="BZ1197" s="289"/>
      <c r="CA1197" s="279"/>
      <c r="CB1197" s="290"/>
      <c r="CC1197" s="289"/>
      <c r="CD1197" s="279"/>
      <c r="CE1197" s="328"/>
      <c r="CF1197" s="290"/>
      <c r="CG1197" s="289"/>
      <c r="CH1197" s="279"/>
      <c r="CI1197" s="328"/>
      <c r="CJ1197" s="290"/>
      <c r="CK1197" s="289"/>
      <c r="CL1197" s="279"/>
      <c r="CM1197" s="328"/>
      <c r="CN1197" s="290"/>
      <c r="CO1197" s="289"/>
      <c r="CP1197" s="279"/>
      <c r="CQ1197" s="328"/>
      <c r="CR1197" s="290"/>
      <c r="CS1197" s="289"/>
      <c r="CT1197" s="279"/>
      <c r="CU1197" s="328"/>
      <c r="CV1197" s="328"/>
      <c r="CW1197" s="290"/>
      <c r="CX1197" s="289"/>
      <c r="CY1197" s="279"/>
      <c r="CZ1197" s="328"/>
      <c r="DA1197" s="328"/>
      <c r="DB1197" s="290"/>
      <c r="DC1197" s="289"/>
      <c r="DD1197" s="279"/>
      <c r="DE1197" s="328"/>
      <c r="DF1197" s="328"/>
      <c r="DG1197" s="290"/>
      <c r="DH1197" s="289"/>
      <c r="DI1197" s="284">
        <v>3.2030038535594899E-2</v>
      </c>
      <c r="DP1197" s="165"/>
      <c r="DQ1197" s="165"/>
      <c r="DR1197" s="165"/>
      <c r="ED1197" s="165"/>
      <c r="EE1197" s="165"/>
      <c r="EF1197" s="165"/>
      <c r="EG1197" s="165"/>
      <c r="EH1197" s="166"/>
      <c r="EI1197" s="165"/>
      <c r="EJ1197" s="164"/>
      <c r="EK1197" s="164"/>
      <c r="EL1197" s="278"/>
      <c r="EM1197" s="278"/>
      <c r="EN1197" s="278"/>
      <c r="EO1197" s="278"/>
      <c r="EP1197" s="278"/>
      <c r="EQ1197" s="278"/>
      <c r="ER1197" s="165"/>
      <c r="ES1197" s="166"/>
      <c r="ET1197" s="166"/>
      <c r="EU1197" s="166"/>
      <c r="EV1197" s="166"/>
      <c r="EW1197" s="166"/>
      <c r="EX1197" s="284"/>
    </row>
    <row r="1198" spans="1:156" ht="13" customHeight="1">
      <c r="A1198" s="160" t="s">
        <v>19</v>
      </c>
      <c r="C1198" s="160">
        <v>672744</v>
      </c>
      <c r="D1198" s="160">
        <v>22842</v>
      </c>
      <c r="E1198" s="160" t="s">
        <v>438</v>
      </c>
      <c r="F1198" s="160" t="s">
        <v>438</v>
      </c>
      <c r="G1198" s="175"/>
      <c r="H1198" s="162" t="s">
        <v>3434</v>
      </c>
      <c r="I1198" s="162" t="s">
        <v>945</v>
      </c>
      <c r="J1198" s="160">
        <v>25</v>
      </c>
      <c r="K1198" s="161">
        <v>7</v>
      </c>
      <c r="Z1198" s="163">
        <v>51</v>
      </c>
      <c r="AA1198" s="163">
        <v>158</v>
      </c>
      <c r="AB1198" s="163">
        <v>144</v>
      </c>
      <c r="AC1198" s="163">
        <v>32</v>
      </c>
      <c r="AD1198" s="163">
        <v>23</v>
      </c>
      <c r="AE1198" s="163">
        <v>5</v>
      </c>
      <c r="AF1198" s="163">
        <v>1</v>
      </c>
      <c r="AG1198" s="163">
        <v>3</v>
      </c>
      <c r="AH1198" s="163">
        <v>18</v>
      </c>
      <c r="AI1198" s="163">
        <v>12</v>
      </c>
      <c r="AJ1198" s="163">
        <v>2</v>
      </c>
      <c r="AK1198" s="163">
        <v>1</v>
      </c>
      <c r="AL1198" s="163">
        <v>14</v>
      </c>
      <c r="AM1198" s="163">
        <v>0</v>
      </c>
      <c r="AN1198" s="163">
        <v>49</v>
      </c>
      <c r="AO1198" s="163">
        <v>0</v>
      </c>
      <c r="AP1198" s="163">
        <v>0</v>
      </c>
      <c r="AQ1198" s="163">
        <v>0</v>
      </c>
      <c r="AR1198" s="163">
        <v>3</v>
      </c>
      <c r="AS1198" s="278">
        <v>8.8607593999999998E-2</v>
      </c>
      <c r="AT1198" s="278">
        <v>0.31012658199999998</v>
      </c>
      <c r="AU1198" s="278">
        <v>0.41052632</v>
      </c>
      <c r="AV1198" s="278">
        <v>0.23157895000000001</v>
      </c>
      <c r="AW1198" s="278">
        <v>0.14736842</v>
      </c>
      <c r="AX1198" s="278">
        <v>0.49473684000000001</v>
      </c>
      <c r="AY1198" s="456">
        <v>112.083</v>
      </c>
      <c r="AZ1198" s="278">
        <v>0.18412162000000001</v>
      </c>
      <c r="BA1198" s="278">
        <v>0.47368420999999999</v>
      </c>
      <c r="BB1198" s="278">
        <v>0.16842105199999999</v>
      </c>
      <c r="BC1198" s="278">
        <v>0.35789473599999999</v>
      </c>
      <c r="BD1198" s="164">
        <v>0.31521739100000001</v>
      </c>
      <c r="BE1198" s="164">
        <v>0.222222222</v>
      </c>
      <c r="BF1198" s="164">
        <v>0.29113924000000002</v>
      </c>
      <c r="BG1198" s="164">
        <v>0.33333333300000001</v>
      </c>
      <c r="BH1198" s="164">
        <v>0.62447257300000003</v>
      </c>
      <c r="BI1198" s="164">
        <v>0.111111111</v>
      </c>
      <c r="BJ1198" s="165">
        <v>73.031001126902396</v>
      </c>
      <c r="BK1198" s="164">
        <v>0.27969879892807897</v>
      </c>
      <c r="BL1198" s="165">
        <v>-4.2966533467534997</v>
      </c>
      <c r="BM1198" s="165">
        <v>14.0176436140771</v>
      </c>
      <c r="BN1198" s="165">
        <v>73.878077927862194</v>
      </c>
      <c r="BO1198" s="165">
        <v>0.37751535942168302</v>
      </c>
      <c r="BP1198" s="165">
        <v>-1.68557431316003</v>
      </c>
      <c r="BQ1198" s="165">
        <v>-1.4202267230849801</v>
      </c>
      <c r="BR1198" s="165">
        <v>-6.5071833647217696</v>
      </c>
      <c r="BS1198" s="284">
        <v>-0.147236575544368</v>
      </c>
      <c r="BT1198" s="289"/>
      <c r="BU1198" s="279"/>
      <c r="BV1198" s="290"/>
      <c r="BW1198" s="289"/>
      <c r="BX1198" s="289"/>
      <c r="BY1198" s="289"/>
      <c r="BZ1198" s="289"/>
      <c r="CA1198" s="279"/>
      <c r="CB1198" s="290"/>
      <c r="CC1198" s="289"/>
      <c r="CD1198" s="279"/>
      <c r="CE1198" s="328"/>
      <c r="CF1198" s="290"/>
      <c r="CG1198" s="289"/>
      <c r="CH1198" s="279"/>
      <c r="CI1198" s="328"/>
      <c r="CJ1198" s="290"/>
      <c r="CK1198" s="289"/>
      <c r="CL1198" s="279"/>
      <c r="CM1198" s="328"/>
      <c r="CN1198" s="290"/>
      <c r="CO1198" s="289"/>
      <c r="CP1198" s="279"/>
      <c r="CQ1198" s="328"/>
      <c r="CR1198" s="290"/>
      <c r="CS1198" s="289"/>
      <c r="CT1198" s="279"/>
      <c r="CU1198" s="328"/>
      <c r="CV1198" s="328"/>
      <c r="CW1198" s="290"/>
      <c r="CX1198" s="289"/>
      <c r="CY1198" s="279"/>
      <c r="CZ1198" s="328"/>
      <c r="DA1198" s="328"/>
      <c r="DB1198" s="290"/>
      <c r="DC1198" s="289"/>
      <c r="DD1198" s="279"/>
      <c r="DE1198" s="328"/>
      <c r="DF1198" s="328"/>
      <c r="DG1198" s="290"/>
      <c r="DH1198" s="289"/>
      <c r="DI1198" s="284">
        <v>-6.3336730003356906E-2</v>
      </c>
      <c r="DP1198" s="165"/>
      <c r="DQ1198" s="165"/>
      <c r="DR1198" s="165"/>
      <c r="ED1198" s="165"/>
      <c r="EE1198" s="165"/>
      <c r="EF1198" s="165"/>
      <c r="EG1198" s="165"/>
      <c r="EH1198" s="166"/>
      <c r="EI1198" s="165"/>
      <c r="EJ1198" s="164"/>
      <c r="EK1198" s="164"/>
      <c r="EL1198" s="278"/>
      <c r="EM1198" s="278"/>
      <c r="EN1198" s="278"/>
      <c r="EO1198" s="278"/>
      <c r="EP1198" s="278"/>
      <c r="EQ1198" s="278"/>
      <c r="ER1198" s="165"/>
      <c r="ES1198" s="166"/>
      <c r="ET1198" s="166"/>
      <c r="EU1198" s="166"/>
      <c r="EV1198" s="166"/>
      <c r="EW1198" s="166"/>
      <c r="EX1198" s="284"/>
    </row>
    <row r="1199" spans="1:156" ht="13" customHeight="1">
      <c r="A1199" s="160" t="s">
        <v>19</v>
      </c>
      <c r="B1199" s="160">
        <v>10891</v>
      </c>
      <c r="C1199" s="160">
        <v>669004</v>
      </c>
      <c r="D1199" s="160">
        <v>22197</v>
      </c>
      <c r="E1199" s="160" t="s">
        <v>2170</v>
      </c>
      <c r="F1199" s="160" t="s">
        <v>2170</v>
      </c>
      <c r="G1199" s="175"/>
      <c r="H1199" s="162" t="s">
        <v>2994</v>
      </c>
      <c r="I1199" s="162" t="s">
        <v>2995</v>
      </c>
      <c r="J1199" s="160">
        <v>26</v>
      </c>
      <c r="K1199" s="161">
        <v>7</v>
      </c>
      <c r="L1199" s="161" t="s">
        <v>46</v>
      </c>
      <c r="Z1199" s="163">
        <v>16</v>
      </c>
      <c r="AA1199" s="163">
        <v>52</v>
      </c>
      <c r="AB1199" s="163">
        <v>47</v>
      </c>
      <c r="AC1199" s="163">
        <v>4</v>
      </c>
      <c r="AD1199" s="163">
        <v>2</v>
      </c>
      <c r="AE1199" s="163">
        <v>1</v>
      </c>
      <c r="AF1199" s="163">
        <v>0</v>
      </c>
      <c r="AG1199" s="163">
        <v>1</v>
      </c>
      <c r="AH1199" s="163">
        <v>4</v>
      </c>
      <c r="AI1199" s="163">
        <v>1</v>
      </c>
      <c r="AJ1199" s="163">
        <v>0</v>
      </c>
      <c r="AK1199" s="163">
        <v>0</v>
      </c>
      <c r="AL1199" s="163">
        <v>3</v>
      </c>
      <c r="AM1199" s="163">
        <v>0</v>
      </c>
      <c r="AN1199" s="163">
        <v>20</v>
      </c>
      <c r="AO1199" s="163">
        <v>2</v>
      </c>
      <c r="AP1199" s="163">
        <v>0</v>
      </c>
      <c r="AQ1199" s="163">
        <v>0</v>
      </c>
      <c r="AR1199" s="163">
        <v>0</v>
      </c>
      <c r="AS1199" s="278">
        <v>5.7692306999999998E-2</v>
      </c>
      <c r="AT1199" s="278">
        <v>0.384615384</v>
      </c>
      <c r="AU1199" s="278">
        <v>0.62962963000000005</v>
      </c>
      <c r="AV1199" s="278">
        <v>7.4074070000000006E-2</v>
      </c>
      <c r="AW1199" s="278">
        <v>0.11111111</v>
      </c>
      <c r="AX1199" s="278">
        <v>0.40740741000000003</v>
      </c>
      <c r="AY1199" s="456">
        <v>108.471</v>
      </c>
      <c r="AZ1199" s="278">
        <v>0.17699115000000001</v>
      </c>
      <c r="BA1199" s="278">
        <v>0.33333333300000001</v>
      </c>
      <c r="BB1199" s="278">
        <v>0.111111111</v>
      </c>
      <c r="BC1199" s="278">
        <v>0.55555555499999998</v>
      </c>
      <c r="BD1199" s="164">
        <v>0.115384615</v>
      </c>
      <c r="BE1199" s="164">
        <v>8.5106381999999994E-2</v>
      </c>
      <c r="BF1199" s="164">
        <v>0.17307692299999999</v>
      </c>
      <c r="BG1199" s="164">
        <v>0.17021276499999999</v>
      </c>
      <c r="BH1199" s="164">
        <v>0.34328968799999998</v>
      </c>
      <c r="BI1199" s="164">
        <v>8.5106382999999994E-2</v>
      </c>
      <c r="BJ1199" s="165">
        <v>54.895849062258698</v>
      </c>
      <c r="BK1199" s="164">
        <v>0.165872431718386</v>
      </c>
      <c r="BL1199" s="165">
        <v>-6.15512913415344</v>
      </c>
      <c r="BM1199" s="165">
        <v>-0.12763899514587701</v>
      </c>
      <c r="BN1199" s="165">
        <v>-6.0217976091494902</v>
      </c>
      <c r="BO1199" s="165">
        <v>-0.12728093103843999</v>
      </c>
      <c r="BP1199" s="165">
        <v>-7.3034771252423497E-2</v>
      </c>
      <c r="BQ1199" s="165">
        <v>-3.5591358616589202</v>
      </c>
      <c r="BR1199" s="165">
        <v>-6.4173913970230698</v>
      </c>
      <c r="BS1199" s="284">
        <v>-0.36897980276664399</v>
      </c>
      <c r="BT1199" s="289"/>
      <c r="BU1199" s="279"/>
      <c r="BV1199" s="290"/>
      <c r="BW1199" s="289"/>
      <c r="BX1199" s="289"/>
      <c r="BY1199" s="289"/>
      <c r="BZ1199" s="289"/>
      <c r="CA1199" s="279"/>
      <c r="CB1199" s="290"/>
      <c r="CC1199" s="289"/>
      <c r="CD1199" s="279"/>
      <c r="CE1199" s="328"/>
      <c r="CF1199" s="290"/>
      <c r="CG1199" s="289"/>
      <c r="CH1199" s="279"/>
      <c r="CI1199" s="328"/>
      <c r="CJ1199" s="290"/>
      <c r="CK1199" s="289"/>
      <c r="CL1199" s="279"/>
      <c r="CM1199" s="328"/>
      <c r="CN1199" s="290"/>
      <c r="CO1199" s="289"/>
      <c r="CP1199" s="279"/>
      <c r="CQ1199" s="328"/>
      <c r="CR1199" s="290"/>
      <c r="CS1199" s="289"/>
      <c r="CT1199" s="279"/>
      <c r="CU1199" s="328"/>
      <c r="CV1199" s="328"/>
      <c r="CW1199" s="290"/>
      <c r="CX1199" s="289"/>
      <c r="CY1199" s="279"/>
      <c r="CZ1199" s="328"/>
      <c r="DA1199" s="328"/>
      <c r="DB1199" s="290"/>
      <c r="DC1199" s="289"/>
      <c r="DD1199" s="279"/>
      <c r="DE1199" s="328"/>
      <c r="DF1199" s="328"/>
      <c r="DG1199" s="290"/>
      <c r="DH1199" s="289"/>
      <c r="DI1199" s="284">
        <v>1.07805216312408</v>
      </c>
      <c r="DP1199" s="165"/>
      <c r="DQ1199" s="165"/>
      <c r="DR1199" s="165"/>
      <c r="ED1199" s="165"/>
      <c r="EE1199" s="165"/>
      <c r="EF1199" s="165"/>
      <c r="EG1199" s="165"/>
      <c r="EH1199" s="166"/>
      <c r="EI1199" s="165"/>
      <c r="EJ1199" s="164"/>
      <c r="EK1199" s="164"/>
      <c r="EL1199" s="278"/>
      <c r="EM1199" s="278"/>
      <c r="EN1199" s="278"/>
      <c r="EO1199" s="278"/>
      <c r="EP1199" s="278"/>
      <c r="EQ1199" s="278"/>
      <c r="ER1199" s="165"/>
      <c r="ES1199" s="166"/>
      <c r="ET1199" s="166"/>
      <c r="EU1199" s="166"/>
      <c r="EV1199" s="166"/>
      <c r="EW1199" s="166"/>
      <c r="EX1199" s="284"/>
    </row>
    <row r="1200" spans="1:156" ht="13" customHeight="1">
      <c r="A1200" s="160" t="s">
        <v>19</v>
      </c>
      <c r="C1200" s="160">
        <v>664702</v>
      </c>
      <c r="D1200" s="160">
        <v>17620</v>
      </c>
      <c r="E1200" s="160" t="s">
        <v>470</v>
      </c>
      <c r="F1200" s="160" t="s">
        <v>470</v>
      </c>
      <c r="G1200" s="175"/>
      <c r="H1200" s="168" t="s">
        <v>1230</v>
      </c>
      <c r="I1200" s="169" t="s">
        <v>1231</v>
      </c>
      <c r="J1200" s="170">
        <v>30</v>
      </c>
      <c r="K1200" s="161">
        <v>8</v>
      </c>
      <c r="Z1200" s="163">
        <v>73</v>
      </c>
      <c r="AA1200" s="163">
        <v>173</v>
      </c>
      <c r="AB1200" s="163">
        <v>158</v>
      </c>
      <c r="AC1200" s="163">
        <v>40</v>
      </c>
      <c r="AD1200" s="163">
        <v>31</v>
      </c>
      <c r="AE1200" s="163">
        <v>8</v>
      </c>
      <c r="AF1200" s="163">
        <v>0</v>
      </c>
      <c r="AG1200" s="163">
        <v>1</v>
      </c>
      <c r="AH1200" s="163">
        <v>26</v>
      </c>
      <c r="AI1200" s="163">
        <v>15</v>
      </c>
      <c r="AJ1200" s="163">
        <v>6</v>
      </c>
      <c r="AK1200" s="163">
        <v>1</v>
      </c>
      <c r="AL1200" s="163">
        <v>8</v>
      </c>
      <c r="AM1200" s="163">
        <v>0</v>
      </c>
      <c r="AN1200" s="163">
        <v>23</v>
      </c>
      <c r="AO1200" s="163">
        <v>0</v>
      </c>
      <c r="AP1200" s="163">
        <v>1</v>
      </c>
      <c r="AQ1200" s="163">
        <v>6</v>
      </c>
      <c r="AR1200" s="163">
        <v>5</v>
      </c>
      <c r="AS1200" s="278">
        <v>4.6242774E-2</v>
      </c>
      <c r="AT1200" s="278">
        <v>0.132947976</v>
      </c>
      <c r="AU1200" s="278">
        <v>0.30985915000000003</v>
      </c>
      <c r="AV1200" s="278">
        <v>0.33098591999999999</v>
      </c>
      <c r="AW1200" s="278">
        <v>4.9295770000000003E-2</v>
      </c>
      <c r="AX1200" s="278">
        <v>0.26760562999999998</v>
      </c>
      <c r="AY1200" s="456">
        <v>105.779</v>
      </c>
      <c r="AZ1200" s="278">
        <v>6.3291139999999996E-2</v>
      </c>
      <c r="BA1200" s="278">
        <v>0.41353383399999999</v>
      </c>
      <c r="BB1200" s="278">
        <v>0.22556390900000001</v>
      </c>
      <c r="BC1200" s="278">
        <v>0.36090225500000001</v>
      </c>
      <c r="BD1200" s="164">
        <v>0.28888888800000001</v>
      </c>
      <c r="BE1200" s="164">
        <v>0.25316455599999999</v>
      </c>
      <c r="BF1200" s="164">
        <v>0.28742514899999999</v>
      </c>
      <c r="BG1200" s="164">
        <v>0.32278480999999998</v>
      </c>
      <c r="BH1200" s="164">
        <v>0.61020995899999997</v>
      </c>
      <c r="BI1200" s="164">
        <v>6.9620254000000006E-2</v>
      </c>
      <c r="BJ1200" s="165">
        <v>44.9068897130796</v>
      </c>
      <c r="BK1200" s="164">
        <v>0.27059718663107102</v>
      </c>
      <c r="BL1200" s="165">
        <v>-5.9657865226847901</v>
      </c>
      <c r="BM1200" s="165">
        <v>14.0872095167057</v>
      </c>
      <c r="BN1200" s="165">
        <v>70.562241877465496</v>
      </c>
      <c r="BO1200" s="165">
        <v>0.220011525899385</v>
      </c>
      <c r="BP1200" s="165">
        <v>1.33274486241862</v>
      </c>
      <c r="BQ1200" s="165">
        <v>6.5838897573182402</v>
      </c>
      <c r="BR1200" s="165">
        <v>-4.5278259245326602</v>
      </c>
      <c r="BS1200" s="284">
        <v>0.68255959831786395</v>
      </c>
      <c r="BT1200" s="289"/>
      <c r="BU1200" s="279"/>
      <c r="BV1200" s="290"/>
      <c r="BW1200" s="289"/>
      <c r="BX1200" s="289"/>
      <c r="BY1200" s="289"/>
      <c r="BZ1200" s="289"/>
      <c r="CA1200" s="279"/>
      <c r="CB1200" s="290"/>
      <c r="CC1200" s="289"/>
      <c r="CD1200" s="279"/>
      <c r="CE1200" s="328"/>
      <c r="CF1200" s="290"/>
      <c r="CG1200" s="289"/>
      <c r="CH1200" s="279"/>
      <c r="CI1200" s="328"/>
      <c r="CJ1200" s="290"/>
      <c r="CK1200" s="289"/>
      <c r="CL1200" s="279"/>
      <c r="CM1200" s="328"/>
      <c r="CN1200" s="290"/>
      <c r="CO1200" s="289"/>
      <c r="CP1200" s="279"/>
      <c r="CQ1200" s="328"/>
      <c r="CR1200" s="290"/>
      <c r="CS1200" s="289"/>
      <c r="CT1200" s="279"/>
      <c r="CU1200" s="328"/>
      <c r="CV1200" s="328"/>
      <c r="CW1200" s="290"/>
      <c r="CX1200" s="289"/>
      <c r="CY1200" s="279"/>
      <c r="CZ1200" s="328"/>
      <c r="DA1200" s="328"/>
      <c r="DB1200" s="290"/>
      <c r="DC1200" s="289"/>
      <c r="DD1200" s="279"/>
      <c r="DE1200" s="328"/>
      <c r="DF1200" s="328"/>
      <c r="DG1200" s="290"/>
      <c r="DH1200" s="289"/>
      <c r="DI1200" s="284">
        <v>5.1891160011291504</v>
      </c>
      <c r="DP1200" s="165"/>
      <c r="DQ1200" s="165"/>
      <c r="DR1200" s="165"/>
      <c r="ED1200" s="165"/>
      <c r="EE1200" s="165"/>
      <c r="EF1200" s="165"/>
      <c r="EG1200" s="165"/>
      <c r="EH1200" s="166"/>
      <c r="EI1200" s="165"/>
      <c r="EJ1200" s="164"/>
      <c r="EK1200" s="164"/>
      <c r="EL1200" s="278"/>
      <c r="EM1200" s="278"/>
      <c r="EN1200" s="278"/>
      <c r="EO1200" s="278"/>
      <c r="EP1200" s="278"/>
      <c r="EQ1200" s="278"/>
      <c r="ER1200" s="165"/>
      <c r="ES1200" s="166"/>
      <c r="ET1200" s="166"/>
      <c r="EU1200" s="166"/>
      <c r="EV1200" s="166"/>
      <c r="EW1200" s="166"/>
      <c r="EX1200" s="284"/>
    </row>
    <row r="1201" spans="1:156" ht="13" customHeight="1">
      <c r="A1201" s="160" t="s">
        <v>19</v>
      </c>
      <c r="B1201" s="160">
        <v>9784</v>
      </c>
      <c r="C1201" s="160">
        <v>572191</v>
      </c>
      <c r="D1201" s="160">
        <v>11489</v>
      </c>
      <c r="E1201" s="160" t="s">
        <v>164</v>
      </c>
      <c r="F1201" s="160" t="s">
        <v>164</v>
      </c>
      <c r="G1201" s="175"/>
      <c r="H1201" s="162" t="s">
        <v>288</v>
      </c>
      <c r="I1201" s="162" t="s">
        <v>1916</v>
      </c>
      <c r="J1201" s="161">
        <v>34</v>
      </c>
      <c r="K1201" s="161">
        <v>8</v>
      </c>
      <c r="L1201" s="161" t="s">
        <v>837</v>
      </c>
      <c r="Z1201" s="163">
        <v>77</v>
      </c>
      <c r="AA1201" s="163">
        <v>187</v>
      </c>
      <c r="AB1201" s="163">
        <v>167</v>
      </c>
      <c r="AC1201" s="163">
        <v>37</v>
      </c>
      <c r="AD1201" s="163">
        <v>19</v>
      </c>
      <c r="AE1201" s="163">
        <v>12</v>
      </c>
      <c r="AF1201" s="163">
        <v>1</v>
      </c>
      <c r="AG1201" s="163">
        <v>5</v>
      </c>
      <c r="AH1201" s="163">
        <v>23</v>
      </c>
      <c r="AI1201" s="163">
        <v>21</v>
      </c>
      <c r="AJ1201" s="163">
        <v>7</v>
      </c>
      <c r="AK1201" s="163">
        <v>3</v>
      </c>
      <c r="AL1201" s="163">
        <v>17</v>
      </c>
      <c r="AM1201" s="163">
        <v>0</v>
      </c>
      <c r="AN1201" s="163">
        <v>66</v>
      </c>
      <c r="AO1201" s="163">
        <v>1</v>
      </c>
      <c r="AP1201" s="163">
        <v>1</v>
      </c>
      <c r="AQ1201" s="163">
        <v>1</v>
      </c>
      <c r="AR1201" s="163">
        <v>3</v>
      </c>
      <c r="AS1201" s="278">
        <v>9.0909089999999998E-2</v>
      </c>
      <c r="AT1201" s="278">
        <v>0.35294117600000002</v>
      </c>
      <c r="AU1201" s="278">
        <v>0.43689319999999998</v>
      </c>
      <c r="AV1201" s="278">
        <v>0.31067960999999999</v>
      </c>
      <c r="AW1201" s="278">
        <v>0.13592233000000001</v>
      </c>
      <c r="AX1201" s="278">
        <v>0.48543689000000001</v>
      </c>
      <c r="AY1201" s="456">
        <v>111.328</v>
      </c>
      <c r="AZ1201" s="278">
        <v>0.18070652000000001</v>
      </c>
      <c r="BA1201" s="278">
        <v>0.30526315700000001</v>
      </c>
      <c r="BB1201" s="278">
        <v>0.2</v>
      </c>
      <c r="BC1201" s="278">
        <v>0.49473684200000001</v>
      </c>
      <c r="BD1201" s="164">
        <v>0.32989690700000002</v>
      </c>
      <c r="BE1201" s="164">
        <v>0.22155688600000001</v>
      </c>
      <c r="BF1201" s="164">
        <v>0.29569892399999997</v>
      </c>
      <c r="BG1201" s="164">
        <v>0.39520958</v>
      </c>
      <c r="BH1201" s="164">
        <v>0.69090850400000003</v>
      </c>
      <c r="BI1201" s="164">
        <v>0.173652694</v>
      </c>
      <c r="BJ1201" s="165">
        <v>112.01054190117</v>
      </c>
      <c r="BK1201" s="164">
        <v>0.30323638775015299</v>
      </c>
      <c r="BL1201" s="165">
        <v>-1.5596957928242801</v>
      </c>
      <c r="BM1201" s="165">
        <v>20.116086053222102</v>
      </c>
      <c r="BN1201" s="165">
        <v>92.598777118347201</v>
      </c>
      <c r="BO1201" s="165">
        <v>-0.87076347558351297</v>
      </c>
      <c r="BP1201" s="165">
        <v>9.1897527221590197E-2</v>
      </c>
      <c r="BQ1201" s="165">
        <v>5.4079395504926602</v>
      </c>
      <c r="BR1201" s="165">
        <v>-1.5008031679059</v>
      </c>
      <c r="BS1201" s="284">
        <v>0.56064745665107796</v>
      </c>
      <c r="BT1201" s="289"/>
      <c r="BU1201" s="279"/>
      <c r="BV1201" s="290"/>
      <c r="BW1201" s="289"/>
      <c r="BX1201" s="289"/>
      <c r="BY1201" s="289"/>
      <c r="BZ1201" s="289"/>
      <c r="CA1201" s="279"/>
      <c r="CB1201" s="290"/>
      <c r="CC1201" s="289"/>
      <c r="CD1201" s="279"/>
      <c r="CE1201" s="328"/>
      <c r="CF1201" s="290"/>
      <c r="CG1201" s="289"/>
      <c r="CH1201" s="279"/>
      <c r="CI1201" s="328"/>
      <c r="CJ1201" s="290"/>
      <c r="CK1201" s="289"/>
      <c r="CL1201" s="279"/>
      <c r="CM1201" s="328"/>
      <c r="CN1201" s="290"/>
      <c r="CO1201" s="289"/>
      <c r="CP1201" s="279"/>
      <c r="CQ1201" s="328"/>
      <c r="CR1201" s="290"/>
      <c r="CS1201" s="289"/>
      <c r="CT1201" s="279"/>
      <c r="CU1201" s="328"/>
      <c r="CV1201" s="328"/>
      <c r="CW1201" s="290"/>
      <c r="CX1201" s="289"/>
      <c r="CY1201" s="279"/>
      <c r="CZ1201" s="328"/>
      <c r="DA1201" s="328"/>
      <c r="DB1201" s="290"/>
      <c r="DC1201" s="289"/>
      <c r="DD1201" s="279"/>
      <c r="DE1201" s="328"/>
      <c r="DF1201" s="328"/>
      <c r="DG1201" s="290"/>
      <c r="DH1201" s="289"/>
      <c r="DI1201" s="284">
        <v>0.50685751438140803</v>
      </c>
      <c r="DP1201" s="165"/>
      <c r="DQ1201" s="165"/>
      <c r="DR1201" s="165"/>
      <c r="ED1201" s="165"/>
      <c r="EE1201" s="165"/>
      <c r="EF1201" s="165"/>
      <c r="EG1201" s="165"/>
      <c r="EH1201" s="166"/>
      <c r="EI1201" s="165"/>
      <c r="EJ1201" s="164"/>
      <c r="EK1201" s="164"/>
      <c r="EL1201" s="278"/>
      <c r="EM1201" s="278"/>
      <c r="EN1201" s="278"/>
      <c r="EO1201" s="278"/>
      <c r="EP1201" s="278"/>
      <c r="EQ1201" s="278"/>
      <c r="ER1201" s="165"/>
      <c r="ES1201" s="166"/>
      <c r="ET1201" s="166"/>
      <c r="EU1201" s="166"/>
      <c r="EV1201" s="166"/>
      <c r="EW1201" s="166"/>
      <c r="EX1201" s="284"/>
    </row>
    <row r="1202" spans="1:156" ht="13" customHeight="1">
      <c r="A1202" s="160" t="s">
        <v>19</v>
      </c>
      <c r="B1202" s="160">
        <v>13088</v>
      </c>
      <c r="C1202" s="160">
        <v>680737</v>
      </c>
      <c r="D1202" s="160">
        <v>24605</v>
      </c>
      <c r="E1202" s="160" t="s">
        <v>14</v>
      </c>
      <c r="F1202" s="160" t="s">
        <v>14</v>
      </c>
      <c r="G1202" s="175"/>
      <c r="H1202" s="162" t="s">
        <v>4035</v>
      </c>
      <c r="I1202" s="162" t="s">
        <v>596</v>
      </c>
      <c r="J1202" s="160">
        <v>29</v>
      </c>
      <c r="K1202" s="161">
        <v>8</v>
      </c>
      <c r="L1202" s="161" t="s">
        <v>837</v>
      </c>
      <c r="Z1202" s="163">
        <v>3</v>
      </c>
      <c r="AA1202" s="163">
        <v>4</v>
      </c>
      <c r="AB1202" s="163">
        <v>2</v>
      </c>
      <c r="AC1202" s="163">
        <v>0</v>
      </c>
      <c r="AD1202" s="163">
        <v>0</v>
      </c>
      <c r="AE1202" s="163">
        <v>0</v>
      </c>
      <c r="AF1202" s="163">
        <v>0</v>
      </c>
      <c r="AG1202" s="163">
        <v>0</v>
      </c>
      <c r="AH1202" s="163">
        <v>2</v>
      </c>
      <c r="AI1202" s="163">
        <v>0</v>
      </c>
      <c r="AJ1202" s="163">
        <v>1</v>
      </c>
      <c r="AK1202" s="163">
        <v>0</v>
      </c>
      <c r="AL1202" s="163">
        <v>2</v>
      </c>
      <c r="AM1202" s="163">
        <v>0</v>
      </c>
      <c r="AN1202" s="163">
        <v>0</v>
      </c>
      <c r="AO1202" s="163">
        <v>0</v>
      </c>
      <c r="AP1202" s="163">
        <v>0</v>
      </c>
      <c r="AQ1202" s="163">
        <v>0</v>
      </c>
      <c r="AR1202" s="163">
        <v>0</v>
      </c>
      <c r="AS1202" s="278">
        <v>0.5</v>
      </c>
      <c r="AT1202" s="278">
        <v>0</v>
      </c>
      <c r="AU1202" s="278">
        <v>1</v>
      </c>
      <c r="AV1202" s="278">
        <v>0</v>
      </c>
      <c r="AW1202" s="278">
        <v>0</v>
      </c>
      <c r="AX1202" s="278">
        <v>0</v>
      </c>
      <c r="AY1202" s="456">
        <v>77.834900000000005</v>
      </c>
      <c r="AZ1202" s="278">
        <v>4.7619050000000003E-2</v>
      </c>
      <c r="BA1202" s="278">
        <v>0.5</v>
      </c>
      <c r="BB1202" s="278">
        <v>0</v>
      </c>
      <c r="BC1202" s="278">
        <v>0.5</v>
      </c>
      <c r="BD1202" s="164">
        <v>0</v>
      </c>
      <c r="BE1202" s="164">
        <v>0</v>
      </c>
      <c r="BF1202" s="164">
        <v>0.5</v>
      </c>
      <c r="BG1202" s="164">
        <v>0</v>
      </c>
      <c r="BH1202" s="164">
        <v>0.5</v>
      </c>
      <c r="BI1202" s="164">
        <v>0</v>
      </c>
      <c r="BJ1202" s="165">
        <v>0</v>
      </c>
      <c r="BK1202" s="164">
        <v>0.34664946794509799</v>
      </c>
      <c r="BL1202" s="165">
        <v>0.10573141390867</v>
      </c>
      <c r="BM1202" s="165">
        <v>0.56938450152463704</v>
      </c>
      <c r="BN1202" s="165">
        <v>124.094288428027</v>
      </c>
      <c r="BO1202" s="165">
        <v>0.14452412357933</v>
      </c>
      <c r="BP1202" s="165">
        <v>0.18736142013221899</v>
      </c>
      <c r="BQ1202" s="165">
        <v>0.451303215906391</v>
      </c>
      <c r="BR1202" s="165">
        <v>0.29826949743963299</v>
      </c>
      <c r="BS1202" s="284">
        <v>4.6787135435587601E-2</v>
      </c>
      <c r="BT1202" s="289"/>
      <c r="BU1202" s="279"/>
      <c r="BV1202" s="290"/>
      <c r="BW1202" s="289"/>
      <c r="BX1202" s="289"/>
      <c r="BY1202" s="289"/>
      <c r="BZ1202" s="289"/>
      <c r="CA1202" s="279"/>
      <c r="CB1202" s="290"/>
      <c r="CC1202" s="289"/>
      <c r="CD1202" s="279"/>
      <c r="CE1202" s="328"/>
      <c r="CF1202" s="290"/>
      <c r="CG1202" s="289"/>
      <c r="CH1202" s="279"/>
      <c r="CI1202" s="328"/>
      <c r="CJ1202" s="290"/>
      <c r="CK1202" s="289"/>
      <c r="CL1202" s="279"/>
      <c r="CM1202" s="328"/>
      <c r="CN1202" s="290"/>
      <c r="CO1202" s="289"/>
      <c r="CP1202" s="279"/>
      <c r="CQ1202" s="328"/>
      <c r="CR1202" s="290"/>
      <c r="CS1202" s="289"/>
      <c r="CT1202" s="279"/>
      <c r="CU1202" s="328"/>
      <c r="CV1202" s="328"/>
      <c r="CW1202" s="290"/>
      <c r="CX1202" s="289"/>
      <c r="CY1202" s="279"/>
      <c r="CZ1202" s="328"/>
      <c r="DA1202" s="328"/>
      <c r="DB1202" s="290"/>
      <c r="DC1202" s="289"/>
      <c r="DD1202" s="279"/>
      <c r="DE1202" s="328"/>
      <c r="DF1202" s="328"/>
      <c r="DG1202" s="290"/>
      <c r="DH1202" s="183"/>
      <c r="DI1202" s="284">
        <v>1.60949975252151E-2</v>
      </c>
      <c r="DP1202" s="165"/>
      <c r="DQ1202" s="165"/>
      <c r="DR1202" s="165"/>
      <c r="ED1202" s="165"/>
      <c r="EE1202" s="165"/>
      <c r="EF1202" s="165"/>
      <c r="EG1202" s="165"/>
      <c r="EH1202" s="166"/>
      <c r="EI1202" s="165"/>
      <c r="EL1202" s="278"/>
      <c r="EM1202" s="278"/>
      <c r="EN1202" s="278"/>
      <c r="EO1202" s="278"/>
      <c r="EP1202" s="278"/>
      <c r="EQ1202" s="278"/>
      <c r="ER1202" s="165"/>
    </row>
    <row r="1203" spans="1:156" ht="13" customHeight="1">
      <c r="A1203" s="160" t="s">
        <v>19</v>
      </c>
      <c r="C1203" s="160">
        <v>678489</v>
      </c>
      <c r="D1203" s="160">
        <v>23968</v>
      </c>
      <c r="E1203" s="160" t="s">
        <v>45</v>
      </c>
      <c r="F1203" s="160" t="s">
        <v>45</v>
      </c>
      <c r="G1203" s="175"/>
      <c r="H1203" s="162" t="s">
        <v>4022</v>
      </c>
      <c r="I1203" s="162" t="s">
        <v>548</v>
      </c>
      <c r="J1203" s="160">
        <v>24</v>
      </c>
      <c r="K1203" s="161">
        <v>8</v>
      </c>
      <c r="Z1203" s="163">
        <v>5</v>
      </c>
      <c r="AA1203" s="163">
        <v>16</v>
      </c>
      <c r="AB1203" s="163">
        <v>15</v>
      </c>
      <c r="AC1203" s="163">
        <v>3</v>
      </c>
      <c r="AD1203" s="163">
        <v>1</v>
      </c>
      <c r="AE1203" s="163">
        <v>2</v>
      </c>
      <c r="AF1203" s="163">
        <v>0</v>
      </c>
      <c r="AG1203" s="163">
        <v>0</v>
      </c>
      <c r="AH1203" s="163">
        <v>1</v>
      </c>
      <c r="AI1203" s="163">
        <v>4</v>
      </c>
      <c r="AJ1203" s="163">
        <v>0</v>
      </c>
      <c r="AK1203" s="163">
        <v>0</v>
      </c>
      <c r="AL1203" s="163">
        <v>0</v>
      </c>
      <c r="AM1203" s="163">
        <v>0</v>
      </c>
      <c r="AN1203" s="163">
        <v>5</v>
      </c>
      <c r="AO1203" s="163">
        <v>0</v>
      </c>
      <c r="AP1203" s="163">
        <v>1</v>
      </c>
      <c r="AQ1203" s="163">
        <v>0</v>
      </c>
      <c r="AR1203" s="163">
        <v>0</v>
      </c>
      <c r="AS1203" s="278">
        <v>0</v>
      </c>
      <c r="AT1203" s="278">
        <v>0.3125</v>
      </c>
      <c r="AU1203" s="278">
        <v>0.36363635999999999</v>
      </c>
      <c r="AV1203" s="278">
        <v>0.27272727000000002</v>
      </c>
      <c r="AW1203" s="278">
        <v>0</v>
      </c>
      <c r="AX1203" s="278">
        <v>0.27272727000000002</v>
      </c>
      <c r="AY1203" s="456">
        <v>101.273</v>
      </c>
      <c r="AZ1203" s="278">
        <v>0.15068492999999999</v>
      </c>
      <c r="BA1203" s="278">
        <v>0.3</v>
      </c>
      <c r="BB1203" s="278">
        <v>0.3</v>
      </c>
      <c r="BC1203" s="278">
        <v>0.4</v>
      </c>
      <c r="BD1203" s="164">
        <v>0.27272727200000002</v>
      </c>
      <c r="BE1203" s="164">
        <v>0.2</v>
      </c>
      <c r="BF1203" s="164">
        <v>0.1875</v>
      </c>
      <c r="BG1203" s="164">
        <v>0.33333333300000001</v>
      </c>
      <c r="BH1203" s="164">
        <v>0.52083333300000001</v>
      </c>
      <c r="BI1203" s="164">
        <v>0.133333333</v>
      </c>
      <c r="BJ1203" s="165">
        <v>87.637201220827095</v>
      </c>
      <c r="BK1203" s="164">
        <v>0.213093772530555</v>
      </c>
      <c r="BL1203" s="165">
        <v>-1.2887042241175199</v>
      </c>
      <c r="BM1203" s="165">
        <v>0.56590812634634202</v>
      </c>
      <c r="BN1203" s="165">
        <v>29.554398638997402</v>
      </c>
      <c r="BO1203" s="165">
        <v>8.8203919978176004E-2</v>
      </c>
      <c r="BP1203" s="165">
        <v>5.0498843658715403E-2</v>
      </c>
      <c r="BQ1203" s="165">
        <v>0.23473705379249801</v>
      </c>
      <c r="BR1203" s="165">
        <v>-1.2662521076392901</v>
      </c>
      <c r="BS1203" s="284">
        <v>2.4335466578679198E-2</v>
      </c>
      <c r="BT1203" s="289"/>
      <c r="BU1203" s="279"/>
      <c r="BV1203" s="290"/>
      <c r="BW1203" s="289"/>
      <c r="BX1203" s="289"/>
      <c r="BY1203" s="289"/>
      <c r="BZ1203" s="289"/>
      <c r="CA1203" s="279"/>
      <c r="CB1203" s="290"/>
      <c r="CC1203" s="289"/>
      <c r="CD1203" s="279"/>
      <c r="CE1203" s="328"/>
      <c r="CF1203" s="290"/>
      <c r="CG1203" s="289"/>
      <c r="CH1203" s="279"/>
      <c r="CI1203" s="328"/>
      <c r="CJ1203" s="290"/>
      <c r="CK1203" s="289"/>
      <c r="CL1203" s="279"/>
      <c r="CM1203" s="328"/>
      <c r="CN1203" s="290"/>
      <c r="CO1203" s="289"/>
      <c r="CP1203" s="279"/>
      <c r="CQ1203" s="328"/>
      <c r="CR1203" s="290"/>
      <c r="CS1203" s="289"/>
      <c r="CT1203" s="279"/>
      <c r="CU1203" s="328"/>
      <c r="CV1203" s="328"/>
      <c r="CW1203" s="290"/>
      <c r="CX1203" s="289"/>
      <c r="CY1203" s="279"/>
      <c r="CZ1203" s="328"/>
      <c r="DA1203" s="328"/>
      <c r="DB1203" s="290"/>
      <c r="DC1203" s="289"/>
      <c r="DD1203" s="279"/>
      <c r="DE1203" s="328"/>
      <c r="DF1203" s="328"/>
      <c r="DG1203" s="290"/>
      <c r="DH1203" s="183"/>
      <c r="DI1203" s="284">
        <v>0.97944046556949604</v>
      </c>
      <c r="DP1203" s="165"/>
      <c r="DQ1203" s="165"/>
      <c r="DR1203" s="165"/>
      <c r="ED1203" s="165"/>
      <c r="EE1203" s="165"/>
      <c r="EF1203" s="165"/>
      <c r="EG1203" s="165"/>
      <c r="EH1203" s="166"/>
      <c r="EI1203" s="165"/>
      <c r="EL1203" s="278"/>
      <c r="EM1203" s="278"/>
      <c r="EN1203" s="278"/>
      <c r="EO1203" s="278"/>
      <c r="EP1203" s="278"/>
      <c r="EQ1203" s="278"/>
      <c r="ER1203" s="165"/>
      <c r="EZ1203" s="167"/>
    </row>
    <row r="1204" spans="1:156" ht="13" customHeight="1">
      <c r="A1204" s="160" t="s">
        <v>19</v>
      </c>
      <c r="B1204" s="160">
        <v>12400</v>
      </c>
      <c r="C1204" s="160">
        <v>682657</v>
      </c>
      <c r="D1204" s="160">
        <v>26540</v>
      </c>
      <c r="E1204" s="160" t="s">
        <v>213</v>
      </c>
      <c r="F1204" s="160" t="s">
        <v>213</v>
      </c>
      <c r="G1204" s="175"/>
      <c r="H1204" s="162" t="s">
        <v>3461</v>
      </c>
      <c r="I1204" s="162" t="s">
        <v>1857</v>
      </c>
      <c r="J1204" s="160">
        <v>23</v>
      </c>
      <c r="K1204" s="161">
        <v>8</v>
      </c>
      <c r="L1204" s="161" t="s">
        <v>2545</v>
      </c>
      <c r="Z1204" s="163">
        <v>72</v>
      </c>
      <c r="AA1204" s="163">
        <v>255</v>
      </c>
      <c r="AB1204" s="163">
        <v>240</v>
      </c>
      <c r="AC1204" s="163">
        <v>57</v>
      </c>
      <c r="AD1204" s="163">
        <v>39</v>
      </c>
      <c r="AE1204" s="163">
        <v>12</v>
      </c>
      <c r="AF1204" s="163">
        <v>1</v>
      </c>
      <c r="AG1204" s="163">
        <v>5</v>
      </c>
      <c r="AH1204" s="163">
        <v>26</v>
      </c>
      <c r="AI1204" s="163">
        <v>26</v>
      </c>
      <c r="AJ1204" s="163">
        <v>5</v>
      </c>
      <c r="AK1204" s="163">
        <v>1</v>
      </c>
      <c r="AL1204" s="163">
        <v>8</v>
      </c>
      <c r="AM1204" s="163">
        <v>0</v>
      </c>
      <c r="AN1204" s="163">
        <v>53</v>
      </c>
      <c r="AO1204" s="163">
        <v>1</v>
      </c>
      <c r="AP1204" s="163">
        <v>3</v>
      </c>
      <c r="AQ1204" s="163">
        <v>3</v>
      </c>
      <c r="AR1204" s="163">
        <v>5</v>
      </c>
      <c r="AS1204" s="278">
        <v>3.1372549E-2</v>
      </c>
      <c r="AT1204" s="278">
        <v>0.20784313700000001</v>
      </c>
      <c r="AU1204" s="278">
        <v>0.47668393999999997</v>
      </c>
      <c r="AV1204" s="278">
        <v>0.18134715000000001</v>
      </c>
      <c r="AW1204" s="278">
        <v>3.1088080000000001E-2</v>
      </c>
      <c r="AX1204" s="278">
        <v>0.27979274999999998</v>
      </c>
      <c r="AY1204" s="456">
        <v>107.446</v>
      </c>
      <c r="AZ1204" s="278">
        <v>0.10548977</v>
      </c>
      <c r="BA1204" s="278">
        <v>0.40641711200000002</v>
      </c>
      <c r="BB1204" s="278">
        <v>0.18716577500000001</v>
      </c>
      <c r="BC1204" s="278">
        <v>0.40641711200000002</v>
      </c>
      <c r="BD1204" s="164">
        <v>0.28108108100000001</v>
      </c>
      <c r="BE1204" s="164">
        <v>0.23749999999999999</v>
      </c>
      <c r="BF1204" s="164">
        <v>0.26190476099999999</v>
      </c>
      <c r="BG1204" s="164">
        <v>0.35833333299999998</v>
      </c>
      <c r="BH1204" s="164">
        <v>0.62023809399999996</v>
      </c>
      <c r="BI1204" s="164">
        <v>0.120833333</v>
      </c>
      <c r="BJ1204" s="165">
        <v>77.940668798692201</v>
      </c>
      <c r="BK1204" s="164">
        <v>0.26943835190364201</v>
      </c>
      <c r="BL1204" s="165">
        <v>-9.0301953994062192</v>
      </c>
      <c r="BM1204" s="165">
        <v>20.527688936111598</v>
      </c>
      <c r="BN1204" s="165">
        <v>71.283155756507298</v>
      </c>
      <c r="BO1204" s="165">
        <v>-2.2962184844387199E-2</v>
      </c>
      <c r="BP1204" s="165">
        <v>1.0101201608777</v>
      </c>
      <c r="BQ1204" s="165">
        <v>-0.49905683028962999</v>
      </c>
      <c r="BR1204" s="165">
        <v>-7.4167436130669397</v>
      </c>
      <c r="BS1204" s="284">
        <v>-5.1737808829749397E-2</v>
      </c>
      <c r="BT1204" s="289"/>
      <c r="BU1204" s="279"/>
      <c r="BV1204" s="290"/>
      <c r="BW1204" s="289"/>
      <c r="BX1204" s="289"/>
      <c r="BY1204" s="289"/>
      <c r="BZ1204" s="289"/>
      <c r="CA1204" s="279"/>
      <c r="CB1204" s="290"/>
      <c r="CC1204" s="289"/>
      <c r="CD1204" s="279"/>
      <c r="CE1204" s="328"/>
      <c r="CF1204" s="290"/>
      <c r="CG1204" s="289"/>
      <c r="CH1204" s="279"/>
      <c r="CI1204" s="328"/>
      <c r="CJ1204" s="290"/>
      <c r="CK1204" s="289"/>
      <c r="CL1204" s="279"/>
      <c r="CM1204" s="328"/>
      <c r="CN1204" s="290"/>
      <c r="CO1204" s="289"/>
      <c r="CP1204" s="279"/>
      <c r="CQ1204" s="328"/>
      <c r="CR1204" s="290"/>
      <c r="CS1204" s="289"/>
      <c r="CT1204" s="279"/>
      <c r="CU1204" s="328"/>
      <c r="CV1204" s="328"/>
      <c r="CW1204" s="290"/>
      <c r="CX1204" s="289"/>
      <c r="CY1204" s="279"/>
      <c r="CZ1204" s="328"/>
      <c r="DA1204" s="328"/>
      <c r="DB1204" s="290"/>
      <c r="DC1204" s="289"/>
      <c r="DD1204" s="279"/>
      <c r="DE1204" s="328"/>
      <c r="DF1204" s="328"/>
      <c r="DG1204" s="290"/>
      <c r="DH1204" s="183"/>
      <c r="DI1204" s="284">
        <v>-1.81215667724609</v>
      </c>
      <c r="DP1204" s="165"/>
      <c r="DQ1204" s="165"/>
      <c r="DR1204" s="165"/>
      <c r="ED1204" s="165"/>
      <c r="EE1204" s="165"/>
      <c r="EF1204" s="165"/>
      <c r="EG1204" s="165"/>
      <c r="EH1204" s="166"/>
      <c r="EI1204" s="165"/>
      <c r="EL1204" s="278"/>
      <c r="EM1204" s="278"/>
      <c r="EN1204" s="278"/>
      <c r="EO1204" s="278"/>
      <c r="EP1204" s="278"/>
      <c r="EQ1204" s="278"/>
      <c r="ER1204" s="165"/>
    </row>
    <row r="1205" spans="1:156" ht="13" customHeight="1">
      <c r="A1205" s="160" t="s">
        <v>19</v>
      </c>
      <c r="C1205" s="160">
        <v>670276</v>
      </c>
      <c r="D1205" s="160">
        <v>22411</v>
      </c>
      <c r="E1205" s="160" t="s">
        <v>13</v>
      </c>
      <c r="F1205" s="160" t="s">
        <v>13</v>
      </c>
      <c r="G1205" s="175"/>
      <c r="H1205" s="162" t="s">
        <v>1908</v>
      </c>
      <c r="I1205" s="162" t="s">
        <v>1038</v>
      </c>
      <c r="J1205" s="160">
        <v>28</v>
      </c>
      <c r="K1205" s="161">
        <v>8</v>
      </c>
      <c r="Z1205" s="163">
        <v>5</v>
      </c>
      <c r="AA1205" s="163">
        <v>8</v>
      </c>
      <c r="AB1205" s="163">
        <v>8</v>
      </c>
      <c r="AC1205" s="163">
        <v>2</v>
      </c>
      <c r="AD1205" s="163">
        <v>2</v>
      </c>
      <c r="AE1205" s="163">
        <v>0</v>
      </c>
      <c r="AF1205" s="163">
        <v>0</v>
      </c>
      <c r="AG1205" s="163">
        <v>0</v>
      </c>
      <c r="AH1205" s="163">
        <v>0</v>
      </c>
      <c r="AI1205" s="163">
        <v>1</v>
      </c>
      <c r="AJ1205" s="163">
        <v>0</v>
      </c>
      <c r="AK1205" s="163">
        <v>0</v>
      </c>
      <c r="AL1205" s="163">
        <v>0</v>
      </c>
      <c r="AM1205" s="163">
        <v>0</v>
      </c>
      <c r="AN1205" s="163">
        <v>2</v>
      </c>
      <c r="AO1205" s="163">
        <v>0</v>
      </c>
      <c r="AP1205" s="163">
        <v>0</v>
      </c>
      <c r="AQ1205" s="163">
        <v>0</v>
      </c>
      <c r="AR1205" s="163">
        <v>0</v>
      </c>
      <c r="AS1205" s="278">
        <v>0</v>
      </c>
      <c r="AT1205" s="278">
        <v>0.25</v>
      </c>
      <c r="AU1205" s="278">
        <v>0.33333332999999998</v>
      </c>
      <c r="AV1205" s="278">
        <v>0.5</v>
      </c>
      <c r="AW1205" s="278">
        <v>0</v>
      </c>
      <c r="AX1205" s="278">
        <v>0.16666666999999999</v>
      </c>
      <c r="AY1205" s="456">
        <v>97.855099999999993</v>
      </c>
      <c r="AZ1205" s="278">
        <v>0.04</v>
      </c>
      <c r="BA1205" s="278">
        <v>0.5</v>
      </c>
      <c r="BB1205" s="278">
        <v>0.16666666599999999</v>
      </c>
      <c r="BC1205" s="278">
        <v>0.33333333300000001</v>
      </c>
      <c r="BD1205" s="164">
        <v>0.33333333300000001</v>
      </c>
      <c r="BE1205" s="164">
        <v>0.25</v>
      </c>
      <c r="BF1205" s="164">
        <v>0.25</v>
      </c>
      <c r="BG1205" s="164">
        <v>0.25</v>
      </c>
      <c r="BH1205" s="164">
        <v>0.5</v>
      </c>
      <c r="BI1205" s="164">
        <v>0</v>
      </c>
      <c r="BJ1205" s="165">
        <v>0</v>
      </c>
      <c r="BK1205" s="164">
        <v>0.22170233726501401</v>
      </c>
      <c r="BL1205" s="165">
        <v>-0.58918907099358697</v>
      </c>
      <c r="BM1205" s="165">
        <v>0.33811710423834601</v>
      </c>
      <c r="BN1205" s="165">
        <v>34.908127097416099</v>
      </c>
      <c r="BO1205" s="165">
        <v>0.121765371865074</v>
      </c>
      <c r="BP1205" s="165">
        <v>-1.3222800684161399E-2</v>
      </c>
      <c r="BQ1205" s="165">
        <v>-0.824012465676776</v>
      </c>
      <c r="BR1205" s="165">
        <v>-0.62156302285801501</v>
      </c>
      <c r="BS1205" s="284">
        <v>-8.5426341921366805E-2</v>
      </c>
      <c r="BT1205" s="289"/>
      <c r="BU1205" s="279"/>
      <c r="BV1205" s="290"/>
      <c r="BW1205" s="289"/>
      <c r="BX1205" s="289"/>
      <c r="BY1205" s="289"/>
      <c r="BZ1205" s="289"/>
      <c r="CA1205" s="279"/>
      <c r="CB1205" s="290"/>
      <c r="CC1205" s="289"/>
      <c r="CD1205" s="279"/>
      <c r="CE1205" s="328"/>
      <c r="CF1205" s="290"/>
      <c r="CG1205" s="289"/>
      <c r="CH1205" s="279"/>
      <c r="CI1205" s="328"/>
      <c r="CJ1205" s="290"/>
      <c r="CK1205" s="289"/>
      <c r="CL1205" s="279"/>
      <c r="CM1205" s="328"/>
      <c r="CN1205" s="290"/>
      <c r="CO1205" s="289"/>
      <c r="CP1205" s="279"/>
      <c r="CQ1205" s="328"/>
      <c r="CR1205" s="290"/>
      <c r="CS1205" s="289"/>
      <c r="CT1205" s="279"/>
      <c r="CU1205" s="328"/>
      <c r="CV1205" s="328"/>
      <c r="CW1205" s="290"/>
      <c r="CX1205" s="289"/>
      <c r="CY1205" s="279"/>
      <c r="CZ1205" s="328"/>
      <c r="DA1205" s="328"/>
      <c r="DB1205" s="290"/>
      <c r="DC1205" s="289"/>
      <c r="DD1205" s="279"/>
      <c r="DE1205" s="328"/>
      <c r="DF1205" s="328"/>
      <c r="DG1205" s="290"/>
      <c r="DH1205" s="289"/>
      <c r="DI1205" s="284">
        <v>-0.46322379074990699</v>
      </c>
      <c r="DP1205" s="165"/>
      <c r="DQ1205" s="165"/>
      <c r="DR1205" s="165"/>
      <c r="ED1205" s="165"/>
      <c r="EE1205" s="165"/>
      <c r="EF1205" s="165"/>
      <c r="EG1205" s="165"/>
      <c r="EH1205" s="166"/>
      <c r="EI1205" s="165"/>
      <c r="EJ1205" s="164"/>
      <c r="EK1205" s="164"/>
      <c r="EL1205" s="278"/>
      <c r="EM1205" s="278"/>
      <c r="EN1205" s="278"/>
      <c r="EO1205" s="278"/>
      <c r="EP1205" s="278"/>
      <c r="EQ1205" s="278"/>
      <c r="ER1205" s="165"/>
      <c r="ES1205" s="166"/>
      <c r="ET1205" s="166"/>
      <c r="EU1205" s="166"/>
      <c r="EV1205" s="166"/>
      <c r="EW1205" s="166"/>
      <c r="EX1205" s="284"/>
    </row>
    <row r="1206" spans="1:156" ht="13" customHeight="1">
      <c r="A1206" s="160" t="s">
        <v>19</v>
      </c>
      <c r="B1206" s="160">
        <v>11818</v>
      </c>
      <c r="C1206" s="160">
        <v>678225</v>
      </c>
      <c r="D1206" s="160">
        <v>23818</v>
      </c>
      <c r="E1206" s="160" t="s">
        <v>438</v>
      </c>
      <c r="F1206" s="160" t="s">
        <v>438</v>
      </c>
      <c r="G1206" s="175"/>
      <c r="H1206" s="162" t="s">
        <v>3691</v>
      </c>
      <c r="I1206" s="162" t="s">
        <v>3690</v>
      </c>
      <c r="J1206" s="160">
        <v>25</v>
      </c>
      <c r="K1206" s="161">
        <v>8</v>
      </c>
      <c r="L1206" s="161" t="s">
        <v>46</v>
      </c>
      <c r="Z1206" s="163">
        <v>7</v>
      </c>
      <c r="AA1206" s="163">
        <v>12</v>
      </c>
      <c r="AB1206" s="163">
        <v>11</v>
      </c>
      <c r="AC1206" s="163">
        <v>1</v>
      </c>
      <c r="AD1206" s="163">
        <v>1</v>
      </c>
      <c r="AE1206" s="163">
        <v>0</v>
      </c>
      <c r="AF1206" s="163">
        <v>0</v>
      </c>
      <c r="AG1206" s="163">
        <v>0</v>
      </c>
      <c r="AH1206" s="163">
        <v>3</v>
      </c>
      <c r="AI1206" s="163">
        <v>0</v>
      </c>
      <c r="AJ1206" s="163">
        <v>2</v>
      </c>
      <c r="AK1206" s="163">
        <v>0</v>
      </c>
      <c r="AL1206" s="163">
        <v>1</v>
      </c>
      <c r="AM1206" s="163">
        <v>0</v>
      </c>
      <c r="AN1206" s="163">
        <v>5</v>
      </c>
      <c r="AO1206" s="163">
        <v>0</v>
      </c>
      <c r="AP1206" s="163">
        <v>0</v>
      </c>
      <c r="AQ1206" s="163">
        <v>0</v>
      </c>
      <c r="AR1206" s="163">
        <v>0</v>
      </c>
      <c r="AS1206" s="278">
        <v>8.3333332999999996E-2</v>
      </c>
      <c r="AT1206" s="278">
        <v>0.41666666600000002</v>
      </c>
      <c r="AU1206" s="278">
        <v>0.16666666999999999</v>
      </c>
      <c r="AV1206" s="278">
        <v>0.5</v>
      </c>
      <c r="AW1206" s="278">
        <v>0.16666666999999999</v>
      </c>
      <c r="AX1206" s="278">
        <v>0.16666666999999999</v>
      </c>
      <c r="AY1206" s="456">
        <v>103.97499999999999</v>
      </c>
      <c r="AZ1206" s="278">
        <v>0.22222222</v>
      </c>
      <c r="BA1206" s="278">
        <v>0.2</v>
      </c>
      <c r="BB1206" s="278">
        <v>0</v>
      </c>
      <c r="BC1206" s="278">
        <v>0.8</v>
      </c>
      <c r="BD1206" s="164">
        <v>0.16666666599999999</v>
      </c>
      <c r="BE1206" s="164">
        <v>9.0909089999999998E-2</v>
      </c>
      <c r="BF1206" s="164">
        <v>0.16666666599999999</v>
      </c>
      <c r="BG1206" s="164">
        <v>9.0909089999999998E-2</v>
      </c>
      <c r="BH1206" s="164">
        <v>0.25757575599999999</v>
      </c>
      <c r="BI1206" s="164">
        <v>0</v>
      </c>
      <c r="BJ1206" s="165">
        <v>0</v>
      </c>
      <c r="BK1206" s="164">
        <v>0.131675690412521</v>
      </c>
      <c r="BL1206" s="165">
        <v>-1.74910966904619</v>
      </c>
      <c r="BM1206" s="165">
        <v>-0.35815040619829702</v>
      </c>
      <c r="BN1206" s="165">
        <v>-27.6128461045422</v>
      </c>
      <c r="BO1206" s="165">
        <v>3.2589712685563203E-2</v>
      </c>
      <c r="BP1206" s="165">
        <v>0.38736142311245197</v>
      </c>
      <c r="BQ1206" s="165">
        <v>-1.3404962117017201</v>
      </c>
      <c r="BR1206" s="165">
        <v>-1.40161829946348</v>
      </c>
      <c r="BS1206" s="284">
        <v>-0.13897081961141899</v>
      </c>
      <c r="BT1206" s="289"/>
      <c r="BU1206" s="279"/>
      <c r="BV1206" s="290"/>
      <c r="BW1206" s="289"/>
      <c r="BX1206" s="289"/>
      <c r="BY1206" s="289"/>
      <c r="BZ1206" s="289"/>
      <c r="CA1206" s="279"/>
      <c r="CB1206" s="290"/>
      <c r="CC1206" s="289"/>
      <c r="CD1206" s="279"/>
      <c r="CE1206" s="328"/>
      <c r="CF1206" s="290"/>
      <c r="CG1206" s="289"/>
      <c r="CH1206" s="279"/>
      <c r="CI1206" s="328"/>
      <c r="CJ1206" s="290"/>
      <c r="CK1206" s="289"/>
      <c r="CL1206" s="279"/>
      <c r="CM1206" s="328"/>
      <c r="CN1206" s="290"/>
      <c r="CO1206" s="289"/>
      <c r="CP1206" s="279"/>
      <c r="CQ1206" s="328"/>
      <c r="CR1206" s="290"/>
      <c r="CS1206" s="289"/>
      <c r="CT1206" s="279"/>
      <c r="CU1206" s="328"/>
      <c r="CV1206" s="328"/>
      <c r="CW1206" s="290"/>
      <c r="CX1206" s="289"/>
      <c r="CY1206" s="279"/>
      <c r="CZ1206" s="328"/>
      <c r="DA1206" s="328"/>
      <c r="DB1206" s="290"/>
      <c r="DC1206" s="289"/>
      <c r="DD1206" s="279"/>
      <c r="DE1206" s="328"/>
      <c r="DF1206" s="328"/>
      <c r="DG1206" s="290"/>
      <c r="DH1206" s="289"/>
      <c r="DI1206" s="284">
        <v>-0.33003943413496001</v>
      </c>
      <c r="DP1206" s="165"/>
      <c r="DQ1206" s="165"/>
      <c r="DR1206" s="165"/>
      <c r="ED1206" s="165"/>
      <c r="EE1206" s="165"/>
      <c r="EF1206" s="165"/>
      <c r="EG1206" s="165"/>
      <c r="EH1206" s="166"/>
      <c r="EI1206" s="165"/>
      <c r="EJ1206" s="164"/>
      <c r="EK1206" s="164"/>
      <c r="EL1206" s="278"/>
      <c r="EM1206" s="278"/>
      <c r="EN1206" s="278"/>
      <c r="EO1206" s="278"/>
      <c r="EP1206" s="278"/>
      <c r="EQ1206" s="278"/>
      <c r="ER1206" s="165"/>
      <c r="ES1206" s="166"/>
      <c r="ET1206" s="166"/>
      <c r="EU1206" s="166"/>
      <c r="EV1206" s="166"/>
      <c r="EW1206" s="166"/>
      <c r="EX1206" s="284"/>
    </row>
    <row r="1207" spans="1:156" ht="13" customHeight="1">
      <c r="A1207" s="160" t="s">
        <v>19</v>
      </c>
      <c r="C1207" s="160">
        <v>680577</v>
      </c>
      <c r="D1207" s="160">
        <v>24496</v>
      </c>
      <c r="E1207" s="160" t="s">
        <v>567</v>
      </c>
      <c r="F1207" s="160" t="s">
        <v>567</v>
      </c>
      <c r="G1207" s="175"/>
      <c r="H1207" s="162" t="s">
        <v>4161</v>
      </c>
      <c r="I1207" s="162" t="s">
        <v>4032</v>
      </c>
      <c r="J1207" s="160">
        <v>28</v>
      </c>
      <c r="K1207" s="161">
        <v>8</v>
      </c>
      <c r="Z1207" s="163">
        <v>54</v>
      </c>
      <c r="AA1207" s="163">
        <v>70</v>
      </c>
      <c r="AB1207" s="163">
        <v>67</v>
      </c>
      <c r="AC1207" s="163">
        <v>7</v>
      </c>
      <c r="AD1207" s="163">
        <v>6</v>
      </c>
      <c r="AE1207" s="163">
        <v>0</v>
      </c>
      <c r="AF1207" s="163">
        <v>0</v>
      </c>
      <c r="AG1207" s="163">
        <v>1</v>
      </c>
      <c r="AH1207" s="163">
        <v>7</v>
      </c>
      <c r="AI1207" s="163">
        <v>4</v>
      </c>
      <c r="AJ1207" s="163">
        <v>6</v>
      </c>
      <c r="AK1207" s="163">
        <v>3</v>
      </c>
      <c r="AL1207" s="163">
        <v>2</v>
      </c>
      <c r="AM1207" s="163">
        <v>0</v>
      </c>
      <c r="AN1207" s="163">
        <v>22</v>
      </c>
      <c r="AO1207" s="163">
        <v>1</v>
      </c>
      <c r="AP1207" s="163">
        <v>0</v>
      </c>
      <c r="AQ1207" s="163">
        <v>0</v>
      </c>
      <c r="AR1207" s="163">
        <v>1</v>
      </c>
      <c r="AS1207" s="278">
        <v>2.8571427999999999E-2</v>
      </c>
      <c r="AT1207" s="278">
        <v>0.31428571399999999</v>
      </c>
      <c r="AU1207" s="278">
        <v>0.35555555999999999</v>
      </c>
      <c r="AV1207" s="278">
        <v>0.33333332999999998</v>
      </c>
      <c r="AW1207" s="278">
        <v>2.2222220000000001E-2</v>
      </c>
      <c r="AX1207" s="278">
        <v>0.33333332999999998</v>
      </c>
      <c r="AY1207" s="456">
        <v>109.023</v>
      </c>
      <c r="AZ1207" s="278">
        <v>9.2857140000000005E-2</v>
      </c>
      <c r="BA1207" s="278">
        <v>0.52272727200000002</v>
      </c>
      <c r="BB1207" s="278">
        <v>9.0909089999999998E-2</v>
      </c>
      <c r="BC1207" s="278">
        <v>0.38636363600000001</v>
      </c>
      <c r="BD1207" s="164">
        <v>0.13636363600000001</v>
      </c>
      <c r="BE1207" s="164">
        <v>0.104477611</v>
      </c>
      <c r="BF1207" s="164">
        <v>0.14285714199999999</v>
      </c>
      <c r="BG1207" s="164">
        <v>0.149253731</v>
      </c>
      <c r="BH1207" s="164">
        <v>0.29211087299999999</v>
      </c>
      <c r="BI1207" s="164">
        <v>4.4776120000000003E-2</v>
      </c>
      <c r="BJ1207" s="165">
        <v>28.881771712864101</v>
      </c>
      <c r="BK1207" s="164">
        <v>0.13562070131301801</v>
      </c>
      <c r="BL1207" s="165">
        <v>-9.9819455482306392</v>
      </c>
      <c r="BM1207" s="165">
        <v>-1.86801651495122</v>
      </c>
      <c r="BN1207" s="165">
        <v>-23.7917714828559</v>
      </c>
      <c r="BO1207" s="165">
        <v>0.47823682900826198</v>
      </c>
      <c r="BP1207" s="165">
        <v>-0.238402921240776</v>
      </c>
      <c r="BQ1207" s="165">
        <v>-8.6198492492789907</v>
      </c>
      <c r="BR1207" s="165">
        <v>-10.2103255014176</v>
      </c>
      <c r="BS1207" s="284">
        <v>-0.89362991453625196</v>
      </c>
      <c r="BT1207" s="289"/>
      <c r="BU1207" s="279"/>
      <c r="BV1207" s="290"/>
      <c r="BW1207" s="289"/>
      <c r="BX1207" s="289"/>
      <c r="BY1207" s="289"/>
      <c r="BZ1207" s="289"/>
      <c r="CA1207" s="279"/>
      <c r="CB1207" s="290"/>
      <c r="CC1207" s="289"/>
      <c r="CD1207" s="279"/>
      <c r="CE1207" s="328"/>
      <c r="CF1207" s="290"/>
      <c r="CG1207" s="289"/>
      <c r="CH1207" s="279"/>
      <c r="CI1207" s="328"/>
      <c r="CJ1207" s="290"/>
      <c r="CK1207" s="289"/>
      <c r="CL1207" s="279"/>
      <c r="CM1207" s="328"/>
      <c r="CN1207" s="290"/>
      <c r="CO1207" s="289"/>
      <c r="CP1207" s="279"/>
      <c r="CQ1207" s="328"/>
      <c r="CR1207" s="290"/>
      <c r="CS1207" s="289"/>
      <c r="CT1207" s="279"/>
      <c r="CU1207" s="328"/>
      <c r="CV1207" s="328"/>
      <c r="CW1207" s="290"/>
      <c r="CX1207" s="289"/>
      <c r="CY1207" s="279"/>
      <c r="CZ1207" s="328"/>
      <c r="DA1207" s="328"/>
      <c r="DB1207" s="290"/>
      <c r="DC1207" s="289"/>
      <c r="DD1207" s="279"/>
      <c r="DE1207" s="328"/>
      <c r="DF1207" s="328"/>
      <c r="DG1207" s="290"/>
      <c r="DH1207" s="183"/>
      <c r="DI1207" s="284">
        <v>-0.80595136433839798</v>
      </c>
      <c r="DP1207" s="165"/>
      <c r="DQ1207" s="165"/>
      <c r="DR1207" s="165"/>
      <c r="ED1207" s="165"/>
      <c r="EE1207" s="165"/>
      <c r="EF1207" s="165"/>
      <c r="EG1207" s="165"/>
      <c r="EH1207" s="166"/>
      <c r="EI1207" s="165"/>
      <c r="EL1207" s="278"/>
      <c r="EM1207" s="278"/>
      <c r="EN1207" s="278"/>
      <c r="EO1207" s="278"/>
      <c r="EP1207" s="278"/>
      <c r="EQ1207" s="278"/>
      <c r="ER1207" s="165"/>
    </row>
    <row r="1208" spans="1:156" ht="13" customHeight="1">
      <c r="A1208" s="160" t="s">
        <v>19</v>
      </c>
      <c r="B1208" s="160">
        <v>12741</v>
      </c>
      <c r="C1208" s="160">
        <v>680718</v>
      </c>
      <c r="D1208" s="160">
        <v>24598</v>
      </c>
      <c r="E1208" s="160" t="s">
        <v>470</v>
      </c>
      <c r="F1208" s="160" t="s">
        <v>470</v>
      </c>
      <c r="G1208" s="175"/>
      <c r="H1208" s="162" t="s">
        <v>4033</v>
      </c>
      <c r="I1208" s="162" t="s">
        <v>380</v>
      </c>
      <c r="J1208" s="160">
        <v>25</v>
      </c>
      <c r="K1208" s="161">
        <v>9</v>
      </c>
      <c r="L1208" s="161" t="s">
        <v>46</v>
      </c>
      <c r="Z1208" s="163">
        <v>66</v>
      </c>
      <c r="AA1208" s="163">
        <v>244</v>
      </c>
      <c r="AB1208" s="163">
        <v>223</v>
      </c>
      <c r="AC1208" s="163">
        <v>60</v>
      </c>
      <c r="AD1208" s="163">
        <v>29</v>
      </c>
      <c r="AE1208" s="163">
        <v>20</v>
      </c>
      <c r="AF1208" s="163">
        <v>0</v>
      </c>
      <c r="AG1208" s="163">
        <v>11</v>
      </c>
      <c r="AH1208" s="163">
        <v>34</v>
      </c>
      <c r="AI1208" s="163">
        <v>35</v>
      </c>
      <c r="AJ1208" s="163">
        <v>2</v>
      </c>
      <c r="AK1208" s="163">
        <v>0</v>
      </c>
      <c r="AL1208" s="163">
        <v>19</v>
      </c>
      <c r="AM1208" s="163">
        <v>3</v>
      </c>
      <c r="AN1208" s="163">
        <v>59</v>
      </c>
      <c r="AO1208" s="163">
        <v>1</v>
      </c>
      <c r="AP1208" s="163">
        <v>0</v>
      </c>
      <c r="AQ1208" s="163">
        <v>0</v>
      </c>
      <c r="AR1208" s="163">
        <v>2</v>
      </c>
      <c r="AS1208" s="278">
        <v>7.7868852000000002E-2</v>
      </c>
      <c r="AT1208" s="278">
        <v>0.24180327800000001</v>
      </c>
      <c r="AU1208" s="278">
        <v>0.49390244</v>
      </c>
      <c r="AV1208" s="278">
        <v>0.20121950999999999</v>
      </c>
      <c r="AW1208" s="278">
        <v>0.13939393999999999</v>
      </c>
      <c r="AX1208" s="278">
        <v>0.53939393999999996</v>
      </c>
      <c r="AY1208" s="456">
        <v>116.46899999999999</v>
      </c>
      <c r="AZ1208" s="278">
        <v>0.11005291</v>
      </c>
      <c r="BA1208" s="278">
        <v>0.37804877999999997</v>
      </c>
      <c r="BB1208" s="278">
        <v>0.22560975599999999</v>
      </c>
      <c r="BC1208" s="278">
        <v>0.396341463</v>
      </c>
      <c r="BD1208" s="164">
        <v>0.32026143699999998</v>
      </c>
      <c r="BE1208" s="164">
        <v>0.269058295</v>
      </c>
      <c r="BF1208" s="164">
        <v>0.32921810600000001</v>
      </c>
      <c r="BG1208" s="164">
        <v>0.50672645699999996</v>
      </c>
      <c r="BH1208" s="164">
        <v>0.83594456299999997</v>
      </c>
      <c r="BI1208" s="164">
        <v>0.23766816199999999</v>
      </c>
      <c r="BJ1208" s="165">
        <v>153.302197651337</v>
      </c>
      <c r="BK1208" s="164">
        <v>0.35599169780810602</v>
      </c>
      <c r="BL1208" s="165">
        <v>8.2754777801511192</v>
      </c>
      <c r="BM1208" s="165">
        <v>36.558316124725003</v>
      </c>
      <c r="BN1208" s="165">
        <v>130.00081020939999</v>
      </c>
      <c r="BO1208" s="165">
        <v>0.254040644903404</v>
      </c>
      <c r="BP1208" s="165">
        <v>0.400129116140306</v>
      </c>
      <c r="BQ1208" s="165">
        <v>21.2724207836491</v>
      </c>
      <c r="BR1208" s="165">
        <v>8.8240036565167195</v>
      </c>
      <c r="BS1208" s="284">
        <v>2.2053368936192901</v>
      </c>
      <c r="BT1208" s="289"/>
      <c r="BU1208" s="279"/>
      <c r="BV1208" s="290"/>
      <c r="BW1208" s="289"/>
      <c r="BX1208" s="289"/>
      <c r="BY1208" s="289"/>
      <c r="BZ1208" s="289"/>
      <c r="CA1208" s="279"/>
      <c r="CB1208" s="290"/>
      <c r="CC1208" s="289"/>
      <c r="CD1208" s="279"/>
      <c r="CE1208" s="328"/>
      <c r="CF1208" s="290"/>
      <c r="CG1208" s="289"/>
      <c r="CH1208" s="279"/>
      <c r="CI1208" s="328"/>
      <c r="CJ1208" s="290"/>
      <c r="CK1208" s="289"/>
      <c r="CL1208" s="279"/>
      <c r="CM1208" s="328"/>
      <c r="CN1208" s="290"/>
      <c r="CO1208" s="289"/>
      <c r="CP1208" s="279"/>
      <c r="CQ1208" s="328"/>
      <c r="CR1208" s="290"/>
      <c r="CS1208" s="289"/>
      <c r="CT1208" s="279"/>
      <c r="CU1208" s="328"/>
      <c r="CV1208" s="328"/>
      <c r="CW1208" s="290"/>
      <c r="CX1208" s="289"/>
      <c r="CY1208" s="279"/>
      <c r="CZ1208" s="328"/>
      <c r="DA1208" s="328"/>
      <c r="DB1208" s="290"/>
      <c r="DC1208" s="289"/>
      <c r="DD1208" s="279"/>
      <c r="DE1208" s="328"/>
      <c r="DF1208" s="328"/>
      <c r="DG1208" s="290"/>
      <c r="DH1208" s="183"/>
      <c r="DI1208" s="284">
        <v>4.0951551496982503</v>
      </c>
      <c r="DP1208" s="165"/>
      <c r="DQ1208" s="165"/>
      <c r="DR1208" s="165"/>
      <c r="ED1208" s="165"/>
      <c r="EE1208" s="165"/>
      <c r="EF1208" s="165"/>
      <c r="EG1208" s="165"/>
      <c r="EH1208" s="166"/>
      <c r="EI1208" s="165"/>
      <c r="EL1208" s="278"/>
      <c r="EM1208" s="278"/>
      <c r="EN1208" s="278"/>
      <c r="EO1208" s="278"/>
      <c r="EP1208" s="278"/>
      <c r="EQ1208" s="278"/>
      <c r="ER1208" s="165"/>
    </row>
    <row r="1209" spans="1:156" ht="13" customHeight="1">
      <c r="A1209" s="160" t="s">
        <v>19</v>
      </c>
      <c r="B1209" s="160">
        <v>12834</v>
      </c>
      <c r="C1209" s="160">
        <v>686527</v>
      </c>
      <c r="D1209" s="160">
        <v>26438</v>
      </c>
      <c r="E1209" s="160" t="s">
        <v>598</v>
      </c>
      <c r="F1209" s="160" t="s">
        <v>598</v>
      </c>
      <c r="G1209" s="175"/>
      <c r="H1209" s="162" t="s">
        <v>3528</v>
      </c>
      <c r="I1209" s="162" t="s">
        <v>801</v>
      </c>
      <c r="J1209" s="160">
        <v>27</v>
      </c>
      <c r="K1209" s="161">
        <v>9</v>
      </c>
      <c r="L1209" s="161" t="s">
        <v>46</v>
      </c>
      <c r="Z1209" s="163">
        <v>25</v>
      </c>
      <c r="AA1209" s="163">
        <v>78</v>
      </c>
      <c r="AB1209" s="163">
        <v>75</v>
      </c>
      <c r="AC1209" s="163">
        <v>22</v>
      </c>
      <c r="AD1209" s="163">
        <v>13</v>
      </c>
      <c r="AE1209" s="163">
        <v>3</v>
      </c>
      <c r="AF1209" s="163">
        <v>0</v>
      </c>
      <c r="AG1209" s="163">
        <v>6</v>
      </c>
      <c r="AH1209" s="163">
        <v>10</v>
      </c>
      <c r="AI1209" s="163">
        <v>9</v>
      </c>
      <c r="AJ1209" s="163">
        <v>1</v>
      </c>
      <c r="AK1209" s="163">
        <v>0</v>
      </c>
      <c r="AL1209" s="163">
        <v>3</v>
      </c>
      <c r="AM1209" s="163">
        <v>0</v>
      </c>
      <c r="AN1209" s="163">
        <v>12</v>
      </c>
      <c r="AO1209" s="163">
        <v>0</v>
      </c>
      <c r="AP1209" s="163">
        <v>0</v>
      </c>
      <c r="AQ1209" s="163">
        <v>0</v>
      </c>
      <c r="AR1209" s="163">
        <v>1</v>
      </c>
      <c r="AS1209" s="278">
        <v>3.8461538000000003E-2</v>
      </c>
      <c r="AT1209" s="278">
        <v>0.15384615300000001</v>
      </c>
      <c r="AU1209" s="278">
        <v>0.46031746000000001</v>
      </c>
      <c r="AV1209" s="278">
        <v>0.17460317</v>
      </c>
      <c r="AW1209" s="278">
        <v>0.15873016000000001</v>
      </c>
      <c r="AX1209" s="278">
        <v>0.47619048000000003</v>
      </c>
      <c r="AY1209" s="456">
        <v>115.869</v>
      </c>
      <c r="AZ1209" s="278">
        <v>9.9315070000000005E-2</v>
      </c>
      <c r="BA1209" s="278">
        <v>0.46031746000000001</v>
      </c>
      <c r="BB1209" s="278">
        <v>0.15873015800000001</v>
      </c>
      <c r="BC1209" s="278">
        <v>0.38095237999999998</v>
      </c>
      <c r="BD1209" s="164">
        <v>0.28070175400000003</v>
      </c>
      <c r="BE1209" s="164">
        <v>0.29333333299999997</v>
      </c>
      <c r="BF1209" s="164">
        <v>0.32051281999999998</v>
      </c>
      <c r="BG1209" s="164">
        <v>0.573333333</v>
      </c>
      <c r="BH1209" s="164">
        <v>0.89384615300000003</v>
      </c>
      <c r="BI1209" s="164">
        <v>0.28000000000000003</v>
      </c>
      <c r="BJ1209" s="165">
        <v>180.607343369679</v>
      </c>
      <c r="BK1209" s="164">
        <v>0.381555945445329</v>
      </c>
      <c r="BL1209" s="165">
        <v>4.2426241008724404</v>
      </c>
      <c r="BM1209" s="165">
        <v>13.283859309383701</v>
      </c>
      <c r="BN1209" s="165">
        <v>154.50735005885599</v>
      </c>
      <c r="BO1209" s="165">
        <v>-0.83159248549289899</v>
      </c>
      <c r="BP1209" s="165">
        <v>-0.155246712267398</v>
      </c>
      <c r="BQ1209" s="165">
        <v>5.32704751623527</v>
      </c>
      <c r="BR1209" s="165">
        <v>4.7373424811448297</v>
      </c>
      <c r="BS1209" s="284">
        <v>0.55226128427501997</v>
      </c>
      <c r="BT1209" s="289"/>
      <c r="BU1209" s="279"/>
      <c r="BV1209" s="290"/>
      <c r="BW1209" s="289"/>
      <c r="BX1209" s="289"/>
      <c r="BY1209" s="289"/>
      <c r="BZ1209" s="289"/>
      <c r="CA1209" s="279"/>
      <c r="CB1209" s="290"/>
      <c r="CC1209" s="289"/>
      <c r="CD1209" s="279"/>
      <c r="CE1209" s="328"/>
      <c r="CF1209" s="290"/>
      <c r="CG1209" s="289"/>
      <c r="CH1209" s="279"/>
      <c r="CI1209" s="328"/>
      <c r="CJ1209" s="290"/>
      <c r="CK1209" s="289"/>
      <c r="CL1209" s="279"/>
      <c r="CM1209" s="328"/>
      <c r="CN1209" s="290"/>
      <c r="CO1209" s="289"/>
      <c r="CP1209" s="279"/>
      <c r="CQ1209" s="328"/>
      <c r="CR1209" s="290"/>
      <c r="CS1209" s="289"/>
      <c r="CT1209" s="279"/>
      <c r="CU1209" s="328"/>
      <c r="CV1209" s="328"/>
      <c r="CW1209" s="290"/>
      <c r="CX1209" s="289"/>
      <c r="CY1209" s="279"/>
      <c r="CZ1209" s="328"/>
      <c r="DA1209" s="328"/>
      <c r="DB1209" s="290"/>
      <c r="DC1209" s="289"/>
      <c r="DD1209" s="279"/>
      <c r="DE1209" s="328"/>
      <c r="DF1209" s="328"/>
      <c r="DG1209" s="290"/>
      <c r="DH1209" s="289"/>
      <c r="DI1209" s="284">
        <v>-2.0806000232696502</v>
      </c>
      <c r="DP1209" s="165"/>
      <c r="DQ1209" s="165"/>
      <c r="DR1209" s="165"/>
      <c r="ED1209" s="165"/>
      <c r="EE1209" s="165"/>
      <c r="EF1209" s="165"/>
      <c r="EG1209" s="165"/>
      <c r="EH1209" s="166"/>
      <c r="EI1209" s="165"/>
      <c r="EJ1209" s="164"/>
      <c r="EK1209" s="164"/>
      <c r="EL1209" s="278"/>
      <c r="EM1209" s="278"/>
      <c r="EN1209" s="278"/>
      <c r="EO1209" s="278"/>
      <c r="EP1209" s="278"/>
      <c r="EQ1209" s="278"/>
      <c r="ER1209" s="165"/>
      <c r="ES1209" s="166"/>
      <c r="ET1209" s="166"/>
      <c r="EU1209" s="166"/>
      <c r="EV1209" s="166"/>
      <c r="EW1209" s="166"/>
      <c r="EX1209" s="284"/>
    </row>
    <row r="1210" spans="1:156" ht="13" customHeight="1">
      <c r="A1210" s="160" t="s">
        <v>19</v>
      </c>
      <c r="C1210" s="160">
        <v>676551</v>
      </c>
      <c r="D1210" s="160">
        <v>20450</v>
      </c>
      <c r="E1210" s="160" t="s">
        <v>239</v>
      </c>
      <c r="F1210" s="160" t="s">
        <v>239</v>
      </c>
      <c r="G1210" s="175"/>
      <c r="H1210" s="162" t="s">
        <v>2937</v>
      </c>
      <c r="I1210" s="162" t="s">
        <v>1167</v>
      </c>
      <c r="J1210" s="160">
        <v>29</v>
      </c>
      <c r="K1210" s="161">
        <v>9</v>
      </c>
      <c r="Z1210" s="163">
        <v>1</v>
      </c>
      <c r="AA1210" s="163">
        <v>4</v>
      </c>
      <c r="AB1210" s="163">
        <v>3</v>
      </c>
      <c r="AC1210" s="163">
        <v>2</v>
      </c>
      <c r="AD1210" s="163">
        <v>2</v>
      </c>
      <c r="AE1210" s="163">
        <v>0</v>
      </c>
      <c r="AF1210" s="163">
        <v>0</v>
      </c>
      <c r="AG1210" s="163">
        <v>0</v>
      </c>
      <c r="AH1210" s="163">
        <v>2</v>
      </c>
      <c r="AI1210" s="163">
        <v>0</v>
      </c>
      <c r="AJ1210" s="163">
        <v>1</v>
      </c>
      <c r="AK1210" s="163">
        <v>0</v>
      </c>
      <c r="AL1210" s="163">
        <v>1</v>
      </c>
      <c r="AM1210" s="163">
        <v>0</v>
      </c>
      <c r="AN1210" s="163">
        <v>1</v>
      </c>
      <c r="AO1210" s="163">
        <v>0</v>
      </c>
      <c r="AP1210" s="163">
        <v>0</v>
      </c>
      <c r="AQ1210" s="163">
        <v>0</v>
      </c>
      <c r="AR1210" s="163">
        <v>0</v>
      </c>
      <c r="AS1210" s="278">
        <v>0.25</v>
      </c>
      <c r="AT1210" s="278">
        <v>0.25</v>
      </c>
      <c r="AU1210" s="278">
        <v>0</v>
      </c>
      <c r="AV1210" s="278">
        <v>0</v>
      </c>
      <c r="AW1210" s="278">
        <v>0.5</v>
      </c>
      <c r="AX1210" s="278">
        <v>0.5</v>
      </c>
      <c r="AY1210" s="456">
        <v>109.941</v>
      </c>
      <c r="AZ1210" s="278">
        <v>0.22222222</v>
      </c>
      <c r="BA1210" s="278">
        <v>0.5</v>
      </c>
      <c r="BB1210" s="278">
        <v>0.5</v>
      </c>
      <c r="BC1210" s="278">
        <v>0</v>
      </c>
      <c r="BD1210" s="164">
        <v>1</v>
      </c>
      <c r="BE1210" s="164">
        <v>0.66666666600000002</v>
      </c>
      <c r="BF1210" s="164">
        <v>0.75</v>
      </c>
      <c r="BG1210" s="164">
        <v>0.66666666600000002</v>
      </c>
      <c r="BH1210" s="164">
        <v>1.416666666</v>
      </c>
      <c r="BI1210" s="164">
        <v>0</v>
      </c>
      <c r="BJ1210" s="165">
        <v>0</v>
      </c>
      <c r="BK1210" s="164">
        <v>0.61672940850257796</v>
      </c>
      <c r="BL1210" s="165">
        <v>0.97105747646448703</v>
      </c>
      <c r="BM1210" s="165">
        <v>1.4347105640804501</v>
      </c>
      <c r="BN1210" s="165">
        <v>312.78959403699997</v>
      </c>
      <c r="BO1210" s="165">
        <v>8.33212439611003E-2</v>
      </c>
      <c r="BP1210" s="165">
        <v>0.42936778953298899</v>
      </c>
      <c r="BQ1210" s="165">
        <v>1.75495332431776</v>
      </c>
      <c r="BR1210" s="165">
        <v>1.40885655161721</v>
      </c>
      <c r="BS1210" s="284">
        <v>0.18193807616256999</v>
      </c>
      <c r="BT1210" s="289"/>
      <c r="BU1210" s="279"/>
      <c r="BV1210" s="290"/>
      <c r="BW1210" s="289"/>
      <c r="BX1210" s="289"/>
      <c r="BY1210" s="289"/>
      <c r="BZ1210" s="289"/>
      <c r="CA1210" s="279"/>
      <c r="CB1210" s="290"/>
      <c r="CC1210" s="289"/>
      <c r="CD1210" s="279"/>
      <c r="CE1210" s="328"/>
      <c r="CF1210" s="290"/>
      <c r="CG1210" s="289"/>
      <c r="CH1210" s="279"/>
      <c r="CI1210" s="328"/>
      <c r="CJ1210" s="290"/>
      <c r="CK1210" s="289"/>
      <c r="CL1210" s="279"/>
      <c r="CM1210" s="328"/>
      <c r="CN1210" s="290"/>
      <c r="CO1210" s="289"/>
      <c r="CP1210" s="279"/>
      <c r="CQ1210" s="328"/>
      <c r="CR1210" s="290"/>
      <c r="CS1210" s="289"/>
      <c r="CT1210" s="279"/>
      <c r="CU1210" s="328"/>
      <c r="CV1210" s="328"/>
      <c r="CW1210" s="290"/>
      <c r="CX1210" s="289"/>
      <c r="CY1210" s="279"/>
      <c r="CZ1210" s="328"/>
      <c r="DA1210" s="328"/>
      <c r="DB1210" s="290"/>
      <c r="DC1210" s="289"/>
      <c r="DD1210" s="279"/>
      <c r="DE1210" s="328"/>
      <c r="DF1210" s="328"/>
      <c r="DG1210" s="290"/>
      <c r="DH1210" s="289"/>
      <c r="DI1210" s="284">
        <v>0.20915805175900401</v>
      </c>
      <c r="DP1210" s="165"/>
      <c r="DQ1210" s="165"/>
      <c r="DR1210" s="165"/>
      <c r="ED1210" s="165"/>
      <c r="EE1210" s="165"/>
      <c r="EF1210" s="165"/>
      <c r="EG1210" s="165"/>
      <c r="EH1210" s="166"/>
      <c r="EI1210" s="165"/>
      <c r="EJ1210" s="164"/>
      <c r="EK1210" s="164"/>
      <c r="EL1210" s="278"/>
      <c r="EM1210" s="278"/>
      <c r="EN1210" s="278"/>
      <c r="EO1210" s="278"/>
      <c r="EP1210" s="278"/>
      <c r="EQ1210" s="278"/>
      <c r="ER1210" s="165"/>
      <c r="ES1210" s="166"/>
      <c r="ET1210" s="166"/>
      <c r="EU1210" s="166"/>
      <c r="EV1210" s="166"/>
      <c r="EW1210" s="166"/>
      <c r="EX1210" s="284"/>
    </row>
    <row r="1211" spans="1:156" ht="13" customHeight="1">
      <c r="A1211" s="160" t="s">
        <v>19</v>
      </c>
      <c r="B1211" s="160">
        <v>12664</v>
      </c>
      <c r="C1211" s="160">
        <v>669369</v>
      </c>
      <c r="D1211" s="160">
        <v>20002</v>
      </c>
      <c r="E1211" s="160" t="s">
        <v>2172</v>
      </c>
      <c r="F1211" s="160" t="s">
        <v>2172</v>
      </c>
      <c r="G1211" s="175"/>
      <c r="H1211" s="162" t="s">
        <v>186</v>
      </c>
      <c r="I1211" s="162" t="s">
        <v>356</v>
      </c>
      <c r="J1211" s="160">
        <v>29</v>
      </c>
      <c r="K1211" s="161">
        <v>9</v>
      </c>
      <c r="L1211" s="161" t="s">
        <v>2545</v>
      </c>
      <c r="Z1211" s="163">
        <v>14</v>
      </c>
      <c r="AA1211" s="163">
        <v>18</v>
      </c>
      <c r="AB1211" s="163">
        <v>16</v>
      </c>
      <c r="AC1211" s="163">
        <v>5</v>
      </c>
      <c r="AD1211" s="163">
        <v>4</v>
      </c>
      <c r="AE1211" s="163">
        <v>1</v>
      </c>
      <c r="AF1211" s="163">
        <v>0</v>
      </c>
      <c r="AG1211" s="163">
        <v>0</v>
      </c>
      <c r="AH1211" s="163">
        <v>2</v>
      </c>
      <c r="AI1211" s="163">
        <v>1</v>
      </c>
      <c r="AJ1211" s="163">
        <v>2</v>
      </c>
      <c r="AK1211" s="163">
        <v>0</v>
      </c>
      <c r="AL1211" s="163">
        <v>1</v>
      </c>
      <c r="AM1211" s="163">
        <v>0</v>
      </c>
      <c r="AN1211" s="163">
        <v>6</v>
      </c>
      <c r="AO1211" s="163">
        <v>1</v>
      </c>
      <c r="AP1211" s="163">
        <v>0</v>
      </c>
      <c r="AQ1211" s="163">
        <v>0</v>
      </c>
      <c r="AR1211" s="163">
        <v>0</v>
      </c>
      <c r="AS1211" s="278">
        <v>5.5555555E-2</v>
      </c>
      <c r="AT1211" s="278">
        <v>0.33333333300000001</v>
      </c>
      <c r="AU1211" s="278">
        <v>0.3</v>
      </c>
      <c r="AV1211" s="278">
        <v>0.2</v>
      </c>
      <c r="AW1211" s="278">
        <v>0</v>
      </c>
      <c r="AX1211" s="278">
        <v>0.3</v>
      </c>
      <c r="AY1211" s="456">
        <v>101.994</v>
      </c>
      <c r="AZ1211" s="278">
        <v>8.9285710000000004E-2</v>
      </c>
      <c r="BA1211" s="278">
        <v>0.33333333300000001</v>
      </c>
      <c r="BB1211" s="278">
        <v>0.44444444399999999</v>
      </c>
      <c r="BC1211" s="278">
        <v>0.222222222</v>
      </c>
      <c r="BD1211" s="164">
        <v>0.5</v>
      </c>
      <c r="BE1211" s="164">
        <v>0.3125</v>
      </c>
      <c r="BF1211" s="164">
        <v>0.38888888799999999</v>
      </c>
      <c r="BG1211" s="164">
        <v>0.375</v>
      </c>
      <c r="BH1211" s="164">
        <v>0.76388888799999999</v>
      </c>
      <c r="BI1211" s="164">
        <v>6.25E-2</v>
      </c>
      <c r="BJ1211" s="165">
        <v>41.0799381749625</v>
      </c>
      <c r="BK1211" s="164">
        <v>0.34591067499584599</v>
      </c>
      <c r="BL1211" s="165">
        <v>0.46513956976702697</v>
      </c>
      <c r="BM1211" s="165">
        <v>2.5515784640388701</v>
      </c>
      <c r="BN1211" s="165">
        <v>125.489572035655</v>
      </c>
      <c r="BO1211" s="165">
        <v>-0.134069406756613</v>
      </c>
      <c r="BP1211" s="165">
        <v>0.37413417547941202</v>
      </c>
      <c r="BQ1211" s="165">
        <v>1.6934631122799799</v>
      </c>
      <c r="BR1211" s="165">
        <v>0.91013422054818205</v>
      </c>
      <c r="BS1211" s="284">
        <v>0.175563313525887</v>
      </c>
      <c r="BT1211" s="289"/>
      <c r="BU1211" s="279"/>
      <c r="BV1211" s="290"/>
      <c r="BW1211" s="289"/>
      <c r="BX1211" s="289"/>
      <c r="BY1211" s="289"/>
      <c r="BZ1211" s="289"/>
      <c r="CA1211" s="279"/>
      <c r="CB1211" s="290"/>
      <c r="CC1211" s="289"/>
      <c r="CD1211" s="279"/>
      <c r="CE1211" s="328"/>
      <c r="CF1211" s="290"/>
      <c r="CG1211" s="289"/>
      <c r="CH1211" s="279"/>
      <c r="CI1211" s="328"/>
      <c r="CJ1211" s="290"/>
      <c r="CK1211" s="289"/>
      <c r="CL1211" s="279"/>
      <c r="CM1211" s="328"/>
      <c r="CN1211" s="290"/>
      <c r="CO1211" s="289"/>
      <c r="CP1211" s="279"/>
      <c r="CQ1211" s="328"/>
      <c r="CR1211" s="290"/>
      <c r="CS1211" s="289"/>
      <c r="CT1211" s="279"/>
      <c r="CU1211" s="328"/>
      <c r="CV1211" s="328"/>
      <c r="CW1211" s="290"/>
      <c r="CX1211" s="289"/>
      <c r="CY1211" s="279"/>
      <c r="CZ1211" s="328"/>
      <c r="DA1211" s="328"/>
      <c r="DB1211" s="290"/>
      <c r="DC1211" s="289"/>
      <c r="DD1211" s="279"/>
      <c r="DE1211" s="328"/>
      <c r="DF1211" s="328"/>
      <c r="DG1211" s="290"/>
      <c r="DH1211" s="289"/>
      <c r="DI1211" s="284">
        <v>0.196586608886718</v>
      </c>
      <c r="DP1211" s="165"/>
      <c r="DQ1211" s="165"/>
      <c r="DR1211" s="165"/>
      <c r="ED1211" s="165"/>
      <c r="EE1211" s="165"/>
      <c r="EF1211" s="165"/>
      <c r="EG1211" s="165"/>
      <c r="EH1211" s="166"/>
      <c r="EI1211" s="165"/>
      <c r="EJ1211" s="164"/>
      <c r="EK1211" s="164"/>
      <c r="EL1211" s="278"/>
      <c r="EM1211" s="278"/>
      <c r="EN1211" s="278"/>
      <c r="EO1211" s="278"/>
      <c r="EP1211" s="278"/>
      <c r="EQ1211" s="278"/>
      <c r="ER1211" s="165"/>
      <c r="ES1211" s="166"/>
      <c r="ET1211" s="166"/>
      <c r="EU1211" s="166"/>
      <c r="EV1211" s="166"/>
      <c r="EW1211" s="166"/>
      <c r="EX1211" s="284"/>
    </row>
    <row r="1212" spans="1:156" ht="13" customHeight="1">
      <c r="A1212" s="160" t="s">
        <v>19</v>
      </c>
      <c r="C1212" s="160">
        <v>663604</v>
      </c>
      <c r="D1212" s="160">
        <v>21496</v>
      </c>
      <c r="E1212" s="160" t="s">
        <v>2172</v>
      </c>
      <c r="F1212" s="160" t="s">
        <v>2172</v>
      </c>
      <c r="G1212" s="175"/>
      <c r="H1212" s="162" t="s">
        <v>3956</v>
      </c>
      <c r="I1212" s="162" t="s">
        <v>544</v>
      </c>
      <c r="J1212" s="160">
        <v>28</v>
      </c>
      <c r="K1212" s="161">
        <v>9</v>
      </c>
      <c r="Z1212" s="163">
        <v>47</v>
      </c>
      <c r="AA1212" s="163">
        <v>95</v>
      </c>
      <c r="AB1212" s="163">
        <v>88</v>
      </c>
      <c r="AC1212" s="163">
        <v>19</v>
      </c>
      <c r="AD1212" s="163">
        <v>15</v>
      </c>
      <c r="AE1212" s="163">
        <v>4</v>
      </c>
      <c r="AF1212" s="163">
        <v>0</v>
      </c>
      <c r="AG1212" s="163">
        <v>0</v>
      </c>
      <c r="AH1212" s="163">
        <v>9</v>
      </c>
      <c r="AI1212" s="163">
        <v>5</v>
      </c>
      <c r="AJ1212" s="163">
        <v>8</v>
      </c>
      <c r="AK1212" s="163">
        <v>1</v>
      </c>
      <c r="AL1212" s="163">
        <v>4</v>
      </c>
      <c r="AM1212" s="163">
        <v>0</v>
      </c>
      <c r="AN1212" s="163">
        <v>24</v>
      </c>
      <c r="AO1212" s="163">
        <v>1</v>
      </c>
      <c r="AP1212" s="163">
        <v>0</v>
      </c>
      <c r="AQ1212" s="163">
        <v>2</v>
      </c>
      <c r="AR1212" s="163">
        <v>2</v>
      </c>
      <c r="AS1212" s="278">
        <v>4.2105262999999997E-2</v>
      </c>
      <c r="AT1212" s="278">
        <v>0.25263157800000002</v>
      </c>
      <c r="AU1212" s="278">
        <v>0.24242424000000001</v>
      </c>
      <c r="AV1212" s="278">
        <v>0.30303029999999997</v>
      </c>
      <c r="AW1212" s="278">
        <v>0</v>
      </c>
      <c r="AX1212" s="278">
        <v>0.27272727000000002</v>
      </c>
      <c r="AY1212" s="456">
        <v>107.765</v>
      </c>
      <c r="AZ1212" s="278">
        <v>0.12427746000000001</v>
      </c>
      <c r="BA1212" s="278">
        <v>0.60317460300000003</v>
      </c>
      <c r="BB1212" s="278">
        <v>0.19047618999999999</v>
      </c>
      <c r="BC1212" s="278">
        <v>0.20634920600000001</v>
      </c>
      <c r="BD1212" s="164">
        <v>0.296875</v>
      </c>
      <c r="BE1212" s="164">
        <v>0.21590909</v>
      </c>
      <c r="BF1212" s="164">
        <v>0.25806451600000002</v>
      </c>
      <c r="BG1212" s="164">
        <v>0.26136363600000001</v>
      </c>
      <c r="BH1212" s="164">
        <v>0.51942815200000003</v>
      </c>
      <c r="BI1212" s="164">
        <v>4.5454545999999998E-2</v>
      </c>
      <c r="BJ1212" s="165">
        <v>29.8763190312158</v>
      </c>
      <c r="BK1212" s="164">
        <v>0.234894928111824</v>
      </c>
      <c r="BL1212" s="165">
        <v>-5.99274169643635</v>
      </c>
      <c r="BM1212" s="165">
        <v>5.0190191344428499</v>
      </c>
      <c r="BN1212" s="165">
        <v>49.372465413599699</v>
      </c>
      <c r="BO1212" s="165">
        <v>0.26448024131231301</v>
      </c>
      <c r="BP1212" s="165">
        <v>1.19278786517679</v>
      </c>
      <c r="BQ1212" s="165">
        <v>1.26510181055177</v>
      </c>
      <c r="BR1212" s="165">
        <v>-4.4259679893892496</v>
      </c>
      <c r="BS1212" s="284">
        <v>0.13115459332860199</v>
      </c>
      <c r="BT1212" s="289"/>
      <c r="BU1212" s="279"/>
      <c r="BV1212" s="290"/>
      <c r="BW1212" s="289"/>
      <c r="BX1212" s="289"/>
      <c r="BY1212" s="289"/>
      <c r="BZ1212" s="289"/>
      <c r="CA1212" s="279"/>
      <c r="CB1212" s="290"/>
      <c r="CC1212" s="289"/>
      <c r="CD1212" s="279"/>
      <c r="CE1212" s="328"/>
      <c r="CF1212" s="290"/>
      <c r="CG1212" s="289"/>
      <c r="CH1212" s="279"/>
      <c r="CI1212" s="328"/>
      <c r="CJ1212" s="290"/>
      <c r="CK1212" s="289"/>
      <c r="CL1212" s="279"/>
      <c r="CM1212" s="328"/>
      <c r="CN1212" s="290"/>
      <c r="CO1212" s="289"/>
      <c r="CP1212" s="279"/>
      <c r="CQ1212" s="328"/>
      <c r="CR1212" s="290"/>
      <c r="CS1212" s="289"/>
      <c r="CT1212" s="279"/>
      <c r="CU1212" s="328"/>
      <c r="CV1212" s="328"/>
      <c r="CW1212" s="290"/>
      <c r="CX1212" s="289"/>
      <c r="CY1212" s="279"/>
      <c r="CZ1212" s="328"/>
      <c r="DA1212" s="328"/>
      <c r="DB1212" s="290"/>
      <c r="DC1212" s="289"/>
      <c r="DD1212" s="279"/>
      <c r="DE1212" s="328"/>
      <c r="DF1212" s="328"/>
      <c r="DG1212" s="290"/>
      <c r="DH1212" s="183"/>
      <c r="DI1212" s="284">
        <v>2.5943744182586599</v>
      </c>
      <c r="DP1212" s="165"/>
      <c r="DQ1212" s="165"/>
      <c r="DR1212" s="165"/>
      <c r="ED1212" s="165"/>
      <c r="EE1212" s="165"/>
      <c r="EF1212" s="165"/>
      <c r="EG1212" s="165"/>
      <c r="EH1212" s="166"/>
      <c r="EI1212" s="165"/>
      <c r="EL1212" s="278"/>
      <c r="EM1212" s="278"/>
      <c r="EN1212" s="278"/>
      <c r="EO1212" s="278"/>
      <c r="EP1212" s="278"/>
      <c r="EQ1212" s="278"/>
      <c r="ER1212" s="165"/>
    </row>
    <row r="1213" spans="1:156" ht="13" customHeight="1">
      <c r="A1213" s="160" t="s">
        <v>19</v>
      </c>
      <c r="C1213" s="160">
        <v>669288</v>
      </c>
      <c r="D1213" s="160">
        <v>19643</v>
      </c>
      <c r="E1213" s="160" t="s">
        <v>2177</v>
      </c>
      <c r="F1213" s="160" t="s">
        <v>2177</v>
      </c>
      <c r="G1213" s="175"/>
      <c r="H1213" s="162" t="s">
        <v>186</v>
      </c>
      <c r="I1213" s="162" t="s">
        <v>197</v>
      </c>
      <c r="J1213" s="161">
        <v>29</v>
      </c>
      <c r="K1213" s="161">
        <v>9</v>
      </c>
      <c r="Z1213" s="163">
        <v>14</v>
      </c>
      <c r="AA1213" s="163">
        <v>31</v>
      </c>
      <c r="AB1213" s="163">
        <v>29</v>
      </c>
      <c r="AC1213" s="163">
        <v>5</v>
      </c>
      <c r="AD1213" s="163">
        <v>2</v>
      </c>
      <c r="AE1213" s="163">
        <v>2</v>
      </c>
      <c r="AF1213" s="163">
        <v>0</v>
      </c>
      <c r="AG1213" s="163">
        <v>1</v>
      </c>
      <c r="AH1213" s="163">
        <v>5</v>
      </c>
      <c r="AI1213" s="163">
        <v>1</v>
      </c>
      <c r="AJ1213" s="163">
        <v>1</v>
      </c>
      <c r="AK1213" s="163">
        <v>0</v>
      </c>
      <c r="AL1213" s="163">
        <v>2</v>
      </c>
      <c r="AM1213" s="163">
        <v>0</v>
      </c>
      <c r="AN1213" s="163">
        <v>8</v>
      </c>
      <c r="AO1213" s="163">
        <v>0</v>
      </c>
      <c r="AP1213" s="163">
        <v>0</v>
      </c>
      <c r="AQ1213" s="163">
        <v>0</v>
      </c>
      <c r="AR1213" s="163">
        <v>0</v>
      </c>
      <c r="AS1213" s="278">
        <v>6.4516129000000005E-2</v>
      </c>
      <c r="AT1213" s="278">
        <v>0.25806451600000002</v>
      </c>
      <c r="AU1213" s="278">
        <v>0.28571428999999998</v>
      </c>
      <c r="AV1213" s="278">
        <v>0.23809524000000001</v>
      </c>
      <c r="AW1213" s="278">
        <v>4.7619050000000003E-2</v>
      </c>
      <c r="AX1213" s="278">
        <v>0.28571428999999998</v>
      </c>
      <c r="AY1213" s="456">
        <v>110.021</v>
      </c>
      <c r="AZ1213" s="278">
        <v>0.17499999999999999</v>
      </c>
      <c r="BA1213" s="278">
        <v>0.42857142799999998</v>
      </c>
      <c r="BB1213" s="278">
        <v>9.5238094999999995E-2</v>
      </c>
      <c r="BC1213" s="278">
        <v>0.47619047599999997</v>
      </c>
      <c r="BD1213" s="164">
        <v>0.2</v>
      </c>
      <c r="BE1213" s="164">
        <v>0.17241379300000001</v>
      </c>
      <c r="BF1213" s="164">
        <v>0.22580645099999999</v>
      </c>
      <c r="BG1213" s="164">
        <v>0.34482758600000002</v>
      </c>
      <c r="BH1213" s="164">
        <v>0.57063403700000004</v>
      </c>
      <c r="BI1213" s="164">
        <v>0.17241379300000001</v>
      </c>
      <c r="BJ1213" s="165">
        <v>113.323967311212</v>
      </c>
      <c r="BK1213" s="164">
        <v>0.24981910951675901</v>
      </c>
      <c r="BL1213" s="165">
        <v>-1.58494820053221</v>
      </c>
      <c r="BM1213" s="165">
        <v>2.00836322849152</v>
      </c>
      <c r="BN1213" s="165">
        <v>58.419832120444198</v>
      </c>
      <c r="BO1213" s="165">
        <v>-3.78435992263347E-2</v>
      </c>
      <c r="BP1213" s="165">
        <v>0.408917682245373</v>
      </c>
      <c r="BQ1213" s="165">
        <v>6.7072117435763801E-2</v>
      </c>
      <c r="BR1213" s="165">
        <v>-1.0969184355670401</v>
      </c>
      <c r="BS1213" s="284">
        <v>6.9534453374460702E-3</v>
      </c>
      <c r="BT1213" s="289"/>
      <c r="BU1213" s="279"/>
      <c r="BV1213" s="290"/>
      <c r="BW1213" s="289"/>
      <c r="BX1213" s="289"/>
      <c r="BY1213" s="289"/>
      <c r="BZ1213" s="289"/>
      <c r="CA1213" s="279"/>
      <c r="CB1213" s="290"/>
      <c r="CC1213" s="289"/>
      <c r="CD1213" s="279"/>
      <c r="CE1213" s="328"/>
      <c r="CF1213" s="290"/>
      <c r="CG1213" s="289"/>
      <c r="CH1213" s="279"/>
      <c r="CI1213" s="328"/>
      <c r="CJ1213" s="290"/>
      <c r="CK1213" s="289"/>
      <c r="CL1213" s="279"/>
      <c r="CM1213" s="328"/>
      <c r="CN1213" s="290"/>
      <c r="CO1213" s="289"/>
      <c r="CP1213" s="279"/>
      <c r="CQ1213" s="328"/>
      <c r="CR1213" s="290"/>
      <c r="CS1213" s="289"/>
      <c r="CT1213" s="279"/>
      <c r="CU1213" s="328"/>
      <c r="CV1213" s="328"/>
      <c r="CW1213" s="290"/>
      <c r="CX1213" s="289"/>
      <c r="CY1213" s="279"/>
      <c r="CZ1213" s="328"/>
      <c r="DA1213" s="328"/>
      <c r="DB1213" s="290"/>
      <c r="DC1213" s="289"/>
      <c r="DD1213" s="279"/>
      <c r="DE1213" s="328"/>
      <c r="DF1213" s="328"/>
      <c r="DG1213" s="290"/>
      <c r="DH1213" s="289"/>
      <c r="DI1213" s="284">
        <v>0.153489954769611</v>
      </c>
      <c r="DP1213" s="165"/>
      <c r="DQ1213" s="165"/>
      <c r="DR1213" s="165"/>
      <c r="ED1213" s="165"/>
      <c r="EE1213" s="165"/>
      <c r="EF1213" s="165"/>
      <c r="EG1213" s="165"/>
      <c r="EH1213" s="166"/>
      <c r="EI1213" s="165"/>
      <c r="EJ1213" s="164"/>
      <c r="EK1213" s="164"/>
      <c r="EL1213" s="278"/>
      <c r="EM1213" s="278"/>
      <c r="EN1213" s="278"/>
      <c r="EO1213" s="278"/>
      <c r="EP1213" s="278"/>
      <c r="EQ1213" s="278"/>
      <c r="ER1213" s="165"/>
      <c r="ES1213" s="166"/>
      <c r="ET1213" s="166"/>
      <c r="EU1213" s="166"/>
      <c r="EV1213" s="166"/>
      <c r="EW1213" s="166"/>
      <c r="EX1213" s="284"/>
    </row>
    <row r="1214" spans="1:156" ht="13" customHeight="1">
      <c r="A1214" s="160" t="s">
        <v>19</v>
      </c>
      <c r="B1214" s="160">
        <v>10050</v>
      </c>
      <c r="C1214" s="160">
        <v>608671</v>
      </c>
      <c r="D1214" s="160">
        <v>13768</v>
      </c>
      <c r="E1214" s="160" t="s">
        <v>3328</v>
      </c>
      <c r="F1214" s="160" t="s">
        <v>3328</v>
      </c>
      <c r="G1214" s="175"/>
      <c r="H1214" s="162" t="s">
        <v>1749</v>
      </c>
      <c r="I1214" s="162" t="s">
        <v>118</v>
      </c>
      <c r="J1214" s="161">
        <v>34</v>
      </c>
      <c r="K1214" s="161">
        <v>9</v>
      </c>
      <c r="L1214" s="161" t="s">
        <v>46</v>
      </c>
      <c r="Z1214" s="163">
        <v>25</v>
      </c>
      <c r="AA1214" s="163">
        <v>49</v>
      </c>
      <c r="AB1214" s="163">
        <v>45</v>
      </c>
      <c r="AC1214" s="163">
        <v>11</v>
      </c>
      <c r="AD1214" s="163">
        <v>9</v>
      </c>
      <c r="AE1214" s="163">
        <v>2</v>
      </c>
      <c r="AF1214" s="163">
        <v>0</v>
      </c>
      <c r="AG1214" s="163">
        <v>0</v>
      </c>
      <c r="AH1214" s="163">
        <v>8</v>
      </c>
      <c r="AI1214" s="163">
        <v>2</v>
      </c>
      <c r="AJ1214" s="163">
        <v>2</v>
      </c>
      <c r="AK1214" s="163">
        <v>0</v>
      </c>
      <c r="AL1214" s="163">
        <v>3</v>
      </c>
      <c r="AM1214" s="163">
        <v>0</v>
      </c>
      <c r="AN1214" s="163">
        <v>12</v>
      </c>
      <c r="AO1214" s="163">
        <v>0</v>
      </c>
      <c r="AP1214" s="163">
        <v>1</v>
      </c>
      <c r="AQ1214" s="163">
        <v>0</v>
      </c>
      <c r="AR1214" s="163">
        <v>0</v>
      </c>
      <c r="AS1214" s="278">
        <v>6.1224489E-2</v>
      </c>
      <c r="AT1214" s="278">
        <v>0.244897959</v>
      </c>
      <c r="AU1214" s="278">
        <v>0.29411765000000001</v>
      </c>
      <c r="AV1214" s="278">
        <v>0.32352941000000002</v>
      </c>
      <c r="AW1214" s="278">
        <v>0</v>
      </c>
      <c r="AX1214" s="278">
        <v>0.35294118000000002</v>
      </c>
      <c r="AY1214" s="456">
        <v>107.167</v>
      </c>
      <c r="AZ1214" s="278">
        <v>0.10555556000000001</v>
      </c>
      <c r="BA1214" s="278">
        <v>0.59375</v>
      </c>
      <c r="BB1214" s="278">
        <v>0.125</v>
      </c>
      <c r="BC1214" s="278">
        <v>0.28125</v>
      </c>
      <c r="BD1214" s="164">
        <v>0.32352941099999999</v>
      </c>
      <c r="BE1214" s="164">
        <v>0.24444444400000001</v>
      </c>
      <c r="BF1214" s="164">
        <v>0.28571428500000001</v>
      </c>
      <c r="BG1214" s="164">
        <v>0.28888888800000001</v>
      </c>
      <c r="BH1214" s="164">
        <v>0.57460317299999997</v>
      </c>
      <c r="BI1214" s="164">
        <v>4.4444444E-2</v>
      </c>
      <c r="BJ1214" s="165">
        <v>28.667832266567501</v>
      </c>
      <c r="BK1214" s="164">
        <v>0.25681371348244802</v>
      </c>
      <c r="BL1214" s="165">
        <v>-2.2307126868090799</v>
      </c>
      <c r="BM1214" s="165">
        <v>3.4490376364865001</v>
      </c>
      <c r="BN1214" s="165">
        <v>62.080485530170897</v>
      </c>
      <c r="BO1214" s="165">
        <v>0.15025817139320799</v>
      </c>
      <c r="BP1214" s="165">
        <v>1.2173196375369999</v>
      </c>
      <c r="BQ1214" s="165">
        <v>6.1885461067475903E-2</v>
      </c>
      <c r="BR1214" s="165">
        <v>-0.920878407689116</v>
      </c>
      <c r="BS1214" s="284">
        <v>6.4157385686751797E-3</v>
      </c>
      <c r="BT1214" s="289"/>
      <c r="BU1214" s="279"/>
      <c r="BV1214" s="290"/>
      <c r="BW1214" s="289"/>
      <c r="BX1214" s="289"/>
      <c r="BY1214" s="289"/>
      <c r="BZ1214" s="289"/>
      <c r="CA1214" s="279"/>
      <c r="CB1214" s="290"/>
      <c r="CC1214" s="289"/>
      <c r="CD1214" s="279"/>
      <c r="CE1214" s="328"/>
      <c r="CF1214" s="290"/>
      <c r="CG1214" s="289"/>
      <c r="CH1214" s="279"/>
      <c r="CI1214" s="328"/>
      <c r="CJ1214" s="290"/>
      <c r="CK1214" s="289"/>
      <c r="CL1214" s="279"/>
      <c r="CM1214" s="328"/>
      <c r="CN1214" s="290"/>
      <c r="CO1214" s="289"/>
      <c r="CP1214" s="279"/>
      <c r="CQ1214" s="328"/>
      <c r="CR1214" s="290"/>
      <c r="CS1214" s="289"/>
      <c r="CT1214" s="279"/>
      <c r="CU1214" s="328"/>
      <c r="CV1214" s="328"/>
      <c r="CW1214" s="290"/>
      <c r="CX1214" s="289"/>
      <c r="CY1214" s="279"/>
      <c r="CZ1214" s="328"/>
      <c r="DA1214" s="328"/>
      <c r="DB1214" s="290"/>
      <c r="DC1214" s="289"/>
      <c r="DD1214" s="279"/>
      <c r="DE1214" s="328"/>
      <c r="DF1214" s="328"/>
      <c r="DG1214" s="290"/>
      <c r="DH1214" s="289"/>
      <c r="DI1214" s="284">
        <v>-0.69473546277731602</v>
      </c>
      <c r="DP1214" s="165"/>
      <c r="DQ1214" s="165"/>
      <c r="DR1214" s="165"/>
      <c r="ED1214" s="165"/>
      <c r="EE1214" s="165"/>
      <c r="EF1214" s="165"/>
      <c r="EG1214" s="165"/>
      <c r="EH1214" s="166"/>
      <c r="EI1214" s="165"/>
      <c r="EJ1214" s="164"/>
      <c r="EK1214" s="164"/>
      <c r="EL1214" s="278"/>
      <c r="EM1214" s="278"/>
      <c r="EN1214" s="278"/>
      <c r="EO1214" s="278"/>
      <c r="EP1214" s="278"/>
      <c r="EQ1214" s="278"/>
      <c r="ER1214" s="165"/>
      <c r="ES1214" s="166"/>
      <c r="ET1214" s="166"/>
      <c r="EU1214" s="166"/>
      <c r="EV1214" s="166"/>
      <c r="EW1214" s="166"/>
      <c r="EX1214" s="284"/>
    </row>
    <row r="1215" spans="1:156" ht="13" customHeight="1">
      <c r="A1215" s="160" t="s">
        <v>19</v>
      </c>
      <c r="B1215" s="160">
        <v>11324</v>
      </c>
      <c r="C1215" s="160">
        <v>677941</v>
      </c>
      <c r="D1215" s="160">
        <v>23788</v>
      </c>
      <c r="E1215" s="160" t="s">
        <v>17</v>
      </c>
      <c r="F1215" s="160" t="s">
        <v>17</v>
      </c>
      <c r="G1215" s="175"/>
      <c r="H1215" s="162" t="s">
        <v>181</v>
      </c>
      <c r="I1215" s="162" t="s">
        <v>3454</v>
      </c>
      <c r="J1215" s="160">
        <v>25</v>
      </c>
      <c r="K1215" s="161">
        <v>9</v>
      </c>
      <c r="L1215" s="161" t="s">
        <v>837</v>
      </c>
      <c r="Z1215" s="163">
        <v>5</v>
      </c>
      <c r="AA1215" s="163">
        <v>1</v>
      </c>
      <c r="AB1215" s="163">
        <v>1</v>
      </c>
      <c r="AC1215" s="163">
        <v>0</v>
      </c>
      <c r="AD1215" s="163">
        <v>0</v>
      </c>
      <c r="AE1215" s="163">
        <v>0</v>
      </c>
      <c r="AF1215" s="163">
        <v>0</v>
      </c>
      <c r="AG1215" s="163">
        <v>0</v>
      </c>
      <c r="AH1215" s="163">
        <v>1</v>
      </c>
      <c r="AI1215" s="163">
        <v>0</v>
      </c>
      <c r="AJ1215" s="163">
        <v>0</v>
      </c>
      <c r="AK1215" s="163">
        <v>0</v>
      </c>
      <c r="AL1215" s="163">
        <v>0</v>
      </c>
      <c r="AM1215" s="163">
        <v>0</v>
      </c>
      <c r="AN1215" s="163">
        <v>0</v>
      </c>
      <c r="AO1215" s="163">
        <v>0</v>
      </c>
      <c r="AP1215" s="163">
        <v>0</v>
      </c>
      <c r="AQ1215" s="163">
        <v>0</v>
      </c>
      <c r="AR1215" s="163">
        <v>0</v>
      </c>
      <c r="AS1215" s="278">
        <v>0</v>
      </c>
      <c r="AT1215" s="278">
        <v>0</v>
      </c>
      <c r="AU1215" s="278">
        <v>0</v>
      </c>
      <c r="AV1215" s="278">
        <v>1</v>
      </c>
      <c r="AW1215" s="278">
        <v>0</v>
      </c>
      <c r="AX1215" s="278">
        <v>0</v>
      </c>
      <c r="AY1215" s="456">
        <v>77.189300000000003</v>
      </c>
      <c r="AZ1215" s="278">
        <v>0</v>
      </c>
      <c r="BA1215" s="278">
        <v>0</v>
      </c>
      <c r="BB1215" s="278">
        <v>0</v>
      </c>
      <c r="BC1215" s="278">
        <v>1</v>
      </c>
      <c r="BD1215" s="164">
        <v>0</v>
      </c>
      <c r="BE1215" s="164">
        <v>0</v>
      </c>
      <c r="BF1215" s="164">
        <v>0</v>
      </c>
      <c r="BG1215" s="164">
        <v>0</v>
      </c>
      <c r="BH1215" s="164">
        <v>0</v>
      </c>
      <c r="BI1215" s="164">
        <v>0</v>
      </c>
      <c r="BJ1215" s="165">
        <v>0</v>
      </c>
      <c r="BK1215" s="164">
        <v>0</v>
      </c>
      <c r="BL1215" s="165">
        <v>-0.251230140083956</v>
      </c>
      <c r="BM1215" s="165">
        <v>-0.13531686817996399</v>
      </c>
      <c r="BN1215" s="165">
        <v>-100</v>
      </c>
      <c r="BO1215" s="165">
        <v>4.8991688483823695E-10</v>
      </c>
      <c r="BP1215" s="165">
        <v>0</v>
      </c>
      <c r="BQ1215" s="165">
        <v>-0.155754090154099</v>
      </c>
      <c r="BR1215" s="165">
        <v>-0.24913820331685499</v>
      </c>
      <c r="BS1215" s="284">
        <v>-1.6147209800069499E-2</v>
      </c>
      <c r="BT1215" s="289"/>
      <c r="BU1215" s="279"/>
      <c r="BV1215" s="290"/>
      <c r="BW1215" s="289"/>
      <c r="BX1215" s="289"/>
      <c r="BY1215" s="289"/>
      <c r="BZ1215" s="289"/>
      <c r="CA1215" s="279"/>
      <c r="CB1215" s="290"/>
      <c r="CC1215" s="289"/>
      <c r="CD1215" s="279"/>
      <c r="CE1215" s="328"/>
      <c r="CF1215" s="290"/>
      <c r="CG1215" s="289"/>
      <c r="CH1215" s="279"/>
      <c r="CI1215" s="328"/>
      <c r="CJ1215" s="290"/>
      <c r="CK1215" s="289"/>
      <c r="CL1215" s="279"/>
      <c r="CM1215" s="328"/>
      <c r="CN1215" s="290"/>
      <c r="CO1215" s="289"/>
      <c r="CP1215" s="279"/>
      <c r="CQ1215" s="328"/>
      <c r="CR1215" s="290"/>
      <c r="CS1215" s="289"/>
      <c r="CT1215" s="279"/>
      <c r="CU1215" s="328"/>
      <c r="CV1215" s="328"/>
      <c r="CW1215" s="290"/>
      <c r="CX1215" s="289"/>
      <c r="CY1215" s="279"/>
      <c r="CZ1215" s="328"/>
      <c r="DA1215" s="328"/>
      <c r="DB1215" s="290"/>
      <c r="DC1215" s="289"/>
      <c r="DD1215" s="279"/>
      <c r="DE1215" s="328"/>
      <c r="DF1215" s="328"/>
      <c r="DG1215" s="290"/>
      <c r="DH1215" s="289"/>
      <c r="DI1215" s="284">
        <v>5.9149432927370002E-2</v>
      </c>
      <c r="DP1215" s="165"/>
      <c r="DQ1215" s="165"/>
      <c r="DR1215" s="165"/>
      <c r="ED1215" s="165"/>
      <c r="EE1215" s="165"/>
      <c r="EF1215" s="165"/>
      <c r="EG1215" s="165"/>
      <c r="EH1215" s="166"/>
      <c r="EI1215" s="165"/>
      <c r="EJ1215" s="164"/>
      <c r="EK1215" s="164"/>
      <c r="EL1215" s="278"/>
      <c r="EM1215" s="278"/>
      <c r="EN1215" s="278"/>
      <c r="EO1215" s="278"/>
      <c r="EP1215" s="278"/>
      <c r="EQ1215" s="278"/>
      <c r="ER1215" s="165"/>
      <c r="ES1215" s="166"/>
      <c r="ET1215" s="166"/>
      <c r="EU1215" s="166"/>
      <c r="EV1215" s="166"/>
      <c r="EW1215" s="166"/>
      <c r="EX1215" s="284"/>
    </row>
    <row r="1216" spans="1:156" ht="13" customHeight="1">
      <c r="A1216" s="160" t="s">
        <v>19</v>
      </c>
      <c r="C1216" s="160">
        <v>675659</v>
      </c>
      <c r="D1216" s="160">
        <v>25448</v>
      </c>
      <c r="E1216" s="160" t="s">
        <v>164</v>
      </c>
      <c r="F1216" s="160" t="s">
        <v>164</v>
      </c>
      <c r="G1216" s="175"/>
      <c r="H1216" s="162" t="s">
        <v>341</v>
      </c>
      <c r="I1216" s="162" t="s">
        <v>592</v>
      </c>
      <c r="J1216" s="160">
        <v>27</v>
      </c>
      <c r="K1216" s="161">
        <v>9</v>
      </c>
      <c r="Z1216" s="163">
        <v>3</v>
      </c>
      <c r="AA1216" s="163">
        <v>2</v>
      </c>
      <c r="AB1216" s="163">
        <v>2</v>
      </c>
      <c r="AC1216" s="163">
        <v>0</v>
      </c>
      <c r="AD1216" s="163">
        <v>0</v>
      </c>
      <c r="AE1216" s="163">
        <v>0</v>
      </c>
      <c r="AF1216" s="163">
        <v>0</v>
      </c>
      <c r="AG1216" s="163">
        <v>0</v>
      </c>
      <c r="AH1216" s="163">
        <v>0</v>
      </c>
      <c r="AI1216" s="163">
        <v>0</v>
      </c>
      <c r="AJ1216" s="163">
        <v>1</v>
      </c>
      <c r="AK1216" s="163">
        <v>0</v>
      </c>
      <c r="AL1216" s="163">
        <v>0</v>
      </c>
      <c r="AM1216" s="163">
        <v>0</v>
      </c>
      <c r="AN1216" s="163">
        <v>2</v>
      </c>
      <c r="AO1216" s="163">
        <v>0</v>
      </c>
      <c r="AP1216" s="163">
        <v>0</v>
      </c>
      <c r="AQ1216" s="163">
        <v>0</v>
      </c>
      <c r="AR1216" s="163">
        <v>0</v>
      </c>
      <c r="AS1216" s="278">
        <v>0</v>
      </c>
      <c r="AT1216" s="278">
        <v>1</v>
      </c>
      <c r="AU1216" s="278"/>
      <c r="AV1216" s="278"/>
      <c r="AW1216" s="278"/>
      <c r="AX1216" s="278"/>
      <c r="AY1216" s="456"/>
      <c r="AZ1216" s="278">
        <v>0.44444444</v>
      </c>
      <c r="BA1216" s="278">
        <v>0</v>
      </c>
      <c r="BB1216" s="278">
        <v>0</v>
      </c>
      <c r="BC1216" s="278">
        <v>0</v>
      </c>
      <c r="BD1216" s="164">
        <v>0</v>
      </c>
      <c r="BE1216" s="164">
        <v>0</v>
      </c>
      <c r="BF1216" s="164">
        <v>0</v>
      </c>
      <c r="BG1216" s="164">
        <v>0</v>
      </c>
      <c r="BH1216" s="164">
        <v>0</v>
      </c>
      <c r="BI1216" s="164">
        <v>0</v>
      </c>
      <c r="BJ1216" s="165">
        <v>0</v>
      </c>
      <c r="BK1216" s="164">
        <v>0</v>
      </c>
      <c r="BL1216" s="165">
        <v>-0.502460280167913</v>
      </c>
      <c r="BM1216" s="165">
        <v>-0.27063373635992899</v>
      </c>
      <c r="BN1216" s="165">
        <v>-100</v>
      </c>
      <c r="BO1216" s="165">
        <v>2.7482923983260198E-2</v>
      </c>
      <c r="BP1216" s="165">
        <v>0.20000000298023199</v>
      </c>
      <c r="BQ1216" s="165">
        <v>-0.22993062316910001</v>
      </c>
      <c r="BR1216" s="165">
        <v>-0.30281327079520198</v>
      </c>
      <c r="BS1216" s="284">
        <v>-2.3837178260287601E-2</v>
      </c>
      <c r="BT1216" s="289"/>
      <c r="BU1216" s="279"/>
      <c r="BV1216" s="290"/>
      <c r="BW1216" s="289"/>
      <c r="BX1216" s="289"/>
      <c r="BY1216" s="289"/>
      <c r="BZ1216" s="289"/>
      <c r="CA1216" s="279"/>
      <c r="CB1216" s="290"/>
      <c r="CC1216" s="289"/>
      <c r="CD1216" s="279"/>
      <c r="CE1216" s="328"/>
      <c r="CF1216" s="290"/>
      <c r="CG1216" s="289"/>
      <c r="CH1216" s="279"/>
      <c r="CI1216" s="328"/>
      <c r="CJ1216" s="290"/>
      <c r="CK1216" s="289"/>
      <c r="CL1216" s="279"/>
      <c r="CM1216" s="328"/>
      <c r="CN1216" s="290"/>
      <c r="CO1216" s="289"/>
      <c r="CP1216" s="279"/>
      <c r="CQ1216" s="328"/>
      <c r="CR1216" s="290"/>
      <c r="CS1216" s="289"/>
      <c r="CT1216" s="279"/>
      <c r="CU1216" s="328"/>
      <c r="CV1216" s="328"/>
      <c r="CW1216" s="290"/>
      <c r="CX1216" s="289"/>
      <c r="CY1216" s="279"/>
      <c r="CZ1216" s="328"/>
      <c r="DA1216" s="328"/>
      <c r="DB1216" s="290"/>
      <c r="DC1216" s="289"/>
      <c r="DD1216" s="279"/>
      <c r="DE1216" s="328"/>
      <c r="DF1216" s="328"/>
      <c r="DG1216" s="290"/>
      <c r="DH1216" s="183"/>
      <c r="DI1216" s="284">
        <v>4.4132871553301803E-3</v>
      </c>
      <c r="DP1216" s="165"/>
      <c r="DQ1216" s="165"/>
      <c r="DR1216" s="165"/>
      <c r="ED1216" s="165"/>
      <c r="EE1216" s="165"/>
      <c r="EF1216" s="165"/>
      <c r="EG1216" s="165"/>
      <c r="EH1216" s="166"/>
      <c r="EI1216" s="165"/>
      <c r="EL1216" s="278"/>
      <c r="EM1216" s="278"/>
      <c r="EN1216" s="278"/>
      <c r="EO1216" s="278"/>
      <c r="EP1216" s="278"/>
      <c r="EQ1216" s="278"/>
      <c r="ER1216" s="165"/>
    </row>
    <row r="1217" spans="1:155" ht="13" customHeight="1">
      <c r="A1217" s="160" t="s">
        <v>19</v>
      </c>
      <c r="B1217" s="160">
        <v>10875</v>
      </c>
      <c r="C1217" s="160">
        <v>668723</v>
      </c>
      <c r="D1217" s="160">
        <v>22165</v>
      </c>
      <c r="E1217" s="160" t="s">
        <v>3328</v>
      </c>
      <c r="F1217" s="160" t="s">
        <v>3328</v>
      </c>
      <c r="G1217" s="175"/>
      <c r="H1217" s="162" t="s">
        <v>2493</v>
      </c>
      <c r="I1217" s="162" t="s">
        <v>549</v>
      </c>
      <c r="J1217" s="161">
        <v>26</v>
      </c>
      <c r="K1217" s="161">
        <v>9</v>
      </c>
      <c r="L1217" s="161" t="s">
        <v>837</v>
      </c>
      <c r="Z1217" s="163">
        <v>8</v>
      </c>
      <c r="AA1217" s="163">
        <v>15</v>
      </c>
      <c r="AB1217" s="163">
        <v>13</v>
      </c>
      <c r="AC1217" s="163">
        <v>1</v>
      </c>
      <c r="AD1217" s="163">
        <v>1</v>
      </c>
      <c r="AE1217" s="163">
        <v>0</v>
      </c>
      <c r="AF1217" s="163">
        <v>0</v>
      </c>
      <c r="AG1217" s="163">
        <v>0</v>
      </c>
      <c r="AH1217" s="163">
        <v>1</v>
      </c>
      <c r="AI1217" s="163">
        <v>0</v>
      </c>
      <c r="AJ1217" s="163">
        <v>0</v>
      </c>
      <c r="AK1217" s="163">
        <v>0</v>
      </c>
      <c r="AL1217" s="163">
        <v>2</v>
      </c>
      <c r="AM1217" s="163">
        <v>0</v>
      </c>
      <c r="AN1217" s="163">
        <v>5</v>
      </c>
      <c r="AO1217" s="163">
        <v>0</v>
      </c>
      <c r="AP1217" s="163">
        <v>0</v>
      </c>
      <c r="AQ1217" s="163">
        <v>0</v>
      </c>
      <c r="AR1217" s="163">
        <v>1</v>
      </c>
      <c r="AS1217" s="278">
        <v>0.133333333</v>
      </c>
      <c r="AT1217" s="278">
        <v>0.33333333300000001</v>
      </c>
      <c r="AU1217" s="278">
        <v>0</v>
      </c>
      <c r="AV1217" s="278">
        <v>0.125</v>
      </c>
      <c r="AW1217" s="278">
        <v>0.125</v>
      </c>
      <c r="AX1217" s="278">
        <v>0.75</v>
      </c>
      <c r="AY1217" s="456">
        <v>109.79900000000001</v>
      </c>
      <c r="AZ1217" s="278">
        <v>0.11666667</v>
      </c>
      <c r="BA1217" s="278">
        <v>0.75</v>
      </c>
      <c r="BB1217" s="278">
        <v>0.125</v>
      </c>
      <c r="BC1217" s="278">
        <v>0.125</v>
      </c>
      <c r="BD1217" s="164">
        <v>0.125</v>
      </c>
      <c r="BE1217" s="164">
        <v>7.6923076000000007E-2</v>
      </c>
      <c r="BF1217" s="164">
        <v>0.2</v>
      </c>
      <c r="BG1217" s="164">
        <v>7.6923076000000007E-2</v>
      </c>
      <c r="BH1217" s="164">
        <v>0.27692307599999999</v>
      </c>
      <c r="BI1217" s="164">
        <v>0</v>
      </c>
      <c r="BJ1217" s="165">
        <v>0</v>
      </c>
      <c r="BK1217" s="164">
        <v>0.15156048138936301</v>
      </c>
      <c r="BL1217" s="165">
        <v>-1.94747410217581</v>
      </c>
      <c r="BM1217" s="165">
        <v>-0.208775023615943</v>
      </c>
      <c r="BN1217" s="165">
        <v>-9.8828770300031508</v>
      </c>
      <c r="BO1217" s="165">
        <v>1.0615244887577E-3</v>
      </c>
      <c r="BP1217" s="165">
        <v>-5.8701583184301801E-3</v>
      </c>
      <c r="BQ1217" s="165">
        <v>-1.58746188754497</v>
      </c>
      <c r="BR1217" s="165">
        <v>-1.9314035672350101</v>
      </c>
      <c r="BS1217" s="284">
        <v>-0.16457404182735899</v>
      </c>
      <c r="BT1217" s="289"/>
      <c r="BU1217" s="279"/>
      <c r="BV1217" s="290"/>
      <c r="BW1217" s="289"/>
      <c r="BX1217" s="289"/>
      <c r="BY1217" s="289"/>
      <c r="BZ1217" s="289"/>
      <c r="CA1217" s="279"/>
      <c r="CB1217" s="290"/>
      <c r="CC1217" s="289"/>
      <c r="CD1217" s="279"/>
      <c r="CE1217" s="328"/>
      <c r="CF1217" s="290"/>
      <c r="CG1217" s="289"/>
      <c r="CH1217" s="279"/>
      <c r="CI1217" s="328"/>
      <c r="CJ1217" s="290"/>
      <c r="CK1217" s="289"/>
      <c r="CL1217" s="279"/>
      <c r="CM1217" s="328"/>
      <c r="CN1217" s="290"/>
      <c r="CO1217" s="289"/>
      <c r="CP1217" s="279"/>
      <c r="CQ1217" s="328"/>
      <c r="CR1217" s="290"/>
      <c r="CS1217" s="289"/>
      <c r="CT1217" s="279"/>
      <c r="CU1217" s="328"/>
      <c r="CV1217" s="328"/>
      <c r="CW1217" s="290"/>
      <c r="CX1217" s="289"/>
      <c r="CY1217" s="279"/>
      <c r="CZ1217" s="328"/>
      <c r="DA1217" s="328"/>
      <c r="DB1217" s="290"/>
      <c r="DC1217" s="289"/>
      <c r="DD1217" s="279"/>
      <c r="DE1217" s="328"/>
      <c r="DF1217" s="328"/>
      <c r="DG1217" s="290"/>
      <c r="DH1217" s="289"/>
      <c r="DI1217" s="284">
        <v>-0.145010222680866</v>
      </c>
      <c r="DP1217" s="165"/>
      <c r="DQ1217" s="165"/>
      <c r="DR1217" s="165"/>
      <c r="ED1217" s="165"/>
      <c r="EE1217" s="165"/>
      <c r="EF1217" s="165"/>
      <c r="EG1217" s="165"/>
      <c r="EH1217" s="166"/>
      <c r="EI1217" s="165"/>
      <c r="EJ1217" s="164"/>
      <c r="EK1217" s="164"/>
      <c r="EL1217" s="278"/>
      <c r="EM1217" s="278"/>
      <c r="EN1217" s="278"/>
      <c r="EO1217" s="278"/>
      <c r="EP1217" s="278"/>
      <c r="EQ1217" s="278"/>
      <c r="ER1217" s="165"/>
      <c r="ES1217" s="166"/>
      <c r="ET1217" s="166"/>
      <c r="EU1217" s="166"/>
      <c r="EV1217" s="166"/>
      <c r="EW1217" s="166"/>
      <c r="EX1217" s="284"/>
    </row>
    <row r="1218" spans="1:155" ht="13" customHeight="1">
      <c r="A1218" s="160" t="s">
        <v>19</v>
      </c>
      <c r="B1218" s="160">
        <v>12621</v>
      </c>
      <c r="C1218" s="160">
        <v>660757</v>
      </c>
      <c r="D1218" s="160">
        <v>20970</v>
      </c>
      <c r="E1218" s="160" t="s">
        <v>2172</v>
      </c>
      <c r="F1218" s="160" t="s">
        <v>2172</v>
      </c>
      <c r="G1218" s="175"/>
      <c r="H1218" s="162" t="s">
        <v>586</v>
      </c>
      <c r="I1218" s="162" t="s">
        <v>171</v>
      </c>
      <c r="J1218" s="160">
        <v>27</v>
      </c>
      <c r="K1218" s="161">
        <v>9</v>
      </c>
      <c r="L1218" s="161" t="s">
        <v>837</v>
      </c>
      <c r="Z1218" s="163">
        <v>21</v>
      </c>
      <c r="AA1218" s="163">
        <v>61</v>
      </c>
      <c r="AB1218" s="163">
        <v>59</v>
      </c>
      <c r="AC1218" s="163">
        <v>13</v>
      </c>
      <c r="AD1218" s="163">
        <v>12</v>
      </c>
      <c r="AE1218" s="163">
        <v>1</v>
      </c>
      <c r="AF1218" s="163">
        <v>0</v>
      </c>
      <c r="AG1218" s="163">
        <v>0</v>
      </c>
      <c r="AH1218" s="163">
        <v>2</v>
      </c>
      <c r="AI1218" s="163">
        <v>4</v>
      </c>
      <c r="AJ1218" s="163">
        <v>0</v>
      </c>
      <c r="AK1218" s="163">
        <v>1</v>
      </c>
      <c r="AL1218" s="163">
        <v>2</v>
      </c>
      <c r="AM1218" s="163">
        <v>0</v>
      </c>
      <c r="AN1218" s="163">
        <v>13</v>
      </c>
      <c r="AO1218" s="163">
        <v>0</v>
      </c>
      <c r="AP1218" s="163">
        <v>0</v>
      </c>
      <c r="AQ1218" s="163">
        <v>0</v>
      </c>
      <c r="AR1218" s="163">
        <v>1</v>
      </c>
      <c r="AS1218" s="278">
        <v>3.2786885000000002E-2</v>
      </c>
      <c r="AT1218" s="278">
        <v>0.21311475399999999</v>
      </c>
      <c r="AU1218" s="278">
        <v>0.45652174000000001</v>
      </c>
      <c r="AV1218" s="278">
        <v>0.26086957</v>
      </c>
      <c r="AW1218" s="278">
        <v>6.521739E-2</v>
      </c>
      <c r="AX1218" s="278">
        <v>0.45652174000000001</v>
      </c>
      <c r="AY1218" s="165">
        <v>110.86199999999999</v>
      </c>
      <c r="AZ1218" s="278">
        <v>0.17129630000000001</v>
      </c>
      <c r="BA1218" s="278">
        <v>0.52173913000000005</v>
      </c>
      <c r="BB1218" s="278">
        <v>0.17391304299999999</v>
      </c>
      <c r="BC1218" s="278">
        <v>0.30434782599999999</v>
      </c>
      <c r="BD1218" s="164">
        <v>0.28260869500000002</v>
      </c>
      <c r="BE1218" s="164">
        <v>0.22033898299999999</v>
      </c>
      <c r="BF1218" s="164">
        <v>0.24590163900000001</v>
      </c>
      <c r="BG1218" s="164">
        <v>0.23728813500000001</v>
      </c>
      <c r="BH1218" s="164">
        <v>0.48318977400000002</v>
      </c>
      <c r="BI1218" s="164">
        <v>1.6949151999999999E-2</v>
      </c>
      <c r="BJ1218" s="164">
        <v>11.1403218604486</v>
      </c>
      <c r="BK1218" s="164">
        <v>0.21786320600353301</v>
      </c>
      <c r="BL1218" s="165">
        <v>-4.6801482766150801</v>
      </c>
      <c r="BM1218" s="165">
        <v>2.3905613095284002</v>
      </c>
      <c r="BN1218" s="165">
        <v>37.694794055603602</v>
      </c>
      <c r="BO1218" s="165">
        <v>-0.17179222138677799</v>
      </c>
      <c r="BP1218" s="165">
        <v>-0.36893043760210198</v>
      </c>
      <c r="BQ1218" s="165">
        <v>-3.0639120504475499</v>
      </c>
      <c r="BR1218" s="165">
        <v>-4.8089404368057203</v>
      </c>
      <c r="BS1218" s="284">
        <v>-0.31763936753500199</v>
      </c>
      <c r="BT1218" s="289"/>
      <c r="BU1218" s="279"/>
      <c r="BV1218" s="290"/>
      <c r="BW1218" s="289"/>
      <c r="BX1218" s="289"/>
      <c r="BY1218" s="289"/>
      <c r="BZ1218" s="289"/>
      <c r="CA1218" s="279"/>
      <c r="CB1218" s="290"/>
      <c r="CC1218" s="289"/>
      <c r="CD1218" s="279"/>
      <c r="CE1218" s="328"/>
      <c r="CF1218" s="290"/>
      <c r="CG1218" s="289"/>
      <c r="CH1218" s="279"/>
      <c r="CI1218" s="328"/>
      <c r="CJ1218" s="290"/>
      <c r="CK1218" s="289"/>
      <c r="CL1218" s="279"/>
      <c r="CM1218" s="328"/>
      <c r="CN1218" s="290"/>
      <c r="CO1218" s="289"/>
      <c r="CP1218" s="279"/>
      <c r="CQ1218" s="328"/>
      <c r="CR1218" s="290"/>
      <c r="CS1218" s="289"/>
      <c r="CT1218" s="279"/>
      <c r="CU1218" s="328"/>
      <c r="CV1218" s="328"/>
      <c r="CW1218" s="290"/>
      <c r="CX1218" s="289"/>
      <c r="CY1218" s="279"/>
      <c r="CZ1218" s="328"/>
      <c r="DA1218" s="328"/>
      <c r="DB1218" s="290"/>
      <c r="DC1218" s="289"/>
      <c r="DD1218" s="279"/>
      <c r="DE1218" s="328"/>
      <c r="DF1218" s="328"/>
      <c r="DG1218" s="290"/>
      <c r="DH1218" s="289"/>
      <c r="DI1218" s="284">
        <v>-0.24337601661682101</v>
      </c>
      <c r="DP1218" s="165"/>
      <c r="DQ1218" s="165"/>
      <c r="DR1218" s="165"/>
      <c r="ED1218" s="165"/>
      <c r="EE1218" s="165"/>
      <c r="EF1218" s="165"/>
      <c r="EG1218" s="165"/>
      <c r="EH1218" s="166"/>
      <c r="EI1218" s="166"/>
      <c r="EJ1218" s="164"/>
      <c r="EK1218" s="164"/>
      <c r="EL1218" s="278"/>
      <c r="EM1218" s="278"/>
      <c r="EN1218" s="278"/>
      <c r="EO1218" s="278"/>
      <c r="EP1218" s="278"/>
      <c r="EQ1218" s="278"/>
      <c r="ER1218" s="165"/>
      <c r="ES1218" s="166"/>
      <c r="ET1218" s="166"/>
      <c r="EU1218" s="166"/>
      <c r="EV1218" s="166"/>
      <c r="EW1218" s="166"/>
      <c r="EX1218" s="284"/>
      <c r="EY1218" s="459"/>
    </row>
    <row r="1219" spans="1:155" ht="13" customHeight="1">
      <c r="A1219" s="160" t="s">
        <v>19</v>
      </c>
      <c r="C1219" s="160">
        <v>671286</v>
      </c>
      <c r="D1219" s="160">
        <v>22530</v>
      </c>
      <c r="E1219" s="160" t="s">
        <v>213</v>
      </c>
      <c r="F1219" s="160" t="s">
        <v>213</v>
      </c>
      <c r="G1219" s="175"/>
      <c r="H1219" s="162" t="s">
        <v>3452</v>
      </c>
      <c r="I1219" s="162" t="s">
        <v>3986</v>
      </c>
      <c r="J1219" s="160">
        <v>25</v>
      </c>
      <c r="K1219" s="161">
        <v>9</v>
      </c>
      <c r="Z1219" s="163">
        <v>17</v>
      </c>
      <c r="AA1219" s="163">
        <v>44</v>
      </c>
      <c r="AB1219" s="163">
        <v>41</v>
      </c>
      <c r="AC1219" s="163">
        <v>6</v>
      </c>
      <c r="AD1219" s="163">
        <v>3</v>
      </c>
      <c r="AE1219" s="163">
        <v>2</v>
      </c>
      <c r="AF1219" s="163">
        <v>1</v>
      </c>
      <c r="AG1219" s="163">
        <v>0</v>
      </c>
      <c r="AH1219" s="163">
        <v>4</v>
      </c>
      <c r="AI1219" s="163">
        <v>1</v>
      </c>
      <c r="AJ1219" s="163">
        <v>0</v>
      </c>
      <c r="AK1219" s="163">
        <v>0</v>
      </c>
      <c r="AL1219" s="163">
        <v>3</v>
      </c>
      <c r="AM1219" s="163">
        <v>0</v>
      </c>
      <c r="AN1219" s="163">
        <v>14</v>
      </c>
      <c r="AO1219" s="163">
        <v>0</v>
      </c>
      <c r="AP1219" s="163">
        <v>0</v>
      </c>
      <c r="AQ1219" s="163">
        <v>0</v>
      </c>
      <c r="AR1219" s="163">
        <v>1</v>
      </c>
      <c r="AS1219" s="278">
        <v>6.8181818000000005E-2</v>
      </c>
      <c r="AT1219" s="278">
        <v>0.31818181800000001</v>
      </c>
      <c r="AU1219" s="278">
        <v>0.37037037</v>
      </c>
      <c r="AV1219" s="278">
        <v>0.29629630000000001</v>
      </c>
      <c r="AW1219" s="278">
        <v>3.703704E-2</v>
      </c>
      <c r="AX1219" s="278">
        <v>0.55555555999999995</v>
      </c>
      <c r="AY1219" s="456">
        <v>111.128</v>
      </c>
      <c r="AZ1219" s="278">
        <v>0.17679558000000001</v>
      </c>
      <c r="BA1219" s="278">
        <v>0.70370370299999996</v>
      </c>
      <c r="BB1219" s="278">
        <v>7.4074074000000004E-2</v>
      </c>
      <c r="BC1219" s="278">
        <v>0.222222222</v>
      </c>
      <c r="BD1219" s="164">
        <v>0.222222222</v>
      </c>
      <c r="BE1219" s="164">
        <v>0.146341463</v>
      </c>
      <c r="BF1219" s="164">
        <v>0.20454545399999999</v>
      </c>
      <c r="BG1219" s="164">
        <v>0.243902439</v>
      </c>
      <c r="BH1219" s="164">
        <v>0.44844789299999999</v>
      </c>
      <c r="BI1219" s="164">
        <v>9.7560975999999994E-2</v>
      </c>
      <c r="BJ1219" s="165">
        <v>62.929388185403702</v>
      </c>
      <c r="BK1219" s="164">
        <v>0.20139645446430501</v>
      </c>
      <c r="BL1219" s="165">
        <v>-3.9561920981713401</v>
      </c>
      <c r="BM1219" s="165">
        <v>1.14399186560428</v>
      </c>
      <c r="BN1219" s="165">
        <v>23.922817080896898</v>
      </c>
      <c r="BO1219" s="165">
        <v>-5.1736140624841602E-2</v>
      </c>
      <c r="BP1219" s="165">
        <v>-6.5439569763839203E-2</v>
      </c>
      <c r="BQ1219" s="165">
        <v>-4.13352708014183</v>
      </c>
      <c r="BR1219" s="165">
        <v>-3.9175273874633798</v>
      </c>
      <c r="BS1219" s="284">
        <v>-0.428527616265377</v>
      </c>
      <c r="BT1219" s="289"/>
      <c r="BU1219" s="279"/>
      <c r="BV1219" s="290"/>
      <c r="BW1219" s="289"/>
      <c r="BX1219" s="289"/>
      <c r="BY1219" s="289"/>
      <c r="BZ1219" s="289"/>
      <c r="CA1219" s="279"/>
      <c r="CB1219" s="290"/>
      <c r="CC1219" s="289"/>
      <c r="CD1219" s="279"/>
      <c r="CE1219" s="328"/>
      <c r="CF1219" s="290"/>
      <c r="CG1219" s="289"/>
      <c r="CH1219" s="279"/>
      <c r="CI1219" s="328"/>
      <c r="CJ1219" s="290"/>
      <c r="CK1219" s="289"/>
      <c r="CL1219" s="279"/>
      <c r="CM1219" s="328"/>
      <c r="CN1219" s="290"/>
      <c r="CO1219" s="289"/>
      <c r="CP1219" s="279"/>
      <c r="CQ1219" s="328"/>
      <c r="CR1219" s="290"/>
      <c r="CS1219" s="289"/>
      <c r="CT1219" s="279"/>
      <c r="CU1219" s="328"/>
      <c r="CV1219" s="328"/>
      <c r="CW1219" s="290"/>
      <c r="CX1219" s="289"/>
      <c r="CY1219" s="279"/>
      <c r="CZ1219" s="328"/>
      <c r="DA1219" s="328"/>
      <c r="DB1219" s="290"/>
      <c r="DC1219" s="289"/>
      <c r="DD1219" s="279"/>
      <c r="DE1219" s="328"/>
      <c r="DF1219" s="328"/>
      <c r="DG1219" s="290"/>
      <c r="DH1219" s="183"/>
      <c r="DI1219" s="284">
        <v>-1.72232562303543</v>
      </c>
      <c r="DP1219" s="165"/>
      <c r="DQ1219" s="165"/>
      <c r="DR1219" s="165"/>
      <c r="ED1219" s="165"/>
      <c r="EE1219" s="165"/>
      <c r="EF1219" s="165"/>
      <c r="EG1219" s="165"/>
      <c r="EH1219" s="166"/>
      <c r="EI1219" s="165"/>
      <c r="EL1219" s="278"/>
      <c r="EM1219" s="278"/>
      <c r="EN1219" s="278"/>
      <c r="EO1219" s="278"/>
      <c r="EP1219" s="278"/>
      <c r="EQ1219" s="278"/>
      <c r="ER1219" s="165"/>
    </row>
    <row r="1220" spans="1:155" ht="13" customHeight="1">
      <c r="A1220" s="160" t="s">
        <v>19</v>
      </c>
      <c r="B1220" s="160">
        <v>8621</v>
      </c>
      <c r="C1220" s="160">
        <v>518792</v>
      </c>
      <c r="D1220" s="160">
        <v>4940</v>
      </c>
      <c r="E1220" s="160" t="s">
        <v>2172</v>
      </c>
      <c r="F1220" s="160" t="s">
        <v>2172</v>
      </c>
      <c r="G1220" s="175"/>
      <c r="H1220" s="168" t="s">
        <v>605</v>
      </c>
      <c r="I1220" s="169" t="s">
        <v>523</v>
      </c>
      <c r="J1220" s="170">
        <v>35</v>
      </c>
      <c r="K1220" s="161">
        <v>9</v>
      </c>
      <c r="L1220" s="161" t="s">
        <v>46</v>
      </c>
      <c r="Z1220" s="163">
        <v>34</v>
      </c>
      <c r="AA1220" s="163">
        <v>95</v>
      </c>
      <c r="AB1220" s="163">
        <v>85</v>
      </c>
      <c r="AC1220" s="163">
        <v>15</v>
      </c>
      <c r="AD1220" s="163">
        <v>11</v>
      </c>
      <c r="AE1220" s="163">
        <v>2</v>
      </c>
      <c r="AF1220" s="163">
        <v>0</v>
      </c>
      <c r="AG1220" s="163">
        <v>2</v>
      </c>
      <c r="AH1220" s="163">
        <v>9</v>
      </c>
      <c r="AI1220" s="163">
        <v>12</v>
      </c>
      <c r="AJ1220" s="163">
        <v>0</v>
      </c>
      <c r="AK1220" s="163">
        <v>1</v>
      </c>
      <c r="AL1220" s="163">
        <v>6</v>
      </c>
      <c r="AM1220" s="163">
        <v>0</v>
      </c>
      <c r="AN1220" s="163">
        <v>20</v>
      </c>
      <c r="AO1220" s="163">
        <v>0</v>
      </c>
      <c r="AP1220" s="163">
        <v>3</v>
      </c>
      <c r="AQ1220" s="163">
        <v>0</v>
      </c>
      <c r="AR1220" s="163">
        <v>1</v>
      </c>
      <c r="AS1220" s="278">
        <v>6.3157894000000006E-2</v>
      </c>
      <c r="AT1220" s="278">
        <v>0.21052631499999999</v>
      </c>
      <c r="AU1220" s="278">
        <v>0.47058823999999999</v>
      </c>
      <c r="AV1220" s="278">
        <v>0.13235294</v>
      </c>
      <c r="AW1220" s="278">
        <v>4.3478259999999998E-2</v>
      </c>
      <c r="AX1220" s="278">
        <v>0.33333332999999998</v>
      </c>
      <c r="AY1220" s="456">
        <v>108.922</v>
      </c>
      <c r="AZ1220" s="278">
        <v>0.11527378000000001</v>
      </c>
      <c r="BA1220" s="278">
        <v>0.42647058799999998</v>
      </c>
      <c r="BB1220" s="278">
        <v>0.14705882300000001</v>
      </c>
      <c r="BC1220" s="278">
        <v>0.42647058799999998</v>
      </c>
      <c r="BD1220" s="164">
        <v>0.196969696</v>
      </c>
      <c r="BE1220" s="164">
        <v>0.17647058800000001</v>
      </c>
      <c r="BF1220" s="164">
        <v>0.223404255</v>
      </c>
      <c r="BG1220" s="164">
        <v>0.27058823500000001</v>
      </c>
      <c r="BH1220" s="164">
        <v>0.49399249000000001</v>
      </c>
      <c r="BI1220" s="164">
        <v>9.4117646999999999E-2</v>
      </c>
      <c r="BJ1220" s="165">
        <v>61.8615539189272</v>
      </c>
      <c r="BK1220" s="164">
        <v>0.218727203125649</v>
      </c>
      <c r="BL1220" s="165">
        <v>-7.2230104166160203</v>
      </c>
      <c r="BM1220" s="165">
        <v>3.78875041426318</v>
      </c>
      <c r="BN1220" s="165">
        <v>38.287187143171401</v>
      </c>
      <c r="BO1220" s="165">
        <v>-0.18695884751580499</v>
      </c>
      <c r="BP1220" s="165">
        <v>-0.207830786239355</v>
      </c>
      <c r="BQ1220" s="165">
        <v>-4.7175262193272696</v>
      </c>
      <c r="BR1220" s="165">
        <v>-7.0568553609850699</v>
      </c>
      <c r="BS1220" s="284">
        <v>-0.48907149420885498</v>
      </c>
      <c r="BT1220" s="289"/>
      <c r="BU1220" s="279"/>
      <c r="BV1220" s="290"/>
      <c r="BW1220" s="289"/>
      <c r="BX1220" s="289"/>
      <c r="BY1220" s="289"/>
      <c r="BZ1220" s="289"/>
      <c r="CA1220" s="279"/>
      <c r="CB1220" s="290"/>
      <c r="CC1220" s="289"/>
      <c r="CD1220" s="279"/>
      <c r="CE1220" s="328"/>
      <c r="CF1220" s="290"/>
      <c r="CG1220" s="289"/>
      <c r="CH1220" s="279"/>
      <c r="CI1220" s="328"/>
      <c r="CJ1220" s="290"/>
      <c r="CK1220" s="289"/>
      <c r="CL1220" s="279"/>
      <c r="CM1220" s="328"/>
      <c r="CN1220" s="290"/>
      <c r="CO1220" s="289"/>
      <c r="CP1220" s="279"/>
      <c r="CQ1220" s="328"/>
      <c r="CR1220" s="290"/>
      <c r="CS1220" s="289"/>
      <c r="CT1220" s="279"/>
      <c r="CU1220" s="328"/>
      <c r="CV1220" s="328"/>
      <c r="CW1220" s="290"/>
      <c r="CX1220" s="289"/>
      <c r="CY1220" s="279"/>
      <c r="CZ1220" s="328"/>
      <c r="DA1220" s="328"/>
      <c r="DB1220" s="290"/>
      <c r="DC1220" s="289"/>
      <c r="DD1220" s="279"/>
      <c r="DE1220" s="328"/>
      <c r="DF1220" s="328"/>
      <c r="DG1220" s="290"/>
      <c r="DH1220" s="289"/>
      <c r="DI1220" s="284">
        <v>-0.75736624002456598</v>
      </c>
      <c r="DP1220" s="165"/>
      <c r="DQ1220" s="165"/>
      <c r="DR1220" s="165"/>
      <c r="ED1220" s="165"/>
      <c r="EE1220" s="165"/>
      <c r="EF1220" s="165"/>
      <c r="EG1220" s="165"/>
      <c r="EH1220" s="166"/>
      <c r="EI1220" s="165"/>
      <c r="EJ1220" s="164"/>
      <c r="EK1220" s="164"/>
      <c r="EL1220" s="278"/>
      <c r="EM1220" s="278"/>
      <c r="EN1220" s="278"/>
      <c r="EO1220" s="278"/>
      <c r="EP1220" s="278"/>
      <c r="EQ1220" s="278"/>
      <c r="ER1220" s="165"/>
      <c r="ES1220" s="166"/>
      <c r="ET1220" s="166"/>
      <c r="EU1220" s="166"/>
      <c r="EV1220" s="166"/>
      <c r="EW1220" s="166"/>
      <c r="EX1220" s="284"/>
    </row>
    <row r="1221" spans="1:155" ht="13" customHeight="1">
      <c r="A1221" s="160" t="s">
        <v>19</v>
      </c>
      <c r="B1221" s="160">
        <v>11748</v>
      </c>
      <c r="C1221" s="160">
        <v>677956</v>
      </c>
      <c r="D1221" s="160">
        <v>27493</v>
      </c>
      <c r="E1221" s="160" t="s">
        <v>188</v>
      </c>
      <c r="F1221" s="160" t="s">
        <v>188</v>
      </c>
      <c r="G1221" s="175"/>
      <c r="H1221" s="162" t="s">
        <v>4016</v>
      </c>
      <c r="I1221" s="162" t="s">
        <v>4015</v>
      </c>
      <c r="J1221" s="160">
        <v>24</v>
      </c>
      <c r="K1221" s="161">
        <v>9</v>
      </c>
      <c r="L1221" s="161" t="s">
        <v>837</v>
      </c>
      <c r="Z1221" s="163">
        <v>14</v>
      </c>
      <c r="AA1221" s="163">
        <v>43</v>
      </c>
      <c r="AB1221" s="163">
        <v>42</v>
      </c>
      <c r="AC1221" s="163">
        <v>5</v>
      </c>
      <c r="AD1221" s="163">
        <v>2</v>
      </c>
      <c r="AE1221" s="163">
        <v>1</v>
      </c>
      <c r="AF1221" s="163">
        <v>0</v>
      </c>
      <c r="AG1221" s="163">
        <v>2</v>
      </c>
      <c r="AH1221" s="163">
        <v>6</v>
      </c>
      <c r="AI1221" s="163">
        <v>3</v>
      </c>
      <c r="AJ1221" s="163">
        <v>0</v>
      </c>
      <c r="AK1221" s="163">
        <v>0</v>
      </c>
      <c r="AL1221" s="163">
        <v>1</v>
      </c>
      <c r="AM1221" s="163">
        <v>0</v>
      </c>
      <c r="AN1221" s="163">
        <v>20</v>
      </c>
      <c r="AO1221" s="163">
        <v>0</v>
      </c>
      <c r="AP1221" s="163">
        <v>0</v>
      </c>
      <c r="AQ1221" s="163">
        <v>0</v>
      </c>
      <c r="AR1221" s="163">
        <v>1</v>
      </c>
      <c r="AS1221" s="278">
        <v>2.3255813E-2</v>
      </c>
      <c r="AT1221" s="278">
        <v>0.46511627900000002</v>
      </c>
      <c r="AU1221" s="278">
        <v>0.68181818000000005</v>
      </c>
      <c r="AV1221" s="278">
        <v>0.13636364000000001</v>
      </c>
      <c r="AW1221" s="278">
        <v>0.18181818</v>
      </c>
      <c r="AX1221" s="278">
        <v>0.5</v>
      </c>
      <c r="AY1221" s="456">
        <v>111.276</v>
      </c>
      <c r="AZ1221" s="278">
        <v>0.28313252999999999</v>
      </c>
      <c r="BA1221" s="278">
        <v>0.63636363600000001</v>
      </c>
      <c r="BB1221" s="278">
        <v>4.5454544999999999E-2</v>
      </c>
      <c r="BC1221" s="278">
        <v>0.31818181800000001</v>
      </c>
      <c r="BD1221" s="164">
        <v>0.15</v>
      </c>
      <c r="BE1221" s="164">
        <v>0.11904761899999999</v>
      </c>
      <c r="BF1221" s="164">
        <v>0.139534883</v>
      </c>
      <c r="BG1221" s="164">
        <v>0.28571428500000001</v>
      </c>
      <c r="BH1221" s="164">
        <v>0.42524916800000001</v>
      </c>
      <c r="BI1221" s="164">
        <v>0.16666666599999999</v>
      </c>
      <c r="BJ1221" s="165">
        <v>109.54650136171399</v>
      </c>
      <c r="BK1221" s="164">
        <v>0.18258680853732701</v>
      </c>
      <c r="BL1221" s="165">
        <v>-4.5141317390941902</v>
      </c>
      <c r="BM1221" s="165">
        <v>0.47013895277745099</v>
      </c>
      <c r="BN1221" s="165">
        <v>4.6458892326569696</v>
      </c>
      <c r="BO1221" s="165">
        <v>0.10000834754490801</v>
      </c>
      <c r="BP1221" s="165">
        <v>-5.8010368142277002E-2</v>
      </c>
      <c r="BQ1221" s="165">
        <v>-4.7769110168435498</v>
      </c>
      <c r="BR1221" s="165">
        <v>-4.8480339700461199</v>
      </c>
      <c r="BS1221" s="284">
        <v>-0.49522798604467999</v>
      </c>
      <c r="BT1221" s="289"/>
      <c r="BU1221" s="279"/>
      <c r="BV1221" s="290"/>
      <c r="BW1221" s="289"/>
      <c r="BX1221" s="289"/>
      <c r="BY1221" s="289"/>
      <c r="BZ1221" s="289"/>
      <c r="CA1221" s="279"/>
      <c r="CB1221" s="290"/>
      <c r="CC1221" s="289"/>
      <c r="CD1221" s="279"/>
      <c r="CE1221" s="328"/>
      <c r="CF1221" s="290"/>
      <c r="CG1221" s="289"/>
      <c r="CH1221" s="279"/>
      <c r="CI1221" s="328"/>
      <c r="CJ1221" s="290"/>
      <c r="CK1221" s="289"/>
      <c r="CL1221" s="279"/>
      <c r="CM1221" s="328"/>
      <c r="CN1221" s="290"/>
      <c r="CO1221" s="289"/>
      <c r="CP1221" s="279"/>
      <c r="CQ1221" s="328"/>
      <c r="CR1221" s="290"/>
      <c r="CS1221" s="289"/>
      <c r="CT1221" s="279"/>
      <c r="CU1221" s="328"/>
      <c r="CV1221" s="328"/>
      <c r="CW1221" s="290"/>
      <c r="CX1221" s="289"/>
      <c r="CY1221" s="279"/>
      <c r="CZ1221" s="328"/>
      <c r="DA1221" s="328"/>
      <c r="DB1221" s="290"/>
      <c r="DC1221" s="289"/>
      <c r="DD1221" s="279"/>
      <c r="DE1221" s="328"/>
      <c r="DF1221" s="328"/>
      <c r="DG1221" s="290"/>
      <c r="DH1221" s="183"/>
      <c r="DI1221" s="284">
        <v>-1.3305391669273301</v>
      </c>
      <c r="DP1221" s="165"/>
      <c r="DQ1221" s="165"/>
      <c r="DR1221" s="165"/>
      <c r="ED1221" s="165"/>
      <c r="EE1221" s="165"/>
      <c r="EF1221" s="165"/>
      <c r="EG1221" s="165"/>
      <c r="EH1221" s="166"/>
      <c r="EI1221" s="165"/>
      <c r="EL1221" s="278"/>
      <c r="EM1221" s="278"/>
      <c r="EN1221" s="278"/>
      <c r="EO1221" s="278"/>
      <c r="EP1221" s="278"/>
      <c r="EQ1221" s="278"/>
      <c r="ER1221" s="165"/>
    </row>
    <row r="1222" spans="1:155" ht="13" customHeight="1">
      <c r="A1222" s="160" t="s">
        <v>19</v>
      </c>
      <c r="C1222" s="160">
        <v>671221</v>
      </c>
      <c r="D1222" s="160">
        <v>20505</v>
      </c>
      <c r="E1222" s="160" t="s">
        <v>2170</v>
      </c>
      <c r="F1222" s="160" t="s">
        <v>2170</v>
      </c>
      <c r="G1222" s="175"/>
      <c r="H1222" s="162" t="s">
        <v>2938</v>
      </c>
      <c r="I1222" s="162" t="s">
        <v>260</v>
      </c>
      <c r="J1222" s="160">
        <v>26</v>
      </c>
      <c r="K1222" s="161">
        <v>9</v>
      </c>
      <c r="Z1222" s="163">
        <v>71</v>
      </c>
      <c r="AA1222" s="163">
        <v>219</v>
      </c>
      <c r="AB1222" s="163">
        <v>206</v>
      </c>
      <c r="AC1222" s="163">
        <v>50</v>
      </c>
      <c r="AD1222" s="163">
        <v>40</v>
      </c>
      <c r="AE1222" s="163">
        <v>6</v>
      </c>
      <c r="AF1222" s="163">
        <v>3</v>
      </c>
      <c r="AG1222" s="163">
        <v>1</v>
      </c>
      <c r="AH1222" s="163">
        <v>21</v>
      </c>
      <c r="AI1222" s="163">
        <v>14</v>
      </c>
      <c r="AJ1222" s="163">
        <v>5</v>
      </c>
      <c r="AK1222" s="163">
        <v>3</v>
      </c>
      <c r="AL1222" s="163">
        <v>11</v>
      </c>
      <c r="AM1222" s="163">
        <v>0</v>
      </c>
      <c r="AN1222" s="163">
        <v>60</v>
      </c>
      <c r="AO1222" s="163">
        <v>2</v>
      </c>
      <c r="AP1222" s="163">
        <v>0</v>
      </c>
      <c r="AQ1222" s="163">
        <v>0</v>
      </c>
      <c r="AR1222" s="163">
        <v>2</v>
      </c>
      <c r="AS1222" s="278">
        <v>5.0228309999999998E-2</v>
      </c>
      <c r="AT1222" s="278">
        <v>0.27397260200000001</v>
      </c>
      <c r="AU1222" s="278">
        <v>0.43150685</v>
      </c>
      <c r="AV1222" s="278">
        <v>0.21232877</v>
      </c>
      <c r="AW1222" s="278">
        <v>4.1095890000000003E-2</v>
      </c>
      <c r="AX1222" s="278">
        <v>0.28767123</v>
      </c>
      <c r="AY1222" s="456">
        <v>110.178</v>
      </c>
      <c r="AZ1222" s="278">
        <v>0.16352201</v>
      </c>
      <c r="BA1222" s="278">
        <v>0.46575342400000003</v>
      </c>
      <c r="BB1222" s="278">
        <v>0.246575342</v>
      </c>
      <c r="BC1222" s="278">
        <v>0.287671232</v>
      </c>
      <c r="BD1222" s="164">
        <v>0.33793103400000002</v>
      </c>
      <c r="BE1222" s="164">
        <v>0.242718446</v>
      </c>
      <c r="BF1222" s="164">
        <v>0.287671232</v>
      </c>
      <c r="BG1222" s="164">
        <v>0.31553397999999999</v>
      </c>
      <c r="BH1222" s="164">
        <v>0.60320521199999999</v>
      </c>
      <c r="BI1222" s="164">
        <v>7.2815534000000001E-2</v>
      </c>
      <c r="BJ1222" s="165">
        <v>46.967929113516298</v>
      </c>
      <c r="BK1222" s="164">
        <v>0.26928093662000602</v>
      </c>
      <c r="BL1222" s="165">
        <v>-7.7829575945896297</v>
      </c>
      <c r="BM1222" s="165">
        <v>17.6020489523845</v>
      </c>
      <c r="BN1222" s="165">
        <v>65.955351741301797</v>
      </c>
      <c r="BO1222" s="165">
        <v>0.22763087867410201</v>
      </c>
      <c r="BP1222" s="165">
        <v>-0.85135355358943299</v>
      </c>
      <c r="BQ1222" s="165">
        <v>-5.5741216924314596</v>
      </c>
      <c r="BR1222" s="165">
        <v>-9.4312500071053602</v>
      </c>
      <c r="BS1222" s="284">
        <v>-0.57787575485021903</v>
      </c>
      <c r="BT1222" s="289"/>
      <c r="BU1222" s="279"/>
      <c r="BV1222" s="290"/>
      <c r="BW1222" s="289"/>
      <c r="BX1222" s="289"/>
      <c r="BY1222" s="289"/>
      <c r="BZ1222" s="289"/>
      <c r="CA1222" s="279"/>
      <c r="CB1222" s="290"/>
      <c r="CC1222" s="289"/>
      <c r="CD1222" s="279"/>
      <c r="CE1222" s="328"/>
      <c r="CF1222" s="290"/>
      <c r="CG1222" s="289"/>
      <c r="CH1222" s="279"/>
      <c r="CI1222" s="328"/>
      <c r="CJ1222" s="290"/>
      <c r="CK1222" s="289"/>
      <c r="CL1222" s="279"/>
      <c r="CM1222" s="328"/>
      <c r="CN1222" s="290"/>
      <c r="CO1222" s="289"/>
      <c r="CP1222" s="279"/>
      <c r="CQ1222" s="328"/>
      <c r="CR1222" s="290"/>
      <c r="CS1222" s="289"/>
      <c r="CT1222" s="279"/>
      <c r="CU1222" s="328"/>
      <c r="CV1222" s="328"/>
      <c r="CW1222" s="290"/>
      <c r="CX1222" s="289"/>
      <c r="CY1222" s="279"/>
      <c r="CZ1222" s="328"/>
      <c r="DA1222" s="328"/>
      <c r="DB1222" s="290"/>
      <c r="DC1222" s="289"/>
      <c r="DD1222" s="279"/>
      <c r="DE1222" s="328"/>
      <c r="DF1222" s="328"/>
      <c r="DG1222" s="290"/>
      <c r="DH1222" s="289"/>
      <c r="DI1222" s="284">
        <v>-3.6402666568756099</v>
      </c>
      <c r="DP1222" s="165"/>
      <c r="DQ1222" s="165"/>
      <c r="DR1222" s="165"/>
      <c r="ED1222" s="165"/>
      <c r="EE1222" s="165"/>
      <c r="EF1222" s="165"/>
      <c r="EG1222" s="165"/>
      <c r="EH1222" s="166"/>
      <c r="EI1222" s="165"/>
      <c r="EJ1222" s="164"/>
      <c r="EK1222" s="164"/>
      <c r="EL1222" s="278"/>
      <c r="EM1222" s="278"/>
      <c r="EN1222" s="278"/>
      <c r="EO1222" s="278"/>
      <c r="EP1222" s="278"/>
      <c r="EQ1222" s="278"/>
      <c r="ER1222" s="165"/>
      <c r="ES1222" s="166"/>
      <c r="ET1222" s="166"/>
      <c r="EU1222" s="166"/>
      <c r="EV1222" s="166"/>
      <c r="EW1222" s="166"/>
      <c r="EX1222" s="284"/>
    </row>
    <row r="1223" spans="1:155" ht="13" customHeight="1">
      <c r="A1223" s="160" t="s">
        <v>19</v>
      </c>
      <c r="B1223" s="160">
        <v>12639</v>
      </c>
      <c r="C1223" s="160">
        <v>656248</v>
      </c>
      <c r="D1223" s="160">
        <v>21270</v>
      </c>
      <c r="E1223" s="160" t="s">
        <v>246</v>
      </c>
      <c r="F1223" s="160" t="s">
        <v>246</v>
      </c>
      <c r="G1223" s="175"/>
      <c r="H1223" s="162" t="s">
        <v>2963</v>
      </c>
      <c r="I1223" s="162" t="s">
        <v>104</v>
      </c>
      <c r="J1223" s="160">
        <v>29</v>
      </c>
      <c r="K1223" s="161">
        <v>9</v>
      </c>
      <c r="L1223" s="161" t="s">
        <v>837</v>
      </c>
      <c r="Z1223" s="163">
        <v>32</v>
      </c>
      <c r="AA1223" s="163">
        <v>73</v>
      </c>
      <c r="AB1223" s="163">
        <v>66</v>
      </c>
      <c r="AC1223" s="163">
        <v>11</v>
      </c>
      <c r="AD1223" s="163">
        <v>9</v>
      </c>
      <c r="AE1223" s="163">
        <v>0</v>
      </c>
      <c r="AF1223" s="163">
        <v>1</v>
      </c>
      <c r="AG1223" s="163">
        <v>1</v>
      </c>
      <c r="AH1223" s="163">
        <v>7</v>
      </c>
      <c r="AI1223" s="163">
        <v>7</v>
      </c>
      <c r="AJ1223" s="163">
        <v>1</v>
      </c>
      <c r="AK1223" s="163">
        <v>1</v>
      </c>
      <c r="AL1223" s="163">
        <v>7</v>
      </c>
      <c r="AM1223" s="163">
        <v>0</v>
      </c>
      <c r="AN1223" s="163">
        <v>27</v>
      </c>
      <c r="AO1223" s="163">
        <v>0</v>
      </c>
      <c r="AP1223" s="163">
        <v>0</v>
      </c>
      <c r="AQ1223" s="163">
        <v>0</v>
      </c>
      <c r="AR1223" s="163">
        <v>2</v>
      </c>
      <c r="AS1223" s="278">
        <v>9.5890409999999995E-2</v>
      </c>
      <c r="AT1223" s="278">
        <v>0.36986301300000002</v>
      </c>
      <c r="AU1223" s="278">
        <v>0.51282050999999995</v>
      </c>
      <c r="AV1223" s="278">
        <v>0.23076922999999999</v>
      </c>
      <c r="AW1223" s="278">
        <v>0</v>
      </c>
      <c r="AX1223" s="278">
        <v>0.30769231000000002</v>
      </c>
      <c r="AY1223" s="456">
        <v>107.401</v>
      </c>
      <c r="AZ1223" s="278">
        <v>0.13138685999999999</v>
      </c>
      <c r="BA1223" s="278">
        <v>0.41025641000000002</v>
      </c>
      <c r="BB1223" s="278">
        <v>0.20512820500000001</v>
      </c>
      <c r="BC1223" s="278">
        <v>0.384615384</v>
      </c>
      <c r="BD1223" s="164">
        <v>0.263157894</v>
      </c>
      <c r="BE1223" s="164">
        <v>0.16666666599999999</v>
      </c>
      <c r="BF1223" s="164">
        <v>0.246575342</v>
      </c>
      <c r="BG1223" s="164">
        <v>0.24242424200000001</v>
      </c>
      <c r="BH1223" s="164">
        <v>0.48899958399999999</v>
      </c>
      <c r="BI1223" s="164">
        <v>7.5757575999999993E-2</v>
      </c>
      <c r="BJ1223" s="165">
        <v>49.793864613840398</v>
      </c>
      <c r="BK1223" s="164">
        <v>0.22594917310427301</v>
      </c>
      <c r="BL1223" s="165">
        <v>-5.1280279297085096</v>
      </c>
      <c r="BM1223" s="165">
        <v>3.3336409192828702</v>
      </c>
      <c r="BN1223" s="165">
        <v>26.169472944524099</v>
      </c>
      <c r="BO1223" s="165">
        <v>6.2023805676226201E-2</v>
      </c>
      <c r="BP1223" s="165">
        <v>-0.256060469895601</v>
      </c>
      <c r="BQ1223" s="165">
        <v>-7.0311178064608599</v>
      </c>
      <c r="BR1223" s="165">
        <v>-6.5524067680986304</v>
      </c>
      <c r="BS1223" s="284">
        <v>-0.72892425641985603</v>
      </c>
      <c r="BT1223" s="289"/>
      <c r="BU1223" s="279"/>
      <c r="BV1223" s="290"/>
      <c r="BW1223" s="289"/>
      <c r="BX1223" s="289"/>
      <c r="BY1223" s="289"/>
      <c r="BZ1223" s="289"/>
      <c r="CA1223" s="279"/>
      <c r="CB1223" s="290"/>
      <c r="CC1223" s="289"/>
      <c r="CD1223" s="279"/>
      <c r="CE1223" s="328"/>
      <c r="CF1223" s="290"/>
      <c r="CG1223" s="289"/>
      <c r="CH1223" s="279"/>
      <c r="CI1223" s="328"/>
      <c r="CJ1223" s="290"/>
      <c r="CK1223" s="289"/>
      <c r="CL1223" s="279"/>
      <c r="CM1223" s="328"/>
      <c r="CN1223" s="290"/>
      <c r="CO1223" s="289"/>
      <c r="CP1223" s="279"/>
      <c r="CQ1223" s="328"/>
      <c r="CR1223" s="290"/>
      <c r="CS1223" s="289"/>
      <c r="CT1223" s="279"/>
      <c r="CU1223" s="328"/>
      <c r="CV1223" s="328"/>
      <c r="CW1223" s="290"/>
      <c r="CX1223" s="289"/>
      <c r="CY1223" s="279"/>
      <c r="CZ1223" s="328"/>
      <c r="DA1223" s="328"/>
      <c r="DB1223" s="290"/>
      <c r="DC1223" s="289"/>
      <c r="DD1223" s="279"/>
      <c r="DE1223" s="328"/>
      <c r="DF1223" s="328"/>
      <c r="DG1223" s="290"/>
      <c r="DH1223" s="289"/>
      <c r="DI1223" s="284">
        <v>-2.8582769632339402</v>
      </c>
      <c r="DP1223" s="165"/>
      <c r="DQ1223" s="165"/>
      <c r="DR1223" s="165"/>
      <c r="ED1223" s="165"/>
      <c r="EE1223" s="165"/>
      <c r="EF1223" s="165"/>
      <c r="EG1223" s="165"/>
      <c r="EH1223" s="166"/>
      <c r="EI1223" s="165"/>
      <c r="EJ1223" s="164"/>
      <c r="EK1223" s="164"/>
      <c r="EL1223" s="278"/>
      <c r="EM1223" s="278"/>
      <c r="EN1223" s="278"/>
      <c r="EO1223" s="278"/>
      <c r="EP1223" s="278"/>
      <c r="EQ1223" s="278"/>
      <c r="ER1223" s="165"/>
      <c r="ES1223" s="166"/>
      <c r="ET1223" s="166"/>
      <c r="EU1223" s="166"/>
      <c r="EV1223" s="166"/>
      <c r="EW1223" s="166"/>
      <c r="EX1223" s="284"/>
    </row>
    <row r="1224" spans="1:155" ht="13" customHeight="1">
      <c r="A1224" s="160" t="s">
        <v>19</v>
      </c>
      <c r="C1224" s="160">
        <v>687957</v>
      </c>
      <c r="D1224" s="160">
        <v>25705</v>
      </c>
      <c r="E1224" s="160" t="s">
        <v>14</v>
      </c>
      <c r="F1224" s="160" t="s">
        <v>14</v>
      </c>
      <c r="G1224" s="175"/>
      <c r="H1224" s="162" t="s">
        <v>149</v>
      </c>
      <c r="I1224" s="162" t="s">
        <v>612</v>
      </c>
      <c r="J1224" s="160">
        <v>25</v>
      </c>
      <c r="K1224" s="161">
        <v>10</v>
      </c>
      <c r="Z1224" s="163">
        <v>16</v>
      </c>
      <c r="AA1224" s="163">
        <v>38</v>
      </c>
      <c r="AB1224" s="163">
        <v>35</v>
      </c>
      <c r="AC1224" s="163">
        <v>7</v>
      </c>
      <c r="AD1224" s="163">
        <v>4</v>
      </c>
      <c r="AE1224" s="163">
        <v>2</v>
      </c>
      <c r="AF1224" s="163">
        <v>0</v>
      </c>
      <c r="AG1224" s="163">
        <v>1</v>
      </c>
      <c r="AH1224" s="163">
        <v>4</v>
      </c>
      <c r="AI1224" s="163">
        <v>1</v>
      </c>
      <c r="AJ1224" s="163">
        <v>1</v>
      </c>
      <c r="AK1224" s="163">
        <v>1</v>
      </c>
      <c r="AL1224" s="163">
        <v>3</v>
      </c>
      <c r="AM1224" s="163">
        <v>0</v>
      </c>
      <c r="AN1224" s="163">
        <v>11</v>
      </c>
      <c r="AO1224" s="163">
        <v>0</v>
      </c>
      <c r="AP1224" s="163">
        <v>0</v>
      </c>
      <c r="AQ1224" s="163">
        <v>0</v>
      </c>
      <c r="AR1224" s="163">
        <v>1</v>
      </c>
      <c r="AS1224" s="278">
        <v>7.8947368000000004E-2</v>
      </c>
      <c r="AT1224" s="278">
        <v>0.28947368400000001</v>
      </c>
      <c r="AU1224" s="278">
        <v>0.33333332999999998</v>
      </c>
      <c r="AV1224" s="278">
        <v>0.29166667000000002</v>
      </c>
      <c r="AW1224" s="278">
        <v>4.1666670000000003E-2</v>
      </c>
      <c r="AX1224" s="278">
        <v>0.25</v>
      </c>
      <c r="AY1224" s="456">
        <v>106.414</v>
      </c>
      <c r="AZ1224" s="278">
        <v>0.10691824</v>
      </c>
      <c r="BA1224" s="278">
        <v>0.33333333300000001</v>
      </c>
      <c r="BB1224" s="278">
        <v>0.25</v>
      </c>
      <c r="BC1224" s="278">
        <v>0.41666666600000002</v>
      </c>
      <c r="BD1224" s="164">
        <v>0.26086956500000003</v>
      </c>
      <c r="BE1224" s="164">
        <v>0.2</v>
      </c>
      <c r="BF1224" s="164">
        <v>0.263157894</v>
      </c>
      <c r="BG1224" s="164">
        <v>0.342857142</v>
      </c>
      <c r="BH1224" s="164">
        <v>0.60601503599999995</v>
      </c>
      <c r="BI1224" s="164">
        <v>0.14285714199999999</v>
      </c>
      <c r="BJ1224" s="165">
        <v>92.146603207160894</v>
      </c>
      <c r="BK1224" s="164">
        <v>0.26871868497446899</v>
      </c>
      <c r="BL1224" s="165">
        <v>-1.36758114431959</v>
      </c>
      <c r="BM1224" s="165">
        <v>3.0371231880320799</v>
      </c>
      <c r="BN1224" s="165">
        <v>69.850823538838299</v>
      </c>
      <c r="BO1224" s="165">
        <v>-0.153452994620802</v>
      </c>
      <c r="BP1224" s="165">
        <v>-0.223088963422924</v>
      </c>
      <c r="BQ1224" s="165">
        <v>7.1138636330391095E-2</v>
      </c>
      <c r="BR1224" s="165">
        <v>-1.54149180545446</v>
      </c>
      <c r="BS1224" s="284">
        <v>7.3750261362715199E-3</v>
      </c>
      <c r="BT1224" s="289"/>
      <c r="BU1224" s="279"/>
      <c r="BV1224" s="290"/>
      <c r="BW1224" s="289"/>
      <c r="BX1224" s="289"/>
      <c r="BY1224" s="289"/>
      <c r="BZ1224" s="289"/>
      <c r="CA1224" s="279"/>
      <c r="CB1224" s="290"/>
      <c r="CC1224" s="289"/>
      <c r="CD1224" s="279"/>
      <c r="CE1224" s="328"/>
      <c r="CF1224" s="290"/>
      <c r="CG1224" s="289"/>
      <c r="CH1224" s="279"/>
      <c r="CI1224" s="328"/>
      <c r="CJ1224" s="290"/>
      <c r="CK1224" s="289"/>
      <c r="CL1224" s="279"/>
      <c r="CM1224" s="328"/>
      <c r="CN1224" s="290"/>
      <c r="CO1224" s="289"/>
      <c r="CP1224" s="279"/>
      <c r="CQ1224" s="328"/>
      <c r="CR1224" s="290"/>
      <c r="CS1224" s="289"/>
      <c r="CT1224" s="279"/>
      <c r="CU1224" s="328"/>
      <c r="CV1224" s="328"/>
      <c r="CW1224" s="290"/>
      <c r="CX1224" s="289"/>
      <c r="CY1224" s="279"/>
      <c r="CZ1224" s="328"/>
      <c r="DA1224" s="328"/>
      <c r="DB1224" s="290"/>
      <c r="DC1224" s="289"/>
      <c r="DD1224" s="279"/>
      <c r="DE1224" s="328"/>
      <c r="DF1224" s="328"/>
      <c r="DG1224" s="290"/>
      <c r="DH1224" s="183"/>
      <c r="DI1224" s="284">
        <v>0.31171259284019398</v>
      </c>
      <c r="DP1224" s="165"/>
      <c r="DQ1224" s="165"/>
      <c r="DR1224" s="165"/>
      <c r="ED1224" s="165"/>
      <c r="EE1224" s="165"/>
      <c r="EF1224" s="165"/>
      <c r="EG1224" s="165"/>
      <c r="EH1224" s="166"/>
      <c r="EI1224" s="165"/>
      <c r="EL1224" s="278"/>
      <c r="EM1224" s="278"/>
      <c r="EN1224" s="278"/>
      <c r="EO1224" s="278"/>
      <c r="EP1224" s="278"/>
      <c r="EQ1224" s="278"/>
      <c r="ER1224" s="165"/>
    </row>
    <row r="1225" spans="1:155" ht="13" customHeight="1">
      <c r="A1225" s="160" t="s">
        <v>19</v>
      </c>
      <c r="C1225" s="160">
        <v>686948</v>
      </c>
      <c r="D1225" s="160">
        <v>31539</v>
      </c>
      <c r="E1225" s="160" t="s">
        <v>555</v>
      </c>
      <c r="F1225" s="160" t="s">
        <v>555</v>
      </c>
      <c r="G1225" s="175"/>
      <c r="H1225" s="162" t="s">
        <v>4044</v>
      </c>
      <c r="I1225" s="162" t="s">
        <v>416</v>
      </c>
      <c r="J1225" s="160">
        <v>24</v>
      </c>
      <c r="Z1225" s="163">
        <v>60</v>
      </c>
      <c r="AA1225" s="163">
        <v>196</v>
      </c>
      <c r="AB1225" s="163">
        <v>175</v>
      </c>
      <c r="AC1225" s="163">
        <v>48</v>
      </c>
      <c r="AD1225" s="163">
        <v>33</v>
      </c>
      <c r="AE1225" s="163">
        <v>5</v>
      </c>
      <c r="AF1225" s="163">
        <v>0</v>
      </c>
      <c r="AG1225" s="163">
        <v>10</v>
      </c>
      <c r="AH1225" s="163">
        <v>20</v>
      </c>
      <c r="AI1225" s="163">
        <v>28</v>
      </c>
      <c r="AJ1225" s="163">
        <v>0</v>
      </c>
      <c r="AK1225" s="163">
        <v>0</v>
      </c>
      <c r="AL1225" s="163">
        <v>19</v>
      </c>
      <c r="AM1225" s="163">
        <v>0</v>
      </c>
      <c r="AN1225" s="163">
        <v>31</v>
      </c>
      <c r="AO1225" s="163">
        <v>2</v>
      </c>
      <c r="AP1225" s="163">
        <v>0</v>
      </c>
      <c r="AQ1225" s="163">
        <v>0</v>
      </c>
      <c r="AR1225" s="163">
        <v>5</v>
      </c>
      <c r="AS1225" s="163">
        <v>9.6938775000000005E-2</v>
      </c>
      <c r="AT1225" s="163">
        <v>0.158163265</v>
      </c>
      <c r="AU1225" s="163">
        <v>0.375</v>
      </c>
      <c r="AV1225" s="163">
        <v>0.23611111000000001</v>
      </c>
      <c r="AW1225" s="163">
        <v>0.11111111</v>
      </c>
      <c r="AX1225" s="163">
        <v>0.50694444000000005</v>
      </c>
      <c r="AY1225" s="163">
        <v>112.256</v>
      </c>
      <c r="AZ1225" s="163">
        <v>7.6238879999999995E-2</v>
      </c>
      <c r="BA1225" s="163">
        <v>0.52777777699999995</v>
      </c>
      <c r="BB1225" s="163">
        <v>0.1875</v>
      </c>
      <c r="BC1225" s="163">
        <v>0.28472222200000002</v>
      </c>
      <c r="BD1225" s="163">
        <v>0.28358208899999998</v>
      </c>
      <c r="BE1225" s="163">
        <v>0.27428571400000001</v>
      </c>
      <c r="BF1225" s="163">
        <v>0.35204081599999998</v>
      </c>
      <c r="BG1225" s="163">
        <v>0.47428571400000002</v>
      </c>
      <c r="BH1225" s="163">
        <v>0.82632653</v>
      </c>
      <c r="BI1225" s="163">
        <v>0.2</v>
      </c>
      <c r="BJ1225" s="163">
        <v>131.45580215987999</v>
      </c>
      <c r="BK1225" s="163">
        <v>0.36126522750270601</v>
      </c>
      <c r="BL1225" s="163">
        <v>7.47542837434644</v>
      </c>
      <c r="BM1225" s="163">
        <v>30.194429667528802</v>
      </c>
      <c r="BN1225" s="163">
        <v>131.737286339197</v>
      </c>
      <c r="BO1225" s="163">
        <v>-0.67934955600686098</v>
      </c>
      <c r="BP1225" s="163">
        <v>-0.308277704752981</v>
      </c>
      <c r="BQ1225" s="163">
        <v>18.780540744636301</v>
      </c>
      <c r="BR1225" s="163">
        <v>6.9587303035446402</v>
      </c>
      <c r="BS1225" s="283">
        <v>1.9470007578122901</v>
      </c>
      <c r="BT1225" s="480"/>
      <c r="BU1225" s="481"/>
      <c r="BV1225" s="482"/>
      <c r="BW1225" s="480"/>
      <c r="BX1225" s="480"/>
      <c r="BY1225" s="480"/>
      <c r="BZ1225" s="480"/>
      <c r="CA1225" s="481"/>
      <c r="CB1225" s="482"/>
      <c r="CC1225" s="480"/>
      <c r="CD1225" s="481"/>
      <c r="CE1225" s="483"/>
      <c r="CF1225" s="482"/>
      <c r="CG1225" s="480"/>
      <c r="CH1225" s="481"/>
      <c r="CI1225" s="483"/>
      <c r="CJ1225" s="482"/>
      <c r="CK1225" s="480"/>
      <c r="CL1225" s="481"/>
      <c r="CM1225" s="483"/>
      <c r="CN1225" s="482"/>
      <c r="CO1225" s="480"/>
      <c r="CP1225" s="481"/>
      <c r="CQ1225" s="483"/>
      <c r="CR1225" s="482"/>
      <c r="DH1225" s="183"/>
      <c r="DI1225" s="283">
        <v>5.43283891677856</v>
      </c>
    </row>
    <row r="1226" spans="1:155" ht="13" customHeight="1">
      <c r="A1226" s="160" t="s">
        <v>19</v>
      </c>
      <c r="C1226" s="160">
        <v>701358</v>
      </c>
      <c r="D1226" s="160">
        <v>35108</v>
      </c>
      <c r="E1226" s="160" t="s">
        <v>614</v>
      </c>
      <c r="F1226" s="160" t="s">
        <v>614</v>
      </c>
      <c r="G1226" s="175"/>
      <c r="H1226" s="162" t="s">
        <v>601</v>
      </c>
      <c r="I1226" s="162" t="s">
        <v>372</v>
      </c>
      <c r="J1226" s="160">
        <v>22</v>
      </c>
      <c r="Z1226" s="163">
        <v>76</v>
      </c>
      <c r="AA1226" s="163">
        <v>296</v>
      </c>
      <c r="AB1226" s="163">
        <v>269</v>
      </c>
      <c r="AC1226" s="163">
        <v>77</v>
      </c>
      <c r="AD1226" s="163">
        <v>53</v>
      </c>
      <c r="AE1226" s="163">
        <v>15</v>
      </c>
      <c r="AF1226" s="163">
        <v>2</v>
      </c>
      <c r="AG1226" s="163">
        <v>7</v>
      </c>
      <c r="AH1226" s="163">
        <v>37</v>
      </c>
      <c r="AI1226" s="163">
        <v>39</v>
      </c>
      <c r="AJ1226" s="163">
        <v>4</v>
      </c>
      <c r="AK1226" s="163">
        <v>1</v>
      </c>
      <c r="AL1226" s="163">
        <v>23</v>
      </c>
      <c r="AM1226" s="163">
        <v>0</v>
      </c>
      <c r="AN1226" s="163">
        <v>80</v>
      </c>
      <c r="AO1226" s="163">
        <v>4</v>
      </c>
      <c r="AP1226" s="163">
        <v>0</v>
      </c>
      <c r="AQ1226" s="163">
        <v>0</v>
      </c>
      <c r="AR1226" s="163">
        <v>6</v>
      </c>
      <c r="AS1226" s="163">
        <v>7.7702701999999998E-2</v>
      </c>
      <c r="AT1226" s="163">
        <v>0.27027026999999998</v>
      </c>
      <c r="AU1226" s="163">
        <v>0.38624339000000002</v>
      </c>
      <c r="AV1226" s="163">
        <v>0.25396825000000001</v>
      </c>
      <c r="AW1226" s="163">
        <v>7.9365080000000005E-2</v>
      </c>
      <c r="AX1226" s="163">
        <v>0.44973544999999998</v>
      </c>
      <c r="AY1226" s="163">
        <v>113.92700000000001</v>
      </c>
      <c r="AZ1226" s="163">
        <v>0.12468619</v>
      </c>
      <c r="BA1226" s="163">
        <v>0.455026455</v>
      </c>
      <c r="BB1226" s="163">
        <v>0.28571428500000001</v>
      </c>
      <c r="BC1226" s="163">
        <v>0.25925925900000002</v>
      </c>
      <c r="BD1226" s="163">
        <v>0.384615384</v>
      </c>
      <c r="BE1226" s="163">
        <v>0.28624535299999998</v>
      </c>
      <c r="BF1226" s="163">
        <v>0.35135135099999998</v>
      </c>
      <c r="BG1226" s="163">
        <v>0.43494423700000001</v>
      </c>
      <c r="BH1226" s="163">
        <v>0.78629558799999999</v>
      </c>
      <c r="BI1226" s="163">
        <v>0.148698884</v>
      </c>
      <c r="BJ1226" s="163">
        <v>95.914680004557596</v>
      </c>
      <c r="BK1226" s="163">
        <v>0.345919745999413</v>
      </c>
      <c r="BL1226" s="163">
        <v>7.6511124875880698</v>
      </c>
      <c r="BM1226" s="163">
        <v>41.961440971169601</v>
      </c>
      <c r="BN1226" s="163">
        <v>123.805960858459</v>
      </c>
      <c r="BO1226" s="163">
        <v>1.1012599343526499</v>
      </c>
      <c r="BP1226" s="163">
        <v>0.37222034484147998</v>
      </c>
      <c r="BQ1226" s="163">
        <v>18.118765233132901</v>
      </c>
      <c r="BR1226" s="163">
        <v>8.4812055211998398</v>
      </c>
      <c r="BS1226" s="283">
        <v>1.8783937118321801</v>
      </c>
      <c r="BT1226" s="480"/>
      <c r="BU1226" s="481"/>
      <c r="BV1226" s="482"/>
      <c r="BW1226" s="480"/>
      <c r="BX1226" s="480"/>
      <c r="BY1226" s="480"/>
      <c r="BZ1226" s="480"/>
      <c r="CA1226" s="481"/>
      <c r="CB1226" s="482"/>
      <c r="CC1226" s="480"/>
      <c r="CD1226" s="481"/>
      <c r="CE1226" s="483"/>
      <c r="CF1226" s="482"/>
      <c r="CG1226" s="480"/>
      <c r="CH1226" s="481"/>
      <c r="CI1226" s="483"/>
      <c r="CJ1226" s="482"/>
      <c r="CK1226" s="480"/>
      <c r="CL1226" s="481"/>
      <c r="CM1226" s="483"/>
      <c r="CN1226" s="482"/>
      <c r="CO1226" s="480"/>
      <c r="CP1226" s="481"/>
      <c r="CQ1226" s="483"/>
      <c r="CR1226" s="482"/>
      <c r="DH1226" s="183"/>
      <c r="DI1226" s="283">
        <v>-0.49590563774108798</v>
      </c>
    </row>
    <row r="1227" spans="1:155" ht="13" customHeight="1">
      <c r="A1227" s="160" t="s">
        <v>19</v>
      </c>
      <c r="C1227" s="160">
        <v>702332</v>
      </c>
      <c r="D1227" s="160">
        <v>29646</v>
      </c>
      <c r="E1227" s="160" t="s">
        <v>563</v>
      </c>
      <c r="F1227" s="160" t="s">
        <v>563</v>
      </c>
      <c r="G1227" s="175"/>
      <c r="H1227" s="162" t="s">
        <v>4459</v>
      </c>
      <c r="I1227" s="162" t="s">
        <v>393</v>
      </c>
      <c r="J1227" s="160">
        <v>25</v>
      </c>
      <c r="Z1227" s="163">
        <v>69</v>
      </c>
      <c r="AA1227" s="163">
        <v>256</v>
      </c>
      <c r="AB1227" s="163">
        <v>221</v>
      </c>
      <c r="AC1227" s="163">
        <v>56</v>
      </c>
      <c r="AD1227" s="163">
        <v>41</v>
      </c>
      <c r="AE1227" s="163">
        <v>11</v>
      </c>
      <c r="AF1227" s="163">
        <v>0</v>
      </c>
      <c r="AG1227" s="163">
        <v>4</v>
      </c>
      <c r="AH1227" s="163">
        <v>32</v>
      </c>
      <c r="AI1227" s="163">
        <v>31</v>
      </c>
      <c r="AJ1227" s="163">
        <v>8</v>
      </c>
      <c r="AK1227" s="163">
        <v>3</v>
      </c>
      <c r="AL1227" s="163">
        <v>17</v>
      </c>
      <c r="AM1227" s="163">
        <v>0</v>
      </c>
      <c r="AN1227" s="163">
        <v>24</v>
      </c>
      <c r="AO1227" s="163">
        <v>13</v>
      </c>
      <c r="AP1227" s="163">
        <v>3</v>
      </c>
      <c r="AQ1227" s="163">
        <v>2</v>
      </c>
      <c r="AR1227" s="163">
        <v>3</v>
      </c>
      <c r="AS1227" s="163">
        <v>6.640625E-2</v>
      </c>
      <c r="AT1227" s="163">
        <v>9.375E-2</v>
      </c>
      <c r="AU1227" s="163">
        <v>0.43564355999999999</v>
      </c>
      <c r="AV1227" s="163">
        <v>0.16831683</v>
      </c>
      <c r="AW1227" s="163">
        <v>3.4653469999999999E-2</v>
      </c>
      <c r="AX1227" s="163">
        <v>0.24257426000000001</v>
      </c>
      <c r="AY1227" s="163">
        <v>108.938</v>
      </c>
      <c r="AZ1227" s="163">
        <v>5.0716650000000002E-2</v>
      </c>
      <c r="BA1227" s="163">
        <v>0.401015228</v>
      </c>
      <c r="BB1227" s="163">
        <v>0.15736040600000001</v>
      </c>
      <c r="BC1227" s="163">
        <v>0.44162436500000002</v>
      </c>
      <c r="BD1227" s="163">
        <v>0.26530612199999998</v>
      </c>
      <c r="BE1227" s="163">
        <v>0.25339366499999999</v>
      </c>
      <c r="BF1227" s="163">
        <v>0.338582677</v>
      </c>
      <c r="BG1227" s="163">
        <v>0.357466063</v>
      </c>
      <c r="BH1227" s="163">
        <v>0.69604874000000005</v>
      </c>
      <c r="BI1227" s="163">
        <v>0.104072398</v>
      </c>
      <c r="BJ1227" s="163">
        <v>68.404602808961499</v>
      </c>
      <c r="BK1227" s="163">
        <v>0.31371905156007901</v>
      </c>
      <c r="BL1227" s="163">
        <v>1.43095848411911E-2</v>
      </c>
      <c r="BM1227" s="163">
        <v>29.688107192263001</v>
      </c>
      <c r="BN1227" s="163">
        <v>100.95547545130999</v>
      </c>
      <c r="BO1227" s="163">
        <v>0.94515039133434098</v>
      </c>
      <c r="BP1227" s="163">
        <v>0.89208061574026898</v>
      </c>
      <c r="BQ1227" s="163">
        <v>11.270733486141999</v>
      </c>
      <c r="BR1227" s="163">
        <v>1.17783261391153</v>
      </c>
      <c r="BS1227" s="283">
        <v>1.1684502026325401</v>
      </c>
      <c r="BT1227" s="480"/>
      <c r="BU1227" s="481"/>
      <c r="BV1227" s="482"/>
      <c r="BW1227" s="480"/>
      <c r="BX1227" s="480"/>
      <c r="BY1227" s="480"/>
      <c r="BZ1227" s="480"/>
      <c r="CA1227" s="481"/>
      <c r="CB1227" s="482"/>
      <c r="CC1227" s="480"/>
      <c r="CD1227" s="481"/>
      <c r="CE1227" s="483"/>
      <c r="CF1227" s="482"/>
      <c r="CG1227" s="480"/>
      <c r="CH1227" s="481"/>
      <c r="CI1227" s="483"/>
      <c r="CJ1227" s="482"/>
      <c r="CK1227" s="480"/>
      <c r="CL1227" s="481"/>
      <c r="CM1227" s="483"/>
      <c r="CN1227" s="482"/>
      <c r="CO1227" s="480"/>
      <c r="CP1227" s="481"/>
      <c r="CQ1227" s="483"/>
      <c r="CR1227" s="482"/>
      <c r="DH1227" s="183"/>
      <c r="DI1227" s="283">
        <v>1.7481217384338299</v>
      </c>
    </row>
    <row r="1228" spans="1:155" ht="13" customHeight="1">
      <c r="A1228" s="160" t="s">
        <v>19</v>
      </c>
      <c r="C1228" s="160">
        <v>663968</v>
      </c>
      <c r="D1228" s="160">
        <v>26202</v>
      </c>
      <c r="E1228" s="160" t="s">
        <v>2178</v>
      </c>
      <c r="F1228" s="160" t="s">
        <v>2178</v>
      </c>
      <c r="G1228" s="175"/>
      <c r="H1228" s="162" t="s">
        <v>4426</v>
      </c>
      <c r="I1228" s="162" t="s">
        <v>247</v>
      </c>
      <c r="J1228" s="160">
        <v>29</v>
      </c>
      <c r="Z1228" s="163">
        <v>54</v>
      </c>
      <c r="AA1228" s="163">
        <v>203</v>
      </c>
      <c r="AB1228" s="163">
        <v>191</v>
      </c>
      <c r="AC1228" s="163">
        <v>59</v>
      </c>
      <c r="AD1228" s="163">
        <v>47</v>
      </c>
      <c r="AE1228" s="163">
        <v>9</v>
      </c>
      <c r="AF1228" s="163">
        <v>1</v>
      </c>
      <c r="AG1228" s="163">
        <v>2</v>
      </c>
      <c r="AH1228" s="163">
        <v>20</v>
      </c>
      <c r="AI1228" s="163">
        <v>27</v>
      </c>
      <c r="AJ1228" s="163">
        <v>11</v>
      </c>
      <c r="AK1228" s="163">
        <v>3</v>
      </c>
      <c r="AL1228" s="163">
        <v>10</v>
      </c>
      <c r="AM1228" s="163">
        <v>0</v>
      </c>
      <c r="AN1228" s="163">
        <v>25</v>
      </c>
      <c r="AO1228" s="163">
        <v>1</v>
      </c>
      <c r="AP1228" s="163">
        <v>0</v>
      </c>
      <c r="AQ1228" s="163">
        <v>1</v>
      </c>
      <c r="AR1228" s="163">
        <v>3</v>
      </c>
      <c r="AS1228" s="163">
        <v>4.9261082999999997E-2</v>
      </c>
      <c r="AT1228" s="163">
        <v>0.123152709</v>
      </c>
      <c r="AU1228" s="163">
        <v>0.22754490999999999</v>
      </c>
      <c r="AV1228" s="163">
        <v>0.38323352999999999</v>
      </c>
      <c r="AW1228" s="163">
        <v>3.5928139999999997E-2</v>
      </c>
      <c r="AX1228" s="163">
        <v>0.38323352999999999</v>
      </c>
      <c r="AY1228" s="163">
        <v>106.89100000000001</v>
      </c>
      <c r="AZ1228" s="163">
        <v>0.10164425000000001</v>
      </c>
      <c r="BA1228" s="163">
        <v>0.60240963800000003</v>
      </c>
      <c r="BB1228" s="163">
        <v>0.17469879499999999</v>
      </c>
      <c r="BC1228" s="163">
        <v>0.22289156600000001</v>
      </c>
      <c r="BD1228" s="163">
        <v>0.34756097499999999</v>
      </c>
      <c r="BE1228" s="163">
        <v>0.30890052299999998</v>
      </c>
      <c r="BF1228" s="163">
        <v>0.34653465300000003</v>
      </c>
      <c r="BG1228" s="163">
        <v>0.39790575900000003</v>
      </c>
      <c r="BH1228" s="163">
        <v>0.744440412</v>
      </c>
      <c r="BI1228" s="163">
        <v>8.9005236000000001E-2</v>
      </c>
      <c r="BJ1228" s="163">
        <v>57.410711499826199</v>
      </c>
      <c r="BK1228" s="163">
        <v>0.32876755636517302</v>
      </c>
      <c r="BL1228" s="163">
        <v>2.4582506137537998</v>
      </c>
      <c r="BM1228" s="163">
        <v>25.988644810264098</v>
      </c>
      <c r="BN1228" s="163">
        <v>112.955217120019</v>
      </c>
      <c r="BO1228" s="163">
        <v>-0.11579745815232199</v>
      </c>
      <c r="BP1228" s="163">
        <v>1.6708998354151801</v>
      </c>
      <c r="BQ1228" s="163">
        <v>11.2075319503072</v>
      </c>
      <c r="BR1228" s="163">
        <v>4.6973241258981897</v>
      </c>
      <c r="BS1228" s="283">
        <v>1.16189802504412</v>
      </c>
      <c r="BT1228" s="480"/>
      <c r="BU1228" s="481"/>
      <c r="BV1228" s="482"/>
      <c r="BW1228" s="480"/>
      <c r="BX1228" s="480"/>
      <c r="BY1228" s="480"/>
      <c r="BZ1228" s="480"/>
      <c r="CA1228" s="481"/>
      <c r="CB1228" s="482"/>
      <c r="CC1228" s="480"/>
      <c r="CD1228" s="481"/>
      <c r="CE1228" s="483"/>
      <c r="CF1228" s="482"/>
      <c r="CG1228" s="480"/>
      <c r="CH1228" s="481"/>
      <c r="CI1228" s="483"/>
      <c r="CJ1228" s="482"/>
      <c r="CK1228" s="480"/>
      <c r="CL1228" s="481"/>
      <c r="CM1228" s="483"/>
      <c r="CN1228" s="482"/>
      <c r="CO1228" s="480"/>
      <c r="CP1228" s="481"/>
      <c r="CQ1228" s="483"/>
      <c r="CR1228" s="482"/>
      <c r="DH1228" s="183"/>
      <c r="DI1228" s="283">
        <v>-0.439432263374328</v>
      </c>
    </row>
    <row r="1229" spans="1:155" ht="13" customHeight="1">
      <c r="A1229" s="160" t="s">
        <v>19</v>
      </c>
      <c r="C1229" s="160">
        <v>672016</v>
      </c>
      <c r="D1229" s="160">
        <v>29858</v>
      </c>
      <c r="E1229" s="160" t="s">
        <v>4356</v>
      </c>
      <c r="F1229" s="160" t="s">
        <v>4356</v>
      </c>
      <c r="G1229" s="175"/>
      <c r="H1229" s="162" t="s">
        <v>1082</v>
      </c>
      <c r="I1229" s="162" t="s">
        <v>4464</v>
      </c>
      <c r="J1229" s="160">
        <v>25</v>
      </c>
      <c r="Z1229" s="163">
        <v>38</v>
      </c>
      <c r="AA1229" s="163">
        <v>126</v>
      </c>
      <c r="AB1229" s="163">
        <v>116</v>
      </c>
      <c r="AC1229" s="163">
        <v>24</v>
      </c>
      <c r="AD1229" s="163">
        <v>16</v>
      </c>
      <c r="AE1229" s="163">
        <v>4</v>
      </c>
      <c r="AF1229" s="163">
        <v>1</v>
      </c>
      <c r="AG1229" s="163">
        <v>3</v>
      </c>
      <c r="AH1229" s="163">
        <v>12</v>
      </c>
      <c r="AI1229" s="163">
        <v>8</v>
      </c>
      <c r="AJ1229" s="163">
        <v>5</v>
      </c>
      <c r="AK1229" s="163">
        <v>0</v>
      </c>
      <c r="AL1229" s="163">
        <v>5</v>
      </c>
      <c r="AM1229" s="163">
        <v>0</v>
      </c>
      <c r="AN1229" s="163">
        <v>51</v>
      </c>
      <c r="AO1229" s="163">
        <v>3</v>
      </c>
      <c r="AP1229" s="163">
        <v>0</v>
      </c>
      <c r="AQ1229" s="163">
        <v>2</v>
      </c>
      <c r="AR1229" s="163">
        <v>1</v>
      </c>
      <c r="AS1229" s="163">
        <v>3.9682539000000003E-2</v>
      </c>
      <c r="AT1229" s="163">
        <v>0.40476190400000001</v>
      </c>
      <c r="AU1229" s="163">
        <v>0.34328357999999998</v>
      </c>
      <c r="AV1229" s="163">
        <v>0.22388060000000001</v>
      </c>
      <c r="AW1229" s="163">
        <v>8.9552240000000005E-2</v>
      </c>
      <c r="AX1229" s="163">
        <v>0.38805970000000001</v>
      </c>
      <c r="AY1229" s="163">
        <v>113.4</v>
      </c>
      <c r="AZ1229" s="163">
        <v>0.13178295000000001</v>
      </c>
      <c r="BA1229" s="163">
        <v>0.46875</v>
      </c>
      <c r="BB1229" s="163">
        <v>0.21875</v>
      </c>
      <c r="BC1229" s="163">
        <v>0.3125</v>
      </c>
      <c r="BD1229" s="163">
        <v>0.33870967699999999</v>
      </c>
      <c r="BE1229" s="163">
        <v>0.20689655100000001</v>
      </c>
      <c r="BF1229" s="163">
        <v>0.25806451600000002</v>
      </c>
      <c r="BG1229" s="163">
        <v>0.33620689599999998</v>
      </c>
      <c r="BH1229" s="163">
        <v>0.594271412</v>
      </c>
      <c r="BI1229" s="163">
        <v>0.12931034499999999</v>
      </c>
      <c r="BJ1229" s="163">
        <v>83.408563859523895</v>
      </c>
      <c r="BK1229" s="163">
        <v>0.26336483705428299</v>
      </c>
      <c r="BL1229" s="163">
        <v>-5.0749473317987004</v>
      </c>
      <c r="BM1229" s="163">
        <v>9.5301249281042395</v>
      </c>
      <c r="BN1229" s="163">
        <v>61.794732455188999</v>
      </c>
      <c r="BO1229" s="163">
        <v>-0.92395282359362596</v>
      </c>
      <c r="BP1229" s="163">
        <v>1.1690478883683599</v>
      </c>
      <c r="BQ1229" s="163">
        <v>9.5614758499437205</v>
      </c>
      <c r="BR1229" s="163">
        <v>-4.3706090531772697</v>
      </c>
      <c r="BS1229" s="283">
        <v>0.99124945222682903</v>
      </c>
      <c r="BT1229" s="480"/>
      <c r="BU1229" s="481"/>
      <c r="BV1229" s="482"/>
      <c r="BW1229" s="480"/>
      <c r="BX1229" s="480"/>
      <c r="BY1229" s="480"/>
      <c r="BZ1229" s="480"/>
      <c r="CA1229" s="481"/>
      <c r="CB1229" s="482"/>
      <c r="CC1229" s="480"/>
      <c r="CD1229" s="481"/>
      <c r="CE1229" s="483"/>
      <c r="CF1229" s="482"/>
      <c r="CG1229" s="480"/>
      <c r="CH1229" s="481"/>
      <c r="CI1229" s="483"/>
      <c r="CJ1229" s="482"/>
      <c r="CK1229" s="480"/>
      <c r="CL1229" s="481"/>
      <c r="CM1229" s="483"/>
      <c r="CN1229" s="482"/>
      <c r="CO1229" s="480"/>
      <c r="CP1229" s="481"/>
      <c r="CQ1229" s="483"/>
      <c r="CR1229" s="482"/>
      <c r="DH1229" s="183"/>
      <c r="DI1229" s="283">
        <v>9.61851519346237</v>
      </c>
    </row>
    <row r="1230" spans="1:155" ht="13" customHeight="1">
      <c r="A1230" s="160" t="s">
        <v>19</v>
      </c>
      <c r="C1230" s="160">
        <v>808975</v>
      </c>
      <c r="D1230" s="160">
        <v>35322</v>
      </c>
      <c r="E1230" s="160" t="s">
        <v>15</v>
      </c>
      <c r="F1230" s="160" t="s">
        <v>15</v>
      </c>
      <c r="G1230" s="175"/>
      <c r="H1230" s="162" t="s">
        <v>1766</v>
      </c>
      <c r="I1230" s="162" t="s">
        <v>4515</v>
      </c>
      <c r="J1230" s="160">
        <v>26</v>
      </c>
      <c r="Z1230" s="163">
        <v>42</v>
      </c>
      <c r="AA1230" s="163">
        <v>101</v>
      </c>
      <c r="AB1230" s="163">
        <v>94</v>
      </c>
      <c r="AC1230" s="163">
        <v>33</v>
      </c>
      <c r="AD1230" s="163">
        <v>25</v>
      </c>
      <c r="AE1230" s="163">
        <v>5</v>
      </c>
      <c r="AF1230" s="163">
        <v>1</v>
      </c>
      <c r="AG1230" s="163">
        <v>2</v>
      </c>
      <c r="AH1230" s="163">
        <v>16</v>
      </c>
      <c r="AI1230" s="163">
        <v>12</v>
      </c>
      <c r="AJ1230" s="163">
        <v>8</v>
      </c>
      <c r="AK1230" s="163">
        <v>0</v>
      </c>
      <c r="AL1230" s="163">
        <v>6</v>
      </c>
      <c r="AM1230" s="163">
        <v>0</v>
      </c>
      <c r="AN1230" s="163">
        <v>22</v>
      </c>
      <c r="AO1230" s="163">
        <v>1</v>
      </c>
      <c r="AP1230" s="163">
        <v>0</v>
      </c>
      <c r="AQ1230" s="163">
        <v>0</v>
      </c>
      <c r="AR1230" s="163">
        <v>0</v>
      </c>
      <c r="AS1230" s="163">
        <v>5.9405939999999997E-2</v>
      </c>
      <c r="AT1230" s="163">
        <v>0.21782178199999999</v>
      </c>
      <c r="AU1230" s="163">
        <v>0.40277777999999997</v>
      </c>
      <c r="AV1230" s="163">
        <v>0.25</v>
      </c>
      <c r="AW1230" s="163">
        <v>2.7777779999999998E-2</v>
      </c>
      <c r="AX1230" s="163">
        <v>0.31944444</v>
      </c>
      <c r="AY1230" s="163">
        <v>105.4</v>
      </c>
      <c r="AZ1230" s="163">
        <v>0.11793612000000001</v>
      </c>
      <c r="BA1230" s="163">
        <v>0.51388888799999999</v>
      </c>
      <c r="BB1230" s="163">
        <v>0.25</v>
      </c>
      <c r="BC1230" s="163">
        <v>0.23611111100000001</v>
      </c>
      <c r="BD1230" s="163">
        <v>0.44285714199999998</v>
      </c>
      <c r="BE1230" s="163">
        <v>0.35106382899999999</v>
      </c>
      <c r="BF1230" s="163">
        <v>0.39603960300000002</v>
      </c>
      <c r="BG1230" s="163">
        <v>0.48936170200000001</v>
      </c>
      <c r="BH1230" s="163">
        <v>0.88540130500000003</v>
      </c>
      <c r="BI1230" s="163">
        <v>0.13829787299999999</v>
      </c>
      <c r="BJ1230" s="163">
        <v>90.900289161101199</v>
      </c>
      <c r="BK1230" s="163">
        <v>0.38695705881213199</v>
      </c>
      <c r="BL1230" s="163">
        <v>5.9306046735774602</v>
      </c>
      <c r="BM1230" s="163">
        <v>17.6378451358806</v>
      </c>
      <c r="BN1230" s="163">
        <v>150.548217465546</v>
      </c>
      <c r="BO1230" s="163">
        <v>0.26253044223665201</v>
      </c>
      <c r="BP1230" s="163">
        <v>1.9527438431978199</v>
      </c>
      <c r="BQ1230" s="163">
        <v>9.5595169273484402</v>
      </c>
      <c r="BR1230" s="163">
        <v>7.9170097332726996</v>
      </c>
      <c r="BS1230" s="283">
        <v>0.99104636841633797</v>
      </c>
      <c r="BT1230" s="480"/>
      <c r="BU1230" s="481"/>
      <c r="BV1230" s="482"/>
      <c r="BW1230" s="480"/>
      <c r="BX1230" s="480"/>
      <c r="BY1230" s="480"/>
      <c r="BZ1230" s="480"/>
      <c r="CA1230" s="481"/>
      <c r="CB1230" s="482"/>
      <c r="CC1230" s="480"/>
      <c r="CD1230" s="481"/>
      <c r="CE1230" s="483"/>
      <c r="CF1230" s="482"/>
      <c r="CG1230" s="480"/>
      <c r="CH1230" s="481"/>
      <c r="CI1230" s="483"/>
      <c r="CJ1230" s="482"/>
      <c r="CK1230" s="480"/>
      <c r="CL1230" s="481"/>
      <c r="CM1230" s="483"/>
      <c r="CN1230" s="482"/>
      <c r="CO1230" s="480"/>
      <c r="CP1230" s="481"/>
      <c r="CQ1230" s="483"/>
      <c r="CR1230" s="482"/>
      <c r="DH1230" s="183"/>
      <c r="DI1230" s="283">
        <v>-1.64976894855499</v>
      </c>
    </row>
    <row r="1231" spans="1:155" ht="13" customHeight="1">
      <c r="A1231" s="160" t="s">
        <v>19</v>
      </c>
      <c r="C1231" s="160">
        <v>805367</v>
      </c>
      <c r="D1231" s="160">
        <v>31580</v>
      </c>
      <c r="E1231" s="160" t="s">
        <v>164</v>
      </c>
      <c r="F1231" s="160" t="s">
        <v>164</v>
      </c>
      <c r="G1231" s="175"/>
      <c r="H1231" s="162" t="s">
        <v>4487</v>
      </c>
      <c r="I1231" s="162" t="s">
        <v>352</v>
      </c>
      <c r="J1231" s="160">
        <v>23</v>
      </c>
      <c r="Z1231" s="163">
        <v>65</v>
      </c>
      <c r="AA1231" s="163">
        <v>273</v>
      </c>
      <c r="AB1231" s="163">
        <v>238</v>
      </c>
      <c r="AC1231" s="163">
        <v>60</v>
      </c>
      <c r="AD1231" s="163">
        <v>52</v>
      </c>
      <c r="AE1231" s="163">
        <v>6</v>
      </c>
      <c r="AF1231" s="163">
        <v>0</v>
      </c>
      <c r="AG1231" s="163">
        <v>2</v>
      </c>
      <c r="AH1231" s="163">
        <v>28</v>
      </c>
      <c r="AI1231" s="163">
        <v>11</v>
      </c>
      <c r="AJ1231" s="163">
        <v>11</v>
      </c>
      <c r="AK1231" s="163">
        <v>3</v>
      </c>
      <c r="AL1231" s="163">
        <v>31</v>
      </c>
      <c r="AM1231" s="163">
        <v>0</v>
      </c>
      <c r="AN1231" s="163">
        <v>39</v>
      </c>
      <c r="AO1231" s="163">
        <v>3</v>
      </c>
      <c r="AP1231" s="163">
        <v>1</v>
      </c>
      <c r="AQ1231" s="163">
        <v>0</v>
      </c>
      <c r="AR1231" s="163">
        <v>8</v>
      </c>
      <c r="AS1231" s="163">
        <v>0.113553113</v>
      </c>
      <c r="AT1231" s="163">
        <v>0.14285714199999999</v>
      </c>
      <c r="AU1231" s="163">
        <v>0.35499999999999998</v>
      </c>
      <c r="AV1231" s="163">
        <v>0.30499999999999999</v>
      </c>
      <c r="AW1231" s="163">
        <v>0.01</v>
      </c>
      <c r="AX1231" s="163">
        <v>0.38</v>
      </c>
      <c r="AY1231" s="163">
        <v>107.07299999999999</v>
      </c>
      <c r="AZ1231" s="163">
        <v>4.0727899999999997E-2</v>
      </c>
      <c r="BA1231" s="163">
        <v>0.53</v>
      </c>
      <c r="BB1231" s="163">
        <v>0.185</v>
      </c>
      <c r="BC1231" s="163">
        <v>0.28499999999999998</v>
      </c>
      <c r="BD1231" s="163">
        <v>0.29292929200000001</v>
      </c>
      <c r="BE1231" s="163">
        <v>0.25210083999999999</v>
      </c>
      <c r="BF1231" s="163">
        <v>0.344322344</v>
      </c>
      <c r="BG1231" s="163">
        <v>0.30252100799999998</v>
      </c>
      <c r="BH1231" s="163">
        <v>0.64684335199999998</v>
      </c>
      <c r="BI1231" s="163">
        <v>5.0420168000000001E-2</v>
      </c>
      <c r="BJ1231" s="163">
        <v>32.5223306954747</v>
      </c>
      <c r="BK1231" s="163">
        <v>0.29842830315614299</v>
      </c>
      <c r="BL1231" s="163">
        <v>-3.3283750959987501</v>
      </c>
      <c r="BM1231" s="163">
        <v>28.315948133790901</v>
      </c>
      <c r="BN1231" s="163">
        <v>89.252125667947496</v>
      </c>
      <c r="BO1231" s="163">
        <v>0.148870882153985</v>
      </c>
      <c r="BP1231" s="163">
        <v>-0.497861315496265</v>
      </c>
      <c r="BQ1231" s="163">
        <v>9.2833065245916302</v>
      </c>
      <c r="BR1231" s="163">
        <v>-3.8744200389216399</v>
      </c>
      <c r="BS1231" s="283">
        <v>0.96241131094938304</v>
      </c>
      <c r="BT1231" s="480"/>
      <c r="BU1231" s="481"/>
      <c r="BV1231" s="482"/>
      <c r="BW1231" s="480"/>
      <c r="BX1231" s="480"/>
      <c r="BY1231" s="480"/>
      <c r="BZ1231" s="480"/>
      <c r="CA1231" s="481"/>
      <c r="CB1231" s="482"/>
      <c r="CC1231" s="480"/>
      <c r="CD1231" s="481"/>
      <c r="CE1231" s="483"/>
      <c r="CF1231" s="482"/>
      <c r="CG1231" s="480"/>
      <c r="CH1231" s="481"/>
      <c r="CI1231" s="483"/>
      <c r="CJ1231" s="482"/>
      <c r="CK1231" s="480"/>
      <c r="CL1231" s="481"/>
      <c r="CM1231" s="483"/>
      <c r="CN1231" s="482"/>
      <c r="CO1231" s="480"/>
      <c r="CP1231" s="481"/>
      <c r="CQ1231" s="483"/>
      <c r="CR1231" s="482"/>
      <c r="DH1231" s="183"/>
      <c r="DI1231" s="283">
        <v>3.8116588592529199</v>
      </c>
    </row>
    <row r="1232" spans="1:155" ht="13" customHeight="1">
      <c r="A1232" s="160" t="s">
        <v>19</v>
      </c>
      <c r="C1232" s="160">
        <v>689414</v>
      </c>
      <c r="D1232" s="160">
        <v>29844</v>
      </c>
      <c r="E1232" s="160" t="s">
        <v>686</v>
      </c>
      <c r="F1232" s="160" t="s">
        <v>686</v>
      </c>
      <c r="G1232" s="175"/>
      <c r="H1232" s="162" t="s">
        <v>330</v>
      </c>
      <c r="I1232" s="162" t="s">
        <v>422</v>
      </c>
      <c r="J1232" s="160">
        <v>26</v>
      </c>
      <c r="Z1232" s="163">
        <v>58</v>
      </c>
      <c r="AA1232" s="163">
        <v>179</v>
      </c>
      <c r="AB1232" s="163">
        <v>153</v>
      </c>
      <c r="AC1232" s="163">
        <v>42</v>
      </c>
      <c r="AD1232" s="163">
        <v>28</v>
      </c>
      <c r="AE1232" s="163">
        <v>9</v>
      </c>
      <c r="AF1232" s="163">
        <v>1</v>
      </c>
      <c r="AG1232" s="163">
        <v>4</v>
      </c>
      <c r="AH1232" s="163">
        <v>17</v>
      </c>
      <c r="AI1232" s="163">
        <v>28</v>
      </c>
      <c r="AJ1232" s="163">
        <v>0</v>
      </c>
      <c r="AK1232" s="163">
        <v>0</v>
      </c>
      <c r="AL1232" s="163">
        <v>20</v>
      </c>
      <c r="AM1232" s="163">
        <v>0</v>
      </c>
      <c r="AN1232" s="163">
        <v>26</v>
      </c>
      <c r="AO1232" s="163">
        <v>3</v>
      </c>
      <c r="AP1232" s="163">
        <v>1</v>
      </c>
      <c r="AQ1232" s="163">
        <v>2</v>
      </c>
      <c r="AR1232" s="163">
        <v>1</v>
      </c>
      <c r="AS1232" s="163">
        <v>0.111731843</v>
      </c>
      <c r="AT1232" s="163">
        <v>0.145251396</v>
      </c>
      <c r="AU1232" s="163">
        <v>0.34615384999999999</v>
      </c>
      <c r="AV1232" s="163">
        <v>0.25384614999999999</v>
      </c>
      <c r="AW1232" s="163">
        <v>4.6153850000000003E-2</v>
      </c>
      <c r="AX1232" s="163">
        <v>0.26153845999999997</v>
      </c>
      <c r="AY1232" s="163">
        <v>108.53</v>
      </c>
      <c r="AZ1232" s="163">
        <v>5.5072459999999997E-2</v>
      </c>
      <c r="BA1232" s="163">
        <v>0.38582677100000001</v>
      </c>
      <c r="BB1232" s="163">
        <v>0.25196850300000001</v>
      </c>
      <c r="BC1232" s="163">
        <v>0.36220472399999998</v>
      </c>
      <c r="BD1232" s="163">
        <v>0.30645161199999998</v>
      </c>
      <c r="BE1232" s="163">
        <v>0.274509803</v>
      </c>
      <c r="BF1232" s="163">
        <v>0.36723163800000003</v>
      </c>
      <c r="BG1232" s="163">
        <v>0.42483660099999998</v>
      </c>
      <c r="BH1232" s="163">
        <v>0.79206823900000001</v>
      </c>
      <c r="BI1232" s="163">
        <v>0.15032679800000001</v>
      </c>
      <c r="BJ1232" s="163">
        <v>98.806649086081407</v>
      </c>
      <c r="BK1232" s="163">
        <v>0.35065903030546303</v>
      </c>
      <c r="BL1232" s="163">
        <v>5.3063611260632699</v>
      </c>
      <c r="BM1232" s="163">
        <v>26.054836796877701</v>
      </c>
      <c r="BN1232" s="163">
        <v>123.288858133254</v>
      </c>
      <c r="BO1232" s="163">
        <v>-0.13981751486820501</v>
      </c>
      <c r="BP1232" s="163">
        <v>-1.00735020497813</v>
      </c>
      <c r="BQ1232" s="163">
        <v>8.5406330612505492</v>
      </c>
      <c r="BR1232" s="163">
        <v>3.8626726975681902</v>
      </c>
      <c r="BS1232" s="283">
        <v>0.88541747911069402</v>
      </c>
      <c r="BT1232" s="480"/>
      <c r="BU1232" s="481"/>
      <c r="BV1232" s="482"/>
      <c r="BW1232" s="480"/>
      <c r="BX1232" s="480"/>
      <c r="BY1232" s="480"/>
      <c r="BZ1232" s="480"/>
      <c r="CA1232" s="481"/>
      <c r="CB1232" s="482"/>
      <c r="CC1232" s="480"/>
      <c r="CD1232" s="481"/>
      <c r="CE1232" s="483"/>
      <c r="CF1232" s="482"/>
      <c r="CG1232" s="480"/>
      <c r="CH1232" s="481"/>
      <c r="CI1232" s="483"/>
      <c r="CJ1232" s="482"/>
      <c r="CK1232" s="480"/>
      <c r="CL1232" s="481"/>
      <c r="CM1232" s="483"/>
      <c r="CN1232" s="482"/>
      <c r="CO1232" s="480"/>
      <c r="CP1232" s="481"/>
      <c r="CQ1232" s="483"/>
      <c r="CR1232" s="482"/>
      <c r="DH1232" s="183"/>
      <c r="DI1232" s="283">
        <v>-1.15686567127704</v>
      </c>
    </row>
    <row r="1233" spans="1:113" ht="13" customHeight="1">
      <c r="A1233" s="160" t="s">
        <v>19</v>
      </c>
      <c r="B1233" s="200"/>
      <c r="C1233" s="200">
        <v>641555</v>
      </c>
      <c r="D1233" s="160">
        <v>20084</v>
      </c>
      <c r="E1233" s="200" t="s">
        <v>16</v>
      </c>
      <c r="F1233" s="200" t="s">
        <v>16</v>
      </c>
      <c r="G1233" s="175"/>
      <c r="H1233" s="162" t="s">
        <v>4374</v>
      </c>
      <c r="I1233" s="162" t="s">
        <v>3405</v>
      </c>
      <c r="J1233" s="160">
        <v>30</v>
      </c>
      <c r="Z1233" s="163">
        <v>35</v>
      </c>
      <c r="AA1233" s="163">
        <v>88</v>
      </c>
      <c r="AB1233" s="163">
        <v>74</v>
      </c>
      <c r="AC1233" s="163">
        <v>16</v>
      </c>
      <c r="AD1233" s="163">
        <v>9</v>
      </c>
      <c r="AE1233" s="163">
        <v>5</v>
      </c>
      <c r="AF1233" s="163">
        <v>0</v>
      </c>
      <c r="AG1233" s="163">
        <v>2</v>
      </c>
      <c r="AH1233" s="163">
        <v>5</v>
      </c>
      <c r="AI1233" s="163">
        <v>9</v>
      </c>
      <c r="AJ1233" s="163">
        <v>1</v>
      </c>
      <c r="AK1233" s="163">
        <v>0</v>
      </c>
      <c r="AL1233" s="163">
        <v>11</v>
      </c>
      <c r="AM1233" s="163">
        <v>0</v>
      </c>
      <c r="AN1233" s="163">
        <v>13</v>
      </c>
      <c r="AO1233" s="163">
        <v>1</v>
      </c>
      <c r="AP1233" s="163">
        <v>2</v>
      </c>
      <c r="AQ1233" s="163">
        <v>0</v>
      </c>
      <c r="AR1233" s="163">
        <v>1</v>
      </c>
      <c r="AS1233" s="163">
        <v>0.125</v>
      </c>
      <c r="AT1233" s="163">
        <v>0.14772727199999999</v>
      </c>
      <c r="AU1233" s="163">
        <v>0.44444444</v>
      </c>
      <c r="AV1233" s="163">
        <v>0.25396825000000001</v>
      </c>
      <c r="AW1233" s="163">
        <v>6.3492060000000003E-2</v>
      </c>
      <c r="AX1233" s="163">
        <v>0.39682539999999999</v>
      </c>
      <c r="AY1233" s="163">
        <v>107.09699999999999</v>
      </c>
      <c r="AZ1233" s="163">
        <v>7.9019069999999997E-2</v>
      </c>
      <c r="BA1233" s="163">
        <v>0.44444444399999999</v>
      </c>
      <c r="BB1233" s="163">
        <v>0.20634920600000001</v>
      </c>
      <c r="BC1233" s="163">
        <v>0.34920634900000003</v>
      </c>
      <c r="BD1233" s="163">
        <v>0.229508196</v>
      </c>
      <c r="BE1233" s="163">
        <v>0.21621621599999999</v>
      </c>
      <c r="BF1233" s="163">
        <v>0.31818181800000001</v>
      </c>
      <c r="BG1233" s="163">
        <v>0.36486486400000001</v>
      </c>
      <c r="BH1233" s="163">
        <v>0.68304668199999996</v>
      </c>
      <c r="BI1233" s="163">
        <v>0.14864864799999999</v>
      </c>
      <c r="BJ1233" s="163">
        <v>95.882276467052094</v>
      </c>
      <c r="BK1233" s="163">
        <v>0.304111135276881</v>
      </c>
      <c r="BL1233" s="163">
        <v>-0.67231600439653705</v>
      </c>
      <c r="BM1233" s="163">
        <v>9.5280519231547292</v>
      </c>
      <c r="BN1233" s="163">
        <v>94.871432874386599</v>
      </c>
      <c r="BO1233" s="163">
        <v>-0.63944329720637805</v>
      </c>
      <c r="BP1233" s="163">
        <v>0.279728757683187</v>
      </c>
      <c r="BQ1233" s="163">
        <v>6.0701297499564104</v>
      </c>
      <c r="BR1233" s="163">
        <v>-0.23963040333718999</v>
      </c>
      <c r="BS1233" s="283">
        <v>0.62929749382000399</v>
      </c>
      <c r="BT1233" s="480"/>
      <c r="BU1233" s="481"/>
      <c r="BV1233" s="482"/>
      <c r="BW1233" s="480"/>
      <c r="BX1233" s="480"/>
      <c r="BY1233" s="480"/>
      <c r="BZ1233" s="480"/>
      <c r="CA1233" s="481"/>
      <c r="CB1233" s="482"/>
      <c r="CC1233" s="480"/>
      <c r="CD1233" s="481"/>
      <c r="CE1233" s="483"/>
      <c r="CF1233" s="482"/>
      <c r="CG1233" s="480"/>
      <c r="CH1233" s="481"/>
      <c r="CI1233" s="483"/>
      <c r="CJ1233" s="482"/>
      <c r="CK1233" s="480"/>
      <c r="CL1233" s="481"/>
      <c r="CM1233" s="483"/>
      <c r="CN1233" s="482"/>
      <c r="CO1233" s="480"/>
      <c r="CP1233" s="481"/>
      <c r="CQ1233" s="483"/>
      <c r="CR1233" s="482"/>
      <c r="DH1233" s="183"/>
      <c r="DI1233" s="283">
        <v>3.29710829257965</v>
      </c>
    </row>
    <row r="1234" spans="1:113" ht="13" customHeight="1">
      <c r="A1234" s="160" t="s">
        <v>19</v>
      </c>
      <c r="C1234" s="160">
        <v>681715</v>
      </c>
      <c r="D1234" s="160">
        <v>24878</v>
      </c>
      <c r="E1234" s="160" t="s">
        <v>686</v>
      </c>
      <c r="F1234" s="160" t="s">
        <v>686</v>
      </c>
      <c r="G1234" s="175"/>
      <c r="H1234" s="162" t="s">
        <v>584</v>
      </c>
      <c r="I1234" s="162" t="s">
        <v>4401</v>
      </c>
      <c r="J1234" s="160">
        <v>25</v>
      </c>
      <c r="Z1234" s="163">
        <v>24</v>
      </c>
      <c r="AA1234" s="163">
        <v>70</v>
      </c>
      <c r="AB1234" s="163">
        <v>64</v>
      </c>
      <c r="AC1234" s="163">
        <v>21</v>
      </c>
      <c r="AD1234" s="163">
        <v>14</v>
      </c>
      <c r="AE1234" s="163">
        <v>4</v>
      </c>
      <c r="AF1234" s="163">
        <v>0</v>
      </c>
      <c r="AG1234" s="163">
        <v>3</v>
      </c>
      <c r="AH1234" s="163">
        <v>10</v>
      </c>
      <c r="AI1234" s="163">
        <v>10</v>
      </c>
      <c r="AJ1234" s="163">
        <v>0</v>
      </c>
      <c r="AK1234" s="163">
        <v>0</v>
      </c>
      <c r="AL1234" s="163">
        <v>5</v>
      </c>
      <c r="AM1234" s="163">
        <v>0</v>
      </c>
      <c r="AN1234" s="163">
        <v>19</v>
      </c>
      <c r="AO1234" s="163">
        <v>0</v>
      </c>
      <c r="AP1234" s="163">
        <v>1</v>
      </c>
      <c r="AQ1234" s="163">
        <v>0</v>
      </c>
      <c r="AR1234" s="163">
        <v>0</v>
      </c>
      <c r="AS1234" s="163">
        <v>7.1428570999999996E-2</v>
      </c>
      <c r="AT1234" s="163">
        <v>0.27142857100000001</v>
      </c>
      <c r="AU1234" s="163">
        <v>0.41304348000000002</v>
      </c>
      <c r="AV1234" s="163">
        <v>0.19565216999999999</v>
      </c>
      <c r="AW1234" s="163">
        <v>8.6956519999999995E-2</v>
      </c>
      <c r="AX1234" s="163">
        <v>0.47826087</v>
      </c>
      <c r="AY1234" s="163">
        <v>108.82299999999999</v>
      </c>
      <c r="AZ1234" s="163">
        <v>0.18699187</v>
      </c>
      <c r="BA1234" s="163">
        <v>0.32608695599999998</v>
      </c>
      <c r="BB1234" s="163">
        <v>0.32608695599999998</v>
      </c>
      <c r="BC1234" s="163">
        <v>0.34782608599999998</v>
      </c>
      <c r="BD1234" s="163">
        <v>0.41860465099999999</v>
      </c>
      <c r="BE1234" s="163">
        <v>0.328125</v>
      </c>
      <c r="BF1234" s="163">
        <v>0.37142857099999999</v>
      </c>
      <c r="BG1234" s="163">
        <v>0.53125</v>
      </c>
      <c r="BH1234" s="163">
        <v>0.90267857100000004</v>
      </c>
      <c r="BI1234" s="163">
        <v>0.203125</v>
      </c>
      <c r="BJ1234" s="163">
        <v>133.50979906862801</v>
      </c>
      <c r="BK1234" s="163">
        <v>0.38730945757457103</v>
      </c>
      <c r="BL1234" s="163">
        <v>4.1300788395376102</v>
      </c>
      <c r="BM1234" s="163">
        <v>12.244007872817001</v>
      </c>
      <c r="BN1234" s="163">
        <v>148.417946199482</v>
      </c>
      <c r="BO1234" s="163">
        <v>-2.70418730110655E-2</v>
      </c>
      <c r="BP1234" s="163">
        <v>-0.77669282117858496</v>
      </c>
      <c r="BQ1234" s="163">
        <v>5.7674063136139102</v>
      </c>
      <c r="BR1234" s="163">
        <v>3.1827509588831302</v>
      </c>
      <c r="BS1234" s="283">
        <v>0.59791379896368202</v>
      </c>
      <c r="BT1234" s="480"/>
      <c r="BU1234" s="481"/>
      <c r="BV1234" s="482"/>
      <c r="BW1234" s="480"/>
      <c r="BX1234" s="480"/>
      <c r="BY1234" s="480"/>
      <c r="BZ1234" s="480"/>
      <c r="CA1234" s="481"/>
      <c r="CB1234" s="482"/>
      <c r="CC1234" s="480"/>
      <c r="CD1234" s="481"/>
      <c r="CE1234" s="483"/>
      <c r="CF1234" s="482"/>
      <c r="CG1234" s="480"/>
      <c r="CH1234" s="481"/>
      <c r="CI1234" s="483"/>
      <c r="CJ1234" s="482"/>
      <c r="CK1234" s="480"/>
      <c r="CL1234" s="481"/>
      <c r="CM1234" s="483"/>
      <c r="CN1234" s="482"/>
      <c r="CO1234" s="480"/>
      <c r="CP1234" s="481"/>
      <c r="CQ1234" s="483"/>
      <c r="CR1234" s="482"/>
      <c r="DH1234" s="183"/>
      <c r="DI1234" s="283">
        <v>0.30287981033325101</v>
      </c>
    </row>
    <row r="1235" spans="1:113" ht="13" customHeight="1">
      <c r="A1235" s="160" t="s">
        <v>19</v>
      </c>
      <c r="C1235" s="160">
        <v>810938</v>
      </c>
      <c r="D1235" s="160">
        <v>33197</v>
      </c>
      <c r="E1235" s="160" t="s">
        <v>598</v>
      </c>
      <c r="F1235" s="160" t="s">
        <v>598</v>
      </c>
      <c r="G1235" s="175"/>
      <c r="H1235" s="162" t="s">
        <v>3485</v>
      </c>
      <c r="I1235" s="162" t="s">
        <v>607</v>
      </c>
      <c r="J1235" s="160">
        <v>24</v>
      </c>
      <c r="Z1235" s="163">
        <v>67</v>
      </c>
      <c r="AA1235" s="163">
        <v>236</v>
      </c>
      <c r="AB1235" s="163">
        <v>223</v>
      </c>
      <c r="AC1235" s="163">
        <v>57</v>
      </c>
      <c r="AD1235" s="163">
        <v>45</v>
      </c>
      <c r="AE1235" s="163">
        <v>11</v>
      </c>
      <c r="AF1235" s="163">
        <v>0</v>
      </c>
      <c r="AG1235" s="163">
        <v>1</v>
      </c>
      <c r="AH1235" s="163">
        <v>31</v>
      </c>
      <c r="AI1235" s="163">
        <v>15</v>
      </c>
      <c r="AJ1235" s="163">
        <v>2</v>
      </c>
      <c r="AK1235" s="163">
        <v>1</v>
      </c>
      <c r="AL1235" s="163">
        <v>11</v>
      </c>
      <c r="AM1235" s="163">
        <v>0</v>
      </c>
      <c r="AN1235" s="163">
        <v>57</v>
      </c>
      <c r="AO1235" s="163">
        <v>1</v>
      </c>
      <c r="AP1235" s="163">
        <v>0</v>
      </c>
      <c r="AQ1235" s="163">
        <v>1</v>
      </c>
      <c r="AR1235" s="163">
        <v>4</v>
      </c>
      <c r="AS1235" s="163">
        <v>4.6610169E-2</v>
      </c>
      <c r="AT1235" s="163">
        <v>0.24152542299999999</v>
      </c>
      <c r="AU1235" s="163">
        <v>0.25149701000000002</v>
      </c>
      <c r="AV1235" s="163">
        <v>0.40718563000000002</v>
      </c>
      <c r="AW1235" s="163">
        <v>3.5928139999999997E-2</v>
      </c>
      <c r="AX1235" s="163">
        <v>0.41317365</v>
      </c>
      <c r="AY1235" s="163">
        <v>110.35599999999999</v>
      </c>
      <c r="AZ1235" s="163">
        <v>0.10176532000000001</v>
      </c>
      <c r="BA1235" s="163">
        <v>0.53012048099999998</v>
      </c>
      <c r="BB1235" s="163">
        <v>0.17469879499999999</v>
      </c>
      <c r="BC1235" s="163">
        <v>0.29518072200000001</v>
      </c>
      <c r="BD1235" s="163">
        <v>0.33939393899999998</v>
      </c>
      <c r="BE1235" s="163">
        <v>0.25560538100000002</v>
      </c>
      <c r="BF1235" s="163">
        <v>0.29361702099999998</v>
      </c>
      <c r="BG1235" s="163">
        <v>0.31838565000000002</v>
      </c>
      <c r="BH1235" s="163">
        <v>0.61200267100000005</v>
      </c>
      <c r="BI1235" s="163">
        <v>6.2780269E-2</v>
      </c>
      <c r="BJ1235" s="163">
        <v>40.4949200004422</v>
      </c>
      <c r="BK1235" s="163">
        <v>0.27316384974946301</v>
      </c>
      <c r="BL1235" s="163">
        <v>-7.65311229305357</v>
      </c>
      <c r="BM1235" s="163">
        <v>19.702419876288399</v>
      </c>
      <c r="BN1235" s="163">
        <v>79.061388745209698</v>
      </c>
      <c r="BO1235" s="163">
        <v>0.12622890009447699</v>
      </c>
      <c r="BP1235" s="163">
        <v>-0.88098094938322902</v>
      </c>
      <c r="BQ1235" s="163">
        <v>5.2676609937845003</v>
      </c>
      <c r="BR1235" s="163">
        <v>-6.5675321932138502</v>
      </c>
      <c r="BS1235" s="283">
        <v>0.54610461361320695</v>
      </c>
      <c r="BT1235" s="480"/>
      <c r="BU1235" s="481"/>
      <c r="BV1235" s="482"/>
      <c r="BW1235" s="480"/>
      <c r="BX1235" s="480"/>
      <c r="BY1235" s="480"/>
      <c r="BZ1235" s="480"/>
      <c r="CA1235" s="481"/>
      <c r="CB1235" s="482"/>
      <c r="CC1235" s="480"/>
      <c r="CD1235" s="481"/>
      <c r="CE1235" s="483"/>
      <c r="CF1235" s="482"/>
      <c r="CG1235" s="480"/>
      <c r="CH1235" s="481"/>
      <c r="CI1235" s="483"/>
      <c r="CJ1235" s="482"/>
      <c r="CK1235" s="480"/>
      <c r="CL1235" s="481"/>
      <c r="CM1235" s="483"/>
      <c r="CN1235" s="482"/>
      <c r="CO1235" s="480"/>
      <c r="CP1235" s="481"/>
      <c r="CQ1235" s="483"/>
      <c r="CR1235" s="482"/>
      <c r="DH1235" s="183"/>
      <c r="DI1235" s="283">
        <v>3.7558086514472899</v>
      </c>
    </row>
    <row r="1236" spans="1:113" ht="13" customHeight="1">
      <c r="A1236" s="160" t="s">
        <v>19</v>
      </c>
      <c r="C1236" s="160">
        <v>701762</v>
      </c>
      <c r="D1236" s="160">
        <v>35110</v>
      </c>
      <c r="E1236" s="160" t="s">
        <v>4356</v>
      </c>
      <c r="F1236" s="160" t="s">
        <v>4356</v>
      </c>
      <c r="G1236" s="175"/>
      <c r="H1236" s="162" t="s">
        <v>4512</v>
      </c>
      <c r="I1236" s="162" t="s">
        <v>220</v>
      </c>
      <c r="J1236" s="160">
        <v>22</v>
      </c>
      <c r="Z1236" s="163">
        <v>52</v>
      </c>
      <c r="AA1236" s="163">
        <v>209</v>
      </c>
      <c r="AB1236" s="163">
        <v>185</v>
      </c>
      <c r="AC1236" s="163">
        <v>45</v>
      </c>
      <c r="AD1236" s="163">
        <v>24</v>
      </c>
      <c r="AE1236" s="163">
        <v>7</v>
      </c>
      <c r="AF1236" s="163">
        <v>1</v>
      </c>
      <c r="AG1236" s="163">
        <v>13</v>
      </c>
      <c r="AH1236" s="163">
        <v>25</v>
      </c>
      <c r="AI1236" s="163">
        <v>35</v>
      </c>
      <c r="AJ1236" s="163">
        <v>0</v>
      </c>
      <c r="AK1236" s="163">
        <v>1</v>
      </c>
      <c r="AL1236" s="163">
        <v>21</v>
      </c>
      <c r="AM1236" s="163">
        <v>1</v>
      </c>
      <c r="AN1236" s="163">
        <v>70</v>
      </c>
      <c r="AO1236" s="163">
        <v>0</v>
      </c>
      <c r="AP1236" s="163">
        <v>3</v>
      </c>
      <c r="AQ1236" s="163">
        <v>0</v>
      </c>
      <c r="AR1236" s="163">
        <v>4</v>
      </c>
      <c r="AS1236" s="163">
        <v>0.100478468</v>
      </c>
      <c r="AT1236" s="163">
        <v>0.33492822900000002</v>
      </c>
      <c r="AU1236" s="163">
        <v>0.33898305000000001</v>
      </c>
      <c r="AV1236" s="163">
        <v>0.29661017000000001</v>
      </c>
      <c r="AW1236" s="163">
        <v>0.16101694999999999</v>
      </c>
      <c r="AX1236" s="163">
        <v>0.47457627000000002</v>
      </c>
      <c r="AY1236" s="163">
        <v>113.629</v>
      </c>
      <c r="AZ1236" s="163">
        <v>0.14030915999999999</v>
      </c>
      <c r="BA1236" s="163">
        <v>0.41525423700000003</v>
      </c>
      <c r="BB1236" s="163">
        <v>0.13559321999999999</v>
      </c>
      <c r="BC1236" s="163">
        <v>0.44915254199999999</v>
      </c>
      <c r="BD1236" s="163">
        <v>0.30476190399999997</v>
      </c>
      <c r="BE1236" s="163">
        <v>0.243243243</v>
      </c>
      <c r="BF1236" s="163">
        <v>0.31578947299999999</v>
      </c>
      <c r="BG1236" s="163">
        <v>0.502702702</v>
      </c>
      <c r="BH1236" s="163">
        <v>0.81849217500000004</v>
      </c>
      <c r="BI1236" s="163">
        <v>0.259459459</v>
      </c>
      <c r="BJ1236" s="163">
        <v>167.35815572187201</v>
      </c>
      <c r="BK1236" s="163">
        <v>0.34796419395850198</v>
      </c>
      <c r="BL1236" s="163">
        <v>5.7445607833817904</v>
      </c>
      <c r="BM1236" s="163">
        <v>29.970434611316001</v>
      </c>
      <c r="BN1236" s="163">
        <v>120.679836273682</v>
      </c>
      <c r="BO1236" s="163">
        <v>0.50005359624078705</v>
      </c>
      <c r="BP1236" s="163">
        <v>-0.22582740522920999</v>
      </c>
      <c r="BQ1236" s="163">
        <v>5.2006469551727497</v>
      </c>
      <c r="BR1236" s="163">
        <v>4.7479055334136202</v>
      </c>
      <c r="BS1236" s="283">
        <v>0.53915718937578705</v>
      </c>
      <c r="BT1236" s="480"/>
      <c r="BU1236" s="481"/>
      <c r="BV1236" s="482"/>
      <c r="BW1236" s="480"/>
      <c r="BX1236" s="480"/>
      <c r="BY1236" s="480"/>
      <c r="BZ1236" s="480"/>
      <c r="CA1236" s="481"/>
      <c r="CB1236" s="482"/>
      <c r="CC1236" s="480"/>
      <c r="CD1236" s="481"/>
      <c r="CE1236" s="483"/>
      <c r="CF1236" s="482"/>
      <c r="CG1236" s="480"/>
      <c r="CH1236" s="481"/>
      <c r="CI1236" s="483"/>
      <c r="CJ1236" s="482"/>
      <c r="CK1236" s="480"/>
      <c r="CL1236" s="481"/>
      <c r="CM1236" s="483"/>
      <c r="CN1236" s="482"/>
      <c r="CO1236" s="480"/>
      <c r="CP1236" s="481"/>
      <c r="CQ1236" s="483"/>
      <c r="CR1236" s="482"/>
      <c r="DH1236" s="183"/>
      <c r="DI1236" s="283">
        <v>-6.7023067474365199</v>
      </c>
    </row>
    <row r="1237" spans="1:113" ht="13" customHeight="1">
      <c r="A1237" s="160" t="s">
        <v>19</v>
      </c>
      <c r="C1237" s="160">
        <v>691019</v>
      </c>
      <c r="D1237" s="160">
        <v>33549</v>
      </c>
      <c r="E1237" s="160" t="s">
        <v>164</v>
      </c>
      <c r="F1237" s="160" t="s">
        <v>164</v>
      </c>
      <c r="G1237" s="175"/>
      <c r="H1237" s="162" t="s">
        <v>4506</v>
      </c>
      <c r="I1237" s="162" t="s">
        <v>547</v>
      </c>
      <c r="J1237" s="160">
        <v>23</v>
      </c>
      <c r="Z1237" s="163">
        <v>20</v>
      </c>
      <c r="AA1237" s="163">
        <v>71</v>
      </c>
      <c r="AB1237" s="163">
        <v>58</v>
      </c>
      <c r="AC1237" s="163">
        <v>15</v>
      </c>
      <c r="AD1237" s="163">
        <v>11</v>
      </c>
      <c r="AE1237" s="163">
        <v>4</v>
      </c>
      <c r="AF1237" s="163">
        <v>0</v>
      </c>
      <c r="AG1237" s="163">
        <v>0</v>
      </c>
      <c r="AH1237" s="163">
        <v>7</v>
      </c>
      <c r="AI1237" s="163">
        <v>4</v>
      </c>
      <c r="AJ1237" s="163">
        <v>1</v>
      </c>
      <c r="AK1237" s="163">
        <v>1</v>
      </c>
      <c r="AL1237" s="163">
        <v>11</v>
      </c>
      <c r="AM1237" s="163">
        <v>0</v>
      </c>
      <c r="AN1237" s="163">
        <v>21</v>
      </c>
      <c r="AO1237" s="163">
        <v>1</v>
      </c>
      <c r="AP1237" s="163">
        <v>1</v>
      </c>
      <c r="AQ1237" s="163">
        <v>0</v>
      </c>
      <c r="AR1237" s="163">
        <v>0</v>
      </c>
      <c r="AS1237" s="163">
        <v>0.15492957700000001</v>
      </c>
      <c r="AT1237" s="163">
        <v>0.295774647</v>
      </c>
      <c r="AU1237" s="163">
        <v>0.34210526000000002</v>
      </c>
      <c r="AV1237" s="163">
        <v>0.23684210999999999</v>
      </c>
      <c r="AW1237" s="163">
        <v>0.13157895</v>
      </c>
      <c r="AX1237" s="163">
        <v>0.44736841999999999</v>
      </c>
      <c r="AY1237" s="163">
        <v>107.303</v>
      </c>
      <c r="AZ1237" s="163">
        <v>0.13289037000000001</v>
      </c>
      <c r="BA1237" s="163">
        <v>0.34210526299999999</v>
      </c>
      <c r="BB1237" s="163">
        <v>0.263157894</v>
      </c>
      <c r="BC1237" s="163">
        <v>0.39473684199999998</v>
      </c>
      <c r="BD1237" s="163">
        <v>0.39473684199999998</v>
      </c>
      <c r="BE1237" s="163">
        <v>0.25862068900000001</v>
      </c>
      <c r="BF1237" s="163">
        <v>0.38028169000000001</v>
      </c>
      <c r="BG1237" s="163">
        <v>0.32758620599999999</v>
      </c>
      <c r="BH1237" s="163">
        <v>0.707867896</v>
      </c>
      <c r="BI1237" s="163">
        <v>6.8965517000000004E-2</v>
      </c>
      <c r="BJ1237" s="163">
        <v>44.484567176737301</v>
      </c>
      <c r="BK1237" s="163">
        <v>0.32607159816043402</v>
      </c>
      <c r="BL1237" s="163">
        <v>0.70646217899316499</v>
      </c>
      <c r="BM1237" s="163">
        <v>8.9363044841765706</v>
      </c>
      <c r="BN1237" s="163">
        <v>108.493150136441</v>
      </c>
      <c r="BO1237" s="163">
        <v>0.311007573205139</v>
      </c>
      <c r="BP1237" s="163">
        <v>-0.59575631888583302</v>
      </c>
      <c r="BQ1237" s="163">
        <v>4.3621228115252499</v>
      </c>
      <c r="BR1237" s="163">
        <v>9.8174587040334702E-2</v>
      </c>
      <c r="BS1237" s="283">
        <v>0.45222640472349401</v>
      </c>
      <c r="BT1237" s="480"/>
      <c r="BU1237" s="481"/>
      <c r="BV1237" s="482"/>
      <c r="BW1237" s="480"/>
      <c r="BX1237" s="480"/>
      <c r="BY1237" s="480"/>
      <c r="BZ1237" s="480"/>
      <c r="CA1237" s="481"/>
      <c r="CB1237" s="482"/>
      <c r="CC1237" s="480"/>
      <c r="CD1237" s="481"/>
      <c r="CE1237" s="483"/>
      <c r="CF1237" s="482"/>
      <c r="CG1237" s="480"/>
      <c r="CH1237" s="481"/>
      <c r="CI1237" s="483"/>
      <c r="CJ1237" s="482"/>
      <c r="CK1237" s="480"/>
      <c r="CL1237" s="481"/>
      <c r="CM1237" s="483"/>
      <c r="CN1237" s="482"/>
      <c r="CO1237" s="480"/>
      <c r="CP1237" s="481"/>
      <c r="CQ1237" s="483"/>
      <c r="CR1237" s="482"/>
      <c r="DH1237" s="183"/>
      <c r="DI1237" s="283">
        <v>1.83328592777252</v>
      </c>
    </row>
    <row r="1238" spans="1:113" ht="13" customHeight="1">
      <c r="A1238" s="160" t="s">
        <v>19</v>
      </c>
      <c r="C1238" s="160">
        <v>807712</v>
      </c>
      <c r="D1238" s="160">
        <v>33321</v>
      </c>
      <c r="E1238" s="160" t="s">
        <v>567</v>
      </c>
      <c r="F1238" s="160" t="s">
        <v>567</v>
      </c>
      <c r="G1238" s="175"/>
      <c r="H1238" s="162" t="s">
        <v>4504</v>
      </c>
      <c r="I1238" s="162" t="s">
        <v>106</v>
      </c>
      <c r="J1238" s="160">
        <v>22</v>
      </c>
      <c r="Z1238" s="163">
        <v>7</v>
      </c>
      <c r="AA1238" s="163">
        <v>26</v>
      </c>
      <c r="AB1238" s="163">
        <v>19</v>
      </c>
      <c r="AC1238" s="163">
        <v>7</v>
      </c>
      <c r="AD1238" s="163">
        <v>4</v>
      </c>
      <c r="AE1238" s="163">
        <v>3</v>
      </c>
      <c r="AF1238" s="163">
        <v>0</v>
      </c>
      <c r="AG1238" s="163">
        <v>0</v>
      </c>
      <c r="AH1238" s="163">
        <v>4</v>
      </c>
      <c r="AI1238" s="163">
        <v>2</v>
      </c>
      <c r="AJ1238" s="163">
        <v>5</v>
      </c>
      <c r="AK1238" s="163">
        <v>0</v>
      </c>
      <c r="AL1238" s="163">
        <v>5</v>
      </c>
      <c r="AM1238" s="163">
        <v>0</v>
      </c>
      <c r="AN1238" s="163">
        <v>2</v>
      </c>
      <c r="AO1238" s="163">
        <v>2</v>
      </c>
      <c r="AP1238" s="163">
        <v>0</v>
      </c>
      <c r="AQ1238" s="163">
        <v>0</v>
      </c>
      <c r="AR1238" s="163">
        <v>0</v>
      </c>
      <c r="AS1238" s="163">
        <v>0.192307692</v>
      </c>
      <c r="AT1238" s="163">
        <v>7.6923076000000007E-2</v>
      </c>
      <c r="AU1238" s="163">
        <v>0.41176470999999998</v>
      </c>
      <c r="AV1238" s="163">
        <v>0.17647059000000001</v>
      </c>
      <c r="AW1238" s="163">
        <v>0.11764706</v>
      </c>
      <c r="AX1238" s="163">
        <v>0.41176470999999998</v>
      </c>
      <c r="AY1238" s="163">
        <v>104.151</v>
      </c>
      <c r="AZ1238" s="163">
        <v>6.3157889999999994E-2</v>
      </c>
      <c r="BA1238" s="163">
        <v>0.35294117600000002</v>
      </c>
      <c r="BB1238" s="163">
        <v>0.235294117</v>
      </c>
      <c r="BC1238" s="163">
        <v>0.41176470500000001</v>
      </c>
      <c r="BD1238" s="163">
        <v>0.41176470500000001</v>
      </c>
      <c r="BE1238" s="163">
        <v>0.36842105200000003</v>
      </c>
      <c r="BF1238" s="163">
        <v>0.53846153799999996</v>
      </c>
      <c r="BG1238" s="163">
        <v>0.52631578899999998</v>
      </c>
      <c r="BH1238" s="163">
        <v>1.0647773270000001</v>
      </c>
      <c r="BI1238" s="163">
        <v>0.15789473700000001</v>
      </c>
      <c r="BJ1238" s="163">
        <v>101.84624636294301</v>
      </c>
      <c r="BK1238" s="163">
        <v>0.47103035449981601</v>
      </c>
      <c r="BL1238" s="163">
        <v>3.2775803985776002</v>
      </c>
      <c r="BM1238" s="163">
        <v>6.2913254680813901</v>
      </c>
      <c r="BN1238" s="163">
        <v>209.669013236708</v>
      </c>
      <c r="BO1238" s="163">
        <v>-8.9272205492378798E-2</v>
      </c>
      <c r="BP1238" s="163">
        <v>0.94107058690860801</v>
      </c>
      <c r="BQ1238" s="163">
        <v>4.1534572280714004</v>
      </c>
      <c r="BR1238" s="163">
        <v>4.2223738021919202</v>
      </c>
      <c r="BS1238" s="283">
        <v>0.43059379815277898</v>
      </c>
      <c r="BT1238" s="480"/>
      <c r="BU1238" s="481"/>
      <c r="BV1238" s="482"/>
      <c r="BW1238" s="480"/>
      <c r="BX1238" s="480"/>
      <c r="BY1238" s="480"/>
      <c r="BZ1238" s="480"/>
      <c r="CA1238" s="481"/>
      <c r="CB1238" s="482"/>
      <c r="CC1238" s="480"/>
      <c r="CD1238" s="481"/>
      <c r="CE1238" s="483"/>
      <c r="CF1238" s="482"/>
      <c r="CG1238" s="480"/>
      <c r="CH1238" s="481"/>
      <c r="CI1238" s="483"/>
      <c r="CJ1238" s="482"/>
      <c r="CK1238" s="480"/>
      <c r="CL1238" s="481"/>
      <c r="CM1238" s="483"/>
      <c r="CN1238" s="482"/>
      <c r="CO1238" s="480"/>
      <c r="CP1238" s="481"/>
      <c r="CQ1238" s="483"/>
      <c r="CR1238" s="482"/>
      <c r="DH1238" s="183"/>
      <c r="DI1238" s="283">
        <v>-0.95901826024055403</v>
      </c>
    </row>
    <row r="1239" spans="1:113" ht="13" customHeight="1">
      <c r="A1239" s="160" t="s">
        <v>19</v>
      </c>
      <c r="C1239" s="160">
        <v>691785</v>
      </c>
      <c r="D1239" s="160">
        <v>29668</v>
      </c>
      <c r="E1239" s="160" t="s">
        <v>609</v>
      </c>
      <c r="F1239" s="160" t="s">
        <v>609</v>
      </c>
      <c r="G1239" s="175"/>
      <c r="H1239" s="162" t="s">
        <v>4460</v>
      </c>
      <c r="I1239" s="162" t="s">
        <v>4461</v>
      </c>
      <c r="J1239" s="160">
        <v>22</v>
      </c>
      <c r="Z1239" s="163">
        <v>33</v>
      </c>
      <c r="AA1239" s="163">
        <v>103</v>
      </c>
      <c r="AB1239" s="163">
        <v>96</v>
      </c>
      <c r="AC1239" s="163">
        <v>21</v>
      </c>
      <c r="AD1239" s="163">
        <v>11</v>
      </c>
      <c r="AE1239" s="163">
        <v>5</v>
      </c>
      <c r="AF1239" s="163">
        <v>1</v>
      </c>
      <c r="AG1239" s="163">
        <v>4</v>
      </c>
      <c r="AH1239" s="163">
        <v>15</v>
      </c>
      <c r="AI1239" s="163">
        <v>8</v>
      </c>
      <c r="AJ1239" s="163">
        <v>0</v>
      </c>
      <c r="AK1239" s="163">
        <v>1</v>
      </c>
      <c r="AL1239" s="163">
        <v>6</v>
      </c>
      <c r="AM1239" s="163">
        <v>0</v>
      </c>
      <c r="AN1239" s="163">
        <v>32</v>
      </c>
      <c r="AO1239" s="163">
        <v>0</v>
      </c>
      <c r="AP1239" s="163">
        <v>1</v>
      </c>
      <c r="AQ1239" s="163">
        <v>0</v>
      </c>
      <c r="AR1239" s="163">
        <v>2</v>
      </c>
      <c r="AS1239" s="163">
        <v>5.8252427000000002E-2</v>
      </c>
      <c r="AT1239" s="163">
        <v>0.31067961100000002</v>
      </c>
      <c r="AU1239" s="163">
        <v>0.43076923</v>
      </c>
      <c r="AV1239" s="163">
        <v>0.27692307999999999</v>
      </c>
      <c r="AW1239" s="163">
        <v>9.2307689999999998E-2</v>
      </c>
      <c r="AX1239" s="163">
        <v>0.50769231000000004</v>
      </c>
      <c r="AY1239" s="163">
        <v>108.68600000000001</v>
      </c>
      <c r="AZ1239" s="163">
        <v>0.13451777000000001</v>
      </c>
      <c r="BA1239" s="163">
        <v>0.52307692299999997</v>
      </c>
      <c r="BB1239" s="163">
        <v>0.15384615300000001</v>
      </c>
      <c r="BC1239" s="163">
        <v>0.32307692300000002</v>
      </c>
      <c r="BD1239" s="163">
        <v>0.27868852399999999</v>
      </c>
      <c r="BE1239" s="163">
        <v>0.21875</v>
      </c>
      <c r="BF1239" s="163">
        <v>0.26213592200000002</v>
      </c>
      <c r="BG1239" s="163">
        <v>0.41666666600000002</v>
      </c>
      <c r="BH1239" s="163">
        <v>0.67880258800000004</v>
      </c>
      <c r="BI1239" s="163">
        <v>0.19791666599999999</v>
      </c>
      <c r="BJ1239" s="163">
        <v>127.66144019587099</v>
      </c>
      <c r="BK1239" s="163">
        <v>0.29190088707266498</v>
      </c>
      <c r="BL1239" s="163">
        <v>-1.7942857114211399</v>
      </c>
      <c r="BM1239" s="163">
        <v>10.144781294689899</v>
      </c>
      <c r="BN1239" s="163">
        <v>80.582796916074003</v>
      </c>
      <c r="BO1239" s="163">
        <v>-0.25487533704816501</v>
      </c>
      <c r="BP1239" s="163">
        <v>0.29769554780796098</v>
      </c>
      <c r="BQ1239" s="163">
        <v>4.1145722008696897</v>
      </c>
      <c r="BR1239" s="163">
        <v>-2.0038150437720801</v>
      </c>
      <c r="BS1239" s="283">
        <v>0.42656254162727703</v>
      </c>
      <c r="BT1239" s="480"/>
      <c r="BU1239" s="481"/>
      <c r="BV1239" s="482"/>
      <c r="BW1239" s="480"/>
      <c r="BX1239" s="480"/>
      <c r="BY1239" s="480"/>
      <c r="BZ1239" s="480"/>
      <c r="CA1239" s="481"/>
      <c r="CB1239" s="482"/>
      <c r="CC1239" s="480"/>
      <c r="CD1239" s="481"/>
      <c r="CE1239" s="483"/>
      <c r="CF1239" s="482"/>
      <c r="CG1239" s="480"/>
      <c r="CH1239" s="481"/>
      <c r="CI1239" s="483"/>
      <c r="CJ1239" s="482"/>
      <c r="CK1239" s="480"/>
      <c r="CL1239" s="481"/>
      <c r="CM1239" s="483"/>
      <c r="CN1239" s="482"/>
      <c r="CO1239" s="480"/>
      <c r="CP1239" s="481"/>
      <c r="CQ1239" s="483"/>
      <c r="CR1239" s="482"/>
      <c r="DH1239" s="183"/>
      <c r="DI1239" s="283">
        <v>2.5922151803970301</v>
      </c>
    </row>
    <row r="1240" spans="1:113" ht="13" customHeight="1">
      <c r="A1240" s="160" t="s">
        <v>19</v>
      </c>
      <c r="C1240" s="160">
        <v>650968</v>
      </c>
      <c r="D1240" s="160">
        <v>18848</v>
      </c>
      <c r="E1240" s="160" t="s">
        <v>276</v>
      </c>
      <c r="F1240" s="160" t="s">
        <v>276</v>
      </c>
      <c r="G1240" s="175"/>
      <c r="H1240" s="162" t="s">
        <v>2358</v>
      </c>
      <c r="I1240" s="162" t="s">
        <v>2359</v>
      </c>
      <c r="J1240" s="160">
        <v>28</v>
      </c>
      <c r="Z1240" s="163">
        <v>34</v>
      </c>
      <c r="AA1240" s="163">
        <v>85</v>
      </c>
      <c r="AB1240" s="163">
        <v>83</v>
      </c>
      <c r="AC1240" s="163">
        <v>26</v>
      </c>
      <c r="AD1240" s="163">
        <v>18</v>
      </c>
      <c r="AE1240" s="163">
        <v>5</v>
      </c>
      <c r="AF1240" s="163">
        <v>0</v>
      </c>
      <c r="AG1240" s="163">
        <v>3</v>
      </c>
      <c r="AH1240" s="163">
        <v>9</v>
      </c>
      <c r="AI1240" s="163">
        <v>12</v>
      </c>
      <c r="AJ1240" s="163">
        <v>0</v>
      </c>
      <c r="AK1240" s="163">
        <v>0</v>
      </c>
      <c r="AL1240" s="163">
        <v>1</v>
      </c>
      <c r="AM1240" s="163">
        <v>0</v>
      </c>
      <c r="AN1240" s="163">
        <v>6</v>
      </c>
      <c r="AO1240" s="163">
        <v>0</v>
      </c>
      <c r="AP1240" s="163">
        <v>1</v>
      </c>
      <c r="AQ1240" s="163">
        <v>0</v>
      </c>
      <c r="AR1240" s="163">
        <v>1</v>
      </c>
      <c r="AS1240" s="163">
        <v>1.1764705E-2</v>
      </c>
      <c r="AT1240" s="163">
        <v>7.0588234999999999E-2</v>
      </c>
      <c r="AU1240" s="163">
        <v>0.44871794999999998</v>
      </c>
      <c r="AV1240" s="163">
        <v>0.29487179000000002</v>
      </c>
      <c r="AW1240" s="163">
        <v>1.282051E-2</v>
      </c>
      <c r="AX1240" s="163">
        <v>0.35897435999999999</v>
      </c>
      <c r="AY1240" s="163">
        <v>105.852</v>
      </c>
      <c r="AZ1240" s="163">
        <v>8.8737200000000002E-2</v>
      </c>
      <c r="BA1240" s="163">
        <v>0.33333333300000001</v>
      </c>
      <c r="BB1240" s="163">
        <v>0.256410256</v>
      </c>
      <c r="BC1240" s="163">
        <v>0.41025641000000002</v>
      </c>
      <c r="BD1240" s="163">
        <v>0.30666666599999998</v>
      </c>
      <c r="BE1240" s="163">
        <v>0.313253012</v>
      </c>
      <c r="BF1240" s="163">
        <v>0.31764705799999998</v>
      </c>
      <c r="BG1240" s="163">
        <v>0.48192771000000001</v>
      </c>
      <c r="BH1240" s="163">
        <v>0.79957476800000005</v>
      </c>
      <c r="BI1240" s="163">
        <v>0.16867469800000001</v>
      </c>
      <c r="BJ1240" s="163">
        <v>110.866338648327</v>
      </c>
      <c r="BK1240" s="163">
        <v>0.34290646104251599</v>
      </c>
      <c r="BL1240" s="163">
        <v>1.99195288533877</v>
      </c>
      <c r="BM1240" s="163">
        <v>11.844580997177999</v>
      </c>
      <c r="BN1240" s="163">
        <v>121.312045706286</v>
      </c>
      <c r="BO1240" s="163">
        <v>0.51944236327800397</v>
      </c>
      <c r="BP1240" s="163">
        <v>-0.76072884956374698</v>
      </c>
      <c r="BQ1240" s="163">
        <v>3.8188707050175599</v>
      </c>
      <c r="BR1240" s="163">
        <v>1.35555463091072</v>
      </c>
      <c r="BS1240" s="283">
        <v>0.39590681960421698</v>
      </c>
      <c r="BT1240" s="480"/>
      <c r="BU1240" s="481"/>
      <c r="BV1240" s="482"/>
      <c r="BW1240" s="480"/>
      <c r="BX1240" s="480"/>
      <c r="BY1240" s="480"/>
      <c r="BZ1240" s="480"/>
      <c r="CA1240" s="481"/>
      <c r="CB1240" s="482"/>
      <c r="CC1240" s="480"/>
      <c r="CD1240" s="481"/>
      <c r="CE1240" s="483"/>
      <c r="CF1240" s="482"/>
      <c r="CG1240" s="480"/>
      <c r="CH1240" s="481"/>
      <c r="CI1240" s="483"/>
      <c r="CJ1240" s="482"/>
      <c r="CK1240" s="480"/>
      <c r="CL1240" s="481"/>
      <c r="CM1240" s="483"/>
      <c r="CN1240" s="482"/>
      <c r="CO1240" s="480"/>
      <c r="CP1240" s="481"/>
      <c r="CQ1240" s="483"/>
      <c r="CR1240" s="482"/>
      <c r="DH1240" s="183"/>
      <c r="DI1240" s="283">
        <v>-0.30741137266159002</v>
      </c>
    </row>
    <row r="1241" spans="1:113" ht="13" customHeight="1">
      <c r="A1241" s="160" t="s">
        <v>19</v>
      </c>
      <c r="C1241" s="160">
        <v>695657</v>
      </c>
      <c r="D1241" s="160">
        <v>29712</v>
      </c>
      <c r="E1241" s="160" t="s">
        <v>164</v>
      </c>
      <c r="F1241" s="160" t="s">
        <v>164</v>
      </c>
      <c r="G1241" s="175"/>
      <c r="H1241" s="162" t="s">
        <v>410</v>
      </c>
      <c r="I1241" s="162" t="s">
        <v>4463</v>
      </c>
      <c r="J1241" s="160">
        <v>23</v>
      </c>
      <c r="Z1241" s="163">
        <v>3</v>
      </c>
      <c r="AA1241" s="163">
        <v>13</v>
      </c>
      <c r="AB1241" s="163">
        <v>10</v>
      </c>
      <c r="AC1241" s="163">
        <v>5</v>
      </c>
      <c r="AD1241" s="163">
        <v>4</v>
      </c>
      <c r="AE1241" s="163">
        <v>0</v>
      </c>
      <c r="AF1241" s="163">
        <v>1</v>
      </c>
      <c r="AG1241" s="163">
        <v>0</v>
      </c>
      <c r="AH1241" s="163">
        <v>0</v>
      </c>
      <c r="AI1241" s="163">
        <v>2</v>
      </c>
      <c r="AJ1241" s="163">
        <v>0</v>
      </c>
      <c r="AK1241" s="163">
        <v>0</v>
      </c>
      <c r="AL1241" s="163">
        <v>2</v>
      </c>
      <c r="AM1241" s="163">
        <v>0</v>
      </c>
      <c r="AN1241" s="163">
        <v>2</v>
      </c>
      <c r="AO1241" s="163">
        <v>0</v>
      </c>
      <c r="AP1241" s="163">
        <v>0</v>
      </c>
      <c r="AQ1241" s="163">
        <v>0</v>
      </c>
      <c r="AR1241" s="163">
        <v>1</v>
      </c>
      <c r="AS1241" s="163">
        <v>0.15384615300000001</v>
      </c>
      <c r="AT1241" s="163">
        <v>0.15384615300000001</v>
      </c>
      <c r="AU1241" s="163">
        <v>0.625</v>
      </c>
      <c r="AV1241" s="163">
        <v>0.125</v>
      </c>
      <c r="AW1241" s="163">
        <v>0</v>
      </c>
      <c r="AX1241" s="163">
        <v>0.33333332999999998</v>
      </c>
      <c r="AY1241" s="163">
        <v>109.5</v>
      </c>
      <c r="AZ1241" s="163">
        <v>0.12244898</v>
      </c>
      <c r="BA1241" s="163">
        <v>0.25</v>
      </c>
      <c r="BB1241" s="163">
        <v>0.5</v>
      </c>
      <c r="BC1241" s="163">
        <v>0.25</v>
      </c>
      <c r="BD1241" s="163">
        <v>0.625</v>
      </c>
      <c r="BE1241" s="163">
        <v>0.5</v>
      </c>
      <c r="BF1241" s="163">
        <v>0.58333333300000001</v>
      </c>
      <c r="BG1241" s="163">
        <v>0.7</v>
      </c>
      <c r="BH1241" s="163">
        <v>1.2833333330000001</v>
      </c>
      <c r="BI1241" s="163">
        <v>0.2</v>
      </c>
      <c r="BJ1241" s="163">
        <v>129.00524526405599</v>
      </c>
      <c r="BK1241" s="163">
        <v>0.54435528318087201</v>
      </c>
      <c r="BL1241" s="163">
        <v>2.4023137989990699</v>
      </c>
      <c r="BM1241" s="163">
        <v>3.9091863337509598</v>
      </c>
      <c r="BN1241" s="163">
        <v>260.42879036671297</v>
      </c>
      <c r="BO1241" s="163">
        <v>-3.3786330008464698E-2</v>
      </c>
      <c r="BP1241" s="163">
        <v>-9.6755792386829798E-2</v>
      </c>
      <c r="BQ1241" s="163">
        <v>3.5768057809748099</v>
      </c>
      <c r="BR1241" s="163">
        <v>2.3032635481633501</v>
      </c>
      <c r="BS1241" s="283">
        <v>0.370811664094085</v>
      </c>
      <c r="BT1241" s="480"/>
      <c r="BU1241" s="481"/>
      <c r="BV1241" s="482"/>
      <c r="BW1241" s="480"/>
      <c r="BX1241" s="480"/>
      <c r="BY1241" s="480"/>
      <c r="BZ1241" s="480"/>
      <c r="CA1241" s="481"/>
      <c r="CB1241" s="482"/>
      <c r="CC1241" s="480"/>
      <c r="CD1241" s="481"/>
      <c r="CE1241" s="483"/>
      <c r="CF1241" s="482"/>
      <c r="CG1241" s="480"/>
      <c r="CH1241" s="481"/>
      <c r="CI1241" s="483"/>
      <c r="CJ1241" s="482"/>
      <c r="CK1241" s="480"/>
      <c r="CL1241" s="481"/>
      <c r="CM1241" s="483"/>
      <c r="CN1241" s="482"/>
      <c r="CO1241" s="480"/>
      <c r="CP1241" s="481"/>
      <c r="CQ1241" s="483"/>
      <c r="CR1241" s="482"/>
      <c r="DH1241" s="183"/>
      <c r="DI1241" s="283">
        <v>0.82849138975143399</v>
      </c>
    </row>
    <row r="1242" spans="1:113" ht="13" customHeight="1">
      <c r="A1242" s="160" t="s">
        <v>19</v>
      </c>
      <c r="C1242" s="160">
        <v>687221</v>
      </c>
      <c r="D1242" s="160">
        <v>31382</v>
      </c>
      <c r="E1242" s="160" t="s">
        <v>15</v>
      </c>
      <c r="F1242" s="160" t="s">
        <v>15</v>
      </c>
      <c r="G1242" s="175"/>
      <c r="H1242" s="162" t="s">
        <v>4479</v>
      </c>
      <c r="I1242" s="162" t="s">
        <v>2965</v>
      </c>
      <c r="J1242" s="160">
        <v>24</v>
      </c>
      <c r="Z1242" s="163">
        <v>21</v>
      </c>
      <c r="AA1242" s="163">
        <v>68</v>
      </c>
      <c r="AB1242" s="163">
        <v>61</v>
      </c>
      <c r="AC1242" s="163">
        <v>14</v>
      </c>
      <c r="AD1242" s="163">
        <v>10</v>
      </c>
      <c r="AE1242" s="163">
        <v>3</v>
      </c>
      <c r="AF1242" s="163">
        <v>0</v>
      </c>
      <c r="AG1242" s="163">
        <v>1</v>
      </c>
      <c r="AH1242" s="163">
        <v>9</v>
      </c>
      <c r="AI1242" s="163">
        <v>10</v>
      </c>
      <c r="AJ1242" s="163">
        <v>0</v>
      </c>
      <c r="AK1242" s="163">
        <v>0</v>
      </c>
      <c r="AL1242" s="163">
        <v>7</v>
      </c>
      <c r="AM1242" s="163">
        <v>0</v>
      </c>
      <c r="AN1242" s="163">
        <v>29</v>
      </c>
      <c r="AO1242" s="163">
        <v>0</v>
      </c>
      <c r="AP1242" s="163">
        <v>0</v>
      </c>
      <c r="AQ1242" s="163">
        <v>0</v>
      </c>
      <c r="AR1242" s="163">
        <v>0</v>
      </c>
      <c r="AS1242" s="163">
        <v>0.102941176</v>
      </c>
      <c r="AT1242" s="163">
        <v>0.42647058799999998</v>
      </c>
      <c r="AU1242" s="163">
        <v>0.46875</v>
      </c>
      <c r="AV1242" s="163">
        <v>0.25</v>
      </c>
      <c r="AW1242" s="163">
        <v>9.375E-2</v>
      </c>
      <c r="AX1242" s="163">
        <v>0.5</v>
      </c>
      <c r="AY1242" s="163">
        <v>111.98</v>
      </c>
      <c r="AZ1242" s="163">
        <v>0.15355805</v>
      </c>
      <c r="BA1242" s="163">
        <v>0.25</v>
      </c>
      <c r="BB1242" s="163">
        <v>0.28125</v>
      </c>
      <c r="BC1242" s="163">
        <v>0.46875</v>
      </c>
      <c r="BD1242" s="163">
        <v>0.41935483800000001</v>
      </c>
      <c r="BE1242" s="163">
        <v>0.229508196</v>
      </c>
      <c r="BF1242" s="163">
        <v>0.30882352899999999</v>
      </c>
      <c r="BG1242" s="163">
        <v>0.32786885199999999</v>
      </c>
      <c r="BH1242" s="163">
        <v>0.63669238100000003</v>
      </c>
      <c r="BI1242" s="163">
        <v>9.8360656000000005E-2</v>
      </c>
      <c r="BJ1242" s="163">
        <v>64.650394677260195</v>
      </c>
      <c r="BK1242" s="163">
        <v>0.28774569665684402</v>
      </c>
      <c r="BL1242" s="163">
        <v>-1.4108992531217299</v>
      </c>
      <c r="BM1242" s="163">
        <v>6.4712032363496998</v>
      </c>
      <c r="BN1242" s="163">
        <v>82.524697890591995</v>
      </c>
      <c r="BO1242" s="163">
        <v>0.20915056616241401</v>
      </c>
      <c r="BP1242" s="163">
        <v>-9.2597281094640493E-2</v>
      </c>
      <c r="BQ1242" s="163">
        <v>3.3596386713654098</v>
      </c>
      <c r="BR1242" s="163">
        <v>-1.4808335369705801</v>
      </c>
      <c r="BS1242" s="283">
        <v>0.34829769430319002</v>
      </c>
      <c r="BT1242" s="480"/>
      <c r="BU1242" s="481"/>
      <c r="BV1242" s="482"/>
      <c r="BW1242" s="480"/>
      <c r="BX1242" s="480"/>
      <c r="BY1242" s="480"/>
      <c r="BZ1242" s="480"/>
      <c r="CA1242" s="481"/>
      <c r="CB1242" s="482"/>
      <c r="CC1242" s="480"/>
      <c r="CD1242" s="481"/>
      <c r="CE1242" s="483"/>
      <c r="CF1242" s="482"/>
      <c r="CG1242" s="480"/>
      <c r="CH1242" s="481"/>
      <c r="CI1242" s="483"/>
      <c r="CJ1242" s="482"/>
      <c r="CK1242" s="480"/>
      <c r="CL1242" s="481"/>
      <c r="CM1242" s="483"/>
      <c r="CN1242" s="482"/>
      <c r="CO1242" s="480"/>
      <c r="CP1242" s="481"/>
      <c r="CQ1242" s="483"/>
      <c r="CR1242" s="482"/>
      <c r="DH1242" s="183"/>
      <c r="DI1242" s="283">
        <v>2.6238902509212401</v>
      </c>
    </row>
    <row r="1243" spans="1:113" ht="13" customHeight="1">
      <c r="A1243" s="160" t="s">
        <v>19</v>
      </c>
      <c r="C1243" s="160">
        <v>802415</v>
      </c>
      <c r="D1243" s="160">
        <v>31912</v>
      </c>
      <c r="E1243" s="160" t="s">
        <v>2178</v>
      </c>
      <c r="F1243" s="160" t="s">
        <v>2178</v>
      </c>
      <c r="G1243" s="175"/>
      <c r="H1243" s="162" t="s">
        <v>4417</v>
      </c>
      <c r="I1243" s="162" t="s">
        <v>3649</v>
      </c>
      <c r="J1243" s="160">
        <v>24</v>
      </c>
      <c r="Z1243" s="163">
        <v>47</v>
      </c>
      <c r="AA1243" s="163">
        <v>176</v>
      </c>
      <c r="AB1243" s="163">
        <v>162</v>
      </c>
      <c r="AC1243" s="163">
        <v>49</v>
      </c>
      <c r="AD1243" s="163">
        <v>44</v>
      </c>
      <c r="AE1243" s="163">
        <v>4</v>
      </c>
      <c r="AF1243" s="163">
        <v>1</v>
      </c>
      <c r="AG1243" s="163">
        <v>0</v>
      </c>
      <c r="AH1243" s="163">
        <v>23</v>
      </c>
      <c r="AI1243" s="163">
        <v>14</v>
      </c>
      <c r="AJ1243" s="163">
        <v>24</v>
      </c>
      <c r="AK1243" s="163">
        <v>5</v>
      </c>
      <c r="AL1243" s="163">
        <v>9</v>
      </c>
      <c r="AM1243" s="163">
        <v>0</v>
      </c>
      <c r="AN1243" s="163">
        <v>15</v>
      </c>
      <c r="AO1243" s="163">
        <v>0</v>
      </c>
      <c r="AP1243" s="163">
        <v>2</v>
      </c>
      <c r="AQ1243" s="163">
        <v>1</v>
      </c>
      <c r="AR1243" s="163">
        <v>3</v>
      </c>
      <c r="AS1243" s="163">
        <v>5.1136362999999997E-2</v>
      </c>
      <c r="AT1243" s="163">
        <v>8.5227272000000007E-2</v>
      </c>
      <c r="AU1243" s="163">
        <v>0.33333332999999998</v>
      </c>
      <c r="AV1243" s="163">
        <v>0.25333333000000002</v>
      </c>
      <c r="AW1243" s="163">
        <v>0</v>
      </c>
      <c r="AX1243" s="163">
        <v>0.14473684000000001</v>
      </c>
      <c r="AY1243" s="163">
        <v>107.65</v>
      </c>
      <c r="AZ1243" s="163">
        <v>4.6632119999999999E-2</v>
      </c>
      <c r="BA1243" s="163">
        <v>0.58041958000000005</v>
      </c>
      <c r="BB1243" s="163">
        <v>0.24475524400000001</v>
      </c>
      <c r="BC1243" s="163">
        <v>0.174825174</v>
      </c>
      <c r="BD1243" s="163">
        <v>0.32885905999999998</v>
      </c>
      <c r="BE1243" s="163">
        <v>0.302469135</v>
      </c>
      <c r="BF1243" s="163">
        <v>0.33526011500000003</v>
      </c>
      <c r="BG1243" s="163">
        <v>0.33950617199999999</v>
      </c>
      <c r="BH1243" s="163">
        <v>0.67476628699999996</v>
      </c>
      <c r="BI1243" s="163">
        <v>3.7037037000000002E-2</v>
      </c>
      <c r="BJ1243" s="163">
        <v>23.889860210194701</v>
      </c>
      <c r="BK1243" s="163">
        <v>0.30001798806162899</v>
      </c>
      <c r="BL1243" s="163">
        <v>-1.9216608175993299</v>
      </c>
      <c r="BM1243" s="163">
        <v>18.4790750375032</v>
      </c>
      <c r="BN1243" s="163">
        <v>92.944174764133507</v>
      </c>
      <c r="BO1243" s="163">
        <v>0.26335430727264603</v>
      </c>
      <c r="BP1243" s="163">
        <v>3.6836044364608802</v>
      </c>
      <c r="BQ1243" s="163">
        <v>3.30514032682549</v>
      </c>
      <c r="BR1243" s="163">
        <v>2.2545473977006498</v>
      </c>
      <c r="BS1243" s="283">
        <v>0.34264778679725</v>
      </c>
      <c r="BT1243" s="480"/>
      <c r="BU1243" s="481"/>
      <c r="BV1243" s="482"/>
      <c r="BW1243" s="480"/>
      <c r="BX1243" s="480"/>
      <c r="BY1243" s="480"/>
      <c r="BZ1243" s="480"/>
      <c r="CA1243" s="481"/>
      <c r="CB1243" s="482"/>
      <c r="CC1243" s="480"/>
      <c r="CD1243" s="481"/>
      <c r="CE1243" s="483"/>
      <c r="CF1243" s="482"/>
      <c r="CG1243" s="480"/>
      <c r="CH1243" s="481"/>
      <c r="CI1243" s="483"/>
      <c r="CJ1243" s="482"/>
      <c r="CK1243" s="480"/>
      <c r="CL1243" s="481"/>
      <c r="CM1243" s="483"/>
      <c r="CN1243" s="482"/>
      <c r="CO1243" s="480"/>
      <c r="CP1243" s="481"/>
      <c r="CQ1243" s="483"/>
      <c r="CR1243" s="482"/>
      <c r="DH1243" s="183"/>
      <c r="DI1243" s="283">
        <v>-4.97471079230308</v>
      </c>
    </row>
    <row r="1244" spans="1:113" ht="13" customHeight="1">
      <c r="A1244" s="160" t="s">
        <v>19</v>
      </c>
      <c r="C1244" s="160">
        <v>701350</v>
      </c>
      <c r="D1244" s="160">
        <v>31812</v>
      </c>
      <c r="E1244" s="160" t="s">
        <v>609</v>
      </c>
      <c r="F1244" s="160" t="s">
        <v>609</v>
      </c>
      <c r="G1244" s="175"/>
      <c r="H1244" s="162" t="s">
        <v>110</v>
      </c>
      <c r="I1244" s="162" t="s">
        <v>625</v>
      </c>
      <c r="J1244" s="160">
        <v>21</v>
      </c>
      <c r="Z1244" s="163">
        <v>24</v>
      </c>
      <c r="AA1244" s="163">
        <v>97</v>
      </c>
      <c r="AB1244" s="163">
        <v>83</v>
      </c>
      <c r="AC1244" s="163">
        <v>19</v>
      </c>
      <c r="AD1244" s="163">
        <v>11</v>
      </c>
      <c r="AE1244" s="163">
        <v>7</v>
      </c>
      <c r="AF1244" s="163">
        <v>0</v>
      </c>
      <c r="AG1244" s="163">
        <v>1</v>
      </c>
      <c r="AH1244" s="163">
        <v>11</v>
      </c>
      <c r="AI1244" s="163">
        <v>9</v>
      </c>
      <c r="AJ1244" s="163">
        <v>1</v>
      </c>
      <c r="AK1244" s="163">
        <v>0</v>
      </c>
      <c r="AL1244" s="163">
        <v>12</v>
      </c>
      <c r="AM1244" s="163">
        <v>0</v>
      </c>
      <c r="AN1244" s="163">
        <v>24</v>
      </c>
      <c r="AO1244" s="163">
        <v>2</v>
      </c>
      <c r="AP1244" s="163">
        <v>0</v>
      </c>
      <c r="AQ1244" s="163">
        <v>0</v>
      </c>
      <c r="AR1244" s="163">
        <v>1</v>
      </c>
      <c r="AS1244" s="163">
        <v>0.12371134</v>
      </c>
      <c r="AT1244" s="163">
        <v>0.24742268000000001</v>
      </c>
      <c r="AU1244" s="163">
        <v>0.37288136</v>
      </c>
      <c r="AV1244" s="163">
        <v>0.27118643999999997</v>
      </c>
      <c r="AW1244" s="163">
        <v>0.11864407</v>
      </c>
      <c r="AX1244" s="163">
        <v>0.52542372999999998</v>
      </c>
      <c r="AY1244" s="163">
        <v>112.262</v>
      </c>
      <c r="AZ1244" s="163">
        <v>9.1133000000000006E-2</v>
      </c>
      <c r="BA1244" s="163">
        <v>0.59322033799999996</v>
      </c>
      <c r="BB1244" s="163">
        <v>0.101694915</v>
      </c>
      <c r="BC1244" s="163">
        <v>0.30508474499999999</v>
      </c>
      <c r="BD1244" s="163">
        <v>0.31034482699999999</v>
      </c>
      <c r="BE1244" s="163">
        <v>0.22891566199999999</v>
      </c>
      <c r="BF1244" s="163">
        <v>0.34020618499999999</v>
      </c>
      <c r="BG1244" s="163">
        <v>0.34939758999999998</v>
      </c>
      <c r="BH1244" s="163">
        <v>0.68960377500000003</v>
      </c>
      <c r="BI1244" s="163">
        <v>0.120481928</v>
      </c>
      <c r="BJ1244" s="163">
        <v>77.714003357632095</v>
      </c>
      <c r="BK1244" s="163">
        <v>0.31355066029066803</v>
      </c>
      <c r="BL1244" s="163">
        <v>-7.6613531197180004E-3</v>
      </c>
      <c r="BM1244" s="163">
        <v>11.2359260215674</v>
      </c>
      <c r="BN1244" s="163">
        <v>95.652050279693995</v>
      </c>
      <c r="BO1244" s="163">
        <v>-0.25495146457236201</v>
      </c>
      <c r="BP1244" s="163">
        <v>-3.9996582549065303E-2</v>
      </c>
      <c r="BQ1244" s="163">
        <v>3.2403278064233398</v>
      </c>
      <c r="BR1244" s="163">
        <v>-0.52533573543007805</v>
      </c>
      <c r="BS1244" s="283">
        <v>0.33592859654311702</v>
      </c>
      <c r="BT1244" s="480"/>
      <c r="BU1244" s="481"/>
      <c r="BV1244" s="482"/>
      <c r="BW1244" s="480"/>
      <c r="BX1244" s="480"/>
      <c r="BY1244" s="480"/>
      <c r="BZ1244" s="480"/>
      <c r="CA1244" s="481"/>
      <c r="CB1244" s="482"/>
      <c r="CC1244" s="480"/>
      <c r="CD1244" s="481"/>
      <c r="CE1244" s="483"/>
      <c r="CF1244" s="482"/>
      <c r="CG1244" s="480"/>
      <c r="CH1244" s="481"/>
      <c r="CI1244" s="483"/>
      <c r="CJ1244" s="482"/>
      <c r="CK1244" s="480"/>
      <c r="CL1244" s="481"/>
      <c r="CM1244" s="483"/>
      <c r="CN1244" s="482"/>
      <c r="CO1244" s="480"/>
      <c r="CP1244" s="481"/>
      <c r="CQ1244" s="483"/>
      <c r="CR1244" s="482"/>
      <c r="DH1244" s="183"/>
      <c r="DI1244" s="283">
        <v>0.44489955902099598</v>
      </c>
    </row>
    <row r="1245" spans="1:113" ht="13" customHeight="1">
      <c r="A1245" s="160" t="s">
        <v>19</v>
      </c>
      <c r="C1245" s="160">
        <v>695681</v>
      </c>
      <c r="D1245" s="160">
        <v>34979</v>
      </c>
      <c r="E1245" s="160" t="s">
        <v>18</v>
      </c>
      <c r="F1245" s="160" t="s">
        <v>18</v>
      </c>
      <c r="G1245" s="175"/>
      <c r="H1245" s="162" t="s">
        <v>178</v>
      </c>
      <c r="I1245" s="162" t="s">
        <v>331</v>
      </c>
      <c r="J1245" s="160">
        <v>22</v>
      </c>
      <c r="Z1245" s="163">
        <v>18</v>
      </c>
      <c r="AA1245" s="163">
        <v>64</v>
      </c>
      <c r="AB1245" s="163">
        <v>53</v>
      </c>
      <c r="AC1245" s="163">
        <v>10</v>
      </c>
      <c r="AD1245" s="163">
        <v>6</v>
      </c>
      <c r="AE1245" s="163">
        <v>0</v>
      </c>
      <c r="AF1245" s="163">
        <v>1</v>
      </c>
      <c r="AG1245" s="163">
        <v>3</v>
      </c>
      <c r="AH1245" s="163">
        <v>8</v>
      </c>
      <c r="AI1245" s="163">
        <v>8</v>
      </c>
      <c r="AJ1245" s="163">
        <v>0</v>
      </c>
      <c r="AK1245" s="163">
        <v>0</v>
      </c>
      <c r="AL1245" s="163">
        <v>8</v>
      </c>
      <c r="AM1245" s="163">
        <v>0</v>
      </c>
      <c r="AN1245" s="163">
        <v>20</v>
      </c>
      <c r="AO1245" s="163">
        <v>1</v>
      </c>
      <c r="AP1245" s="163">
        <v>1</v>
      </c>
      <c r="AQ1245" s="163">
        <v>1</v>
      </c>
      <c r="AR1245" s="163">
        <v>0</v>
      </c>
      <c r="AS1245" s="163">
        <v>0.125</v>
      </c>
      <c r="AT1245" s="163">
        <v>0.3125</v>
      </c>
      <c r="AU1245" s="163">
        <v>0.28571428999999998</v>
      </c>
      <c r="AV1245" s="163">
        <v>0.31428571</v>
      </c>
      <c r="AW1245" s="163">
        <v>8.5714289999999999E-2</v>
      </c>
      <c r="AX1245" s="163">
        <v>0.31428571</v>
      </c>
      <c r="AY1245" s="163">
        <v>108.74299999999999</v>
      </c>
      <c r="AZ1245" s="163">
        <v>0.16044775999999999</v>
      </c>
      <c r="BA1245" s="163">
        <v>0.41176470500000001</v>
      </c>
      <c r="BB1245" s="163">
        <v>0.20588235199999999</v>
      </c>
      <c r="BC1245" s="163">
        <v>0.382352941</v>
      </c>
      <c r="BD1245" s="163">
        <v>0.22580645099999999</v>
      </c>
      <c r="BE1245" s="163">
        <v>0.188679245</v>
      </c>
      <c r="BF1245" s="163">
        <v>0.30158730099999997</v>
      </c>
      <c r="BG1245" s="163">
        <v>0.396226415</v>
      </c>
      <c r="BH1245" s="163">
        <v>0.69781371599999997</v>
      </c>
      <c r="BI1245" s="163">
        <v>0.20754717</v>
      </c>
      <c r="BJ1245" s="163">
        <v>133.87336784855401</v>
      </c>
      <c r="BK1245" s="163">
        <v>0.307533975631471</v>
      </c>
      <c r="BL1245" s="163">
        <v>-0.31349064750227801</v>
      </c>
      <c r="BM1245" s="163">
        <v>7.1049587543531896</v>
      </c>
      <c r="BN1245" s="163">
        <v>95.412712785031104</v>
      </c>
      <c r="BO1245" s="163">
        <v>0.68339738941238304</v>
      </c>
      <c r="BP1245" s="163">
        <v>0.24319873703643599</v>
      </c>
      <c r="BQ1245" s="163">
        <v>3.0568198522962202</v>
      </c>
      <c r="BR1245" s="163">
        <v>-9.4652090366964203E-2</v>
      </c>
      <c r="BS1245" s="283">
        <v>0.31690411100735699</v>
      </c>
      <c r="BT1245" s="480"/>
      <c r="BU1245" s="481"/>
      <c r="BV1245" s="482"/>
      <c r="BW1245" s="480"/>
      <c r="BX1245" s="480"/>
      <c r="BY1245" s="480"/>
      <c r="BZ1245" s="480"/>
      <c r="CA1245" s="481"/>
      <c r="CB1245" s="482"/>
      <c r="CC1245" s="480"/>
      <c r="CD1245" s="481"/>
      <c r="CE1245" s="483"/>
      <c r="CF1245" s="482"/>
      <c r="CG1245" s="480"/>
      <c r="CH1245" s="481"/>
      <c r="CI1245" s="483"/>
      <c r="CJ1245" s="482"/>
      <c r="CK1245" s="480"/>
      <c r="CL1245" s="481"/>
      <c r="CM1245" s="483"/>
      <c r="CN1245" s="482"/>
      <c r="CO1245" s="480"/>
      <c r="CP1245" s="481"/>
      <c r="CQ1245" s="483"/>
      <c r="CR1245" s="482"/>
      <c r="DH1245" s="183"/>
      <c r="DI1245" s="283">
        <v>0.96045240759849504</v>
      </c>
    </row>
    <row r="1246" spans="1:113" ht="13" customHeight="1">
      <c r="A1246" s="160" t="s">
        <v>19</v>
      </c>
      <c r="C1246" s="160">
        <v>680862</v>
      </c>
      <c r="D1246" s="160">
        <v>24641</v>
      </c>
      <c r="E1246" s="160" t="s">
        <v>4356</v>
      </c>
      <c r="F1246" s="160" t="s">
        <v>4356</v>
      </c>
      <c r="G1246" s="175"/>
      <c r="H1246" s="162" t="s">
        <v>4399</v>
      </c>
      <c r="I1246" s="162" t="s">
        <v>316</v>
      </c>
      <c r="J1246" s="160">
        <v>28</v>
      </c>
      <c r="Z1246" s="163">
        <v>17</v>
      </c>
      <c r="AA1246" s="163">
        <v>52</v>
      </c>
      <c r="AB1246" s="163">
        <v>49</v>
      </c>
      <c r="AC1246" s="163">
        <v>12</v>
      </c>
      <c r="AD1246" s="163">
        <v>6</v>
      </c>
      <c r="AE1246" s="163">
        <v>4</v>
      </c>
      <c r="AF1246" s="163">
        <v>0</v>
      </c>
      <c r="AG1246" s="163">
        <v>2</v>
      </c>
      <c r="AH1246" s="163">
        <v>4</v>
      </c>
      <c r="AI1246" s="163">
        <v>4</v>
      </c>
      <c r="AJ1246" s="163">
        <v>2</v>
      </c>
      <c r="AK1246" s="163">
        <v>0</v>
      </c>
      <c r="AL1246" s="163">
        <v>3</v>
      </c>
      <c r="AM1246" s="163">
        <v>0</v>
      </c>
      <c r="AN1246" s="163">
        <v>11</v>
      </c>
      <c r="AO1246" s="163">
        <v>0</v>
      </c>
      <c r="AP1246" s="163">
        <v>0</v>
      </c>
      <c r="AQ1246" s="163">
        <v>0</v>
      </c>
      <c r="AR1246" s="163">
        <v>1</v>
      </c>
      <c r="AS1246" s="163">
        <v>5.7692306999999998E-2</v>
      </c>
      <c r="AT1246" s="163">
        <v>0.21153846100000001</v>
      </c>
      <c r="AU1246" s="163">
        <v>0.34210526000000002</v>
      </c>
      <c r="AV1246" s="163">
        <v>0.31578947000000002</v>
      </c>
      <c r="AW1246" s="163">
        <v>5.2631579999999997E-2</v>
      </c>
      <c r="AX1246" s="163">
        <v>0.42105262999999998</v>
      </c>
      <c r="AY1246" s="163">
        <v>106.053</v>
      </c>
      <c r="AZ1246" s="163">
        <v>0.11111111</v>
      </c>
      <c r="BA1246" s="163">
        <v>0.36842105200000003</v>
      </c>
      <c r="BB1246" s="163">
        <v>0.21052631499999999</v>
      </c>
      <c r="BC1246" s="163">
        <v>0.42105263100000001</v>
      </c>
      <c r="BD1246" s="163">
        <v>0.277777777</v>
      </c>
      <c r="BE1246" s="163">
        <v>0.244897959</v>
      </c>
      <c r="BF1246" s="163">
        <v>0.28846153800000002</v>
      </c>
      <c r="BG1246" s="163">
        <v>0.44897959100000001</v>
      </c>
      <c r="BH1246" s="163">
        <v>0.73744112900000003</v>
      </c>
      <c r="BI1246" s="163">
        <v>0.20408163200000001</v>
      </c>
      <c r="BJ1246" s="163">
        <v>131.63800495024401</v>
      </c>
      <c r="BK1246" s="163">
        <v>0.31863662600517201</v>
      </c>
      <c r="BL1246" s="163">
        <v>0.20773106233094801</v>
      </c>
      <c r="BM1246" s="163">
        <v>6.2352212013385104</v>
      </c>
      <c r="BN1246" s="163">
        <v>100.26647916470399</v>
      </c>
      <c r="BO1246" s="163">
        <v>1.55223035805977E-2</v>
      </c>
      <c r="BP1246" s="163">
        <v>0.77946281107142501</v>
      </c>
      <c r="BQ1246" s="163">
        <v>2.8260782568423899</v>
      </c>
      <c r="BR1246" s="163">
        <v>0.79540895509411602</v>
      </c>
      <c r="BS1246" s="283">
        <v>0.29298285829605097</v>
      </c>
      <c r="BT1246" s="480"/>
      <c r="BU1246" s="481"/>
      <c r="BV1246" s="482"/>
      <c r="BW1246" s="480"/>
      <c r="BX1246" s="480"/>
      <c r="BY1246" s="480"/>
      <c r="BZ1246" s="480"/>
      <c r="CA1246" s="481"/>
      <c r="CB1246" s="482"/>
      <c r="CC1246" s="480"/>
      <c r="CD1246" s="481"/>
      <c r="CE1246" s="483"/>
      <c r="CF1246" s="482"/>
      <c r="CG1246" s="480"/>
      <c r="CH1246" s="481"/>
      <c r="CI1246" s="483"/>
      <c r="CJ1246" s="482"/>
      <c r="CK1246" s="480"/>
      <c r="CL1246" s="481"/>
      <c r="CM1246" s="483"/>
      <c r="CN1246" s="482"/>
      <c r="CO1246" s="480"/>
      <c r="CP1246" s="481"/>
      <c r="CQ1246" s="483"/>
      <c r="CR1246" s="482"/>
      <c r="DH1246" s="183"/>
      <c r="DI1246" s="283">
        <v>0.25046592950820901</v>
      </c>
    </row>
    <row r="1247" spans="1:113" ht="13" customHeight="1">
      <c r="A1247" s="160" t="s">
        <v>19</v>
      </c>
      <c r="C1247" s="160">
        <v>690022</v>
      </c>
      <c r="D1247" s="160">
        <v>31500</v>
      </c>
      <c r="E1247" s="160" t="s">
        <v>246</v>
      </c>
      <c r="F1247" s="160" t="s">
        <v>246</v>
      </c>
      <c r="G1247" s="175"/>
      <c r="H1247" s="162" t="s">
        <v>4480</v>
      </c>
      <c r="I1247" s="162" t="s">
        <v>549</v>
      </c>
      <c r="J1247" s="160">
        <v>24</v>
      </c>
      <c r="Z1247" s="163">
        <v>24</v>
      </c>
      <c r="AA1247" s="163">
        <v>88</v>
      </c>
      <c r="AB1247" s="163">
        <v>79</v>
      </c>
      <c r="AC1247" s="163">
        <v>19</v>
      </c>
      <c r="AD1247" s="163">
        <v>14</v>
      </c>
      <c r="AE1247" s="163">
        <v>3</v>
      </c>
      <c r="AF1247" s="163">
        <v>2</v>
      </c>
      <c r="AG1247" s="163">
        <v>0</v>
      </c>
      <c r="AH1247" s="163">
        <v>12</v>
      </c>
      <c r="AI1247" s="163">
        <v>9</v>
      </c>
      <c r="AJ1247" s="163">
        <v>0</v>
      </c>
      <c r="AK1247" s="163">
        <v>0</v>
      </c>
      <c r="AL1247" s="163">
        <v>6</v>
      </c>
      <c r="AM1247" s="163">
        <v>0</v>
      </c>
      <c r="AN1247" s="163">
        <v>29</v>
      </c>
      <c r="AO1247" s="163">
        <v>1</v>
      </c>
      <c r="AP1247" s="163">
        <v>1</v>
      </c>
      <c r="AQ1247" s="163">
        <v>1</v>
      </c>
      <c r="AR1247" s="163">
        <v>3</v>
      </c>
      <c r="AS1247" s="163">
        <v>6.8181818000000005E-2</v>
      </c>
      <c r="AT1247" s="163">
        <v>0.32954545400000002</v>
      </c>
      <c r="AU1247" s="163">
        <v>0.46153845999999998</v>
      </c>
      <c r="AV1247" s="163">
        <v>0.21153846000000001</v>
      </c>
      <c r="AW1247" s="163">
        <v>0</v>
      </c>
      <c r="AX1247" s="163">
        <v>0.28846154000000002</v>
      </c>
      <c r="AY1247" s="163">
        <v>108.429</v>
      </c>
      <c r="AZ1247" s="163">
        <v>0.21604938000000001</v>
      </c>
      <c r="BA1247" s="163">
        <v>0.51020408100000003</v>
      </c>
      <c r="BB1247" s="163">
        <v>0.28571428500000001</v>
      </c>
      <c r="BC1247" s="163">
        <v>0.20408163200000001</v>
      </c>
      <c r="BD1247" s="163">
        <v>0.37254901899999998</v>
      </c>
      <c r="BE1247" s="163">
        <v>0.24050632899999999</v>
      </c>
      <c r="BF1247" s="163">
        <v>0.29885057399999998</v>
      </c>
      <c r="BG1247" s="163">
        <v>0.329113924</v>
      </c>
      <c r="BH1247" s="163">
        <v>0.62796449799999998</v>
      </c>
      <c r="BI1247" s="163">
        <v>8.8607594999999997E-2</v>
      </c>
      <c r="BJ1247" s="163">
        <v>58.239912390913901</v>
      </c>
      <c r="BK1247" s="163">
        <v>0.27908652404258899</v>
      </c>
      <c r="BL1247" s="163">
        <v>-2.4362302801348799</v>
      </c>
      <c r="BM1247" s="163">
        <v>7.7641376474163799</v>
      </c>
      <c r="BN1247" s="163">
        <v>62.602695442328198</v>
      </c>
      <c r="BO1247" s="163">
        <v>-0.11658481661785999</v>
      </c>
      <c r="BP1247" s="163">
        <v>0.34339636797085399</v>
      </c>
      <c r="BQ1247" s="163">
        <v>1.7267771715521201</v>
      </c>
      <c r="BR1247" s="163">
        <v>-3.50121769884234</v>
      </c>
      <c r="BS1247" s="283">
        <v>0.17901702125084601</v>
      </c>
      <c r="BT1247" s="480"/>
      <c r="BU1247" s="481"/>
      <c r="BV1247" s="482"/>
      <c r="BW1247" s="480"/>
      <c r="BX1247" s="480"/>
      <c r="BY1247" s="480"/>
      <c r="BZ1247" s="480"/>
      <c r="CA1247" s="481"/>
      <c r="CB1247" s="482"/>
      <c r="CC1247" s="480"/>
      <c r="CD1247" s="481"/>
      <c r="CE1247" s="483"/>
      <c r="CF1247" s="482"/>
      <c r="CG1247" s="480"/>
      <c r="CH1247" s="481"/>
      <c r="CI1247" s="483"/>
      <c r="CJ1247" s="482"/>
      <c r="CK1247" s="480"/>
      <c r="CL1247" s="481"/>
      <c r="CM1247" s="483"/>
      <c r="CN1247" s="482"/>
      <c r="CO1247" s="480"/>
      <c r="CP1247" s="481"/>
      <c r="CQ1247" s="483"/>
      <c r="CR1247" s="482"/>
      <c r="DH1247" s="183"/>
      <c r="DI1247" s="283">
        <v>2.3594770431518501</v>
      </c>
    </row>
    <row r="1248" spans="1:113" ht="13" customHeight="1">
      <c r="A1248" s="160" t="s">
        <v>19</v>
      </c>
      <c r="C1248" s="160">
        <v>683766</v>
      </c>
      <c r="D1248" s="160">
        <v>27653</v>
      </c>
      <c r="E1248" s="160" t="s">
        <v>2177</v>
      </c>
      <c r="F1248" s="160" t="s">
        <v>2177</v>
      </c>
      <c r="G1248" s="175"/>
      <c r="H1248" s="162" t="s">
        <v>4436</v>
      </c>
      <c r="I1248" s="162" t="s">
        <v>331</v>
      </c>
      <c r="J1248" s="160">
        <v>27</v>
      </c>
      <c r="Z1248" s="163">
        <v>41</v>
      </c>
      <c r="AA1248" s="163">
        <v>108</v>
      </c>
      <c r="AB1248" s="163">
        <v>98</v>
      </c>
      <c r="AC1248" s="163">
        <v>26</v>
      </c>
      <c r="AD1248" s="163">
        <v>21</v>
      </c>
      <c r="AE1248" s="163">
        <v>3</v>
      </c>
      <c r="AF1248" s="163">
        <v>0</v>
      </c>
      <c r="AG1248" s="163">
        <v>2</v>
      </c>
      <c r="AH1248" s="163">
        <v>12</v>
      </c>
      <c r="AI1248" s="163">
        <v>12</v>
      </c>
      <c r="AJ1248" s="163">
        <v>2</v>
      </c>
      <c r="AK1248" s="163">
        <v>0</v>
      </c>
      <c r="AL1248" s="163">
        <v>5</v>
      </c>
      <c r="AM1248" s="163">
        <v>0</v>
      </c>
      <c r="AN1248" s="163">
        <v>25</v>
      </c>
      <c r="AO1248" s="163">
        <v>1</v>
      </c>
      <c r="AP1248" s="163">
        <v>1</v>
      </c>
      <c r="AQ1248" s="163">
        <v>3</v>
      </c>
      <c r="AR1248" s="163">
        <v>2</v>
      </c>
      <c r="AS1248" s="163">
        <v>4.6296296000000001E-2</v>
      </c>
      <c r="AT1248" s="163">
        <v>0.23148148099999999</v>
      </c>
      <c r="AU1248" s="163">
        <v>0.36363635999999999</v>
      </c>
      <c r="AV1248" s="163">
        <v>0.2987013</v>
      </c>
      <c r="AW1248" s="163">
        <v>5.1948050000000003E-2</v>
      </c>
      <c r="AX1248" s="163">
        <v>0.37662338000000001</v>
      </c>
      <c r="AY1248" s="163">
        <v>108.063</v>
      </c>
      <c r="AZ1248" s="163">
        <v>0.13783783999999999</v>
      </c>
      <c r="BA1248" s="163">
        <v>0.47222222200000002</v>
      </c>
      <c r="BB1248" s="163">
        <v>0.23611111100000001</v>
      </c>
      <c r="BC1248" s="163">
        <v>0.29166666600000002</v>
      </c>
      <c r="BD1248" s="163">
        <v>0.33333333300000001</v>
      </c>
      <c r="BE1248" s="163">
        <v>0.26530612199999998</v>
      </c>
      <c r="BF1248" s="163">
        <v>0.30476190399999997</v>
      </c>
      <c r="BG1248" s="163">
        <v>0.35714285699999998</v>
      </c>
      <c r="BH1248" s="163">
        <v>0.66190476099999995</v>
      </c>
      <c r="BI1248" s="163">
        <v>9.1836735000000003E-2</v>
      </c>
      <c r="BJ1248" s="163">
        <v>60.3623583358467</v>
      </c>
      <c r="BK1248" s="163">
        <v>0.292581023488725</v>
      </c>
      <c r="BL1248" s="163">
        <v>-1.8225504029577999</v>
      </c>
      <c r="BM1248" s="163">
        <v>10.6960829626733</v>
      </c>
      <c r="BN1248" s="163">
        <v>87.739214789353298</v>
      </c>
      <c r="BO1248" s="163">
        <v>4.0225346476982296E-3</v>
      </c>
      <c r="BP1248" s="163">
        <v>0.230891561834141</v>
      </c>
      <c r="BQ1248" s="163">
        <v>1.72452148305825</v>
      </c>
      <c r="BR1248" s="163">
        <v>-1.31604255293854</v>
      </c>
      <c r="BS1248" s="283">
        <v>0.178783171370448</v>
      </c>
      <c r="BT1248" s="480"/>
      <c r="BU1248" s="481"/>
      <c r="BV1248" s="482"/>
      <c r="BW1248" s="480"/>
      <c r="BX1248" s="480"/>
      <c r="BY1248" s="480"/>
      <c r="BZ1248" s="480"/>
      <c r="CA1248" s="481"/>
      <c r="CB1248" s="482"/>
      <c r="CC1248" s="480"/>
      <c r="CD1248" s="481"/>
      <c r="CE1248" s="483"/>
      <c r="CF1248" s="482"/>
      <c r="CG1248" s="480"/>
      <c r="CH1248" s="481"/>
      <c r="CI1248" s="483"/>
      <c r="CJ1248" s="482"/>
      <c r="CK1248" s="480"/>
      <c r="CL1248" s="481"/>
      <c r="CM1248" s="483"/>
      <c r="CN1248" s="482"/>
      <c r="CO1248" s="480"/>
      <c r="CP1248" s="481"/>
      <c r="CQ1248" s="483"/>
      <c r="CR1248" s="482"/>
      <c r="DH1248" s="183"/>
      <c r="DI1248" s="283">
        <v>-0.47988966107368403</v>
      </c>
    </row>
    <row r="1249" spans="1:113" ht="13" customHeight="1">
      <c r="A1249" s="160" t="s">
        <v>19</v>
      </c>
      <c r="C1249" s="160">
        <v>807713</v>
      </c>
      <c r="D1249" s="160">
        <v>33322</v>
      </c>
      <c r="E1249" s="160" t="s">
        <v>129</v>
      </c>
      <c r="F1249" s="160" t="s">
        <v>129</v>
      </c>
      <c r="G1249" s="175"/>
      <c r="H1249" s="162" t="s">
        <v>656</v>
      </c>
      <c r="I1249" s="162" t="s">
        <v>531</v>
      </c>
      <c r="J1249" s="160">
        <v>23</v>
      </c>
      <c r="Z1249" s="163">
        <v>59</v>
      </c>
      <c r="AA1249" s="163">
        <v>222</v>
      </c>
      <c r="AB1249" s="163">
        <v>198</v>
      </c>
      <c r="AC1249" s="163">
        <v>41</v>
      </c>
      <c r="AD1249" s="163">
        <v>28</v>
      </c>
      <c r="AE1249" s="163">
        <v>11</v>
      </c>
      <c r="AF1249" s="163">
        <v>0</v>
      </c>
      <c r="AG1249" s="163">
        <v>2</v>
      </c>
      <c r="AH1249" s="163">
        <v>28</v>
      </c>
      <c r="AI1249" s="163">
        <v>14</v>
      </c>
      <c r="AJ1249" s="163">
        <v>11</v>
      </c>
      <c r="AK1249" s="163">
        <v>2</v>
      </c>
      <c r="AL1249" s="163">
        <v>21</v>
      </c>
      <c r="AM1249" s="163">
        <v>0</v>
      </c>
      <c r="AN1249" s="163">
        <v>43</v>
      </c>
      <c r="AO1249" s="163">
        <v>2</v>
      </c>
      <c r="AP1249" s="163">
        <v>1</v>
      </c>
      <c r="AQ1249" s="163">
        <v>0</v>
      </c>
      <c r="AR1249" s="163">
        <v>0</v>
      </c>
      <c r="AS1249" s="163">
        <v>9.4594594000000004E-2</v>
      </c>
      <c r="AT1249" s="163">
        <v>0.193693693</v>
      </c>
      <c r="AU1249" s="163">
        <v>0.32051281999999998</v>
      </c>
      <c r="AV1249" s="163">
        <v>0.31410255999999998</v>
      </c>
      <c r="AW1249" s="163">
        <v>3.8461540000000002E-2</v>
      </c>
      <c r="AX1249" s="163">
        <v>0.26923077000000001</v>
      </c>
      <c r="AY1249" s="163">
        <v>107.64700000000001</v>
      </c>
      <c r="AZ1249" s="163">
        <v>9.1224020000000003E-2</v>
      </c>
      <c r="BA1249" s="163">
        <v>0.45161290300000001</v>
      </c>
      <c r="BB1249" s="163">
        <v>0.219354838</v>
      </c>
      <c r="BC1249" s="163">
        <v>0.32903225800000002</v>
      </c>
      <c r="BD1249" s="163">
        <v>0.25324675299999999</v>
      </c>
      <c r="BE1249" s="163">
        <v>0.20707070699999999</v>
      </c>
      <c r="BF1249" s="163">
        <v>0.288288288</v>
      </c>
      <c r="BG1249" s="163">
        <v>0.29292929200000001</v>
      </c>
      <c r="BH1249" s="163">
        <v>0.58121758000000001</v>
      </c>
      <c r="BI1249" s="163">
        <v>8.5858585000000001E-2</v>
      </c>
      <c r="BJ1249" s="163">
        <v>56.433045817436302</v>
      </c>
      <c r="BK1249" s="163">
        <v>0.26503031640439401</v>
      </c>
      <c r="BL1249" s="163">
        <v>-8.6454184467158708</v>
      </c>
      <c r="BM1249" s="163">
        <v>17.087327915970199</v>
      </c>
      <c r="BN1249" s="163">
        <v>68.194870845001702</v>
      </c>
      <c r="BO1249" s="163">
        <v>-0.483533216527118</v>
      </c>
      <c r="BP1249" s="163">
        <v>1.2308204038999899</v>
      </c>
      <c r="BQ1249" s="163">
        <v>1.66404136668895</v>
      </c>
      <c r="BR1249" s="163">
        <v>-7.0177733550965202</v>
      </c>
      <c r="BS1249" s="283">
        <v>0.172513126540284</v>
      </c>
      <c r="BT1249" s="480"/>
      <c r="BU1249" s="481"/>
      <c r="BV1249" s="482"/>
      <c r="BW1249" s="480"/>
      <c r="BX1249" s="480"/>
      <c r="BY1249" s="480"/>
      <c r="BZ1249" s="480"/>
      <c r="CA1249" s="481"/>
      <c r="CB1249" s="482"/>
      <c r="CC1249" s="480"/>
      <c r="CD1249" s="481"/>
      <c r="CE1249" s="483"/>
      <c r="CF1249" s="482"/>
      <c r="CG1249" s="480"/>
      <c r="CH1249" s="481"/>
      <c r="CI1249" s="483"/>
      <c r="CJ1249" s="482"/>
      <c r="CK1249" s="480"/>
      <c r="CL1249" s="481"/>
      <c r="CM1249" s="483"/>
      <c r="CN1249" s="482"/>
      <c r="CO1249" s="480"/>
      <c r="CP1249" s="481"/>
      <c r="CQ1249" s="483"/>
      <c r="CR1249" s="482"/>
      <c r="DH1249" s="183"/>
      <c r="DI1249" s="283">
        <v>1.4453265666961601</v>
      </c>
    </row>
    <row r="1250" spans="1:113" ht="13" customHeight="1">
      <c r="A1250" s="160" t="s">
        <v>19</v>
      </c>
      <c r="C1250" s="160">
        <v>663584</v>
      </c>
      <c r="D1250" s="160">
        <v>21489</v>
      </c>
      <c r="E1250" s="160" t="s">
        <v>345</v>
      </c>
      <c r="F1250" s="160" t="s">
        <v>345</v>
      </c>
      <c r="G1250" s="175"/>
      <c r="H1250" s="162" t="s">
        <v>4379</v>
      </c>
      <c r="I1250" s="162" t="s">
        <v>3108</v>
      </c>
      <c r="J1250" s="160">
        <v>28</v>
      </c>
      <c r="Z1250" s="163">
        <v>18</v>
      </c>
      <c r="AA1250" s="163">
        <v>45</v>
      </c>
      <c r="AB1250" s="163">
        <v>42</v>
      </c>
      <c r="AC1250" s="163">
        <v>8</v>
      </c>
      <c r="AD1250" s="163">
        <v>7</v>
      </c>
      <c r="AE1250" s="163">
        <v>1</v>
      </c>
      <c r="AF1250" s="163">
        <v>0</v>
      </c>
      <c r="AG1250" s="163">
        <v>0</v>
      </c>
      <c r="AH1250" s="163">
        <v>5</v>
      </c>
      <c r="AI1250" s="163">
        <v>0</v>
      </c>
      <c r="AJ1250" s="163">
        <v>0</v>
      </c>
      <c r="AK1250" s="163">
        <v>0</v>
      </c>
      <c r="AL1250" s="163">
        <v>2</v>
      </c>
      <c r="AM1250" s="163">
        <v>0</v>
      </c>
      <c r="AN1250" s="163">
        <v>12</v>
      </c>
      <c r="AO1250" s="163">
        <v>0</v>
      </c>
      <c r="AP1250" s="163">
        <v>0</v>
      </c>
      <c r="AQ1250" s="163">
        <v>1</v>
      </c>
      <c r="AR1250" s="163">
        <v>2</v>
      </c>
      <c r="AS1250" s="163">
        <v>4.4444444E-2</v>
      </c>
      <c r="AT1250" s="163">
        <v>0.266666666</v>
      </c>
      <c r="AU1250" s="163">
        <v>0.29032258</v>
      </c>
      <c r="AV1250" s="163">
        <v>0.35483871</v>
      </c>
      <c r="AW1250" s="163">
        <v>3.2258059999999998E-2</v>
      </c>
      <c r="AX1250" s="163">
        <v>0.35483871</v>
      </c>
      <c r="AY1250" s="163">
        <v>108.22199999999999</v>
      </c>
      <c r="AZ1250" s="163">
        <v>0.15032680000000001</v>
      </c>
      <c r="BA1250" s="163">
        <v>0.413793103</v>
      </c>
      <c r="BB1250" s="163">
        <v>0.20689655100000001</v>
      </c>
      <c r="BC1250" s="163">
        <v>0.37931034400000002</v>
      </c>
      <c r="BD1250" s="163">
        <v>0.266666666</v>
      </c>
      <c r="BE1250" s="163">
        <v>0.19047618999999999</v>
      </c>
      <c r="BF1250" s="163">
        <v>0.22727272700000001</v>
      </c>
      <c r="BG1250" s="163">
        <v>0.21428571399999999</v>
      </c>
      <c r="BH1250" s="163">
        <v>0.44155844100000002</v>
      </c>
      <c r="BI1250" s="163">
        <v>2.3809523999999999E-2</v>
      </c>
      <c r="BJ1250" s="163">
        <v>15.6495003823246</v>
      </c>
      <c r="BK1250" s="163">
        <v>0.201263836838982</v>
      </c>
      <c r="BL1250" s="163">
        <v>-4.0508857016416897</v>
      </c>
      <c r="BM1250" s="163">
        <v>1.1652115340379301</v>
      </c>
      <c r="BN1250" s="163">
        <v>26.722637125296899</v>
      </c>
      <c r="BO1250" s="163">
        <v>-2.59532512996365E-2</v>
      </c>
      <c r="BP1250" s="163">
        <v>-0.240353870671242</v>
      </c>
      <c r="BQ1250" s="163">
        <v>1.5405924514902001</v>
      </c>
      <c r="BR1250" s="163">
        <v>-4.0925831027294199</v>
      </c>
      <c r="BS1250" s="283">
        <v>0.15971503224091099</v>
      </c>
      <c r="BT1250" s="480"/>
      <c r="BU1250" s="481"/>
      <c r="BV1250" s="482"/>
      <c r="BW1250" s="480"/>
      <c r="BX1250" s="480"/>
      <c r="BY1250" s="480"/>
      <c r="BZ1250" s="480"/>
      <c r="CA1250" s="481"/>
      <c r="CB1250" s="482"/>
      <c r="CC1250" s="480"/>
      <c r="CD1250" s="481"/>
      <c r="CE1250" s="483"/>
      <c r="CF1250" s="482"/>
      <c r="CG1250" s="480"/>
      <c r="CH1250" s="481"/>
      <c r="CI1250" s="483"/>
      <c r="CJ1250" s="482"/>
      <c r="CK1250" s="480"/>
      <c r="CL1250" s="481"/>
      <c r="CM1250" s="483"/>
      <c r="CN1250" s="482"/>
      <c r="CO1250" s="480"/>
      <c r="CP1250" s="481"/>
      <c r="CQ1250" s="483"/>
      <c r="CR1250" s="482"/>
      <c r="DH1250" s="183"/>
      <c r="DI1250" s="283">
        <v>4.16631984710693</v>
      </c>
    </row>
    <row r="1251" spans="1:113" ht="13" customHeight="1">
      <c r="A1251" s="160" t="s">
        <v>19</v>
      </c>
      <c r="C1251" s="160">
        <v>702176</v>
      </c>
      <c r="D1251" s="160">
        <v>31564</v>
      </c>
      <c r="E1251" s="160" t="s">
        <v>470</v>
      </c>
      <c r="F1251" s="160" t="s">
        <v>470</v>
      </c>
      <c r="G1251" s="175"/>
      <c r="H1251" s="162" t="s">
        <v>4485</v>
      </c>
      <c r="I1251" s="162" t="s">
        <v>2414</v>
      </c>
      <c r="J1251" s="160">
        <v>25</v>
      </c>
      <c r="Z1251" s="163">
        <v>42</v>
      </c>
      <c r="AA1251" s="163">
        <v>111</v>
      </c>
      <c r="AB1251" s="163">
        <v>97</v>
      </c>
      <c r="AC1251" s="163">
        <v>20</v>
      </c>
      <c r="AD1251" s="163">
        <v>13</v>
      </c>
      <c r="AE1251" s="163">
        <v>5</v>
      </c>
      <c r="AF1251" s="163">
        <v>1</v>
      </c>
      <c r="AG1251" s="163">
        <v>1</v>
      </c>
      <c r="AH1251" s="163">
        <v>12</v>
      </c>
      <c r="AI1251" s="163">
        <v>8</v>
      </c>
      <c r="AJ1251" s="163">
        <v>0</v>
      </c>
      <c r="AK1251" s="163">
        <v>1</v>
      </c>
      <c r="AL1251" s="163">
        <v>7</v>
      </c>
      <c r="AM1251" s="163">
        <v>0</v>
      </c>
      <c r="AN1251" s="163">
        <v>24</v>
      </c>
      <c r="AO1251" s="163">
        <v>4</v>
      </c>
      <c r="AP1251" s="163">
        <v>3</v>
      </c>
      <c r="AQ1251" s="163">
        <v>0</v>
      </c>
      <c r="AR1251" s="163">
        <v>0</v>
      </c>
      <c r="AS1251" s="163">
        <v>6.3063063000000003E-2</v>
      </c>
      <c r="AT1251" s="163">
        <v>0.21621621599999999</v>
      </c>
      <c r="AU1251" s="163">
        <v>0.44736841999999999</v>
      </c>
      <c r="AV1251" s="163">
        <v>0.19736841999999999</v>
      </c>
      <c r="AW1251" s="163">
        <v>1.315789E-2</v>
      </c>
      <c r="AX1251" s="163">
        <v>0.30263158000000001</v>
      </c>
      <c r="AY1251" s="163">
        <v>107.55200000000001</v>
      </c>
      <c r="AZ1251" s="163">
        <v>9.4527360000000005E-2</v>
      </c>
      <c r="BA1251" s="163">
        <v>0.58666666599999995</v>
      </c>
      <c r="BB1251" s="163">
        <v>0.10666666599999999</v>
      </c>
      <c r="BC1251" s="163">
        <v>0.30666666599999998</v>
      </c>
      <c r="BD1251" s="163">
        <v>0.25333333299999999</v>
      </c>
      <c r="BE1251" s="163">
        <v>0.20618556699999999</v>
      </c>
      <c r="BF1251" s="163">
        <v>0.27927927899999999</v>
      </c>
      <c r="BG1251" s="163">
        <v>0.30927834999999998</v>
      </c>
      <c r="BH1251" s="163">
        <v>0.58855762899999997</v>
      </c>
      <c r="BI1251" s="163">
        <v>0.10309278299999999</v>
      </c>
      <c r="BJ1251" s="163">
        <v>66.497548779345806</v>
      </c>
      <c r="BK1251" s="163">
        <v>0.26348014243014201</v>
      </c>
      <c r="BL1251" s="163">
        <v>-4.4605351381498899</v>
      </c>
      <c r="BM1251" s="163">
        <v>8.4058380431931798</v>
      </c>
      <c r="BN1251" s="163">
        <v>65.608446695227897</v>
      </c>
      <c r="BO1251" s="163">
        <v>-0.34158550728049603</v>
      </c>
      <c r="BP1251" s="163">
        <v>-0.34583884850144297</v>
      </c>
      <c r="BQ1251" s="163">
        <v>1.4398303746682</v>
      </c>
      <c r="BR1251" s="163">
        <v>-4.7388656244177003</v>
      </c>
      <c r="BS1251" s="283">
        <v>0.14926890917135999</v>
      </c>
      <c r="BT1251" s="480"/>
      <c r="BU1251" s="481"/>
      <c r="BV1251" s="482"/>
      <c r="BW1251" s="480"/>
      <c r="BX1251" s="480"/>
      <c r="BY1251" s="480"/>
      <c r="BZ1251" s="480"/>
      <c r="CA1251" s="481"/>
      <c r="CB1251" s="482"/>
      <c r="CC1251" s="480"/>
      <c r="CD1251" s="481"/>
      <c r="CE1251" s="483"/>
      <c r="CF1251" s="482"/>
      <c r="CG1251" s="480"/>
      <c r="CH1251" s="481"/>
      <c r="CI1251" s="483"/>
      <c r="CJ1251" s="482"/>
      <c r="CK1251" s="480"/>
      <c r="CL1251" s="481"/>
      <c r="CM1251" s="483"/>
      <c r="CN1251" s="482"/>
      <c r="CO1251" s="480"/>
      <c r="CP1251" s="481"/>
      <c r="CQ1251" s="483"/>
      <c r="CR1251" s="482"/>
      <c r="DH1251" s="183"/>
      <c r="DI1251" s="283">
        <v>2.37864649295806</v>
      </c>
    </row>
    <row r="1252" spans="1:113" ht="13" customHeight="1">
      <c r="A1252" s="160" t="s">
        <v>19</v>
      </c>
      <c r="C1252" s="160">
        <v>682663</v>
      </c>
      <c r="D1252" s="160">
        <v>26546</v>
      </c>
      <c r="E1252" s="160" t="s">
        <v>686</v>
      </c>
      <c r="F1252" s="160" t="s">
        <v>686</v>
      </c>
      <c r="G1252" s="175"/>
      <c r="H1252" s="162" t="s">
        <v>3355</v>
      </c>
      <c r="I1252" s="162" t="s">
        <v>4430</v>
      </c>
      <c r="J1252" s="160">
        <v>23</v>
      </c>
      <c r="Z1252" s="163">
        <v>64</v>
      </c>
      <c r="AA1252" s="163">
        <v>271</v>
      </c>
      <c r="AB1252" s="163">
        <v>253</v>
      </c>
      <c r="AC1252" s="163">
        <v>61</v>
      </c>
      <c r="AD1252" s="163">
        <v>32</v>
      </c>
      <c r="AE1252" s="163">
        <v>15</v>
      </c>
      <c r="AF1252" s="163">
        <v>1</v>
      </c>
      <c r="AG1252" s="163">
        <v>13</v>
      </c>
      <c r="AH1252" s="163">
        <v>33</v>
      </c>
      <c r="AI1252" s="163">
        <v>37</v>
      </c>
      <c r="AJ1252" s="163">
        <v>1</v>
      </c>
      <c r="AK1252" s="163">
        <v>2</v>
      </c>
      <c r="AL1252" s="163">
        <v>17</v>
      </c>
      <c r="AM1252" s="163">
        <v>1</v>
      </c>
      <c r="AN1252" s="163">
        <v>53</v>
      </c>
      <c r="AO1252" s="163">
        <v>0</v>
      </c>
      <c r="AP1252" s="163">
        <v>1</v>
      </c>
      <c r="AQ1252" s="163">
        <v>0</v>
      </c>
      <c r="AR1252" s="163">
        <v>7</v>
      </c>
      <c r="AS1252" s="163">
        <v>6.2730626999999997E-2</v>
      </c>
      <c r="AT1252" s="163">
        <v>0.19557195499999999</v>
      </c>
      <c r="AU1252" s="163">
        <v>0.38805970000000001</v>
      </c>
      <c r="AV1252" s="163">
        <v>0.26368159000000002</v>
      </c>
      <c r="AW1252" s="163">
        <v>0.11940299</v>
      </c>
      <c r="AX1252" s="163">
        <v>0.47761194000000001</v>
      </c>
      <c r="AY1252" s="163">
        <v>116.95</v>
      </c>
      <c r="AZ1252" s="163">
        <v>0.10887949</v>
      </c>
      <c r="BA1252" s="163">
        <v>0.47263681499999999</v>
      </c>
      <c r="BB1252" s="163">
        <v>0.17910447700000001</v>
      </c>
      <c r="BC1252" s="163">
        <v>0.34825870599999997</v>
      </c>
      <c r="BD1252" s="163">
        <v>0.255319148</v>
      </c>
      <c r="BE1252" s="163">
        <v>0.241106719</v>
      </c>
      <c r="BF1252" s="163">
        <v>0.287822878</v>
      </c>
      <c r="BG1252" s="163">
        <v>0.46245059199999999</v>
      </c>
      <c r="BH1252" s="163">
        <v>0.75027347</v>
      </c>
      <c r="BI1252" s="163">
        <v>0.221343873</v>
      </c>
      <c r="BJ1252" s="163">
        <v>145.48468189194799</v>
      </c>
      <c r="BK1252" s="163">
        <v>0.321439242362976</v>
      </c>
      <c r="BL1252" s="163">
        <v>1.69095807889224</v>
      </c>
      <c r="BM1252" s="163">
        <v>33.103454764873902</v>
      </c>
      <c r="BN1252" s="163">
        <v>103.254531682109</v>
      </c>
      <c r="BO1252" s="163">
        <v>-0.34982887777692301</v>
      </c>
      <c r="BP1252" s="163">
        <v>-2.18365713208913</v>
      </c>
      <c r="BQ1252" s="163">
        <v>1.07324374414728</v>
      </c>
      <c r="BR1252" s="163">
        <v>-1.1533004977393</v>
      </c>
      <c r="BS1252" s="283">
        <v>0.111264441827578</v>
      </c>
      <c r="BT1252" s="480"/>
      <c r="BU1252" s="481"/>
      <c r="BV1252" s="482"/>
      <c r="BW1252" s="480"/>
      <c r="BX1252" s="480"/>
      <c r="BY1252" s="480"/>
      <c r="BZ1252" s="480"/>
      <c r="CA1252" s="481"/>
      <c r="CB1252" s="482"/>
      <c r="CC1252" s="480"/>
      <c r="CD1252" s="481"/>
      <c r="CE1252" s="483"/>
      <c r="CF1252" s="482"/>
      <c r="CG1252" s="480"/>
      <c r="CH1252" s="481"/>
      <c r="CI1252" s="483"/>
      <c r="CJ1252" s="482"/>
      <c r="CK1252" s="480"/>
      <c r="CL1252" s="481"/>
      <c r="CM1252" s="483"/>
      <c r="CN1252" s="482"/>
      <c r="CO1252" s="480"/>
      <c r="CP1252" s="481"/>
      <c r="CQ1252" s="483"/>
      <c r="CR1252" s="482"/>
      <c r="DH1252" s="183"/>
      <c r="DI1252" s="283">
        <v>-6.6071867942809996</v>
      </c>
    </row>
    <row r="1253" spans="1:113" ht="13" customHeight="1">
      <c r="A1253" s="160" t="s">
        <v>19</v>
      </c>
      <c r="C1253" s="160">
        <v>689200</v>
      </c>
      <c r="D1253" s="160">
        <v>31661</v>
      </c>
      <c r="E1253" s="160" t="s">
        <v>614</v>
      </c>
      <c r="F1253" s="160" t="s">
        <v>614</v>
      </c>
      <c r="G1253" s="175"/>
      <c r="H1253" s="162" t="s">
        <v>4491</v>
      </c>
      <c r="I1253" s="162" t="s">
        <v>576</v>
      </c>
      <c r="J1253" s="160">
        <v>24</v>
      </c>
      <c r="Z1253" s="163">
        <v>11</v>
      </c>
      <c r="AA1253" s="163">
        <v>31</v>
      </c>
      <c r="AB1253" s="163">
        <v>29</v>
      </c>
      <c r="AC1253" s="163">
        <v>7</v>
      </c>
      <c r="AD1253" s="163">
        <v>6</v>
      </c>
      <c r="AE1253" s="163">
        <v>0</v>
      </c>
      <c r="AF1253" s="163">
        <v>1</v>
      </c>
      <c r="AG1253" s="163">
        <v>0</v>
      </c>
      <c r="AH1253" s="163">
        <v>3</v>
      </c>
      <c r="AI1253" s="163">
        <v>6</v>
      </c>
      <c r="AJ1253" s="163">
        <v>3</v>
      </c>
      <c r="AK1253" s="163">
        <v>0</v>
      </c>
      <c r="AL1253" s="163">
        <v>2</v>
      </c>
      <c r="AM1253" s="163">
        <v>0</v>
      </c>
      <c r="AN1253" s="163">
        <v>12</v>
      </c>
      <c r="AO1253" s="163">
        <v>0</v>
      </c>
      <c r="AP1253" s="163">
        <v>0</v>
      </c>
      <c r="AQ1253" s="163">
        <v>0</v>
      </c>
      <c r="AR1253" s="163">
        <v>1</v>
      </c>
      <c r="AS1253" s="163">
        <v>6.4516129000000005E-2</v>
      </c>
      <c r="AT1253" s="163">
        <v>0.38709677399999998</v>
      </c>
      <c r="AU1253" s="163">
        <v>0.41176470999999998</v>
      </c>
      <c r="AV1253" s="163">
        <v>0.29411765000000001</v>
      </c>
      <c r="AW1253" s="163">
        <v>5.8823529999999999E-2</v>
      </c>
      <c r="AX1253" s="163">
        <v>0.58823528999999997</v>
      </c>
      <c r="AY1253" s="163">
        <v>111.27</v>
      </c>
      <c r="AZ1253" s="163">
        <v>0.15217391</v>
      </c>
      <c r="BA1253" s="163">
        <v>0.88235294099999995</v>
      </c>
      <c r="BB1253" s="163">
        <v>5.8823528999999999E-2</v>
      </c>
      <c r="BC1253" s="163">
        <v>5.8823528999999999E-2</v>
      </c>
      <c r="BD1253" s="163">
        <v>0.41176470500000001</v>
      </c>
      <c r="BE1253" s="163">
        <v>0.24137931000000001</v>
      </c>
      <c r="BF1253" s="163">
        <v>0.29032258</v>
      </c>
      <c r="BG1253" s="163">
        <v>0.31034482699999999</v>
      </c>
      <c r="BH1253" s="163">
        <v>0.60066740699999999</v>
      </c>
      <c r="BI1253" s="163">
        <v>6.8965517000000004E-2</v>
      </c>
      <c r="BJ1253" s="163">
        <v>44.484567176737301</v>
      </c>
      <c r="BK1253" s="163">
        <v>0.26793168052550198</v>
      </c>
      <c r="BL1253" s="163">
        <v>-1.1352001820718001</v>
      </c>
      <c r="BM1253" s="163">
        <v>2.4581112469519302</v>
      </c>
      <c r="BN1253" s="163">
        <v>69.522624671471405</v>
      </c>
      <c r="BO1253" s="163">
        <v>6.1240512696392899E-2</v>
      </c>
      <c r="BP1253" s="163">
        <v>0.99497802928090096</v>
      </c>
      <c r="BQ1253" s="163">
        <v>1.0538614931489101</v>
      </c>
      <c r="BR1253" s="163">
        <v>-9.2269269845369706E-2</v>
      </c>
      <c r="BS1253" s="283">
        <v>0.10925506105973801</v>
      </c>
      <c r="BT1253" s="480"/>
      <c r="BU1253" s="481"/>
      <c r="BV1253" s="482"/>
      <c r="BW1253" s="480"/>
      <c r="BX1253" s="480"/>
      <c r="BY1253" s="480"/>
      <c r="BZ1253" s="480"/>
      <c r="CA1253" s="481"/>
      <c r="CB1253" s="482"/>
      <c r="CC1253" s="480"/>
      <c r="CD1253" s="481"/>
      <c r="CE1253" s="483"/>
      <c r="CF1253" s="482"/>
      <c r="CG1253" s="480"/>
      <c r="CH1253" s="481"/>
      <c r="CI1253" s="483"/>
      <c r="CJ1253" s="482"/>
      <c r="CK1253" s="480"/>
      <c r="CL1253" s="481"/>
      <c r="CM1253" s="483"/>
      <c r="CN1253" s="482"/>
      <c r="CO1253" s="480"/>
      <c r="CP1253" s="481"/>
      <c r="CQ1253" s="483"/>
      <c r="CR1253" s="482"/>
      <c r="DH1253" s="183"/>
      <c r="DI1253" s="283">
        <v>8.4855675697326605E-2</v>
      </c>
    </row>
    <row r="1254" spans="1:113" ht="13" customHeight="1">
      <c r="A1254" s="160" t="s">
        <v>19</v>
      </c>
      <c r="C1254" s="160">
        <v>700337</v>
      </c>
      <c r="D1254" s="160">
        <v>28022</v>
      </c>
      <c r="E1254" s="160" t="s">
        <v>164</v>
      </c>
      <c r="F1254" s="160" t="s">
        <v>164</v>
      </c>
      <c r="G1254" s="175"/>
      <c r="H1254" s="162" t="s">
        <v>4444</v>
      </c>
      <c r="I1254" s="162" t="s">
        <v>1100</v>
      </c>
      <c r="J1254" s="160">
        <v>22</v>
      </c>
      <c r="Z1254" s="163">
        <v>57</v>
      </c>
      <c r="AA1254" s="163">
        <v>197</v>
      </c>
      <c r="AB1254" s="163">
        <v>175</v>
      </c>
      <c r="AC1254" s="163">
        <v>47</v>
      </c>
      <c r="AD1254" s="163">
        <v>39</v>
      </c>
      <c r="AE1254" s="163">
        <v>7</v>
      </c>
      <c r="AF1254" s="163">
        <v>0</v>
      </c>
      <c r="AG1254" s="163">
        <v>1</v>
      </c>
      <c r="AH1254" s="163">
        <v>10</v>
      </c>
      <c r="AI1254" s="163">
        <v>19</v>
      </c>
      <c r="AJ1254" s="163">
        <v>0</v>
      </c>
      <c r="AK1254" s="163">
        <v>1</v>
      </c>
      <c r="AL1254" s="163">
        <v>19</v>
      </c>
      <c r="AM1254" s="163">
        <v>0</v>
      </c>
      <c r="AN1254" s="163">
        <v>36</v>
      </c>
      <c r="AO1254" s="163">
        <v>2</v>
      </c>
      <c r="AP1254" s="163">
        <v>1</v>
      </c>
      <c r="AQ1254" s="163">
        <v>0</v>
      </c>
      <c r="AR1254" s="163">
        <v>3</v>
      </c>
      <c r="AS1254" s="163">
        <v>9.6446699999999996E-2</v>
      </c>
      <c r="AT1254" s="163">
        <v>0.18274111600000001</v>
      </c>
      <c r="AU1254" s="163">
        <v>0.26428571000000001</v>
      </c>
      <c r="AV1254" s="163">
        <v>0.32142857000000002</v>
      </c>
      <c r="AW1254" s="163">
        <v>0</v>
      </c>
      <c r="AX1254" s="163">
        <v>0.47142856999999999</v>
      </c>
      <c r="AY1254" s="163">
        <v>109.779</v>
      </c>
      <c r="AZ1254" s="163">
        <v>6.8387100000000006E-2</v>
      </c>
      <c r="BA1254" s="163">
        <v>0.52857142800000001</v>
      </c>
      <c r="BB1254" s="163">
        <v>0.22857142799999999</v>
      </c>
      <c r="BC1254" s="163">
        <v>0.242857142</v>
      </c>
      <c r="BD1254" s="163">
        <v>0.33093525099999999</v>
      </c>
      <c r="BE1254" s="163">
        <v>0.268571428</v>
      </c>
      <c r="BF1254" s="163">
        <v>0.345177664</v>
      </c>
      <c r="BG1254" s="163">
        <v>0.32571428499999999</v>
      </c>
      <c r="BH1254" s="163">
        <v>0.67089194900000004</v>
      </c>
      <c r="BI1254" s="163">
        <v>5.7142856999999998E-2</v>
      </c>
      <c r="BJ1254" s="163">
        <v>36.858641411869598</v>
      </c>
      <c r="BK1254" s="163">
        <v>0.30506684453354199</v>
      </c>
      <c r="BL1254" s="163">
        <v>-1.35426475616671</v>
      </c>
      <c r="BM1254" s="163">
        <v>21.480649808919601</v>
      </c>
      <c r="BN1254" s="163">
        <v>93.8728605354015</v>
      </c>
      <c r="BO1254" s="163">
        <v>-0.155232979713914</v>
      </c>
      <c r="BP1254" s="163">
        <v>-0.76688384078442995</v>
      </c>
      <c r="BQ1254" s="163">
        <v>0.72712548499427399</v>
      </c>
      <c r="BR1254" s="163">
        <v>-2.15591846729196</v>
      </c>
      <c r="BS1254" s="283">
        <v>7.5381954628372994E-2</v>
      </c>
      <c r="BT1254" s="480"/>
      <c r="BU1254" s="481"/>
      <c r="BV1254" s="482"/>
      <c r="BW1254" s="480"/>
      <c r="BX1254" s="480"/>
      <c r="BY1254" s="480"/>
      <c r="BZ1254" s="480"/>
      <c r="CA1254" s="481"/>
      <c r="CB1254" s="482"/>
      <c r="CC1254" s="480"/>
      <c r="CD1254" s="481"/>
      <c r="CE1254" s="483"/>
      <c r="CF1254" s="482"/>
      <c r="CG1254" s="480"/>
      <c r="CH1254" s="481"/>
      <c r="CI1254" s="483"/>
      <c r="CJ1254" s="482"/>
      <c r="CK1254" s="480"/>
      <c r="CL1254" s="481"/>
      <c r="CM1254" s="483"/>
      <c r="CN1254" s="482"/>
      <c r="CO1254" s="480"/>
      <c r="CP1254" s="481"/>
      <c r="CQ1254" s="483"/>
      <c r="CR1254" s="482"/>
      <c r="DH1254" s="183"/>
      <c r="DI1254" s="283">
        <v>-3.8611880540847698</v>
      </c>
    </row>
    <row r="1255" spans="1:113" ht="13" customHeight="1">
      <c r="A1255" s="160" t="s">
        <v>19</v>
      </c>
      <c r="C1255" s="160">
        <v>686475</v>
      </c>
      <c r="D1255" s="160">
        <v>25779</v>
      </c>
      <c r="E1255" s="160" t="s">
        <v>2170</v>
      </c>
      <c r="F1255" s="160" t="s">
        <v>2170</v>
      </c>
      <c r="G1255" s="175"/>
      <c r="H1255" s="162" t="s">
        <v>4415</v>
      </c>
      <c r="I1255" s="162" t="s">
        <v>571</v>
      </c>
      <c r="J1255" s="160">
        <v>27</v>
      </c>
      <c r="Z1255" s="163">
        <v>20</v>
      </c>
      <c r="AA1255" s="163">
        <v>10</v>
      </c>
      <c r="AB1255" s="163">
        <v>9</v>
      </c>
      <c r="AC1255" s="163">
        <v>1</v>
      </c>
      <c r="AD1255" s="163">
        <v>1</v>
      </c>
      <c r="AE1255" s="163">
        <v>0</v>
      </c>
      <c r="AF1255" s="163">
        <v>0</v>
      </c>
      <c r="AG1255" s="163">
        <v>0</v>
      </c>
      <c r="AH1255" s="163">
        <v>3</v>
      </c>
      <c r="AI1255" s="163">
        <v>0</v>
      </c>
      <c r="AJ1255" s="163">
        <v>8</v>
      </c>
      <c r="AK1255" s="163">
        <v>0</v>
      </c>
      <c r="AL1255" s="163">
        <v>0</v>
      </c>
      <c r="AM1255" s="163">
        <v>0</v>
      </c>
      <c r="AN1255" s="163">
        <v>3</v>
      </c>
      <c r="AO1255" s="163">
        <v>1</v>
      </c>
      <c r="AP1255" s="163">
        <v>0</v>
      </c>
      <c r="AQ1255" s="163">
        <v>0</v>
      </c>
      <c r="AR1255" s="163">
        <v>0</v>
      </c>
      <c r="AS1255" s="163">
        <v>0</v>
      </c>
      <c r="AT1255" s="163">
        <v>0.3</v>
      </c>
      <c r="AU1255" s="163">
        <v>0.33333332999999998</v>
      </c>
      <c r="AV1255" s="163">
        <v>0.16666666999999999</v>
      </c>
      <c r="AW1255" s="163">
        <v>0</v>
      </c>
      <c r="AX1255" s="163">
        <v>0.33333332999999998</v>
      </c>
      <c r="AY1255" s="163">
        <v>102.82599999999999</v>
      </c>
      <c r="AZ1255" s="163">
        <v>0.13157895</v>
      </c>
      <c r="BA1255" s="163">
        <v>0.5</v>
      </c>
      <c r="BB1255" s="163">
        <v>0</v>
      </c>
      <c r="BC1255" s="163">
        <v>0.5</v>
      </c>
      <c r="BD1255" s="163">
        <v>0.16666666599999999</v>
      </c>
      <c r="BE1255" s="163">
        <v>0.111111111</v>
      </c>
      <c r="BF1255" s="163">
        <v>0.2</v>
      </c>
      <c r="BG1255" s="163">
        <v>0.111111111</v>
      </c>
      <c r="BH1255" s="163">
        <v>0.311111111</v>
      </c>
      <c r="BI1255" s="163">
        <v>0</v>
      </c>
      <c r="BJ1255" s="163">
        <v>0</v>
      </c>
      <c r="BK1255" s="163">
        <v>0.16113196611404401</v>
      </c>
      <c r="BL1255" s="163">
        <v>-1.2216493673940401</v>
      </c>
      <c r="BM1255" s="163">
        <v>-6.2516648354123502E-2</v>
      </c>
      <c r="BN1255" s="163">
        <v>-9.3213830844352099</v>
      </c>
      <c r="BO1255" s="163">
        <v>-0.21972837315993099</v>
      </c>
      <c r="BP1255" s="163">
        <v>1.51639992836862</v>
      </c>
      <c r="BQ1255" s="163">
        <v>0.72353257701348195</v>
      </c>
      <c r="BR1255" s="163">
        <v>0.25836065874051001</v>
      </c>
      <c r="BS1255" s="283">
        <v>7.5009473630276602E-2</v>
      </c>
      <c r="BT1255" s="480"/>
      <c r="BU1255" s="481"/>
      <c r="BV1255" s="482"/>
      <c r="BW1255" s="480"/>
      <c r="BX1255" s="480"/>
      <c r="BY1255" s="480"/>
      <c r="BZ1255" s="480"/>
      <c r="CA1255" s="481"/>
      <c r="CB1255" s="482"/>
      <c r="CC1255" s="480"/>
      <c r="CD1255" s="481"/>
      <c r="CE1255" s="483"/>
      <c r="CF1255" s="482"/>
      <c r="CG1255" s="480"/>
      <c r="CH1255" s="481"/>
      <c r="CI1255" s="483"/>
      <c r="CJ1255" s="482"/>
      <c r="CK1255" s="480"/>
      <c r="CL1255" s="481"/>
      <c r="CM1255" s="483"/>
      <c r="CN1255" s="482"/>
      <c r="CO1255" s="480"/>
      <c r="CP1255" s="481"/>
      <c r="CQ1255" s="483"/>
      <c r="CR1255" s="482"/>
      <c r="DH1255" s="183"/>
      <c r="DI1255" s="283">
        <v>0.12282511591911301</v>
      </c>
    </row>
    <row r="1256" spans="1:113" ht="13" customHeight="1">
      <c r="A1256" s="160" t="s">
        <v>19</v>
      </c>
      <c r="C1256" s="160">
        <v>692585</v>
      </c>
      <c r="D1256" s="160">
        <v>28552</v>
      </c>
      <c r="E1256" s="160" t="s">
        <v>246</v>
      </c>
      <c r="F1256" s="160" t="s">
        <v>246</v>
      </c>
      <c r="G1256" s="175"/>
      <c r="H1256" s="162" t="s">
        <v>4447</v>
      </c>
      <c r="I1256" s="162" t="s">
        <v>4448</v>
      </c>
      <c r="J1256" s="160">
        <v>22</v>
      </c>
      <c r="Z1256" s="163">
        <v>4</v>
      </c>
      <c r="AA1256" s="163">
        <v>13</v>
      </c>
      <c r="AB1256" s="163">
        <v>13</v>
      </c>
      <c r="AC1256" s="163">
        <v>4</v>
      </c>
      <c r="AD1256" s="163">
        <v>3</v>
      </c>
      <c r="AE1256" s="163">
        <v>1</v>
      </c>
      <c r="AF1256" s="163">
        <v>0</v>
      </c>
      <c r="AG1256" s="163">
        <v>0</v>
      </c>
      <c r="AH1256" s="163">
        <v>1</v>
      </c>
      <c r="AI1256" s="163">
        <v>1</v>
      </c>
      <c r="AJ1256" s="163">
        <v>0</v>
      </c>
      <c r="AK1256" s="163">
        <v>0</v>
      </c>
      <c r="AL1256" s="163">
        <v>0</v>
      </c>
      <c r="AM1256" s="163">
        <v>0</v>
      </c>
      <c r="AN1256" s="163">
        <v>2</v>
      </c>
      <c r="AO1256" s="163">
        <v>0</v>
      </c>
      <c r="AP1256" s="163">
        <v>0</v>
      </c>
      <c r="AQ1256" s="163">
        <v>0</v>
      </c>
      <c r="AR1256" s="163">
        <v>0</v>
      </c>
      <c r="AS1256" s="163">
        <v>0</v>
      </c>
      <c r="AT1256" s="163">
        <v>0.15384615300000001</v>
      </c>
      <c r="AU1256" s="163">
        <v>0.81818181999999995</v>
      </c>
      <c r="AV1256" s="163">
        <v>0.18181818</v>
      </c>
      <c r="AW1256" s="163">
        <v>0</v>
      </c>
      <c r="AX1256" s="163">
        <v>0.27272727000000002</v>
      </c>
      <c r="AY1256" s="163">
        <v>101.11499999999999</v>
      </c>
      <c r="AZ1256" s="163">
        <v>0.18181818</v>
      </c>
      <c r="BA1256" s="163">
        <v>0.54545454500000001</v>
      </c>
      <c r="BB1256" s="163">
        <v>0.181818181</v>
      </c>
      <c r="BC1256" s="163">
        <v>0.27272727200000002</v>
      </c>
      <c r="BD1256" s="163">
        <v>0.36363636300000002</v>
      </c>
      <c r="BE1256" s="163">
        <v>0.307692307</v>
      </c>
      <c r="BF1256" s="163">
        <v>0.307692307</v>
      </c>
      <c r="BG1256" s="163">
        <v>0.384615384</v>
      </c>
      <c r="BH1256" s="163">
        <v>0.692307691</v>
      </c>
      <c r="BI1256" s="163">
        <v>7.6923077000000006E-2</v>
      </c>
      <c r="BJ1256" s="163">
        <v>50.559923958206099</v>
      </c>
      <c r="BK1256" s="163">
        <v>0.30167488868419901</v>
      </c>
      <c r="BL1256" s="163">
        <v>-0.124687750380963</v>
      </c>
      <c r="BM1256" s="163">
        <v>1.3821847843709201</v>
      </c>
      <c r="BN1256" s="163">
        <v>78.090236697529406</v>
      </c>
      <c r="BO1256" s="163">
        <v>-9.1371221868226608E-3</v>
      </c>
      <c r="BP1256" s="163">
        <v>-5.5110028479248202E-2</v>
      </c>
      <c r="BQ1256" s="163">
        <v>0.49471679281023001</v>
      </c>
      <c r="BR1256" s="163">
        <v>-0.38785447461950801</v>
      </c>
      <c r="BS1256" s="283">
        <v>5.1287872037394898E-2</v>
      </c>
      <c r="BT1256" s="480"/>
      <c r="BU1256" s="481"/>
      <c r="BV1256" s="482"/>
      <c r="BW1256" s="480"/>
      <c r="BX1256" s="480"/>
      <c r="BY1256" s="480"/>
      <c r="BZ1256" s="480"/>
      <c r="CA1256" s="481"/>
      <c r="CB1256" s="482"/>
      <c r="CC1256" s="480"/>
      <c r="CD1256" s="481"/>
      <c r="CE1256" s="483"/>
      <c r="CF1256" s="482"/>
      <c r="CG1256" s="480"/>
      <c r="CH1256" s="481"/>
      <c r="CI1256" s="483"/>
      <c r="CJ1256" s="482"/>
      <c r="CK1256" s="480"/>
      <c r="CL1256" s="481"/>
      <c r="CM1256" s="483"/>
      <c r="CN1256" s="482"/>
      <c r="CO1256" s="480"/>
      <c r="CP1256" s="481"/>
      <c r="CQ1256" s="483"/>
      <c r="CR1256" s="482"/>
      <c r="DH1256" s="183"/>
      <c r="DI1256" s="283">
        <v>0.45881295204162598</v>
      </c>
    </row>
    <row r="1257" spans="1:113" ht="13" customHeight="1">
      <c r="A1257" s="160" t="s">
        <v>19</v>
      </c>
      <c r="C1257" s="160">
        <v>694374</v>
      </c>
      <c r="D1257" s="160">
        <v>29571</v>
      </c>
      <c r="E1257" s="160" t="s">
        <v>45</v>
      </c>
      <c r="F1257" s="160" t="s">
        <v>45</v>
      </c>
      <c r="G1257" s="175"/>
      <c r="H1257" s="162" t="s">
        <v>4454</v>
      </c>
      <c r="I1257" s="162" t="s">
        <v>175</v>
      </c>
      <c r="J1257" s="160">
        <v>26</v>
      </c>
      <c r="Z1257" s="163">
        <v>59</v>
      </c>
      <c r="AA1257" s="163">
        <v>173</v>
      </c>
      <c r="AB1257" s="163">
        <v>155</v>
      </c>
      <c r="AC1257" s="163">
        <v>31</v>
      </c>
      <c r="AD1257" s="163">
        <v>19</v>
      </c>
      <c r="AE1257" s="163">
        <v>6</v>
      </c>
      <c r="AF1257" s="163">
        <v>0</v>
      </c>
      <c r="AG1257" s="163">
        <v>6</v>
      </c>
      <c r="AH1257" s="163">
        <v>21</v>
      </c>
      <c r="AI1257" s="163">
        <v>14</v>
      </c>
      <c r="AJ1257" s="163">
        <v>7</v>
      </c>
      <c r="AK1257" s="163">
        <v>2</v>
      </c>
      <c r="AL1257" s="163">
        <v>13</v>
      </c>
      <c r="AM1257" s="163">
        <v>0</v>
      </c>
      <c r="AN1257" s="163">
        <v>47</v>
      </c>
      <c r="AO1257" s="163">
        <v>1</v>
      </c>
      <c r="AP1257" s="163">
        <v>3</v>
      </c>
      <c r="AQ1257" s="163">
        <v>1</v>
      </c>
      <c r="AR1257" s="163">
        <v>4</v>
      </c>
      <c r="AS1257" s="163">
        <v>7.5144507999999999E-2</v>
      </c>
      <c r="AT1257" s="163">
        <v>0.27167629999999998</v>
      </c>
      <c r="AU1257" s="163">
        <v>0.47321428999999998</v>
      </c>
      <c r="AV1257" s="163">
        <v>0.1875</v>
      </c>
      <c r="AW1257" s="163">
        <v>8.9285710000000004E-2</v>
      </c>
      <c r="AX1257" s="163">
        <v>0.42857142999999998</v>
      </c>
      <c r="AY1257" s="163">
        <v>110.971</v>
      </c>
      <c r="AZ1257" s="163">
        <v>0.14634146000000001</v>
      </c>
      <c r="BA1257" s="163">
        <v>0.49090908999999999</v>
      </c>
      <c r="BB1257" s="163">
        <v>0.13636363600000001</v>
      </c>
      <c r="BC1257" s="163">
        <v>0.372727272</v>
      </c>
      <c r="BD1257" s="163">
        <v>0.23809523799999999</v>
      </c>
      <c r="BE1257" s="163">
        <v>0.2</v>
      </c>
      <c r="BF1257" s="163">
        <v>0.26162790600000002</v>
      </c>
      <c r="BG1257" s="163">
        <v>0.35483870899999997</v>
      </c>
      <c r="BH1257" s="163">
        <v>0.616466615</v>
      </c>
      <c r="BI1257" s="163">
        <v>0.15483870899999999</v>
      </c>
      <c r="BJ1257" s="163">
        <v>101.772233484976</v>
      </c>
      <c r="BK1257" s="163">
        <v>0.270486953646637</v>
      </c>
      <c r="BL1257" s="163">
        <v>-5.9810616603295301</v>
      </c>
      <c r="BM1257" s="163">
        <v>14.071934379061</v>
      </c>
      <c r="BN1257" s="163">
        <v>68.905598887694097</v>
      </c>
      <c r="BO1257" s="163">
        <v>-0.809385550654663</v>
      </c>
      <c r="BP1257" s="163">
        <v>0.698774062562733</v>
      </c>
      <c r="BQ1257" s="163">
        <v>0.25737257151053999</v>
      </c>
      <c r="BR1257" s="163">
        <v>-5.5855428354057501</v>
      </c>
      <c r="BS1257" s="283">
        <v>2.66821173354253E-2</v>
      </c>
      <c r="BT1257" s="480"/>
      <c r="BU1257" s="481"/>
      <c r="BV1257" s="482"/>
      <c r="BW1257" s="480"/>
      <c r="BX1257" s="480"/>
      <c r="BY1257" s="480"/>
      <c r="BZ1257" s="480"/>
      <c r="CA1257" s="481"/>
      <c r="CB1257" s="482"/>
      <c r="CC1257" s="480"/>
      <c r="CD1257" s="481"/>
      <c r="CE1257" s="483"/>
      <c r="CF1257" s="482"/>
      <c r="CG1257" s="480"/>
      <c r="CH1257" s="481"/>
      <c r="CI1257" s="483"/>
      <c r="CJ1257" s="482"/>
      <c r="CK1257" s="480"/>
      <c r="CL1257" s="481"/>
      <c r="CM1257" s="483"/>
      <c r="CN1257" s="482"/>
      <c r="CO1257" s="480"/>
      <c r="CP1257" s="481"/>
      <c r="CQ1257" s="483"/>
      <c r="CR1257" s="482"/>
      <c r="DH1257" s="183"/>
      <c r="DI1257" s="283">
        <v>0.20367013290524399</v>
      </c>
    </row>
    <row r="1258" spans="1:113" ht="13" customHeight="1">
      <c r="A1258" s="160" t="s">
        <v>19</v>
      </c>
      <c r="C1258" s="160">
        <v>691781</v>
      </c>
      <c r="D1258" s="160">
        <v>29993</v>
      </c>
      <c r="E1258" s="160" t="s">
        <v>2171</v>
      </c>
      <c r="F1258" s="160" t="s">
        <v>2171</v>
      </c>
      <c r="G1258" s="175"/>
      <c r="H1258" s="162" t="s">
        <v>4466</v>
      </c>
      <c r="I1258" s="162" t="s">
        <v>1778</v>
      </c>
      <c r="J1258" s="160">
        <v>22</v>
      </c>
      <c r="Z1258" s="163">
        <v>18</v>
      </c>
      <c r="AA1258" s="163">
        <v>78</v>
      </c>
      <c r="AB1258" s="163">
        <v>73</v>
      </c>
      <c r="AC1258" s="163">
        <v>18</v>
      </c>
      <c r="AD1258" s="163">
        <v>15</v>
      </c>
      <c r="AE1258" s="163">
        <v>3</v>
      </c>
      <c r="AF1258" s="163">
        <v>0</v>
      </c>
      <c r="AG1258" s="163">
        <v>0</v>
      </c>
      <c r="AH1258" s="163">
        <v>4</v>
      </c>
      <c r="AI1258" s="163">
        <v>8</v>
      </c>
      <c r="AJ1258" s="163">
        <v>2</v>
      </c>
      <c r="AK1258" s="163">
        <v>0</v>
      </c>
      <c r="AL1258" s="163">
        <v>4</v>
      </c>
      <c r="AM1258" s="163">
        <v>0</v>
      </c>
      <c r="AN1258" s="163">
        <v>20</v>
      </c>
      <c r="AO1258" s="163">
        <v>0</v>
      </c>
      <c r="AP1258" s="163">
        <v>1</v>
      </c>
      <c r="AQ1258" s="163">
        <v>0</v>
      </c>
      <c r="AR1258" s="163">
        <v>2</v>
      </c>
      <c r="AS1258" s="163">
        <v>5.1282051000000002E-2</v>
      </c>
      <c r="AT1258" s="163">
        <v>0.256410256</v>
      </c>
      <c r="AU1258" s="163">
        <v>0.35185185000000002</v>
      </c>
      <c r="AV1258" s="163">
        <v>0.27777777999999997</v>
      </c>
      <c r="AW1258" s="163">
        <v>1.851852E-2</v>
      </c>
      <c r="AX1258" s="163">
        <v>0.46296295999999998</v>
      </c>
      <c r="AY1258" s="163">
        <v>109.587</v>
      </c>
      <c r="AZ1258" s="163">
        <v>0.18045112999999999</v>
      </c>
      <c r="BA1258" s="163">
        <v>0.42592592499999998</v>
      </c>
      <c r="BB1258" s="163">
        <v>0.24074074000000001</v>
      </c>
      <c r="BC1258" s="163">
        <v>0.33333333300000001</v>
      </c>
      <c r="BD1258" s="163">
        <v>0.33333333300000001</v>
      </c>
      <c r="BE1258" s="163">
        <v>0.246575342</v>
      </c>
      <c r="BF1258" s="163">
        <v>0.28205128200000001</v>
      </c>
      <c r="BG1258" s="163">
        <v>0.287671232</v>
      </c>
      <c r="BH1258" s="163">
        <v>0.56972251399999996</v>
      </c>
      <c r="BI1258" s="163">
        <v>4.1095890000000003E-2</v>
      </c>
      <c r="BJ1258" s="163">
        <v>27.011465927121002</v>
      </c>
      <c r="BK1258" s="163">
        <v>0.254607339700063</v>
      </c>
      <c r="BL1258" s="163">
        <v>-3.688778616894</v>
      </c>
      <c r="BM1258" s="163">
        <v>5.3524565916173401</v>
      </c>
      <c r="BN1258" s="163">
        <v>59.314500771213702</v>
      </c>
      <c r="BO1258" s="163">
        <v>-0.22708689956367301</v>
      </c>
      <c r="BP1258" s="163">
        <v>0.23038172489032099</v>
      </c>
      <c r="BQ1258" s="163">
        <v>6.4639527410297701E-2</v>
      </c>
      <c r="BR1258" s="163">
        <v>-3.4769720387979999</v>
      </c>
      <c r="BS1258" s="283">
        <v>6.7012558671092999E-3</v>
      </c>
      <c r="BT1258" s="480"/>
      <c r="BU1258" s="481"/>
      <c r="BV1258" s="482"/>
      <c r="BW1258" s="480"/>
      <c r="BX1258" s="480"/>
      <c r="BY1258" s="480"/>
      <c r="BZ1258" s="480"/>
      <c r="CA1258" s="481"/>
      <c r="CB1258" s="482"/>
      <c r="CC1258" s="480"/>
      <c r="CD1258" s="481"/>
      <c r="CE1258" s="483"/>
      <c r="CF1258" s="482"/>
      <c r="CG1258" s="480"/>
      <c r="CH1258" s="481"/>
      <c r="CI1258" s="483"/>
      <c r="CJ1258" s="482"/>
      <c r="CK1258" s="480"/>
      <c r="CL1258" s="481"/>
      <c r="CM1258" s="483"/>
      <c r="CN1258" s="482"/>
      <c r="CO1258" s="480"/>
      <c r="CP1258" s="481"/>
      <c r="CQ1258" s="483"/>
      <c r="CR1258" s="482"/>
      <c r="DH1258" s="183"/>
      <c r="DI1258" s="283">
        <v>0.99906167387962297</v>
      </c>
    </row>
    <row r="1259" spans="1:113" ht="13" customHeight="1">
      <c r="A1259" s="160" t="s">
        <v>19</v>
      </c>
      <c r="C1259" s="160">
        <v>805249</v>
      </c>
      <c r="D1259" s="160">
        <v>31792</v>
      </c>
      <c r="E1259" s="160" t="s">
        <v>13</v>
      </c>
      <c r="F1259" s="160" t="s">
        <v>13</v>
      </c>
      <c r="G1259" s="175"/>
      <c r="H1259" s="162" t="s">
        <v>453</v>
      </c>
      <c r="I1259" s="162" t="s">
        <v>2384</v>
      </c>
      <c r="J1259" s="160">
        <v>25</v>
      </c>
      <c r="Z1259" s="163">
        <v>23</v>
      </c>
      <c r="AA1259" s="163">
        <v>88</v>
      </c>
      <c r="AB1259" s="163">
        <v>79</v>
      </c>
      <c r="AC1259" s="163">
        <v>20</v>
      </c>
      <c r="AD1259" s="163">
        <v>15</v>
      </c>
      <c r="AE1259" s="163">
        <v>4</v>
      </c>
      <c r="AF1259" s="163">
        <v>0</v>
      </c>
      <c r="AG1259" s="163">
        <v>1</v>
      </c>
      <c r="AH1259" s="163">
        <v>10</v>
      </c>
      <c r="AI1259" s="163">
        <v>10</v>
      </c>
      <c r="AJ1259" s="163">
        <v>1</v>
      </c>
      <c r="AK1259" s="163">
        <v>2</v>
      </c>
      <c r="AL1259" s="163">
        <v>5</v>
      </c>
      <c r="AM1259" s="163">
        <v>0</v>
      </c>
      <c r="AN1259" s="163">
        <v>22</v>
      </c>
      <c r="AO1259" s="163">
        <v>4</v>
      </c>
      <c r="AP1259" s="163">
        <v>0</v>
      </c>
      <c r="AQ1259" s="163">
        <v>0</v>
      </c>
      <c r="AR1259" s="163">
        <v>1</v>
      </c>
      <c r="AS1259" s="163">
        <v>5.6818181000000002E-2</v>
      </c>
      <c r="AT1259" s="163">
        <v>0.25</v>
      </c>
      <c r="AU1259" s="163">
        <v>0.50877192999999998</v>
      </c>
      <c r="AV1259" s="163">
        <v>0.24561404000000001</v>
      </c>
      <c r="AW1259" s="163">
        <v>8.77193E-2</v>
      </c>
      <c r="AX1259" s="163">
        <v>0.47368420999999999</v>
      </c>
      <c r="AY1259" s="163">
        <v>111.214</v>
      </c>
      <c r="AZ1259" s="163">
        <v>0.16719243</v>
      </c>
      <c r="BA1259" s="163">
        <v>0.35714285699999998</v>
      </c>
      <c r="BB1259" s="163">
        <v>0.30357142799999998</v>
      </c>
      <c r="BC1259" s="163">
        <v>0.33928571400000002</v>
      </c>
      <c r="BD1259" s="163">
        <v>0.33928571400000002</v>
      </c>
      <c r="BE1259" s="163">
        <v>0.25316455599999999</v>
      </c>
      <c r="BF1259" s="163">
        <v>0.32954545400000002</v>
      </c>
      <c r="BG1259" s="163">
        <v>0.34177215100000002</v>
      </c>
      <c r="BH1259" s="163">
        <v>0.67131760500000004</v>
      </c>
      <c r="BI1259" s="163">
        <v>8.8607594999999997E-2</v>
      </c>
      <c r="BJ1259" s="163">
        <v>58.239912390913901</v>
      </c>
      <c r="BK1259" s="163">
        <v>0.30424480682069599</v>
      </c>
      <c r="BL1259" s="163">
        <v>-0.662893874230852</v>
      </c>
      <c r="BM1259" s="163">
        <v>9.5374740533204108</v>
      </c>
      <c r="BN1259" s="163">
        <v>91.502746620908894</v>
      </c>
      <c r="BO1259" s="163">
        <v>0.39402853977610802</v>
      </c>
      <c r="BP1259" s="163">
        <v>-1.2751261927187401</v>
      </c>
      <c r="BQ1259" s="163">
        <v>5.7311112401017703E-2</v>
      </c>
      <c r="BR1259" s="163">
        <v>-2.14868272993253</v>
      </c>
      <c r="BS1259" s="283">
        <v>5.9415104598474402E-3</v>
      </c>
      <c r="BT1259" s="480"/>
      <c r="BU1259" s="481"/>
      <c r="BV1259" s="482"/>
      <c r="BW1259" s="480"/>
      <c r="BX1259" s="480"/>
      <c r="BY1259" s="480"/>
      <c r="BZ1259" s="480"/>
      <c r="CA1259" s="481"/>
      <c r="CB1259" s="482"/>
      <c r="CC1259" s="480"/>
      <c r="CD1259" s="481"/>
      <c r="CE1259" s="483"/>
      <c r="CF1259" s="482"/>
      <c r="CG1259" s="480"/>
      <c r="CH1259" s="481"/>
      <c r="CI1259" s="483"/>
      <c r="CJ1259" s="482"/>
      <c r="CK1259" s="480"/>
      <c r="CL1259" s="481"/>
      <c r="CM1259" s="483"/>
      <c r="CN1259" s="482"/>
      <c r="CO1259" s="480"/>
      <c r="CP1259" s="481"/>
      <c r="CQ1259" s="483"/>
      <c r="CR1259" s="482"/>
      <c r="DH1259" s="183"/>
      <c r="DI1259" s="283">
        <v>-0.66252398490905695</v>
      </c>
    </row>
    <row r="1260" spans="1:113" ht="13" customHeight="1">
      <c r="A1260" s="160" t="s">
        <v>19</v>
      </c>
      <c r="C1260" s="160">
        <v>683090</v>
      </c>
      <c r="D1260" s="160">
        <v>25980</v>
      </c>
      <c r="E1260" s="160" t="s">
        <v>18</v>
      </c>
      <c r="F1260" s="160" t="s">
        <v>18</v>
      </c>
      <c r="G1260" s="175"/>
      <c r="H1260" s="162" t="s">
        <v>829</v>
      </c>
      <c r="I1260" s="162" t="s">
        <v>1635</v>
      </c>
      <c r="J1260" s="160">
        <v>24</v>
      </c>
      <c r="Z1260" s="163">
        <v>17</v>
      </c>
      <c r="AA1260" s="163">
        <v>43</v>
      </c>
      <c r="AB1260" s="163">
        <v>42</v>
      </c>
      <c r="AC1260" s="163">
        <v>10</v>
      </c>
      <c r="AD1260" s="163">
        <v>4</v>
      </c>
      <c r="AE1260" s="163">
        <v>2</v>
      </c>
      <c r="AF1260" s="163">
        <v>1</v>
      </c>
      <c r="AG1260" s="163">
        <v>3</v>
      </c>
      <c r="AH1260" s="163">
        <v>6</v>
      </c>
      <c r="AI1260" s="163">
        <v>6</v>
      </c>
      <c r="AJ1260" s="163">
        <v>0</v>
      </c>
      <c r="AK1260" s="163">
        <v>0</v>
      </c>
      <c r="AL1260" s="163">
        <v>0</v>
      </c>
      <c r="AM1260" s="163">
        <v>0</v>
      </c>
      <c r="AN1260" s="163">
        <v>16</v>
      </c>
      <c r="AO1260" s="163">
        <v>1</v>
      </c>
      <c r="AP1260" s="163">
        <v>0</v>
      </c>
      <c r="AQ1260" s="163">
        <v>0</v>
      </c>
      <c r="AR1260" s="163">
        <v>2</v>
      </c>
      <c r="AS1260" s="163">
        <v>0</v>
      </c>
      <c r="AT1260" s="163">
        <v>0.37209302300000002</v>
      </c>
      <c r="AU1260" s="163">
        <v>0.53846154000000002</v>
      </c>
      <c r="AV1260" s="163">
        <v>0.11538461999999999</v>
      </c>
      <c r="AW1260" s="163">
        <v>0.19230769</v>
      </c>
      <c r="AX1260" s="163">
        <v>0.57692308000000003</v>
      </c>
      <c r="AY1260" s="163">
        <v>108.086</v>
      </c>
      <c r="AZ1260" s="163">
        <v>0.19580420000000001</v>
      </c>
      <c r="BA1260" s="163">
        <v>0.53846153799999996</v>
      </c>
      <c r="BB1260" s="163">
        <v>0.115384615</v>
      </c>
      <c r="BC1260" s="163">
        <v>0.34615384599999999</v>
      </c>
      <c r="BD1260" s="163">
        <v>0.30434782599999999</v>
      </c>
      <c r="BE1260" s="163">
        <v>0.23809523799999999</v>
      </c>
      <c r="BF1260" s="163">
        <v>0.25581395299999998</v>
      </c>
      <c r="BG1260" s="163">
        <v>0.54761904699999997</v>
      </c>
      <c r="BH1260" s="163">
        <v>0.80343299999999995</v>
      </c>
      <c r="BI1260" s="163">
        <v>0.30952380899999998</v>
      </c>
      <c r="BJ1260" s="163">
        <v>199.65097447554999</v>
      </c>
      <c r="BK1260" s="163">
        <v>0.339007471883019</v>
      </c>
      <c r="BL1260" s="163">
        <v>0.87340249127476999</v>
      </c>
      <c r="BM1260" s="163">
        <v>5.8576731831464102</v>
      </c>
      <c r="BN1260" s="163">
        <v>117.31973622022799</v>
      </c>
      <c r="BO1260" s="163">
        <v>2.0505970420991601E-2</v>
      </c>
      <c r="BP1260" s="163">
        <v>8.7402085307985503E-2</v>
      </c>
      <c r="BQ1260" s="163">
        <v>-3.7635771029148099E-2</v>
      </c>
      <c r="BR1260" s="163">
        <v>0.94443758071168804</v>
      </c>
      <c r="BS1260" s="283">
        <v>-3.9017446681096401E-3</v>
      </c>
      <c r="BT1260" s="480"/>
      <c r="BU1260" s="481"/>
      <c r="BV1260" s="482"/>
      <c r="BW1260" s="480"/>
      <c r="BX1260" s="480"/>
      <c r="BY1260" s="480"/>
      <c r="BZ1260" s="480"/>
      <c r="CA1260" s="481"/>
      <c r="CB1260" s="482"/>
      <c r="CC1260" s="480"/>
      <c r="CD1260" s="481"/>
      <c r="CE1260" s="483"/>
      <c r="CF1260" s="482"/>
      <c r="CG1260" s="480"/>
      <c r="CH1260" s="481"/>
      <c r="CI1260" s="483"/>
      <c r="CJ1260" s="482"/>
      <c r="CK1260" s="480"/>
      <c r="CL1260" s="481"/>
      <c r="CM1260" s="483"/>
      <c r="CN1260" s="482"/>
      <c r="CO1260" s="480"/>
      <c r="CP1260" s="481"/>
      <c r="CQ1260" s="483"/>
      <c r="CR1260" s="482"/>
      <c r="DH1260" s="183"/>
      <c r="DI1260" s="283">
        <v>-2.4541646018624301</v>
      </c>
    </row>
    <row r="1261" spans="1:113" ht="13" customHeight="1">
      <c r="A1261" s="160" t="s">
        <v>19</v>
      </c>
      <c r="C1261" s="160">
        <v>624513</v>
      </c>
      <c r="D1261" s="160">
        <v>15055</v>
      </c>
      <c r="E1261" s="160" t="s">
        <v>213</v>
      </c>
      <c r="F1261" s="160" t="s">
        <v>213</v>
      </c>
      <c r="G1261" s="175"/>
      <c r="H1261" s="162" t="s">
        <v>4061</v>
      </c>
      <c r="I1261" s="162" t="s">
        <v>2264</v>
      </c>
      <c r="J1261" s="160">
        <v>30</v>
      </c>
      <c r="Z1261" s="163">
        <v>2</v>
      </c>
      <c r="AA1261" s="163">
        <v>7</v>
      </c>
      <c r="AB1261" s="163">
        <v>7</v>
      </c>
      <c r="AC1261" s="163">
        <v>2</v>
      </c>
      <c r="AD1261" s="163">
        <v>2</v>
      </c>
      <c r="AE1261" s="163">
        <v>0</v>
      </c>
      <c r="AF1261" s="163">
        <v>0</v>
      </c>
      <c r="AG1261" s="163">
        <v>0</v>
      </c>
      <c r="AH1261" s="163">
        <v>2</v>
      </c>
      <c r="AI1261" s="163">
        <v>0</v>
      </c>
      <c r="AJ1261" s="163">
        <v>0</v>
      </c>
      <c r="AK1261" s="163">
        <v>0</v>
      </c>
      <c r="AL1261" s="163">
        <v>0</v>
      </c>
      <c r="AM1261" s="163">
        <v>0</v>
      </c>
      <c r="AN1261" s="163">
        <v>4</v>
      </c>
      <c r="AO1261" s="163">
        <v>0</v>
      </c>
      <c r="AP1261" s="163">
        <v>0</v>
      </c>
      <c r="AQ1261" s="163">
        <v>0</v>
      </c>
      <c r="AR1261" s="163">
        <v>0</v>
      </c>
      <c r="AS1261" s="163">
        <v>0</v>
      </c>
      <c r="AT1261" s="163">
        <v>0.571428571</v>
      </c>
      <c r="AU1261" s="163">
        <v>0.33333332999999998</v>
      </c>
      <c r="AV1261" s="163">
        <v>0.66666667000000002</v>
      </c>
      <c r="AW1261" s="163">
        <v>0</v>
      </c>
      <c r="AX1261" s="163">
        <v>0</v>
      </c>
      <c r="AY1261" s="163">
        <v>78.352800000000002</v>
      </c>
      <c r="AZ1261" s="163">
        <v>0.21428570999999999</v>
      </c>
      <c r="BA1261" s="163">
        <v>1</v>
      </c>
      <c r="BB1261" s="163">
        <v>0</v>
      </c>
      <c r="BC1261" s="163">
        <v>0</v>
      </c>
      <c r="BD1261" s="163">
        <v>0.66666666600000002</v>
      </c>
      <c r="BE1261" s="163">
        <v>0.28571428500000001</v>
      </c>
      <c r="BF1261" s="163">
        <v>0.28571428500000001</v>
      </c>
      <c r="BG1261" s="163">
        <v>0.28571428500000001</v>
      </c>
      <c r="BH1261" s="163">
        <v>0.57142857000000002</v>
      </c>
      <c r="BI1261" s="163">
        <v>0</v>
      </c>
      <c r="BJ1261" s="163">
        <v>0</v>
      </c>
      <c r="BK1261" s="163">
        <v>0.25337409973144498</v>
      </c>
      <c r="BL1261" s="163">
        <v>-0.33795893090962997</v>
      </c>
      <c r="BM1261" s="163">
        <v>0.47343397241831098</v>
      </c>
      <c r="BN1261" s="163">
        <v>60.101685925746203</v>
      </c>
      <c r="BO1261" s="163">
        <v>-0.13478432723908801</v>
      </c>
      <c r="BP1261" s="163">
        <v>-0.103063567541539</v>
      </c>
      <c r="BQ1261" s="163">
        <v>-0.11100329264253</v>
      </c>
      <c r="BR1261" s="163">
        <v>-0.424460453830656</v>
      </c>
      <c r="BS1261" s="283">
        <v>-1.15078419643689E-2</v>
      </c>
      <c r="BT1261" s="480"/>
      <c r="BU1261" s="481"/>
      <c r="BV1261" s="482"/>
      <c r="BW1261" s="480"/>
      <c r="BX1261" s="480"/>
      <c r="BY1261" s="480"/>
      <c r="BZ1261" s="480"/>
      <c r="CA1261" s="481"/>
      <c r="CB1261" s="482"/>
      <c r="CC1261" s="480"/>
      <c r="CD1261" s="481"/>
      <c r="CE1261" s="483"/>
      <c r="CF1261" s="482"/>
      <c r="CG1261" s="480"/>
      <c r="CH1261" s="481"/>
      <c r="CI1261" s="483"/>
      <c r="CJ1261" s="482"/>
      <c r="CK1261" s="480"/>
      <c r="CL1261" s="481"/>
      <c r="CM1261" s="483"/>
      <c r="CN1261" s="482"/>
      <c r="CO1261" s="480"/>
      <c r="CP1261" s="481"/>
      <c r="CQ1261" s="483"/>
      <c r="CR1261" s="482"/>
      <c r="DH1261" s="183"/>
      <c r="DI1261" s="283">
        <v>7.3814399540424305E-2</v>
      </c>
    </row>
    <row r="1262" spans="1:113" ht="13" customHeight="1">
      <c r="A1262" s="160" t="s">
        <v>19</v>
      </c>
      <c r="C1262" s="160">
        <v>689041</v>
      </c>
      <c r="D1262" s="160">
        <v>31793</v>
      </c>
      <c r="E1262" s="160" t="s">
        <v>598</v>
      </c>
      <c r="F1262" s="160" t="s">
        <v>598</v>
      </c>
      <c r="G1262" s="175"/>
      <c r="H1262" s="162" t="s">
        <v>251</v>
      </c>
      <c r="I1262" s="162" t="s">
        <v>4496</v>
      </c>
      <c r="J1262" s="160">
        <v>25</v>
      </c>
      <c r="Z1262" s="163">
        <v>3</v>
      </c>
      <c r="AA1262" s="163">
        <v>10</v>
      </c>
      <c r="AB1262" s="163">
        <v>8</v>
      </c>
      <c r="AC1262" s="163">
        <v>1</v>
      </c>
      <c r="AD1262" s="163">
        <v>0</v>
      </c>
      <c r="AE1262" s="163">
        <v>1</v>
      </c>
      <c r="AF1262" s="163">
        <v>0</v>
      </c>
      <c r="AG1262" s="163">
        <v>0</v>
      </c>
      <c r="AH1262" s="163">
        <v>2</v>
      </c>
      <c r="AI1262" s="163">
        <v>2</v>
      </c>
      <c r="AJ1262" s="163">
        <v>0</v>
      </c>
      <c r="AK1262" s="163">
        <v>0</v>
      </c>
      <c r="AL1262" s="163">
        <v>1</v>
      </c>
      <c r="AM1262" s="163">
        <v>0</v>
      </c>
      <c r="AN1262" s="163">
        <v>0</v>
      </c>
      <c r="AO1262" s="163">
        <v>0</v>
      </c>
      <c r="AP1262" s="163">
        <v>1</v>
      </c>
      <c r="AQ1262" s="163">
        <v>0</v>
      </c>
      <c r="AR1262" s="163">
        <v>0</v>
      </c>
      <c r="AS1262" s="163">
        <v>0.1</v>
      </c>
      <c r="AT1262" s="163">
        <v>0</v>
      </c>
      <c r="AU1262" s="163">
        <v>0.33333332999999998</v>
      </c>
      <c r="AV1262" s="163">
        <v>0.33333332999999998</v>
      </c>
      <c r="AW1262" s="163">
        <v>0</v>
      </c>
      <c r="AX1262" s="163">
        <v>0.33333332999999998</v>
      </c>
      <c r="AY1262" s="163">
        <v>101.42700000000001</v>
      </c>
      <c r="AZ1262" s="163">
        <v>2.9411759999999999E-2</v>
      </c>
      <c r="BA1262" s="163">
        <v>0.55555555499999998</v>
      </c>
      <c r="BB1262" s="163">
        <v>0</v>
      </c>
      <c r="BC1262" s="163">
        <v>0.44444444399999999</v>
      </c>
      <c r="BD1262" s="163">
        <v>0.111111111</v>
      </c>
      <c r="BE1262" s="163">
        <v>0.125</v>
      </c>
      <c r="BF1262" s="163">
        <v>0.2</v>
      </c>
      <c r="BG1262" s="163">
        <v>0.25</v>
      </c>
      <c r="BH1262" s="163">
        <v>0.45</v>
      </c>
      <c r="BI1262" s="163">
        <v>0.125</v>
      </c>
      <c r="BJ1262" s="163">
        <v>80.628278290035396</v>
      </c>
      <c r="BK1262" s="163">
        <v>0.19546444416046099</v>
      </c>
      <c r="BL1262" s="163">
        <v>-0.94664941752394305</v>
      </c>
      <c r="BM1262" s="163">
        <v>0.212483301515973</v>
      </c>
      <c r="BN1262" s="163">
        <v>24.9789733206613</v>
      </c>
      <c r="BO1262" s="163">
        <v>-3.5091139049792303E-2</v>
      </c>
      <c r="BP1262" s="163">
        <v>0.10302224801853201</v>
      </c>
      <c r="BQ1262" s="163">
        <v>-0.337312802449517</v>
      </c>
      <c r="BR1262" s="163">
        <v>-0.76029831148748905</v>
      </c>
      <c r="BS1262" s="283">
        <v>-3.4969615141489802E-2</v>
      </c>
      <c r="BT1262" s="480"/>
      <c r="BU1262" s="481"/>
      <c r="BV1262" s="482"/>
      <c r="BW1262" s="480"/>
      <c r="BX1262" s="480"/>
      <c r="BY1262" s="480"/>
      <c r="BZ1262" s="480"/>
      <c r="CA1262" s="481"/>
      <c r="CB1262" s="482"/>
      <c r="CC1262" s="480"/>
      <c r="CD1262" s="481"/>
      <c r="CE1262" s="483"/>
      <c r="CF1262" s="482"/>
      <c r="CG1262" s="480"/>
      <c r="CH1262" s="481"/>
      <c r="CI1262" s="483"/>
      <c r="CJ1262" s="482"/>
      <c r="CK1262" s="480"/>
      <c r="CL1262" s="481"/>
      <c r="CM1262" s="483"/>
      <c r="CN1262" s="482"/>
      <c r="CO1262" s="480"/>
      <c r="CP1262" s="481"/>
      <c r="CQ1262" s="483"/>
      <c r="CR1262" s="482"/>
      <c r="DH1262" s="183"/>
      <c r="DI1262" s="283">
        <v>8.0638706684112493E-2</v>
      </c>
    </row>
    <row r="1263" spans="1:113" ht="13" customHeight="1">
      <c r="A1263" s="160" t="s">
        <v>19</v>
      </c>
      <c r="C1263" s="160">
        <v>683748</v>
      </c>
      <c r="D1263" s="160">
        <v>25999</v>
      </c>
      <c r="E1263" s="160" t="s">
        <v>686</v>
      </c>
      <c r="F1263" s="160" t="s">
        <v>686</v>
      </c>
      <c r="G1263" s="175"/>
      <c r="H1263" s="162" t="s">
        <v>4418</v>
      </c>
      <c r="I1263" s="162" t="s">
        <v>177</v>
      </c>
      <c r="J1263" s="160">
        <v>23</v>
      </c>
      <c r="Z1263" s="163">
        <v>4</v>
      </c>
      <c r="AA1263" s="163">
        <v>10</v>
      </c>
      <c r="AB1263" s="163">
        <v>7</v>
      </c>
      <c r="AC1263" s="163">
        <v>1</v>
      </c>
      <c r="AD1263" s="163">
        <v>1</v>
      </c>
      <c r="AE1263" s="163">
        <v>0</v>
      </c>
      <c r="AF1263" s="163">
        <v>0</v>
      </c>
      <c r="AG1263" s="163">
        <v>0</v>
      </c>
      <c r="AH1263" s="163">
        <v>1</v>
      </c>
      <c r="AI1263" s="163">
        <v>1</v>
      </c>
      <c r="AJ1263" s="163">
        <v>0</v>
      </c>
      <c r="AK1263" s="163">
        <v>0</v>
      </c>
      <c r="AL1263" s="163">
        <v>2</v>
      </c>
      <c r="AM1263" s="163">
        <v>0</v>
      </c>
      <c r="AN1263" s="163">
        <v>1</v>
      </c>
      <c r="AO1263" s="163">
        <v>0</v>
      </c>
      <c r="AP1263" s="163">
        <v>0</v>
      </c>
      <c r="AQ1263" s="163">
        <v>1</v>
      </c>
      <c r="AR1263" s="163">
        <v>0</v>
      </c>
      <c r="AS1263" s="163">
        <v>0.2</v>
      </c>
      <c r="AT1263" s="163">
        <v>0.1</v>
      </c>
      <c r="AU1263" s="163">
        <v>0.42857142999999998</v>
      </c>
      <c r="AV1263" s="163">
        <v>0.28571428999999998</v>
      </c>
      <c r="AW1263" s="163">
        <v>0</v>
      </c>
      <c r="AX1263" s="163">
        <v>0.28571428999999998</v>
      </c>
      <c r="AY1263" s="163">
        <v>104.797</v>
      </c>
      <c r="AZ1263" s="163">
        <v>0.125</v>
      </c>
      <c r="BA1263" s="163">
        <v>0.16666666599999999</v>
      </c>
      <c r="BB1263" s="163">
        <v>0</v>
      </c>
      <c r="BC1263" s="163">
        <v>0.83333333300000001</v>
      </c>
      <c r="BD1263" s="163">
        <v>0.16666666599999999</v>
      </c>
      <c r="BE1263" s="163">
        <v>0.14285714199999999</v>
      </c>
      <c r="BF1263" s="163">
        <v>0.33333333300000001</v>
      </c>
      <c r="BG1263" s="163">
        <v>0.14285714199999999</v>
      </c>
      <c r="BH1263" s="163">
        <v>0.476190475</v>
      </c>
      <c r="BI1263" s="163">
        <v>0</v>
      </c>
      <c r="BJ1263" s="163">
        <v>0</v>
      </c>
      <c r="BK1263" s="163">
        <v>0.252600802315606</v>
      </c>
      <c r="BL1263" s="163">
        <v>-0.488992512968977</v>
      </c>
      <c r="BM1263" s="163">
        <v>0.67014020607093905</v>
      </c>
      <c r="BN1263" s="163">
        <v>56.055976271265997</v>
      </c>
      <c r="BO1263" s="163">
        <v>-4.2535756998391398E-2</v>
      </c>
      <c r="BP1263" s="163">
        <v>-1.8957874272018602E-2</v>
      </c>
      <c r="BQ1263" s="163">
        <v>-0.37869518464212598</v>
      </c>
      <c r="BR1263" s="163">
        <v>-0.53232682430898104</v>
      </c>
      <c r="BS1263" s="283">
        <v>-3.9259775397503603E-2</v>
      </c>
      <c r="BT1263" s="480"/>
      <c r="BU1263" s="481"/>
      <c r="BV1263" s="482"/>
      <c r="BW1263" s="480"/>
      <c r="BX1263" s="480"/>
      <c r="BY1263" s="480"/>
      <c r="BZ1263" s="480"/>
      <c r="CA1263" s="481"/>
      <c r="CB1263" s="482"/>
      <c r="CC1263" s="480"/>
      <c r="CD1263" s="481"/>
      <c r="CE1263" s="483"/>
      <c r="CF1263" s="482"/>
      <c r="CG1263" s="480"/>
      <c r="CH1263" s="481"/>
      <c r="CI1263" s="483"/>
      <c r="CJ1263" s="482"/>
      <c r="CK1263" s="480"/>
      <c r="CL1263" s="481"/>
      <c r="CM1263" s="483"/>
      <c r="CN1263" s="482"/>
      <c r="CO1263" s="480"/>
      <c r="CP1263" s="481"/>
      <c r="CQ1263" s="483"/>
      <c r="CR1263" s="482"/>
      <c r="DH1263" s="183"/>
      <c r="DI1263" s="283">
        <v>-0.172336295247077</v>
      </c>
    </row>
    <row r="1264" spans="1:113" ht="13" customHeight="1">
      <c r="A1264" s="160" t="s">
        <v>19</v>
      </c>
      <c r="C1264" s="160">
        <v>678011</v>
      </c>
      <c r="D1264" s="160">
        <v>23802</v>
      </c>
      <c r="E1264" s="160" t="s">
        <v>563</v>
      </c>
      <c r="F1264" s="160" t="s">
        <v>563</v>
      </c>
      <c r="G1264" s="175"/>
      <c r="H1264" s="162" t="s">
        <v>4392</v>
      </c>
      <c r="I1264" s="162" t="s">
        <v>110</v>
      </c>
      <c r="J1264" s="160">
        <v>26</v>
      </c>
      <c r="Z1264" s="163">
        <v>3</v>
      </c>
      <c r="AA1264" s="163">
        <v>7</v>
      </c>
      <c r="AB1264" s="163">
        <v>7</v>
      </c>
      <c r="AC1264" s="163">
        <v>1</v>
      </c>
      <c r="AD1264" s="163">
        <v>1</v>
      </c>
      <c r="AE1264" s="163">
        <v>0</v>
      </c>
      <c r="AF1264" s="163">
        <v>0</v>
      </c>
      <c r="AG1264" s="163">
        <v>0</v>
      </c>
      <c r="AH1264" s="163">
        <v>0</v>
      </c>
      <c r="AI1264" s="163">
        <v>0</v>
      </c>
      <c r="AJ1264" s="163">
        <v>0</v>
      </c>
      <c r="AK1264" s="163">
        <v>0</v>
      </c>
      <c r="AL1264" s="163">
        <v>0</v>
      </c>
      <c r="AM1264" s="163">
        <v>0</v>
      </c>
      <c r="AN1264" s="163">
        <v>0</v>
      </c>
      <c r="AO1264" s="163">
        <v>0</v>
      </c>
      <c r="AP1264" s="163">
        <v>0</v>
      </c>
      <c r="AQ1264" s="163">
        <v>0</v>
      </c>
      <c r="AR1264" s="163">
        <v>0</v>
      </c>
      <c r="AS1264" s="163">
        <v>0</v>
      </c>
      <c r="AT1264" s="163">
        <v>0</v>
      </c>
      <c r="AU1264" s="163">
        <v>0.57142857000000002</v>
      </c>
      <c r="AV1264" s="163">
        <v>0.14285713999999999</v>
      </c>
      <c r="AW1264" s="163">
        <v>0.14285713999999999</v>
      </c>
      <c r="AX1264" s="163">
        <v>0.42857142999999998</v>
      </c>
      <c r="AY1264" s="163">
        <v>101.93300000000001</v>
      </c>
      <c r="AZ1264" s="163">
        <v>9.5238100000000006E-2</v>
      </c>
      <c r="BA1264" s="163">
        <v>0.42857142799999998</v>
      </c>
      <c r="BB1264" s="163">
        <v>0.28571428500000001</v>
      </c>
      <c r="BC1264" s="163">
        <v>0.28571428500000001</v>
      </c>
      <c r="BD1264" s="163">
        <v>0.14285714199999999</v>
      </c>
      <c r="BE1264" s="163">
        <v>0.14285714199999999</v>
      </c>
      <c r="BF1264" s="163">
        <v>0.14285714199999999</v>
      </c>
      <c r="BG1264" s="163">
        <v>0.14285714199999999</v>
      </c>
      <c r="BH1264" s="163">
        <v>0.28571428399999999</v>
      </c>
      <c r="BI1264" s="163">
        <v>0</v>
      </c>
      <c r="BJ1264" s="163">
        <v>0</v>
      </c>
      <c r="BK1264" s="163">
        <v>0.12668704986572199</v>
      </c>
      <c r="BL1264" s="163">
        <v>-1.04828495574866</v>
      </c>
      <c r="BM1264" s="163">
        <v>-0.23689205242072101</v>
      </c>
      <c r="BN1264" s="163">
        <v>-27.281600948117202</v>
      </c>
      <c r="BO1264" s="163">
        <v>2.32863952203257E-2</v>
      </c>
      <c r="BP1264" s="163">
        <v>-6.3192914240062202E-3</v>
      </c>
      <c r="BQ1264" s="163">
        <v>-0.46220948217187902</v>
      </c>
      <c r="BR1264" s="163">
        <v>-1.0471819936831701</v>
      </c>
      <c r="BS1264" s="283">
        <v>-4.7917800892591102E-2</v>
      </c>
      <c r="BT1264" s="480"/>
      <c r="BU1264" s="481"/>
      <c r="BV1264" s="482"/>
      <c r="BW1264" s="480"/>
      <c r="BX1264" s="480"/>
      <c r="BY1264" s="480"/>
      <c r="BZ1264" s="480"/>
      <c r="CA1264" s="481"/>
      <c r="CB1264" s="482"/>
      <c r="CC1264" s="480"/>
      <c r="CD1264" s="481"/>
      <c r="CE1264" s="483"/>
      <c r="CF1264" s="482"/>
      <c r="CG1264" s="480"/>
      <c r="CH1264" s="481"/>
      <c r="CI1264" s="483"/>
      <c r="CJ1264" s="482"/>
      <c r="CK1264" s="480"/>
      <c r="CL1264" s="481"/>
      <c r="CM1264" s="483"/>
      <c r="CN1264" s="482"/>
      <c r="CO1264" s="480"/>
      <c r="CP1264" s="481"/>
      <c r="CQ1264" s="483"/>
      <c r="CR1264" s="482"/>
      <c r="DH1264" s="183"/>
      <c r="DI1264" s="283">
        <v>0.35679495707154202</v>
      </c>
    </row>
    <row r="1265" spans="1:113" ht="13" customHeight="1">
      <c r="A1265" s="160" t="s">
        <v>19</v>
      </c>
      <c r="C1265" s="160">
        <v>680837</v>
      </c>
      <c r="D1265" s="160">
        <v>24622</v>
      </c>
      <c r="E1265" s="160" t="s">
        <v>567</v>
      </c>
      <c r="F1265" s="160" t="s">
        <v>567</v>
      </c>
      <c r="G1265" s="175"/>
      <c r="H1265" s="162" t="s">
        <v>3655</v>
      </c>
      <c r="I1265" s="162" t="s">
        <v>549</v>
      </c>
      <c r="J1265" s="160">
        <v>31</v>
      </c>
      <c r="Z1265" s="163">
        <v>2</v>
      </c>
      <c r="AA1265" s="163">
        <v>3</v>
      </c>
      <c r="AB1265" s="163">
        <v>3</v>
      </c>
      <c r="AC1265" s="163">
        <v>0</v>
      </c>
      <c r="AD1265" s="163">
        <v>0</v>
      </c>
      <c r="AE1265" s="163">
        <v>0</v>
      </c>
      <c r="AF1265" s="163">
        <v>0</v>
      </c>
      <c r="AG1265" s="163">
        <v>0</v>
      </c>
      <c r="AH1265" s="163">
        <v>1</v>
      </c>
      <c r="AI1265" s="163">
        <v>0</v>
      </c>
      <c r="AJ1265" s="163">
        <v>0</v>
      </c>
      <c r="AK1265" s="163">
        <v>0</v>
      </c>
      <c r="AL1265" s="163">
        <v>0</v>
      </c>
      <c r="AM1265" s="163">
        <v>0</v>
      </c>
      <c r="AN1265" s="163">
        <v>0</v>
      </c>
      <c r="AO1265" s="163">
        <v>0</v>
      </c>
      <c r="AP1265" s="163">
        <v>0</v>
      </c>
      <c r="AQ1265" s="163">
        <v>0</v>
      </c>
      <c r="AR1265" s="163">
        <v>0</v>
      </c>
      <c r="AS1265" s="163">
        <v>0</v>
      </c>
      <c r="AT1265" s="163">
        <v>0</v>
      </c>
      <c r="AU1265" s="163">
        <v>0.33333332999999998</v>
      </c>
      <c r="AV1265" s="163">
        <v>0</v>
      </c>
      <c r="AW1265" s="163">
        <v>0</v>
      </c>
      <c r="AX1265" s="163">
        <v>0.33333332999999998</v>
      </c>
      <c r="AY1265" s="163">
        <v>99.796199999999999</v>
      </c>
      <c r="AZ1265" s="163">
        <v>0.14285713999999999</v>
      </c>
      <c r="BA1265" s="163">
        <v>0.33333333300000001</v>
      </c>
      <c r="BB1265" s="163">
        <v>0</v>
      </c>
      <c r="BC1265" s="163">
        <v>0.66666666600000002</v>
      </c>
      <c r="BD1265" s="163">
        <v>0</v>
      </c>
      <c r="BE1265" s="163">
        <v>0</v>
      </c>
      <c r="BF1265" s="163">
        <v>0</v>
      </c>
      <c r="BG1265" s="163">
        <v>0</v>
      </c>
      <c r="BH1265" s="163">
        <v>0</v>
      </c>
      <c r="BI1265" s="163">
        <v>0</v>
      </c>
      <c r="BJ1265" s="163">
        <v>0</v>
      </c>
      <c r="BK1265" s="163">
        <v>0</v>
      </c>
      <c r="BL1265" s="163">
        <v>-0.75369042025186905</v>
      </c>
      <c r="BM1265" s="163">
        <v>-0.40595060453989401</v>
      </c>
      <c r="BN1265" s="163">
        <v>-100</v>
      </c>
      <c r="BO1265" s="163">
        <v>1.24265931762207E-4</v>
      </c>
      <c r="BP1265" s="163">
        <v>0</v>
      </c>
      <c r="BQ1265" s="163">
        <v>-0.58981266577967295</v>
      </c>
      <c r="BR1265" s="163">
        <v>-0.75326086447813401</v>
      </c>
      <c r="BS1265" s="283">
        <v>-6.1146573086202902E-2</v>
      </c>
      <c r="BT1265" s="480"/>
      <c r="BU1265" s="481"/>
      <c r="BV1265" s="482"/>
      <c r="BW1265" s="480"/>
      <c r="BX1265" s="480"/>
      <c r="BY1265" s="480"/>
      <c r="BZ1265" s="480"/>
      <c r="CA1265" s="481"/>
      <c r="CB1265" s="482"/>
      <c r="CC1265" s="480"/>
      <c r="CD1265" s="481"/>
      <c r="CE1265" s="483"/>
      <c r="CF1265" s="482"/>
      <c r="CG1265" s="480"/>
      <c r="CH1265" s="481"/>
      <c r="CI1265" s="483"/>
      <c r="CJ1265" s="482"/>
      <c r="CK1265" s="480"/>
      <c r="CL1265" s="481"/>
      <c r="CM1265" s="483"/>
      <c r="CN1265" s="482"/>
      <c r="CO1265" s="480"/>
      <c r="CP1265" s="481"/>
      <c r="CQ1265" s="483"/>
      <c r="CR1265" s="482"/>
      <c r="DH1265" s="183"/>
      <c r="DI1265" s="283">
        <v>6.0744157992303302E-2</v>
      </c>
    </row>
    <row r="1266" spans="1:113" ht="13" customHeight="1">
      <c r="A1266" s="160" t="s">
        <v>19</v>
      </c>
      <c r="C1266" s="160">
        <v>683770</v>
      </c>
      <c r="D1266" s="160">
        <v>25467</v>
      </c>
      <c r="E1266" s="160" t="s">
        <v>470</v>
      </c>
      <c r="F1266" s="160" t="s">
        <v>470</v>
      </c>
      <c r="G1266" s="175"/>
      <c r="H1266" s="162" t="s">
        <v>214</v>
      </c>
      <c r="I1266" s="162" t="s">
        <v>108</v>
      </c>
      <c r="J1266" s="160">
        <v>27</v>
      </c>
      <c r="Z1266" s="163">
        <v>3</v>
      </c>
      <c r="AA1266" s="163">
        <v>12</v>
      </c>
      <c r="AB1266" s="163">
        <v>10</v>
      </c>
      <c r="AC1266" s="163">
        <v>1</v>
      </c>
      <c r="AD1266" s="163">
        <v>1</v>
      </c>
      <c r="AE1266" s="163">
        <v>0</v>
      </c>
      <c r="AF1266" s="163">
        <v>0</v>
      </c>
      <c r="AG1266" s="163">
        <v>0</v>
      </c>
      <c r="AH1266" s="163">
        <v>0</v>
      </c>
      <c r="AI1266" s="163">
        <v>1</v>
      </c>
      <c r="AJ1266" s="163">
        <v>0</v>
      </c>
      <c r="AK1266" s="163">
        <v>0</v>
      </c>
      <c r="AL1266" s="163">
        <v>1</v>
      </c>
      <c r="AM1266" s="163">
        <v>0</v>
      </c>
      <c r="AN1266" s="163">
        <v>7</v>
      </c>
      <c r="AO1266" s="163">
        <v>1</v>
      </c>
      <c r="AP1266" s="163">
        <v>0</v>
      </c>
      <c r="AQ1266" s="163">
        <v>0</v>
      </c>
      <c r="AR1266" s="163">
        <v>1</v>
      </c>
      <c r="AS1266" s="163">
        <v>8.3333332999999996E-2</v>
      </c>
      <c r="AT1266" s="163">
        <v>0.58333333300000001</v>
      </c>
      <c r="AU1266" s="163">
        <v>1</v>
      </c>
      <c r="AV1266" s="163">
        <v>0</v>
      </c>
      <c r="AW1266" s="163">
        <v>0</v>
      </c>
      <c r="AX1266" s="163">
        <v>0.66666667000000002</v>
      </c>
      <c r="AY1266" s="163">
        <v>101.154</v>
      </c>
      <c r="AZ1266" s="163">
        <v>0.22727273000000001</v>
      </c>
      <c r="BA1266" s="163">
        <v>0.33333333300000001</v>
      </c>
      <c r="BB1266" s="163">
        <v>0</v>
      </c>
      <c r="BC1266" s="163">
        <v>0.66666666600000002</v>
      </c>
      <c r="BD1266" s="163">
        <v>0.33333333300000001</v>
      </c>
      <c r="BE1266" s="163">
        <v>0.1</v>
      </c>
      <c r="BF1266" s="163">
        <v>0.25</v>
      </c>
      <c r="BG1266" s="163">
        <v>0.1</v>
      </c>
      <c r="BH1266" s="163">
        <v>0.35</v>
      </c>
      <c r="BI1266" s="163">
        <v>0</v>
      </c>
      <c r="BJ1266" s="163">
        <v>0</v>
      </c>
      <c r="BK1266" s="163">
        <v>0.19205154975255301</v>
      </c>
      <c r="BL1266" s="163">
        <v>-1.1687836604396999</v>
      </c>
      <c r="BM1266" s="163">
        <v>0.22217560240819501</v>
      </c>
      <c r="BN1266" s="163">
        <v>15.890809950179101</v>
      </c>
      <c r="BO1266" s="163">
        <v>-8.3937953319650996E-2</v>
      </c>
      <c r="BP1266" s="163">
        <v>7.53960339352488E-3</v>
      </c>
      <c r="BQ1266" s="163">
        <v>-0.67347729198813899</v>
      </c>
      <c r="BR1266" s="163">
        <v>-1.15394585572362</v>
      </c>
      <c r="BS1266" s="283">
        <v>-6.9820183332302305E-2</v>
      </c>
      <c r="BT1266" s="480"/>
      <c r="BU1266" s="481"/>
      <c r="BV1266" s="482"/>
      <c r="BW1266" s="480"/>
      <c r="BX1266" s="480"/>
      <c r="BY1266" s="480"/>
      <c r="BZ1266" s="480"/>
      <c r="CA1266" s="481"/>
      <c r="CB1266" s="482"/>
      <c r="CC1266" s="480"/>
      <c r="CD1266" s="481"/>
      <c r="CE1266" s="483"/>
      <c r="CF1266" s="482"/>
      <c r="CG1266" s="480"/>
      <c r="CH1266" s="481"/>
      <c r="CI1266" s="483"/>
      <c r="CJ1266" s="482"/>
      <c r="CK1266" s="480"/>
      <c r="CL1266" s="481"/>
      <c r="CM1266" s="483"/>
      <c r="CN1266" s="482"/>
      <c r="CO1266" s="480"/>
      <c r="CP1266" s="481"/>
      <c r="CQ1266" s="483"/>
      <c r="CR1266" s="482"/>
      <c r="DH1266" s="183"/>
      <c r="DI1266" s="283">
        <v>6.9652400910854298E-2</v>
      </c>
    </row>
    <row r="1267" spans="1:113" ht="13" customHeight="1">
      <c r="A1267" s="160" t="s">
        <v>19</v>
      </c>
      <c r="C1267" s="160">
        <v>687515</v>
      </c>
      <c r="D1267" s="160">
        <v>31855</v>
      </c>
      <c r="E1267" s="160" t="s">
        <v>4356</v>
      </c>
      <c r="F1267" s="160" t="s">
        <v>4356</v>
      </c>
      <c r="G1267" s="175"/>
      <c r="H1267" s="162" t="s">
        <v>251</v>
      </c>
      <c r="I1267" s="162" t="s">
        <v>4497</v>
      </c>
      <c r="J1267" s="160">
        <v>24</v>
      </c>
      <c r="Z1267" s="163">
        <v>4</v>
      </c>
      <c r="AA1267" s="163">
        <v>10</v>
      </c>
      <c r="AB1267" s="163">
        <v>10</v>
      </c>
      <c r="AC1267" s="163">
        <v>1</v>
      </c>
      <c r="AD1267" s="163">
        <v>0</v>
      </c>
      <c r="AE1267" s="163">
        <v>1</v>
      </c>
      <c r="AF1267" s="163">
        <v>0</v>
      </c>
      <c r="AG1267" s="163">
        <v>0</v>
      </c>
      <c r="AH1267" s="163">
        <v>1</v>
      </c>
      <c r="AI1267" s="163">
        <v>0</v>
      </c>
      <c r="AJ1267" s="163">
        <v>0</v>
      </c>
      <c r="AK1267" s="163">
        <v>0</v>
      </c>
      <c r="AL1267" s="163">
        <v>0</v>
      </c>
      <c r="AM1267" s="163">
        <v>0</v>
      </c>
      <c r="AN1267" s="163">
        <v>5</v>
      </c>
      <c r="AO1267" s="163">
        <v>0</v>
      </c>
      <c r="AP1267" s="163">
        <v>0</v>
      </c>
      <c r="AQ1267" s="163">
        <v>0</v>
      </c>
      <c r="AR1267" s="163">
        <v>2</v>
      </c>
      <c r="AS1267" s="163">
        <v>0</v>
      </c>
      <c r="AT1267" s="163">
        <v>0.5</v>
      </c>
      <c r="AU1267" s="163">
        <v>0.6</v>
      </c>
      <c r="AV1267" s="163">
        <v>0.4</v>
      </c>
      <c r="AW1267" s="163">
        <v>0</v>
      </c>
      <c r="AX1267" s="163">
        <v>0.4</v>
      </c>
      <c r="AY1267" s="163">
        <v>104.20699999999999</v>
      </c>
      <c r="AZ1267" s="163">
        <v>0.28125</v>
      </c>
      <c r="BA1267" s="163">
        <v>0.6</v>
      </c>
      <c r="BB1267" s="163">
        <v>0.2</v>
      </c>
      <c r="BC1267" s="163">
        <v>0.2</v>
      </c>
      <c r="BD1267" s="163">
        <v>0.2</v>
      </c>
      <c r="BE1267" s="163">
        <v>0.1</v>
      </c>
      <c r="BF1267" s="163">
        <v>0.1</v>
      </c>
      <c r="BG1267" s="163">
        <v>0.2</v>
      </c>
      <c r="BH1267" s="163">
        <v>0.3</v>
      </c>
      <c r="BI1267" s="163">
        <v>0.1</v>
      </c>
      <c r="BJ1267" s="163">
        <v>64.502622632028306</v>
      </c>
      <c r="BK1267" s="163">
        <v>0.12613455057144099</v>
      </c>
      <c r="BL1267" s="163">
        <v>-1.5019754046461899</v>
      </c>
      <c r="BM1267" s="163">
        <v>-0.34284268560627501</v>
      </c>
      <c r="BN1267" s="163">
        <v>-33.723956602135303</v>
      </c>
      <c r="BO1267" s="163">
        <v>-3.4680496239015597E-2</v>
      </c>
      <c r="BP1267" s="163">
        <v>1.8265079706907201E-3</v>
      </c>
      <c r="BQ1267" s="163">
        <v>-0.91727155874291399</v>
      </c>
      <c r="BR1267" s="163">
        <v>-1.5370306117347801</v>
      </c>
      <c r="BS1267" s="283">
        <v>-9.5094621836284393E-2</v>
      </c>
      <c r="BT1267" s="480"/>
      <c r="BU1267" s="481"/>
      <c r="BV1267" s="482"/>
      <c r="BW1267" s="480"/>
      <c r="BX1267" s="480"/>
      <c r="BY1267" s="480"/>
      <c r="BZ1267" s="480"/>
      <c r="CA1267" s="481"/>
      <c r="CB1267" s="482"/>
      <c r="CC1267" s="480"/>
      <c r="CD1267" s="481"/>
      <c r="CE1267" s="483"/>
      <c r="CF1267" s="482"/>
      <c r="CG1267" s="480"/>
      <c r="CH1267" s="481"/>
      <c r="CI1267" s="483"/>
      <c r="CJ1267" s="482"/>
      <c r="CK1267" s="480"/>
      <c r="CL1267" s="481"/>
      <c r="CM1267" s="483"/>
      <c r="CN1267" s="482"/>
      <c r="CO1267" s="480"/>
      <c r="CP1267" s="481"/>
      <c r="CQ1267" s="483"/>
      <c r="CR1267" s="482"/>
      <c r="DH1267" s="183"/>
      <c r="DI1267" s="283">
        <v>0.27741225063800801</v>
      </c>
    </row>
    <row r="1268" spans="1:113" ht="13" customHeight="1">
      <c r="A1268" s="160" t="s">
        <v>19</v>
      </c>
      <c r="C1268" s="160">
        <v>677060</v>
      </c>
      <c r="D1268" s="160">
        <v>29614</v>
      </c>
      <c r="E1268" s="160" t="s">
        <v>18</v>
      </c>
      <c r="F1268" s="160" t="s">
        <v>18</v>
      </c>
      <c r="G1268" s="175"/>
      <c r="H1268" s="162" t="s">
        <v>4455</v>
      </c>
      <c r="I1268" s="162" t="s">
        <v>559</v>
      </c>
      <c r="J1268" s="160">
        <v>26</v>
      </c>
      <c r="Z1268" s="163">
        <v>4</v>
      </c>
      <c r="AA1268" s="163">
        <v>12</v>
      </c>
      <c r="AB1268" s="163">
        <v>11</v>
      </c>
      <c r="AC1268" s="163">
        <v>2</v>
      </c>
      <c r="AD1268" s="163">
        <v>2</v>
      </c>
      <c r="AE1268" s="163">
        <v>0</v>
      </c>
      <c r="AF1268" s="163">
        <v>0</v>
      </c>
      <c r="AG1268" s="163">
        <v>0</v>
      </c>
      <c r="AH1268" s="163">
        <v>1</v>
      </c>
      <c r="AI1268" s="163">
        <v>0</v>
      </c>
      <c r="AJ1268" s="163">
        <v>0</v>
      </c>
      <c r="AK1268" s="163">
        <v>1</v>
      </c>
      <c r="AL1268" s="163">
        <v>0</v>
      </c>
      <c r="AM1268" s="163">
        <v>0</v>
      </c>
      <c r="AN1268" s="163">
        <v>6</v>
      </c>
      <c r="AO1268" s="163">
        <v>0</v>
      </c>
      <c r="AP1268" s="163">
        <v>0</v>
      </c>
      <c r="AQ1268" s="163">
        <v>1</v>
      </c>
      <c r="AR1268" s="163">
        <v>0</v>
      </c>
      <c r="AS1268" s="163">
        <v>0</v>
      </c>
      <c r="AT1268" s="163">
        <v>0.5</v>
      </c>
      <c r="AU1268" s="163">
        <v>0.5</v>
      </c>
      <c r="AV1268" s="163">
        <v>0</v>
      </c>
      <c r="AW1268" s="163">
        <v>0</v>
      </c>
      <c r="AX1268" s="163">
        <v>0</v>
      </c>
      <c r="AY1268" s="163">
        <v>90.921400000000006</v>
      </c>
      <c r="AZ1268" s="163">
        <v>0.13043478</v>
      </c>
      <c r="BA1268" s="163">
        <v>0.8</v>
      </c>
      <c r="BB1268" s="163">
        <v>0.2</v>
      </c>
      <c r="BC1268" s="163">
        <v>0</v>
      </c>
      <c r="BD1268" s="163">
        <v>0.4</v>
      </c>
      <c r="BE1268" s="163">
        <v>0.181818181</v>
      </c>
      <c r="BF1268" s="163">
        <v>0.181818181</v>
      </c>
      <c r="BG1268" s="163">
        <v>0.181818181</v>
      </c>
      <c r="BH1268" s="163">
        <v>0.36363636199999999</v>
      </c>
      <c r="BI1268" s="163">
        <v>0</v>
      </c>
      <c r="BJ1268" s="163">
        <v>0</v>
      </c>
      <c r="BK1268" s="163">
        <v>0.16123806346546499</v>
      </c>
      <c r="BL1268" s="163">
        <v>-1.46495944499504</v>
      </c>
      <c r="BM1268" s="163">
        <v>-7.4000182147143295E-2</v>
      </c>
      <c r="BN1268" s="163">
        <v>-6.4160751792760804</v>
      </c>
      <c r="BO1268" s="163">
        <v>4.2795158873221398E-2</v>
      </c>
      <c r="BP1268" s="163">
        <v>-0.41583029832690899</v>
      </c>
      <c r="BQ1268" s="163">
        <v>-1.2127904496667901</v>
      </c>
      <c r="BR1268" s="163">
        <v>-1.8853572770534099</v>
      </c>
      <c r="BS1268" s="283">
        <v>-0.12573141299156401</v>
      </c>
      <c r="BT1268" s="480"/>
      <c r="BU1268" s="481"/>
      <c r="BV1268" s="482"/>
      <c r="BW1268" s="480"/>
      <c r="BX1268" s="480"/>
      <c r="BY1268" s="480"/>
      <c r="BZ1268" s="480"/>
      <c r="CA1268" s="481"/>
      <c r="CB1268" s="482"/>
      <c r="CC1268" s="480"/>
      <c r="CD1268" s="481"/>
      <c r="CE1268" s="483"/>
      <c r="CF1268" s="482"/>
      <c r="CG1268" s="480"/>
      <c r="CH1268" s="481"/>
      <c r="CI1268" s="483"/>
      <c r="CJ1268" s="482"/>
      <c r="CK1268" s="480"/>
      <c r="CL1268" s="481"/>
      <c r="CM1268" s="483"/>
      <c r="CN1268" s="482"/>
      <c r="CO1268" s="480"/>
      <c r="CP1268" s="481"/>
      <c r="CQ1268" s="483"/>
      <c r="CR1268" s="482"/>
      <c r="DH1268" s="183"/>
      <c r="DI1268" s="283">
        <v>0.26175066456198598</v>
      </c>
    </row>
    <row r="1269" spans="1:113" ht="13" customHeight="1">
      <c r="A1269" s="160" t="s">
        <v>19</v>
      </c>
      <c r="C1269" s="160">
        <v>682997</v>
      </c>
      <c r="D1269" s="160">
        <v>27497</v>
      </c>
      <c r="E1269" s="160" t="s">
        <v>188</v>
      </c>
      <c r="F1269" s="160" t="s">
        <v>188</v>
      </c>
      <c r="G1269" s="175"/>
      <c r="H1269" s="162" t="s">
        <v>4434</v>
      </c>
      <c r="I1269" s="162" t="s">
        <v>571</v>
      </c>
      <c r="J1269" s="160">
        <v>25</v>
      </c>
      <c r="Z1269" s="163">
        <v>4</v>
      </c>
      <c r="AA1269" s="163">
        <v>6</v>
      </c>
      <c r="AB1269" s="163">
        <v>6</v>
      </c>
      <c r="AC1269" s="163">
        <v>1</v>
      </c>
      <c r="AD1269" s="163">
        <v>1</v>
      </c>
      <c r="AE1269" s="163">
        <v>0</v>
      </c>
      <c r="AF1269" s="163">
        <v>0</v>
      </c>
      <c r="AG1269" s="163">
        <v>0</v>
      </c>
      <c r="AH1269" s="163">
        <v>0</v>
      </c>
      <c r="AI1269" s="163">
        <v>1</v>
      </c>
      <c r="AJ1269" s="163">
        <v>0</v>
      </c>
      <c r="AK1269" s="163">
        <v>0</v>
      </c>
      <c r="AL1269" s="163">
        <v>0</v>
      </c>
      <c r="AM1269" s="163">
        <v>0</v>
      </c>
      <c r="AN1269" s="163">
        <v>1</v>
      </c>
      <c r="AO1269" s="163">
        <v>0</v>
      </c>
      <c r="AP1269" s="163">
        <v>0</v>
      </c>
      <c r="AQ1269" s="163">
        <v>0</v>
      </c>
      <c r="AR1269" s="163">
        <v>0</v>
      </c>
      <c r="AS1269" s="163">
        <v>0</v>
      </c>
      <c r="AT1269" s="163">
        <v>0.16666666599999999</v>
      </c>
      <c r="AU1269" s="163">
        <v>0.6</v>
      </c>
      <c r="AV1269" s="163">
        <v>0.2</v>
      </c>
      <c r="AW1269" s="163">
        <v>0</v>
      </c>
      <c r="AX1269" s="163">
        <v>0.6</v>
      </c>
      <c r="AY1269" s="163">
        <v>100.182</v>
      </c>
      <c r="AZ1269" s="163">
        <v>4.5454550000000003E-2</v>
      </c>
      <c r="BA1269" s="163">
        <v>0.6</v>
      </c>
      <c r="BB1269" s="163">
        <v>0.2</v>
      </c>
      <c r="BC1269" s="163">
        <v>0.2</v>
      </c>
      <c r="BD1269" s="163">
        <v>0.2</v>
      </c>
      <c r="BE1269" s="163">
        <v>0.16666666599999999</v>
      </c>
      <c r="BF1269" s="163">
        <v>0.16666666599999999</v>
      </c>
      <c r="BG1269" s="163">
        <v>0.16666666599999999</v>
      </c>
      <c r="BH1269" s="163">
        <v>0.33333333199999998</v>
      </c>
      <c r="BI1269" s="163">
        <v>0</v>
      </c>
      <c r="BJ1269" s="163">
        <v>0</v>
      </c>
      <c r="BK1269" s="163">
        <v>0.14780155817667601</v>
      </c>
      <c r="BL1269" s="163">
        <v>-0.79705481566470604</v>
      </c>
      <c r="BM1269" s="163">
        <v>-0.101575184240756</v>
      </c>
      <c r="BN1269" s="163">
        <v>-19.2043544029844</v>
      </c>
      <c r="BO1269" s="163">
        <v>3.3295907648306297E-2</v>
      </c>
      <c r="BP1269" s="163">
        <v>-6.4621734054526297E-3</v>
      </c>
      <c r="BQ1269" s="163">
        <v>-1.23244763394741</v>
      </c>
      <c r="BR1269" s="163">
        <v>-0.84201352806685503</v>
      </c>
      <c r="BS1269" s="283">
        <v>-0.12776929641628601</v>
      </c>
      <c r="BT1269" s="480"/>
      <c r="BU1269" s="481"/>
      <c r="BV1269" s="482"/>
      <c r="BW1269" s="480"/>
      <c r="BX1269" s="480"/>
      <c r="BY1269" s="480"/>
      <c r="BZ1269" s="480"/>
      <c r="CA1269" s="481"/>
      <c r="CB1269" s="482"/>
      <c r="CC1269" s="480"/>
      <c r="CD1269" s="481"/>
      <c r="CE1269" s="483"/>
      <c r="CF1269" s="482"/>
      <c r="CG1269" s="480"/>
      <c r="CH1269" s="481"/>
      <c r="CI1269" s="483"/>
      <c r="CJ1269" s="482"/>
      <c r="CK1269" s="480"/>
      <c r="CL1269" s="481"/>
      <c r="CM1269" s="483"/>
      <c r="CN1269" s="482"/>
      <c r="CO1269" s="480"/>
      <c r="CP1269" s="481"/>
      <c r="CQ1269" s="483"/>
      <c r="CR1269" s="482"/>
      <c r="DH1269" s="183"/>
      <c r="DI1269" s="283">
        <v>-0.58601486682891801</v>
      </c>
    </row>
    <row r="1270" spans="1:113" ht="13" customHeight="1">
      <c r="A1270" s="160" t="s">
        <v>19</v>
      </c>
      <c r="C1270" s="160">
        <v>676812</v>
      </c>
      <c r="D1270" s="160">
        <v>33098</v>
      </c>
      <c r="E1270" s="160" t="s">
        <v>567</v>
      </c>
      <c r="F1270" s="160" t="s">
        <v>567</v>
      </c>
      <c r="G1270" s="175"/>
      <c r="H1270" s="162" t="s">
        <v>4502</v>
      </c>
      <c r="I1270" s="162" t="s">
        <v>724</v>
      </c>
      <c r="J1270" s="160">
        <v>27</v>
      </c>
      <c r="Z1270" s="163">
        <v>5</v>
      </c>
      <c r="AA1270" s="163">
        <v>6</v>
      </c>
      <c r="AB1270" s="163">
        <v>6</v>
      </c>
      <c r="AC1270" s="163">
        <v>1</v>
      </c>
      <c r="AD1270" s="163">
        <v>1</v>
      </c>
      <c r="AE1270" s="163">
        <v>0</v>
      </c>
      <c r="AF1270" s="163">
        <v>0</v>
      </c>
      <c r="AG1270" s="163">
        <v>0</v>
      </c>
      <c r="AH1270" s="163">
        <v>0</v>
      </c>
      <c r="AI1270" s="163">
        <v>0</v>
      </c>
      <c r="AJ1270" s="163">
        <v>0</v>
      </c>
      <c r="AK1270" s="163">
        <v>0</v>
      </c>
      <c r="AL1270" s="163">
        <v>0</v>
      </c>
      <c r="AM1270" s="163">
        <v>0</v>
      </c>
      <c r="AN1270" s="163">
        <v>4</v>
      </c>
      <c r="AO1270" s="163">
        <v>0</v>
      </c>
      <c r="AP1270" s="163">
        <v>0</v>
      </c>
      <c r="AQ1270" s="163">
        <v>0</v>
      </c>
      <c r="AR1270" s="163">
        <v>0</v>
      </c>
      <c r="AS1270" s="163">
        <v>0</v>
      </c>
      <c r="AT1270" s="163">
        <v>0.66666666600000002</v>
      </c>
      <c r="AU1270" s="163">
        <v>0</v>
      </c>
      <c r="AV1270" s="163">
        <v>0.5</v>
      </c>
      <c r="AW1270" s="163">
        <v>0</v>
      </c>
      <c r="AX1270" s="163">
        <v>0</v>
      </c>
      <c r="AY1270" s="163">
        <v>66.697000000000003</v>
      </c>
      <c r="AZ1270" s="163">
        <v>0.23076922999999999</v>
      </c>
      <c r="BA1270" s="163">
        <v>0.5</v>
      </c>
      <c r="BB1270" s="163">
        <v>0</v>
      </c>
      <c r="BC1270" s="163">
        <v>0.5</v>
      </c>
      <c r="BD1270" s="163">
        <v>0.5</v>
      </c>
      <c r="BE1270" s="163">
        <v>0.16666666599999999</v>
      </c>
      <c r="BF1270" s="163">
        <v>0.16666666599999999</v>
      </c>
      <c r="BG1270" s="163">
        <v>0.16666666599999999</v>
      </c>
      <c r="BH1270" s="163">
        <v>0.33333333199999998</v>
      </c>
      <c r="BI1270" s="163">
        <v>0</v>
      </c>
      <c r="BJ1270" s="163">
        <v>0</v>
      </c>
      <c r="BK1270" s="163">
        <v>0.14780155817667601</v>
      </c>
      <c r="BL1270" s="163">
        <v>-0.79705481566470604</v>
      </c>
      <c r="BM1270" s="163">
        <v>-0.101575184240756</v>
      </c>
      <c r="BN1270" s="163">
        <v>-15.3133261700061</v>
      </c>
      <c r="BO1270" s="163">
        <v>-1.1726044078511201E-2</v>
      </c>
      <c r="BP1270" s="163">
        <v>-6.3192914240062202E-3</v>
      </c>
      <c r="BQ1270" s="163">
        <v>-1.2349919184109199</v>
      </c>
      <c r="BR1270" s="163">
        <v>-0.80251499554124295</v>
      </c>
      <c r="BS1270" s="283">
        <v>-0.12803306538044501</v>
      </c>
      <c r="BT1270" s="480"/>
      <c r="BU1270" s="481"/>
      <c r="BV1270" s="482"/>
      <c r="BW1270" s="480"/>
      <c r="BX1270" s="480"/>
      <c r="BY1270" s="480"/>
      <c r="BZ1270" s="480"/>
      <c r="CA1270" s="481"/>
      <c r="CB1270" s="482"/>
      <c r="CC1270" s="480"/>
      <c r="CD1270" s="481"/>
      <c r="CE1270" s="483"/>
      <c r="CF1270" s="482"/>
      <c r="CG1270" s="480"/>
      <c r="CH1270" s="481"/>
      <c r="CI1270" s="483"/>
      <c r="CJ1270" s="482"/>
      <c r="CK1270" s="480"/>
      <c r="CL1270" s="481"/>
      <c r="CM1270" s="483"/>
      <c r="CN1270" s="482"/>
      <c r="CO1270" s="480"/>
      <c r="CP1270" s="481"/>
      <c r="CQ1270" s="483"/>
      <c r="CR1270" s="482"/>
      <c r="DH1270" s="183"/>
      <c r="DI1270" s="283">
        <v>-0.63788500428199701</v>
      </c>
    </row>
    <row r="1271" spans="1:113" ht="13" customHeight="1">
      <c r="A1271" s="160" t="s">
        <v>19</v>
      </c>
      <c r="C1271" s="160">
        <v>642727</v>
      </c>
      <c r="D1271" s="160">
        <v>16417</v>
      </c>
      <c r="E1271" s="160" t="s">
        <v>2177</v>
      </c>
      <c r="F1271" s="160" t="s">
        <v>2177</v>
      </c>
      <c r="G1271" s="175"/>
      <c r="H1271" s="162" t="s">
        <v>4053</v>
      </c>
      <c r="I1271" s="162" t="s">
        <v>132</v>
      </c>
      <c r="J1271" s="160">
        <v>28</v>
      </c>
      <c r="Z1271" s="163">
        <v>1</v>
      </c>
      <c r="AA1271" s="163">
        <v>4</v>
      </c>
      <c r="AB1271" s="163">
        <v>4</v>
      </c>
      <c r="AC1271" s="163">
        <v>0</v>
      </c>
      <c r="AD1271" s="163">
        <v>0</v>
      </c>
      <c r="AE1271" s="163">
        <v>0</v>
      </c>
      <c r="AF1271" s="163">
        <v>0</v>
      </c>
      <c r="AG1271" s="163">
        <v>0</v>
      </c>
      <c r="AH1271" s="163">
        <v>0</v>
      </c>
      <c r="AI1271" s="163">
        <v>0</v>
      </c>
      <c r="AJ1271" s="163">
        <v>0</v>
      </c>
      <c r="AK1271" s="163">
        <v>0</v>
      </c>
      <c r="AL1271" s="163">
        <v>0</v>
      </c>
      <c r="AM1271" s="163">
        <v>0</v>
      </c>
      <c r="AN1271" s="163">
        <v>2</v>
      </c>
      <c r="AO1271" s="163">
        <v>0</v>
      </c>
      <c r="AP1271" s="163">
        <v>0</v>
      </c>
      <c r="AQ1271" s="163">
        <v>0</v>
      </c>
      <c r="AR1271" s="163">
        <v>0</v>
      </c>
      <c r="AS1271" s="163">
        <v>0</v>
      </c>
      <c r="AT1271" s="163">
        <v>0.5</v>
      </c>
      <c r="AU1271" s="163">
        <v>0.5</v>
      </c>
      <c r="AV1271" s="163">
        <v>0.5</v>
      </c>
      <c r="AW1271" s="163">
        <v>0</v>
      </c>
      <c r="AX1271" s="163">
        <v>0</v>
      </c>
      <c r="AY1271" s="163">
        <v>94.005700000000004</v>
      </c>
      <c r="AZ1271" s="163">
        <v>0.11111111</v>
      </c>
      <c r="BA1271" s="163">
        <v>0.5</v>
      </c>
      <c r="BB1271" s="163">
        <v>0</v>
      </c>
      <c r="BC1271" s="163">
        <v>0.5</v>
      </c>
      <c r="BD1271" s="163">
        <v>0</v>
      </c>
      <c r="BE1271" s="163">
        <v>0</v>
      </c>
      <c r="BF1271" s="163">
        <v>0</v>
      </c>
      <c r="BG1271" s="163">
        <v>0</v>
      </c>
      <c r="BH1271" s="163">
        <v>0</v>
      </c>
      <c r="BI1271" s="163">
        <v>0</v>
      </c>
      <c r="BJ1271" s="163">
        <v>0</v>
      </c>
      <c r="BK1271" s="163">
        <v>0</v>
      </c>
      <c r="BL1271" s="163">
        <v>-1.00492056033582</v>
      </c>
      <c r="BM1271" s="163">
        <v>-0.54126747271985898</v>
      </c>
      <c r="BN1271" s="163">
        <v>-100</v>
      </c>
      <c r="BO1271" s="163">
        <v>-2.2663080871987901E-2</v>
      </c>
      <c r="BP1271" s="163">
        <v>0</v>
      </c>
      <c r="BQ1271" s="163">
        <v>-1.3024108050671299</v>
      </c>
      <c r="BR1271" s="163">
        <v>-0.99471254966230305</v>
      </c>
      <c r="BS1271" s="283">
        <v>-0.13502246069101301</v>
      </c>
      <c r="BT1271" s="480"/>
      <c r="BU1271" s="481"/>
      <c r="BV1271" s="482"/>
      <c r="BW1271" s="480"/>
      <c r="BX1271" s="480"/>
      <c r="BY1271" s="480"/>
      <c r="BZ1271" s="480"/>
      <c r="CA1271" s="481"/>
      <c r="CB1271" s="482"/>
      <c r="CC1271" s="480"/>
      <c r="CD1271" s="481"/>
      <c r="CE1271" s="483"/>
      <c r="CF1271" s="482"/>
      <c r="CG1271" s="480"/>
      <c r="CH1271" s="481"/>
      <c r="CI1271" s="483"/>
      <c r="CJ1271" s="482"/>
      <c r="CK1271" s="480"/>
      <c r="CL1271" s="481"/>
      <c r="CM1271" s="483"/>
      <c r="CN1271" s="482"/>
      <c r="CO1271" s="480"/>
      <c r="CP1271" s="481"/>
      <c r="CQ1271" s="483"/>
      <c r="CR1271" s="482"/>
      <c r="DH1271" s="183"/>
      <c r="DI1271" s="283">
        <v>-0.43808542937040301</v>
      </c>
    </row>
    <row r="1272" spans="1:113" ht="13" customHeight="1">
      <c r="A1272" s="160" t="s">
        <v>19</v>
      </c>
      <c r="C1272" s="160">
        <v>691907</v>
      </c>
      <c r="D1272" s="160">
        <v>28344</v>
      </c>
      <c r="E1272" s="160" t="s">
        <v>438</v>
      </c>
      <c r="F1272" s="160" t="s">
        <v>438</v>
      </c>
      <c r="G1272" s="175"/>
      <c r="H1272" s="162" t="s">
        <v>4445</v>
      </c>
      <c r="I1272" s="162" t="s">
        <v>4446</v>
      </c>
      <c r="J1272" s="160">
        <v>23</v>
      </c>
      <c r="Z1272" s="163">
        <v>3</v>
      </c>
      <c r="AA1272" s="163">
        <v>7</v>
      </c>
      <c r="AB1272" s="163">
        <v>7</v>
      </c>
      <c r="AC1272" s="163">
        <v>0</v>
      </c>
      <c r="AD1272" s="163">
        <v>0</v>
      </c>
      <c r="AE1272" s="163">
        <v>0</v>
      </c>
      <c r="AF1272" s="163">
        <v>0</v>
      </c>
      <c r="AG1272" s="163">
        <v>0</v>
      </c>
      <c r="AH1272" s="163">
        <v>0</v>
      </c>
      <c r="AI1272" s="163">
        <v>0</v>
      </c>
      <c r="AJ1272" s="163">
        <v>0</v>
      </c>
      <c r="AK1272" s="163">
        <v>1</v>
      </c>
      <c r="AL1272" s="163">
        <v>0</v>
      </c>
      <c r="AM1272" s="163">
        <v>0</v>
      </c>
      <c r="AN1272" s="163">
        <v>3</v>
      </c>
      <c r="AO1272" s="163">
        <v>0</v>
      </c>
      <c r="AP1272" s="163">
        <v>0</v>
      </c>
      <c r="AQ1272" s="163">
        <v>0</v>
      </c>
      <c r="AR1272" s="163">
        <v>0</v>
      </c>
      <c r="AS1272" s="163">
        <v>0</v>
      </c>
      <c r="AT1272" s="163">
        <v>0.42857142799999998</v>
      </c>
      <c r="AU1272" s="163">
        <v>0</v>
      </c>
      <c r="AV1272" s="163">
        <v>0.75</v>
      </c>
      <c r="AW1272" s="163">
        <v>0</v>
      </c>
      <c r="AX1272" s="163">
        <v>0.5</v>
      </c>
      <c r="AY1272" s="163">
        <v>100.601</v>
      </c>
      <c r="AZ1272" s="163">
        <v>0.125</v>
      </c>
      <c r="BA1272" s="163">
        <v>0.5</v>
      </c>
      <c r="BB1272" s="163">
        <v>0.25</v>
      </c>
      <c r="BC1272" s="163">
        <v>0.25</v>
      </c>
      <c r="BD1272" s="163">
        <v>0</v>
      </c>
      <c r="BE1272" s="163">
        <v>0</v>
      </c>
      <c r="BF1272" s="163">
        <v>0</v>
      </c>
      <c r="BG1272" s="163">
        <v>0</v>
      </c>
      <c r="BH1272" s="163">
        <v>0</v>
      </c>
      <c r="BI1272" s="163">
        <v>0</v>
      </c>
      <c r="BJ1272" s="163">
        <v>0</v>
      </c>
      <c r="BK1272" s="163">
        <v>0</v>
      </c>
      <c r="BL1272" s="163">
        <v>-1.7586109805876899</v>
      </c>
      <c r="BM1272" s="163">
        <v>-0.94721807725975404</v>
      </c>
      <c r="BN1272" s="163">
        <v>-100</v>
      </c>
      <c r="BO1272" s="163">
        <v>2.07287529673293E-2</v>
      </c>
      <c r="BP1272" s="163">
        <v>-0.40319171547889698</v>
      </c>
      <c r="BQ1272" s="163">
        <v>-1.34999177837992</v>
      </c>
      <c r="BR1272" s="163">
        <v>-2.1850602272922699</v>
      </c>
      <c r="BS1272" s="283">
        <v>-0.139955236182257</v>
      </c>
      <c r="BT1272" s="480"/>
      <c r="BU1272" s="481"/>
      <c r="BV1272" s="482"/>
      <c r="BW1272" s="480"/>
      <c r="BX1272" s="480"/>
      <c r="BY1272" s="480"/>
      <c r="BZ1272" s="480"/>
      <c r="CA1272" s="481"/>
      <c r="CB1272" s="482"/>
      <c r="CC1272" s="480"/>
      <c r="CD1272" s="481"/>
      <c r="CE1272" s="483"/>
      <c r="CF1272" s="482"/>
      <c r="CG1272" s="480"/>
      <c r="CH1272" s="481"/>
      <c r="CI1272" s="483"/>
      <c r="CJ1272" s="482"/>
      <c r="CK1272" s="480"/>
      <c r="CL1272" s="481"/>
      <c r="CM1272" s="483"/>
      <c r="CN1272" s="482"/>
      <c r="CO1272" s="480"/>
      <c r="CP1272" s="481"/>
      <c r="CQ1272" s="483"/>
      <c r="CR1272" s="482"/>
      <c r="DH1272" s="183"/>
      <c r="DI1272" s="283">
        <v>0.60689089447259903</v>
      </c>
    </row>
    <row r="1273" spans="1:113" ht="13" customHeight="1">
      <c r="A1273" s="160" t="s">
        <v>19</v>
      </c>
      <c r="C1273" s="160">
        <v>692225</v>
      </c>
      <c r="D1273" s="160">
        <v>33644</v>
      </c>
      <c r="E1273" s="160" t="s">
        <v>609</v>
      </c>
      <c r="F1273" s="160" t="s">
        <v>609</v>
      </c>
      <c r="G1273" s="175"/>
      <c r="H1273" s="162" t="s">
        <v>2181</v>
      </c>
      <c r="I1273" s="162" t="s">
        <v>4507</v>
      </c>
      <c r="J1273" s="160">
        <v>23</v>
      </c>
      <c r="Z1273" s="163">
        <v>67</v>
      </c>
      <c r="AA1273" s="163">
        <v>263</v>
      </c>
      <c r="AB1273" s="163">
        <v>229</v>
      </c>
      <c r="AC1273" s="163">
        <v>51</v>
      </c>
      <c r="AD1273" s="163">
        <v>35</v>
      </c>
      <c r="AE1273" s="163">
        <v>10</v>
      </c>
      <c r="AF1273" s="163">
        <v>0</v>
      </c>
      <c r="AG1273" s="163">
        <v>6</v>
      </c>
      <c r="AH1273" s="163">
        <v>24</v>
      </c>
      <c r="AI1273" s="163">
        <v>21</v>
      </c>
      <c r="AJ1273" s="163">
        <v>2</v>
      </c>
      <c r="AK1273" s="163">
        <v>1</v>
      </c>
      <c r="AL1273" s="163">
        <v>29</v>
      </c>
      <c r="AM1273" s="163">
        <v>0</v>
      </c>
      <c r="AN1273" s="163">
        <v>72</v>
      </c>
      <c r="AO1273" s="163">
        <v>4</v>
      </c>
      <c r="AP1273" s="163">
        <v>1</v>
      </c>
      <c r="AQ1273" s="163">
        <v>0</v>
      </c>
      <c r="AR1273" s="163">
        <v>1</v>
      </c>
      <c r="AS1273" s="163">
        <v>0.110266159</v>
      </c>
      <c r="AT1273" s="163">
        <v>0.27376425799999998</v>
      </c>
      <c r="AU1273" s="163">
        <v>0.2866242</v>
      </c>
      <c r="AV1273" s="163">
        <v>0.33757962000000002</v>
      </c>
      <c r="AW1273" s="163">
        <v>5.0632910000000003E-2</v>
      </c>
      <c r="AX1273" s="163">
        <v>0.41772152000000001</v>
      </c>
      <c r="AY1273" s="163">
        <v>112.218</v>
      </c>
      <c r="AZ1273" s="163">
        <v>0.10654205999999999</v>
      </c>
      <c r="BA1273" s="163">
        <v>0.54777070000000005</v>
      </c>
      <c r="BB1273" s="163">
        <v>0.18471337500000001</v>
      </c>
      <c r="BC1273" s="163">
        <v>0.26751592299999999</v>
      </c>
      <c r="BD1273" s="163">
        <v>0.29605263100000001</v>
      </c>
      <c r="BE1273" s="163">
        <v>0.22270742299999999</v>
      </c>
      <c r="BF1273" s="163">
        <v>0.31939163399999998</v>
      </c>
      <c r="BG1273" s="163">
        <v>0.344978165</v>
      </c>
      <c r="BH1273" s="163">
        <v>0.66436979900000004</v>
      </c>
      <c r="BI1273" s="163">
        <v>0.122270742</v>
      </c>
      <c r="BJ1273" s="163">
        <v>78.867835301640994</v>
      </c>
      <c r="BK1273" s="163">
        <v>0.30047300967879997</v>
      </c>
      <c r="BL1273" s="163">
        <v>-2.77571759524275</v>
      </c>
      <c r="BM1273" s="163">
        <v>27.709472915507</v>
      </c>
      <c r="BN1273" s="163">
        <v>86.549394631215506</v>
      </c>
      <c r="BO1273" s="163">
        <v>8.0342701786390094E-2</v>
      </c>
      <c r="BP1273" s="163">
        <v>0.11748165078461099</v>
      </c>
      <c r="BQ1273" s="163">
        <v>-1.55105356092085</v>
      </c>
      <c r="BR1273" s="163">
        <v>-3.9533829685531998</v>
      </c>
      <c r="BS1273" s="283">
        <v>-0.16079954776503599</v>
      </c>
      <c r="BT1273" s="480"/>
      <c r="BU1273" s="481"/>
      <c r="BV1273" s="482"/>
      <c r="BW1273" s="480"/>
      <c r="BX1273" s="480"/>
      <c r="BY1273" s="480"/>
      <c r="BZ1273" s="480"/>
      <c r="CA1273" s="481"/>
      <c r="CB1273" s="482"/>
      <c r="CC1273" s="480"/>
      <c r="CD1273" s="481"/>
      <c r="CE1273" s="483"/>
      <c r="CF1273" s="482"/>
      <c r="CG1273" s="480"/>
      <c r="CH1273" s="481"/>
      <c r="CI1273" s="483"/>
      <c r="CJ1273" s="482"/>
      <c r="CK1273" s="480"/>
      <c r="CL1273" s="481"/>
      <c r="CM1273" s="483"/>
      <c r="CN1273" s="482"/>
      <c r="CO1273" s="480"/>
      <c r="CP1273" s="481"/>
      <c r="CQ1273" s="483"/>
      <c r="CR1273" s="482"/>
      <c r="DH1273" s="183"/>
      <c r="DI1273" s="283">
        <v>-6.6013914942741296</v>
      </c>
    </row>
    <row r="1274" spans="1:113" ht="13" customHeight="1">
      <c r="A1274" s="160" t="s">
        <v>19</v>
      </c>
      <c r="C1274" s="160">
        <v>678391</v>
      </c>
      <c r="D1274" s="160">
        <v>23917</v>
      </c>
      <c r="E1274" s="160" t="s">
        <v>16</v>
      </c>
      <c r="F1274" s="160" t="s">
        <v>16</v>
      </c>
      <c r="G1274" s="175"/>
      <c r="H1274" s="162" t="s">
        <v>4394</v>
      </c>
      <c r="I1274" s="162" t="s">
        <v>4395</v>
      </c>
      <c r="J1274" s="160">
        <v>24</v>
      </c>
      <c r="Z1274" s="163">
        <v>22</v>
      </c>
      <c r="AA1274" s="163">
        <v>53</v>
      </c>
      <c r="AB1274" s="163">
        <v>45</v>
      </c>
      <c r="AC1274" s="163">
        <v>7</v>
      </c>
      <c r="AD1274" s="163">
        <v>4</v>
      </c>
      <c r="AE1274" s="163">
        <v>2</v>
      </c>
      <c r="AF1274" s="163">
        <v>0</v>
      </c>
      <c r="AG1274" s="163">
        <v>1</v>
      </c>
      <c r="AH1274" s="163">
        <v>6</v>
      </c>
      <c r="AI1274" s="163">
        <v>4</v>
      </c>
      <c r="AJ1274" s="163">
        <v>0</v>
      </c>
      <c r="AK1274" s="163">
        <v>0</v>
      </c>
      <c r="AL1274" s="163">
        <v>4</v>
      </c>
      <c r="AM1274" s="163">
        <v>0</v>
      </c>
      <c r="AN1274" s="163">
        <v>11</v>
      </c>
      <c r="AO1274" s="163">
        <v>2</v>
      </c>
      <c r="AP1274" s="163">
        <v>0</v>
      </c>
      <c r="AQ1274" s="163">
        <v>0</v>
      </c>
      <c r="AR1274" s="163">
        <v>0</v>
      </c>
      <c r="AS1274" s="163">
        <v>7.5471698000000004E-2</v>
      </c>
      <c r="AT1274" s="163">
        <v>0.207547169</v>
      </c>
      <c r="AU1274" s="163">
        <v>0.38235293999999997</v>
      </c>
      <c r="AV1274" s="163">
        <v>0.11764706</v>
      </c>
      <c r="AW1274" s="163">
        <v>5.5555559999999997E-2</v>
      </c>
      <c r="AX1274" s="163">
        <v>0.38888888999999999</v>
      </c>
      <c r="AY1274" s="163">
        <v>106.90300000000001</v>
      </c>
      <c r="AZ1274" s="163">
        <v>0.12060302000000001</v>
      </c>
      <c r="BA1274" s="163">
        <v>0.41176470500000001</v>
      </c>
      <c r="BB1274" s="163">
        <v>0.264705882</v>
      </c>
      <c r="BC1274" s="163">
        <v>0.32352941099999999</v>
      </c>
      <c r="BD1274" s="163">
        <v>0.181818181</v>
      </c>
      <c r="BE1274" s="163">
        <v>0.15555555500000001</v>
      </c>
      <c r="BF1274" s="163">
        <v>0.25490195999999998</v>
      </c>
      <c r="BG1274" s="163">
        <v>0.266666666</v>
      </c>
      <c r="BH1274" s="163">
        <v>0.52156862599999998</v>
      </c>
      <c r="BI1274" s="163">
        <v>0.111111111</v>
      </c>
      <c r="BJ1274" s="163">
        <v>71.669580630584093</v>
      </c>
      <c r="BK1274" s="163">
        <v>0.24222803115844699</v>
      </c>
      <c r="BL1274" s="163">
        <v>-3.0320104497454401</v>
      </c>
      <c r="BM1274" s="163">
        <v>3.11139296116612</v>
      </c>
      <c r="BN1274" s="163">
        <v>51.797902011140998</v>
      </c>
      <c r="BO1274" s="163">
        <v>0.25467197163521499</v>
      </c>
      <c r="BP1274" s="163">
        <v>-0.142968441359698</v>
      </c>
      <c r="BQ1274" s="163">
        <v>-1.5593829915828299</v>
      </c>
      <c r="BR1274" s="163">
        <v>-3.08285715588995</v>
      </c>
      <c r="BS1274" s="283">
        <v>-0.16166306964289501</v>
      </c>
      <c r="BT1274" s="480"/>
      <c r="BU1274" s="481"/>
      <c r="BV1274" s="482"/>
      <c r="BW1274" s="480"/>
      <c r="BX1274" s="480"/>
      <c r="BY1274" s="480"/>
      <c r="BZ1274" s="480"/>
      <c r="CA1274" s="481"/>
      <c r="CB1274" s="482"/>
      <c r="CC1274" s="480"/>
      <c r="CD1274" s="481"/>
      <c r="CE1274" s="483"/>
      <c r="CF1274" s="482"/>
      <c r="CG1274" s="480"/>
      <c r="CH1274" s="481"/>
      <c r="CI1274" s="483"/>
      <c r="CJ1274" s="482"/>
      <c r="CK1274" s="480"/>
      <c r="CL1274" s="481"/>
      <c r="CM1274" s="483"/>
      <c r="CN1274" s="482"/>
      <c r="CO1274" s="480"/>
      <c r="CP1274" s="481"/>
      <c r="CQ1274" s="483"/>
      <c r="CR1274" s="482"/>
      <c r="DH1274" s="183"/>
      <c r="DI1274" s="283">
        <v>-0.29096388816833402</v>
      </c>
    </row>
    <row r="1275" spans="1:113" ht="13" customHeight="1">
      <c r="A1275" s="160" t="s">
        <v>19</v>
      </c>
      <c r="C1275" s="160">
        <v>696030</v>
      </c>
      <c r="D1275" s="160">
        <v>27915</v>
      </c>
      <c r="E1275" s="160" t="s">
        <v>14</v>
      </c>
      <c r="F1275" s="160" t="s">
        <v>14</v>
      </c>
      <c r="G1275" s="175"/>
      <c r="H1275" s="162" t="s">
        <v>708</v>
      </c>
      <c r="I1275" s="162" t="s">
        <v>1770</v>
      </c>
      <c r="J1275" s="160">
        <v>22</v>
      </c>
      <c r="Z1275" s="163">
        <v>24</v>
      </c>
      <c r="AA1275" s="163">
        <v>73</v>
      </c>
      <c r="AB1275" s="163">
        <v>61</v>
      </c>
      <c r="AC1275" s="163">
        <v>11</v>
      </c>
      <c r="AD1275" s="163">
        <v>9</v>
      </c>
      <c r="AE1275" s="163">
        <v>1</v>
      </c>
      <c r="AF1275" s="163">
        <v>0</v>
      </c>
      <c r="AG1275" s="163">
        <v>1</v>
      </c>
      <c r="AH1275" s="163">
        <v>5</v>
      </c>
      <c r="AI1275" s="163">
        <v>4</v>
      </c>
      <c r="AJ1275" s="163">
        <v>3</v>
      </c>
      <c r="AK1275" s="163">
        <v>3</v>
      </c>
      <c r="AL1275" s="163">
        <v>10</v>
      </c>
      <c r="AM1275" s="163">
        <v>1</v>
      </c>
      <c r="AN1275" s="163">
        <v>15</v>
      </c>
      <c r="AO1275" s="163">
        <v>1</v>
      </c>
      <c r="AP1275" s="163">
        <v>1</v>
      </c>
      <c r="AQ1275" s="163">
        <v>0</v>
      </c>
      <c r="AR1275" s="163">
        <v>0</v>
      </c>
      <c r="AS1275" s="163">
        <v>0.136986301</v>
      </c>
      <c r="AT1275" s="163">
        <v>0.20547945200000001</v>
      </c>
      <c r="AU1275" s="163">
        <v>0.29787234000000001</v>
      </c>
      <c r="AV1275" s="163">
        <v>0.23404254999999999</v>
      </c>
      <c r="AW1275" s="163">
        <v>8.5106379999999995E-2</v>
      </c>
      <c r="AX1275" s="163">
        <v>0.46808511000000003</v>
      </c>
      <c r="AY1275" s="163">
        <v>108.855</v>
      </c>
      <c r="AZ1275" s="163">
        <v>5.9016390000000002E-2</v>
      </c>
      <c r="BA1275" s="163">
        <v>0.41304347800000002</v>
      </c>
      <c r="BB1275" s="163">
        <v>0.28260869500000002</v>
      </c>
      <c r="BC1275" s="163">
        <v>0.30434782599999999</v>
      </c>
      <c r="BD1275" s="163">
        <v>0.21739130400000001</v>
      </c>
      <c r="BE1275" s="163">
        <v>0.180327868</v>
      </c>
      <c r="BF1275" s="163">
        <v>0.30136986300000002</v>
      </c>
      <c r="BG1275" s="163">
        <v>0.24590163900000001</v>
      </c>
      <c r="BH1275" s="163">
        <v>0.54727150199999997</v>
      </c>
      <c r="BI1275" s="163">
        <v>6.5573771000000003E-2</v>
      </c>
      <c r="BJ1275" s="163">
        <v>42.296802053720398</v>
      </c>
      <c r="BK1275" s="163">
        <v>0.25372659994496199</v>
      </c>
      <c r="BL1275" s="163">
        <v>-3.5038173457189101</v>
      </c>
      <c r="BM1275" s="163">
        <v>4.9578515032724804</v>
      </c>
      <c r="BN1275" s="163">
        <v>59.415632117493203</v>
      </c>
      <c r="BO1275" s="163">
        <v>-0.17254464168105599</v>
      </c>
      <c r="BP1275" s="163">
        <v>-0.27719578007236101</v>
      </c>
      <c r="BQ1275" s="163">
        <v>-1.60004334361763</v>
      </c>
      <c r="BR1275" s="163">
        <v>-3.68653901876421</v>
      </c>
      <c r="BS1275" s="283">
        <v>-0.16587837618284601</v>
      </c>
      <c r="BT1275" s="480"/>
      <c r="BU1275" s="481"/>
      <c r="BV1275" s="482"/>
      <c r="BW1275" s="480"/>
      <c r="BX1275" s="480"/>
      <c r="BY1275" s="480"/>
      <c r="BZ1275" s="480"/>
      <c r="CA1275" s="481"/>
      <c r="CB1275" s="482"/>
      <c r="CC1275" s="480"/>
      <c r="CD1275" s="481"/>
      <c r="CE1275" s="483"/>
      <c r="CF1275" s="482"/>
      <c r="CG1275" s="480"/>
      <c r="CH1275" s="481"/>
      <c r="CI1275" s="483"/>
      <c r="CJ1275" s="482"/>
      <c r="CK1275" s="480"/>
      <c r="CL1275" s="481"/>
      <c r="CM1275" s="483"/>
      <c r="CN1275" s="482"/>
      <c r="CO1275" s="480"/>
      <c r="CP1275" s="481"/>
      <c r="CQ1275" s="483"/>
      <c r="CR1275" s="482"/>
      <c r="DH1275" s="183"/>
      <c r="DI1275" s="283">
        <v>-0.41263598203659002</v>
      </c>
    </row>
    <row r="1276" spans="1:113" ht="13" customHeight="1">
      <c r="A1276" s="160" t="s">
        <v>19</v>
      </c>
      <c r="C1276" s="160">
        <v>690924</v>
      </c>
      <c r="D1276" s="160">
        <v>29704</v>
      </c>
      <c r="E1276" s="160" t="s">
        <v>246</v>
      </c>
      <c r="F1276" s="160" t="s">
        <v>246</v>
      </c>
      <c r="G1276" s="175"/>
      <c r="H1276" s="162" t="s">
        <v>4462</v>
      </c>
      <c r="I1276" s="162" t="s">
        <v>1711</v>
      </c>
      <c r="J1276" s="160">
        <v>26</v>
      </c>
      <c r="Z1276" s="163">
        <v>14</v>
      </c>
      <c r="AA1276" s="163">
        <v>42</v>
      </c>
      <c r="AB1276" s="163">
        <v>40</v>
      </c>
      <c r="AC1276" s="163">
        <v>10</v>
      </c>
      <c r="AD1276" s="163">
        <v>6</v>
      </c>
      <c r="AE1276" s="163">
        <v>2</v>
      </c>
      <c r="AF1276" s="163">
        <v>1</v>
      </c>
      <c r="AG1276" s="163">
        <v>1</v>
      </c>
      <c r="AH1276" s="163">
        <v>4</v>
      </c>
      <c r="AI1276" s="163">
        <v>11</v>
      </c>
      <c r="AJ1276" s="163">
        <v>1</v>
      </c>
      <c r="AK1276" s="163">
        <v>0</v>
      </c>
      <c r="AL1276" s="163">
        <v>1</v>
      </c>
      <c r="AM1276" s="163">
        <v>0</v>
      </c>
      <c r="AN1276" s="163">
        <v>18</v>
      </c>
      <c r="AO1276" s="163">
        <v>0</v>
      </c>
      <c r="AP1276" s="163">
        <v>1</v>
      </c>
      <c r="AQ1276" s="163">
        <v>0</v>
      </c>
      <c r="AR1276" s="163">
        <v>0</v>
      </c>
      <c r="AS1276" s="163">
        <v>2.3809522999999999E-2</v>
      </c>
      <c r="AT1276" s="163">
        <v>0.42857142799999998</v>
      </c>
      <c r="AU1276" s="163">
        <v>0.34782608999999998</v>
      </c>
      <c r="AV1276" s="163">
        <v>8.6956519999999995E-2</v>
      </c>
      <c r="AW1276" s="163">
        <v>4.3478259999999998E-2</v>
      </c>
      <c r="AX1276" s="163">
        <v>0.52173913000000005</v>
      </c>
      <c r="AY1276" s="163">
        <v>110.069</v>
      </c>
      <c r="AZ1276" s="163">
        <v>0.16091954</v>
      </c>
      <c r="BA1276" s="163">
        <v>0.30434782599999999</v>
      </c>
      <c r="BB1276" s="163">
        <v>0.21739130400000001</v>
      </c>
      <c r="BC1276" s="163">
        <v>0.47826086899999998</v>
      </c>
      <c r="BD1276" s="163">
        <v>0.409090909</v>
      </c>
      <c r="BE1276" s="163">
        <v>0.25</v>
      </c>
      <c r="BF1276" s="163">
        <v>0.26190476099999999</v>
      </c>
      <c r="BG1276" s="163">
        <v>0.42499999999999999</v>
      </c>
      <c r="BH1276" s="163">
        <v>0.68690476099999997</v>
      </c>
      <c r="BI1276" s="163">
        <v>0.17499999999999999</v>
      </c>
      <c r="BJ1276" s="163">
        <v>115.02382688989501</v>
      </c>
      <c r="BK1276" s="163">
        <v>0.290399023464747</v>
      </c>
      <c r="BL1276" s="163">
        <v>-0.78217559196970499</v>
      </c>
      <c r="BM1276" s="163">
        <v>4.0861818279979403</v>
      </c>
      <c r="BN1276" s="163">
        <v>70.359025051837506</v>
      </c>
      <c r="BO1276" s="163">
        <v>4.7116075307314403E-2</v>
      </c>
      <c r="BP1276" s="163">
        <v>0.341855879407376</v>
      </c>
      <c r="BQ1276" s="163">
        <v>-1.64649760565704</v>
      </c>
      <c r="BR1276" s="163">
        <v>-1.1125028834769699</v>
      </c>
      <c r="BS1276" s="283">
        <v>-0.17069434419059201</v>
      </c>
      <c r="BT1276" s="480"/>
      <c r="BU1276" s="481"/>
      <c r="BV1276" s="482"/>
      <c r="BW1276" s="480"/>
      <c r="BX1276" s="480"/>
      <c r="BY1276" s="480"/>
      <c r="BZ1276" s="480"/>
      <c r="CA1276" s="481"/>
      <c r="CB1276" s="482"/>
      <c r="CC1276" s="480"/>
      <c r="CD1276" s="481"/>
      <c r="CE1276" s="483"/>
      <c r="CF1276" s="482"/>
      <c r="CG1276" s="480"/>
      <c r="CH1276" s="481"/>
      <c r="CI1276" s="483"/>
      <c r="CJ1276" s="482"/>
      <c r="CK1276" s="480"/>
      <c r="CL1276" s="481"/>
      <c r="CM1276" s="483"/>
      <c r="CN1276" s="482"/>
      <c r="CO1276" s="480"/>
      <c r="CP1276" s="481"/>
      <c r="CQ1276" s="483"/>
      <c r="CR1276" s="482"/>
      <c r="DH1276" s="183"/>
      <c r="DI1276" s="283">
        <v>-1.90306004881858</v>
      </c>
    </row>
    <row r="1277" spans="1:113" ht="13" customHeight="1">
      <c r="A1277" s="160" t="s">
        <v>19</v>
      </c>
      <c r="C1277" s="160">
        <v>672359</v>
      </c>
      <c r="D1277" s="160">
        <v>22566</v>
      </c>
      <c r="E1277" s="160" t="s">
        <v>2172</v>
      </c>
      <c r="F1277" s="160" t="s">
        <v>2172</v>
      </c>
      <c r="G1277" s="175"/>
      <c r="H1277" s="162" t="s">
        <v>3465</v>
      </c>
      <c r="I1277" s="162" t="s">
        <v>4388</v>
      </c>
      <c r="J1277" s="160">
        <v>25</v>
      </c>
      <c r="Z1277" s="163">
        <v>7</v>
      </c>
      <c r="AA1277" s="163">
        <v>16</v>
      </c>
      <c r="AB1277" s="163">
        <v>14</v>
      </c>
      <c r="AC1277" s="163">
        <v>1</v>
      </c>
      <c r="AD1277" s="163">
        <v>1</v>
      </c>
      <c r="AE1277" s="163">
        <v>0</v>
      </c>
      <c r="AF1277" s="163">
        <v>0</v>
      </c>
      <c r="AG1277" s="163">
        <v>0</v>
      </c>
      <c r="AH1277" s="163">
        <v>0</v>
      </c>
      <c r="AI1277" s="163">
        <v>1</v>
      </c>
      <c r="AJ1277" s="163">
        <v>0</v>
      </c>
      <c r="AK1277" s="163">
        <v>0</v>
      </c>
      <c r="AL1277" s="163">
        <v>2</v>
      </c>
      <c r="AM1277" s="163">
        <v>0</v>
      </c>
      <c r="AN1277" s="163">
        <v>2</v>
      </c>
      <c r="AO1277" s="163">
        <v>0</v>
      </c>
      <c r="AP1277" s="163">
        <v>0</v>
      </c>
      <c r="AQ1277" s="163">
        <v>0</v>
      </c>
      <c r="AR1277" s="163">
        <v>1</v>
      </c>
      <c r="AS1277" s="163">
        <v>0.125</v>
      </c>
      <c r="AT1277" s="163">
        <v>0.125</v>
      </c>
      <c r="AU1277" s="163">
        <v>0.25</v>
      </c>
      <c r="AV1277" s="163">
        <v>0.16666666999999999</v>
      </c>
      <c r="AW1277" s="163">
        <v>8.3333329999999997E-2</v>
      </c>
      <c r="AX1277" s="163">
        <v>0.41666667000000002</v>
      </c>
      <c r="AY1277" s="163">
        <v>107.428</v>
      </c>
      <c r="AZ1277" s="163">
        <v>6.4516130000000005E-2</v>
      </c>
      <c r="BA1277" s="163">
        <v>0.41666666600000002</v>
      </c>
      <c r="BB1277" s="163">
        <v>8.3333332999999996E-2</v>
      </c>
      <c r="BC1277" s="163">
        <v>0.5</v>
      </c>
      <c r="BD1277" s="163">
        <v>8.3333332999999996E-2</v>
      </c>
      <c r="BE1277" s="163">
        <v>7.1428570999999996E-2</v>
      </c>
      <c r="BF1277" s="163">
        <v>0.1875</v>
      </c>
      <c r="BG1277" s="163">
        <v>7.1428570999999996E-2</v>
      </c>
      <c r="BH1277" s="163">
        <v>0.258928571</v>
      </c>
      <c r="BI1277" s="163">
        <v>0</v>
      </c>
      <c r="BJ1277" s="163">
        <v>0</v>
      </c>
      <c r="BK1277" s="163">
        <v>0.14208795130252799</v>
      </c>
      <c r="BL1277" s="163">
        <v>-2.1987042422597698</v>
      </c>
      <c r="BM1277" s="163">
        <v>-0.34409189179590799</v>
      </c>
      <c r="BN1277" s="163">
        <v>-14.2599358208293</v>
      </c>
      <c r="BO1277" s="163">
        <v>-4.1439121497237899E-2</v>
      </c>
      <c r="BP1277" s="163">
        <v>-1.89748123539175E-2</v>
      </c>
      <c r="BQ1277" s="163">
        <v>-1.83017700272379</v>
      </c>
      <c r="BR1277" s="163">
        <v>-2.1546919654565801</v>
      </c>
      <c r="BS1277" s="283">
        <v>-0.18973660341763901</v>
      </c>
      <c r="BT1277" s="480"/>
      <c r="BU1277" s="481"/>
      <c r="BV1277" s="482"/>
      <c r="BW1277" s="480"/>
      <c r="BX1277" s="480"/>
      <c r="BY1277" s="480"/>
      <c r="BZ1277" s="480"/>
      <c r="CA1277" s="481"/>
      <c r="CB1277" s="482"/>
      <c r="CC1277" s="480"/>
      <c r="CD1277" s="481"/>
      <c r="CE1277" s="483"/>
      <c r="CF1277" s="482"/>
      <c r="CG1277" s="480"/>
      <c r="CH1277" s="481"/>
      <c r="CI1277" s="483"/>
      <c r="CJ1277" s="482"/>
      <c r="CK1277" s="480"/>
      <c r="CL1277" s="481"/>
      <c r="CM1277" s="483"/>
      <c r="CN1277" s="482"/>
      <c r="CO1277" s="480"/>
      <c r="CP1277" s="481"/>
      <c r="CQ1277" s="483"/>
      <c r="CR1277" s="482"/>
      <c r="DH1277" s="183"/>
      <c r="DI1277" s="283">
        <v>-0.19703373312950101</v>
      </c>
    </row>
    <row r="1278" spans="1:113" ht="13" customHeight="1">
      <c r="A1278" s="160" t="s">
        <v>19</v>
      </c>
      <c r="C1278" s="160">
        <v>669398</v>
      </c>
      <c r="D1278" s="160">
        <v>27573</v>
      </c>
      <c r="E1278" s="160" t="s">
        <v>3328</v>
      </c>
      <c r="F1278" s="160" t="s">
        <v>3328</v>
      </c>
      <c r="G1278" s="175"/>
      <c r="H1278" s="162" t="s">
        <v>373</v>
      </c>
      <c r="I1278" s="162" t="s">
        <v>2863</v>
      </c>
      <c r="J1278" s="160">
        <v>25</v>
      </c>
      <c r="Z1278" s="163">
        <v>12</v>
      </c>
      <c r="AA1278" s="163">
        <v>17</v>
      </c>
      <c r="AB1278" s="163">
        <v>16</v>
      </c>
      <c r="AC1278" s="163">
        <v>3</v>
      </c>
      <c r="AD1278" s="163">
        <v>2</v>
      </c>
      <c r="AE1278" s="163">
        <v>1</v>
      </c>
      <c r="AF1278" s="163">
        <v>0</v>
      </c>
      <c r="AG1278" s="163">
        <v>0</v>
      </c>
      <c r="AH1278" s="163">
        <v>0</v>
      </c>
      <c r="AI1278" s="163">
        <v>2</v>
      </c>
      <c r="AJ1278" s="163">
        <v>1</v>
      </c>
      <c r="AK1278" s="163">
        <v>0</v>
      </c>
      <c r="AL1278" s="163">
        <v>1</v>
      </c>
      <c r="AM1278" s="163">
        <v>0</v>
      </c>
      <c r="AN1278" s="163">
        <v>7</v>
      </c>
      <c r="AO1278" s="163">
        <v>0</v>
      </c>
      <c r="AP1278" s="163">
        <v>0</v>
      </c>
      <c r="AQ1278" s="163">
        <v>0</v>
      </c>
      <c r="AR1278" s="163">
        <v>0</v>
      </c>
      <c r="AS1278" s="163">
        <v>5.8823528999999999E-2</v>
      </c>
      <c r="AT1278" s="163">
        <v>0.41176470500000001</v>
      </c>
      <c r="AU1278" s="163">
        <v>0.33333332999999998</v>
      </c>
      <c r="AV1278" s="163">
        <v>0.11111111</v>
      </c>
      <c r="AW1278" s="163">
        <v>0.11111111</v>
      </c>
      <c r="AX1278" s="163">
        <v>0.33333332999999998</v>
      </c>
      <c r="AY1278" s="163">
        <v>105.63200000000001</v>
      </c>
      <c r="AZ1278" s="163">
        <v>0.32692307999999998</v>
      </c>
      <c r="BA1278" s="163">
        <v>0.55555555499999998</v>
      </c>
      <c r="BB1278" s="163">
        <v>0.111111111</v>
      </c>
      <c r="BC1278" s="163">
        <v>0.33333333300000001</v>
      </c>
      <c r="BD1278" s="163">
        <v>0.33333333300000001</v>
      </c>
      <c r="BE1278" s="163">
        <v>0.1875</v>
      </c>
      <c r="BF1278" s="163">
        <v>0.235294117</v>
      </c>
      <c r="BG1278" s="163">
        <v>0.25</v>
      </c>
      <c r="BH1278" s="163">
        <v>0.48529411700000002</v>
      </c>
      <c r="BI1278" s="163">
        <v>6.25E-2</v>
      </c>
      <c r="BJ1278" s="163">
        <v>41.079937928482899</v>
      </c>
      <c r="BK1278" s="163">
        <v>0.21930959645439499</v>
      </c>
      <c r="BL1278" s="163">
        <v>-1.28460834843357</v>
      </c>
      <c r="BM1278" s="163">
        <v>0.68591727393428403</v>
      </c>
      <c r="BN1278" s="163">
        <v>38.437529921816498</v>
      </c>
      <c r="BO1278" s="163">
        <v>-0.15618858740566799</v>
      </c>
      <c r="BP1278" s="163">
        <v>0.24551341077312799</v>
      </c>
      <c r="BQ1278" s="163">
        <v>-2.06308160924603</v>
      </c>
      <c r="BR1278" s="163">
        <v>-1.0126354523680099</v>
      </c>
      <c r="BS1278" s="283">
        <v>-0.213882098031593</v>
      </c>
      <c r="BT1278" s="480"/>
      <c r="BU1278" s="481"/>
      <c r="BV1278" s="482"/>
      <c r="BW1278" s="480"/>
      <c r="BX1278" s="480"/>
      <c r="BY1278" s="480"/>
      <c r="BZ1278" s="480"/>
      <c r="CA1278" s="481"/>
      <c r="CB1278" s="482"/>
      <c r="CC1278" s="480"/>
      <c r="CD1278" s="481"/>
      <c r="CE1278" s="483"/>
      <c r="CF1278" s="482"/>
      <c r="CG1278" s="480"/>
      <c r="CH1278" s="481"/>
      <c r="CI1278" s="483"/>
      <c r="CJ1278" s="482"/>
      <c r="CK1278" s="480"/>
      <c r="CL1278" s="481"/>
      <c r="CM1278" s="483"/>
      <c r="CN1278" s="482"/>
      <c r="CO1278" s="480"/>
      <c r="CP1278" s="481"/>
      <c r="CQ1278" s="483"/>
      <c r="CR1278" s="482"/>
      <c r="DH1278" s="183"/>
      <c r="DI1278" s="283">
        <v>-1.60786741971969</v>
      </c>
    </row>
    <row r="1279" spans="1:113" ht="13" customHeight="1">
      <c r="A1279" s="160" t="s">
        <v>19</v>
      </c>
      <c r="C1279" s="160">
        <v>694208</v>
      </c>
      <c r="D1279" s="160">
        <v>28820</v>
      </c>
      <c r="E1279" s="160" t="s">
        <v>129</v>
      </c>
      <c r="F1279" s="160" t="s">
        <v>129</v>
      </c>
      <c r="G1279" s="175"/>
      <c r="H1279" s="162" t="s">
        <v>4449</v>
      </c>
      <c r="I1279" s="162" t="s">
        <v>4450</v>
      </c>
      <c r="J1279" s="160">
        <v>21</v>
      </c>
      <c r="Z1279" s="163">
        <v>5</v>
      </c>
      <c r="AA1279" s="163">
        <v>18</v>
      </c>
      <c r="AB1279" s="163">
        <v>16</v>
      </c>
      <c r="AC1279" s="163">
        <v>3</v>
      </c>
      <c r="AD1279" s="163">
        <v>3</v>
      </c>
      <c r="AE1279" s="163">
        <v>0</v>
      </c>
      <c r="AF1279" s="163">
        <v>0</v>
      </c>
      <c r="AG1279" s="163">
        <v>0</v>
      </c>
      <c r="AH1279" s="163">
        <v>3</v>
      </c>
      <c r="AI1279" s="163">
        <v>3</v>
      </c>
      <c r="AJ1279" s="163">
        <v>0</v>
      </c>
      <c r="AK1279" s="163">
        <v>0</v>
      </c>
      <c r="AL1279" s="163">
        <v>2</v>
      </c>
      <c r="AM1279" s="163">
        <v>0</v>
      </c>
      <c r="AN1279" s="163">
        <v>1</v>
      </c>
      <c r="AO1279" s="163">
        <v>0</v>
      </c>
      <c r="AP1279" s="163">
        <v>0</v>
      </c>
      <c r="AQ1279" s="163">
        <v>0</v>
      </c>
      <c r="AR1279" s="163">
        <v>1</v>
      </c>
      <c r="AS1279" s="163">
        <v>0.111111111</v>
      </c>
      <c r="AT1279" s="163">
        <v>5.5555555E-2</v>
      </c>
      <c r="AU1279" s="163">
        <v>0.46666667000000001</v>
      </c>
      <c r="AV1279" s="163">
        <v>0.2</v>
      </c>
      <c r="AW1279" s="163">
        <v>6.6666669999999997E-2</v>
      </c>
      <c r="AX1279" s="163">
        <v>0.33333332999999998</v>
      </c>
      <c r="AY1279" s="163">
        <v>107.491</v>
      </c>
      <c r="AZ1279" s="163">
        <v>5.4794519999999999E-2</v>
      </c>
      <c r="BA1279" s="163">
        <v>0.66666666600000002</v>
      </c>
      <c r="BB1279" s="163">
        <v>0.2</v>
      </c>
      <c r="BC1279" s="163">
        <v>0.133333333</v>
      </c>
      <c r="BD1279" s="163">
        <v>0.2</v>
      </c>
      <c r="BE1279" s="163">
        <v>0.1875</v>
      </c>
      <c r="BF1279" s="163">
        <v>0.277777777</v>
      </c>
      <c r="BG1279" s="163">
        <v>0.1875</v>
      </c>
      <c r="BH1279" s="163">
        <v>0.465277777</v>
      </c>
      <c r="BI1279" s="163">
        <v>0</v>
      </c>
      <c r="BJ1279" s="163">
        <v>0</v>
      </c>
      <c r="BK1279" s="163">
        <v>0.22483477327558701</v>
      </c>
      <c r="BL1279" s="163">
        <v>-1.28051247274962</v>
      </c>
      <c r="BM1279" s="163">
        <v>0.80592642152222704</v>
      </c>
      <c r="BN1279" s="163">
        <v>40.635100920982097</v>
      </c>
      <c r="BO1279" s="163">
        <v>-4.0931494964793598E-2</v>
      </c>
      <c r="BP1279" s="163">
        <v>-0.86395022785290998</v>
      </c>
      <c r="BQ1279" s="163">
        <v>-2.0656689057544999</v>
      </c>
      <c r="BR1279" s="163">
        <v>-2.1122877259225801</v>
      </c>
      <c r="BS1279" s="283">
        <v>-0.21415032610506499</v>
      </c>
      <c r="BT1279" s="480"/>
      <c r="BU1279" s="481"/>
      <c r="BV1279" s="482"/>
      <c r="BW1279" s="480"/>
      <c r="BX1279" s="480"/>
      <c r="BY1279" s="480"/>
      <c r="BZ1279" s="480"/>
      <c r="CA1279" s="481"/>
      <c r="CB1279" s="482"/>
      <c r="CC1279" s="480"/>
      <c r="CD1279" s="481"/>
      <c r="CE1279" s="483"/>
      <c r="CF1279" s="482"/>
      <c r="CG1279" s="480"/>
      <c r="CH1279" s="481"/>
      <c r="CI1279" s="483"/>
      <c r="CJ1279" s="482"/>
      <c r="CK1279" s="480"/>
      <c r="CL1279" s="481"/>
      <c r="CM1279" s="483"/>
      <c r="CN1279" s="482"/>
      <c r="CO1279" s="480"/>
      <c r="CP1279" s="481"/>
      <c r="CQ1279" s="483"/>
      <c r="CR1279" s="482"/>
      <c r="DH1279" s="183"/>
      <c r="DI1279" s="283">
        <v>-0.54012346267700195</v>
      </c>
    </row>
    <row r="1280" spans="1:113" ht="13" customHeight="1">
      <c r="A1280" s="160" t="s">
        <v>19</v>
      </c>
      <c r="C1280" s="160">
        <v>688760</v>
      </c>
      <c r="D1280" s="160">
        <v>25714</v>
      </c>
      <c r="E1280" s="160" t="s">
        <v>14</v>
      </c>
      <c r="F1280" s="160" t="s">
        <v>14</v>
      </c>
      <c r="G1280" s="175"/>
      <c r="H1280" s="162" t="s">
        <v>4414</v>
      </c>
      <c r="I1280" s="162" t="s">
        <v>851</v>
      </c>
      <c r="J1280" s="160">
        <v>28</v>
      </c>
      <c r="Z1280" s="163">
        <v>5</v>
      </c>
      <c r="AA1280" s="163">
        <v>13</v>
      </c>
      <c r="AB1280" s="163">
        <v>11</v>
      </c>
      <c r="AC1280" s="163">
        <v>0</v>
      </c>
      <c r="AD1280" s="163">
        <v>0</v>
      </c>
      <c r="AE1280" s="163">
        <v>0</v>
      </c>
      <c r="AF1280" s="163">
        <v>0</v>
      </c>
      <c r="AG1280" s="163">
        <v>0</v>
      </c>
      <c r="AH1280" s="163">
        <v>1</v>
      </c>
      <c r="AI1280" s="163">
        <v>0</v>
      </c>
      <c r="AJ1280" s="163">
        <v>0</v>
      </c>
      <c r="AK1280" s="163">
        <v>0</v>
      </c>
      <c r="AL1280" s="163">
        <v>1</v>
      </c>
      <c r="AM1280" s="163">
        <v>0</v>
      </c>
      <c r="AN1280" s="163">
        <v>6</v>
      </c>
      <c r="AO1280" s="163">
        <v>1</v>
      </c>
      <c r="AP1280" s="163">
        <v>0</v>
      </c>
      <c r="AQ1280" s="163">
        <v>0</v>
      </c>
      <c r="AR1280" s="163">
        <v>0</v>
      </c>
      <c r="AS1280" s="163">
        <v>7.6923076000000007E-2</v>
      </c>
      <c r="AT1280" s="163">
        <v>0.46153846100000001</v>
      </c>
      <c r="AU1280" s="163">
        <v>0.2</v>
      </c>
      <c r="AV1280" s="163">
        <v>0.4</v>
      </c>
      <c r="AW1280" s="163">
        <v>0</v>
      </c>
      <c r="AX1280" s="163">
        <v>0.2</v>
      </c>
      <c r="AY1280" s="163">
        <v>97.846299999999999</v>
      </c>
      <c r="AZ1280" s="163">
        <v>0.18</v>
      </c>
      <c r="BA1280" s="163">
        <v>0.6</v>
      </c>
      <c r="BB1280" s="163">
        <v>0</v>
      </c>
      <c r="BC1280" s="163">
        <v>0.4</v>
      </c>
      <c r="BD1280" s="163">
        <v>0</v>
      </c>
      <c r="BE1280" s="163">
        <v>0</v>
      </c>
      <c r="BF1280" s="163">
        <v>0.15384615300000001</v>
      </c>
      <c r="BG1280" s="163">
        <v>0</v>
      </c>
      <c r="BH1280" s="163">
        <v>0.15384615300000001</v>
      </c>
      <c r="BI1280" s="163">
        <v>0</v>
      </c>
      <c r="BJ1280" s="163">
        <v>0</v>
      </c>
      <c r="BK1280" s="163">
        <v>0.10906224984389</v>
      </c>
      <c r="BL1280" s="163">
        <v>-2.13033982536269</v>
      </c>
      <c r="BM1280" s="163">
        <v>-0.62346729061080197</v>
      </c>
      <c r="BN1280" s="163">
        <v>-41.2775124436521</v>
      </c>
      <c r="BO1280" s="163">
        <v>-6.9404046544284101E-2</v>
      </c>
      <c r="BP1280" s="163">
        <v>-9.2694728635251494E-2</v>
      </c>
      <c r="BQ1280" s="163">
        <v>-2.0710652925304802</v>
      </c>
      <c r="BR1280" s="163">
        <v>-2.20621039795203</v>
      </c>
      <c r="BS1280" s="283">
        <v>-0.214709775871988</v>
      </c>
      <c r="BT1280" s="480"/>
      <c r="BU1280" s="481"/>
      <c r="BV1280" s="482"/>
      <c r="BW1280" s="480"/>
      <c r="BX1280" s="480"/>
      <c r="BY1280" s="480"/>
      <c r="BZ1280" s="480"/>
      <c r="CA1280" s="481"/>
      <c r="CB1280" s="482"/>
      <c r="CC1280" s="480"/>
      <c r="CD1280" s="481"/>
      <c r="CE1280" s="483"/>
      <c r="CF1280" s="482"/>
      <c r="CG1280" s="480"/>
      <c r="CH1280" s="481"/>
      <c r="CI1280" s="483"/>
      <c r="CJ1280" s="482"/>
      <c r="CK1280" s="480"/>
      <c r="CL1280" s="481"/>
      <c r="CM1280" s="483"/>
      <c r="CN1280" s="482"/>
      <c r="CO1280" s="480"/>
      <c r="CP1280" s="481"/>
      <c r="CQ1280" s="483"/>
      <c r="CR1280" s="482"/>
      <c r="DH1280" s="183"/>
      <c r="DI1280" s="283">
        <v>-0.30990573763847301</v>
      </c>
    </row>
    <row r="1281" spans="1:113" ht="13" customHeight="1">
      <c r="A1281" s="160" t="s">
        <v>19</v>
      </c>
      <c r="C1281" s="160">
        <v>702284</v>
      </c>
      <c r="D1281" s="160">
        <v>31680</v>
      </c>
      <c r="E1281" s="160" t="s">
        <v>598</v>
      </c>
      <c r="F1281" s="160" t="s">
        <v>598</v>
      </c>
      <c r="G1281" s="175"/>
      <c r="H1281" s="162" t="s">
        <v>608</v>
      </c>
      <c r="I1281" s="162" t="s">
        <v>244</v>
      </c>
      <c r="J1281" s="160">
        <v>21</v>
      </c>
      <c r="Z1281" s="163">
        <v>30</v>
      </c>
      <c r="AA1281" s="163">
        <v>108</v>
      </c>
      <c r="AB1281" s="163">
        <v>100</v>
      </c>
      <c r="AC1281" s="163">
        <v>23</v>
      </c>
      <c r="AD1281" s="163">
        <v>19</v>
      </c>
      <c r="AE1281" s="163">
        <v>4</v>
      </c>
      <c r="AF1281" s="163">
        <v>0</v>
      </c>
      <c r="AG1281" s="163">
        <v>0</v>
      </c>
      <c r="AH1281" s="163">
        <v>9</v>
      </c>
      <c r="AI1281" s="163">
        <v>7</v>
      </c>
      <c r="AJ1281" s="163">
        <v>0</v>
      </c>
      <c r="AK1281" s="163">
        <v>0</v>
      </c>
      <c r="AL1281" s="163">
        <v>4</v>
      </c>
      <c r="AM1281" s="163">
        <v>1</v>
      </c>
      <c r="AN1281" s="163">
        <v>25</v>
      </c>
      <c r="AO1281" s="163">
        <v>2</v>
      </c>
      <c r="AP1281" s="163">
        <v>1</v>
      </c>
      <c r="AQ1281" s="163">
        <v>1</v>
      </c>
      <c r="AR1281" s="163">
        <v>2</v>
      </c>
      <c r="AS1281" s="163">
        <v>3.7037037000000002E-2</v>
      </c>
      <c r="AT1281" s="163">
        <v>0.23148148099999999</v>
      </c>
      <c r="AU1281" s="163">
        <v>0.49350649000000002</v>
      </c>
      <c r="AV1281" s="163">
        <v>0.2987013</v>
      </c>
      <c r="AW1281" s="163">
        <v>6.4935060000000003E-2</v>
      </c>
      <c r="AX1281" s="163">
        <v>0.2987013</v>
      </c>
      <c r="AY1281" s="163">
        <v>110.31399999999999</v>
      </c>
      <c r="AZ1281" s="163">
        <v>0.10344828</v>
      </c>
      <c r="BA1281" s="163">
        <v>0.381578947</v>
      </c>
      <c r="BB1281" s="163">
        <v>0.18421052600000001</v>
      </c>
      <c r="BC1281" s="163">
        <v>0.43421052599999999</v>
      </c>
      <c r="BD1281" s="163">
        <v>0.30263157800000001</v>
      </c>
      <c r="BE1281" s="163">
        <v>0.23</v>
      </c>
      <c r="BF1281" s="163">
        <v>0.271028037</v>
      </c>
      <c r="BG1281" s="163">
        <v>0.27</v>
      </c>
      <c r="BH1281" s="163">
        <v>0.54102803700000002</v>
      </c>
      <c r="BI1281" s="163">
        <v>0.04</v>
      </c>
      <c r="BJ1281" s="163">
        <v>25.801049052811301</v>
      </c>
      <c r="BK1281" s="163">
        <v>0.239846010253114</v>
      </c>
      <c r="BL1281" s="163">
        <v>-6.3844978553706699</v>
      </c>
      <c r="BM1281" s="163">
        <v>6.13413551026043</v>
      </c>
      <c r="BN1281" s="163">
        <v>55.870616267214999</v>
      </c>
      <c r="BO1281" s="163">
        <v>3.9614826447658099E-3</v>
      </c>
      <c r="BP1281" s="163">
        <v>-9.89820025861263E-2</v>
      </c>
      <c r="BQ1281" s="163">
        <v>-2.5078372960442601</v>
      </c>
      <c r="BR1281" s="163">
        <v>-5.5835281913632402</v>
      </c>
      <c r="BS1281" s="283">
        <v>-0.25999044342014599</v>
      </c>
      <c r="BT1281" s="480"/>
      <c r="BU1281" s="481"/>
      <c r="BV1281" s="482"/>
      <c r="BW1281" s="480"/>
      <c r="BX1281" s="480"/>
      <c r="BY1281" s="480"/>
      <c r="BZ1281" s="480"/>
      <c r="CA1281" s="481"/>
      <c r="CB1281" s="482"/>
      <c r="CC1281" s="480"/>
      <c r="CD1281" s="481"/>
      <c r="CE1281" s="483"/>
      <c r="CF1281" s="482"/>
      <c r="CG1281" s="480"/>
      <c r="CH1281" s="481"/>
      <c r="CI1281" s="483"/>
      <c r="CJ1281" s="482"/>
      <c r="CK1281" s="480"/>
      <c r="CL1281" s="481"/>
      <c r="CM1281" s="483"/>
      <c r="CN1281" s="482"/>
      <c r="CO1281" s="480"/>
      <c r="CP1281" s="481"/>
      <c r="CQ1281" s="483"/>
      <c r="CR1281" s="482"/>
      <c r="DH1281" s="183"/>
      <c r="DI1281" s="283">
        <v>-0.62165457010269098</v>
      </c>
    </row>
    <row r="1282" spans="1:113" ht="13" customHeight="1">
      <c r="A1282" s="160" t="s">
        <v>19</v>
      </c>
      <c r="C1282" s="160">
        <v>664068</v>
      </c>
      <c r="D1282" s="160">
        <v>17975</v>
      </c>
      <c r="E1282" s="160" t="s">
        <v>18</v>
      </c>
      <c r="F1282" s="160" t="s">
        <v>18</v>
      </c>
      <c r="G1282" s="175"/>
      <c r="H1282" s="162" t="s">
        <v>1080</v>
      </c>
      <c r="I1282" s="162" t="s">
        <v>524</v>
      </c>
      <c r="J1282" s="160">
        <v>31</v>
      </c>
      <c r="Z1282" s="163">
        <v>13</v>
      </c>
      <c r="AA1282" s="163">
        <v>27</v>
      </c>
      <c r="AB1282" s="163">
        <v>25</v>
      </c>
      <c r="AC1282" s="163">
        <v>4</v>
      </c>
      <c r="AD1282" s="163">
        <v>3</v>
      </c>
      <c r="AE1282" s="163">
        <v>1</v>
      </c>
      <c r="AF1282" s="163">
        <v>0</v>
      </c>
      <c r="AG1282" s="163">
        <v>0</v>
      </c>
      <c r="AH1282" s="163">
        <v>3</v>
      </c>
      <c r="AI1282" s="163">
        <v>0</v>
      </c>
      <c r="AJ1282" s="163">
        <v>1</v>
      </c>
      <c r="AK1282" s="163">
        <v>1</v>
      </c>
      <c r="AL1282" s="163">
        <v>2</v>
      </c>
      <c r="AM1282" s="163">
        <v>0</v>
      </c>
      <c r="AN1282" s="163">
        <v>10</v>
      </c>
      <c r="AO1282" s="163">
        <v>0</v>
      </c>
      <c r="AP1282" s="163">
        <v>0</v>
      </c>
      <c r="AQ1282" s="163">
        <v>0</v>
      </c>
      <c r="AR1282" s="163">
        <v>1</v>
      </c>
      <c r="AS1282" s="163">
        <v>7.4074074000000004E-2</v>
      </c>
      <c r="AT1282" s="163">
        <v>0.37037037</v>
      </c>
      <c r="AU1282" s="163">
        <v>0.53333333000000005</v>
      </c>
      <c r="AV1282" s="163">
        <v>0.13333333</v>
      </c>
      <c r="AW1282" s="163">
        <v>6.6666669999999997E-2</v>
      </c>
      <c r="AX1282" s="163">
        <v>0.26666666999999999</v>
      </c>
      <c r="AY1282" s="163">
        <v>102.05</v>
      </c>
      <c r="AZ1282" s="163">
        <v>0.22</v>
      </c>
      <c r="BA1282" s="163">
        <v>0.61538461499999997</v>
      </c>
      <c r="BB1282" s="163">
        <v>0</v>
      </c>
      <c r="BC1282" s="163">
        <v>0.384615384</v>
      </c>
      <c r="BD1282" s="163">
        <v>0.266666666</v>
      </c>
      <c r="BE1282" s="163">
        <v>0.16</v>
      </c>
      <c r="BF1282" s="163">
        <v>0.222222222</v>
      </c>
      <c r="BG1282" s="163">
        <v>0.2</v>
      </c>
      <c r="BH1282" s="163">
        <v>0.42222222199999998</v>
      </c>
      <c r="BI1282" s="163">
        <v>0.04</v>
      </c>
      <c r="BJ1282" s="163">
        <v>25.801049052811301</v>
      </c>
      <c r="BK1282" s="163">
        <v>0.196606349062036</v>
      </c>
      <c r="BL1282" s="163">
        <v>-2.5312577373118499</v>
      </c>
      <c r="BM1282" s="163">
        <v>0.598400604095916</v>
      </c>
      <c r="BN1282" s="163">
        <v>18.2019035554105</v>
      </c>
      <c r="BO1282" s="163">
        <v>-6.9795497582965604E-2</v>
      </c>
      <c r="BP1282" s="163">
        <v>-0.14793540304526601</v>
      </c>
      <c r="BQ1282" s="163">
        <v>-2.6447199595862498</v>
      </c>
      <c r="BR1282" s="163">
        <v>-2.6894700912529101</v>
      </c>
      <c r="BS1282" s="283">
        <v>-0.27418123021757801</v>
      </c>
      <c r="BT1282" s="480"/>
      <c r="BU1282" s="481"/>
      <c r="BV1282" s="482"/>
      <c r="BW1282" s="480"/>
      <c r="BX1282" s="480"/>
      <c r="BY1282" s="480"/>
      <c r="BZ1282" s="480"/>
      <c r="CA1282" s="481"/>
      <c r="CB1282" s="482"/>
      <c r="CC1282" s="480"/>
      <c r="CD1282" s="481"/>
      <c r="CE1282" s="483"/>
      <c r="CF1282" s="482"/>
      <c r="CG1282" s="480"/>
      <c r="CH1282" s="481"/>
      <c r="CI1282" s="483"/>
      <c r="CJ1282" s="482"/>
      <c r="CK1282" s="480"/>
      <c r="CL1282" s="481"/>
      <c r="CM1282" s="483"/>
      <c r="CN1282" s="482"/>
      <c r="CO1282" s="480"/>
      <c r="CP1282" s="481"/>
      <c r="CQ1282" s="483"/>
      <c r="CR1282" s="482"/>
      <c r="DH1282" s="183"/>
      <c r="DI1282" s="283">
        <v>-0.87958623468875796</v>
      </c>
    </row>
    <row r="1283" spans="1:113" ht="13" customHeight="1">
      <c r="A1283" s="160" t="s">
        <v>19</v>
      </c>
      <c r="C1283" s="160">
        <v>685301</v>
      </c>
      <c r="D1283" s="160">
        <v>25855</v>
      </c>
      <c r="E1283" s="160" t="s">
        <v>438</v>
      </c>
      <c r="F1283" s="160" t="s">
        <v>438</v>
      </c>
      <c r="G1283" s="175"/>
      <c r="H1283" s="162" t="s">
        <v>4416</v>
      </c>
      <c r="I1283" s="162" t="s">
        <v>531</v>
      </c>
      <c r="J1283" s="160">
        <v>27</v>
      </c>
      <c r="Z1283" s="163">
        <v>15</v>
      </c>
      <c r="AA1283" s="163">
        <v>42</v>
      </c>
      <c r="AB1283" s="163">
        <v>41</v>
      </c>
      <c r="AC1283" s="163">
        <v>8</v>
      </c>
      <c r="AD1283" s="163">
        <v>5</v>
      </c>
      <c r="AE1283" s="163">
        <v>0</v>
      </c>
      <c r="AF1283" s="163">
        <v>1</v>
      </c>
      <c r="AG1283" s="163">
        <v>2</v>
      </c>
      <c r="AH1283" s="163">
        <v>2</v>
      </c>
      <c r="AI1283" s="163">
        <v>4</v>
      </c>
      <c r="AJ1283" s="163">
        <v>0</v>
      </c>
      <c r="AK1283" s="163">
        <v>1</v>
      </c>
      <c r="AL1283" s="163">
        <v>1</v>
      </c>
      <c r="AM1283" s="163">
        <v>0</v>
      </c>
      <c r="AN1283" s="163">
        <v>16</v>
      </c>
      <c r="AO1283" s="163">
        <v>0</v>
      </c>
      <c r="AP1283" s="163">
        <v>0</v>
      </c>
      <c r="AQ1283" s="163">
        <v>0</v>
      </c>
      <c r="AR1283" s="163">
        <v>1</v>
      </c>
      <c r="AS1283" s="163">
        <v>2.3809522999999999E-2</v>
      </c>
      <c r="AT1283" s="163">
        <v>0.38095237999999998</v>
      </c>
      <c r="AU1283" s="163">
        <v>0.48</v>
      </c>
      <c r="AV1283" s="163">
        <v>0.24</v>
      </c>
      <c r="AW1283" s="163">
        <v>0.12</v>
      </c>
      <c r="AX1283" s="163">
        <v>0.32</v>
      </c>
      <c r="AY1283" s="163">
        <v>115.19799999999999</v>
      </c>
      <c r="AZ1283" s="163">
        <v>0.18232044</v>
      </c>
      <c r="BA1283" s="163">
        <v>0.44</v>
      </c>
      <c r="BB1283" s="163">
        <v>0.16</v>
      </c>
      <c r="BC1283" s="163">
        <v>0.4</v>
      </c>
      <c r="BD1283" s="163">
        <v>0.26086956500000003</v>
      </c>
      <c r="BE1283" s="163">
        <v>0.19512195099999999</v>
      </c>
      <c r="BF1283" s="163">
        <v>0.21428571399999999</v>
      </c>
      <c r="BG1283" s="163">
        <v>0.39024390199999998</v>
      </c>
      <c r="BH1283" s="163">
        <v>0.60452961599999999</v>
      </c>
      <c r="BI1283" s="163">
        <v>0.19512195099999999</v>
      </c>
      <c r="BJ1283" s="163">
        <v>128.24956293852901</v>
      </c>
      <c r="BK1283" s="163">
        <v>0.258303415207635</v>
      </c>
      <c r="BL1283" s="163">
        <v>-1.8619234834343501</v>
      </c>
      <c r="BM1283" s="163">
        <v>3.0064339365332899</v>
      </c>
      <c r="BN1283" s="163">
        <v>59.208495012114398</v>
      </c>
      <c r="BO1283" s="163">
        <v>-5.7871881154125102E-2</v>
      </c>
      <c r="BP1283" s="163">
        <v>-0.29125459212809801</v>
      </c>
      <c r="BQ1283" s="163">
        <v>-2.70072857779566</v>
      </c>
      <c r="BR1283" s="163">
        <v>-2.2927232629165402</v>
      </c>
      <c r="BS1283" s="283">
        <v>-0.27998770957195401</v>
      </c>
      <c r="BT1283" s="480"/>
      <c r="BU1283" s="481"/>
      <c r="BV1283" s="482"/>
      <c r="BW1283" s="480"/>
      <c r="BX1283" s="480"/>
      <c r="BY1283" s="480"/>
      <c r="BZ1283" s="480"/>
      <c r="CA1283" s="481"/>
      <c r="CB1283" s="482"/>
      <c r="CC1283" s="480"/>
      <c r="CD1283" s="481"/>
      <c r="CE1283" s="483"/>
      <c r="CF1283" s="482"/>
      <c r="CG1283" s="480"/>
      <c r="CH1283" s="481"/>
      <c r="CI1283" s="483"/>
      <c r="CJ1283" s="482"/>
      <c r="CK1283" s="480"/>
      <c r="CL1283" s="481"/>
      <c r="CM1283" s="483"/>
      <c r="CN1283" s="482"/>
      <c r="CO1283" s="480"/>
      <c r="CP1283" s="481"/>
      <c r="CQ1283" s="483"/>
      <c r="CR1283" s="482"/>
      <c r="DH1283" s="183"/>
      <c r="DI1283" s="283">
        <v>-1.7770706415176301</v>
      </c>
    </row>
    <row r="1284" spans="1:113" ht="13" customHeight="1">
      <c r="A1284" s="160" t="s">
        <v>19</v>
      </c>
      <c r="C1284" s="160">
        <v>671284</v>
      </c>
      <c r="D1284" s="160">
        <v>31522</v>
      </c>
      <c r="E1284" s="160" t="s">
        <v>164</v>
      </c>
      <c r="F1284" s="160" t="s">
        <v>164</v>
      </c>
      <c r="G1284" s="175"/>
      <c r="H1284" s="162" t="s">
        <v>4482</v>
      </c>
      <c r="I1284" s="162" t="s">
        <v>175</v>
      </c>
      <c r="J1284" s="160">
        <v>26</v>
      </c>
      <c r="Z1284" s="163">
        <v>18</v>
      </c>
      <c r="AA1284" s="163">
        <v>63</v>
      </c>
      <c r="AB1284" s="163">
        <v>58</v>
      </c>
      <c r="AC1284" s="163">
        <v>9</v>
      </c>
      <c r="AD1284" s="163">
        <v>4</v>
      </c>
      <c r="AE1284" s="163">
        <v>1</v>
      </c>
      <c r="AF1284" s="163">
        <v>0</v>
      </c>
      <c r="AG1284" s="163">
        <v>4</v>
      </c>
      <c r="AH1284" s="163">
        <v>6</v>
      </c>
      <c r="AI1284" s="163">
        <v>8</v>
      </c>
      <c r="AJ1284" s="163">
        <v>1</v>
      </c>
      <c r="AK1284" s="163">
        <v>0</v>
      </c>
      <c r="AL1284" s="163">
        <v>5</v>
      </c>
      <c r="AM1284" s="163">
        <v>0</v>
      </c>
      <c r="AN1284" s="163">
        <v>24</v>
      </c>
      <c r="AO1284" s="163">
        <v>0</v>
      </c>
      <c r="AP1284" s="163">
        <v>0</v>
      </c>
      <c r="AQ1284" s="163">
        <v>0</v>
      </c>
      <c r="AR1284" s="163">
        <v>1</v>
      </c>
      <c r="AS1284" s="163">
        <v>7.9365079000000005E-2</v>
      </c>
      <c r="AT1284" s="163">
        <v>0.38095237999999998</v>
      </c>
      <c r="AU1284" s="163">
        <v>0.35294118000000002</v>
      </c>
      <c r="AV1284" s="163">
        <v>0.23529412</v>
      </c>
      <c r="AW1284" s="163">
        <v>0.11764706</v>
      </c>
      <c r="AX1284" s="163">
        <v>0.5</v>
      </c>
      <c r="AY1284" s="163">
        <v>111.116</v>
      </c>
      <c r="AZ1284" s="163">
        <v>0.14056225</v>
      </c>
      <c r="BA1284" s="163">
        <v>0.58823529399999996</v>
      </c>
      <c r="BB1284" s="163">
        <v>5.8823528999999999E-2</v>
      </c>
      <c r="BC1284" s="163">
        <v>0.35294117600000002</v>
      </c>
      <c r="BD1284" s="163">
        <v>0.16666666599999999</v>
      </c>
      <c r="BE1284" s="163">
        <v>0.15517241300000001</v>
      </c>
      <c r="BF1284" s="163">
        <v>0.222222222</v>
      </c>
      <c r="BG1284" s="163">
        <v>0.37931034400000002</v>
      </c>
      <c r="BH1284" s="163">
        <v>0.60153256600000005</v>
      </c>
      <c r="BI1284" s="163">
        <v>0.22413793100000001</v>
      </c>
      <c r="BJ1284" s="163">
        <v>144.57484380816601</v>
      </c>
      <c r="BK1284" s="163">
        <v>0.26223836247883098</v>
      </c>
      <c r="BL1284" s="163">
        <v>-2.5943182910839999</v>
      </c>
      <c r="BM1284" s="163">
        <v>4.7082178388674603</v>
      </c>
      <c r="BN1284" s="163">
        <v>64.062236619720395</v>
      </c>
      <c r="BO1284" s="163">
        <v>-0.16288507136174701</v>
      </c>
      <c r="BP1284" s="163">
        <v>0.215366449672728</v>
      </c>
      <c r="BQ1284" s="163">
        <v>-2.7015574215027498</v>
      </c>
      <c r="BR1284" s="163">
        <v>-2.3900711400481902</v>
      </c>
      <c r="BS1284" s="283">
        <v>-0.28007363677435798</v>
      </c>
      <c r="BT1284" s="480"/>
      <c r="BU1284" s="481"/>
      <c r="BV1284" s="482"/>
      <c r="BW1284" s="480"/>
      <c r="BX1284" s="480"/>
      <c r="BY1284" s="480"/>
      <c r="BZ1284" s="480"/>
      <c r="CA1284" s="481"/>
      <c r="CB1284" s="482"/>
      <c r="CC1284" s="480"/>
      <c r="CD1284" s="481"/>
      <c r="CE1284" s="483"/>
      <c r="CF1284" s="482"/>
      <c r="CG1284" s="480"/>
      <c r="CH1284" s="481"/>
      <c r="CI1284" s="483"/>
      <c r="CJ1284" s="482"/>
      <c r="CK1284" s="480"/>
      <c r="CL1284" s="481"/>
      <c r="CM1284" s="483"/>
      <c r="CN1284" s="482"/>
      <c r="CO1284" s="480"/>
      <c r="CP1284" s="481"/>
      <c r="CQ1284" s="483"/>
      <c r="CR1284" s="482"/>
      <c r="DH1284" s="183"/>
      <c r="DI1284" s="283">
        <v>-2.4682711362838701</v>
      </c>
    </row>
    <row r="1285" spans="1:113" ht="13" customHeight="1">
      <c r="A1285" s="160" t="s">
        <v>19</v>
      </c>
      <c r="C1285" s="160">
        <v>682183</v>
      </c>
      <c r="D1285" s="160">
        <v>25183</v>
      </c>
      <c r="E1285" s="160" t="s">
        <v>3328</v>
      </c>
      <c r="F1285" s="160" t="s">
        <v>3328</v>
      </c>
      <c r="G1285" s="175"/>
      <c r="H1285" s="162" t="s">
        <v>4406</v>
      </c>
      <c r="I1285" s="162" t="s">
        <v>260</v>
      </c>
      <c r="J1285" s="160">
        <v>29</v>
      </c>
      <c r="Z1285" s="163">
        <v>8</v>
      </c>
      <c r="AA1285" s="163">
        <v>18</v>
      </c>
      <c r="AB1285" s="163">
        <v>17</v>
      </c>
      <c r="AC1285" s="163">
        <v>2</v>
      </c>
      <c r="AD1285" s="163">
        <v>2</v>
      </c>
      <c r="AE1285" s="163">
        <v>0</v>
      </c>
      <c r="AF1285" s="163">
        <v>0</v>
      </c>
      <c r="AG1285" s="163">
        <v>0</v>
      </c>
      <c r="AH1285" s="163">
        <v>1</v>
      </c>
      <c r="AI1285" s="163">
        <v>1</v>
      </c>
      <c r="AJ1285" s="163">
        <v>1</v>
      </c>
      <c r="AK1285" s="163">
        <v>0</v>
      </c>
      <c r="AL1285" s="163">
        <v>0</v>
      </c>
      <c r="AM1285" s="163">
        <v>0</v>
      </c>
      <c r="AN1285" s="163">
        <v>6</v>
      </c>
      <c r="AO1285" s="163">
        <v>0</v>
      </c>
      <c r="AP1285" s="163">
        <v>1</v>
      </c>
      <c r="AQ1285" s="163">
        <v>0</v>
      </c>
      <c r="AR1285" s="163">
        <v>0</v>
      </c>
      <c r="AS1285" s="163">
        <v>0</v>
      </c>
      <c r="AT1285" s="163">
        <v>0.33333333300000001</v>
      </c>
      <c r="AU1285" s="163">
        <v>0.5</v>
      </c>
      <c r="AV1285" s="163">
        <v>0.25</v>
      </c>
      <c r="AW1285" s="163">
        <v>0</v>
      </c>
      <c r="AX1285" s="163">
        <v>0.16666666999999999</v>
      </c>
      <c r="AY1285" s="163">
        <v>99.959100000000007</v>
      </c>
      <c r="AZ1285" s="163">
        <v>7.5949370000000002E-2</v>
      </c>
      <c r="BA1285" s="163">
        <v>0.66666666600000002</v>
      </c>
      <c r="BB1285" s="163">
        <v>8.3333332999999996E-2</v>
      </c>
      <c r="BC1285" s="163">
        <v>0.25</v>
      </c>
      <c r="BD1285" s="163">
        <v>0.16666666599999999</v>
      </c>
      <c r="BE1285" s="163">
        <v>0.117647058</v>
      </c>
      <c r="BF1285" s="163">
        <v>0.111111111</v>
      </c>
      <c r="BG1285" s="163">
        <v>0.117647058</v>
      </c>
      <c r="BH1285" s="163">
        <v>0.22875816900000001</v>
      </c>
      <c r="BI1285" s="163">
        <v>0</v>
      </c>
      <c r="BJ1285" s="163">
        <v>0</v>
      </c>
      <c r="BK1285" s="163">
        <v>9.8534372117784194E-2</v>
      </c>
      <c r="BL1285" s="163">
        <v>-3.10149047183315</v>
      </c>
      <c r="BM1285" s="163">
        <v>-1.0150515775613</v>
      </c>
      <c r="BN1285" s="163">
        <v>-49.348387402107001</v>
      </c>
      <c r="BO1285" s="163">
        <v>-8.3653963650431998E-2</v>
      </c>
      <c r="BP1285" s="163">
        <v>0.16161503363400601</v>
      </c>
      <c r="BQ1285" s="163">
        <v>-2.8058919961049602</v>
      </c>
      <c r="BR1285" s="163">
        <v>-2.99201704500685</v>
      </c>
      <c r="BS1285" s="283">
        <v>-0.290890124892494</v>
      </c>
      <c r="BT1285" s="480"/>
      <c r="BU1285" s="481"/>
      <c r="BV1285" s="482"/>
      <c r="BW1285" s="480"/>
      <c r="BX1285" s="480"/>
      <c r="BY1285" s="480"/>
      <c r="BZ1285" s="480"/>
      <c r="CA1285" s="481"/>
      <c r="CB1285" s="482"/>
      <c r="CC1285" s="480"/>
      <c r="CD1285" s="481"/>
      <c r="CE1285" s="483"/>
      <c r="CF1285" s="482"/>
      <c r="CG1285" s="480"/>
      <c r="CH1285" s="481"/>
      <c r="CI1285" s="483"/>
      <c r="CJ1285" s="482"/>
      <c r="CK1285" s="480"/>
      <c r="CL1285" s="481"/>
      <c r="CM1285" s="483"/>
      <c r="CN1285" s="482"/>
      <c r="CO1285" s="480"/>
      <c r="CP1285" s="481"/>
      <c r="CQ1285" s="483"/>
      <c r="CR1285" s="482"/>
      <c r="DH1285" s="183"/>
      <c r="DI1285" s="283">
        <v>-0.42518553510308199</v>
      </c>
    </row>
    <row r="1286" spans="1:113" ht="13" customHeight="1">
      <c r="A1286" s="160" t="s">
        <v>19</v>
      </c>
      <c r="C1286" s="160">
        <v>691728</v>
      </c>
      <c r="D1286" s="160">
        <v>27770</v>
      </c>
      <c r="E1286" s="160" t="s">
        <v>246</v>
      </c>
      <c r="F1286" s="160" t="s">
        <v>246</v>
      </c>
      <c r="G1286" s="175"/>
      <c r="H1286" s="162" t="s">
        <v>4439</v>
      </c>
      <c r="I1286" s="162" t="s">
        <v>951</v>
      </c>
      <c r="J1286" s="160">
        <v>23</v>
      </c>
      <c r="Z1286" s="163">
        <v>12</v>
      </c>
      <c r="AA1286" s="163">
        <v>37</v>
      </c>
      <c r="AB1286" s="163">
        <v>34</v>
      </c>
      <c r="AC1286" s="163">
        <v>4</v>
      </c>
      <c r="AD1286" s="163">
        <v>2</v>
      </c>
      <c r="AE1286" s="163">
        <v>1</v>
      </c>
      <c r="AF1286" s="163">
        <v>0</v>
      </c>
      <c r="AG1286" s="163">
        <v>1</v>
      </c>
      <c r="AH1286" s="163">
        <v>1</v>
      </c>
      <c r="AI1286" s="163">
        <v>2</v>
      </c>
      <c r="AJ1286" s="163">
        <v>1</v>
      </c>
      <c r="AK1286" s="163">
        <v>1</v>
      </c>
      <c r="AL1286" s="163">
        <v>2</v>
      </c>
      <c r="AM1286" s="163">
        <v>0</v>
      </c>
      <c r="AN1286" s="163">
        <v>14</v>
      </c>
      <c r="AO1286" s="163">
        <v>1</v>
      </c>
      <c r="AP1286" s="163">
        <v>0</v>
      </c>
      <c r="AQ1286" s="163">
        <v>0</v>
      </c>
      <c r="AR1286" s="163">
        <v>0</v>
      </c>
      <c r="AS1286" s="163">
        <v>5.4054053999999997E-2</v>
      </c>
      <c r="AT1286" s="163">
        <v>0.37837837800000002</v>
      </c>
      <c r="AU1286" s="163">
        <v>0.45</v>
      </c>
      <c r="AV1286" s="163">
        <v>0.2</v>
      </c>
      <c r="AW1286" s="163">
        <v>0.05</v>
      </c>
      <c r="AX1286" s="163">
        <v>0.3</v>
      </c>
      <c r="AY1286" s="163">
        <v>109.17700000000001</v>
      </c>
      <c r="AZ1286" s="163">
        <v>0.24822695</v>
      </c>
      <c r="BA1286" s="163">
        <v>0.44444444399999999</v>
      </c>
      <c r="BB1286" s="163">
        <v>0.111111111</v>
      </c>
      <c r="BC1286" s="163">
        <v>0.44444444399999999</v>
      </c>
      <c r="BD1286" s="163">
        <v>0.15789473600000001</v>
      </c>
      <c r="BE1286" s="163">
        <v>0.117647058</v>
      </c>
      <c r="BF1286" s="163">
        <v>0.18918918900000001</v>
      </c>
      <c r="BG1286" s="163">
        <v>0.235294117</v>
      </c>
      <c r="BH1286" s="163">
        <v>0.424483306</v>
      </c>
      <c r="BI1286" s="163">
        <v>0.117647059</v>
      </c>
      <c r="BJ1286" s="163">
        <v>77.3269425629788</v>
      </c>
      <c r="BK1286" s="163">
        <v>0.194798843280689</v>
      </c>
      <c r="BL1286" s="163">
        <v>-3.5223290286228299</v>
      </c>
      <c r="BM1286" s="163">
        <v>0.76646203182485495</v>
      </c>
      <c r="BN1286" s="163">
        <v>4.8114850640209799</v>
      </c>
      <c r="BO1286" s="163">
        <v>-1.5234440825724499E-2</v>
      </c>
      <c r="BP1286" s="163">
        <v>-0.28912986582145001</v>
      </c>
      <c r="BQ1286" s="163">
        <v>-3.06577511403861</v>
      </c>
      <c r="BR1286" s="163">
        <v>-4.4036202592976696</v>
      </c>
      <c r="BS1286" s="283">
        <v>-0.31783251352973002</v>
      </c>
      <c r="BT1286" s="480"/>
      <c r="BU1286" s="481"/>
      <c r="BV1286" s="482"/>
      <c r="BW1286" s="480"/>
      <c r="BX1286" s="480"/>
      <c r="BY1286" s="480"/>
      <c r="BZ1286" s="480"/>
      <c r="CA1286" s="481"/>
      <c r="CB1286" s="482"/>
      <c r="CC1286" s="480"/>
      <c r="CD1286" s="481"/>
      <c r="CE1286" s="483"/>
      <c r="CF1286" s="482"/>
      <c r="CG1286" s="480"/>
      <c r="CH1286" s="481"/>
      <c r="CI1286" s="483"/>
      <c r="CJ1286" s="482"/>
      <c r="CK1286" s="480"/>
      <c r="CL1286" s="481"/>
      <c r="CM1286" s="483"/>
      <c r="CN1286" s="482"/>
      <c r="CO1286" s="480"/>
      <c r="CP1286" s="481"/>
      <c r="CQ1286" s="483"/>
      <c r="CR1286" s="482"/>
      <c r="DH1286" s="183"/>
      <c r="DI1286" s="283">
        <v>0.131763786077499</v>
      </c>
    </row>
    <row r="1287" spans="1:113" ht="13" customHeight="1">
      <c r="A1287" s="160" t="s">
        <v>19</v>
      </c>
      <c r="C1287" s="160">
        <v>670231</v>
      </c>
      <c r="D1287" s="160">
        <v>26284</v>
      </c>
      <c r="E1287" s="160" t="s">
        <v>2170</v>
      </c>
      <c r="F1287" s="160" t="s">
        <v>2170</v>
      </c>
      <c r="G1287" s="175"/>
      <c r="H1287" s="162" t="s">
        <v>4427</v>
      </c>
      <c r="I1287" s="162" t="s">
        <v>553</v>
      </c>
      <c r="J1287" s="160">
        <v>27</v>
      </c>
      <c r="Z1287" s="163">
        <v>30</v>
      </c>
      <c r="AA1287" s="163">
        <v>68</v>
      </c>
      <c r="AB1287" s="163">
        <v>58</v>
      </c>
      <c r="AC1287" s="163">
        <v>11</v>
      </c>
      <c r="AD1287" s="163">
        <v>8</v>
      </c>
      <c r="AE1287" s="163">
        <v>3</v>
      </c>
      <c r="AF1287" s="163">
        <v>0</v>
      </c>
      <c r="AG1287" s="163">
        <v>0</v>
      </c>
      <c r="AH1287" s="163">
        <v>5</v>
      </c>
      <c r="AI1287" s="163">
        <v>4</v>
      </c>
      <c r="AJ1287" s="163">
        <v>4</v>
      </c>
      <c r="AK1287" s="163">
        <v>1</v>
      </c>
      <c r="AL1287" s="163">
        <v>7</v>
      </c>
      <c r="AM1287" s="163">
        <v>0</v>
      </c>
      <c r="AN1287" s="163">
        <v>18</v>
      </c>
      <c r="AO1287" s="163">
        <v>0</v>
      </c>
      <c r="AP1287" s="163">
        <v>1</v>
      </c>
      <c r="AQ1287" s="163">
        <v>2</v>
      </c>
      <c r="AR1287" s="163">
        <v>1</v>
      </c>
      <c r="AS1287" s="163">
        <v>0.102941176</v>
      </c>
      <c r="AT1287" s="163">
        <v>0.264705882</v>
      </c>
      <c r="AU1287" s="163">
        <v>0.32558140000000002</v>
      </c>
      <c r="AV1287" s="163">
        <v>0.20930233000000001</v>
      </c>
      <c r="AW1287" s="163">
        <v>4.6511629999999998E-2</v>
      </c>
      <c r="AX1287" s="163">
        <v>0.39534883999999998</v>
      </c>
      <c r="AY1287" s="163">
        <v>106.90300000000001</v>
      </c>
      <c r="AZ1287" s="163">
        <v>7.6158939999999994E-2</v>
      </c>
      <c r="BA1287" s="163">
        <v>0.51219512099999998</v>
      </c>
      <c r="BB1287" s="163">
        <v>0.121951219</v>
      </c>
      <c r="BC1287" s="163">
        <v>0.36585365800000003</v>
      </c>
      <c r="BD1287" s="163">
        <v>0.268292682</v>
      </c>
      <c r="BE1287" s="163">
        <v>0.18965517200000001</v>
      </c>
      <c r="BF1287" s="163">
        <v>0.27272727200000002</v>
      </c>
      <c r="BG1287" s="163">
        <v>0.24137931000000001</v>
      </c>
      <c r="BH1287" s="163">
        <v>0.51410658200000003</v>
      </c>
      <c r="BI1287" s="163">
        <v>5.1724138000000003E-2</v>
      </c>
      <c r="BJ1287" s="163">
        <v>33.363425543809498</v>
      </c>
      <c r="BK1287" s="163">
        <v>0.23835763425538001</v>
      </c>
      <c r="BL1287" s="163">
        <v>-4.1009369407685501</v>
      </c>
      <c r="BM1287" s="163">
        <v>3.7811655487028699</v>
      </c>
      <c r="BN1287" s="163">
        <v>44.431288949509103</v>
      </c>
      <c r="BO1287" s="163">
        <v>-0.14330359608346399</v>
      </c>
      <c r="BP1287" s="163">
        <v>0.23757255030795901</v>
      </c>
      <c r="BQ1287" s="163">
        <v>-3.07463126572762</v>
      </c>
      <c r="BR1287" s="163">
        <v>-4.1108157256523201</v>
      </c>
      <c r="BS1287" s="283">
        <v>-0.31875064119624702</v>
      </c>
      <c r="BT1287" s="480"/>
      <c r="BU1287" s="481"/>
      <c r="BV1287" s="482"/>
      <c r="BW1287" s="480"/>
      <c r="BX1287" s="480"/>
      <c r="BY1287" s="480"/>
      <c r="BZ1287" s="480"/>
      <c r="CA1287" s="481"/>
      <c r="CB1287" s="482"/>
      <c r="CC1287" s="480"/>
      <c r="CD1287" s="481"/>
      <c r="CE1287" s="483"/>
      <c r="CF1287" s="482"/>
      <c r="CG1287" s="480"/>
      <c r="CH1287" s="481"/>
      <c r="CI1287" s="483"/>
      <c r="CJ1287" s="482"/>
      <c r="CK1287" s="480"/>
      <c r="CL1287" s="481"/>
      <c r="CM1287" s="483"/>
      <c r="CN1287" s="482"/>
      <c r="CO1287" s="480"/>
      <c r="CP1287" s="481"/>
      <c r="CQ1287" s="483"/>
      <c r="CR1287" s="482"/>
      <c r="DH1287" s="183"/>
      <c r="DI1287" s="283">
        <v>-1.2917737960815401</v>
      </c>
    </row>
    <row r="1288" spans="1:113" ht="13" customHeight="1">
      <c r="A1288" s="160" t="s">
        <v>19</v>
      </c>
      <c r="C1288" s="160">
        <v>676466</v>
      </c>
      <c r="D1288" s="160">
        <v>29830</v>
      </c>
      <c r="E1288" s="160" t="s">
        <v>686</v>
      </c>
      <c r="F1288" s="160" t="s">
        <v>686</v>
      </c>
      <c r="G1288" s="175"/>
      <c r="H1288" s="162" t="s">
        <v>659</v>
      </c>
      <c r="I1288" s="162" t="s">
        <v>124</v>
      </c>
      <c r="J1288" s="160">
        <v>26</v>
      </c>
      <c r="Z1288" s="163">
        <v>9</v>
      </c>
      <c r="AA1288" s="163">
        <v>11</v>
      </c>
      <c r="AB1288" s="163">
        <v>11</v>
      </c>
      <c r="AC1288" s="163">
        <v>1</v>
      </c>
      <c r="AD1288" s="163">
        <v>1</v>
      </c>
      <c r="AE1288" s="163">
        <v>0</v>
      </c>
      <c r="AF1288" s="163">
        <v>0</v>
      </c>
      <c r="AG1288" s="163">
        <v>0</v>
      </c>
      <c r="AH1288" s="163">
        <v>1</v>
      </c>
      <c r="AI1288" s="163">
        <v>0</v>
      </c>
      <c r="AJ1288" s="163">
        <v>1</v>
      </c>
      <c r="AK1288" s="163">
        <v>0</v>
      </c>
      <c r="AL1288" s="163">
        <v>0</v>
      </c>
      <c r="AM1288" s="163">
        <v>0</v>
      </c>
      <c r="AN1288" s="163">
        <v>4</v>
      </c>
      <c r="AO1288" s="163">
        <v>0</v>
      </c>
      <c r="AP1288" s="163">
        <v>0</v>
      </c>
      <c r="AQ1288" s="163">
        <v>0</v>
      </c>
      <c r="AR1288" s="163">
        <v>0</v>
      </c>
      <c r="AS1288" s="163">
        <v>0</v>
      </c>
      <c r="AT1288" s="163">
        <v>0.36363636300000002</v>
      </c>
      <c r="AU1288" s="163">
        <v>0.57142857000000002</v>
      </c>
      <c r="AV1288" s="163">
        <v>0.14285713999999999</v>
      </c>
      <c r="AW1288" s="163">
        <v>0.14285713999999999</v>
      </c>
      <c r="AX1288" s="163">
        <v>0.28571428999999998</v>
      </c>
      <c r="AY1288" s="163">
        <v>102.81100000000001</v>
      </c>
      <c r="AZ1288" s="163">
        <v>0.16</v>
      </c>
      <c r="BA1288" s="163">
        <v>0.571428571</v>
      </c>
      <c r="BB1288" s="163">
        <v>0.14285714199999999</v>
      </c>
      <c r="BC1288" s="163">
        <v>0.28571428500000001</v>
      </c>
      <c r="BD1288" s="163">
        <v>0.14285714199999999</v>
      </c>
      <c r="BE1288" s="163">
        <v>9.0909089999999998E-2</v>
      </c>
      <c r="BF1288" s="163">
        <v>9.0909089999999998E-2</v>
      </c>
      <c r="BG1288" s="163">
        <v>9.0909089999999998E-2</v>
      </c>
      <c r="BH1288" s="163">
        <v>0.18181818</v>
      </c>
      <c r="BI1288" s="163">
        <v>0</v>
      </c>
      <c r="BJ1288" s="163">
        <v>0</v>
      </c>
      <c r="BK1288" s="163">
        <v>8.0619031732732604E-2</v>
      </c>
      <c r="BL1288" s="163">
        <v>-2.0532055160844802</v>
      </c>
      <c r="BM1288" s="163">
        <v>-0.77815952514058095</v>
      </c>
      <c r="BN1288" s="163">
        <v>-61.862023075100801</v>
      </c>
      <c r="BO1288" s="163">
        <v>7.3204293939592005E-2</v>
      </c>
      <c r="BP1288" s="163">
        <v>0.19368071155622599</v>
      </c>
      <c r="BQ1288" s="163">
        <v>-3.1579724716836699</v>
      </c>
      <c r="BR1288" s="163">
        <v>-1.8863388853030401</v>
      </c>
      <c r="BS1288" s="283">
        <v>-0.32739072208421399</v>
      </c>
      <c r="BT1288" s="480"/>
      <c r="BU1288" s="481"/>
      <c r="BV1288" s="482"/>
      <c r="BW1288" s="480"/>
      <c r="BX1288" s="480"/>
      <c r="BY1288" s="480"/>
      <c r="BZ1288" s="480"/>
      <c r="CA1288" s="481"/>
      <c r="CB1288" s="482"/>
      <c r="CC1288" s="480"/>
      <c r="CD1288" s="481"/>
      <c r="CE1288" s="483"/>
      <c r="CF1288" s="482"/>
      <c r="CG1288" s="480"/>
      <c r="CH1288" s="481"/>
      <c r="CI1288" s="483"/>
      <c r="CJ1288" s="482"/>
      <c r="CK1288" s="480"/>
      <c r="CL1288" s="481"/>
      <c r="CM1288" s="483"/>
      <c r="CN1288" s="482"/>
      <c r="CO1288" s="480"/>
      <c r="CP1288" s="481"/>
      <c r="CQ1288" s="483"/>
      <c r="CR1288" s="482"/>
      <c r="DH1288" s="183"/>
      <c r="DI1288" s="283">
        <v>-1.63019831478595</v>
      </c>
    </row>
    <row r="1289" spans="1:113" ht="13" customHeight="1">
      <c r="A1289" s="160" t="s">
        <v>19</v>
      </c>
      <c r="C1289" s="160">
        <v>669722</v>
      </c>
      <c r="D1289" s="160">
        <v>25844</v>
      </c>
      <c r="E1289" s="160" t="s">
        <v>4356</v>
      </c>
      <c r="F1289" s="160" t="s">
        <v>4356</v>
      </c>
      <c r="G1289" s="175"/>
      <c r="H1289" s="162" t="s">
        <v>1679</v>
      </c>
      <c r="I1289" s="162" t="s">
        <v>145</v>
      </c>
      <c r="J1289" s="160">
        <v>27</v>
      </c>
      <c r="Z1289" s="163">
        <v>9</v>
      </c>
      <c r="AA1289" s="163">
        <v>24</v>
      </c>
      <c r="AB1289" s="163">
        <v>20</v>
      </c>
      <c r="AC1289" s="163">
        <v>3</v>
      </c>
      <c r="AD1289" s="163">
        <v>2</v>
      </c>
      <c r="AE1289" s="163">
        <v>1</v>
      </c>
      <c r="AF1289" s="163">
        <v>0</v>
      </c>
      <c r="AG1289" s="163">
        <v>0</v>
      </c>
      <c r="AH1289" s="163">
        <v>1</v>
      </c>
      <c r="AI1289" s="163">
        <v>2</v>
      </c>
      <c r="AJ1289" s="163">
        <v>0</v>
      </c>
      <c r="AK1289" s="163">
        <v>0</v>
      </c>
      <c r="AL1289" s="163">
        <v>3</v>
      </c>
      <c r="AM1289" s="163">
        <v>0</v>
      </c>
      <c r="AN1289" s="163">
        <v>12</v>
      </c>
      <c r="AO1289" s="163">
        <v>0</v>
      </c>
      <c r="AP1289" s="163">
        <v>0</v>
      </c>
      <c r="AQ1289" s="163">
        <v>1</v>
      </c>
      <c r="AR1289" s="163">
        <v>1</v>
      </c>
      <c r="AS1289" s="163">
        <v>0.125</v>
      </c>
      <c r="AT1289" s="163">
        <v>0.5</v>
      </c>
      <c r="AU1289" s="163">
        <v>0.44444444</v>
      </c>
      <c r="AV1289" s="163">
        <v>0.33333332999999998</v>
      </c>
      <c r="AW1289" s="163">
        <v>0</v>
      </c>
      <c r="AX1289" s="163">
        <v>0.33333332999999998</v>
      </c>
      <c r="AY1289" s="163">
        <v>105.295</v>
      </c>
      <c r="AZ1289" s="163">
        <v>0.12745097999999999</v>
      </c>
      <c r="BA1289" s="163">
        <v>0.5</v>
      </c>
      <c r="BB1289" s="163">
        <v>0.125</v>
      </c>
      <c r="BC1289" s="163">
        <v>0.375</v>
      </c>
      <c r="BD1289" s="163">
        <v>0.375</v>
      </c>
      <c r="BE1289" s="163">
        <v>0.15</v>
      </c>
      <c r="BF1289" s="163">
        <v>0.26086956500000003</v>
      </c>
      <c r="BG1289" s="163">
        <v>0.2</v>
      </c>
      <c r="BH1289" s="163">
        <v>0.46086956499999998</v>
      </c>
      <c r="BI1289" s="163">
        <v>0.05</v>
      </c>
      <c r="BJ1289" s="163">
        <v>32.251311316014103</v>
      </c>
      <c r="BK1289" s="163">
        <v>0.22238526136978801</v>
      </c>
      <c r="BL1289" s="163">
        <v>-1.7544388327229301</v>
      </c>
      <c r="BM1289" s="163">
        <v>1.02747969297286</v>
      </c>
      <c r="BN1289" s="163">
        <v>33.271033730725499</v>
      </c>
      <c r="BO1289" s="163">
        <v>9.1590604763347003E-2</v>
      </c>
      <c r="BP1289" s="163">
        <v>-0.98181859171018004</v>
      </c>
      <c r="BQ1289" s="163">
        <v>-3.2887594903300998</v>
      </c>
      <c r="BR1289" s="163">
        <v>-2.8247735405753902</v>
      </c>
      <c r="BS1289" s="283">
        <v>-0.34094956620265798</v>
      </c>
      <c r="BT1289" s="480"/>
      <c r="BU1289" s="481"/>
      <c r="BV1289" s="482"/>
      <c r="BW1289" s="480"/>
      <c r="BX1289" s="480"/>
      <c r="BY1289" s="480"/>
      <c r="BZ1289" s="480"/>
      <c r="CA1289" s="481"/>
      <c r="CB1289" s="482"/>
      <c r="CC1289" s="480"/>
      <c r="CD1289" s="481"/>
      <c r="CE1289" s="483"/>
      <c r="CF1289" s="482"/>
      <c r="CG1289" s="480"/>
      <c r="CH1289" s="481"/>
      <c r="CI1289" s="483"/>
      <c r="CJ1289" s="482"/>
      <c r="CK1289" s="480"/>
      <c r="CL1289" s="481"/>
      <c r="CM1289" s="483"/>
      <c r="CN1289" s="482"/>
      <c r="CO1289" s="480"/>
      <c r="CP1289" s="481"/>
      <c r="CQ1289" s="483"/>
      <c r="CR1289" s="482"/>
      <c r="DH1289" s="183"/>
      <c r="DI1289" s="283">
        <v>-1.28561827540397</v>
      </c>
    </row>
    <row r="1290" spans="1:113" ht="13" customHeight="1">
      <c r="A1290" s="160" t="s">
        <v>19</v>
      </c>
      <c r="C1290" s="160">
        <v>669717</v>
      </c>
      <c r="D1290" s="160">
        <v>25434</v>
      </c>
      <c r="E1290" s="160" t="s">
        <v>213</v>
      </c>
      <c r="F1290" s="160" t="s">
        <v>213</v>
      </c>
      <c r="G1290" s="175"/>
      <c r="H1290" s="162" t="s">
        <v>143</v>
      </c>
      <c r="I1290" s="162" t="s">
        <v>108</v>
      </c>
      <c r="J1290" s="160">
        <v>26</v>
      </c>
      <c r="Z1290" s="163">
        <v>25</v>
      </c>
      <c r="AA1290" s="163">
        <v>62</v>
      </c>
      <c r="AB1290" s="163">
        <v>54</v>
      </c>
      <c r="AC1290" s="163">
        <v>9</v>
      </c>
      <c r="AD1290" s="163">
        <v>6</v>
      </c>
      <c r="AE1290" s="163">
        <v>3</v>
      </c>
      <c r="AF1290" s="163">
        <v>0</v>
      </c>
      <c r="AG1290" s="163">
        <v>0</v>
      </c>
      <c r="AH1290" s="163">
        <v>2</v>
      </c>
      <c r="AI1290" s="163">
        <v>1</v>
      </c>
      <c r="AJ1290" s="163">
        <v>1</v>
      </c>
      <c r="AK1290" s="163">
        <v>0</v>
      </c>
      <c r="AL1290" s="163">
        <v>5</v>
      </c>
      <c r="AM1290" s="163">
        <v>0</v>
      </c>
      <c r="AN1290" s="163">
        <v>25</v>
      </c>
      <c r="AO1290" s="163">
        <v>1</v>
      </c>
      <c r="AP1290" s="163">
        <v>0</v>
      </c>
      <c r="AQ1290" s="163">
        <v>2</v>
      </c>
      <c r="AR1290" s="163">
        <v>0</v>
      </c>
      <c r="AS1290" s="163">
        <v>8.0645161000000007E-2</v>
      </c>
      <c r="AT1290" s="163">
        <v>0.40322580600000002</v>
      </c>
      <c r="AU1290" s="163">
        <v>0.29032258</v>
      </c>
      <c r="AV1290" s="163">
        <v>0.25806452000000002</v>
      </c>
      <c r="AW1290" s="163">
        <v>3.2258059999999998E-2</v>
      </c>
      <c r="AX1290" s="163">
        <v>0.41935484000000001</v>
      </c>
      <c r="AY1290" s="163">
        <v>102.15</v>
      </c>
      <c r="AZ1290" s="163">
        <v>0.21455938999999999</v>
      </c>
      <c r="BA1290" s="163">
        <v>0.37931034400000002</v>
      </c>
      <c r="BB1290" s="163">
        <v>0.13793103400000001</v>
      </c>
      <c r="BC1290" s="163">
        <v>0.48275862000000003</v>
      </c>
      <c r="BD1290" s="163">
        <v>0.31034482699999999</v>
      </c>
      <c r="BE1290" s="163">
        <v>0.16666666599999999</v>
      </c>
      <c r="BF1290" s="163">
        <v>0.25</v>
      </c>
      <c r="BG1290" s="163">
        <v>0.222222222</v>
      </c>
      <c r="BH1290" s="163">
        <v>0.47222222200000002</v>
      </c>
      <c r="BI1290" s="163">
        <v>5.5555555999999999E-2</v>
      </c>
      <c r="BJ1290" s="163">
        <v>35.834790637805099</v>
      </c>
      <c r="BK1290" s="163">
        <v>0.22159829338391601</v>
      </c>
      <c r="BL1290" s="163">
        <v>-4.5713822673121802</v>
      </c>
      <c r="BM1290" s="163">
        <v>2.61524059073529</v>
      </c>
      <c r="BN1290" s="163">
        <v>37.984240543637497</v>
      </c>
      <c r="BO1290" s="163">
        <v>0.19122559499755801</v>
      </c>
      <c r="BP1290" s="163">
        <v>0.22877403162419699</v>
      </c>
      <c r="BQ1290" s="163">
        <v>-3.3447760119149801</v>
      </c>
      <c r="BR1290" s="163">
        <v>-4.1959158404777197</v>
      </c>
      <c r="BS1290" s="283">
        <v>-0.34675686490926799</v>
      </c>
      <c r="BT1290" s="480"/>
      <c r="BU1290" s="481"/>
      <c r="BV1290" s="482"/>
      <c r="BW1290" s="480"/>
      <c r="BX1290" s="480"/>
      <c r="BY1290" s="480"/>
      <c r="BZ1290" s="480"/>
      <c r="CA1290" s="481"/>
      <c r="CB1290" s="482"/>
      <c r="CC1290" s="480"/>
      <c r="CD1290" s="481"/>
      <c r="CE1290" s="483"/>
      <c r="CF1290" s="482"/>
      <c r="CG1290" s="480"/>
      <c r="CH1290" s="481"/>
      <c r="CI1290" s="483"/>
      <c r="CJ1290" s="482"/>
      <c r="CK1290" s="480"/>
      <c r="CL1290" s="481"/>
      <c r="CM1290" s="483"/>
      <c r="CN1290" s="482"/>
      <c r="CO1290" s="480"/>
      <c r="CP1290" s="481"/>
      <c r="CQ1290" s="483"/>
      <c r="CR1290" s="482"/>
      <c r="DH1290" s="183"/>
      <c r="DI1290" s="283">
        <v>-1.2714103460311801</v>
      </c>
    </row>
    <row r="1291" spans="1:113" ht="13" customHeight="1">
      <c r="A1291" s="160" t="s">
        <v>19</v>
      </c>
      <c r="C1291" s="160">
        <v>669256</v>
      </c>
      <c r="D1291" s="160">
        <v>19294</v>
      </c>
      <c r="E1291" s="160" t="s">
        <v>438</v>
      </c>
      <c r="F1291" s="160" t="s">
        <v>438</v>
      </c>
      <c r="G1291" s="175"/>
      <c r="H1291" s="162" t="s">
        <v>1043</v>
      </c>
      <c r="I1291" s="162" t="s">
        <v>220</v>
      </c>
      <c r="J1291" s="160">
        <v>30</v>
      </c>
      <c r="Z1291" s="163">
        <v>4</v>
      </c>
      <c r="AA1291" s="163">
        <v>11</v>
      </c>
      <c r="AB1291" s="163">
        <v>11</v>
      </c>
      <c r="AC1291" s="163">
        <v>1</v>
      </c>
      <c r="AD1291" s="163">
        <v>1</v>
      </c>
      <c r="AE1291" s="163">
        <v>0</v>
      </c>
      <c r="AF1291" s="163">
        <v>0</v>
      </c>
      <c r="AG1291" s="163">
        <v>0</v>
      </c>
      <c r="AH1291" s="163">
        <v>0</v>
      </c>
      <c r="AI1291" s="163">
        <v>0</v>
      </c>
      <c r="AJ1291" s="163">
        <v>0</v>
      </c>
      <c r="AK1291" s="163">
        <v>0</v>
      </c>
      <c r="AL1291" s="163">
        <v>0</v>
      </c>
      <c r="AM1291" s="163">
        <v>0</v>
      </c>
      <c r="AN1291" s="163">
        <v>2</v>
      </c>
      <c r="AO1291" s="163">
        <v>0</v>
      </c>
      <c r="AP1291" s="163">
        <v>0</v>
      </c>
      <c r="AQ1291" s="163">
        <v>0</v>
      </c>
      <c r="AR1291" s="163">
        <v>0</v>
      </c>
      <c r="AS1291" s="163">
        <v>0</v>
      </c>
      <c r="AT1291" s="163">
        <v>0.181818181</v>
      </c>
      <c r="AU1291" s="163">
        <v>0.44444444</v>
      </c>
      <c r="AV1291" s="163">
        <v>0.22222222</v>
      </c>
      <c r="AW1291" s="163">
        <v>0</v>
      </c>
      <c r="AX1291" s="163">
        <v>0.33333332999999998</v>
      </c>
      <c r="AY1291" s="163">
        <v>105.95399999999999</v>
      </c>
      <c r="AZ1291" s="163">
        <v>0.18181818</v>
      </c>
      <c r="BA1291" s="163">
        <v>0.66666666600000002</v>
      </c>
      <c r="BB1291" s="163">
        <v>0.111111111</v>
      </c>
      <c r="BC1291" s="163">
        <v>0.222222222</v>
      </c>
      <c r="BD1291" s="163">
        <v>0.111111111</v>
      </c>
      <c r="BE1291" s="163">
        <v>9.0909089999999998E-2</v>
      </c>
      <c r="BF1291" s="163">
        <v>9.0909089999999998E-2</v>
      </c>
      <c r="BG1291" s="163">
        <v>9.0909089999999998E-2</v>
      </c>
      <c r="BH1291" s="163">
        <v>0.18181818</v>
      </c>
      <c r="BI1291" s="163">
        <v>0</v>
      </c>
      <c r="BJ1291" s="163">
        <v>0</v>
      </c>
      <c r="BK1291" s="163">
        <v>8.0619031732732604E-2</v>
      </c>
      <c r="BL1291" s="163">
        <v>-2.0532055160844802</v>
      </c>
      <c r="BM1291" s="163">
        <v>-0.77815952514058095</v>
      </c>
      <c r="BN1291" s="163">
        <v>-62.6194577031237</v>
      </c>
      <c r="BO1291" s="163">
        <v>1.88343524259874E-2</v>
      </c>
      <c r="BP1291" s="163">
        <v>-6.3192914240062202E-3</v>
      </c>
      <c r="BQ1291" s="163">
        <v>-3.38718375739401</v>
      </c>
      <c r="BR1291" s="163">
        <v>-2.09607235657742</v>
      </c>
      <c r="BS1291" s="283">
        <v>-0.351153325783717</v>
      </c>
      <c r="BT1291" s="480"/>
      <c r="BU1291" s="481"/>
      <c r="BV1291" s="482"/>
      <c r="BW1291" s="480"/>
      <c r="BX1291" s="480"/>
      <c r="BY1291" s="480"/>
      <c r="BZ1291" s="480"/>
      <c r="CA1291" s="481"/>
      <c r="CB1291" s="482"/>
      <c r="CC1291" s="480"/>
      <c r="CD1291" s="481"/>
      <c r="CE1291" s="483"/>
      <c r="CF1291" s="482"/>
      <c r="CG1291" s="480"/>
      <c r="CH1291" s="481"/>
      <c r="CI1291" s="483"/>
      <c r="CJ1291" s="482"/>
      <c r="CK1291" s="480"/>
      <c r="CL1291" s="481"/>
      <c r="CM1291" s="483"/>
      <c r="CN1291" s="482"/>
      <c r="CO1291" s="480"/>
      <c r="CP1291" s="481"/>
      <c r="CQ1291" s="483"/>
      <c r="CR1291" s="482"/>
      <c r="DH1291" s="183"/>
      <c r="DI1291" s="283">
        <v>-1.64967612922191</v>
      </c>
    </row>
    <row r="1292" spans="1:113" ht="13" customHeight="1">
      <c r="A1292" s="160" t="s">
        <v>19</v>
      </c>
      <c r="C1292" s="160">
        <v>691777</v>
      </c>
      <c r="D1292" s="160">
        <v>29779</v>
      </c>
      <c r="E1292" s="160" t="s">
        <v>4356</v>
      </c>
      <c r="F1292" s="160" t="s">
        <v>4356</v>
      </c>
      <c r="G1292" s="175"/>
      <c r="H1292" s="162" t="s">
        <v>1205</v>
      </c>
      <c r="I1292" s="162" t="s">
        <v>273</v>
      </c>
      <c r="J1292" s="160">
        <v>22</v>
      </c>
      <c r="Z1292" s="163">
        <v>49</v>
      </c>
      <c r="AA1292" s="163">
        <v>179</v>
      </c>
      <c r="AB1292" s="163">
        <v>167</v>
      </c>
      <c r="AC1292" s="163">
        <v>36</v>
      </c>
      <c r="AD1292" s="163">
        <v>22</v>
      </c>
      <c r="AE1292" s="163">
        <v>7</v>
      </c>
      <c r="AF1292" s="163">
        <v>0</v>
      </c>
      <c r="AG1292" s="163">
        <v>7</v>
      </c>
      <c r="AH1292" s="163">
        <v>15</v>
      </c>
      <c r="AI1292" s="163">
        <v>20</v>
      </c>
      <c r="AJ1292" s="163">
        <v>1</v>
      </c>
      <c r="AK1292" s="163">
        <v>0</v>
      </c>
      <c r="AL1292" s="163">
        <v>9</v>
      </c>
      <c r="AM1292" s="163">
        <v>0</v>
      </c>
      <c r="AN1292" s="163">
        <v>57</v>
      </c>
      <c r="AO1292" s="163">
        <v>2</v>
      </c>
      <c r="AP1292" s="163">
        <v>1</v>
      </c>
      <c r="AQ1292" s="163">
        <v>0</v>
      </c>
      <c r="AR1292" s="163">
        <v>1</v>
      </c>
      <c r="AS1292" s="163">
        <v>5.0279328999999998E-2</v>
      </c>
      <c r="AT1292" s="163">
        <v>0.31843575400000002</v>
      </c>
      <c r="AU1292" s="163">
        <v>0.44144144000000002</v>
      </c>
      <c r="AV1292" s="163">
        <v>0.21621621999999999</v>
      </c>
      <c r="AW1292" s="163">
        <v>9.0090089999999998E-2</v>
      </c>
      <c r="AX1292" s="163">
        <v>0.34234234000000002</v>
      </c>
      <c r="AY1292" s="163">
        <v>112.592</v>
      </c>
      <c r="AZ1292" s="163">
        <v>0.15178570999999999</v>
      </c>
      <c r="BA1292" s="163">
        <v>0.44036697200000002</v>
      </c>
      <c r="BB1292" s="163">
        <v>0.21100917399999999</v>
      </c>
      <c r="BC1292" s="163">
        <v>0.34862385299999998</v>
      </c>
      <c r="BD1292" s="163">
        <v>0.27884615299999999</v>
      </c>
      <c r="BE1292" s="163">
        <v>0.215568862</v>
      </c>
      <c r="BF1292" s="163">
        <v>0.262569832</v>
      </c>
      <c r="BG1292" s="163">
        <v>0.38323353199999999</v>
      </c>
      <c r="BH1292" s="163">
        <v>0.64580336400000005</v>
      </c>
      <c r="BI1292" s="163">
        <v>0.16766466999999999</v>
      </c>
      <c r="BJ1292" s="163">
        <v>108.148109377335</v>
      </c>
      <c r="BK1292" s="163">
        <v>0.28189010593478198</v>
      </c>
      <c r="BL1292" s="163">
        <v>-4.5535437735747699</v>
      </c>
      <c r="BM1292" s="163">
        <v>16.194931897239702</v>
      </c>
      <c r="BN1292" s="163">
        <v>74.689184862536905</v>
      </c>
      <c r="BO1292" s="163">
        <v>-0.28247314859239497</v>
      </c>
      <c r="BP1292" s="163">
        <v>-3.0769869219511699E-2</v>
      </c>
      <c r="BQ1292" s="163">
        <v>-3.5499765319768501</v>
      </c>
      <c r="BR1292" s="163">
        <v>-5.2444963423553999</v>
      </c>
      <c r="BS1292" s="283">
        <v>-0.36803024428084202</v>
      </c>
      <c r="BT1292" s="480"/>
      <c r="BU1292" s="481"/>
      <c r="BV1292" s="482"/>
      <c r="BW1292" s="480"/>
      <c r="BX1292" s="480"/>
      <c r="BY1292" s="480"/>
      <c r="BZ1292" s="480"/>
      <c r="CA1292" s="481"/>
      <c r="CB1292" s="482"/>
      <c r="CC1292" s="480"/>
      <c r="CD1292" s="481"/>
      <c r="CE1292" s="483"/>
      <c r="CF1292" s="482"/>
      <c r="CG1292" s="480"/>
      <c r="CH1292" s="481"/>
      <c r="CI1292" s="483"/>
      <c r="CJ1292" s="482"/>
      <c r="CK1292" s="480"/>
      <c r="CL1292" s="481"/>
      <c r="CM1292" s="483"/>
      <c r="CN1292" s="482"/>
      <c r="CO1292" s="480"/>
      <c r="CP1292" s="481"/>
      <c r="CQ1292" s="483"/>
      <c r="CR1292" s="482"/>
      <c r="DH1292" s="183"/>
      <c r="DI1292" s="283">
        <v>-4.4334879517555201</v>
      </c>
    </row>
    <row r="1293" spans="1:113" ht="13" customHeight="1">
      <c r="A1293" s="160" t="s">
        <v>19</v>
      </c>
      <c r="C1293" s="160">
        <v>682927</v>
      </c>
      <c r="D1293" s="160">
        <v>25346</v>
      </c>
      <c r="E1293" s="160" t="s">
        <v>686</v>
      </c>
      <c r="F1293" s="160" t="s">
        <v>686</v>
      </c>
      <c r="G1293" s="175"/>
      <c r="H1293" s="162" t="s">
        <v>2895</v>
      </c>
      <c r="I1293" s="162" t="s">
        <v>1193</v>
      </c>
      <c r="J1293" s="160">
        <v>25</v>
      </c>
      <c r="Z1293" s="163">
        <v>19</v>
      </c>
      <c r="AA1293" s="163">
        <v>56</v>
      </c>
      <c r="AB1293" s="163">
        <v>47</v>
      </c>
      <c r="AC1293" s="163">
        <v>11</v>
      </c>
      <c r="AD1293" s="163">
        <v>9</v>
      </c>
      <c r="AE1293" s="163">
        <v>2</v>
      </c>
      <c r="AF1293" s="163">
        <v>0</v>
      </c>
      <c r="AG1293" s="163">
        <v>0</v>
      </c>
      <c r="AH1293" s="163">
        <v>6</v>
      </c>
      <c r="AI1293" s="163">
        <v>5</v>
      </c>
      <c r="AJ1293" s="163">
        <v>0</v>
      </c>
      <c r="AK1293" s="163">
        <v>0</v>
      </c>
      <c r="AL1293" s="163">
        <v>7</v>
      </c>
      <c r="AM1293" s="163">
        <v>0</v>
      </c>
      <c r="AN1293" s="163">
        <v>7</v>
      </c>
      <c r="AO1293" s="163">
        <v>0</v>
      </c>
      <c r="AP1293" s="163">
        <v>1</v>
      </c>
      <c r="AQ1293" s="163">
        <v>1</v>
      </c>
      <c r="AR1293" s="163">
        <v>1</v>
      </c>
      <c r="AS1293" s="163">
        <v>0.125</v>
      </c>
      <c r="AT1293" s="163">
        <v>0.125</v>
      </c>
      <c r="AU1293" s="163">
        <v>0.33333332999999998</v>
      </c>
      <c r="AV1293" s="163">
        <v>0.28571428999999998</v>
      </c>
      <c r="AW1293" s="163">
        <v>7.1428569999999997E-2</v>
      </c>
      <c r="AX1293" s="163">
        <v>0.33333332999999998</v>
      </c>
      <c r="AY1293" s="163">
        <v>108.821</v>
      </c>
      <c r="AZ1293" s="163">
        <v>6.3926940000000002E-2</v>
      </c>
      <c r="BA1293" s="163">
        <v>0.52500000000000002</v>
      </c>
      <c r="BB1293" s="163">
        <v>0.15</v>
      </c>
      <c r="BC1293" s="163">
        <v>0.32500000000000001</v>
      </c>
      <c r="BD1293" s="163">
        <v>0.268292682</v>
      </c>
      <c r="BE1293" s="163">
        <v>0.23404255299999999</v>
      </c>
      <c r="BF1293" s="163">
        <v>0.32727272699999999</v>
      </c>
      <c r="BG1293" s="163">
        <v>0.27659574399999998</v>
      </c>
      <c r="BH1293" s="163">
        <v>0.60386847099999996</v>
      </c>
      <c r="BI1293" s="163">
        <v>4.2553190999999997E-2</v>
      </c>
      <c r="BJ1293" s="163">
        <v>27.969319286837901</v>
      </c>
      <c r="BK1293" s="163">
        <v>0.27921941280364898</v>
      </c>
      <c r="BL1293" s="163">
        <v>-1.54436757116608</v>
      </c>
      <c r="BM1293" s="163">
        <v>4.9467756554574498</v>
      </c>
      <c r="BN1293" s="163">
        <v>74.306825087930903</v>
      </c>
      <c r="BO1293" s="163">
        <v>-0.151805129570867</v>
      </c>
      <c r="BP1293" s="163">
        <v>0.35960695892572397</v>
      </c>
      <c r="BQ1293" s="163">
        <v>-4.0248457051723401</v>
      </c>
      <c r="BR1293" s="163">
        <v>-1.3212686598210699</v>
      </c>
      <c r="BS1293" s="283">
        <v>-0.417260490238342</v>
      </c>
      <c r="BT1293" s="480"/>
      <c r="BU1293" s="481"/>
      <c r="BV1293" s="482"/>
      <c r="BW1293" s="480"/>
      <c r="BX1293" s="480"/>
      <c r="BY1293" s="480"/>
      <c r="BZ1293" s="480"/>
      <c r="CA1293" s="481"/>
      <c r="CB1293" s="482"/>
      <c r="CC1293" s="480"/>
      <c r="CD1293" s="481"/>
      <c r="CE1293" s="483"/>
      <c r="CF1293" s="482"/>
      <c r="CG1293" s="480"/>
      <c r="CH1293" s="481"/>
      <c r="CI1293" s="483"/>
      <c r="CJ1293" s="482"/>
      <c r="CK1293" s="480"/>
      <c r="CL1293" s="481"/>
      <c r="CM1293" s="483"/>
      <c r="CN1293" s="482"/>
      <c r="CO1293" s="480"/>
      <c r="CP1293" s="481"/>
      <c r="CQ1293" s="483"/>
      <c r="CR1293" s="482"/>
      <c r="DH1293" s="183"/>
      <c r="DI1293" s="283">
        <v>-4.5289974808692897</v>
      </c>
    </row>
    <row r="1294" spans="1:113" ht="13" customHeight="1">
      <c r="A1294" s="160" t="s">
        <v>19</v>
      </c>
      <c r="C1294" s="160">
        <v>690987</v>
      </c>
      <c r="D1294" s="160">
        <v>27482</v>
      </c>
      <c r="E1294" s="160" t="s">
        <v>2171</v>
      </c>
      <c r="F1294" s="160" t="s">
        <v>2171</v>
      </c>
      <c r="G1294" s="175"/>
      <c r="H1294" s="162" t="s">
        <v>4433</v>
      </c>
      <c r="I1294" s="162" t="s">
        <v>221</v>
      </c>
      <c r="J1294" s="160">
        <v>23</v>
      </c>
      <c r="Z1294" s="163">
        <v>21</v>
      </c>
      <c r="AA1294" s="163">
        <v>79</v>
      </c>
      <c r="AB1294" s="163">
        <v>78</v>
      </c>
      <c r="AC1294" s="163">
        <v>17</v>
      </c>
      <c r="AD1294" s="163">
        <v>15</v>
      </c>
      <c r="AE1294" s="163">
        <v>1</v>
      </c>
      <c r="AF1294" s="163">
        <v>0</v>
      </c>
      <c r="AG1294" s="163">
        <v>1</v>
      </c>
      <c r="AH1294" s="163">
        <v>6</v>
      </c>
      <c r="AI1294" s="163">
        <v>8</v>
      </c>
      <c r="AJ1294" s="163">
        <v>1</v>
      </c>
      <c r="AK1294" s="163">
        <v>0</v>
      </c>
      <c r="AL1294" s="163">
        <v>1</v>
      </c>
      <c r="AM1294" s="163">
        <v>0</v>
      </c>
      <c r="AN1294" s="163">
        <v>21</v>
      </c>
      <c r="AO1294" s="163">
        <v>0</v>
      </c>
      <c r="AP1294" s="163">
        <v>0</v>
      </c>
      <c r="AQ1294" s="163">
        <v>0</v>
      </c>
      <c r="AR1294" s="163">
        <v>1</v>
      </c>
      <c r="AS1294" s="163">
        <v>1.2658226999999999E-2</v>
      </c>
      <c r="AT1294" s="163">
        <v>0.26582278399999998</v>
      </c>
      <c r="AU1294" s="163">
        <v>0.35087719000000001</v>
      </c>
      <c r="AV1294" s="163">
        <v>0.21052631999999999</v>
      </c>
      <c r="AW1294" s="163">
        <v>7.0175440000000006E-2</v>
      </c>
      <c r="AX1294" s="163">
        <v>0.42105262999999998</v>
      </c>
      <c r="AY1294" s="163">
        <v>109.089</v>
      </c>
      <c r="AZ1294" s="163">
        <v>0.14642857000000001</v>
      </c>
      <c r="BA1294" s="163">
        <v>0.58928571399999996</v>
      </c>
      <c r="BB1294" s="163">
        <v>0.196428571</v>
      </c>
      <c r="BC1294" s="163">
        <v>0.21428571399999999</v>
      </c>
      <c r="BD1294" s="163">
        <v>0.28571428500000001</v>
      </c>
      <c r="BE1294" s="163">
        <v>0.21794871699999999</v>
      </c>
      <c r="BF1294" s="163">
        <v>0.227848101</v>
      </c>
      <c r="BG1294" s="163">
        <v>0.26923076899999998</v>
      </c>
      <c r="BH1294" s="163">
        <v>0.49707887000000001</v>
      </c>
      <c r="BI1294" s="163">
        <v>5.1282052000000002E-2</v>
      </c>
      <c r="BJ1294" s="163">
        <v>33.706616410323399</v>
      </c>
      <c r="BK1294" s="163">
        <v>0.219218601154375</v>
      </c>
      <c r="BL1294" s="163">
        <v>-5.97540858497032</v>
      </c>
      <c r="BM1294" s="163">
        <v>3.18173989544501</v>
      </c>
      <c r="BN1294" s="163">
        <v>35.050480029036997</v>
      </c>
      <c r="BO1294" s="163">
        <v>0.12237774530026301</v>
      </c>
      <c r="BP1294" s="163">
        <v>-0.59166870266199101</v>
      </c>
      <c r="BQ1294" s="163">
        <v>-4.8046834372648002</v>
      </c>
      <c r="BR1294" s="163">
        <v>-6.5858905773342498</v>
      </c>
      <c r="BS1294" s="283">
        <v>-0.49810718554919398</v>
      </c>
      <c r="BT1294" s="480"/>
      <c r="BU1294" s="481"/>
      <c r="BV1294" s="482"/>
      <c r="BW1294" s="480"/>
      <c r="BX1294" s="480"/>
      <c r="BY1294" s="480"/>
      <c r="BZ1294" s="480"/>
      <c r="CA1294" s="481"/>
      <c r="CB1294" s="482"/>
      <c r="CC1294" s="480"/>
      <c r="CD1294" s="481"/>
      <c r="CE1294" s="483"/>
      <c r="CF1294" s="482"/>
      <c r="CG1294" s="480"/>
      <c r="CH1294" s="481"/>
      <c r="CI1294" s="483"/>
      <c r="CJ1294" s="482"/>
      <c r="CK1294" s="480"/>
      <c r="CL1294" s="481"/>
      <c r="CM1294" s="483"/>
      <c r="CN1294" s="482"/>
      <c r="CO1294" s="480"/>
      <c r="CP1294" s="481"/>
      <c r="CQ1294" s="483"/>
      <c r="CR1294" s="482"/>
      <c r="DH1294" s="183"/>
      <c r="DI1294" s="283">
        <v>-0.79393954575061798</v>
      </c>
    </row>
    <row r="1295" spans="1:113" ht="13" customHeight="1">
      <c r="A1295" s="160" t="s">
        <v>19</v>
      </c>
      <c r="C1295" s="160">
        <v>691783</v>
      </c>
      <c r="D1295" s="160">
        <v>29976</v>
      </c>
      <c r="E1295" s="160" t="s">
        <v>45</v>
      </c>
      <c r="F1295" s="160" t="s">
        <v>45</v>
      </c>
      <c r="G1295" s="175"/>
      <c r="H1295" s="162" t="s">
        <v>3581</v>
      </c>
      <c r="I1295" s="162" t="s">
        <v>539</v>
      </c>
      <c r="J1295" s="160">
        <v>22</v>
      </c>
      <c r="Z1295" s="163">
        <v>8</v>
      </c>
      <c r="AA1295" s="163">
        <v>22</v>
      </c>
      <c r="AB1295" s="163">
        <v>19</v>
      </c>
      <c r="AC1295" s="163">
        <v>0</v>
      </c>
      <c r="AD1295" s="163">
        <v>0</v>
      </c>
      <c r="AE1295" s="163">
        <v>0</v>
      </c>
      <c r="AF1295" s="163">
        <v>0</v>
      </c>
      <c r="AG1295" s="163">
        <v>0</v>
      </c>
      <c r="AH1295" s="163">
        <v>1</v>
      </c>
      <c r="AI1295" s="163">
        <v>0</v>
      </c>
      <c r="AJ1295" s="163">
        <v>0</v>
      </c>
      <c r="AK1295" s="163">
        <v>0</v>
      </c>
      <c r="AL1295" s="163">
        <v>3</v>
      </c>
      <c r="AM1295" s="163">
        <v>0</v>
      </c>
      <c r="AN1295" s="163">
        <v>9</v>
      </c>
      <c r="AO1295" s="163">
        <v>0</v>
      </c>
      <c r="AP1295" s="163">
        <v>0</v>
      </c>
      <c r="AQ1295" s="163">
        <v>0</v>
      </c>
      <c r="AR1295" s="163">
        <v>0</v>
      </c>
      <c r="AS1295" s="163">
        <v>0.13636363600000001</v>
      </c>
      <c r="AT1295" s="163">
        <v>0.409090909</v>
      </c>
      <c r="AU1295" s="163">
        <v>0.8</v>
      </c>
      <c r="AV1295" s="163">
        <v>0</v>
      </c>
      <c r="AW1295" s="163">
        <v>0</v>
      </c>
      <c r="AX1295" s="163">
        <v>0.3</v>
      </c>
      <c r="AY1295" s="163">
        <v>103.32599999999999</v>
      </c>
      <c r="AZ1295" s="163">
        <v>0.17441860000000001</v>
      </c>
      <c r="BA1295" s="163">
        <v>0.66666666600000002</v>
      </c>
      <c r="BB1295" s="163">
        <v>0</v>
      </c>
      <c r="BC1295" s="163">
        <v>0.33333333300000001</v>
      </c>
      <c r="BD1295" s="163">
        <v>0</v>
      </c>
      <c r="BE1295" s="163">
        <v>0</v>
      </c>
      <c r="BF1295" s="163">
        <v>0.13636363600000001</v>
      </c>
      <c r="BG1295" s="163">
        <v>0</v>
      </c>
      <c r="BH1295" s="163">
        <v>0.13636363600000001</v>
      </c>
      <c r="BI1295" s="163">
        <v>0</v>
      </c>
      <c r="BJ1295" s="163">
        <v>0</v>
      </c>
      <c r="BK1295" s="163">
        <v>9.4540763985026893E-2</v>
      </c>
      <c r="BL1295" s="163">
        <v>-3.8610851204803001</v>
      </c>
      <c r="BM1295" s="163">
        <v>-1.31099313859248</v>
      </c>
      <c r="BN1295" s="163">
        <v>-51.730574395078499</v>
      </c>
      <c r="BO1295" s="163">
        <v>-2.8487908595594101E-3</v>
      </c>
      <c r="BP1295" s="163">
        <v>0.122341969516128</v>
      </c>
      <c r="BQ1295" s="163">
        <v>-4.8217750372213999</v>
      </c>
      <c r="BR1295" s="163">
        <v>-3.77730740083733</v>
      </c>
      <c r="BS1295" s="283">
        <v>-0.49987909182815599</v>
      </c>
      <c r="BT1295" s="480"/>
      <c r="BU1295" s="481"/>
      <c r="BV1295" s="482"/>
      <c r="BW1295" s="480"/>
      <c r="BX1295" s="480"/>
      <c r="BY1295" s="480"/>
      <c r="BZ1295" s="480"/>
      <c r="CA1295" s="481"/>
      <c r="CB1295" s="482"/>
      <c r="CC1295" s="480"/>
      <c r="CD1295" s="481"/>
      <c r="CE1295" s="483"/>
      <c r="CF1295" s="482"/>
      <c r="CG1295" s="480"/>
      <c r="CH1295" s="481"/>
      <c r="CI1295" s="483"/>
      <c r="CJ1295" s="482"/>
      <c r="CK1295" s="480"/>
      <c r="CL1295" s="481"/>
      <c r="CM1295" s="483"/>
      <c r="CN1295" s="482"/>
      <c r="CO1295" s="480"/>
      <c r="CP1295" s="481"/>
      <c r="CQ1295" s="483"/>
      <c r="CR1295" s="482"/>
      <c r="DH1295" s="183"/>
      <c r="DI1295" s="283">
        <v>-1.76159709319472</v>
      </c>
    </row>
    <row r="1296" spans="1:113" ht="13" customHeight="1">
      <c r="A1296" s="160" t="s">
        <v>19</v>
      </c>
      <c r="C1296" s="160">
        <v>668974</v>
      </c>
      <c r="D1296" s="160">
        <v>26106</v>
      </c>
      <c r="E1296" s="160" t="s">
        <v>17</v>
      </c>
      <c r="F1296" s="160" t="s">
        <v>17</v>
      </c>
      <c r="G1296" s="175"/>
      <c r="H1296" s="162" t="s">
        <v>4420</v>
      </c>
      <c r="I1296" s="162" t="s">
        <v>4421</v>
      </c>
      <c r="J1296" s="160">
        <v>27</v>
      </c>
      <c r="Z1296" s="163">
        <v>16</v>
      </c>
      <c r="AA1296" s="163">
        <v>47</v>
      </c>
      <c r="AB1296" s="163">
        <v>41</v>
      </c>
      <c r="AC1296" s="163">
        <v>3</v>
      </c>
      <c r="AD1296" s="163">
        <v>3</v>
      </c>
      <c r="AE1296" s="163">
        <v>0</v>
      </c>
      <c r="AF1296" s="163">
        <v>0</v>
      </c>
      <c r="AG1296" s="163">
        <v>0</v>
      </c>
      <c r="AH1296" s="163">
        <v>2</v>
      </c>
      <c r="AI1296" s="163">
        <v>3</v>
      </c>
      <c r="AJ1296" s="163">
        <v>0</v>
      </c>
      <c r="AK1296" s="163">
        <v>0</v>
      </c>
      <c r="AL1296" s="163">
        <v>2</v>
      </c>
      <c r="AM1296" s="163">
        <v>0</v>
      </c>
      <c r="AN1296" s="163">
        <v>18</v>
      </c>
      <c r="AO1296" s="163">
        <v>1</v>
      </c>
      <c r="AP1296" s="163">
        <v>1</v>
      </c>
      <c r="AQ1296" s="163">
        <v>2</v>
      </c>
      <c r="AR1296" s="163">
        <v>0</v>
      </c>
      <c r="AS1296" s="163">
        <v>4.2553190999999997E-2</v>
      </c>
      <c r="AT1296" s="163">
        <v>0.38297872300000002</v>
      </c>
      <c r="AU1296" s="163">
        <v>0.34615384999999999</v>
      </c>
      <c r="AV1296" s="163">
        <v>0.19230769</v>
      </c>
      <c r="AW1296" s="163">
        <v>0</v>
      </c>
      <c r="AX1296" s="163">
        <v>0.34615384999999999</v>
      </c>
      <c r="AY1296" s="163">
        <v>105.142</v>
      </c>
      <c r="AZ1296" s="163">
        <v>0.16393442999999999</v>
      </c>
      <c r="BA1296" s="163">
        <v>0.54166666600000002</v>
      </c>
      <c r="BB1296" s="163">
        <v>0.125</v>
      </c>
      <c r="BC1296" s="163">
        <v>0.33333333300000001</v>
      </c>
      <c r="BD1296" s="163">
        <v>0.125</v>
      </c>
      <c r="BE1296" s="163">
        <v>7.3170731000000003E-2</v>
      </c>
      <c r="BF1296" s="163">
        <v>0.133333333</v>
      </c>
      <c r="BG1296" s="163">
        <v>7.3170731000000003E-2</v>
      </c>
      <c r="BH1296" s="163">
        <v>0.20650406399999999</v>
      </c>
      <c r="BI1296" s="163">
        <v>0</v>
      </c>
      <c r="BJ1296" s="163">
        <v>0</v>
      </c>
      <c r="BK1296" s="163">
        <v>0.10603413846757601</v>
      </c>
      <c r="BL1296" s="163">
        <v>-7.8159958129170599</v>
      </c>
      <c r="BM1296" s="163">
        <v>-2.3680720334294501</v>
      </c>
      <c r="BN1296" s="163">
        <v>-42.691970607213101</v>
      </c>
      <c r="BO1296" s="163">
        <v>0.31111339726503401</v>
      </c>
      <c r="BP1296" s="163">
        <v>-0.27286192495375799</v>
      </c>
      <c r="BQ1296" s="163">
        <v>-5.2876908756214496</v>
      </c>
      <c r="BR1296" s="163">
        <v>-7.9905367098170599</v>
      </c>
      <c r="BS1296" s="283">
        <v>-0.54818113503214205</v>
      </c>
      <c r="BT1296" s="480"/>
      <c r="BU1296" s="481"/>
      <c r="BV1296" s="482"/>
      <c r="BW1296" s="480"/>
      <c r="BX1296" s="480"/>
      <c r="BY1296" s="480"/>
      <c r="BZ1296" s="480"/>
      <c r="CA1296" s="481"/>
      <c r="CB1296" s="482"/>
      <c r="CC1296" s="480"/>
      <c r="CD1296" s="481"/>
      <c r="CE1296" s="483"/>
      <c r="CF1296" s="482"/>
      <c r="CG1296" s="480"/>
      <c r="CH1296" s="481"/>
      <c r="CI1296" s="483"/>
      <c r="CJ1296" s="482"/>
      <c r="CK1296" s="480"/>
      <c r="CL1296" s="481"/>
      <c r="CM1296" s="483"/>
      <c r="CN1296" s="482"/>
      <c r="CO1296" s="480"/>
      <c r="CP1296" s="481"/>
      <c r="CQ1296" s="483"/>
      <c r="CR1296" s="482"/>
      <c r="DH1296" s="183"/>
      <c r="DI1296" s="283">
        <v>1.0938158631324699</v>
      </c>
    </row>
    <row r="1297" spans="1:154" ht="13" customHeight="1">
      <c r="A1297" s="160" t="s">
        <v>19</v>
      </c>
      <c r="C1297" s="160">
        <v>695734</v>
      </c>
      <c r="D1297" s="160">
        <v>29995</v>
      </c>
      <c r="E1297" s="160" t="s">
        <v>2171</v>
      </c>
      <c r="F1297" s="160" t="s">
        <v>2171</v>
      </c>
      <c r="G1297" s="175"/>
      <c r="H1297" s="162" t="s">
        <v>4467</v>
      </c>
      <c r="I1297" s="162" t="s">
        <v>4468</v>
      </c>
      <c r="J1297" s="160">
        <v>22</v>
      </c>
      <c r="Z1297" s="163">
        <v>28</v>
      </c>
      <c r="AA1297" s="163">
        <v>103</v>
      </c>
      <c r="AB1297" s="163">
        <v>94</v>
      </c>
      <c r="AC1297" s="163">
        <v>23</v>
      </c>
      <c r="AD1297" s="163">
        <v>16</v>
      </c>
      <c r="AE1297" s="163">
        <v>5</v>
      </c>
      <c r="AF1297" s="163">
        <v>1</v>
      </c>
      <c r="AG1297" s="163">
        <v>1</v>
      </c>
      <c r="AH1297" s="163">
        <v>12</v>
      </c>
      <c r="AI1297" s="163">
        <v>6</v>
      </c>
      <c r="AJ1297" s="163">
        <v>2</v>
      </c>
      <c r="AK1297" s="163">
        <v>4</v>
      </c>
      <c r="AL1297" s="163">
        <v>6</v>
      </c>
      <c r="AM1297" s="163">
        <v>0</v>
      </c>
      <c r="AN1297" s="163">
        <v>15</v>
      </c>
      <c r="AO1297" s="163">
        <v>1</v>
      </c>
      <c r="AP1297" s="163">
        <v>1</v>
      </c>
      <c r="AQ1297" s="163">
        <v>0</v>
      </c>
      <c r="AR1297" s="163">
        <v>2</v>
      </c>
      <c r="AS1297" s="163">
        <v>5.8252427000000002E-2</v>
      </c>
      <c r="AT1297" s="163">
        <v>0.145631067</v>
      </c>
      <c r="AU1297" s="163">
        <v>0.45</v>
      </c>
      <c r="AV1297" s="163">
        <v>0.27500000000000002</v>
      </c>
      <c r="AW1297" s="163">
        <v>3.703704E-2</v>
      </c>
      <c r="AX1297" s="163">
        <v>0.41975309</v>
      </c>
      <c r="AY1297" s="163">
        <v>107.53700000000001</v>
      </c>
      <c r="AZ1297" s="163">
        <v>5.6149730000000002E-2</v>
      </c>
      <c r="BA1297" s="163">
        <v>0.41249999999999998</v>
      </c>
      <c r="BB1297" s="163">
        <v>0.22500000000000001</v>
      </c>
      <c r="BC1297" s="163">
        <v>0.36249999999999999</v>
      </c>
      <c r="BD1297" s="163">
        <v>0.27848101199999997</v>
      </c>
      <c r="BE1297" s="163">
        <v>0.244680851</v>
      </c>
      <c r="BF1297" s="163">
        <v>0.29411764699999998</v>
      </c>
      <c r="BG1297" s="163">
        <v>0.35106382899999999</v>
      </c>
      <c r="BH1297" s="163">
        <v>0.64518147599999998</v>
      </c>
      <c r="BI1297" s="163">
        <v>0.106382978</v>
      </c>
      <c r="BJ1297" s="163">
        <v>69.923298545734397</v>
      </c>
      <c r="BK1297" s="163">
        <v>0.28470484298818199</v>
      </c>
      <c r="BL1297" s="163">
        <v>-2.3879740296994898</v>
      </c>
      <c r="BM1297" s="163">
        <v>9.5510929764116508</v>
      </c>
      <c r="BN1297" s="163">
        <v>79.950626106052994</v>
      </c>
      <c r="BO1297" s="163">
        <v>-0.34949170850648797</v>
      </c>
      <c r="BP1297" s="163">
        <v>-0.89821456046774895</v>
      </c>
      <c r="BQ1297" s="163">
        <v>-6.5659524531235602</v>
      </c>
      <c r="BR1297" s="163">
        <v>-3.3107173096520501</v>
      </c>
      <c r="BS1297" s="283">
        <v>-0.68070001688541004</v>
      </c>
      <c r="BT1297" s="480"/>
      <c r="BU1297" s="481"/>
      <c r="BV1297" s="482"/>
      <c r="BW1297" s="480"/>
      <c r="BX1297" s="480"/>
      <c r="BY1297" s="480"/>
      <c r="BZ1297" s="480"/>
      <c r="CA1297" s="481"/>
      <c r="CB1297" s="482"/>
      <c r="CC1297" s="480"/>
      <c r="CD1297" s="481"/>
      <c r="CE1297" s="483"/>
      <c r="CF1297" s="482"/>
      <c r="CG1297" s="480"/>
      <c r="CH1297" s="481"/>
      <c r="CI1297" s="483"/>
      <c r="CJ1297" s="482"/>
      <c r="CK1297" s="480"/>
      <c r="CL1297" s="481"/>
      <c r="CM1297" s="483"/>
      <c r="CN1297" s="482"/>
      <c r="CO1297" s="480"/>
      <c r="CP1297" s="481"/>
      <c r="CQ1297" s="483"/>
      <c r="CR1297" s="482"/>
      <c r="DH1297" s="183"/>
      <c r="DI1297" s="283">
        <v>-6.6127048730850202</v>
      </c>
    </row>
    <row r="1298" spans="1:154" ht="13" customHeight="1">
      <c r="A1298" s="160" t="s">
        <v>19</v>
      </c>
      <c r="C1298" s="160">
        <v>695506</v>
      </c>
      <c r="D1298" s="160">
        <v>35041</v>
      </c>
      <c r="E1298" s="160" t="s">
        <v>2170</v>
      </c>
      <c r="F1298" s="160" t="s">
        <v>2170</v>
      </c>
      <c r="G1298" s="175"/>
      <c r="H1298" s="162" t="s">
        <v>4510</v>
      </c>
      <c r="I1298" s="162" t="s">
        <v>4511</v>
      </c>
      <c r="J1298" s="160">
        <v>22</v>
      </c>
      <c r="Z1298" s="163">
        <v>29</v>
      </c>
      <c r="AA1298" s="163">
        <v>115</v>
      </c>
      <c r="AB1298" s="163">
        <v>108</v>
      </c>
      <c r="AC1298" s="163">
        <v>16</v>
      </c>
      <c r="AD1298" s="163">
        <v>10</v>
      </c>
      <c r="AE1298" s="163">
        <v>4</v>
      </c>
      <c r="AF1298" s="163">
        <v>0</v>
      </c>
      <c r="AG1298" s="163">
        <v>2</v>
      </c>
      <c r="AH1298" s="163">
        <v>5</v>
      </c>
      <c r="AI1298" s="163">
        <v>4</v>
      </c>
      <c r="AJ1298" s="163">
        <v>1</v>
      </c>
      <c r="AK1298" s="163">
        <v>0</v>
      </c>
      <c r="AL1298" s="163">
        <v>5</v>
      </c>
      <c r="AM1298" s="163">
        <v>0</v>
      </c>
      <c r="AN1298" s="163">
        <v>26</v>
      </c>
      <c r="AO1298" s="163">
        <v>2</v>
      </c>
      <c r="AP1298" s="163">
        <v>0</v>
      </c>
      <c r="AQ1298" s="163">
        <v>0</v>
      </c>
      <c r="AR1298" s="163">
        <v>2</v>
      </c>
      <c r="AS1298" s="163">
        <v>4.3478259999999998E-2</v>
      </c>
      <c r="AT1298" s="163">
        <v>0.22608695600000001</v>
      </c>
      <c r="AU1298" s="163">
        <v>0.39024389999999998</v>
      </c>
      <c r="AV1298" s="163">
        <v>0.23170731999999999</v>
      </c>
      <c r="AW1298" s="163">
        <v>8.5365849999999993E-2</v>
      </c>
      <c r="AX1298" s="163">
        <v>0.40243901999999998</v>
      </c>
      <c r="AY1298" s="163">
        <v>113.923</v>
      </c>
      <c r="AZ1298" s="163">
        <v>0.13965087000000001</v>
      </c>
      <c r="BA1298" s="163">
        <v>0.51219512099999998</v>
      </c>
      <c r="BB1298" s="163">
        <v>0.17073170700000001</v>
      </c>
      <c r="BC1298" s="163">
        <v>0.31707317000000002</v>
      </c>
      <c r="BD1298" s="163">
        <v>0.17499999999999999</v>
      </c>
      <c r="BE1298" s="163">
        <v>0.14814814800000001</v>
      </c>
      <c r="BF1298" s="163">
        <v>0.2</v>
      </c>
      <c r="BG1298" s="163">
        <v>0.24074074000000001</v>
      </c>
      <c r="BH1298" s="163">
        <v>0.44074074000000002</v>
      </c>
      <c r="BI1298" s="163">
        <v>9.2592592000000001E-2</v>
      </c>
      <c r="BJ1298" s="163">
        <v>59.724650202973599</v>
      </c>
      <c r="BK1298" s="163">
        <v>0.19958226473435101</v>
      </c>
      <c r="BL1298" s="163">
        <v>-10.5071596721447</v>
      </c>
      <c r="BM1298" s="163">
        <v>2.82286659681434</v>
      </c>
      <c r="BN1298" s="163">
        <v>17.441820667482698</v>
      </c>
      <c r="BO1298" s="163">
        <v>-0.775423055248607</v>
      </c>
      <c r="BP1298" s="163">
        <v>8.7217831984162303E-2</v>
      </c>
      <c r="BQ1298" s="163">
        <v>-8.4948518550283207</v>
      </c>
      <c r="BR1298" s="163">
        <v>-10.8384257158524</v>
      </c>
      <c r="BS1298" s="283">
        <v>-0.88067128759149205</v>
      </c>
      <c r="BT1298" s="480"/>
      <c r="BU1298" s="481"/>
      <c r="BV1298" s="482"/>
      <c r="BW1298" s="480"/>
      <c r="BX1298" s="480"/>
      <c r="BY1298" s="480"/>
      <c r="BZ1298" s="480"/>
      <c r="CA1298" s="481"/>
      <c r="CB1298" s="482"/>
      <c r="CC1298" s="480"/>
      <c r="CD1298" s="481"/>
      <c r="CE1298" s="483"/>
      <c r="CF1298" s="482"/>
      <c r="CG1298" s="480"/>
      <c r="CH1298" s="481"/>
      <c r="CI1298" s="483"/>
      <c r="CJ1298" s="482"/>
      <c r="CK1298" s="480"/>
      <c r="CL1298" s="481"/>
      <c r="CM1298" s="483"/>
      <c r="CN1298" s="482"/>
      <c r="CO1298" s="480"/>
      <c r="CP1298" s="481"/>
      <c r="CQ1298" s="483"/>
      <c r="CR1298" s="482"/>
      <c r="DH1298" s="183"/>
      <c r="DI1298" s="283">
        <v>-1.59341436624526</v>
      </c>
    </row>
    <row r="1299" spans="1:154" ht="13" customHeight="1">
      <c r="A1299" s="160" t="s">
        <v>19</v>
      </c>
      <c r="C1299" s="160">
        <v>694477</v>
      </c>
      <c r="D1299" s="160">
        <v>30113</v>
      </c>
      <c r="E1299" s="160" t="s">
        <v>563</v>
      </c>
      <c r="F1299" s="160" t="s">
        <v>563</v>
      </c>
      <c r="G1299" s="175"/>
      <c r="H1299" s="162" t="s">
        <v>645</v>
      </c>
      <c r="I1299" s="162" t="s">
        <v>559</v>
      </c>
      <c r="J1299" s="160">
        <v>26</v>
      </c>
      <c r="Z1299" s="163"/>
      <c r="BT1299" s="480"/>
      <c r="BU1299" s="481"/>
      <c r="BV1299" s="482"/>
      <c r="BW1299" s="480"/>
      <c r="BX1299" s="480"/>
      <c r="BY1299" s="480"/>
      <c r="BZ1299" s="480"/>
      <c r="CA1299" s="481"/>
      <c r="CB1299" s="482"/>
      <c r="CC1299" s="480"/>
      <c r="CD1299" s="481"/>
      <c r="CE1299" s="483"/>
      <c r="CF1299" s="482"/>
      <c r="CG1299" s="480"/>
      <c r="CH1299" s="481"/>
      <c r="CI1299" s="483"/>
      <c r="CJ1299" s="482"/>
      <c r="CK1299" s="480"/>
      <c r="CL1299" s="481"/>
      <c r="CM1299" s="483"/>
      <c r="CN1299" s="482"/>
      <c r="CO1299" s="480"/>
      <c r="CP1299" s="481"/>
      <c r="CQ1299" s="483"/>
      <c r="CR1299" s="482"/>
      <c r="DH1299" s="183"/>
      <c r="DJ1299" s="163">
        <v>19</v>
      </c>
      <c r="DK1299" s="163">
        <v>18</v>
      </c>
      <c r="DL1299" s="163">
        <v>0</v>
      </c>
      <c r="DM1299" s="163">
        <v>3</v>
      </c>
      <c r="DN1299" s="163">
        <v>7</v>
      </c>
      <c r="DO1299" s="163">
        <v>0</v>
      </c>
      <c r="DP1299" s="163">
        <v>94.2</v>
      </c>
      <c r="DQ1299" s="163">
        <v>93.199996948242102</v>
      </c>
      <c r="DR1299" s="163">
        <v>1</v>
      </c>
      <c r="DS1299" s="163">
        <v>400</v>
      </c>
      <c r="DT1299" s="163">
        <v>93</v>
      </c>
      <c r="DU1299" s="163">
        <v>37</v>
      </c>
      <c r="DV1299" s="163">
        <v>37</v>
      </c>
      <c r="DW1299" s="163">
        <v>10</v>
      </c>
      <c r="DX1299" s="163">
        <v>30</v>
      </c>
      <c r="DY1299" s="163">
        <v>1</v>
      </c>
      <c r="DZ1299" s="163">
        <v>4</v>
      </c>
      <c r="EA1299" s="163">
        <v>0</v>
      </c>
      <c r="EB1299" s="163">
        <v>0</v>
      </c>
      <c r="EC1299" s="163">
        <v>95</v>
      </c>
      <c r="ED1299" s="163">
        <v>9.0316903834729896</v>
      </c>
      <c r="EE1299" s="163">
        <v>2.85211275267568</v>
      </c>
      <c r="EF1299" s="163">
        <v>0.95070425089189303</v>
      </c>
      <c r="EG1299" s="163">
        <v>8.8415495332946108</v>
      </c>
      <c r="EH1299" s="163">
        <v>1.29929580955225</v>
      </c>
      <c r="EI1299" s="163">
        <v>100.278011214363</v>
      </c>
      <c r="EJ1299" s="163">
        <v>0.25409836065573699</v>
      </c>
      <c r="EK1299" s="163">
        <v>0.31800766283524901</v>
      </c>
      <c r="EL1299" s="163">
        <v>0.294776119</v>
      </c>
      <c r="EM1299" s="163">
        <v>0.257462686</v>
      </c>
      <c r="EN1299" s="163">
        <v>0.44776119399999997</v>
      </c>
      <c r="EO1299" s="163">
        <v>7.749077E-2</v>
      </c>
      <c r="EP1299" s="163">
        <v>0.43911439000000002</v>
      </c>
      <c r="EQ1299" s="163">
        <v>0.10125786000000001</v>
      </c>
      <c r="ER1299" s="163">
        <v>-5.7910121635217499E-2</v>
      </c>
      <c r="ES1299" s="163">
        <v>3.5176057283</v>
      </c>
      <c r="ET1299" s="163">
        <v>3.98</v>
      </c>
      <c r="EU1299" s="163">
        <v>3.5294098932954401</v>
      </c>
      <c r="EV1299" s="163">
        <v>4.0253191051065702</v>
      </c>
      <c r="EW1299" s="163">
        <v>3.9285876143954099</v>
      </c>
      <c r="EX1299" s="283">
        <v>1.9775810912251399</v>
      </c>
    </row>
    <row r="1300" spans="1:154" ht="13" customHeight="1">
      <c r="A1300" s="160" t="s">
        <v>19</v>
      </c>
      <c r="C1300" s="160">
        <v>681343</v>
      </c>
      <c r="D1300" s="160">
        <v>31687</v>
      </c>
      <c r="E1300" s="160" t="s">
        <v>164</v>
      </c>
      <c r="F1300" s="160" t="s">
        <v>164</v>
      </c>
      <c r="G1300" s="175"/>
      <c r="H1300" s="162" t="s">
        <v>601</v>
      </c>
      <c r="I1300" s="162" t="s">
        <v>242</v>
      </c>
      <c r="J1300" s="160">
        <v>25</v>
      </c>
      <c r="Z1300" s="163"/>
      <c r="BT1300" s="480"/>
      <c r="BU1300" s="481"/>
      <c r="BV1300" s="482"/>
      <c r="BW1300" s="480"/>
      <c r="BX1300" s="480"/>
      <c r="BY1300" s="480"/>
      <c r="BZ1300" s="480"/>
      <c r="CA1300" s="481"/>
      <c r="CB1300" s="482"/>
      <c r="CC1300" s="480"/>
      <c r="CD1300" s="481"/>
      <c r="CE1300" s="483"/>
      <c r="CF1300" s="482"/>
      <c r="CG1300" s="480"/>
      <c r="CH1300" s="481"/>
      <c r="CI1300" s="483"/>
      <c r="CJ1300" s="482"/>
      <c r="CK1300" s="480"/>
      <c r="CL1300" s="481"/>
      <c r="CM1300" s="483"/>
      <c r="CN1300" s="482"/>
      <c r="CO1300" s="480"/>
      <c r="CP1300" s="481"/>
      <c r="CQ1300" s="483"/>
      <c r="CR1300" s="482"/>
      <c r="DH1300" s="183"/>
      <c r="DJ1300" s="163">
        <v>17</v>
      </c>
      <c r="DK1300" s="163">
        <v>17</v>
      </c>
      <c r="DL1300" s="163">
        <v>0</v>
      </c>
      <c r="DM1300" s="163">
        <v>3</v>
      </c>
      <c r="DN1300" s="163">
        <v>7</v>
      </c>
      <c r="DO1300" s="163">
        <v>0</v>
      </c>
      <c r="DP1300" s="163">
        <v>83.2</v>
      </c>
      <c r="DQ1300" s="163">
        <v>83.199996948242102</v>
      </c>
      <c r="DS1300" s="163">
        <v>366</v>
      </c>
      <c r="DT1300" s="163">
        <v>74</v>
      </c>
      <c r="DU1300" s="163">
        <v>47</v>
      </c>
      <c r="DV1300" s="163">
        <v>39</v>
      </c>
      <c r="DW1300" s="163">
        <v>7</v>
      </c>
      <c r="DX1300" s="163">
        <v>37</v>
      </c>
      <c r="DY1300" s="163">
        <v>0</v>
      </c>
      <c r="DZ1300" s="163">
        <v>10</v>
      </c>
      <c r="EA1300" s="163">
        <v>7</v>
      </c>
      <c r="EB1300" s="163">
        <v>0</v>
      </c>
      <c r="EC1300" s="163">
        <v>76</v>
      </c>
      <c r="ED1300" s="163">
        <v>8.1752990532772092</v>
      </c>
      <c r="EE1300" s="163">
        <v>3.9800798022533801</v>
      </c>
      <c r="EF1300" s="163">
        <v>0.75298807069658502</v>
      </c>
      <c r="EG1300" s="163">
        <v>7.9601596045067602</v>
      </c>
      <c r="EH1300" s="163">
        <v>1.32669326741779</v>
      </c>
      <c r="EI1300" s="163">
        <v>102.91053683472001</v>
      </c>
      <c r="EJ1300" s="163">
        <v>0.23197492163009401</v>
      </c>
      <c r="EK1300" s="163">
        <v>0.28389830508474501</v>
      </c>
      <c r="EL1300" s="163">
        <v>0.41493775900000002</v>
      </c>
      <c r="EM1300" s="163">
        <v>0.22406639</v>
      </c>
      <c r="EN1300" s="163">
        <v>0.36099585000000001</v>
      </c>
      <c r="EO1300" s="163">
        <v>6.1728400000000003E-2</v>
      </c>
      <c r="EP1300" s="163">
        <v>0.46090534999999999</v>
      </c>
      <c r="EQ1300" s="163">
        <v>0.11332858</v>
      </c>
      <c r="ER1300" s="163">
        <v>-0.21636065027449</v>
      </c>
      <c r="ES1300" s="163">
        <v>4.19521925102383</v>
      </c>
      <c r="ET1300" s="163">
        <v>4.24</v>
      </c>
      <c r="EU1300" s="163">
        <v>4.0419232374145704</v>
      </c>
      <c r="EV1300" s="163">
        <v>4.4875714739440902</v>
      </c>
      <c r="EW1300" s="163">
        <v>4.4425622652494399</v>
      </c>
      <c r="EX1300" s="283">
        <v>1.1931852102279601</v>
      </c>
    </row>
    <row r="1301" spans="1:154" ht="13" customHeight="1">
      <c r="A1301" s="160" t="s">
        <v>19</v>
      </c>
      <c r="C1301" s="160">
        <v>676263</v>
      </c>
      <c r="D1301" s="160">
        <v>30249</v>
      </c>
      <c r="E1301" s="160" t="s">
        <v>15</v>
      </c>
      <c r="F1301" s="160" t="s">
        <v>15</v>
      </c>
      <c r="G1301" s="175"/>
      <c r="H1301" s="162" t="s">
        <v>4476</v>
      </c>
      <c r="I1301" s="162" t="s">
        <v>124</v>
      </c>
      <c r="J1301" s="160">
        <v>26</v>
      </c>
      <c r="Z1301" s="163"/>
      <c r="BT1301" s="480"/>
      <c r="BU1301" s="481"/>
      <c r="BV1301" s="482"/>
      <c r="BW1301" s="480"/>
      <c r="BX1301" s="480"/>
      <c r="BY1301" s="480"/>
      <c r="BZ1301" s="480"/>
      <c r="CA1301" s="481"/>
      <c r="CB1301" s="482"/>
      <c r="CC1301" s="480"/>
      <c r="CD1301" s="481"/>
      <c r="CE1301" s="483"/>
      <c r="CF1301" s="482"/>
      <c r="CG1301" s="480"/>
      <c r="CH1301" s="481"/>
      <c r="CI1301" s="483"/>
      <c r="CJ1301" s="482"/>
      <c r="CK1301" s="480"/>
      <c r="CL1301" s="481"/>
      <c r="CM1301" s="483"/>
      <c r="CN1301" s="482"/>
      <c r="CO1301" s="480"/>
      <c r="CP1301" s="481"/>
      <c r="CQ1301" s="483"/>
      <c r="CR1301" s="482"/>
      <c r="DH1301" s="183"/>
      <c r="DJ1301" s="163">
        <v>34</v>
      </c>
      <c r="DK1301" s="163">
        <v>5</v>
      </c>
      <c r="DL1301" s="163">
        <v>0</v>
      </c>
      <c r="DM1301" s="163">
        <v>2</v>
      </c>
      <c r="DN1301" s="163">
        <v>2</v>
      </c>
      <c r="DO1301" s="163">
        <v>0</v>
      </c>
      <c r="DP1301" s="163">
        <v>44.1</v>
      </c>
      <c r="DQ1301" s="163">
        <v>8.1000003814697195</v>
      </c>
      <c r="DR1301" s="163">
        <v>36</v>
      </c>
      <c r="DS1301" s="163">
        <v>182</v>
      </c>
      <c r="DT1301" s="163">
        <v>34</v>
      </c>
      <c r="DU1301" s="163">
        <v>17</v>
      </c>
      <c r="DV1301" s="163">
        <v>16</v>
      </c>
      <c r="DW1301" s="163">
        <v>1</v>
      </c>
      <c r="DX1301" s="163">
        <v>18</v>
      </c>
      <c r="DY1301" s="163">
        <v>2</v>
      </c>
      <c r="DZ1301" s="163">
        <v>0</v>
      </c>
      <c r="EA1301" s="163">
        <v>1</v>
      </c>
      <c r="EB1301" s="163">
        <v>0</v>
      </c>
      <c r="EC1301" s="163">
        <v>44</v>
      </c>
      <c r="ED1301" s="163">
        <v>8.93233242829624</v>
      </c>
      <c r="EE1301" s="163">
        <v>3.6541359933939099</v>
      </c>
      <c r="EF1301" s="163">
        <v>0.20300755518855099</v>
      </c>
      <c r="EG1301" s="163">
        <v>6.9022568764107302</v>
      </c>
      <c r="EH1301" s="163">
        <v>1.1729325410894</v>
      </c>
      <c r="EI1301" s="163">
        <v>90.5254535913474</v>
      </c>
      <c r="EJ1301" s="163">
        <v>0.207317073170731</v>
      </c>
      <c r="EK1301" s="163">
        <v>0.27731092436974702</v>
      </c>
      <c r="EL1301" s="163">
        <v>0.38983050800000002</v>
      </c>
      <c r="EM1301" s="163">
        <v>0.186440677</v>
      </c>
      <c r="EN1301" s="163">
        <v>0.42372881299999998</v>
      </c>
      <c r="EO1301" s="163">
        <v>1.6666670000000001E-2</v>
      </c>
      <c r="EP1301" s="163">
        <v>0.4</v>
      </c>
      <c r="EQ1301" s="163">
        <v>0.12427746000000001</v>
      </c>
      <c r="ER1301" s="163">
        <v>-0.65004427525807096</v>
      </c>
      <c r="ES1301" s="163">
        <v>3.24812088301681</v>
      </c>
      <c r="ET1301" s="163">
        <v>2.33</v>
      </c>
      <c r="EU1301" s="163">
        <v>2.6120636141059399</v>
      </c>
      <c r="EV1301" s="163">
        <v>3.9818577580630898</v>
      </c>
      <c r="EW1301" s="163">
        <v>3.7628543104403498</v>
      </c>
      <c r="EX1301" s="283">
        <v>1.12147340178489</v>
      </c>
    </row>
    <row r="1302" spans="1:154" ht="13" customHeight="1">
      <c r="A1302" s="160" t="s">
        <v>19</v>
      </c>
      <c r="C1302" s="160">
        <v>656986</v>
      </c>
      <c r="D1302" s="160">
        <v>21345</v>
      </c>
      <c r="E1302" s="160" t="s">
        <v>614</v>
      </c>
      <c r="F1302" s="160" t="s">
        <v>614</v>
      </c>
      <c r="G1302" s="175"/>
      <c r="H1302" s="162" t="s">
        <v>2971</v>
      </c>
      <c r="I1302" s="162" t="s">
        <v>2972</v>
      </c>
      <c r="J1302" s="160">
        <v>30</v>
      </c>
      <c r="Z1302" s="163"/>
      <c r="BT1302" s="480"/>
      <c r="BU1302" s="481"/>
      <c r="BV1302" s="482"/>
      <c r="BW1302" s="480"/>
      <c r="BX1302" s="480"/>
      <c r="BY1302" s="480"/>
      <c r="BZ1302" s="480"/>
      <c r="CA1302" s="481"/>
      <c r="CB1302" s="482"/>
      <c r="CC1302" s="480"/>
      <c r="CD1302" s="481"/>
      <c r="CE1302" s="483"/>
      <c r="CF1302" s="482"/>
      <c r="CG1302" s="480"/>
      <c r="CH1302" s="481"/>
      <c r="CI1302" s="483"/>
      <c r="CJ1302" s="482"/>
      <c r="CK1302" s="480"/>
      <c r="CL1302" s="481"/>
      <c r="CM1302" s="483"/>
      <c r="CN1302" s="482"/>
      <c r="CO1302" s="480"/>
      <c r="CP1302" s="481"/>
      <c r="CQ1302" s="483"/>
      <c r="CR1302" s="482"/>
      <c r="DH1302" s="183"/>
      <c r="DJ1302" s="163">
        <v>28</v>
      </c>
      <c r="DK1302" s="163">
        <v>0</v>
      </c>
      <c r="DL1302" s="163">
        <v>0</v>
      </c>
      <c r="DM1302" s="163">
        <v>2</v>
      </c>
      <c r="DN1302" s="163">
        <v>0</v>
      </c>
      <c r="DO1302" s="163">
        <v>3</v>
      </c>
      <c r="DP1302" s="163">
        <v>34.1</v>
      </c>
      <c r="DR1302" s="163">
        <v>34.099998474121001</v>
      </c>
      <c r="DS1302" s="163">
        <v>128</v>
      </c>
      <c r="DT1302" s="163">
        <v>22</v>
      </c>
      <c r="DU1302" s="163">
        <v>7</v>
      </c>
      <c r="DV1302" s="163">
        <v>7</v>
      </c>
      <c r="DW1302" s="163">
        <v>1</v>
      </c>
      <c r="DX1302" s="163">
        <v>7</v>
      </c>
      <c r="DY1302" s="163">
        <v>0</v>
      </c>
      <c r="DZ1302" s="163">
        <v>0</v>
      </c>
      <c r="EA1302" s="163">
        <v>4</v>
      </c>
      <c r="EB1302" s="163">
        <v>0</v>
      </c>
      <c r="EC1302" s="163">
        <v>42</v>
      </c>
      <c r="ED1302" s="163">
        <v>11.009710368882001</v>
      </c>
      <c r="EE1302" s="163">
        <v>1.834951728147</v>
      </c>
      <c r="EF1302" s="163">
        <v>0.26213596116385701</v>
      </c>
      <c r="EG1302" s="163">
        <v>5.7669911456048597</v>
      </c>
      <c r="EH1302" s="163">
        <v>0.84466031930576302</v>
      </c>
      <c r="EI1302" s="163">
        <v>65.519626154376596</v>
      </c>
      <c r="EJ1302" s="163">
        <v>0.18181818181818099</v>
      </c>
      <c r="EK1302" s="163">
        <v>0.269230769230769</v>
      </c>
      <c r="EL1302" s="163">
        <v>0.379746835</v>
      </c>
      <c r="EM1302" s="163">
        <v>0.18987341699999999</v>
      </c>
      <c r="EN1302" s="163">
        <v>0.43037974600000001</v>
      </c>
      <c r="EO1302" s="163">
        <v>7.5949370000000002E-2</v>
      </c>
      <c r="EP1302" s="163">
        <v>0.36708860999999998</v>
      </c>
      <c r="EQ1302" s="163">
        <v>0.18574514</v>
      </c>
      <c r="ER1302" s="163">
        <v>1.1840851808075801</v>
      </c>
      <c r="ES1302" s="163">
        <v>1.834951728147</v>
      </c>
      <c r="ET1302" s="163">
        <v>2.38</v>
      </c>
      <c r="EU1302" s="163">
        <v>1.6294370141911301</v>
      </c>
      <c r="EV1302" s="163">
        <v>2.7110309624975502</v>
      </c>
      <c r="EW1302" s="163">
        <v>2.2762014656066798</v>
      </c>
      <c r="EX1302" s="283">
        <v>1.04363977909088</v>
      </c>
    </row>
    <row r="1303" spans="1:154" ht="13" customHeight="1">
      <c r="A1303" s="160" t="s">
        <v>19</v>
      </c>
      <c r="C1303" s="160">
        <v>687473</v>
      </c>
      <c r="D1303" s="160">
        <v>26440</v>
      </c>
      <c r="E1303" s="160" t="s">
        <v>614</v>
      </c>
      <c r="F1303" s="160" t="s">
        <v>614</v>
      </c>
      <c r="G1303" s="175"/>
      <c r="H1303" s="162" t="s">
        <v>4429</v>
      </c>
      <c r="I1303" s="162" t="s">
        <v>549</v>
      </c>
      <c r="J1303" s="160">
        <v>26</v>
      </c>
      <c r="Z1303" s="163"/>
      <c r="BT1303" s="480"/>
      <c r="BU1303" s="481"/>
      <c r="BV1303" s="482"/>
      <c r="BW1303" s="480"/>
      <c r="BX1303" s="480"/>
      <c r="BY1303" s="480"/>
      <c r="BZ1303" s="480"/>
      <c r="CA1303" s="481"/>
      <c r="CB1303" s="482"/>
      <c r="CC1303" s="480"/>
      <c r="CD1303" s="481"/>
      <c r="CE1303" s="483"/>
      <c r="CF1303" s="482"/>
      <c r="CG1303" s="480"/>
      <c r="CH1303" s="481"/>
      <c r="CI1303" s="483"/>
      <c r="CJ1303" s="482"/>
      <c r="CK1303" s="480"/>
      <c r="CL1303" s="481"/>
      <c r="CM1303" s="483"/>
      <c r="CN1303" s="482"/>
      <c r="CO1303" s="480"/>
      <c r="CP1303" s="481"/>
      <c r="CQ1303" s="483"/>
      <c r="CR1303" s="482"/>
      <c r="DH1303" s="183"/>
      <c r="DJ1303" s="163">
        <v>19</v>
      </c>
      <c r="DK1303" s="163">
        <v>12</v>
      </c>
      <c r="DL1303" s="163">
        <v>0</v>
      </c>
      <c r="DM1303" s="163">
        <v>6</v>
      </c>
      <c r="DN1303" s="163">
        <v>3</v>
      </c>
      <c r="DO1303" s="163">
        <v>0</v>
      </c>
      <c r="DP1303" s="163">
        <v>70.099999999999994</v>
      </c>
      <c r="DQ1303" s="163">
        <v>56.200000762939403</v>
      </c>
      <c r="DR1303" s="163">
        <v>13.199999809265099</v>
      </c>
      <c r="DS1303" s="163">
        <v>311</v>
      </c>
      <c r="DT1303" s="163">
        <v>77</v>
      </c>
      <c r="DU1303" s="163">
        <v>39</v>
      </c>
      <c r="DV1303" s="163">
        <v>36</v>
      </c>
      <c r="DW1303" s="163">
        <v>10</v>
      </c>
      <c r="DX1303" s="163">
        <v>24</v>
      </c>
      <c r="DY1303" s="163">
        <v>0</v>
      </c>
      <c r="DZ1303" s="163">
        <v>2</v>
      </c>
      <c r="EA1303" s="163">
        <v>0</v>
      </c>
      <c r="EB1303" s="163">
        <v>0</v>
      </c>
      <c r="EC1303" s="163">
        <v>72</v>
      </c>
      <c r="ED1303" s="163">
        <v>9.2132705585999695</v>
      </c>
      <c r="EE1303" s="163">
        <v>3.07109018619999</v>
      </c>
      <c r="EF1303" s="163">
        <v>1.2796209109166601</v>
      </c>
      <c r="EG1303" s="163">
        <v>9.8530810140583007</v>
      </c>
      <c r="EH1303" s="163">
        <v>1.4360190222509199</v>
      </c>
      <c r="EI1303" s="163">
        <v>111.39084829483301</v>
      </c>
      <c r="EJ1303" s="163">
        <v>0.27017543859649101</v>
      </c>
      <c r="EK1303" s="163">
        <v>0.330049261083743</v>
      </c>
      <c r="EL1303" s="163">
        <v>0.361502347</v>
      </c>
      <c r="EM1303" s="163">
        <v>0.17370891999999999</v>
      </c>
      <c r="EN1303" s="163">
        <v>0.46478873199999998</v>
      </c>
      <c r="EO1303" s="163">
        <v>7.9812209999999995E-2</v>
      </c>
      <c r="EP1303" s="163">
        <v>0.43192488000000001</v>
      </c>
      <c r="EQ1303" s="163">
        <v>0.10962342999999999</v>
      </c>
      <c r="ER1303" s="163">
        <v>0.15180457409333001</v>
      </c>
      <c r="ES1303" s="163">
        <v>4.6066352792999803</v>
      </c>
      <c r="ET1303" s="163">
        <v>3.98</v>
      </c>
      <c r="EU1303" s="163">
        <v>3.99570055730885</v>
      </c>
      <c r="EV1303" s="163">
        <v>4.2229115875118097</v>
      </c>
      <c r="EW1303" s="163">
        <v>3.9058142715885298</v>
      </c>
      <c r="EX1303" s="283">
        <v>0.990455126389861</v>
      </c>
    </row>
    <row r="1304" spans="1:154" ht="13" customHeight="1">
      <c r="A1304" s="160" t="s">
        <v>19</v>
      </c>
      <c r="C1304" s="160">
        <v>690928</v>
      </c>
      <c r="D1304" s="160">
        <v>30240</v>
      </c>
      <c r="E1304" s="160" t="s">
        <v>609</v>
      </c>
      <c r="F1304" s="160" t="s">
        <v>609</v>
      </c>
      <c r="G1304" s="175"/>
      <c r="H1304" s="162" t="s">
        <v>4475</v>
      </c>
      <c r="I1304" s="162" t="s">
        <v>163</v>
      </c>
      <c r="J1304" s="160">
        <v>25</v>
      </c>
      <c r="Z1304" s="163"/>
      <c r="BT1304" s="480"/>
      <c r="BU1304" s="481"/>
      <c r="BV1304" s="482"/>
      <c r="BW1304" s="480"/>
      <c r="BX1304" s="480"/>
      <c r="BY1304" s="480"/>
      <c r="BZ1304" s="480"/>
      <c r="CA1304" s="481"/>
      <c r="CB1304" s="482"/>
      <c r="CC1304" s="480"/>
      <c r="CD1304" s="481"/>
      <c r="CE1304" s="483"/>
      <c r="CF1304" s="482"/>
      <c r="CG1304" s="480"/>
      <c r="CH1304" s="481"/>
      <c r="CI1304" s="483"/>
      <c r="CJ1304" s="482"/>
      <c r="CK1304" s="480"/>
      <c r="CL1304" s="481"/>
      <c r="CM1304" s="483"/>
      <c r="CN1304" s="482"/>
      <c r="CO1304" s="480"/>
      <c r="CP1304" s="481"/>
      <c r="CQ1304" s="483"/>
      <c r="CR1304" s="482"/>
      <c r="DH1304" s="183"/>
      <c r="DJ1304" s="163">
        <v>12</v>
      </c>
      <c r="DK1304" s="163">
        <v>10</v>
      </c>
      <c r="DL1304" s="163">
        <v>0</v>
      </c>
      <c r="DM1304" s="163">
        <v>4</v>
      </c>
      <c r="DN1304" s="163">
        <v>1</v>
      </c>
      <c r="DO1304" s="163">
        <v>0</v>
      </c>
      <c r="DP1304" s="163">
        <v>59.1</v>
      </c>
      <c r="DQ1304" s="163">
        <v>51.099998474121001</v>
      </c>
      <c r="DR1304" s="163">
        <v>8</v>
      </c>
      <c r="DS1304" s="163">
        <v>248</v>
      </c>
      <c r="DT1304" s="163">
        <v>59</v>
      </c>
      <c r="DU1304" s="163">
        <v>29</v>
      </c>
      <c r="DV1304" s="163">
        <v>27</v>
      </c>
      <c r="DW1304" s="163">
        <v>6</v>
      </c>
      <c r="DX1304" s="163">
        <v>16</v>
      </c>
      <c r="DY1304" s="163">
        <v>1</v>
      </c>
      <c r="DZ1304" s="163">
        <v>2</v>
      </c>
      <c r="EA1304" s="163">
        <v>0</v>
      </c>
      <c r="EB1304" s="163">
        <v>0</v>
      </c>
      <c r="EC1304" s="163">
        <v>43</v>
      </c>
      <c r="ED1304" s="163">
        <v>6.5224720498946898</v>
      </c>
      <c r="EE1304" s="163">
        <v>2.4269663441468601</v>
      </c>
      <c r="EF1304" s="163">
        <v>0.91011237905507403</v>
      </c>
      <c r="EG1304" s="163">
        <v>8.9494383940415592</v>
      </c>
      <c r="EH1304" s="163">
        <v>1.26404497090982</v>
      </c>
      <c r="EI1304" s="163">
        <v>98.050958525436897</v>
      </c>
      <c r="EJ1304" s="163">
        <v>0.25652173913043402</v>
      </c>
      <c r="EK1304" s="163">
        <v>0.29281767955801102</v>
      </c>
      <c r="EL1304" s="163">
        <v>0.47058823500000002</v>
      </c>
      <c r="EM1304" s="163">
        <v>0.208556149</v>
      </c>
      <c r="EN1304" s="163">
        <v>0.32085561400000001</v>
      </c>
      <c r="EO1304" s="163">
        <v>6.9518720000000006E-2</v>
      </c>
      <c r="EP1304" s="163">
        <v>0.42780749000000001</v>
      </c>
      <c r="EQ1304" s="163">
        <v>9.3922649999999996E-2</v>
      </c>
      <c r="ER1304" s="163">
        <v>-0.33749087531958499</v>
      </c>
      <c r="ES1304" s="163">
        <v>4.0955057057478301</v>
      </c>
      <c r="ET1304" s="163">
        <v>3.96</v>
      </c>
      <c r="EU1304" s="163">
        <v>3.8610288250372502</v>
      </c>
      <c r="EV1304" s="163">
        <v>4.0375406613225104</v>
      </c>
      <c r="EW1304" s="163">
        <v>4.2214946143429302</v>
      </c>
      <c r="EX1304" s="283">
        <v>0.85309896618127801</v>
      </c>
    </row>
    <row r="1305" spans="1:154" ht="13" customHeight="1">
      <c r="A1305" s="160" t="s">
        <v>19</v>
      </c>
      <c r="C1305" s="160">
        <v>702070</v>
      </c>
      <c r="D1305" s="160">
        <v>30184</v>
      </c>
      <c r="E1305" s="160" t="s">
        <v>2170</v>
      </c>
      <c r="F1305" s="160" t="s">
        <v>2170</v>
      </c>
      <c r="G1305" s="175"/>
      <c r="H1305" s="162" t="s">
        <v>282</v>
      </c>
      <c r="I1305" s="162" t="s">
        <v>249</v>
      </c>
      <c r="J1305" s="160">
        <v>25</v>
      </c>
      <c r="Z1305" s="163"/>
      <c r="BT1305" s="480"/>
      <c r="BU1305" s="481"/>
      <c r="BV1305" s="482"/>
      <c r="BW1305" s="480"/>
      <c r="BX1305" s="480"/>
      <c r="BY1305" s="480"/>
      <c r="BZ1305" s="480"/>
      <c r="CA1305" s="481"/>
      <c r="CB1305" s="482"/>
      <c r="CC1305" s="480"/>
      <c r="CD1305" s="481"/>
      <c r="CE1305" s="483"/>
      <c r="CF1305" s="482"/>
      <c r="CG1305" s="480"/>
      <c r="CH1305" s="481"/>
      <c r="CI1305" s="483"/>
      <c r="CJ1305" s="482"/>
      <c r="CK1305" s="480"/>
      <c r="CL1305" s="481"/>
      <c r="CM1305" s="483"/>
      <c r="CN1305" s="482"/>
      <c r="CO1305" s="480"/>
      <c r="CP1305" s="481"/>
      <c r="CQ1305" s="483"/>
      <c r="CR1305" s="482"/>
      <c r="DH1305" s="183"/>
      <c r="DJ1305" s="163">
        <v>10</v>
      </c>
      <c r="DK1305" s="163">
        <v>10</v>
      </c>
      <c r="DL1305" s="163">
        <v>0</v>
      </c>
      <c r="DM1305" s="163">
        <v>2</v>
      </c>
      <c r="DN1305" s="163">
        <v>4</v>
      </c>
      <c r="DO1305" s="163">
        <v>0</v>
      </c>
      <c r="DP1305" s="163">
        <v>56.1</v>
      </c>
      <c r="DQ1305" s="163">
        <v>56.099998474121001</v>
      </c>
      <c r="DS1305" s="163">
        <v>223</v>
      </c>
      <c r="DT1305" s="163">
        <v>38</v>
      </c>
      <c r="DU1305" s="163">
        <v>16</v>
      </c>
      <c r="DV1305" s="163">
        <v>16</v>
      </c>
      <c r="DW1305" s="163">
        <v>6</v>
      </c>
      <c r="DX1305" s="163">
        <v>19</v>
      </c>
      <c r="DY1305" s="163">
        <v>0</v>
      </c>
      <c r="DZ1305" s="163">
        <v>0</v>
      </c>
      <c r="EA1305" s="163">
        <v>1</v>
      </c>
      <c r="EB1305" s="163">
        <v>0</v>
      </c>
      <c r="EC1305" s="163">
        <v>43</v>
      </c>
      <c r="ED1305" s="163">
        <v>6.8698231054744401</v>
      </c>
      <c r="EE1305" s="163">
        <v>3.0355032326515001</v>
      </c>
      <c r="EF1305" s="163">
        <v>0.95857996820573599</v>
      </c>
      <c r="EG1305" s="163">
        <v>6.0710064653030003</v>
      </c>
      <c r="EH1305" s="163">
        <v>1.01183441088383</v>
      </c>
      <c r="EI1305" s="163">
        <v>78.487186879728597</v>
      </c>
      <c r="EJ1305" s="163">
        <v>0.18627450980392099</v>
      </c>
      <c r="EK1305" s="163">
        <v>0.206451612903225</v>
      </c>
      <c r="EL1305" s="163">
        <v>0.42767295500000002</v>
      </c>
      <c r="EM1305" s="163">
        <v>0.15094339600000001</v>
      </c>
      <c r="EN1305" s="163">
        <v>0.42138364699999997</v>
      </c>
      <c r="EO1305" s="163">
        <v>6.2111800000000002E-2</v>
      </c>
      <c r="EP1305" s="163">
        <v>0.39751553000000001</v>
      </c>
      <c r="EQ1305" s="163">
        <v>0.10550996</v>
      </c>
      <c r="ER1305" s="163">
        <v>1.42030930867684E-2</v>
      </c>
      <c r="ES1305" s="163">
        <v>2.5562132485486302</v>
      </c>
      <c r="ET1305" s="163">
        <v>3.32</v>
      </c>
      <c r="EU1305" s="163">
        <v>3.95557047328814</v>
      </c>
      <c r="EV1305" s="163">
        <v>4.3247105573494897</v>
      </c>
      <c r="EW1305" s="163">
        <v>4.4542950539712498</v>
      </c>
      <c r="EX1305" s="283">
        <v>0.77664220333099299</v>
      </c>
    </row>
    <row r="1306" spans="1:154" ht="13" customHeight="1">
      <c r="A1306" s="160" t="s">
        <v>19</v>
      </c>
      <c r="C1306" s="160">
        <v>680755</v>
      </c>
      <c r="D1306" s="160">
        <v>24609</v>
      </c>
      <c r="E1306" s="160" t="s">
        <v>470</v>
      </c>
      <c r="F1306" s="160" t="s">
        <v>470</v>
      </c>
      <c r="G1306" s="175"/>
      <c r="H1306" s="162" t="s">
        <v>884</v>
      </c>
      <c r="I1306" s="162" t="s">
        <v>4398</v>
      </c>
      <c r="J1306" s="160">
        <v>24</v>
      </c>
      <c r="Z1306" s="163"/>
      <c r="BT1306" s="480"/>
      <c r="BU1306" s="481"/>
      <c r="BV1306" s="482"/>
      <c r="BW1306" s="480"/>
      <c r="BX1306" s="480"/>
      <c r="BY1306" s="480"/>
      <c r="BZ1306" s="480"/>
      <c r="CA1306" s="481"/>
      <c r="CB1306" s="482"/>
      <c r="CC1306" s="480"/>
      <c r="CD1306" s="481"/>
      <c r="CE1306" s="483"/>
      <c r="CF1306" s="482"/>
      <c r="CG1306" s="480"/>
      <c r="CH1306" s="481"/>
      <c r="CI1306" s="483"/>
      <c r="CJ1306" s="482"/>
      <c r="CK1306" s="480"/>
      <c r="CL1306" s="481"/>
      <c r="CM1306" s="483"/>
      <c r="CN1306" s="482"/>
      <c r="CO1306" s="480"/>
      <c r="CP1306" s="481"/>
      <c r="CQ1306" s="483"/>
      <c r="CR1306" s="482"/>
      <c r="DH1306" s="183"/>
      <c r="DJ1306" s="163">
        <v>24</v>
      </c>
      <c r="DK1306" s="163">
        <v>1</v>
      </c>
      <c r="DL1306" s="163">
        <v>0</v>
      </c>
      <c r="DM1306" s="163">
        <v>3</v>
      </c>
      <c r="DN1306" s="163">
        <v>0</v>
      </c>
      <c r="DO1306" s="163">
        <v>0</v>
      </c>
      <c r="DP1306" s="163">
        <v>26.1</v>
      </c>
      <c r="DQ1306" s="163">
        <v>1.1000000238418499</v>
      </c>
      <c r="DR1306" s="163">
        <v>25</v>
      </c>
      <c r="DS1306" s="163">
        <v>102</v>
      </c>
      <c r="DT1306" s="163">
        <v>16</v>
      </c>
      <c r="DU1306" s="163">
        <v>7</v>
      </c>
      <c r="DV1306" s="163">
        <v>7</v>
      </c>
      <c r="DW1306" s="163">
        <v>2</v>
      </c>
      <c r="DX1306" s="163">
        <v>7</v>
      </c>
      <c r="DY1306" s="163">
        <v>1</v>
      </c>
      <c r="DZ1306" s="163">
        <v>0</v>
      </c>
      <c r="EA1306" s="163">
        <v>0</v>
      </c>
      <c r="EB1306" s="163">
        <v>0</v>
      </c>
      <c r="EC1306" s="163">
        <v>35</v>
      </c>
      <c r="ED1306" s="163">
        <v>11.9620280601227</v>
      </c>
      <c r="EE1306" s="163">
        <v>2.3924056120245498</v>
      </c>
      <c r="EF1306" s="163">
        <v>0.68354446057844398</v>
      </c>
      <c r="EG1306" s="163">
        <v>5.4683556846275501</v>
      </c>
      <c r="EH1306" s="163">
        <v>0.87341792185023404</v>
      </c>
      <c r="EI1306" s="163">
        <v>67.750330408790504</v>
      </c>
      <c r="EJ1306" s="163">
        <v>0.168421052631578</v>
      </c>
      <c r="EK1306" s="163">
        <v>0.24137931034482701</v>
      </c>
      <c r="EL1306" s="163">
        <v>0.383333333</v>
      </c>
      <c r="EM1306" s="163">
        <v>0.16666666599999999</v>
      </c>
      <c r="EN1306" s="163">
        <v>0.45</v>
      </c>
      <c r="EO1306" s="163">
        <v>8.3333329999999997E-2</v>
      </c>
      <c r="EP1306" s="163">
        <v>0.41666667000000002</v>
      </c>
      <c r="EQ1306" s="163">
        <v>0.13010204</v>
      </c>
      <c r="ER1306" s="163">
        <v>-0.45416247309494701</v>
      </c>
      <c r="ES1306" s="163">
        <v>2.3924056120245498</v>
      </c>
      <c r="ET1306" s="163">
        <v>2.58</v>
      </c>
      <c r="EU1306" s="163">
        <v>2.2123299876956599</v>
      </c>
      <c r="EV1306" s="163">
        <v>2.7368693204551602</v>
      </c>
      <c r="EW1306" s="163">
        <v>2.29220643869784</v>
      </c>
      <c r="EX1306" s="283">
        <v>0.76621252298355103</v>
      </c>
    </row>
    <row r="1307" spans="1:154" ht="13" customHeight="1">
      <c r="A1307" s="160" t="s">
        <v>19</v>
      </c>
      <c r="C1307" s="160">
        <v>695418</v>
      </c>
      <c r="D1307" s="160">
        <v>31972</v>
      </c>
      <c r="E1307" s="160" t="s">
        <v>2171</v>
      </c>
      <c r="F1307" s="160" t="s">
        <v>2171</v>
      </c>
      <c r="G1307" s="175"/>
      <c r="H1307" s="162" t="s">
        <v>4500</v>
      </c>
      <c r="I1307" s="162" t="s">
        <v>293</v>
      </c>
      <c r="J1307" s="160">
        <v>25</v>
      </c>
      <c r="Z1307" s="163"/>
      <c r="BT1307" s="480"/>
      <c r="BU1307" s="481"/>
      <c r="BV1307" s="482"/>
      <c r="BW1307" s="480"/>
      <c r="BX1307" s="480"/>
      <c r="BY1307" s="480"/>
      <c r="BZ1307" s="480"/>
      <c r="CA1307" s="481"/>
      <c r="CB1307" s="482"/>
      <c r="CC1307" s="480"/>
      <c r="CD1307" s="481"/>
      <c r="CE1307" s="483"/>
      <c r="CF1307" s="482"/>
      <c r="CG1307" s="480"/>
      <c r="CH1307" s="481"/>
      <c r="CI1307" s="483"/>
      <c r="CJ1307" s="482"/>
      <c r="CK1307" s="480"/>
      <c r="CL1307" s="481"/>
      <c r="CM1307" s="483"/>
      <c r="CN1307" s="482"/>
      <c r="CO1307" s="480"/>
      <c r="CP1307" s="481"/>
      <c r="CQ1307" s="483"/>
      <c r="CR1307" s="482"/>
      <c r="DH1307" s="183"/>
      <c r="DJ1307" s="163">
        <v>33</v>
      </c>
      <c r="DK1307" s="163">
        <v>6</v>
      </c>
      <c r="DL1307" s="163">
        <v>0</v>
      </c>
      <c r="DM1307" s="163">
        <v>2</v>
      </c>
      <c r="DN1307" s="163">
        <v>5</v>
      </c>
      <c r="DO1307" s="163">
        <v>0</v>
      </c>
      <c r="DP1307" s="163">
        <v>61.2</v>
      </c>
      <c r="DQ1307" s="163">
        <v>26.100000381469702</v>
      </c>
      <c r="DR1307" s="163">
        <v>35.099998474121001</v>
      </c>
      <c r="DS1307" s="163">
        <v>261</v>
      </c>
      <c r="DT1307" s="163">
        <v>58</v>
      </c>
      <c r="DU1307" s="163">
        <v>26</v>
      </c>
      <c r="DV1307" s="163">
        <v>25</v>
      </c>
      <c r="DW1307" s="163">
        <v>5</v>
      </c>
      <c r="DX1307" s="163">
        <v>23</v>
      </c>
      <c r="DY1307" s="163">
        <v>0</v>
      </c>
      <c r="DZ1307" s="163">
        <v>3</v>
      </c>
      <c r="EA1307" s="163">
        <v>1</v>
      </c>
      <c r="EB1307" s="163">
        <v>0</v>
      </c>
      <c r="EC1307" s="163">
        <v>54</v>
      </c>
      <c r="ED1307" s="163">
        <v>7.8810814060966399</v>
      </c>
      <c r="EE1307" s="163">
        <v>3.3567568951893101</v>
      </c>
      <c r="EF1307" s="163">
        <v>0.72972975982376298</v>
      </c>
      <c r="EG1307" s="163">
        <v>8.4648652139556493</v>
      </c>
      <c r="EH1307" s="163">
        <v>1.3135135676827701</v>
      </c>
      <c r="EI1307" s="163">
        <v>101.37531984783401</v>
      </c>
      <c r="EJ1307" s="163">
        <v>0.24680851063829701</v>
      </c>
      <c r="EK1307" s="163">
        <v>0.30113636363636298</v>
      </c>
      <c r="EL1307" s="163">
        <v>0.45810055799999999</v>
      </c>
      <c r="EM1307" s="163">
        <v>0.25698324</v>
      </c>
      <c r="EN1307" s="163">
        <v>0.28491620099999998</v>
      </c>
      <c r="EO1307" s="163">
        <v>4.9723759999999999E-2</v>
      </c>
      <c r="EP1307" s="163">
        <v>0.40883977999999999</v>
      </c>
      <c r="EQ1307" s="163">
        <v>9.9902060000000001E-2</v>
      </c>
      <c r="ER1307" s="163">
        <v>-5.9395981680337703E-2</v>
      </c>
      <c r="ES1307" s="163">
        <v>3.6486487991188099</v>
      </c>
      <c r="ET1307" s="163">
        <v>4.6500000000000004</v>
      </c>
      <c r="EU1307" s="163">
        <v>3.65331550051993</v>
      </c>
      <c r="EV1307" s="163">
        <v>3.8187546438703199</v>
      </c>
      <c r="EW1307" s="163">
        <v>3.9441226149586801</v>
      </c>
      <c r="EX1307" s="283">
        <v>0.75422894954681396</v>
      </c>
    </row>
    <row r="1308" spans="1:154" ht="13" customHeight="1">
      <c r="A1308" s="160" t="s">
        <v>19</v>
      </c>
      <c r="C1308" s="160">
        <v>701656</v>
      </c>
      <c r="D1308" s="160">
        <v>31475</v>
      </c>
      <c r="E1308" s="160" t="s">
        <v>563</v>
      </c>
      <c r="F1308" s="160" t="s">
        <v>563</v>
      </c>
      <c r="G1308" s="175"/>
      <c r="H1308" s="162" t="s">
        <v>3089</v>
      </c>
      <c r="I1308" s="162" t="s">
        <v>145</v>
      </c>
      <c r="J1308" s="160">
        <v>23</v>
      </c>
      <c r="Z1308" s="163"/>
      <c r="BT1308" s="480"/>
      <c r="BU1308" s="481"/>
      <c r="BV1308" s="482"/>
      <c r="BW1308" s="480"/>
      <c r="BX1308" s="480"/>
      <c r="BY1308" s="480"/>
      <c r="BZ1308" s="480"/>
      <c r="CA1308" s="481"/>
      <c r="CB1308" s="482"/>
      <c r="CC1308" s="480"/>
      <c r="CD1308" s="481"/>
      <c r="CE1308" s="483"/>
      <c r="CF1308" s="482"/>
      <c r="CG1308" s="480"/>
      <c r="CH1308" s="481"/>
      <c r="CI1308" s="483"/>
      <c r="CJ1308" s="482"/>
      <c r="CK1308" s="480"/>
      <c r="CL1308" s="481"/>
      <c r="CM1308" s="483"/>
      <c r="CN1308" s="482"/>
      <c r="CO1308" s="480"/>
      <c r="CP1308" s="481"/>
      <c r="CQ1308" s="483"/>
      <c r="CR1308" s="482"/>
      <c r="DH1308" s="183"/>
      <c r="DJ1308" s="163">
        <v>4</v>
      </c>
      <c r="DK1308" s="163">
        <v>4</v>
      </c>
      <c r="DL1308" s="163">
        <v>0</v>
      </c>
      <c r="DM1308" s="163">
        <v>3</v>
      </c>
      <c r="DN1308" s="163">
        <v>0</v>
      </c>
      <c r="DO1308" s="163">
        <v>0</v>
      </c>
      <c r="DP1308" s="163">
        <v>21</v>
      </c>
      <c r="DQ1308" s="163">
        <v>21</v>
      </c>
      <c r="DS1308" s="163">
        <v>81</v>
      </c>
      <c r="DT1308" s="163">
        <v>14</v>
      </c>
      <c r="DU1308" s="163">
        <v>4</v>
      </c>
      <c r="DV1308" s="163">
        <v>4</v>
      </c>
      <c r="DW1308" s="163">
        <v>3</v>
      </c>
      <c r="DX1308" s="163">
        <v>6</v>
      </c>
      <c r="DY1308" s="163">
        <v>0</v>
      </c>
      <c r="DZ1308" s="163">
        <v>0</v>
      </c>
      <c r="EA1308" s="163">
        <v>0</v>
      </c>
      <c r="EB1308" s="163">
        <v>0</v>
      </c>
      <c r="EC1308" s="163">
        <v>29</v>
      </c>
      <c r="ED1308" s="163">
        <v>12.4285714285714</v>
      </c>
      <c r="EE1308" s="163">
        <v>2.5714285714285698</v>
      </c>
      <c r="EF1308" s="163">
        <v>1.28571428571428</v>
      </c>
      <c r="EG1308" s="163">
        <v>6</v>
      </c>
      <c r="EH1308" s="163">
        <v>0.952380952380952</v>
      </c>
      <c r="EI1308" s="163">
        <v>73.503560252467594</v>
      </c>
      <c r="EJ1308" s="163">
        <v>0.18666666666666601</v>
      </c>
      <c r="EK1308" s="163">
        <v>0.25581395348837199</v>
      </c>
      <c r="EL1308" s="163">
        <v>0.222222222</v>
      </c>
      <c r="EM1308" s="163">
        <v>0.222222222</v>
      </c>
      <c r="EN1308" s="163">
        <v>0.55555555499999998</v>
      </c>
      <c r="EO1308" s="163">
        <v>8.6956519999999995E-2</v>
      </c>
      <c r="EP1308" s="163">
        <v>0.32608695999999998</v>
      </c>
      <c r="EQ1308" s="163">
        <v>0.12874251</v>
      </c>
      <c r="ER1308" s="163">
        <v>0.105103408895591</v>
      </c>
      <c r="ES1308" s="163">
        <v>1.71428571428571</v>
      </c>
      <c r="ET1308" s="163">
        <v>3.2</v>
      </c>
      <c r="EU1308" s="163">
        <v>3.0381288619268498</v>
      </c>
      <c r="EV1308" s="163">
        <v>2.9364033737352901</v>
      </c>
      <c r="EW1308" s="163">
        <v>2.7371319568096202</v>
      </c>
      <c r="EX1308" s="283">
        <v>0.64844089746475198</v>
      </c>
    </row>
    <row r="1309" spans="1:154" ht="13" customHeight="1">
      <c r="A1309" s="160" t="s">
        <v>19</v>
      </c>
      <c r="C1309" s="160">
        <v>519141</v>
      </c>
      <c r="D1309" s="160">
        <v>11426</v>
      </c>
      <c r="E1309" s="160" t="s">
        <v>129</v>
      </c>
      <c r="F1309" s="160" t="s">
        <v>129</v>
      </c>
      <c r="G1309" s="175"/>
      <c r="H1309" s="162" t="s">
        <v>361</v>
      </c>
      <c r="I1309" s="162" t="s">
        <v>260</v>
      </c>
      <c r="J1309" s="160">
        <v>36</v>
      </c>
      <c r="Z1309" s="163"/>
      <c r="BT1309" s="480"/>
      <c r="BU1309" s="481"/>
      <c r="BV1309" s="482"/>
      <c r="BW1309" s="480"/>
      <c r="BX1309" s="480"/>
      <c r="BY1309" s="480"/>
      <c r="BZ1309" s="480"/>
      <c r="CA1309" s="481"/>
      <c r="CB1309" s="482"/>
      <c r="CC1309" s="480"/>
      <c r="CD1309" s="481"/>
      <c r="CE1309" s="483"/>
      <c r="CF1309" s="482"/>
      <c r="CG1309" s="480"/>
      <c r="CH1309" s="481"/>
      <c r="CI1309" s="483"/>
      <c r="CJ1309" s="482"/>
      <c r="CK1309" s="480"/>
      <c r="CL1309" s="481"/>
      <c r="CM1309" s="483"/>
      <c r="CN1309" s="482"/>
      <c r="CO1309" s="480"/>
      <c r="CP1309" s="481"/>
      <c r="CQ1309" s="483"/>
      <c r="CR1309" s="482"/>
      <c r="DH1309" s="183"/>
      <c r="DJ1309" s="163">
        <v>27</v>
      </c>
      <c r="DK1309" s="163">
        <v>3</v>
      </c>
      <c r="DL1309" s="163">
        <v>0</v>
      </c>
      <c r="DM1309" s="163">
        <v>2</v>
      </c>
      <c r="DN1309" s="163">
        <v>1</v>
      </c>
      <c r="DO1309" s="163">
        <v>1</v>
      </c>
      <c r="DP1309" s="163">
        <v>23.2</v>
      </c>
      <c r="DQ1309" s="163">
        <v>2.0999999046325599</v>
      </c>
      <c r="DR1309" s="163">
        <v>21.100000381469702</v>
      </c>
      <c r="DS1309" s="163">
        <v>94</v>
      </c>
      <c r="DT1309" s="163">
        <v>15</v>
      </c>
      <c r="DU1309" s="163">
        <v>3</v>
      </c>
      <c r="DV1309" s="163">
        <v>2</v>
      </c>
      <c r="DW1309" s="163">
        <v>0</v>
      </c>
      <c r="DX1309" s="163">
        <v>9</v>
      </c>
      <c r="DY1309" s="163">
        <v>1</v>
      </c>
      <c r="DZ1309" s="163">
        <v>3</v>
      </c>
      <c r="EA1309" s="163">
        <v>0</v>
      </c>
      <c r="EB1309" s="163">
        <v>0</v>
      </c>
      <c r="EC1309" s="163">
        <v>24</v>
      </c>
      <c r="ED1309" s="163">
        <v>9.1267619118808803</v>
      </c>
      <c r="EE1309" s="163">
        <v>3.4225357169553301</v>
      </c>
      <c r="EF1309" s="163">
        <v>0</v>
      </c>
      <c r="EG1309" s="163">
        <v>5.7042261949255497</v>
      </c>
      <c r="EH1309" s="163">
        <v>1.0140846568756501</v>
      </c>
      <c r="EI1309" s="163">
        <v>78.265774311650702</v>
      </c>
      <c r="EJ1309" s="163">
        <v>0.18292682926829201</v>
      </c>
      <c r="EK1309" s="163">
        <v>0.25862068965517199</v>
      </c>
      <c r="EL1309" s="163">
        <v>0.32758620599999999</v>
      </c>
      <c r="EM1309" s="163">
        <v>0.22413793100000001</v>
      </c>
      <c r="EN1309" s="163">
        <v>0.44827586200000002</v>
      </c>
      <c r="EO1309" s="163">
        <v>0.10344828</v>
      </c>
      <c r="EP1309" s="163">
        <v>0.44827586000000003</v>
      </c>
      <c r="EQ1309" s="163">
        <v>9.0659340000000005E-2</v>
      </c>
      <c r="ER1309" s="163">
        <v>-5.3244542324233E-2</v>
      </c>
      <c r="ES1309" s="163">
        <v>0.76056349265673995</v>
      </c>
      <c r="ET1309" s="163">
        <v>4.18</v>
      </c>
      <c r="EU1309" s="163">
        <v>2.5787055811080699</v>
      </c>
      <c r="EV1309" s="163">
        <v>4.1986346375506196</v>
      </c>
      <c r="EW1309" s="163">
        <v>3.5869712427229401</v>
      </c>
      <c r="EX1309" s="283">
        <v>0.56746130064129796</v>
      </c>
    </row>
    <row r="1310" spans="1:154" ht="13" customHeight="1">
      <c r="A1310" s="160" t="s">
        <v>19</v>
      </c>
      <c r="C1310" s="160">
        <v>691799</v>
      </c>
      <c r="D1310" s="160">
        <v>33927</v>
      </c>
      <c r="E1310" s="160" t="s">
        <v>164</v>
      </c>
      <c r="F1310" s="160" t="s">
        <v>164</v>
      </c>
      <c r="G1310" s="175"/>
      <c r="H1310" s="162" t="s">
        <v>288</v>
      </c>
      <c r="I1310" s="162" t="s">
        <v>493</v>
      </c>
      <c r="J1310" s="160">
        <v>23</v>
      </c>
      <c r="Z1310" s="163"/>
      <c r="BT1310" s="480"/>
      <c r="BU1310" s="481"/>
      <c r="BV1310" s="482"/>
      <c r="BW1310" s="480"/>
      <c r="BX1310" s="480"/>
      <c r="BY1310" s="480"/>
      <c r="BZ1310" s="480"/>
      <c r="CA1310" s="481"/>
      <c r="CB1310" s="482"/>
      <c r="CC1310" s="480"/>
      <c r="CD1310" s="481"/>
      <c r="CE1310" s="483"/>
      <c r="CF1310" s="482"/>
      <c r="CG1310" s="480"/>
      <c r="CH1310" s="481"/>
      <c r="CI1310" s="483"/>
      <c r="CJ1310" s="482"/>
      <c r="CK1310" s="480"/>
      <c r="CL1310" s="481"/>
      <c r="CM1310" s="483"/>
      <c r="CN1310" s="482"/>
      <c r="CO1310" s="480"/>
      <c r="CP1310" s="481"/>
      <c r="CQ1310" s="483"/>
      <c r="CR1310" s="482"/>
      <c r="DH1310" s="183"/>
      <c r="DJ1310" s="163">
        <v>10</v>
      </c>
      <c r="DK1310" s="163">
        <v>1</v>
      </c>
      <c r="DL1310" s="163">
        <v>0</v>
      </c>
      <c r="DM1310" s="163">
        <v>0</v>
      </c>
      <c r="DN1310" s="163">
        <v>1</v>
      </c>
      <c r="DO1310" s="163">
        <v>3</v>
      </c>
      <c r="DP1310" s="163">
        <v>12.1</v>
      </c>
      <c r="DQ1310" s="163">
        <v>1</v>
      </c>
      <c r="DR1310" s="163">
        <v>11.1000003814697</v>
      </c>
      <c r="DS1310" s="163">
        <v>47</v>
      </c>
      <c r="DT1310" s="163">
        <v>9</v>
      </c>
      <c r="DU1310" s="163">
        <v>6</v>
      </c>
      <c r="DV1310" s="163">
        <v>6</v>
      </c>
      <c r="DW1310" s="163">
        <v>0</v>
      </c>
      <c r="DX1310" s="163">
        <v>3</v>
      </c>
      <c r="DY1310" s="163">
        <v>0</v>
      </c>
      <c r="DZ1310" s="163">
        <v>0</v>
      </c>
      <c r="EA1310" s="163">
        <v>1</v>
      </c>
      <c r="EB1310" s="163">
        <v>0</v>
      </c>
      <c r="EC1310" s="163">
        <v>14</v>
      </c>
      <c r="ED1310" s="163">
        <v>10.216216479539</v>
      </c>
      <c r="EE1310" s="163">
        <v>2.1891892456155002</v>
      </c>
      <c r="EF1310" s="163">
        <v>0</v>
      </c>
      <c r="EG1310" s="163">
        <v>6.5675677368464997</v>
      </c>
      <c r="EH1310" s="163">
        <v>0.97297299805133397</v>
      </c>
      <c r="EI1310" s="163">
        <v>75.4727381333864</v>
      </c>
      <c r="EJ1310" s="163">
        <v>0.204545454545454</v>
      </c>
      <c r="EK1310" s="163">
        <v>0.3</v>
      </c>
      <c r="EL1310" s="163">
        <v>0.53333333299999997</v>
      </c>
      <c r="EM1310" s="163">
        <v>0.2</v>
      </c>
      <c r="EN1310" s="163">
        <v>0.266666666</v>
      </c>
      <c r="EO1310" s="163">
        <v>3.3333330000000001E-2</v>
      </c>
      <c r="EP1310" s="163">
        <v>0.43333333000000002</v>
      </c>
      <c r="EQ1310" s="163">
        <v>0.14361702000000001</v>
      </c>
      <c r="ER1310" s="163">
        <v>-0.27272839986773401</v>
      </c>
      <c r="ES1310" s="163">
        <v>4.3783784912310004</v>
      </c>
      <c r="ET1310" s="163">
        <v>2.56</v>
      </c>
      <c r="EU1310" s="163">
        <v>1.54520732929795</v>
      </c>
      <c r="EV1310" s="163">
        <v>2.5016726014659101</v>
      </c>
      <c r="EW1310" s="163">
        <v>2.4654183039550102</v>
      </c>
      <c r="EX1310" s="283">
        <v>0.520584966987371</v>
      </c>
    </row>
    <row r="1311" spans="1:154" ht="13" customHeight="1">
      <c r="A1311" s="160" t="s">
        <v>19</v>
      </c>
      <c r="C1311" s="160">
        <v>676467</v>
      </c>
      <c r="D1311" s="160">
        <v>31312</v>
      </c>
      <c r="E1311" s="160" t="s">
        <v>614</v>
      </c>
      <c r="F1311" s="160" t="s">
        <v>614</v>
      </c>
      <c r="G1311" s="175"/>
      <c r="H1311" s="162" t="s">
        <v>329</v>
      </c>
      <c r="I1311" s="162" t="s">
        <v>2408</v>
      </c>
      <c r="J1311" s="160">
        <v>26</v>
      </c>
      <c r="Z1311" s="163"/>
      <c r="BT1311" s="480"/>
      <c r="BU1311" s="481"/>
      <c r="BV1311" s="482"/>
      <c r="BW1311" s="480"/>
      <c r="BX1311" s="480"/>
      <c r="BY1311" s="480"/>
      <c r="BZ1311" s="480"/>
      <c r="CA1311" s="481"/>
      <c r="CB1311" s="482"/>
      <c r="CC1311" s="480"/>
      <c r="CD1311" s="481"/>
      <c r="CE1311" s="483"/>
      <c r="CF1311" s="482"/>
      <c r="CG1311" s="480"/>
      <c r="CH1311" s="481"/>
      <c r="CI1311" s="483"/>
      <c r="CJ1311" s="482"/>
      <c r="CK1311" s="480"/>
      <c r="CL1311" s="481"/>
      <c r="CM1311" s="483"/>
      <c r="CN1311" s="482"/>
      <c r="CO1311" s="480"/>
      <c r="CP1311" s="481"/>
      <c r="CQ1311" s="483"/>
      <c r="CR1311" s="482"/>
      <c r="DH1311" s="183"/>
      <c r="DJ1311" s="163">
        <v>9</v>
      </c>
      <c r="DK1311" s="163">
        <v>9</v>
      </c>
      <c r="DL1311" s="163">
        <v>0</v>
      </c>
      <c r="DM1311" s="163">
        <v>3</v>
      </c>
      <c r="DN1311" s="163">
        <v>1</v>
      </c>
      <c r="DO1311" s="163">
        <v>0</v>
      </c>
      <c r="DP1311" s="163">
        <v>45.1</v>
      </c>
      <c r="DQ1311" s="163">
        <v>45.099998474121001</v>
      </c>
      <c r="DS1311" s="163">
        <v>198</v>
      </c>
      <c r="DT1311" s="163">
        <v>57</v>
      </c>
      <c r="DU1311" s="163">
        <v>23</v>
      </c>
      <c r="DV1311" s="163">
        <v>22</v>
      </c>
      <c r="DW1311" s="163">
        <v>9</v>
      </c>
      <c r="DX1311" s="163">
        <v>7</v>
      </c>
      <c r="DY1311" s="163">
        <v>2</v>
      </c>
      <c r="DZ1311" s="163">
        <v>1</v>
      </c>
      <c r="EA1311" s="163">
        <v>2</v>
      </c>
      <c r="EB1311" s="163">
        <v>1</v>
      </c>
      <c r="EC1311" s="163">
        <v>41</v>
      </c>
      <c r="ED1311" s="163">
        <v>8.1397061106655393</v>
      </c>
      <c r="EE1311" s="163">
        <v>1.38970592133314</v>
      </c>
      <c r="EF1311" s="163">
        <v>1.7867647559997499</v>
      </c>
      <c r="EG1311" s="163">
        <v>11.316176787998399</v>
      </c>
      <c r="EH1311" s="163">
        <v>1.4117647454812801</v>
      </c>
      <c r="EI1311" s="163">
        <v>109.509463422986</v>
      </c>
      <c r="EJ1311" s="163">
        <v>0.3</v>
      </c>
      <c r="EK1311" s="163">
        <v>0.34285714285714203</v>
      </c>
      <c r="EL1311" s="163">
        <v>0.35570469700000001</v>
      </c>
      <c r="EM1311" s="163">
        <v>0.26174496600000002</v>
      </c>
      <c r="EN1311" s="163">
        <v>0.38255033500000002</v>
      </c>
      <c r="EO1311" s="163">
        <v>9.3959730000000005E-2</v>
      </c>
      <c r="EP1311" s="163">
        <v>0.38255033999999999</v>
      </c>
      <c r="EQ1311" s="163">
        <v>8.7811269999999997E-2</v>
      </c>
      <c r="ER1311" s="163">
        <v>0.236170845975369</v>
      </c>
      <c r="ES1311" s="163">
        <v>4.36764718133273</v>
      </c>
      <c r="ET1311" s="163">
        <v>3.74</v>
      </c>
      <c r="EU1311" s="163">
        <v>4.3872185342864602</v>
      </c>
      <c r="EV1311" s="163">
        <v>3.6603666821059</v>
      </c>
      <c r="EW1311" s="163">
        <v>3.76659802885061</v>
      </c>
      <c r="EX1311" s="283">
        <v>0.51995831727981501</v>
      </c>
    </row>
    <row r="1312" spans="1:154" ht="13" customHeight="1">
      <c r="A1312" s="160" t="s">
        <v>19</v>
      </c>
      <c r="C1312" s="160">
        <v>690990</v>
      </c>
      <c r="D1312" s="160">
        <v>31872</v>
      </c>
      <c r="E1312" s="160" t="s">
        <v>129</v>
      </c>
      <c r="F1312" s="160" t="s">
        <v>129</v>
      </c>
      <c r="G1312" s="175"/>
      <c r="H1312" s="162" t="s">
        <v>4498</v>
      </c>
      <c r="I1312" s="162" t="s">
        <v>3102</v>
      </c>
      <c r="J1312" s="160">
        <v>23</v>
      </c>
      <c r="Z1312" s="163"/>
      <c r="BT1312" s="480"/>
      <c r="BU1312" s="481"/>
      <c r="BV1312" s="482"/>
      <c r="BW1312" s="480"/>
      <c r="BX1312" s="480"/>
      <c r="BY1312" s="480"/>
      <c r="BZ1312" s="480"/>
      <c r="CA1312" s="481"/>
      <c r="CB1312" s="482"/>
      <c r="CC1312" s="480"/>
      <c r="CD1312" s="481"/>
      <c r="CE1312" s="483"/>
      <c r="CF1312" s="482"/>
      <c r="CG1312" s="480"/>
      <c r="CH1312" s="481"/>
      <c r="CI1312" s="483"/>
      <c r="CJ1312" s="482"/>
      <c r="CK1312" s="480"/>
      <c r="CL1312" s="481"/>
      <c r="CM1312" s="483"/>
      <c r="CN1312" s="482"/>
      <c r="CO1312" s="480"/>
      <c r="CP1312" s="481"/>
      <c r="CQ1312" s="483"/>
      <c r="CR1312" s="482"/>
      <c r="DH1312" s="183"/>
      <c r="DJ1312" s="163">
        <v>10</v>
      </c>
      <c r="DK1312" s="163">
        <v>9</v>
      </c>
      <c r="DL1312" s="163">
        <v>0</v>
      </c>
      <c r="DM1312" s="163">
        <v>3</v>
      </c>
      <c r="DN1312" s="163">
        <v>2</v>
      </c>
      <c r="DO1312" s="163">
        <v>0</v>
      </c>
      <c r="DP1312" s="163">
        <v>52</v>
      </c>
      <c r="DQ1312" s="163">
        <v>48</v>
      </c>
      <c r="DR1312" s="163">
        <v>4</v>
      </c>
      <c r="DS1312" s="163">
        <v>225</v>
      </c>
      <c r="DT1312" s="163">
        <v>56</v>
      </c>
      <c r="DU1312" s="163">
        <v>29</v>
      </c>
      <c r="DV1312" s="163">
        <v>24</v>
      </c>
      <c r="DW1312" s="163">
        <v>6</v>
      </c>
      <c r="DX1312" s="163">
        <v>16</v>
      </c>
      <c r="DY1312" s="163">
        <v>0</v>
      </c>
      <c r="DZ1312" s="163">
        <v>4</v>
      </c>
      <c r="EA1312" s="163">
        <v>1</v>
      </c>
      <c r="EB1312" s="163">
        <v>0</v>
      </c>
      <c r="EC1312" s="163">
        <v>38</v>
      </c>
      <c r="ED1312" s="163">
        <v>6.5769230769230704</v>
      </c>
      <c r="EE1312" s="163">
        <v>2.7692307692307598</v>
      </c>
      <c r="EF1312" s="163">
        <v>1.0384615384615301</v>
      </c>
      <c r="EG1312" s="163">
        <v>9.6923076923076898</v>
      </c>
      <c r="EH1312" s="163">
        <v>1.3846153846153799</v>
      </c>
      <c r="EI1312" s="163">
        <v>106.862868367049</v>
      </c>
      <c r="EJ1312" s="163">
        <v>0.27317073170731698</v>
      </c>
      <c r="EK1312" s="163">
        <v>0.31055900621117999</v>
      </c>
      <c r="EL1312" s="163">
        <v>0.478787878</v>
      </c>
      <c r="EM1312" s="163">
        <v>0.16363636300000001</v>
      </c>
      <c r="EN1312" s="163">
        <v>0.35757575699999999</v>
      </c>
      <c r="EO1312" s="163">
        <v>0.11377246000000001</v>
      </c>
      <c r="EP1312" s="163">
        <v>0.41916167999999998</v>
      </c>
      <c r="EQ1312" s="163">
        <v>0.11338963000000001</v>
      </c>
      <c r="ER1312" s="163">
        <v>0.31079720333976901</v>
      </c>
      <c r="ES1312" s="163">
        <v>4.1538461538461497</v>
      </c>
      <c r="ET1312" s="163">
        <v>4.47</v>
      </c>
      <c r="EU1312" s="163">
        <v>4.2780556018535902</v>
      </c>
      <c r="EV1312" s="163">
        <v>4.4511033865694802</v>
      </c>
      <c r="EW1312" s="163">
        <v>4.42734921415349</v>
      </c>
      <c r="EX1312" s="283">
        <v>0.39770560734905303</v>
      </c>
    </row>
    <row r="1313" spans="1:154" ht="13" customHeight="1">
      <c r="A1313" s="160" t="s">
        <v>19</v>
      </c>
      <c r="C1313" s="160">
        <v>686701</v>
      </c>
      <c r="D1313" s="160">
        <v>29863</v>
      </c>
      <c r="E1313" s="160" t="s">
        <v>2172</v>
      </c>
      <c r="F1313" s="160" t="s">
        <v>2172</v>
      </c>
      <c r="G1313" s="175"/>
      <c r="H1313" s="162" t="s">
        <v>4465</v>
      </c>
      <c r="I1313" s="162" t="s">
        <v>549</v>
      </c>
      <c r="J1313" s="160">
        <v>25</v>
      </c>
      <c r="Z1313" s="163"/>
      <c r="BT1313" s="480"/>
      <c r="BU1313" s="481"/>
      <c r="BV1313" s="482"/>
      <c r="BW1313" s="480"/>
      <c r="BX1313" s="480"/>
      <c r="BY1313" s="480"/>
      <c r="BZ1313" s="480"/>
      <c r="CA1313" s="481"/>
      <c r="CB1313" s="482"/>
      <c r="CC1313" s="480"/>
      <c r="CD1313" s="481"/>
      <c r="CE1313" s="483"/>
      <c r="CF1313" s="482"/>
      <c r="CG1313" s="480"/>
      <c r="CH1313" s="481"/>
      <c r="CI1313" s="483"/>
      <c r="CJ1313" s="482"/>
      <c r="CK1313" s="480"/>
      <c r="CL1313" s="481"/>
      <c r="CM1313" s="483"/>
      <c r="CN1313" s="482"/>
      <c r="CO1313" s="480"/>
      <c r="CP1313" s="481"/>
      <c r="CQ1313" s="483"/>
      <c r="CR1313" s="482"/>
      <c r="DH1313" s="183"/>
      <c r="DJ1313" s="163">
        <v>9</v>
      </c>
      <c r="DK1313" s="163">
        <v>5</v>
      </c>
      <c r="DL1313" s="163">
        <v>0</v>
      </c>
      <c r="DM1313" s="163">
        <v>1</v>
      </c>
      <c r="DN1313" s="163">
        <v>0</v>
      </c>
      <c r="DO1313" s="163">
        <v>0</v>
      </c>
      <c r="DP1313" s="163">
        <v>27</v>
      </c>
      <c r="DQ1313" s="163">
        <v>23</v>
      </c>
      <c r="DR1313" s="163">
        <v>4</v>
      </c>
      <c r="DS1313" s="163">
        <v>111</v>
      </c>
      <c r="DT1313" s="163">
        <v>19</v>
      </c>
      <c r="DU1313" s="163">
        <v>8</v>
      </c>
      <c r="DV1313" s="163">
        <v>8</v>
      </c>
      <c r="DW1313" s="163">
        <v>2</v>
      </c>
      <c r="DX1313" s="163">
        <v>12</v>
      </c>
      <c r="DY1313" s="163">
        <v>0</v>
      </c>
      <c r="DZ1313" s="163">
        <v>1</v>
      </c>
      <c r="EA1313" s="163">
        <v>1</v>
      </c>
      <c r="EB1313" s="163">
        <v>0</v>
      </c>
      <c r="EC1313" s="163">
        <v>23</v>
      </c>
      <c r="ED1313" s="163">
        <v>7.6666666666666599</v>
      </c>
      <c r="EE1313" s="163">
        <v>4</v>
      </c>
      <c r="EF1313" s="163">
        <v>0.66666666666666596</v>
      </c>
      <c r="EG1313" s="163">
        <v>6.3333333333333304</v>
      </c>
      <c r="EH1313" s="163">
        <v>1.1481481481481399</v>
      </c>
      <c r="EI1313" s="163">
        <v>88.612625415474895</v>
      </c>
      <c r="EJ1313" s="163">
        <v>0.19387755102040799</v>
      </c>
      <c r="EK1313" s="163">
        <v>0.232876712328767</v>
      </c>
      <c r="EL1313" s="163">
        <v>0.31081080999999999</v>
      </c>
      <c r="EM1313" s="163">
        <v>0.21621621599999999</v>
      </c>
      <c r="EN1313" s="163">
        <v>0.47297297199999999</v>
      </c>
      <c r="EO1313" s="163">
        <v>6.6666669999999997E-2</v>
      </c>
      <c r="EP1313" s="163">
        <v>0.34666667000000001</v>
      </c>
      <c r="EQ1313" s="163">
        <v>7.1111110000000005E-2</v>
      </c>
      <c r="ER1313" s="163">
        <v>-0.34530649680804798</v>
      </c>
      <c r="ES1313" s="163">
        <v>2.6666666666666599</v>
      </c>
      <c r="ET1313" s="163">
        <v>4.1500000000000004</v>
      </c>
      <c r="EU1313" s="163">
        <v>3.7894516132496001</v>
      </c>
      <c r="EV1313" s="163">
        <v>4.7379431187002696</v>
      </c>
      <c r="EW1313" s="163">
        <v>4.6583168927838701</v>
      </c>
      <c r="EX1313" s="283">
        <v>0.34940745308995202</v>
      </c>
    </row>
    <row r="1314" spans="1:154" ht="13" customHeight="1">
      <c r="A1314" s="160" t="s">
        <v>19</v>
      </c>
      <c r="C1314" s="160">
        <v>679775</v>
      </c>
      <c r="D1314" s="160">
        <v>29615</v>
      </c>
      <c r="E1314" s="160" t="s">
        <v>45</v>
      </c>
      <c r="F1314" s="160" t="s">
        <v>45</v>
      </c>
      <c r="G1314" s="175"/>
      <c r="H1314" s="162" t="s">
        <v>4456</v>
      </c>
      <c r="I1314" s="162" t="s">
        <v>547</v>
      </c>
      <c r="J1314" s="160">
        <v>27</v>
      </c>
      <c r="Z1314" s="163"/>
      <c r="BT1314" s="480"/>
      <c r="BU1314" s="481"/>
      <c r="BV1314" s="482"/>
      <c r="BW1314" s="480"/>
      <c r="BX1314" s="480"/>
      <c r="BY1314" s="480"/>
      <c r="BZ1314" s="480"/>
      <c r="CA1314" s="481"/>
      <c r="CB1314" s="482"/>
      <c r="CC1314" s="480"/>
      <c r="CD1314" s="481"/>
      <c r="CE1314" s="483"/>
      <c r="CF1314" s="482"/>
      <c r="CG1314" s="480"/>
      <c r="CH1314" s="481"/>
      <c r="CI1314" s="483"/>
      <c r="CJ1314" s="482"/>
      <c r="CK1314" s="480"/>
      <c r="CL1314" s="481"/>
      <c r="CM1314" s="483"/>
      <c r="CN1314" s="482"/>
      <c r="CO1314" s="480"/>
      <c r="CP1314" s="481"/>
      <c r="CQ1314" s="483"/>
      <c r="CR1314" s="482"/>
      <c r="DH1314" s="183"/>
      <c r="DJ1314" s="163">
        <v>9</v>
      </c>
      <c r="DK1314" s="163">
        <v>0</v>
      </c>
      <c r="DL1314" s="163">
        <v>0</v>
      </c>
      <c r="DM1314" s="163">
        <v>0</v>
      </c>
      <c r="DN1314" s="163">
        <v>0</v>
      </c>
      <c r="DO1314" s="163">
        <v>0</v>
      </c>
      <c r="DP1314" s="163">
        <v>8.1</v>
      </c>
      <c r="DR1314" s="163">
        <v>8.1000003814697195</v>
      </c>
      <c r="DS1314" s="163">
        <v>31</v>
      </c>
      <c r="DT1314" s="163">
        <v>5</v>
      </c>
      <c r="DU1314" s="163">
        <v>1</v>
      </c>
      <c r="DV1314" s="163">
        <v>1</v>
      </c>
      <c r="DW1314" s="163">
        <v>0</v>
      </c>
      <c r="DX1314" s="163">
        <v>2</v>
      </c>
      <c r="DY1314" s="163">
        <v>0</v>
      </c>
      <c r="DZ1314" s="163">
        <v>0</v>
      </c>
      <c r="EA1314" s="163">
        <v>0</v>
      </c>
      <c r="EB1314" s="163">
        <v>0</v>
      </c>
      <c r="EC1314" s="163">
        <v>10</v>
      </c>
      <c r="ED1314" s="163">
        <v>10.800002883911899</v>
      </c>
      <c r="EE1314" s="163">
        <v>2.1600005767823802</v>
      </c>
      <c r="EF1314" s="163">
        <v>0</v>
      </c>
      <c r="EG1314" s="163">
        <v>5.4000014419559497</v>
      </c>
      <c r="EH1314" s="163">
        <v>0.84000022430425902</v>
      </c>
      <c r="EI1314" s="163">
        <v>64.830157454196097</v>
      </c>
      <c r="EJ1314" s="163">
        <v>0.17241379310344801</v>
      </c>
      <c r="EK1314" s="163">
        <v>0.26315789473684198</v>
      </c>
      <c r="EL1314" s="163">
        <v>0.42105263100000001</v>
      </c>
      <c r="EM1314" s="163">
        <v>0.263157894</v>
      </c>
      <c r="EN1314" s="163">
        <v>0.31578947299999999</v>
      </c>
      <c r="EO1314" s="163">
        <v>0</v>
      </c>
      <c r="EP1314" s="163">
        <v>0.26315789000000001</v>
      </c>
      <c r="EQ1314" s="163">
        <v>8.6614170000000004E-2</v>
      </c>
      <c r="ER1314" s="163">
        <v>0.143831287455396</v>
      </c>
      <c r="ES1314" s="163">
        <v>1.0800002883911901</v>
      </c>
      <c r="ET1314" s="163">
        <v>1.63</v>
      </c>
      <c r="EU1314" s="163">
        <v>1.4057474609373799</v>
      </c>
      <c r="EV1314" s="163">
        <v>2.4674241691773902</v>
      </c>
      <c r="EW1314" s="163">
        <v>2.3737567625182598</v>
      </c>
      <c r="EX1314" s="283">
        <v>0.32579860091209401</v>
      </c>
    </row>
    <row r="1315" spans="1:154" ht="13" customHeight="1">
      <c r="A1315" s="160" t="s">
        <v>19</v>
      </c>
      <c r="C1315" s="160">
        <v>695445</v>
      </c>
      <c r="D1315" s="160">
        <v>29574</v>
      </c>
      <c r="E1315" s="160" t="s">
        <v>239</v>
      </c>
      <c r="F1315" s="160" t="s">
        <v>239</v>
      </c>
      <c r="G1315" s="175"/>
      <c r="H1315" s="162" t="s">
        <v>2404</v>
      </c>
      <c r="I1315" s="162" t="s">
        <v>352</v>
      </c>
      <c r="J1315" s="160">
        <v>26</v>
      </c>
      <c r="Z1315" s="163"/>
      <c r="BT1315" s="480"/>
      <c r="BU1315" s="481"/>
      <c r="BV1315" s="482"/>
      <c r="BW1315" s="480"/>
      <c r="BX1315" s="480"/>
      <c r="BY1315" s="480"/>
      <c r="BZ1315" s="480"/>
      <c r="CA1315" s="481"/>
      <c r="CB1315" s="482"/>
      <c r="CC1315" s="480"/>
      <c r="CD1315" s="481"/>
      <c r="CE1315" s="483"/>
      <c r="CF1315" s="482"/>
      <c r="CG1315" s="480"/>
      <c r="CH1315" s="481"/>
      <c r="CI1315" s="483"/>
      <c r="CJ1315" s="482"/>
      <c r="CK1315" s="480"/>
      <c r="CL1315" s="481"/>
      <c r="CM1315" s="483"/>
      <c r="CN1315" s="482"/>
      <c r="CO1315" s="480"/>
      <c r="CP1315" s="481"/>
      <c r="CQ1315" s="483"/>
      <c r="CR1315" s="482"/>
      <c r="DH1315" s="183"/>
      <c r="DJ1315" s="163">
        <v>25</v>
      </c>
      <c r="DK1315" s="163">
        <v>0</v>
      </c>
      <c r="DL1315" s="163">
        <v>0</v>
      </c>
      <c r="DM1315" s="163">
        <v>4</v>
      </c>
      <c r="DN1315" s="163">
        <v>0</v>
      </c>
      <c r="DO1315" s="163">
        <v>0</v>
      </c>
      <c r="DP1315" s="163">
        <v>30.2</v>
      </c>
      <c r="DR1315" s="163">
        <v>30.2000007629394</v>
      </c>
      <c r="DS1315" s="163">
        <v>115</v>
      </c>
      <c r="DT1315" s="163">
        <v>20</v>
      </c>
      <c r="DU1315" s="163">
        <v>7</v>
      </c>
      <c r="DV1315" s="163">
        <v>7</v>
      </c>
      <c r="DW1315" s="163">
        <v>2</v>
      </c>
      <c r="DX1315" s="163">
        <v>8</v>
      </c>
      <c r="DY1315" s="163">
        <v>1</v>
      </c>
      <c r="DZ1315" s="163">
        <v>2</v>
      </c>
      <c r="EA1315" s="163">
        <v>0</v>
      </c>
      <c r="EB1315" s="163">
        <v>0</v>
      </c>
      <c r="EC1315" s="163">
        <v>28</v>
      </c>
      <c r="ED1315" s="163">
        <v>8.2173930079818795</v>
      </c>
      <c r="EE1315" s="163">
        <v>2.3478265737091002</v>
      </c>
      <c r="EF1315" s="163">
        <v>0.58695664342727705</v>
      </c>
      <c r="EG1315" s="163">
        <v>5.8695664342727696</v>
      </c>
      <c r="EH1315" s="163">
        <v>0.91304366755354205</v>
      </c>
      <c r="EI1315" s="163">
        <v>70.824067845282102</v>
      </c>
      <c r="EJ1315" s="163">
        <v>0.19047619047618999</v>
      </c>
      <c r="EK1315" s="163">
        <v>0.24</v>
      </c>
      <c r="EL1315" s="163">
        <v>0.40259740199999999</v>
      </c>
      <c r="EM1315" s="163">
        <v>0.22077922</v>
      </c>
      <c r="EN1315" s="163">
        <v>0.37662337600000001</v>
      </c>
      <c r="EO1315" s="163">
        <v>0.10389610000000001</v>
      </c>
      <c r="EP1315" s="163">
        <v>0.36363635999999999</v>
      </c>
      <c r="EQ1315" s="163">
        <v>9.4623659999999998E-2</v>
      </c>
      <c r="ER1315" s="163">
        <v>1.0099313701188399</v>
      </c>
      <c r="ES1315" s="163">
        <v>2.0543482519954699</v>
      </c>
      <c r="ET1315" s="163">
        <v>4.3499999999999996</v>
      </c>
      <c r="EU1315" s="163">
        <v>3.0857479095458902</v>
      </c>
      <c r="EV1315" s="163">
        <v>3.6323339068095999</v>
      </c>
      <c r="EW1315" s="163">
        <v>3.2965553124581199</v>
      </c>
      <c r="EX1315" s="283">
        <v>0.31177470088004999</v>
      </c>
    </row>
    <row r="1316" spans="1:154" ht="13" customHeight="1">
      <c r="A1316" s="160" t="s">
        <v>19</v>
      </c>
      <c r="C1316" s="160">
        <v>675848</v>
      </c>
      <c r="D1316" s="160">
        <v>23237</v>
      </c>
      <c r="E1316" s="160" t="s">
        <v>246</v>
      </c>
      <c r="F1316" s="160" t="s">
        <v>246</v>
      </c>
      <c r="G1316" s="175"/>
      <c r="H1316" s="162" t="s">
        <v>508</v>
      </c>
      <c r="I1316" s="162" t="s">
        <v>540</v>
      </c>
      <c r="J1316" s="160">
        <v>24</v>
      </c>
      <c r="Z1316" s="163"/>
      <c r="BT1316" s="480"/>
      <c r="BU1316" s="481"/>
      <c r="BV1316" s="482"/>
      <c r="BW1316" s="480"/>
      <c r="BX1316" s="480"/>
      <c r="BY1316" s="480"/>
      <c r="BZ1316" s="480"/>
      <c r="CA1316" s="481"/>
      <c r="CB1316" s="482"/>
      <c r="CC1316" s="480"/>
      <c r="CD1316" s="481"/>
      <c r="CE1316" s="483"/>
      <c r="CF1316" s="482"/>
      <c r="CG1316" s="480"/>
      <c r="CH1316" s="481"/>
      <c r="CI1316" s="483"/>
      <c r="CJ1316" s="482"/>
      <c r="CK1316" s="480"/>
      <c r="CL1316" s="481"/>
      <c r="CM1316" s="483"/>
      <c r="CN1316" s="482"/>
      <c r="CO1316" s="480"/>
      <c r="CP1316" s="481"/>
      <c r="CQ1316" s="483"/>
      <c r="CR1316" s="482"/>
      <c r="DH1316" s="183"/>
      <c r="DJ1316" s="163">
        <v>26</v>
      </c>
      <c r="DK1316" s="163">
        <v>0</v>
      </c>
      <c r="DL1316" s="163">
        <v>0</v>
      </c>
      <c r="DM1316" s="163">
        <v>1</v>
      </c>
      <c r="DN1316" s="163">
        <v>0</v>
      </c>
      <c r="DO1316" s="163">
        <v>0</v>
      </c>
      <c r="DP1316" s="163">
        <v>31.2</v>
      </c>
      <c r="DR1316" s="163">
        <v>31.2000007629394</v>
      </c>
      <c r="DS1316" s="163">
        <v>129</v>
      </c>
      <c r="DT1316" s="163">
        <v>26</v>
      </c>
      <c r="DU1316" s="163">
        <v>19</v>
      </c>
      <c r="DV1316" s="163">
        <v>14</v>
      </c>
      <c r="DW1316" s="163">
        <v>4</v>
      </c>
      <c r="DX1316" s="163">
        <v>10</v>
      </c>
      <c r="DY1316" s="163">
        <v>0</v>
      </c>
      <c r="DZ1316" s="163">
        <v>0</v>
      </c>
      <c r="EA1316" s="163">
        <v>0</v>
      </c>
      <c r="EB1316" s="163">
        <v>0</v>
      </c>
      <c r="EC1316" s="163">
        <v>31</v>
      </c>
      <c r="ED1316" s="163">
        <v>8.8105275540340404</v>
      </c>
      <c r="EE1316" s="163">
        <v>2.8421056625916199</v>
      </c>
      <c r="EF1316" s="163">
        <v>1.1368422650366501</v>
      </c>
      <c r="EG1316" s="163">
        <v>7.3894747227382203</v>
      </c>
      <c r="EH1316" s="163">
        <v>1.1368422650366501</v>
      </c>
      <c r="EI1316" s="163">
        <v>87.740051621956894</v>
      </c>
      <c r="EJ1316" s="163">
        <v>0.218487394957983</v>
      </c>
      <c r="EK1316" s="163">
        <v>0.26190476190476097</v>
      </c>
      <c r="EL1316" s="163">
        <v>0.37931034400000002</v>
      </c>
      <c r="EM1316" s="163">
        <v>0.20689655100000001</v>
      </c>
      <c r="EN1316" s="163">
        <v>0.413793103</v>
      </c>
      <c r="EO1316" s="163">
        <v>5.6818180000000003E-2</v>
      </c>
      <c r="EP1316" s="163">
        <v>0.32954545000000002</v>
      </c>
      <c r="EQ1316" s="163">
        <v>0.12284069</v>
      </c>
      <c r="ER1316" s="163">
        <v>-8.3101996085715002E-2</v>
      </c>
      <c r="ES1316" s="163">
        <v>3.97894792762827</v>
      </c>
      <c r="ET1316" s="163">
        <v>2.66</v>
      </c>
      <c r="EU1316" s="163">
        <v>3.7173269456773701</v>
      </c>
      <c r="EV1316" s="163">
        <v>3.7515528842902901</v>
      </c>
      <c r="EW1316" s="163">
        <v>3.4564529885840298</v>
      </c>
      <c r="EX1316" s="283">
        <v>0.268291056156158</v>
      </c>
    </row>
    <row r="1317" spans="1:154" ht="13" customHeight="1">
      <c r="A1317" s="160" t="s">
        <v>19</v>
      </c>
      <c r="C1317" s="160">
        <v>668820</v>
      </c>
      <c r="D1317" s="160">
        <v>22175</v>
      </c>
      <c r="E1317" s="160" t="s">
        <v>345</v>
      </c>
      <c r="F1317" s="160" t="s">
        <v>345</v>
      </c>
      <c r="G1317" s="175"/>
      <c r="H1317" s="162" t="s">
        <v>2496</v>
      </c>
      <c r="I1317" s="162" t="s">
        <v>273</v>
      </c>
      <c r="J1317" s="160">
        <v>27</v>
      </c>
      <c r="Z1317" s="163"/>
      <c r="BT1317" s="480"/>
      <c r="BU1317" s="481"/>
      <c r="BV1317" s="482"/>
      <c r="BW1317" s="480"/>
      <c r="BX1317" s="480"/>
      <c r="BY1317" s="480"/>
      <c r="BZ1317" s="480"/>
      <c r="CA1317" s="481"/>
      <c r="CB1317" s="482"/>
      <c r="CC1317" s="480"/>
      <c r="CD1317" s="481"/>
      <c r="CE1317" s="483"/>
      <c r="CF1317" s="482"/>
      <c r="CG1317" s="480"/>
      <c r="CH1317" s="481"/>
      <c r="CI1317" s="483"/>
      <c r="CJ1317" s="482"/>
      <c r="CK1317" s="480"/>
      <c r="CL1317" s="481"/>
      <c r="CM1317" s="483"/>
      <c r="CN1317" s="482"/>
      <c r="CO1317" s="480"/>
      <c r="CP1317" s="481"/>
      <c r="CQ1317" s="483"/>
      <c r="CR1317" s="482"/>
      <c r="DH1317" s="183"/>
      <c r="DJ1317" s="163">
        <v>24</v>
      </c>
      <c r="DK1317" s="163">
        <v>0</v>
      </c>
      <c r="DL1317" s="163">
        <v>0</v>
      </c>
      <c r="DM1317" s="163">
        <v>3</v>
      </c>
      <c r="DN1317" s="163">
        <v>2</v>
      </c>
      <c r="DO1317" s="163">
        <v>0</v>
      </c>
      <c r="DP1317" s="163">
        <v>37</v>
      </c>
      <c r="DR1317" s="163">
        <v>37</v>
      </c>
      <c r="DS1317" s="163">
        <v>148</v>
      </c>
      <c r="DT1317" s="163">
        <v>34</v>
      </c>
      <c r="DU1317" s="163">
        <v>15</v>
      </c>
      <c r="DV1317" s="163">
        <v>15</v>
      </c>
      <c r="DW1317" s="163">
        <v>5</v>
      </c>
      <c r="DX1317" s="163">
        <v>5</v>
      </c>
      <c r="DY1317" s="163">
        <v>0</v>
      </c>
      <c r="DZ1317" s="163">
        <v>0</v>
      </c>
      <c r="EA1317" s="163">
        <v>0</v>
      </c>
      <c r="EB1317" s="163">
        <v>0</v>
      </c>
      <c r="EC1317" s="163">
        <v>25</v>
      </c>
      <c r="ED1317" s="163">
        <v>6.0810823349993601</v>
      </c>
      <c r="EE1317" s="163">
        <v>1.2162164669998701</v>
      </c>
      <c r="EF1317" s="163">
        <v>1.2162164669998701</v>
      </c>
      <c r="EG1317" s="163">
        <v>8.2702719755991296</v>
      </c>
      <c r="EH1317" s="163">
        <v>1.0540542713998799</v>
      </c>
      <c r="EI1317" s="163">
        <v>81.350578729573201</v>
      </c>
      <c r="EJ1317" s="163">
        <v>0.23776223776223701</v>
      </c>
      <c r="EK1317" s="163">
        <v>0.25663716814159199</v>
      </c>
      <c r="EL1317" s="163">
        <v>0.36752136699999999</v>
      </c>
      <c r="EM1317" s="163">
        <v>0.18803418799999999</v>
      </c>
      <c r="EN1317" s="163">
        <v>0.44444444399999999</v>
      </c>
      <c r="EO1317" s="163">
        <v>9.3220339999999999E-2</v>
      </c>
      <c r="EP1317" s="163">
        <v>0.44915253999999999</v>
      </c>
      <c r="EQ1317" s="163">
        <v>9.6408320000000006E-2</v>
      </c>
      <c r="ER1317" s="163">
        <v>-0.30961104094999697</v>
      </c>
      <c r="ES1317" s="163">
        <v>3.6486494009996102</v>
      </c>
      <c r="ET1317" s="163">
        <v>4.47</v>
      </c>
      <c r="EU1317" s="163">
        <v>3.8965588875458099</v>
      </c>
      <c r="EV1317" s="163">
        <v>4.2121435654785797</v>
      </c>
      <c r="EW1317" s="163">
        <v>3.9245504305760601</v>
      </c>
      <c r="EX1317" s="283">
        <v>0.26728340983390803</v>
      </c>
    </row>
    <row r="1318" spans="1:154" ht="13" customHeight="1">
      <c r="A1318" s="160" t="s">
        <v>19</v>
      </c>
      <c r="C1318" s="160">
        <v>677952</v>
      </c>
      <c r="D1318" s="160">
        <v>23793</v>
      </c>
      <c r="E1318" s="160" t="s">
        <v>438</v>
      </c>
      <c r="F1318" s="160" t="s">
        <v>438</v>
      </c>
      <c r="G1318" s="175"/>
      <c r="H1318" s="162" t="s">
        <v>3105</v>
      </c>
      <c r="I1318" s="162" t="s">
        <v>1711</v>
      </c>
      <c r="J1318" s="160">
        <v>25</v>
      </c>
      <c r="Z1318" s="163"/>
      <c r="BT1318" s="480"/>
      <c r="BU1318" s="481"/>
      <c r="BV1318" s="482"/>
      <c r="BW1318" s="480"/>
      <c r="BX1318" s="480"/>
      <c r="BY1318" s="480"/>
      <c r="BZ1318" s="480"/>
      <c r="CA1318" s="481"/>
      <c r="CB1318" s="482"/>
      <c r="CC1318" s="480"/>
      <c r="CD1318" s="481"/>
      <c r="CE1318" s="483"/>
      <c r="CF1318" s="482"/>
      <c r="CG1318" s="480"/>
      <c r="CH1318" s="481"/>
      <c r="CI1318" s="483"/>
      <c r="CJ1318" s="482"/>
      <c r="CK1318" s="480"/>
      <c r="CL1318" s="481"/>
      <c r="CM1318" s="483"/>
      <c r="CN1318" s="482"/>
      <c r="CO1318" s="480"/>
      <c r="CP1318" s="481"/>
      <c r="CQ1318" s="483"/>
      <c r="CR1318" s="482"/>
      <c r="DH1318" s="183"/>
      <c r="DJ1318" s="163">
        <v>10</v>
      </c>
      <c r="DK1318" s="163">
        <v>1</v>
      </c>
      <c r="DL1318" s="163">
        <v>0</v>
      </c>
      <c r="DM1318" s="163">
        <v>2</v>
      </c>
      <c r="DN1318" s="163">
        <v>0</v>
      </c>
      <c r="DO1318" s="163">
        <v>0</v>
      </c>
      <c r="DP1318" s="163">
        <v>19.2</v>
      </c>
      <c r="DQ1318" s="163">
        <v>3</v>
      </c>
      <c r="DR1318" s="163">
        <v>16.2000007629394</v>
      </c>
      <c r="DS1318" s="163">
        <v>82</v>
      </c>
      <c r="DT1318" s="163">
        <v>19</v>
      </c>
      <c r="DU1318" s="163">
        <v>5</v>
      </c>
      <c r="DV1318" s="163">
        <v>5</v>
      </c>
      <c r="DW1318" s="163">
        <v>1</v>
      </c>
      <c r="DX1318" s="163">
        <v>6</v>
      </c>
      <c r="DY1318" s="163">
        <v>1</v>
      </c>
      <c r="DZ1318" s="163">
        <v>0</v>
      </c>
      <c r="EA1318" s="163">
        <v>0</v>
      </c>
      <c r="EB1318" s="163">
        <v>0</v>
      </c>
      <c r="EC1318" s="163">
        <v>16</v>
      </c>
      <c r="ED1318" s="163">
        <v>7.3220348451303803</v>
      </c>
      <c r="EE1318" s="163">
        <v>2.7457630669238902</v>
      </c>
      <c r="EF1318" s="163">
        <v>0.45762717782064799</v>
      </c>
      <c r="EG1318" s="163">
        <v>8.69491637859233</v>
      </c>
      <c r="EH1318" s="163">
        <v>1.2711866050573499</v>
      </c>
      <c r="EI1318" s="163">
        <v>98.108578277811503</v>
      </c>
      <c r="EJ1318" s="163">
        <v>0.25</v>
      </c>
      <c r="EK1318" s="163">
        <v>0.305084745762711</v>
      </c>
      <c r="EL1318" s="163">
        <v>0.516666666</v>
      </c>
      <c r="EM1318" s="163">
        <v>0.16666666599999999</v>
      </c>
      <c r="EN1318" s="163">
        <v>0.31666666599999999</v>
      </c>
      <c r="EO1318" s="163">
        <v>6.6666669999999997E-2</v>
      </c>
      <c r="EP1318" s="163">
        <v>0.3</v>
      </c>
      <c r="EQ1318" s="163">
        <v>9.5081970000000002E-2</v>
      </c>
      <c r="ER1318" s="163">
        <v>0.212264508240744</v>
      </c>
      <c r="ES1318" s="163">
        <v>2.28813588910324</v>
      </c>
      <c r="ET1318" s="163">
        <v>3.62</v>
      </c>
      <c r="EU1318" s="163">
        <v>3.0349004453436002</v>
      </c>
      <c r="EV1318" s="163">
        <v>3.79844941908605</v>
      </c>
      <c r="EW1318" s="163">
        <v>3.7322198156924502</v>
      </c>
      <c r="EX1318" s="283">
        <v>0.24959240853786399</v>
      </c>
    </row>
    <row r="1319" spans="1:154" ht="13" customHeight="1">
      <c r="A1319" s="160" t="s">
        <v>19</v>
      </c>
      <c r="C1319" s="160">
        <v>696147</v>
      </c>
      <c r="D1319" s="160">
        <v>29754</v>
      </c>
      <c r="E1319" s="160" t="s">
        <v>18</v>
      </c>
      <c r="F1319" s="160" t="s">
        <v>18</v>
      </c>
      <c r="G1319" s="175"/>
      <c r="H1319" s="162" t="s">
        <v>3573</v>
      </c>
      <c r="I1319" s="162" t="s">
        <v>72</v>
      </c>
      <c r="J1319" s="160">
        <v>25</v>
      </c>
      <c r="Z1319" s="163"/>
      <c r="BT1319" s="480"/>
      <c r="BU1319" s="481"/>
      <c r="BV1319" s="482"/>
      <c r="BW1319" s="480"/>
      <c r="BX1319" s="480"/>
      <c r="BY1319" s="480"/>
      <c r="BZ1319" s="480"/>
      <c r="CA1319" s="481"/>
      <c r="CB1319" s="482"/>
      <c r="CC1319" s="480"/>
      <c r="CD1319" s="481"/>
      <c r="CE1319" s="483"/>
      <c r="CF1319" s="482"/>
      <c r="CG1319" s="480"/>
      <c r="CH1319" s="481"/>
      <c r="CI1319" s="483"/>
      <c r="CJ1319" s="482"/>
      <c r="CK1319" s="480"/>
      <c r="CL1319" s="481"/>
      <c r="CM1319" s="483"/>
      <c r="CN1319" s="482"/>
      <c r="CO1319" s="480"/>
      <c r="CP1319" s="481"/>
      <c r="CQ1319" s="483"/>
      <c r="CR1319" s="482"/>
      <c r="DH1319" s="183"/>
      <c r="DJ1319" s="163">
        <v>9</v>
      </c>
      <c r="DK1319" s="163">
        <v>0</v>
      </c>
      <c r="DL1319" s="163">
        <v>0</v>
      </c>
      <c r="DM1319" s="163">
        <v>1</v>
      </c>
      <c r="DN1319" s="163">
        <v>2</v>
      </c>
      <c r="DO1319" s="163">
        <v>0</v>
      </c>
      <c r="DP1319" s="163">
        <v>9</v>
      </c>
      <c r="DR1319" s="163">
        <v>9</v>
      </c>
      <c r="DS1319" s="163">
        <v>35</v>
      </c>
      <c r="DT1319" s="163">
        <v>5</v>
      </c>
      <c r="DU1319" s="163">
        <v>3</v>
      </c>
      <c r="DV1319" s="163">
        <v>2</v>
      </c>
      <c r="DW1319" s="163">
        <v>0</v>
      </c>
      <c r="DX1319" s="163">
        <v>3</v>
      </c>
      <c r="DY1319" s="163">
        <v>0</v>
      </c>
      <c r="DZ1319" s="163">
        <v>0</v>
      </c>
      <c r="EA1319" s="163">
        <v>0</v>
      </c>
      <c r="EB1319" s="163">
        <v>0</v>
      </c>
      <c r="EC1319" s="163">
        <v>9</v>
      </c>
      <c r="ED1319" s="163">
        <v>9</v>
      </c>
      <c r="EE1319" s="163">
        <v>3</v>
      </c>
      <c r="EF1319" s="163">
        <v>0</v>
      </c>
      <c r="EG1319" s="163">
        <v>5</v>
      </c>
      <c r="EH1319" s="163">
        <v>0.88888888888888795</v>
      </c>
      <c r="EI1319" s="163">
        <v>68.950400961947807</v>
      </c>
      <c r="EJ1319" s="163">
        <v>0.15625</v>
      </c>
      <c r="EK1319" s="163">
        <v>0.217391304347826</v>
      </c>
      <c r="EL1319" s="163">
        <v>0.59090909000000003</v>
      </c>
      <c r="EM1319" s="163">
        <v>9.0909089999999998E-2</v>
      </c>
      <c r="EN1319" s="163">
        <v>0.31818181800000001</v>
      </c>
      <c r="EO1319" s="163">
        <v>0</v>
      </c>
      <c r="EP1319" s="163">
        <v>0.43478261000000001</v>
      </c>
      <c r="EQ1319" s="163">
        <v>0.1322314</v>
      </c>
      <c r="ER1319" s="163">
        <v>-0.46198377481567399</v>
      </c>
      <c r="ES1319" s="163">
        <v>2</v>
      </c>
      <c r="ET1319" s="163">
        <v>2.42</v>
      </c>
      <c r="EU1319" s="163">
        <v>2.0857479095458902</v>
      </c>
      <c r="EV1319" s="163">
        <v>3.2326205905940801</v>
      </c>
      <c r="EW1319" s="163">
        <v>3.0991407466677101</v>
      </c>
      <c r="EX1319" s="283">
        <v>0.24089589715003901</v>
      </c>
    </row>
    <row r="1320" spans="1:154" ht="13" customHeight="1">
      <c r="A1320" s="160" t="s">
        <v>19</v>
      </c>
      <c r="C1320" s="160">
        <v>681751</v>
      </c>
      <c r="D1320" s="160">
        <v>24914</v>
      </c>
      <c r="E1320" s="160" t="s">
        <v>470</v>
      </c>
      <c r="F1320" s="160" t="s">
        <v>470</v>
      </c>
      <c r="G1320" s="175"/>
      <c r="H1320" s="162" t="s">
        <v>582</v>
      </c>
      <c r="I1320" s="162" t="s">
        <v>4402</v>
      </c>
      <c r="J1320" s="160">
        <v>26</v>
      </c>
      <c r="Z1320" s="163"/>
      <c r="BT1320" s="480"/>
      <c r="BU1320" s="481"/>
      <c r="BV1320" s="482"/>
      <c r="BW1320" s="480"/>
      <c r="BX1320" s="480"/>
      <c r="BY1320" s="480"/>
      <c r="BZ1320" s="480"/>
      <c r="CA1320" s="481"/>
      <c r="CB1320" s="482"/>
      <c r="CC1320" s="480"/>
      <c r="CD1320" s="481"/>
      <c r="CE1320" s="483"/>
      <c r="CF1320" s="482"/>
      <c r="CG1320" s="480"/>
      <c r="CH1320" s="481"/>
      <c r="CI1320" s="483"/>
      <c r="CJ1320" s="482"/>
      <c r="CK1320" s="480"/>
      <c r="CL1320" s="481"/>
      <c r="CM1320" s="483"/>
      <c r="CN1320" s="482"/>
      <c r="CO1320" s="480"/>
      <c r="CP1320" s="481"/>
      <c r="CQ1320" s="483"/>
      <c r="CR1320" s="482"/>
      <c r="DH1320" s="183"/>
      <c r="DJ1320" s="163">
        <v>1</v>
      </c>
      <c r="DK1320" s="163">
        <v>0</v>
      </c>
      <c r="DL1320" s="163">
        <v>0</v>
      </c>
      <c r="DM1320" s="163">
        <v>0</v>
      </c>
      <c r="DN1320" s="163">
        <v>0</v>
      </c>
      <c r="DO1320" s="163">
        <v>0</v>
      </c>
      <c r="DP1320" s="163">
        <v>4</v>
      </c>
      <c r="DR1320" s="163">
        <v>4</v>
      </c>
      <c r="DS1320" s="163">
        <v>14</v>
      </c>
      <c r="DT1320" s="163">
        <v>2</v>
      </c>
      <c r="DU1320" s="163">
        <v>1</v>
      </c>
      <c r="DV1320" s="163">
        <v>1</v>
      </c>
      <c r="DW1320" s="163">
        <v>0</v>
      </c>
      <c r="DX1320" s="163">
        <v>0</v>
      </c>
      <c r="DY1320" s="163">
        <v>0</v>
      </c>
      <c r="DZ1320" s="163">
        <v>0</v>
      </c>
      <c r="EA1320" s="163">
        <v>0</v>
      </c>
      <c r="EB1320" s="163">
        <v>0</v>
      </c>
      <c r="EC1320" s="163">
        <v>4</v>
      </c>
      <c r="ED1320" s="163">
        <v>9</v>
      </c>
      <c r="EE1320" s="163">
        <v>0</v>
      </c>
      <c r="EF1320" s="163">
        <v>0</v>
      </c>
      <c r="EG1320" s="163">
        <v>4.5</v>
      </c>
      <c r="EH1320" s="163">
        <v>0.5</v>
      </c>
      <c r="EI1320" s="163">
        <v>38.7846005410956</v>
      </c>
      <c r="EJ1320" s="163">
        <v>0.14285714285714199</v>
      </c>
      <c r="EK1320" s="163">
        <v>0.2</v>
      </c>
      <c r="EL1320" s="163">
        <v>0.44444444399999999</v>
      </c>
      <c r="EM1320" s="163">
        <v>0.33333333300000001</v>
      </c>
      <c r="EN1320" s="163">
        <v>0.222222222</v>
      </c>
      <c r="EO1320" s="163">
        <v>0.1</v>
      </c>
      <c r="EP1320" s="163">
        <v>0.2</v>
      </c>
      <c r="EQ1320" s="163">
        <v>0.12765957</v>
      </c>
      <c r="ER1320" s="163">
        <v>-6.1161571773673602E-2</v>
      </c>
      <c r="ES1320" s="163">
        <v>2.25</v>
      </c>
      <c r="ET1320" s="163">
        <v>2.42</v>
      </c>
      <c r="EU1320" s="163">
        <v>1.08574790954589</v>
      </c>
      <c r="EV1320" s="163">
        <v>1.82302320450544</v>
      </c>
      <c r="EW1320" s="163">
        <v>1.9858591293982599</v>
      </c>
      <c r="EX1320" s="283">
        <v>0.18562813103199</v>
      </c>
    </row>
    <row r="1321" spans="1:154" ht="13" customHeight="1">
      <c r="A1321" s="160" t="s">
        <v>19</v>
      </c>
      <c r="C1321" s="160">
        <v>701552</v>
      </c>
      <c r="D1321" s="160">
        <v>29542</v>
      </c>
      <c r="E1321" s="160" t="s">
        <v>276</v>
      </c>
      <c r="F1321" s="160" t="s">
        <v>276</v>
      </c>
      <c r="G1321" s="175"/>
      <c r="H1321" s="162" t="s">
        <v>4452</v>
      </c>
      <c r="I1321" s="162" t="s">
        <v>1894</v>
      </c>
      <c r="J1321" s="160">
        <v>25</v>
      </c>
      <c r="Z1321" s="163"/>
      <c r="BT1321" s="480"/>
      <c r="BU1321" s="481"/>
      <c r="BV1321" s="482"/>
      <c r="BW1321" s="480"/>
      <c r="BX1321" s="480"/>
      <c r="BY1321" s="480"/>
      <c r="BZ1321" s="480"/>
      <c r="CA1321" s="481"/>
      <c r="CB1321" s="482"/>
      <c r="CC1321" s="480"/>
      <c r="CD1321" s="481"/>
      <c r="CE1321" s="483"/>
      <c r="CF1321" s="482"/>
      <c r="CG1321" s="480"/>
      <c r="CH1321" s="481"/>
      <c r="CI1321" s="483"/>
      <c r="CJ1321" s="482"/>
      <c r="CK1321" s="480"/>
      <c r="CL1321" s="481"/>
      <c r="CM1321" s="483"/>
      <c r="CN1321" s="482"/>
      <c r="CO1321" s="480"/>
      <c r="CP1321" s="481"/>
      <c r="CQ1321" s="483"/>
      <c r="CR1321" s="482"/>
      <c r="DH1321" s="183"/>
      <c r="DJ1321" s="163">
        <v>5</v>
      </c>
      <c r="DK1321" s="163">
        <v>0</v>
      </c>
      <c r="DL1321" s="163">
        <v>0</v>
      </c>
      <c r="DM1321" s="163">
        <v>1</v>
      </c>
      <c r="DN1321" s="163">
        <v>0</v>
      </c>
      <c r="DO1321" s="163">
        <v>1</v>
      </c>
      <c r="DP1321" s="163">
        <v>6.2</v>
      </c>
      <c r="DR1321" s="163">
        <v>6.1999998092651296</v>
      </c>
      <c r="DS1321" s="163">
        <v>24</v>
      </c>
      <c r="DT1321" s="163">
        <v>3</v>
      </c>
      <c r="DU1321" s="163">
        <v>1</v>
      </c>
      <c r="DV1321" s="163">
        <v>1</v>
      </c>
      <c r="DW1321" s="163">
        <v>0</v>
      </c>
      <c r="DX1321" s="163">
        <v>1</v>
      </c>
      <c r="DY1321" s="163">
        <v>0</v>
      </c>
      <c r="DZ1321" s="163">
        <v>0</v>
      </c>
      <c r="EA1321" s="163">
        <v>1</v>
      </c>
      <c r="EB1321" s="163">
        <v>0</v>
      </c>
      <c r="EC1321" s="163">
        <v>2</v>
      </c>
      <c r="ED1321" s="163">
        <v>2.7000006437303101</v>
      </c>
      <c r="EE1321" s="163">
        <v>1.35000032186515</v>
      </c>
      <c r="EF1321" s="163">
        <v>0</v>
      </c>
      <c r="EG1321" s="163">
        <v>4.0500009655954701</v>
      </c>
      <c r="EH1321" s="163">
        <v>0.60000014305118099</v>
      </c>
      <c r="EI1321" s="163">
        <v>46.307253999564303</v>
      </c>
      <c r="EJ1321" s="163">
        <v>0.13043478260869501</v>
      </c>
      <c r="EK1321" s="163">
        <v>0.14285714285714199</v>
      </c>
      <c r="EL1321" s="163">
        <v>0.28571428500000001</v>
      </c>
      <c r="EM1321" s="163">
        <v>0.19047618999999999</v>
      </c>
      <c r="EN1321" s="163">
        <v>0.52380952300000005</v>
      </c>
      <c r="EO1321" s="163">
        <v>0</v>
      </c>
      <c r="EP1321" s="163">
        <v>0.33333332999999998</v>
      </c>
      <c r="EQ1321" s="163">
        <v>8.3333329999999997E-2</v>
      </c>
      <c r="ER1321" s="163">
        <v>0.17600313476035701</v>
      </c>
      <c r="ES1321" s="163">
        <v>1.35000032186515</v>
      </c>
      <c r="ET1321" s="163">
        <v>2.93</v>
      </c>
      <c r="EU1321" s="163">
        <v>2.9357478737831002</v>
      </c>
      <c r="EV1321" s="163">
        <v>5.36875692722416</v>
      </c>
      <c r="EW1321" s="163">
        <v>5.6151218732848101</v>
      </c>
      <c r="EX1321" s="283">
        <v>0.14212834835052399</v>
      </c>
    </row>
    <row r="1322" spans="1:154" ht="13" customHeight="1">
      <c r="A1322" s="160" t="s">
        <v>19</v>
      </c>
      <c r="C1322" s="160">
        <v>806188</v>
      </c>
      <c r="D1322" s="160">
        <v>31815</v>
      </c>
      <c r="E1322" s="160" t="s">
        <v>686</v>
      </c>
      <c r="F1322" s="160" t="s">
        <v>686</v>
      </c>
      <c r="G1322" s="175"/>
      <c r="H1322" s="162" t="s">
        <v>70</v>
      </c>
      <c r="I1322" s="162" t="s">
        <v>3102</v>
      </c>
      <c r="J1322" s="160">
        <v>27</v>
      </c>
      <c r="Z1322" s="163"/>
      <c r="BT1322" s="480"/>
      <c r="BU1322" s="481"/>
      <c r="BV1322" s="482"/>
      <c r="BW1322" s="480"/>
      <c r="BX1322" s="480"/>
      <c r="BY1322" s="480"/>
      <c r="BZ1322" s="480"/>
      <c r="CA1322" s="481"/>
      <c r="CB1322" s="482"/>
      <c r="CC1322" s="480"/>
      <c r="CD1322" s="481"/>
      <c r="CE1322" s="483"/>
      <c r="CF1322" s="482"/>
      <c r="CG1322" s="480"/>
      <c r="CH1322" s="481"/>
      <c r="CI1322" s="483"/>
      <c r="CJ1322" s="482"/>
      <c r="CK1322" s="480"/>
      <c r="CL1322" s="481"/>
      <c r="CM1322" s="483"/>
      <c r="CN1322" s="482"/>
      <c r="CO1322" s="480"/>
      <c r="CP1322" s="481"/>
      <c r="CQ1322" s="483"/>
      <c r="CR1322" s="482"/>
      <c r="DH1322" s="183"/>
      <c r="DJ1322" s="163">
        <v>20</v>
      </c>
      <c r="DK1322" s="163">
        <v>1</v>
      </c>
      <c r="DL1322" s="163">
        <v>0</v>
      </c>
      <c r="DM1322" s="163">
        <v>2</v>
      </c>
      <c r="DN1322" s="163">
        <v>4</v>
      </c>
      <c r="DO1322" s="163">
        <v>0</v>
      </c>
      <c r="DP1322" s="163">
        <v>27</v>
      </c>
      <c r="DQ1322" s="163">
        <v>1</v>
      </c>
      <c r="DR1322" s="163">
        <v>26</v>
      </c>
      <c r="DS1322" s="163">
        <v>113</v>
      </c>
      <c r="DT1322" s="163">
        <v>24</v>
      </c>
      <c r="DU1322" s="163">
        <v>10</v>
      </c>
      <c r="DV1322" s="163">
        <v>8</v>
      </c>
      <c r="DW1322" s="163">
        <v>2</v>
      </c>
      <c r="DX1322" s="163">
        <v>8</v>
      </c>
      <c r="DY1322" s="163">
        <v>1</v>
      </c>
      <c r="DZ1322" s="163">
        <v>2</v>
      </c>
      <c r="EA1322" s="163">
        <v>4</v>
      </c>
      <c r="EB1322" s="163">
        <v>0</v>
      </c>
      <c r="EC1322" s="163">
        <v>19</v>
      </c>
      <c r="ED1322" s="163">
        <v>6.3333342281389902</v>
      </c>
      <c r="EE1322" s="163">
        <v>2.6666670434269402</v>
      </c>
      <c r="EF1322" s="163">
        <v>0.66666676085673504</v>
      </c>
      <c r="EG1322" s="163">
        <v>8.0000011302808307</v>
      </c>
      <c r="EH1322" s="163">
        <v>1.18518535263419</v>
      </c>
      <c r="EI1322" s="163">
        <v>91.471110126574303</v>
      </c>
      <c r="EJ1322" s="163">
        <v>0.233009708737864</v>
      </c>
      <c r="EK1322" s="163">
        <v>0.26829268292682901</v>
      </c>
      <c r="EL1322" s="163">
        <v>0.54216867400000002</v>
      </c>
      <c r="EM1322" s="163">
        <v>0.21686746900000001</v>
      </c>
      <c r="EN1322" s="163">
        <v>0.240963855</v>
      </c>
      <c r="EO1322" s="163">
        <v>5.9523810000000003E-2</v>
      </c>
      <c r="EP1322" s="163">
        <v>0.41666667000000002</v>
      </c>
      <c r="EQ1322" s="163">
        <v>7.8341010000000003E-2</v>
      </c>
      <c r="ER1322" s="163">
        <v>-8.6049896117807806E-2</v>
      </c>
      <c r="ES1322" s="163">
        <v>2.6666670434269402</v>
      </c>
      <c r="ET1322" s="163">
        <v>4.59</v>
      </c>
      <c r="EU1322" s="163">
        <v>3.7524146704026302</v>
      </c>
      <c r="EV1322" s="163">
        <v>3.8817114219437299</v>
      </c>
      <c r="EW1322" s="163">
        <v>3.7588032192018601</v>
      </c>
      <c r="EX1322" s="283">
        <v>0.13895693514495999</v>
      </c>
    </row>
    <row r="1323" spans="1:154" ht="13" customHeight="1">
      <c r="A1323" s="160" t="s">
        <v>19</v>
      </c>
      <c r="C1323" s="160">
        <v>694819</v>
      </c>
      <c r="D1323" s="160">
        <v>31623</v>
      </c>
      <c r="E1323" s="160" t="s">
        <v>563</v>
      </c>
      <c r="F1323" s="160" t="s">
        <v>563</v>
      </c>
      <c r="G1323" s="175"/>
      <c r="H1323" s="162" t="s">
        <v>4490</v>
      </c>
      <c r="I1323" s="162" t="s">
        <v>576</v>
      </c>
      <c r="J1323" s="160">
        <v>23</v>
      </c>
      <c r="Z1323" s="163"/>
      <c r="BT1323" s="480"/>
      <c r="BU1323" s="481"/>
      <c r="BV1323" s="482"/>
      <c r="BW1323" s="480"/>
      <c r="BX1323" s="480"/>
      <c r="BY1323" s="480"/>
      <c r="BZ1323" s="480"/>
      <c r="CA1323" s="481"/>
      <c r="CB1323" s="482"/>
      <c r="CC1323" s="480"/>
      <c r="CD1323" s="481"/>
      <c r="CE1323" s="483"/>
      <c r="CF1323" s="482"/>
      <c r="CG1323" s="480"/>
      <c r="CH1323" s="481"/>
      <c r="CI1323" s="483"/>
      <c r="CJ1323" s="482"/>
      <c r="CK1323" s="480"/>
      <c r="CL1323" s="481"/>
      <c r="CM1323" s="483"/>
      <c r="CN1323" s="482"/>
      <c r="CO1323" s="480"/>
      <c r="CP1323" s="481"/>
      <c r="CQ1323" s="483"/>
      <c r="CR1323" s="482"/>
      <c r="DH1323" s="183"/>
      <c r="DJ1323" s="163">
        <v>4</v>
      </c>
      <c r="DK1323" s="163">
        <v>4</v>
      </c>
      <c r="DL1323" s="163">
        <v>0</v>
      </c>
      <c r="DM1323" s="163">
        <v>3</v>
      </c>
      <c r="DN1323" s="163">
        <v>1</v>
      </c>
      <c r="DO1323" s="163">
        <v>0</v>
      </c>
      <c r="DP1323" s="163">
        <v>19.2</v>
      </c>
      <c r="DQ1323" s="163">
        <v>19.2000007629394</v>
      </c>
      <c r="DS1323" s="163">
        <v>75</v>
      </c>
      <c r="DT1323" s="163">
        <v>8</v>
      </c>
      <c r="DU1323" s="163">
        <v>7</v>
      </c>
      <c r="DV1323" s="163">
        <v>7</v>
      </c>
      <c r="DW1323" s="163">
        <v>3</v>
      </c>
      <c r="DX1323" s="163">
        <v>10</v>
      </c>
      <c r="DY1323" s="163">
        <v>0</v>
      </c>
      <c r="DZ1323" s="163">
        <v>0</v>
      </c>
      <c r="EA1323" s="163">
        <v>0</v>
      </c>
      <c r="EB1323" s="163">
        <v>0</v>
      </c>
      <c r="EC1323" s="163">
        <v>21</v>
      </c>
      <c r="ED1323" s="163">
        <v>9.6101698022024404</v>
      </c>
      <c r="EE1323" s="163">
        <v>4.5762713343821098</v>
      </c>
      <c r="EF1323" s="163">
        <v>1.3728814003146299</v>
      </c>
      <c r="EG1323" s="163">
        <v>3.6610170675056901</v>
      </c>
      <c r="EH1323" s="163">
        <v>0.91525426687642297</v>
      </c>
      <c r="EI1323" s="163">
        <v>70.638169509263193</v>
      </c>
      <c r="EJ1323" s="163">
        <v>0.123076923076923</v>
      </c>
      <c r="EK1323" s="163">
        <v>0.12195121951219499</v>
      </c>
      <c r="EL1323" s="163">
        <v>0.38636363600000001</v>
      </c>
      <c r="EM1323" s="163">
        <v>0.159090909</v>
      </c>
      <c r="EN1323" s="163">
        <v>0.45454545400000002</v>
      </c>
      <c r="EO1323" s="163">
        <v>4.5454550000000003E-2</v>
      </c>
      <c r="EP1323" s="163">
        <v>0.43181818</v>
      </c>
      <c r="EQ1323" s="163">
        <v>0.12101911</v>
      </c>
      <c r="ER1323" s="163">
        <v>0.13837346774472201</v>
      </c>
      <c r="ES1323" s="163">
        <v>3.2033899340674798</v>
      </c>
      <c r="ET1323" s="163">
        <v>2.46</v>
      </c>
      <c r="EU1323" s="163">
        <v>4.4586293098605303</v>
      </c>
      <c r="EV1323" s="163">
        <v>3.9751214195711602</v>
      </c>
      <c r="EW1323" s="163">
        <v>4.0910248223149601</v>
      </c>
      <c r="EX1323" s="283">
        <v>0.13476474583148901</v>
      </c>
    </row>
    <row r="1324" spans="1:154" ht="13" customHeight="1">
      <c r="A1324" s="160" t="s">
        <v>19</v>
      </c>
      <c r="C1324" s="160">
        <v>695505</v>
      </c>
      <c r="D1324" s="160">
        <v>35333</v>
      </c>
      <c r="E1324" s="160" t="s">
        <v>188</v>
      </c>
      <c r="F1324" s="160" t="s">
        <v>188</v>
      </c>
      <c r="G1324" s="175"/>
      <c r="H1324" s="162" t="s">
        <v>2227</v>
      </c>
      <c r="I1324" s="162" t="s">
        <v>352</v>
      </c>
      <c r="J1324" s="160">
        <v>22</v>
      </c>
      <c r="Z1324" s="163"/>
      <c r="BT1324" s="480"/>
      <c r="BU1324" s="481"/>
      <c r="BV1324" s="482"/>
      <c r="BW1324" s="480"/>
      <c r="BX1324" s="480"/>
      <c r="BY1324" s="480"/>
      <c r="BZ1324" s="480"/>
      <c r="CA1324" s="481"/>
      <c r="CB1324" s="482"/>
      <c r="CC1324" s="480"/>
      <c r="CD1324" s="481"/>
      <c r="CE1324" s="483"/>
      <c r="CF1324" s="482"/>
      <c r="CG1324" s="480"/>
      <c r="CH1324" s="481"/>
      <c r="CI1324" s="483"/>
      <c r="CJ1324" s="482"/>
      <c r="CK1324" s="480"/>
      <c r="CL1324" s="481"/>
      <c r="CM1324" s="483"/>
      <c r="CN1324" s="482"/>
      <c r="CO1324" s="480"/>
      <c r="CP1324" s="481"/>
      <c r="CQ1324" s="483"/>
      <c r="CR1324" s="482"/>
      <c r="DH1324" s="183"/>
      <c r="DJ1324" s="163">
        <v>3</v>
      </c>
      <c r="DK1324" s="163">
        <v>3</v>
      </c>
      <c r="DL1324" s="163">
        <v>0</v>
      </c>
      <c r="DM1324" s="163">
        <v>0</v>
      </c>
      <c r="DN1324" s="163">
        <v>1</v>
      </c>
      <c r="DO1324" s="163">
        <v>0</v>
      </c>
      <c r="DP1324" s="163">
        <v>10</v>
      </c>
      <c r="DQ1324" s="163">
        <v>10</v>
      </c>
      <c r="DS1324" s="163">
        <v>49</v>
      </c>
      <c r="DT1324" s="163">
        <v>13</v>
      </c>
      <c r="DU1324" s="163">
        <v>11</v>
      </c>
      <c r="DV1324" s="163">
        <v>9</v>
      </c>
      <c r="DW1324" s="163">
        <v>2</v>
      </c>
      <c r="DX1324" s="163">
        <v>6</v>
      </c>
      <c r="DY1324" s="163">
        <v>0</v>
      </c>
      <c r="DZ1324" s="163">
        <v>0</v>
      </c>
      <c r="EA1324" s="163">
        <v>0</v>
      </c>
      <c r="EB1324" s="163">
        <v>0</v>
      </c>
      <c r="EC1324" s="163">
        <v>15</v>
      </c>
      <c r="ED1324" s="163">
        <v>13.5000012874604</v>
      </c>
      <c r="EE1324" s="163">
        <v>5.4000005149841801</v>
      </c>
      <c r="EF1324" s="163">
        <v>1.80000017166139</v>
      </c>
      <c r="EG1324" s="163">
        <v>11.700001115798999</v>
      </c>
      <c r="EH1324" s="163">
        <v>1.90000018119813</v>
      </c>
      <c r="EI1324" s="163">
        <v>146.63961668831601</v>
      </c>
      <c r="EJ1324" s="163">
        <v>0.30232558139534799</v>
      </c>
      <c r="EK1324" s="163">
        <v>0.42307692307692302</v>
      </c>
      <c r="EL1324" s="163">
        <v>0.35714285699999998</v>
      </c>
      <c r="EM1324" s="163">
        <v>0.28571428500000001</v>
      </c>
      <c r="EN1324" s="163">
        <v>0.35714285699999998</v>
      </c>
      <c r="EO1324" s="163">
        <v>0.10714286000000001</v>
      </c>
      <c r="EP1324" s="163">
        <v>0.57142857000000002</v>
      </c>
      <c r="EQ1324" s="163">
        <v>0.10731707</v>
      </c>
      <c r="ER1324" s="163">
        <v>5.0885096425004502E-2</v>
      </c>
      <c r="ES1324" s="163">
        <v>8.1000007724762693</v>
      </c>
      <c r="ET1324" s="163">
        <v>5.95</v>
      </c>
      <c r="EU1324" s="163">
        <v>4.4857480430603101</v>
      </c>
      <c r="EV1324" s="163">
        <v>3.3602985256481701</v>
      </c>
      <c r="EW1324" s="163">
        <v>3.6514930603515601</v>
      </c>
      <c r="EX1324" s="283">
        <v>0.132539361715316</v>
      </c>
    </row>
    <row r="1325" spans="1:154" ht="13" customHeight="1">
      <c r="A1325" s="160" t="s">
        <v>19</v>
      </c>
      <c r="C1325" s="160">
        <v>689254</v>
      </c>
      <c r="D1325" s="160">
        <v>31553</v>
      </c>
      <c r="E1325" s="160" t="s">
        <v>470</v>
      </c>
      <c r="F1325" s="160" t="s">
        <v>470</v>
      </c>
      <c r="G1325" s="175"/>
      <c r="H1325" s="162" t="s">
        <v>4484</v>
      </c>
      <c r="I1325" s="162" t="s">
        <v>1948</v>
      </c>
      <c r="J1325" s="160">
        <v>23</v>
      </c>
      <c r="Z1325" s="163"/>
      <c r="BT1325" s="480"/>
      <c r="BU1325" s="481"/>
      <c r="BV1325" s="482"/>
      <c r="BW1325" s="480"/>
      <c r="BX1325" s="480"/>
      <c r="BY1325" s="480"/>
      <c r="BZ1325" s="480"/>
      <c r="CA1325" s="481"/>
      <c r="CB1325" s="482"/>
      <c r="CC1325" s="480"/>
      <c r="CD1325" s="481"/>
      <c r="CE1325" s="483"/>
      <c r="CF1325" s="482"/>
      <c r="CG1325" s="480"/>
      <c r="CH1325" s="481"/>
      <c r="CI1325" s="483"/>
      <c r="CJ1325" s="482"/>
      <c r="CK1325" s="480"/>
      <c r="CL1325" s="481"/>
      <c r="CM1325" s="483"/>
      <c r="CN1325" s="482"/>
      <c r="CO1325" s="480"/>
      <c r="CP1325" s="481"/>
      <c r="CQ1325" s="483"/>
      <c r="CR1325" s="482"/>
      <c r="DH1325" s="183"/>
      <c r="DJ1325" s="163">
        <v>37</v>
      </c>
      <c r="DK1325" s="163">
        <v>0</v>
      </c>
      <c r="DL1325" s="163">
        <v>0</v>
      </c>
      <c r="DM1325" s="163">
        <v>3</v>
      </c>
      <c r="DN1325" s="163">
        <v>2</v>
      </c>
      <c r="DO1325" s="163">
        <v>0</v>
      </c>
      <c r="DP1325" s="163">
        <v>34</v>
      </c>
      <c r="DR1325" s="163">
        <v>34</v>
      </c>
      <c r="DS1325" s="163">
        <v>145</v>
      </c>
      <c r="DT1325" s="163">
        <v>28</v>
      </c>
      <c r="DU1325" s="163">
        <v>22</v>
      </c>
      <c r="DV1325" s="163">
        <v>21</v>
      </c>
      <c r="DW1325" s="163">
        <v>4</v>
      </c>
      <c r="DX1325" s="163">
        <v>16</v>
      </c>
      <c r="DY1325" s="163">
        <v>3</v>
      </c>
      <c r="DZ1325" s="163">
        <v>1</v>
      </c>
      <c r="EA1325" s="163">
        <v>0</v>
      </c>
      <c r="EB1325" s="163">
        <v>0</v>
      </c>
      <c r="EC1325" s="163">
        <v>38</v>
      </c>
      <c r="ED1325" s="163">
        <v>10.058825786551401</v>
      </c>
      <c r="EE1325" s="163">
        <v>4.2352950680216699</v>
      </c>
      <c r="EF1325" s="163">
        <v>1.0588237670054099</v>
      </c>
      <c r="EG1325" s="163">
        <v>7.4117663690379301</v>
      </c>
      <c r="EH1325" s="163">
        <v>1.2941179374510601</v>
      </c>
      <c r="EI1325" s="163">
        <v>100.383694514212</v>
      </c>
      <c r="EJ1325" s="163">
        <v>0.21875</v>
      </c>
      <c r="EK1325" s="163">
        <v>0.27906976744186002</v>
      </c>
      <c r="EL1325" s="163">
        <v>0.39772727200000002</v>
      </c>
      <c r="EM1325" s="163">
        <v>0.17045454500000001</v>
      </c>
      <c r="EN1325" s="163">
        <v>0.43181818100000002</v>
      </c>
      <c r="EO1325" s="163">
        <v>6.6666669999999997E-2</v>
      </c>
      <c r="EP1325" s="163">
        <v>0.34444444000000002</v>
      </c>
      <c r="EQ1325" s="163">
        <v>0.12142857</v>
      </c>
      <c r="ER1325" s="163">
        <v>-0.52481529631399004</v>
      </c>
      <c r="ES1325" s="163">
        <v>5.55882477677845</v>
      </c>
      <c r="ET1325" s="163">
        <v>3.27</v>
      </c>
      <c r="EU1325" s="163">
        <v>3.8798657347999601</v>
      </c>
      <c r="EV1325" s="163">
        <v>3.99848112662022</v>
      </c>
      <c r="EW1325" s="163">
        <v>3.6091912257817498</v>
      </c>
      <c r="EX1325" s="283">
        <v>0.120099477469921</v>
      </c>
    </row>
    <row r="1326" spans="1:154" ht="13" customHeight="1">
      <c r="A1326" s="160" t="s">
        <v>19</v>
      </c>
      <c r="C1326" s="160">
        <v>681895</v>
      </c>
      <c r="D1326" s="160">
        <v>24995</v>
      </c>
      <c r="E1326" s="160" t="s">
        <v>2170</v>
      </c>
      <c r="F1326" s="160" t="s">
        <v>2170</v>
      </c>
      <c r="G1326" s="175"/>
      <c r="H1326" s="162" t="s">
        <v>4403</v>
      </c>
      <c r="I1326" s="162" t="s">
        <v>236</v>
      </c>
      <c r="J1326" s="160">
        <v>28</v>
      </c>
      <c r="Z1326" s="163"/>
      <c r="BT1326" s="480"/>
      <c r="BU1326" s="481"/>
      <c r="BV1326" s="482"/>
      <c r="BW1326" s="480"/>
      <c r="BX1326" s="480"/>
      <c r="BY1326" s="480"/>
      <c r="BZ1326" s="480"/>
      <c r="CA1326" s="481"/>
      <c r="CB1326" s="482"/>
      <c r="CC1326" s="480"/>
      <c r="CD1326" s="481"/>
      <c r="CE1326" s="483"/>
      <c r="CF1326" s="482"/>
      <c r="CG1326" s="480"/>
      <c r="CH1326" s="481"/>
      <c r="CI1326" s="483"/>
      <c r="CJ1326" s="482"/>
      <c r="CK1326" s="480"/>
      <c r="CL1326" s="481"/>
      <c r="CM1326" s="483"/>
      <c r="CN1326" s="482"/>
      <c r="CO1326" s="480"/>
      <c r="CP1326" s="481"/>
      <c r="CQ1326" s="483"/>
      <c r="CR1326" s="482"/>
      <c r="DH1326" s="183"/>
      <c r="DJ1326" s="163">
        <v>5</v>
      </c>
      <c r="DK1326" s="163">
        <v>0</v>
      </c>
      <c r="DL1326" s="163">
        <v>0</v>
      </c>
      <c r="DM1326" s="163">
        <v>0</v>
      </c>
      <c r="DN1326" s="163">
        <v>0</v>
      </c>
      <c r="DO1326" s="163">
        <v>0</v>
      </c>
      <c r="DP1326" s="163">
        <v>5.0999999999999996</v>
      </c>
      <c r="DR1326" s="163">
        <v>5.0999999046325604</v>
      </c>
      <c r="DS1326" s="163">
        <v>26</v>
      </c>
      <c r="DT1326" s="163">
        <v>5</v>
      </c>
      <c r="DU1326" s="163">
        <v>1</v>
      </c>
      <c r="DV1326" s="163">
        <v>1</v>
      </c>
      <c r="DW1326" s="163">
        <v>0</v>
      </c>
      <c r="DX1326" s="163">
        <v>5</v>
      </c>
      <c r="DY1326" s="163">
        <v>0</v>
      </c>
      <c r="DZ1326" s="163">
        <v>0</v>
      </c>
      <c r="EA1326" s="163">
        <v>1</v>
      </c>
      <c r="EB1326" s="163">
        <v>1</v>
      </c>
      <c r="EC1326" s="163">
        <v>11</v>
      </c>
      <c r="ED1326" s="163">
        <v>18.562504425645901</v>
      </c>
      <c r="EE1326" s="163">
        <v>8.4375020116572408</v>
      </c>
      <c r="EF1326" s="163">
        <v>0</v>
      </c>
      <c r="EG1326" s="163">
        <v>8.4375020116572408</v>
      </c>
      <c r="EH1326" s="163">
        <v>1.87500044703494</v>
      </c>
      <c r="EI1326" s="163">
        <v>145.442286705252</v>
      </c>
      <c r="EJ1326" s="163">
        <v>0.238095238095238</v>
      </c>
      <c r="EK1326" s="163">
        <v>0.5</v>
      </c>
      <c r="EL1326" s="163">
        <v>0.4</v>
      </c>
      <c r="EM1326" s="163">
        <v>0.2</v>
      </c>
      <c r="EN1326" s="163">
        <v>0.4</v>
      </c>
      <c r="EO1326" s="163">
        <v>0.1</v>
      </c>
      <c r="EP1326" s="163">
        <v>0.5</v>
      </c>
      <c r="EQ1326" s="163">
        <v>0.11666667</v>
      </c>
      <c r="ER1326" s="163">
        <v>-0.183872292351871</v>
      </c>
      <c r="ES1326" s="163">
        <v>1.6875004023314399</v>
      </c>
      <c r="ET1326" s="163">
        <v>3.42</v>
      </c>
      <c r="EU1326" s="163">
        <v>1.7732475966214301</v>
      </c>
      <c r="EV1326" s="163">
        <v>2.8791608027310098</v>
      </c>
      <c r="EW1326" s="163">
        <v>3.2323385872710699</v>
      </c>
      <c r="EX1326" s="283">
        <v>0.108496613800525</v>
      </c>
    </row>
    <row r="1327" spans="1:154" ht="13" customHeight="1">
      <c r="A1327" s="160" t="s">
        <v>19</v>
      </c>
      <c r="C1327" s="160">
        <v>701519</v>
      </c>
      <c r="D1327" s="160">
        <v>30180</v>
      </c>
      <c r="E1327" s="160" t="s">
        <v>567</v>
      </c>
      <c r="F1327" s="160" t="s">
        <v>567</v>
      </c>
      <c r="G1327" s="175"/>
      <c r="H1327" s="162" t="s">
        <v>181</v>
      </c>
      <c r="I1327" s="162" t="s">
        <v>118</v>
      </c>
      <c r="J1327" s="160">
        <v>25</v>
      </c>
      <c r="Z1327" s="163"/>
      <c r="BT1327" s="480"/>
      <c r="BU1327" s="481"/>
      <c r="BV1327" s="482"/>
      <c r="BW1327" s="480"/>
      <c r="BX1327" s="480"/>
      <c r="BY1327" s="480"/>
      <c r="BZ1327" s="480"/>
      <c r="CA1327" s="481"/>
      <c r="CB1327" s="482"/>
      <c r="CC1327" s="480"/>
      <c r="CD1327" s="481"/>
      <c r="CE1327" s="483"/>
      <c r="CF1327" s="482"/>
      <c r="CG1327" s="480"/>
      <c r="CH1327" s="481"/>
      <c r="CI1327" s="483"/>
      <c r="CJ1327" s="482"/>
      <c r="CK1327" s="480"/>
      <c r="CL1327" s="481"/>
      <c r="CM1327" s="483"/>
      <c r="CN1327" s="482"/>
      <c r="CO1327" s="480"/>
      <c r="CP1327" s="481"/>
      <c r="CQ1327" s="483"/>
      <c r="CR1327" s="482"/>
      <c r="DH1327" s="183"/>
      <c r="DJ1327" s="163">
        <v>1</v>
      </c>
      <c r="DK1327" s="163">
        <v>0</v>
      </c>
      <c r="DL1327" s="163">
        <v>0</v>
      </c>
      <c r="DM1327" s="163">
        <v>0</v>
      </c>
      <c r="DN1327" s="163">
        <v>0</v>
      </c>
      <c r="DO1327" s="163">
        <v>0</v>
      </c>
      <c r="DP1327" s="163">
        <v>4</v>
      </c>
      <c r="DR1327" s="163">
        <v>4</v>
      </c>
      <c r="DS1327" s="163">
        <v>20</v>
      </c>
      <c r="DT1327" s="163">
        <v>9</v>
      </c>
      <c r="DU1327" s="163">
        <v>5</v>
      </c>
      <c r="DV1327" s="163">
        <v>5</v>
      </c>
      <c r="DW1327" s="163">
        <v>0</v>
      </c>
      <c r="DX1327" s="163">
        <v>0</v>
      </c>
      <c r="DY1327" s="163">
        <v>0</v>
      </c>
      <c r="DZ1327" s="163">
        <v>0</v>
      </c>
      <c r="EA1327" s="163">
        <v>1</v>
      </c>
      <c r="EB1327" s="163">
        <v>0</v>
      </c>
      <c r="EC1327" s="163">
        <v>1</v>
      </c>
      <c r="ED1327" s="163">
        <v>2.25</v>
      </c>
      <c r="EE1327" s="163">
        <v>0</v>
      </c>
      <c r="EF1327" s="163">
        <v>0</v>
      </c>
      <c r="EG1327" s="163">
        <v>20.25</v>
      </c>
      <c r="EH1327" s="163">
        <v>2.25</v>
      </c>
      <c r="EI1327" s="163">
        <v>174.53070243492999</v>
      </c>
      <c r="EJ1327" s="163">
        <v>0.45</v>
      </c>
      <c r="EK1327" s="163">
        <v>0.47368421052631499</v>
      </c>
      <c r="EL1327" s="163">
        <v>0.222222222</v>
      </c>
      <c r="EM1327" s="163">
        <v>0.277777777</v>
      </c>
      <c r="EN1327" s="163">
        <v>0.5</v>
      </c>
      <c r="EO1327" s="163">
        <v>0.21052631999999999</v>
      </c>
      <c r="EP1327" s="163">
        <v>0.47368420999999999</v>
      </c>
      <c r="EQ1327" s="163">
        <v>8.8235289999999994E-2</v>
      </c>
      <c r="ER1327" s="163">
        <v>-1.02894394068402E-2</v>
      </c>
      <c r="ES1327" s="163">
        <v>11.25</v>
      </c>
      <c r="ET1327" s="163">
        <v>11.8</v>
      </c>
      <c r="EU1327" s="163">
        <v>2.5857479095458902</v>
      </c>
      <c r="EV1327" s="163">
        <v>5.9034867368638499</v>
      </c>
      <c r="EW1327" s="163">
        <v>5.9557743757629398</v>
      </c>
      <c r="EX1327" s="283">
        <v>0.103206887841224</v>
      </c>
    </row>
    <row r="1328" spans="1:154" ht="13" customHeight="1">
      <c r="A1328" s="160" t="s">
        <v>19</v>
      </c>
      <c r="C1328" s="160">
        <v>688138</v>
      </c>
      <c r="D1328" s="160">
        <v>33699</v>
      </c>
      <c r="E1328" s="160" t="s">
        <v>598</v>
      </c>
      <c r="F1328" s="160" t="s">
        <v>598</v>
      </c>
      <c r="G1328" s="175"/>
      <c r="H1328" s="162" t="s">
        <v>1695</v>
      </c>
      <c r="I1328" s="162" t="s">
        <v>145</v>
      </c>
      <c r="J1328" s="160">
        <v>24</v>
      </c>
      <c r="Z1328" s="163"/>
      <c r="BT1328" s="480"/>
      <c r="BU1328" s="481"/>
      <c r="BV1328" s="482"/>
      <c r="BW1328" s="480"/>
      <c r="BX1328" s="480"/>
      <c r="BY1328" s="480"/>
      <c r="BZ1328" s="480"/>
      <c r="CA1328" s="481"/>
      <c r="CB1328" s="482"/>
      <c r="CC1328" s="480"/>
      <c r="CD1328" s="481"/>
      <c r="CE1328" s="483"/>
      <c r="CF1328" s="482"/>
      <c r="CG1328" s="480"/>
      <c r="CH1328" s="481"/>
      <c r="CI1328" s="483"/>
      <c r="CJ1328" s="482"/>
      <c r="CK1328" s="480"/>
      <c r="CL1328" s="481"/>
      <c r="CM1328" s="483"/>
      <c r="CN1328" s="482"/>
      <c r="CO1328" s="480"/>
      <c r="CP1328" s="481"/>
      <c r="CQ1328" s="483"/>
      <c r="CR1328" s="482"/>
      <c r="DH1328" s="183"/>
      <c r="DJ1328" s="163">
        <v>8</v>
      </c>
      <c r="DK1328" s="163">
        <v>8</v>
      </c>
      <c r="DL1328" s="163">
        <v>0</v>
      </c>
      <c r="DM1328" s="163">
        <v>3</v>
      </c>
      <c r="DN1328" s="163">
        <v>2</v>
      </c>
      <c r="DO1328" s="163">
        <v>0</v>
      </c>
      <c r="DP1328" s="163">
        <v>45.2</v>
      </c>
      <c r="DQ1328" s="163">
        <v>45.200000762939403</v>
      </c>
      <c r="DS1328" s="163">
        <v>190</v>
      </c>
      <c r="DT1328" s="163">
        <v>44</v>
      </c>
      <c r="DU1328" s="163">
        <v>20</v>
      </c>
      <c r="DV1328" s="163">
        <v>15</v>
      </c>
      <c r="DW1328" s="163">
        <v>7</v>
      </c>
      <c r="DX1328" s="163">
        <v>13</v>
      </c>
      <c r="DY1328" s="163">
        <v>0</v>
      </c>
      <c r="DZ1328" s="163">
        <v>2</v>
      </c>
      <c r="EA1328" s="163">
        <v>2</v>
      </c>
      <c r="EB1328" s="163">
        <v>0</v>
      </c>
      <c r="EC1328" s="163">
        <v>33</v>
      </c>
      <c r="ED1328" s="163">
        <v>6.5036499972183304</v>
      </c>
      <c r="EE1328" s="163">
        <v>2.5620439382981299</v>
      </c>
      <c r="EF1328" s="163">
        <v>1.3795621206220701</v>
      </c>
      <c r="EG1328" s="163">
        <v>8.6715333296244399</v>
      </c>
      <c r="EH1328" s="163">
        <v>1.24817525199139</v>
      </c>
      <c r="EI1328" s="163">
        <v>96.819957107535501</v>
      </c>
      <c r="EJ1328" s="163">
        <v>0.251428571428571</v>
      </c>
      <c r="EK1328" s="163">
        <v>0.27407407407407403</v>
      </c>
      <c r="EL1328" s="163">
        <v>0.39716311999999998</v>
      </c>
      <c r="EM1328" s="163">
        <v>0.22695035399999999</v>
      </c>
      <c r="EN1328" s="163">
        <v>0.375886524</v>
      </c>
      <c r="EO1328" s="163">
        <v>9.15493E-2</v>
      </c>
      <c r="EP1328" s="163">
        <v>0.41549296000000002</v>
      </c>
      <c r="EQ1328" s="163">
        <v>7.9207920000000001E-2</v>
      </c>
      <c r="ER1328" s="163">
        <v>0.33290062900099898</v>
      </c>
      <c r="ES1328" s="163">
        <v>2.9562045441901499</v>
      </c>
      <c r="ET1328" s="163">
        <v>4.68</v>
      </c>
      <c r="EU1328" s="163">
        <v>4.6185947102370797</v>
      </c>
      <c r="EV1328" s="163">
        <v>4.3372337003868697</v>
      </c>
      <c r="EW1328" s="163">
        <v>4.4787546260047399</v>
      </c>
      <c r="EX1328" s="283">
        <v>0.102253220975399</v>
      </c>
    </row>
    <row r="1329" spans="1:154" ht="13" customHeight="1">
      <c r="A1329" s="160" t="s">
        <v>19</v>
      </c>
      <c r="C1329" s="160">
        <v>687606</v>
      </c>
      <c r="D1329" s="160">
        <v>25501</v>
      </c>
      <c r="E1329" s="160" t="s">
        <v>470</v>
      </c>
      <c r="F1329" s="160" t="s">
        <v>470</v>
      </c>
      <c r="G1329" s="175"/>
      <c r="H1329" s="162" t="s">
        <v>4409</v>
      </c>
      <c r="I1329" s="162" t="s">
        <v>688</v>
      </c>
      <c r="J1329" s="160">
        <v>27</v>
      </c>
      <c r="Z1329" s="163"/>
      <c r="BT1329" s="480"/>
      <c r="BU1329" s="481"/>
      <c r="BV1329" s="482"/>
      <c r="BW1329" s="480"/>
      <c r="BX1329" s="480"/>
      <c r="BY1329" s="480"/>
      <c r="BZ1329" s="480"/>
      <c r="CA1329" s="481"/>
      <c r="CB1329" s="482"/>
      <c r="CC1329" s="480"/>
      <c r="CD1329" s="481"/>
      <c r="CE1329" s="483"/>
      <c r="CF1329" s="482"/>
      <c r="CG1329" s="480"/>
      <c r="CH1329" s="481"/>
      <c r="CI1329" s="483"/>
      <c r="CJ1329" s="482"/>
      <c r="CK1329" s="480"/>
      <c r="CL1329" s="481"/>
      <c r="CM1329" s="483"/>
      <c r="CN1329" s="482"/>
      <c r="CO1329" s="480"/>
      <c r="CP1329" s="481"/>
      <c r="CQ1329" s="483"/>
      <c r="CR1329" s="482"/>
      <c r="DH1329" s="183"/>
      <c r="DJ1329" s="163">
        <v>12</v>
      </c>
      <c r="DK1329" s="163">
        <v>2</v>
      </c>
      <c r="DL1329" s="163">
        <v>0</v>
      </c>
      <c r="DM1329" s="163">
        <v>0</v>
      </c>
      <c r="DN1329" s="163">
        <v>0</v>
      </c>
      <c r="DO1329" s="163">
        <v>0</v>
      </c>
      <c r="DP1329" s="163">
        <v>23.2</v>
      </c>
      <c r="DQ1329" s="163">
        <v>4.1999998092651296</v>
      </c>
      <c r="DR1329" s="163">
        <v>19</v>
      </c>
      <c r="DS1329" s="163">
        <v>107</v>
      </c>
      <c r="DT1329" s="163">
        <v>26</v>
      </c>
      <c r="DU1329" s="163">
        <v>16</v>
      </c>
      <c r="DV1329" s="163">
        <v>12</v>
      </c>
      <c r="DW1329" s="163">
        <v>4</v>
      </c>
      <c r="DX1329" s="163">
        <v>8</v>
      </c>
      <c r="DY1329" s="163">
        <v>0</v>
      </c>
      <c r="DZ1329" s="163">
        <v>1</v>
      </c>
      <c r="EA1329" s="163">
        <v>0</v>
      </c>
      <c r="EB1329" s="163">
        <v>0</v>
      </c>
      <c r="EC1329" s="163">
        <v>27</v>
      </c>
      <c r="ED1329" s="163">
        <v>10.267606737121399</v>
      </c>
      <c r="EE1329" s="163">
        <v>3.0422538480359802</v>
      </c>
      <c r="EF1329" s="163">
        <v>1.5211269240179901</v>
      </c>
      <c r="EG1329" s="163">
        <v>9.8873250061169404</v>
      </c>
      <c r="EH1329" s="163">
        <v>1.4366198726836501</v>
      </c>
      <c r="EI1329" s="163">
        <v>111.43745578287</v>
      </c>
      <c r="EJ1329" s="163">
        <v>0.265306122448979</v>
      </c>
      <c r="EK1329" s="163">
        <v>0.328358208955223</v>
      </c>
      <c r="EL1329" s="163">
        <v>0.408450704</v>
      </c>
      <c r="EM1329" s="163">
        <v>0.183098591</v>
      </c>
      <c r="EN1329" s="163">
        <v>0.408450704</v>
      </c>
      <c r="EO1329" s="163">
        <v>0.11267605999999999</v>
      </c>
      <c r="EP1329" s="163">
        <v>0.36619718000000001</v>
      </c>
      <c r="EQ1329" s="163">
        <v>0.11059908</v>
      </c>
      <c r="ER1329" s="163">
        <v>0.227398589896632</v>
      </c>
      <c r="ES1329" s="163">
        <v>4.5633807720539696</v>
      </c>
      <c r="ET1329" s="163">
        <v>3.8</v>
      </c>
      <c r="EU1329" s="163">
        <v>4.1420860512250597</v>
      </c>
      <c r="EV1329" s="163">
        <v>3.7517465912941699</v>
      </c>
      <c r="EW1329" s="163">
        <v>3.3346847862417901</v>
      </c>
      <c r="EX1329" s="283">
        <v>0.101073900237679</v>
      </c>
    </row>
    <row r="1330" spans="1:154" ht="13" customHeight="1">
      <c r="A1330" s="160" t="s">
        <v>19</v>
      </c>
      <c r="C1330" s="160">
        <v>678022</v>
      </c>
      <c r="D1330" s="160">
        <v>31468</v>
      </c>
      <c r="E1330" s="160" t="s">
        <v>4356</v>
      </c>
      <c r="F1330" s="160" t="s">
        <v>4356</v>
      </c>
      <c r="G1330" s="175"/>
      <c r="H1330" s="162" t="s">
        <v>3394</v>
      </c>
      <c r="I1330" s="162" t="s">
        <v>124</v>
      </c>
      <c r="J1330" s="160">
        <v>25</v>
      </c>
      <c r="Z1330" s="163"/>
      <c r="BT1330" s="480"/>
      <c r="BU1330" s="481"/>
      <c r="BV1330" s="482"/>
      <c r="BW1330" s="480"/>
      <c r="BX1330" s="480"/>
      <c r="BY1330" s="480"/>
      <c r="BZ1330" s="480"/>
      <c r="CA1330" s="481"/>
      <c r="CB1330" s="482"/>
      <c r="CC1330" s="480"/>
      <c r="CD1330" s="481"/>
      <c r="CE1330" s="483"/>
      <c r="CF1330" s="482"/>
      <c r="CG1330" s="480"/>
      <c r="CH1330" s="481"/>
      <c r="CI1330" s="483"/>
      <c r="CJ1330" s="482"/>
      <c r="CK1330" s="480"/>
      <c r="CL1330" s="481"/>
      <c r="CM1330" s="483"/>
      <c r="CN1330" s="482"/>
      <c r="CO1330" s="480"/>
      <c r="CP1330" s="481"/>
      <c r="CQ1330" s="483"/>
      <c r="CR1330" s="482"/>
      <c r="DH1330" s="183"/>
      <c r="DJ1330" s="163">
        <v>3</v>
      </c>
      <c r="DK1330" s="163">
        <v>0</v>
      </c>
      <c r="DL1330" s="163">
        <v>0</v>
      </c>
      <c r="DM1330" s="163">
        <v>0</v>
      </c>
      <c r="DN1330" s="163">
        <v>0</v>
      </c>
      <c r="DO1330" s="163">
        <v>2</v>
      </c>
      <c r="DP1330" s="163">
        <v>9.1</v>
      </c>
      <c r="DR1330" s="163">
        <v>9.1000003814697195</v>
      </c>
      <c r="DS1330" s="163">
        <v>35</v>
      </c>
      <c r="DT1330" s="163">
        <v>5</v>
      </c>
      <c r="DU1330" s="163">
        <v>2</v>
      </c>
      <c r="DV1330" s="163">
        <v>2</v>
      </c>
      <c r="DW1330" s="163">
        <v>1</v>
      </c>
      <c r="DX1330" s="163">
        <v>2</v>
      </c>
      <c r="DY1330" s="163">
        <v>0</v>
      </c>
      <c r="DZ1330" s="163">
        <v>0</v>
      </c>
      <c r="EA1330" s="163">
        <v>2</v>
      </c>
      <c r="EB1330" s="163">
        <v>0</v>
      </c>
      <c r="EC1330" s="163">
        <v>10</v>
      </c>
      <c r="ED1330" s="163">
        <v>9.6428574712909096</v>
      </c>
      <c r="EE1330" s="163">
        <v>1.92857149425818</v>
      </c>
      <c r="EF1330" s="163">
        <v>0.96428574712909099</v>
      </c>
      <c r="EG1330" s="163">
        <v>4.8214287356454504</v>
      </c>
      <c r="EH1330" s="163">
        <v>0.75000002554484801</v>
      </c>
      <c r="EI1330" s="163">
        <v>58.176902793136897</v>
      </c>
      <c r="EJ1330" s="163">
        <v>0.15151515151515099</v>
      </c>
      <c r="EK1330" s="163">
        <v>0.18181818181818099</v>
      </c>
      <c r="EL1330" s="163">
        <v>0.47826086899999998</v>
      </c>
      <c r="EM1330" s="163">
        <v>8.6956520999999995E-2</v>
      </c>
      <c r="EN1330" s="163">
        <v>0.43478260800000001</v>
      </c>
      <c r="EO1330" s="163">
        <v>4.3478259999999998E-2</v>
      </c>
      <c r="EP1330" s="163">
        <v>0.43478261000000001</v>
      </c>
      <c r="EQ1330" s="163">
        <v>0.17424242000000001</v>
      </c>
      <c r="ER1330" s="163">
        <v>0.28348877400199701</v>
      </c>
      <c r="ES1330" s="163">
        <v>1.92857149425818</v>
      </c>
      <c r="ET1330" s="163">
        <v>1.99</v>
      </c>
      <c r="EU1330" s="163">
        <v>2.9786050487537699</v>
      </c>
      <c r="EV1330" s="163">
        <v>3.1656235443226102</v>
      </c>
      <c r="EW1330" s="163">
        <v>2.6947734127678</v>
      </c>
      <c r="EX1330" s="283">
        <v>9.93843004107475E-2</v>
      </c>
    </row>
    <row r="1331" spans="1:154" ht="13" customHeight="1">
      <c r="A1331" s="160" t="s">
        <v>19</v>
      </c>
      <c r="C1331" s="160">
        <v>666661</v>
      </c>
      <c r="D1331" s="160">
        <v>21924</v>
      </c>
      <c r="E1331" s="160" t="s">
        <v>45</v>
      </c>
      <c r="F1331" s="160" t="s">
        <v>45</v>
      </c>
      <c r="G1331" s="175"/>
      <c r="H1331" s="162" t="s">
        <v>4386</v>
      </c>
      <c r="I1331" s="162" t="s">
        <v>540</v>
      </c>
      <c r="J1331" s="160">
        <v>26</v>
      </c>
      <c r="Z1331" s="163"/>
      <c r="BT1331" s="480"/>
      <c r="BU1331" s="481"/>
      <c r="BV1331" s="482"/>
      <c r="BW1331" s="480"/>
      <c r="BX1331" s="480"/>
      <c r="BY1331" s="480"/>
      <c r="BZ1331" s="480"/>
      <c r="CA1331" s="481"/>
      <c r="CB1331" s="482"/>
      <c r="CC1331" s="480"/>
      <c r="CD1331" s="481"/>
      <c r="CE1331" s="483"/>
      <c r="CF1331" s="482"/>
      <c r="CG1331" s="480"/>
      <c r="CH1331" s="481"/>
      <c r="CI1331" s="483"/>
      <c r="CJ1331" s="482"/>
      <c r="CK1331" s="480"/>
      <c r="CL1331" s="481"/>
      <c r="CM1331" s="483"/>
      <c r="CN1331" s="482"/>
      <c r="CO1331" s="480"/>
      <c r="CP1331" s="481"/>
      <c r="CQ1331" s="483"/>
      <c r="CR1331" s="482"/>
      <c r="DH1331" s="183"/>
      <c r="DJ1331" s="163">
        <v>28</v>
      </c>
      <c r="DK1331" s="163">
        <v>0</v>
      </c>
      <c r="DL1331" s="163">
        <v>0</v>
      </c>
      <c r="DM1331" s="163">
        <v>0</v>
      </c>
      <c r="DN1331" s="163">
        <v>2</v>
      </c>
      <c r="DO1331" s="163">
        <v>0</v>
      </c>
      <c r="DP1331" s="163">
        <v>24.2</v>
      </c>
      <c r="DR1331" s="163">
        <v>24.2000007629394</v>
      </c>
      <c r="DS1331" s="163">
        <v>106</v>
      </c>
      <c r="DT1331" s="163">
        <v>25</v>
      </c>
      <c r="DU1331" s="163">
        <v>14</v>
      </c>
      <c r="DV1331" s="163">
        <v>11</v>
      </c>
      <c r="DW1331" s="163">
        <v>2</v>
      </c>
      <c r="DX1331" s="163">
        <v>13</v>
      </c>
      <c r="DY1331" s="163">
        <v>0</v>
      </c>
      <c r="DZ1331" s="163">
        <v>1</v>
      </c>
      <c r="EA1331" s="163">
        <v>1</v>
      </c>
      <c r="EB1331" s="163">
        <v>0</v>
      </c>
      <c r="EC1331" s="163">
        <v>25</v>
      </c>
      <c r="ED1331" s="163">
        <v>9.1216232673893192</v>
      </c>
      <c r="EE1331" s="163">
        <v>4.7432440990424398</v>
      </c>
      <c r="EF1331" s="163">
        <v>0.72972986139114504</v>
      </c>
      <c r="EG1331" s="163">
        <v>9.1216232673893192</v>
      </c>
      <c r="EH1331" s="163">
        <v>1.5405408184924101</v>
      </c>
      <c r="EI1331" s="163">
        <v>118.89699661711499</v>
      </c>
      <c r="EJ1331" s="163">
        <v>0.27173913043478198</v>
      </c>
      <c r="EK1331" s="163">
        <v>0.35384615384615298</v>
      </c>
      <c r="EL1331" s="163">
        <v>0.5</v>
      </c>
      <c r="EM1331" s="163">
        <v>0.16666666599999999</v>
      </c>
      <c r="EN1331" s="163">
        <v>0.33333333300000001</v>
      </c>
      <c r="EO1331" s="163">
        <v>5.9701490000000003E-2</v>
      </c>
      <c r="EP1331" s="163">
        <v>0.41791044999999999</v>
      </c>
      <c r="EQ1331" s="163">
        <v>0.12019231</v>
      </c>
      <c r="ER1331" s="163">
        <v>0.28662826598086</v>
      </c>
      <c r="ES1331" s="163">
        <v>4.0135142376513002</v>
      </c>
      <c r="ET1331" s="163">
        <v>2.98</v>
      </c>
      <c r="EU1331" s="163">
        <v>3.81547777093704</v>
      </c>
      <c r="EV1331" s="163">
        <v>4.07656347932258</v>
      </c>
      <c r="EW1331" s="163">
        <v>3.9566328691248098</v>
      </c>
      <c r="EX1331" s="283">
        <v>9.0450063347816398E-2</v>
      </c>
    </row>
    <row r="1332" spans="1:154" ht="13" customHeight="1">
      <c r="A1332" s="160" t="s">
        <v>19</v>
      </c>
      <c r="C1332" s="160">
        <v>820862</v>
      </c>
      <c r="D1332" s="160">
        <v>33908</v>
      </c>
      <c r="E1332" s="160" t="s">
        <v>18</v>
      </c>
      <c r="F1332" s="160" t="s">
        <v>18</v>
      </c>
      <c r="G1332" s="175"/>
      <c r="H1332" s="162" t="s">
        <v>2985</v>
      </c>
      <c r="I1332" s="162" t="s">
        <v>3356</v>
      </c>
      <c r="J1332" s="160">
        <v>23</v>
      </c>
      <c r="Z1332" s="163"/>
      <c r="BT1332" s="480"/>
      <c r="BU1332" s="481"/>
      <c r="BV1332" s="482"/>
      <c r="BW1332" s="480"/>
      <c r="BX1332" s="480"/>
      <c r="BY1332" s="480"/>
      <c r="BZ1332" s="480"/>
      <c r="CA1332" s="481"/>
      <c r="CB1332" s="482"/>
      <c r="CC1332" s="480"/>
      <c r="CD1332" s="481"/>
      <c r="CE1332" s="483"/>
      <c r="CF1332" s="482"/>
      <c r="CG1332" s="480"/>
      <c r="CH1332" s="481"/>
      <c r="CI1332" s="483"/>
      <c r="CJ1332" s="482"/>
      <c r="CK1332" s="480"/>
      <c r="CL1332" s="481"/>
      <c r="CM1332" s="483"/>
      <c r="CN1332" s="482"/>
      <c r="CO1332" s="480"/>
      <c r="CP1332" s="481"/>
      <c r="CQ1332" s="483"/>
      <c r="CR1332" s="482"/>
      <c r="DH1332" s="183"/>
      <c r="DJ1332" s="163">
        <v>15</v>
      </c>
      <c r="DK1332" s="163">
        <v>0</v>
      </c>
      <c r="DL1332" s="163">
        <v>0</v>
      </c>
      <c r="DM1332" s="163">
        <v>1</v>
      </c>
      <c r="DN1332" s="163">
        <v>0</v>
      </c>
      <c r="DO1332" s="163">
        <v>0</v>
      </c>
      <c r="DP1332" s="163">
        <v>14</v>
      </c>
      <c r="DR1332" s="163">
        <v>14</v>
      </c>
      <c r="DS1332" s="163">
        <v>64</v>
      </c>
      <c r="DT1332" s="163">
        <v>14</v>
      </c>
      <c r="DU1332" s="163">
        <v>7</v>
      </c>
      <c r="DV1332" s="163">
        <v>5</v>
      </c>
      <c r="DW1332" s="163">
        <v>2</v>
      </c>
      <c r="DX1332" s="163">
        <v>7</v>
      </c>
      <c r="DY1332" s="163">
        <v>2</v>
      </c>
      <c r="DZ1332" s="163">
        <v>1</v>
      </c>
      <c r="EA1332" s="163">
        <v>1</v>
      </c>
      <c r="EB1332" s="163">
        <v>0</v>
      </c>
      <c r="EC1332" s="163">
        <v>18</v>
      </c>
      <c r="ED1332" s="163">
        <v>11.571430936152099</v>
      </c>
      <c r="EE1332" s="163">
        <v>4.5000009196146999</v>
      </c>
      <c r="EF1332" s="163">
        <v>1.2857145484613399</v>
      </c>
      <c r="EG1332" s="163">
        <v>9.0000018392294105</v>
      </c>
      <c r="EH1332" s="163">
        <v>1.5000003065382299</v>
      </c>
      <c r="EI1332" s="163">
        <v>116.353825401213</v>
      </c>
      <c r="EJ1332" s="163">
        <v>0.25</v>
      </c>
      <c r="EK1332" s="163">
        <v>0.33333333333333298</v>
      </c>
      <c r="EL1332" s="163">
        <v>0.34210526299999999</v>
      </c>
      <c r="EM1332" s="163">
        <v>0.236842105</v>
      </c>
      <c r="EN1332" s="163">
        <v>0.42105263100000001</v>
      </c>
      <c r="EO1332" s="163">
        <v>7.8947370000000003E-2</v>
      </c>
      <c r="EP1332" s="163">
        <v>0.47368420999999999</v>
      </c>
      <c r="EQ1332" s="163">
        <v>0.13309352999999999</v>
      </c>
      <c r="ER1332" s="163">
        <v>0.303143999285518</v>
      </c>
      <c r="ES1332" s="163">
        <v>3.21428637115336</v>
      </c>
      <c r="ET1332" s="163">
        <v>2.91</v>
      </c>
      <c r="EU1332" s="163">
        <v>4.08574811390472</v>
      </c>
      <c r="EV1332" s="163">
        <v>3.9138058958172</v>
      </c>
      <c r="EW1332" s="163">
        <v>3.4015798835754301</v>
      </c>
      <c r="EX1332" s="283">
        <v>8.4451295435428606E-2</v>
      </c>
    </row>
    <row r="1333" spans="1:154" ht="13" customHeight="1">
      <c r="A1333" s="160" t="s">
        <v>19</v>
      </c>
      <c r="C1333" s="160">
        <v>608372</v>
      </c>
      <c r="D1333" s="160">
        <v>35321</v>
      </c>
      <c r="E1333" s="160" t="s">
        <v>17</v>
      </c>
      <c r="F1333" s="160" t="s">
        <v>17</v>
      </c>
      <c r="G1333" s="175"/>
      <c r="H1333" s="162" t="s">
        <v>4513</v>
      </c>
      <c r="I1333" s="162" t="s">
        <v>4514</v>
      </c>
      <c r="J1333" s="160">
        <v>35</v>
      </c>
      <c r="Z1333" s="163"/>
      <c r="BT1333" s="480"/>
      <c r="BU1333" s="481"/>
      <c r="BV1333" s="482"/>
      <c r="BW1333" s="480"/>
      <c r="BX1333" s="480"/>
      <c r="BY1333" s="480"/>
      <c r="BZ1333" s="480"/>
      <c r="CA1333" s="481"/>
      <c r="CB1333" s="482"/>
      <c r="CC1333" s="480"/>
      <c r="CD1333" s="481"/>
      <c r="CE1333" s="483"/>
      <c r="CF1333" s="482"/>
      <c r="CG1333" s="480"/>
      <c r="CH1333" s="481"/>
      <c r="CI1333" s="483"/>
      <c r="CJ1333" s="482"/>
      <c r="CK1333" s="480"/>
      <c r="CL1333" s="481"/>
      <c r="CM1333" s="483"/>
      <c r="CN1333" s="482"/>
      <c r="CO1333" s="480"/>
      <c r="CP1333" s="481"/>
      <c r="CQ1333" s="483"/>
      <c r="CR1333" s="482"/>
      <c r="DH1333" s="183"/>
      <c r="DJ1333" s="163">
        <v>17</v>
      </c>
      <c r="DK1333" s="163">
        <v>17</v>
      </c>
      <c r="DL1333" s="163">
        <v>0</v>
      </c>
      <c r="DM1333" s="163">
        <v>6</v>
      </c>
      <c r="DN1333" s="163">
        <v>5</v>
      </c>
      <c r="DO1333" s="163">
        <v>0</v>
      </c>
      <c r="DP1333" s="163">
        <v>93.1</v>
      </c>
      <c r="DQ1333" s="163">
        <v>93.099998474121094</v>
      </c>
      <c r="DS1333" s="163">
        <v>397</v>
      </c>
      <c r="DT1333" s="163">
        <v>103</v>
      </c>
      <c r="DU1333" s="163">
        <v>47</v>
      </c>
      <c r="DV1333" s="163">
        <v>46</v>
      </c>
      <c r="DW1333" s="163">
        <v>19</v>
      </c>
      <c r="DX1333" s="163">
        <v>19</v>
      </c>
      <c r="DY1333" s="163">
        <v>1</v>
      </c>
      <c r="DZ1333" s="163">
        <v>4</v>
      </c>
      <c r="EA1333" s="163">
        <v>2</v>
      </c>
      <c r="EB1333" s="163">
        <v>0</v>
      </c>
      <c r="EC1333" s="163">
        <v>57</v>
      </c>
      <c r="ED1333" s="163">
        <v>5.4964288709601696</v>
      </c>
      <c r="EE1333" s="163">
        <v>1.83214295698672</v>
      </c>
      <c r="EF1333" s="163">
        <v>1.83214295698672</v>
      </c>
      <c r="EG1333" s="163">
        <v>9.9321433984017098</v>
      </c>
      <c r="EH1333" s="163">
        <v>1.3071429283764899</v>
      </c>
      <c r="EI1333" s="163">
        <v>101.39403265439999</v>
      </c>
      <c r="EJ1333" s="163">
        <v>0.27540106951871601</v>
      </c>
      <c r="EK1333" s="163">
        <v>0.28187919463087202</v>
      </c>
      <c r="EL1333" s="163">
        <v>0.41587301500000001</v>
      </c>
      <c r="EM1333" s="163">
        <v>0.18730158699999999</v>
      </c>
      <c r="EN1333" s="163">
        <v>0.396825396</v>
      </c>
      <c r="EO1333" s="163">
        <v>0.11987382000000001</v>
      </c>
      <c r="EP1333" s="163">
        <v>0.38485804000000001</v>
      </c>
      <c r="EQ1333" s="163">
        <v>7.7235769999999995E-2</v>
      </c>
      <c r="ER1333" s="163">
        <v>-2.4613827657756601E-2</v>
      </c>
      <c r="ES1333" s="163">
        <v>4.4357145274415402</v>
      </c>
      <c r="ET1333" s="163">
        <v>5.76</v>
      </c>
      <c r="EU1333" s="163">
        <v>5.2500337417758303</v>
      </c>
      <c r="EV1333" s="163">
        <v>4.5784496738190397</v>
      </c>
      <c r="EW1333" s="163">
        <v>4.6404984874380597</v>
      </c>
      <c r="EX1333" s="283">
        <v>7.5686059892177499E-2</v>
      </c>
    </row>
    <row r="1334" spans="1:154" ht="13" customHeight="1">
      <c r="A1334" s="160" t="s">
        <v>19</v>
      </c>
      <c r="C1334" s="160">
        <v>688158</v>
      </c>
      <c r="D1334" s="160">
        <v>31616</v>
      </c>
      <c r="E1334" s="160" t="s">
        <v>2172</v>
      </c>
      <c r="F1334" s="160" t="s">
        <v>2172</v>
      </c>
      <c r="G1334" s="175"/>
      <c r="H1334" s="162" t="s">
        <v>261</v>
      </c>
      <c r="I1334" s="162" t="s">
        <v>617</v>
      </c>
      <c r="J1334" s="160">
        <v>25</v>
      </c>
      <c r="Z1334" s="163"/>
      <c r="BT1334" s="480"/>
      <c r="BU1334" s="481"/>
      <c r="BV1334" s="482"/>
      <c r="BW1334" s="480"/>
      <c r="BX1334" s="480"/>
      <c r="BY1334" s="480"/>
      <c r="BZ1334" s="480"/>
      <c r="CA1334" s="481"/>
      <c r="CB1334" s="482"/>
      <c r="CC1334" s="480"/>
      <c r="CD1334" s="481"/>
      <c r="CE1334" s="483"/>
      <c r="CF1334" s="482"/>
      <c r="CG1334" s="480"/>
      <c r="CH1334" s="481"/>
      <c r="CI1334" s="483"/>
      <c r="CJ1334" s="482"/>
      <c r="CK1334" s="480"/>
      <c r="CL1334" s="481"/>
      <c r="CM1334" s="483"/>
      <c r="CN1334" s="482"/>
      <c r="CO1334" s="480"/>
      <c r="CP1334" s="481"/>
      <c r="CQ1334" s="483"/>
      <c r="CR1334" s="482"/>
      <c r="DH1334" s="183"/>
      <c r="DJ1334" s="163">
        <v>15</v>
      </c>
      <c r="DK1334" s="163">
        <v>1</v>
      </c>
      <c r="DL1334" s="163">
        <v>0</v>
      </c>
      <c r="DM1334" s="163">
        <v>0</v>
      </c>
      <c r="DN1334" s="163">
        <v>1</v>
      </c>
      <c r="DO1334" s="163">
        <v>0</v>
      </c>
      <c r="DP1334" s="163">
        <v>18.2</v>
      </c>
      <c r="DQ1334" s="163">
        <v>1.1000000238418499</v>
      </c>
      <c r="DR1334" s="163">
        <v>17.100000381469702</v>
      </c>
      <c r="DS1334" s="163">
        <v>77</v>
      </c>
      <c r="DT1334" s="163">
        <v>14</v>
      </c>
      <c r="DU1334" s="163">
        <v>5</v>
      </c>
      <c r="DV1334" s="163">
        <v>5</v>
      </c>
      <c r="DW1334" s="163">
        <v>2</v>
      </c>
      <c r="DX1334" s="163">
        <v>8</v>
      </c>
      <c r="DY1334" s="163">
        <v>0</v>
      </c>
      <c r="DZ1334" s="163">
        <v>1</v>
      </c>
      <c r="EA1334" s="163">
        <v>1</v>
      </c>
      <c r="EB1334" s="163">
        <v>0</v>
      </c>
      <c r="EC1334" s="163">
        <v>21</v>
      </c>
      <c r="ED1334" s="163">
        <v>10.125001896705299</v>
      </c>
      <c r="EE1334" s="163">
        <v>3.85714357969725</v>
      </c>
      <c r="EF1334" s="163">
        <v>0.96428589492431405</v>
      </c>
      <c r="EG1334" s="163">
        <v>6.7500012644701997</v>
      </c>
      <c r="EH1334" s="163">
        <v>1.17857164935193</v>
      </c>
      <c r="EI1334" s="163">
        <v>90.960672851989997</v>
      </c>
      <c r="EJ1334" s="163">
        <v>0.20588235294117599</v>
      </c>
      <c r="EK1334" s="163">
        <v>0.266666666666666</v>
      </c>
      <c r="EL1334" s="163">
        <v>0.340425531</v>
      </c>
      <c r="EM1334" s="163">
        <v>0.31914893599999999</v>
      </c>
      <c r="EN1334" s="163">
        <v>0.340425531</v>
      </c>
      <c r="EO1334" s="163">
        <v>8.5106379999999995E-2</v>
      </c>
      <c r="EP1334" s="163">
        <v>0.40425531999999997</v>
      </c>
      <c r="EQ1334" s="163">
        <v>0.10862620000000001</v>
      </c>
      <c r="ER1334" s="163">
        <v>-1.0124471388957801</v>
      </c>
      <c r="ES1334" s="163">
        <v>2.41071473731078</v>
      </c>
      <c r="ET1334" s="163">
        <v>3.85</v>
      </c>
      <c r="EU1334" s="163">
        <v>3.6750337342218602</v>
      </c>
      <c r="EV1334" s="163">
        <v>3.5460770728523499</v>
      </c>
      <c r="EW1334" s="163">
        <v>3.4179011544795701</v>
      </c>
      <c r="EX1334" s="283">
        <v>7.5058994814753505E-2</v>
      </c>
    </row>
    <row r="1335" spans="1:154" ht="13" customHeight="1">
      <c r="A1335" s="160" t="s">
        <v>19</v>
      </c>
      <c r="C1335" s="160">
        <v>687064</v>
      </c>
      <c r="D1335" s="160">
        <v>27819</v>
      </c>
      <c r="E1335" s="160" t="s">
        <v>17</v>
      </c>
      <c r="F1335" s="160" t="s">
        <v>17</v>
      </c>
      <c r="G1335" s="175"/>
      <c r="H1335" s="162" t="s">
        <v>608</v>
      </c>
      <c r="I1335" s="162" t="s">
        <v>544</v>
      </c>
      <c r="J1335" s="160">
        <v>26</v>
      </c>
      <c r="Z1335" s="163"/>
      <c r="BT1335" s="480"/>
      <c r="BU1335" s="481"/>
      <c r="BV1335" s="482"/>
      <c r="BW1335" s="480"/>
      <c r="BX1335" s="480"/>
      <c r="BY1335" s="480"/>
      <c r="BZ1335" s="480"/>
      <c r="CA1335" s="481"/>
      <c r="CB1335" s="482"/>
      <c r="CC1335" s="480"/>
      <c r="CD1335" s="481"/>
      <c r="CE1335" s="483"/>
      <c r="CF1335" s="482"/>
      <c r="CG1335" s="480"/>
      <c r="CH1335" s="481"/>
      <c r="CI1335" s="483"/>
      <c r="CJ1335" s="482"/>
      <c r="CK1335" s="480"/>
      <c r="CL1335" s="481"/>
      <c r="CM1335" s="483"/>
      <c r="CN1335" s="482"/>
      <c r="CO1335" s="480"/>
      <c r="CP1335" s="481"/>
      <c r="CQ1335" s="483"/>
      <c r="CR1335" s="482"/>
      <c r="DH1335" s="183"/>
      <c r="DJ1335" s="163">
        <v>4</v>
      </c>
      <c r="DK1335" s="163">
        <v>4</v>
      </c>
      <c r="DL1335" s="163">
        <v>0</v>
      </c>
      <c r="DM1335" s="163">
        <v>0</v>
      </c>
      <c r="DN1335" s="163">
        <v>3</v>
      </c>
      <c r="DO1335" s="163">
        <v>0</v>
      </c>
      <c r="DP1335" s="163">
        <v>16.2</v>
      </c>
      <c r="DQ1335" s="163">
        <v>16.2000007629394</v>
      </c>
      <c r="DS1335" s="163">
        <v>79</v>
      </c>
      <c r="DT1335" s="163">
        <v>22</v>
      </c>
      <c r="DU1335" s="163">
        <v>13</v>
      </c>
      <c r="DV1335" s="163">
        <v>13</v>
      </c>
      <c r="DW1335" s="163">
        <v>2</v>
      </c>
      <c r="DX1335" s="163">
        <v>11</v>
      </c>
      <c r="DY1335" s="163">
        <v>0</v>
      </c>
      <c r="DZ1335" s="163">
        <v>0</v>
      </c>
      <c r="EA1335" s="163">
        <v>0</v>
      </c>
      <c r="EB1335" s="163">
        <v>0</v>
      </c>
      <c r="EC1335" s="163">
        <v>15</v>
      </c>
      <c r="ED1335" s="163">
        <v>8.1000003089904897</v>
      </c>
      <c r="EE1335" s="163">
        <v>5.9400002265930203</v>
      </c>
      <c r="EF1335" s="163">
        <v>1.0800000411987301</v>
      </c>
      <c r="EG1335" s="163">
        <v>11.880000453186</v>
      </c>
      <c r="EH1335" s="163">
        <v>1.9800000755310001</v>
      </c>
      <c r="EI1335" s="163">
        <v>153.587024001618</v>
      </c>
      <c r="EJ1335" s="163">
        <v>0.32352941176470501</v>
      </c>
      <c r="EK1335" s="163">
        <v>0.39215686274509798</v>
      </c>
      <c r="EL1335" s="163">
        <v>0.49056603700000001</v>
      </c>
      <c r="EM1335" s="163">
        <v>0.22641509400000001</v>
      </c>
      <c r="EN1335" s="163">
        <v>0.28301886700000001</v>
      </c>
      <c r="EO1335" s="163">
        <v>7.5471700000000003E-2</v>
      </c>
      <c r="EP1335" s="163">
        <v>0.45283019000000002</v>
      </c>
      <c r="EQ1335" s="163">
        <v>9.0909089999999998E-2</v>
      </c>
      <c r="ER1335" s="163">
        <v>3.27507699058582E-2</v>
      </c>
      <c r="ES1335" s="163">
        <v>7.0200002677917501</v>
      </c>
      <c r="ET1335" s="163">
        <v>4.78</v>
      </c>
      <c r="EU1335" s="163">
        <v>4.8257479759216304</v>
      </c>
      <c r="EV1335" s="163">
        <v>4.5928434979642097</v>
      </c>
      <c r="EW1335" s="163">
        <v>5.0277278402863796</v>
      </c>
      <c r="EX1335" s="283">
        <v>7.0302315056324005E-2</v>
      </c>
    </row>
    <row r="1336" spans="1:154" ht="13" customHeight="1">
      <c r="A1336" s="160" t="s">
        <v>19</v>
      </c>
      <c r="C1336" s="160">
        <v>670329</v>
      </c>
      <c r="D1336" s="160">
        <v>20023</v>
      </c>
      <c r="E1336" s="160" t="s">
        <v>345</v>
      </c>
      <c r="F1336" s="160" t="s">
        <v>345</v>
      </c>
      <c r="G1336" s="175"/>
      <c r="H1336" s="162" t="s">
        <v>528</v>
      </c>
      <c r="I1336" s="162" t="s">
        <v>1709</v>
      </c>
      <c r="J1336" s="160">
        <v>31</v>
      </c>
      <c r="Z1336" s="163"/>
      <c r="BT1336" s="480"/>
      <c r="BU1336" s="481"/>
      <c r="BV1336" s="482"/>
      <c r="BW1336" s="480"/>
      <c r="BX1336" s="480"/>
      <c r="BY1336" s="480"/>
      <c r="BZ1336" s="480"/>
      <c r="CA1336" s="481"/>
      <c r="CB1336" s="482"/>
      <c r="CC1336" s="480"/>
      <c r="CD1336" s="481"/>
      <c r="CE1336" s="483"/>
      <c r="CF1336" s="482"/>
      <c r="CG1336" s="480"/>
      <c r="CH1336" s="481"/>
      <c r="CI1336" s="483"/>
      <c r="CJ1336" s="482"/>
      <c r="CK1336" s="480"/>
      <c r="CL1336" s="481"/>
      <c r="CM1336" s="483"/>
      <c r="CN1336" s="482"/>
      <c r="CO1336" s="480"/>
      <c r="CP1336" s="481"/>
      <c r="CQ1336" s="483"/>
      <c r="CR1336" s="482"/>
      <c r="DH1336" s="183"/>
      <c r="DJ1336" s="163">
        <v>1</v>
      </c>
      <c r="DK1336" s="163">
        <v>0</v>
      </c>
      <c r="DL1336" s="163">
        <v>0</v>
      </c>
      <c r="DM1336" s="163">
        <v>0</v>
      </c>
      <c r="DN1336" s="163">
        <v>0</v>
      </c>
      <c r="DO1336" s="163">
        <v>0</v>
      </c>
      <c r="DP1336" s="163">
        <v>2</v>
      </c>
      <c r="DR1336" s="163">
        <v>2</v>
      </c>
      <c r="DS1336" s="163">
        <v>7</v>
      </c>
      <c r="DT1336" s="163">
        <v>1</v>
      </c>
      <c r="DU1336" s="163">
        <v>0</v>
      </c>
      <c r="DV1336" s="163">
        <v>0</v>
      </c>
      <c r="DW1336" s="163">
        <v>0</v>
      </c>
      <c r="DX1336" s="163">
        <v>0</v>
      </c>
      <c r="DY1336" s="163">
        <v>0</v>
      </c>
      <c r="DZ1336" s="163">
        <v>0</v>
      </c>
      <c r="EA1336" s="163">
        <v>0</v>
      </c>
      <c r="EB1336" s="163">
        <v>0</v>
      </c>
      <c r="EC1336" s="163">
        <v>2</v>
      </c>
      <c r="ED1336" s="163">
        <v>9</v>
      </c>
      <c r="EE1336" s="163">
        <v>0</v>
      </c>
      <c r="EF1336" s="163">
        <v>0</v>
      </c>
      <c r="EG1336" s="163">
        <v>4.5</v>
      </c>
      <c r="EH1336" s="163">
        <v>0.5</v>
      </c>
      <c r="EI1336" s="163">
        <v>38.589369132545499</v>
      </c>
      <c r="EJ1336" s="163">
        <v>0.14285714285714199</v>
      </c>
      <c r="EK1336" s="163">
        <v>0.2</v>
      </c>
      <c r="EL1336" s="163">
        <v>0.4</v>
      </c>
      <c r="EM1336" s="163">
        <v>0.2</v>
      </c>
      <c r="EN1336" s="163">
        <v>0.4</v>
      </c>
      <c r="EO1336" s="163">
        <v>0</v>
      </c>
      <c r="EP1336" s="163">
        <v>0.4</v>
      </c>
      <c r="EQ1336" s="163">
        <v>9.6774189999999996E-2</v>
      </c>
      <c r="ER1336" s="163">
        <v>9.7937156240160395E-4</v>
      </c>
      <c r="ES1336" s="163">
        <v>0</v>
      </c>
      <c r="ET1336" s="163">
        <v>1.89</v>
      </c>
      <c r="EU1336" s="163">
        <v>1.08574790954589</v>
      </c>
      <c r="EV1336" s="163">
        <v>2.56029849946498</v>
      </c>
      <c r="EW1336" s="163">
        <v>2.20414484229783</v>
      </c>
      <c r="EX1336" s="283">
        <v>6.99184760451316E-2</v>
      </c>
    </row>
    <row r="1337" spans="1:154" ht="13" customHeight="1">
      <c r="A1337" s="160" t="s">
        <v>19</v>
      </c>
      <c r="C1337" s="160">
        <v>691251</v>
      </c>
      <c r="D1337" s="160">
        <v>27967</v>
      </c>
      <c r="E1337" s="160" t="s">
        <v>2171</v>
      </c>
      <c r="F1337" s="160" t="s">
        <v>2171</v>
      </c>
      <c r="G1337" s="175"/>
      <c r="H1337" s="162" t="s">
        <v>4442</v>
      </c>
      <c r="I1337" s="162" t="s">
        <v>4443</v>
      </c>
      <c r="J1337" s="160">
        <v>22</v>
      </c>
      <c r="Z1337" s="163"/>
      <c r="BT1337" s="480"/>
      <c r="BU1337" s="481"/>
      <c r="BV1337" s="482"/>
      <c r="BW1337" s="480"/>
      <c r="BX1337" s="480"/>
      <c r="BY1337" s="480"/>
      <c r="BZ1337" s="480"/>
      <c r="CA1337" s="481"/>
      <c r="CB1337" s="482"/>
      <c r="CC1337" s="480"/>
      <c r="CD1337" s="481"/>
      <c r="CE1337" s="483"/>
      <c r="CF1337" s="482"/>
      <c r="CG1337" s="480"/>
      <c r="CH1337" s="481"/>
      <c r="CI1337" s="483"/>
      <c r="CJ1337" s="482"/>
      <c r="CK1337" s="480"/>
      <c r="CL1337" s="481"/>
      <c r="CM1337" s="483"/>
      <c r="CN1337" s="482"/>
      <c r="CO1337" s="480"/>
      <c r="CP1337" s="481"/>
      <c r="CQ1337" s="483"/>
      <c r="CR1337" s="482"/>
      <c r="DH1337" s="183"/>
      <c r="DJ1337" s="163">
        <v>1</v>
      </c>
      <c r="DK1337" s="163">
        <v>0</v>
      </c>
      <c r="DL1337" s="163">
        <v>0</v>
      </c>
      <c r="DM1337" s="163">
        <v>0</v>
      </c>
      <c r="DN1337" s="163">
        <v>0</v>
      </c>
      <c r="DO1337" s="163">
        <v>0</v>
      </c>
      <c r="DP1337" s="163">
        <v>3</v>
      </c>
      <c r="DR1337" s="163">
        <v>3</v>
      </c>
      <c r="DS1337" s="163">
        <v>10</v>
      </c>
      <c r="DT1337" s="163">
        <v>1</v>
      </c>
      <c r="DU1337" s="163">
        <v>0</v>
      </c>
      <c r="DV1337" s="163">
        <v>0</v>
      </c>
      <c r="DW1337" s="163">
        <v>0</v>
      </c>
      <c r="DX1337" s="163">
        <v>0</v>
      </c>
      <c r="DY1337" s="163">
        <v>0</v>
      </c>
      <c r="DZ1337" s="163">
        <v>0</v>
      </c>
      <c r="EA1337" s="163">
        <v>0</v>
      </c>
      <c r="EB1337" s="163">
        <v>0</v>
      </c>
      <c r="EC1337" s="163">
        <v>4</v>
      </c>
      <c r="ED1337" s="163">
        <v>12</v>
      </c>
      <c r="EE1337" s="163">
        <v>0</v>
      </c>
      <c r="EF1337" s="163">
        <v>0</v>
      </c>
      <c r="EG1337" s="163">
        <v>3</v>
      </c>
      <c r="EH1337" s="163">
        <v>0.33333333333333298</v>
      </c>
      <c r="EI1337" s="163">
        <v>25.726246088363599</v>
      </c>
      <c r="EJ1337" s="163">
        <v>0.1</v>
      </c>
      <c r="EK1337" s="163">
        <v>0.16666666666666599</v>
      </c>
      <c r="EL1337" s="163">
        <v>0.5</v>
      </c>
      <c r="EM1337" s="163">
        <v>0.5</v>
      </c>
      <c r="EN1337" s="163">
        <v>0</v>
      </c>
      <c r="EO1337" s="163">
        <v>0</v>
      </c>
      <c r="EP1337" s="163">
        <v>0.66666667000000002</v>
      </c>
      <c r="EQ1337" s="163">
        <v>8.3333329999999997E-2</v>
      </c>
      <c r="ER1337" s="163">
        <v>0.26600005927496001</v>
      </c>
      <c r="ES1337" s="163">
        <v>0</v>
      </c>
      <c r="ET1337" s="163">
        <v>2.95</v>
      </c>
      <c r="EU1337" s="163">
        <v>0.41908124287923199</v>
      </c>
      <c r="EV1337" s="163">
        <v>0.41908124287923199</v>
      </c>
      <c r="EW1337" s="163">
        <v>0.63380687576293904</v>
      </c>
      <c r="EX1337" s="283">
        <v>6.8572431802749606E-2</v>
      </c>
    </row>
    <row r="1338" spans="1:154" ht="13" customHeight="1">
      <c r="A1338" s="160" t="s">
        <v>19</v>
      </c>
      <c r="C1338" s="160">
        <v>687849</v>
      </c>
      <c r="D1338" s="160">
        <v>25703</v>
      </c>
      <c r="E1338" s="160" t="s">
        <v>213</v>
      </c>
      <c r="F1338" s="160" t="s">
        <v>213</v>
      </c>
      <c r="G1338" s="175"/>
      <c r="H1338" s="162" t="s">
        <v>2279</v>
      </c>
      <c r="I1338" s="162" t="s">
        <v>4413</v>
      </c>
      <c r="J1338" s="160">
        <v>27</v>
      </c>
      <c r="Z1338" s="163"/>
      <c r="BT1338" s="480"/>
      <c r="BU1338" s="481"/>
      <c r="BV1338" s="482"/>
      <c r="BW1338" s="480"/>
      <c r="BX1338" s="480"/>
      <c r="BY1338" s="480"/>
      <c r="BZ1338" s="480"/>
      <c r="CA1338" s="481"/>
      <c r="CB1338" s="482"/>
      <c r="CC1338" s="480"/>
      <c r="CD1338" s="481"/>
      <c r="CE1338" s="483"/>
      <c r="CF1338" s="482"/>
      <c r="CG1338" s="480"/>
      <c r="CH1338" s="481"/>
      <c r="CI1338" s="483"/>
      <c r="CJ1338" s="482"/>
      <c r="CK1338" s="480"/>
      <c r="CL1338" s="481"/>
      <c r="CM1338" s="483"/>
      <c r="CN1338" s="482"/>
      <c r="CO1338" s="480"/>
      <c r="CP1338" s="481"/>
      <c r="CQ1338" s="483"/>
      <c r="CR1338" s="482"/>
      <c r="DH1338" s="183"/>
      <c r="DJ1338" s="163">
        <v>4</v>
      </c>
      <c r="DK1338" s="163">
        <v>0</v>
      </c>
      <c r="DL1338" s="163">
        <v>0</v>
      </c>
      <c r="DM1338" s="163">
        <v>0</v>
      </c>
      <c r="DN1338" s="163">
        <v>0</v>
      </c>
      <c r="DO1338" s="163">
        <v>0</v>
      </c>
      <c r="DP1338" s="163">
        <v>7.1</v>
      </c>
      <c r="DR1338" s="163">
        <v>7.0999999046325604</v>
      </c>
      <c r="DS1338" s="163">
        <v>32</v>
      </c>
      <c r="DT1338" s="163">
        <v>8</v>
      </c>
      <c r="DU1338" s="163">
        <v>5</v>
      </c>
      <c r="DV1338" s="163">
        <v>5</v>
      </c>
      <c r="DW1338" s="163">
        <v>0</v>
      </c>
      <c r="DX1338" s="163">
        <v>5</v>
      </c>
      <c r="DY1338" s="163">
        <v>0</v>
      </c>
      <c r="DZ1338" s="163">
        <v>0</v>
      </c>
      <c r="EA1338" s="163">
        <v>2</v>
      </c>
      <c r="EB1338" s="163">
        <v>0</v>
      </c>
      <c r="EC1338" s="163">
        <v>8</v>
      </c>
      <c r="ED1338" s="163">
        <v>9.8181822437885504</v>
      </c>
      <c r="EE1338" s="163">
        <v>6.1363639023678402</v>
      </c>
      <c r="EF1338" s="163">
        <v>0</v>
      </c>
      <c r="EG1338" s="163">
        <v>9.8181822437885504</v>
      </c>
      <c r="EH1338" s="163">
        <v>1.7727273495729301</v>
      </c>
      <c r="EI1338" s="163">
        <v>137.50904424292199</v>
      </c>
      <c r="EJ1338" s="163">
        <v>0.296296296296296</v>
      </c>
      <c r="EK1338" s="163">
        <v>0.42105263157894701</v>
      </c>
      <c r="EL1338" s="163">
        <v>0.36842105200000003</v>
      </c>
      <c r="EM1338" s="163">
        <v>0.21052631499999999</v>
      </c>
      <c r="EN1338" s="163">
        <v>0.42105263100000001</v>
      </c>
      <c r="EO1338" s="163">
        <v>0</v>
      </c>
      <c r="EP1338" s="163">
        <v>0.26315789000000001</v>
      </c>
      <c r="EQ1338" s="163">
        <v>9.0909089999999998E-2</v>
      </c>
      <c r="ER1338" s="163">
        <v>-0.18449069757504799</v>
      </c>
      <c r="ES1338" s="163">
        <v>6.1363639023678402</v>
      </c>
      <c r="ET1338" s="163">
        <v>3.11</v>
      </c>
      <c r="EU1338" s="163">
        <v>2.94938426727105</v>
      </c>
      <c r="EV1338" s="163">
        <v>4.5579849805501098</v>
      </c>
      <c r="EW1338" s="163">
        <v>4.4081042976379399</v>
      </c>
      <c r="EX1338" s="283">
        <v>6.2193922698497703E-2</v>
      </c>
    </row>
    <row r="1339" spans="1:154" ht="13" customHeight="1">
      <c r="A1339" s="160" t="s">
        <v>19</v>
      </c>
      <c r="C1339" s="160">
        <v>687287</v>
      </c>
      <c r="D1339" s="160">
        <v>29564</v>
      </c>
      <c r="E1339" s="160" t="s">
        <v>686</v>
      </c>
      <c r="F1339" s="160" t="s">
        <v>686</v>
      </c>
      <c r="G1339" s="175"/>
      <c r="H1339" s="162" t="s">
        <v>4453</v>
      </c>
      <c r="I1339" s="162" t="s">
        <v>645</v>
      </c>
      <c r="J1339" s="160">
        <v>27</v>
      </c>
      <c r="Z1339" s="163"/>
      <c r="BT1339" s="480"/>
      <c r="BU1339" s="481"/>
      <c r="BV1339" s="482"/>
      <c r="BW1339" s="480"/>
      <c r="BX1339" s="480"/>
      <c r="BY1339" s="480"/>
      <c r="BZ1339" s="480"/>
      <c r="CA1339" s="481"/>
      <c r="CB1339" s="482"/>
      <c r="CC1339" s="480"/>
      <c r="CD1339" s="481"/>
      <c r="CE1339" s="483"/>
      <c r="CF1339" s="482"/>
      <c r="CG1339" s="480"/>
      <c r="CH1339" s="481"/>
      <c r="CI1339" s="483"/>
      <c r="CJ1339" s="482"/>
      <c r="CK1339" s="480"/>
      <c r="CL1339" s="481"/>
      <c r="CM1339" s="483"/>
      <c r="CN1339" s="482"/>
      <c r="CO1339" s="480"/>
      <c r="CP1339" s="481"/>
      <c r="CQ1339" s="483"/>
      <c r="CR1339" s="482"/>
      <c r="DH1339" s="183"/>
      <c r="DJ1339" s="163">
        <v>1</v>
      </c>
      <c r="DK1339" s="163">
        <v>0</v>
      </c>
      <c r="DL1339" s="163">
        <v>0</v>
      </c>
      <c r="DM1339" s="163">
        <v>0</v>
      </c>
      <c r="DN1339" s="163">
        <v>0</v>
      </c>
      <c r="DO1339" s="163">
        <v>0</v>
      </c>
      <c r="DP1339" s="163">
        <v>3.2</v>
      </c>
      <c r="DR1339" s="163">
        <v>3.20000004768371</v>
      </c>
      <c r="DS1339" s="163">
        <v>20</v>
      </c>
      <c r="DT1339" s="163">
        <v>9</v>
      </c>
      <c r="DU1339" s="163">
        <v>4</v>
      </c>
      <c r="DV1339" s="163">
        <v>4</v>
      </c>
      <c r="DW1339" s="163">
        <v>0</v>
      </c>
      <c r="DX1339" s="163">
        <v>1</v>
      </c>
      <c r="DY1339" s="163">
        <v>0</v>
      </c>
      <c r="DZ1339" s="163">
        <v>0</v>
      </c>
      <c r="EA1339" s="163">
        <v>0</v>
      </c>
      <c r="EB1339" s="163">
        <v>0</v>
      </c>
      <c r="EC1339" s="163">
        <v>4</v>
      </c>
      <c r="ED1339" s="163">
        <v>9.81818352060899</v>
      </c>
      <c r="EE1339" s="163">
        <v>2.45454588015224</v>
      </c>
      <c r="EF1339" s="163">
        <v>0</v>
      </c>
      <c r="EG1339" s="163">
        <v>22.090912921370201</v>
      </c>
      <c r="EH1339" s="163">
        <v>2.7272732001691602</v>
      </c>
      <c r="EI1339" s="163">
        <v>210.487504493253</v>
      </c>
      <c r="EJ1339" s="163">
        <v>0.47368421052631499</v>
      </c>
      <c r="EK1339" s="163">
        <v>0.6</v>
      </c>
      <c r="EL1339" s="163">
        <v>0.33333333300000001</v>
      </c>
      <c r="EM1339" s="163">
        <v>0.2</v>
      </c>
      <c r="EN1339" s="163">
        <v>0.46666666600000001</v>
      </c>
      <c r="EO1339" s="163">
        <v>6.6666669999999997E-2</v>
      </c>
      <c r="EP1339" s="163">
        <v>0.26666666999999999</v>
      </c>
      <c r="EQ1339" s="163">
        <v>6.8181820000000004E-2</v>
      </c>
      <c r="ER1339" s="163">
        <v>9.0530540925329001E-2</v>
      </c>
      <c r="ES1339" s="163">
        <v>9.81818352060899</v>
      </c>
      <c r="ET1339" s="163">
        <v>4.12</v>
      </c>
      <c r="EU1339" s="163">
        <v>1.7221113094613101</v>
      </c>
      <c r="EV1339" s="163">
        <v>4.5371629237872897</v>
      </c>
      <c r="EW1339" s="163">
        <v>3.7618768757629302</v>
      </c>
      <c r="EX1339" s="283">
        <v>6.1332613229751497E-2</v>
      </c>
    </row>
    <row r="1340" spans="1:154" ht="13" customHeight="1">
      <c r="A1340" s="160" t="s">
        <v>19</v>
      </c>
      <c r="C1340" s="160">
        <v>694335</v>
      </c>
      <c r="D1340" s="160">
        <v>29629</v>
      </c>
      <c r="E1340" s="160" t="s">
        <v>276</v>
      </c>
      <c r="F1340" s="160" t="s">
        <v>276</v>
      </c>
      <c r="G1340" s="175"/>
      <c r="H1340" s="162" t="s">
        <v>4457</v>
      </c>
      <c r="I1340" s="162" t="s">
        <v>531</v>
      </c>
      <c r="J1340" s="160">
        <v>26</v>
      </c>
      <c r="Z1340" s="163"/>
      <c r="BT1340" s="480"/>
      <c r="BU1340" s="481"/>
      <c r="BV1340" s="482"/>
      <c r="BW1340" s="480"/>
      <c r="BX1340" s="480"/>
      <c r="BY1340" s="480"/>
      <c r="BZ1340" s="480"/>
      <c r="CA1340" s="481"/>
      <c r="CB1340" s="482"/>
      <c r="CC1340" s="480"/>
      <c r="CD1340" s="481"/>
      <c r="CE1340" s="483"/>
      <c r="CF1340" s="482"/>
      <c r="CG1340" s="480"/>
      <c r="CH1340" s="481"/>
      <c r="CI1340" s="483"/>
      <c r="CJ1340" s="482"/>
      <c r="CK1340" s="480"/>
      <c r="CL1340" s="481"/>
      <c r="CM1340" s="483"/>
      <c r="CN1340" s="482"/>
      <c r="CO1340" s="480"/>
      <c r="CP1340" s="481"/>
      <c r="CQ1340" s="483"/>
      <c r="CR1340" s="482"/>
      <c r="DH1340" s="183"/>
      <c r="DJ1340" s="163">
        <v>15</v>
      </c>
      <c r="DK1340" s="163">
        <v>0</v>
      </c>
      <c r="DL1340" s="163">
        <v>0</v>
      </c>
      <c r="DM1340" s="163">
        <v>1</v>
      </c>
      <c r="DN1340" s="163">
        <v>0</v>
      </c>
      <c r="DO1340" s="163">
        <v>0</v>
      </c>
      <c r="DP1340" s="163">
        <v>21.2</v>
      </c>
      <c r="DR1340" s="163">
        <v>21.2000007629394</v>
      </c>
      <c r="DS1340" s="163">
        <v>88</v>
      </c>
      <c r="DT1340" s="163">
        <v>13</v>
      </c>
      <c r="DU1340" s="163">
        <v>10</v>
      </c>
      <c r="DV1340" s="163">
        <v>9</v>
      </c>
      <c r="DW1340" s="163">
        <v>2</v>
      </c>
      <c r="DX1340" s="163">
        <v>8</v>
      </c>
      <c r="DY1340" s="163">
        <v>0</v>
      </c>
      <c r="DZ1340" s="163">
        <v>2</v>
      </c>
      <c r="EA1340" s="163">
        <v>0</v>
      </c>
      <c r="EB1340" s="163">
        <v>0</v>
      </c>
      <c r="EC1340" s="163">
        <v>21</v>
      </c>
      <c r="ED1340" s="163">
        <v>8.7230779469508093</v>
      </c>
      <c r="EE1340" s="163">
        <v>3.32307731312412</v>
      </c>
      <c r="EF1340" s="163">
        <v>0.83076932828103001</v>
      </c>
      <c r="EG1340" s="163">
        <v>5.4000006338266902</v>
      </c>
      <c r="EH1340" s="163">
        <v>0.96923088299453497</v>
      </c>
      <c r="EI1340" s="163">
        <v>74.804016637078306</v>
      </c>
      <c r="EJ1340" s="163">
        <v>0.16666666666666599</v>
      </c>
      <c r="EK1340" s="163">
        <v>0.2</v>
      </c>
      <c r="EL1340" s="163">
        <v>0.52631578899999998</v>
      </c>
      <c r="EM1340" s="163">
        <v>5.2631577999999998E-2</v>
      </c>
      <c r="EN1340" s="163">
        <v>0.42105263100000001</v>
      </c>
      <c r="EO1340" s="163">
        <v>8.77193E-2</v>
      </c>
      <c r="EP1340" s="163">
        <v>0.31578947000000002</v>
      </c>
      <c r="EQ1340" s="163">
        <v>9.2592590000000002E-2</v>
      </c>
      <c r="ER1340" s="163">
        <v>-0.80864640080959505</v>
      </c>
      <c r="ES1340" s="163">
        <v>3.7384619772646301</v>
      </c>
      <c r="ET1340" s="163">
        <v>2.98</v>
      </c>
      <c r="EU1340" s="163">
        <v>3.7319018315422499</v>
      </c>
      <c r="EV1340" s="163">
        <v>4.1652502281631802</v>
      </c>
      <c r="EW1340" s="163">
        <v>3.54891061133524</v>
      </c>
      <c r="EX1340" s="283">
        <v>5.3187083452939897E-2</v>
      </c>
    </row>
    <row r="1341" spans="1:154" ht="13" customHeight="1">
      <c r="A1341" s="160" t="s">
        <v>19</v>
      </c>
      <c r="C1341" s="160">
        <v>605507</v>
      </c>
      <c r="D1341" s="160">
        <v>16094</v>
      </c>
      <c r="E1341" s="160" t="s">
        <v>555</v>
      </c>
      <c r="F1341" s="160" t="s">
        <v>555</v>
      </c>
      <c r="G1341" s="175"/>
      <c r="H1341" s="162" t="s">
        <v>1921</v>
      </c>
      <c r="I1341" s="162" t="s">
        <v>174</v>
      </c>
      <c r="J1341" s="160">
        <v>31</v>
      </c>
      <c r="Z1341" s="163"/>
      <c r="BT1341" s="480"/>
      <c r="BU1341" s="481"/>
      <c r="BV1341" s="482"/>
      <c r="BW1341" s="480"/>
      <c r="BX1341" s="480"/>
      <c r="BY1341" s="480"/>
      <c r="BZ1341" s="480"/>
      <c r="CA1341" s="481"/>
      <c r="CB1341" s="482"/>
      <c r="CC1341" s="480"/>
      <c r="CD1341" s="481"/>
      <c r="CE1341" s="483"/>
      <c r="CF1341" s="482"/>
      <c r="CG1341" s="480"/>
      <c r="CH1341" s="481"/>
      <c r="CI1341" s="483"/>
      <c r="CJ1341" s="482"/>
      <c r="CK1341" s="480"/>
      <c r="CL1341" s="481"/>
      <c r="CM1341" s="483"/>
      <c r="CN1341" s="482"/>
      <c r="CO1341" s="480"/>
      <c r="CP1341" s="481"/>
      <c r="CQ1341" s="483"/>
      <c r="CR1341" s="482"/>
      <c r="DH1341" s="183"/>
      <c r="DJ1341" s="163">
        <v>2</v>
      </c>
      <c r="DK1341" s="163">
        <v>0</v>
      </c>
      <c r="DL1341" s="163">
        <v>0</v>
      </c>
      <c r="DM1341" s="163">
        <v>0</v>
      </c>
      <c r="DN1341" s="163">
        <v>0</v>
      </c>
      <c r="DO1341" s="163">
        <v>0</v>
      </c>
      <c r="DP1341" s="163">
        <v>3.2</v>
      </c>
      <c r="DR1341" s="163">
        <v>3.20000004768371</v>
      </c>
      <c r="DS1341" s="163">
        <v>12</v>
      </c>
      <c r="DT1341" s="163">
        <v>0</v>
      </c>
      <c r="DU1341" s="163">
        <v>0</v>
      </c>
      <c r="DV1341" s="163">
        <v>0</v>
      </c>
      <c r="DW1341" s="163">
        <v>0</v>
      </c>
      <c r="DX1341" s="163">
        <v>1</v>
      </c>
      <c r="DY1341" s="163">
        <v>0</v>
      </c>
      <c r="DZ1341" s="163">
        <v>0</v>
      </c>
      <c r="EA1341" s="163">
        <v>1</v>
      </c>
      <c r="EB1341" s="163">
        <v>0</v>
      </c>
      <c r="EC1341" s="163">
        <v>3</v>
      </c>
      <c r="ED1341" s="163">
        <v>7.3636376404567399</v>
      </c>
      <c r="EE1341" s="163">
        <v>2.45454588015224</v>
      </c>
      <c r="EF1341" s="163">
        <v>0</v>
      </c>
      <c r="EG1341" s="163">
        <v>0</v>
      </c>
      <c r="EH1341" s="163">
        <v>0.27272732001691602</v>
      </c>
      <c r="EI1341" s="163">
        <v>21.048750449325301</v>
      </c>
      <c r="EJ1341" s="163">
        <v>0</v>
      </c>
      <c r="EK1341" s="163">
        <v>0</v>
      </c>
      <c r="EL1341" s="163">
        <v>0.375</v>
      </c>
      <c r="EM1341" s="163">
        <v>0</v>
      </c>
      <c r="EN1341" s="163">
        <v>0.625</v>
      </c>
      <c r="EO1341" s="163">
        <v>0</v>
      </c>
      <c r="EP1341" s="163">
        <v>0.125</v>
      </c>
      <c r="EQ1341" s="163">
        <v>6.6666669999999997E-2</v>
      </c>
      <c r="ER1341" s="163">
        <v>7.0013336356971002E-3</v>
      </c>
      <c r="ES1341" s="163">
        <v>0</v>
      </c>
      <c r="ET1341" s="163">
        <v>1.1200000000000001</v>
      </c>
      <c r="EU1341" s="163">
        <v>2.2675659494951401</v>
      </c>
      <c r="EV1341" s="163">
        <v>4.2783171025851301</v>
      </c>
      <c r="EW1341" s="163">
        <v>3.6371913149959898</v>
      </c>
      <c r="EX1341" s="283">
        <v>5.1827024668455103E-2</v>
      </c>
    </row>
    <row r="1342" spans="1:154" ht="13" customHeight="1">
      <c r="A1342" s="160" t="s">
        <v>19</v>
      </c>
      <c r="C1342" s="160">
        <v>657424</v>
      </c>
      <c r="D1342" s="160">
        <v>17381</v>
      </c>
      <c r="E1342" s="160" t="s">
        <v>239</v>
      </c>
      <c r="F1342" s="160" t="s">
        <v>239</v>
      </c>
      <c r="G1342" s="175"/>
      <c r="H1342" s="162" t="s">
        <v>2863</v>
      </c>
      <c r="I1342" s="162" t="s">
        <v>531</v>
      </c>
      <c r="J1342" s="160">
        <v>32</v>
      </c>
      <c r="Z1342" s="163"/>
      <c r="BT1342" s="480"/>
      <c r="BU1342" s="481"/>
      <c r="BV1342" s="482"/>
      <c r="BW1342" s="480"/>
      <c r="BX1342" s="480"/>
      <c r="BY1342" s="480"/>
      <c r="BZ1342" s="480"/>
      <c r="CA1342" s="481"/>
      <c r="CB1342" s="482"/>
      <c r="CC1342" s="480"/>
      <c r="CD1342" s="481"/>
      <c r="CE1342" s="483"/>
      <c r="CF1342" s="482"/>
      <c r="CG1342" s="480"/>
      <c r="CH1342" s="481"/>
      <c r="CI1342" s="483"/>
      <c r="CJ1342" s="482"/>
      <c r="CK1342" s="480"/>
      <c r="CL1342" s="481"/>
      <c r="CM1342" s="483"/>
      <c r="CN1342" s="482"/>
      <c r="CO1342" s="480"/>
      <c r="CP1342" s="481"/>
      <c r="CQ1342" s="483"/>
      <c r="CR1342" s="482"/>
      <c r="DH1342" s="183"/>
      <c r="DJ1342" s="163">
        <v>6</v>
      </c>
      <c r="DK1342" s="163">
        <v>0</v>
      </c>
      <c r="DL1342" s="163">
        <v>0</v>
      </c>
      <c r="DM1342" s="163">
        <v>0</v>
      </c>
      <c r="DN1342" s="163">
        <v>0</v>
      </c>
      <c r="DO1342" s="163">
        <v>0</v>
      </c>
      <c r="DP1342" s="163">
        <v>5.2</v>
      </c>
      <c r="DR1342" s="163">
        <v>5.1999998092651296</v>
      </c>
      <c r="DS1342" s="163">
        <v>25</v>
      </c>
      <c r="DT1342" s="163">
        <v>7</v>
      </c>
      <c r="DU1342" s="163">
        <v>0</v>
      </c>
      <c r="DV1342" s="163">
        <v>0</v>
      </c>
      <c r="DW1342" s="163">
        <v>0</v>
      </c>
      <c r="DX1342" s="163">
        <v>2</v>
      </c>
      <c r="DY1342" s="163">
        <v>0</v>
      </c>
      <c r="DZ1342" s="163">
        <v>0</v>
      </c>
      <c r="EA1342" s="163">
        <v>0</v>
      </c>
      <c r="EB1342" s="163">
        <v>0</v>
      </c>
      <c r="EC1342" s="163">
        <v>3</v>
      </c>
      <c r="ED1342" s="163">
        <v>4.7647080206963102</v>
      </c>
      <c r="EE1342" s="163">
        <v>3.17647201379754</v>
      </c>
      <c r="EF1342" s="163">
        <v>0</v>
      </c>
      <c r="EG1342" s="163">
        <v>11.117652048291299</v>
      </c>
      <c r="EH1342" s="163">
        <v>1.58823600689877</v>
      </c>
      <c r="EI1342" s="163">
        <v>123.198198185107</v>
      </c>
      <c r="EJ1342" s="163">
        <v>0.30434782608695599</v>
      </c>
      <c r="EK1342" s="163">
        <v>0.35</v>
      </c>
      <c r="EL1342" s="163">
        <v>0.36842105200000003</v>
      </c>
      <c r="EM1342" s="163">
        <v>0.36842105200000003</v>
      </c>
      <c r="EN1342" s="163">
        <v>0.263157894</v>
      </c>
      <c r="EO1342" s="163">
        <v>0.1</v>
      </c>
      <c r="EP1342" s="163">
        <v>0.35</v>
      </c>
      <c r="EQ1342" s="163">
        <v>4.8192770000000003E-2</v>
      </c>
      <c r="ER1342" s="163">
        <v>-2.82754124843916E-2</v>
      </c>
      <c r="ES1342" s="163">
        <v>0</v>
      </c>
      <c r="ET1342" s="163">
        <v>3.96</v>
      </c>
      <c r="EU1342" s="163">
        <v>3.0857479095458902</v>
      </c>
      <c r="EV1342" s="163">
        <v>4.3868225433810704</v>
      </c>
      <c r="EW1342" s="163">
        <v>4.83887887576293</v>
      </c>
      <c r="EX1342" s="283">
        <v>5.0011079758405602E-2</v>
      </c>
    </row>
    <row r="1343" spans="1:154" ht="13" customHeight="1">
      <c r="A1343" s="160" t="s">
        <v>19</v>
      </c>
      <c r="C1343" s="160">
        <v>666659</v>
      </c>
      <c r="D1343" s="160">
        <v>21922</v>
      </c>
      <c r="E1343" s="160" t="s">
        <v>598</v>
      </c>
      <c r="F1343" s="160" t="s">
        <v>598</v>
      </c>
      <c r="G1343" s="175"/>
      <c r="H1343" s="162" t="s">
        <v>4384</v>
      </c>
      <c r="I1343" s="162" t="s">
        <v>4385</v>
      </c>
      <c r="J1343" s="160">
        <v>25</v>
      </c>
      <c r="Z1343" s="163"/>
      <c r="BT1343" s="480"/>
      <c r="BU1343" s="481"/>
      <c r="BV1343" s="482"/>
      <c r="BW1343" s="480"/>
      <c r="BX1343" s="480"/>
      <c r="BY1343" s="480"/>
      <c r="BZ1343" s="480"/>
      <c r="CA1343" s="481"/>
      <c r="CB1343" s="482"/>
      <c r="CC1343" s="480"/>
      <c r="CD1343" s="481"/>
      <c r="CE1343" s="483"/>
      <c r="CF1343" s="482"/>
      <c r="CG1343" s="480"/>
      <c r="CH1343" s="481"/>
      <c r="CI1343" s="483"/>
      <c r="CJ1343" s="482"/>
      <c r="CK1343" s="480"/>
      <c r="CL1343" s="481"/>
      <c r="CM1343" s="483"/>
      <c r="CN1343" s="482"/>
      <c r="CO1343" s="480"/>
      <c r="CP1343" s="481"/>
      <c r="CQ1343" s="483"/>
      <c r="CR1343" s="482"/>
      <c r="DH1343" s="183"/>
      <c r="DJ1343" s="163">
        <v>1</v>
      </c>
      <c r="DK1343" s="163">
        <v>0</v>
      </c>
      <c r="DL1343" s="163">
        <v>0</v>
      </c>
      <c r="DM1343" s="163">
        <v>0</v>
      </c>
      <c r="DN1343" s="163">
        <v>0</v>
      </c>
      <c r="DO1343" s="163">
        <v>0</v>
      </c>
      <c r="DP1343" s="163">
        <v>1.2</v>
      </c>
      <c r="DR1343" s="163">
        <v>1.20000004768371</v>
      </c>
      <c r="DS1343" s="163">
        <v>8</v>
      </c>
      <c r="DT1343" s="163">
        <v>3</v>
      </c>
      <c r="DU1343" s="163">
        <v>1</v>
      </c>
      <c r="DV1343" s="163">
        <v>0</v>
      </c>
      <c r="DW1343" s="163">
        <v>0</v>
      </c>
      <c r="DX1343" s="163">
        <v>0</v>
      </c>
      <c r="DY1343" s="163">
        <v>0</v>
      </c>
      <c r="DZ1343" s="163">
        <v>0</v>
      </c>
      <c r="EA1343" s="163">
        <v>0</v>
      </c>
      <c r="EB1343" s="163">
        <v>0</v>
      </c>
      <c r="EC1343" s="163">
        <v>3</v>
      </c>
      <c r="ED1343" s="163">
        <v>16.200006179811901</v>
      </c>
      <c r="EE1343" s="163">
        <v>0</v>
      </c>
      <c r="EF1343" s="163">
        <v>0</v>
      </c>
      <c r="EG1343" s="163">
        <v>16.200006179811901</v>
      </c>
      <c r="EH1343" s="163">
        <v>1.8000006866457601</v>
      </c>
      <c r="EI1343" s="163">
        <v>139.62461521050801</v>
      </c>
      <c r="EJ1343" s="163">
        <v>0.375</v>
      </c>
      <c r="EK1343" s="163">
        <v>0.6</v>
      </c>
      <c r="EL1343" s="163">
        <v>0.6</v>
      </c>
      <c r="EM1343" s="163">
        <v>0</v>
      </c>
      <c r="EN1343" s="163">
        <v>0.4</v>
      </c>
      <c r="EO1343" s="163">
        <v>0.2</v>
      </c>
      <c r="EP1343" s="163">
        <v>0.2</v>
      </c>
      <c r="EQ1343" s="163">
        <v>0.18918919000000001</v>
      </c>
      <c r="ER1343" s="163">
        <v>-6.7432931820297304E-2</v>
      </c>
      <c r="ES1343" s="163">
        <v>0</v>
      </c>
      <c r="ET1343" s="163">
        <v>1.1599999999999999</v>
      </c>
      <c r="EU1343" s="163">
        <v>-0.51425346374564096</v>
      </c>
      <c r="EV1343" s="163">
        <v>1.25520791915321</v>
      </c>
      <c r="EW1343" s="163">
        <v>1.23566875076293</v>
      </c>
      <c r="EX1343" s="283">
        <v>4.9853708595037398E-2</v>
      </c>
    </row>
    <row r="1344" spans="1:154" ht="13" customHeight="1">
      <c r="A1344" s="160" t="s">
        <v>19</v>
      </c>
      <c r="C1344" s="160">
        <v>669704</v>
      </c>
      <c r="D1344" s="160">
        <v>26191</v>
      </c>
      <c r="E1344" s="160" t="s">
        <v>17</v>
      </c>
      <c r="F1344" s="160" t="s">
        <v>17</v>
      </c>
      <c r="G1344" s="175"/>
      <c r="H1344" s="162" t="s">
        <v>4424</v>
      </c>
      <c r="I1344" s="162" t="s">
        <v>4425</v>
      </c>
      <c r="J1344" s="160">
        <v>27</v>
      </c>
      <c r="Z1344" s="163"/>
      <c r="BT1344" s="480"/>
      <c r="BU1344" s="481"/>
      <c r="BV1344" s="482"/>
      <c r="BW1344" s="480"/>
      <c r="BX1344" s="480"/>
      <c r="BY1344" s="480"/>
      <c r="BZ1344" s="480"/>
      <c r="CA1344" s="481"/>
      <c r="CB1344" s="482"/>
      <c r="CC1344" s="480"/>
      <c r="CD1344" s="481"/>
      <c r="CE1344" s="483"/>
      <c r="CF1344" s="482"/>
      <c r="CG1344" s="480"/>
      <c r="CH1344" s="481"/>
      <c r="CI1344" s="483"/>
      <c r="CJ1344" s="482"/>
      <c r="CK1344" s="480"/>
      <c r="CL1344" s="481"/>
      <c r="CM1344" s="483"/>
      <c r="CN1344" s="482"/>
      <c r="CO1344" s="480"/>
      <c r="CP1344" s="481"/>
      <c r="CQ1344" s="483"/>
      <c r="CR1344" s="482"/>
      <c r="DH1344" s="183"/>
      <c r="DJ1344" s="163">
        <v>3</v>
      </c>
      <c r="DK1344" s="163">
        <v>0</v>
      </c>
      <c r="DL1344" s="163">
        <v>0</v>
      </c>
      <c r="DM1344" s="163">
        <v>0</v>
      </c>
      <c r="DN1344" s="163">
        <v>0</v>
      </c>
      <c r="DO1344" s="163">
        <v>0</v>
      </c>
      <c r="DP1344" s="163">
        <v>4.0999999999999996</v>
      </c>
      <c r="DR1344" s="163">
        <v>4.0999999046325604</v>
      </c>
      <c r="DS1344" s="163">
        <v>18</v>
      </c>
      <c r="DT1344" s="163">
        <v>4</v>
      </c>
      <c r="DU1344" s="163">
        <v>2</v>
      </c>
      <c r="DV1344" s="163">
        <v>2</v>
      </c>
      <c r="DW1344" s="163">
        <v>0</v>
      </c>
      <c r="DX1344" s="163">
        <v>1</v>
      </c>
      <c r="DY1344" s="163">
        <v>0</v>
      </c>
      <c r="DZ1344" s="163">
        <v>0</v>
      </c>
      <c r="EA1344" s="163">
        <v>0</v>
      </c>
      <c r="EB1344" s="163">
        <v>0</v>
      </c>
      <c r="EC1344" s="163">
        <v>3</v>
      </c>
      <c r="ED1344" s="163">
        <v>6.2307696878557701</v>
      </c>
      <c r="EE1344" s="163">
        <v>2.0769232292852502</v>
      </c>
      <c r="EF1344" s="163">
        <v>0</v>
      </c>
      <c r="EG1344" s="163">
        <v>8.3076929171410203</v>
      </c>
      <c r="EH1344" s="163">
        <v>1.1538462384918</v>
      </c>
      <c r="EI1344" s="163">
        <v>89.502930891501194</v>
      </c>
      <c r="EJ1344" s="163">
        <v>0.23529411764705799</v>
      </c>
      <c r="EK1344" s="163">
        <v>0.28571428571428498</v>
      </c>
      <c r="EL1344" s="163">
        <v>0.5</v>
      </c>
      <c r="EM1344" s="163">
        <v>0</v>
      </c>
      <c r="EN1344" s="163">
        <v>0.5</v>
      </c>
      <c r="EO1344" s="163">
        <v>0</v>
      </c>
      <c r="EP1344" s="163">
        <v>0.28571428999999998</v>
      </c>
      <c r="EQ1344" s="163">
        <v>0.12676055999999999</v>
      </c>
      <c r="ER1344" s="163">
        <v>-2.78828636739945E-2</v>
      </c>
      <c r="ES1344" s="163">
        <v>4.1538464585705102</v>
      </c>
      <c r="ET1344" s="163">
        <v>1.33</v>
      </c>
      <c r="EU1344" s="163">
        <v>2.39344016645081</v>
      </c>
      <c r="EV1344" s="163">
        <v>4.7754066787524403</v>
      </c>
      <c r="EW1344" s="163">
        <v>4.0800431745308599</v>
      </c>
      <c r="EX1344" s="283">
        <v>4.4754363596439299E-2</v>
      </c>
    </row>
    <row r="1345" spans="1:154" ht="13" customHeight="1">
      <c r="A1345" s="160" t="s">
        <v>19</v>
      </c>
      <c r="C1345" s="160">
        <v>678024</v>
      </c>
      <c r="D1345" s="160">
        <v>30105</v>
      </c>
      <c r="E1345" s="160" t="s">
        <v>164</v>
      </c>
      <c r="F1345" s="160" t="s">
        <v>164</v>
      </c>
      <c r="G1345" s="175"/>
      <c r="H1345" s="162" t="s">
        <v>4470</v>
      </c>
      <c r="I1345" s="162" t="s">
        <v>546</v>
      </c>
      <c r="J1345" s="160">
        <v>25</v>
      </c>
      <c r="Z1345" s="163"/>
      <c r="BT1345" s="480"/>
      <c r="BU1345" s="481"/>
      <c r="BV1345" s="482"/>
      <c r="BW1345" s="480"/>
      <c r="BX1345" s="480"/>
      <c r="BY1345" s="480"/>
      <c r="BZ1345" s="480"/>
      <c r="CA1345" s="481"/>
      <c r="CB1345" s="482"/>
      <c r="CC1345" s="480"/>
      <c r="CD1345" s="481"/>
      <c r="CE1345" s="483"/>
      <c r="CF1345" s="482"/>
      <c r="CG1345" s="480"/>
      <c r="CH1345" s="481"/>
      <c r="CI1345" s="483"/>
      <c r="CJ1345" s="482"/>
      <c r="CK1345" s="480"/>
      <c r="CL1345" s="481"/>
      <c r="CM1345" s="483"/>
      <c r="CN1345" s="482"/>
      <c r="CO1345" s="480"/>
      <c r="CP1345" s="481"/>
      <c r="CQ1345" s="483"/>
      <c r="CR1345" s="482"/>
      <c r="DH1345" s="183"/>
      <c r="DJ1345" s="163">
        <v>24</v>
      </c>
      <c r="DK1345" s="163">
        <v>3</v>
      </c>
      <c r="DL1345" s="163">
        <v>0</v>
      </c>
      <c r="DM1345" s="163">
        <v>3</v>
      </c>
      <c r="DN1345" s="163">
        <v>3</v>
      </c>
      <c r="DO1345" s="163">
        <v>2</v>
      </c>
      <c r="DP1345" s="163">
        <v>59</v>
      </c>
      <c r="DQ1345" s="163">
        <v>11</v>
      </c>
      <c r="DR1345" s="163">
        <v>48</v>
      </c>
      <c r="DS1345" s="163">
        <v>251</v>
      </c>
      <c r="DT1345" s="163">
        <v>44</v>
      </c>
      <c r="DU1345" s="163">
        <v>19</v>
      </c>
      <c r="DV1345" s="163">
        <v>17</v>
      </c>
      <c r="DW1345" s="163">
        <v>5</v>
      </c>
      <c r="DX1345" s="163">
        <v>30</v>
      </c>
      <c r="DY1345" s="163">
        <v>3</v>
      </c>
      <c r="DZ1345" s="163">
        <v>7</v>
      </c>
      <c r="EA1345" s="163">
        <v>1</v>
      </c>
      <c r="EB1345" s="163">
        <v>1</v>
      </c>
      <c r="EC1345" s="163">
        <v>42</v>
      </c>
      <c r="ED1345" s="163">
        <v>6.4067801788120002</v>
      </c>
      <c r="EE1345" s="163">
        <v>4.5762715562942899</v>
      </c>
      <c r="EF1345" s="163">
        <v>0.76271192604904803</v>
      </c>
      <c r="EG1345" s="163">
        <v>6.7118649492316198</v>
      </c>
      <c r="EH1345" s="163">
        <v>1.25423738950288</v>
      </c>
      <c r="EI1345" s="163">
        <v>97.290192271151597</v>
      </c>
      <c r="EJ1345" s="163">
        <v>0.20560747663551401</v>
      </c>
      <c r="EK1345" s="163">
        <v>0.23353293413173601</v>
      </c>
      <c r="EL1345" s="163">
        <v>0.482558139</v>
      </c>
      <c r="EM1345" s="163">
        <v>0.18023255799999999</v>
      </c>
      <c r="EN1345" s="163">
        <v>0.33720930199999999</v>
      </c>
      <c r="EO1345" s="163">
        <v>8.1395350000000005E-2</v>
      </c>
      <c r="EP1345" s="163">
        <v>0.39534883999999998</v>
      </c>
      <c r="EQ1345" s="163">
        <v>9.1103970000000006E-2</v>
      </c>
      <c r="ER1345" s="163">
        <v>5.3567870055015197E-2</v>
      </c>
      <c r="ES1345" s="163">
        <v>2.5932205485667601</v>
      </c>
      <c r="ET1345" s="163">
        <v>4.38</v>
      </c>
      <c r="EU1345" s="163">
        <v>4.6450700694683897</v>
      </c>
      <c r="EV1345" s="163">
        <v>4.9929333893675301</v>
      </c>
      <c r="EW1345" s="163">
        <v>4.7953869952737502</v>
      </c>
      <c r="EX1345" s="283">
        <v>4.0916398167610099E-2</v>
      </c>
    </row>
    <row r="1346" spans="1:154" ht="13" customHeight="1">
      <c r="A1346" s="160" t="s">
        <v>19</v>
      </c>
      <c r="C1346" s="160">
        <v>686228</v>
      </c>
      <c r="D1346" s="160">
        <v>27271</v>
      </c>
      <c r="E1346" s="160" t="s">
        <v>598</v>
      </c>
      <c r="F1346" s="160" t="s">
        <v>598</v>
      </c>
      <c r="G1346" s="175"/>
      <c r="H1346" s="162" t="s">
        <v>3980</v>
      </c>
      <c r="I1346" s="162" t="s">
        <v>540</v>
      </c>
      <c r="J1346" s="160">
        <v>25</v>
      </c>
      <c r="Z1346" s="163"/>
      <c r="BT1346" s="480"/>
      <c r="BU1346" s="481"/>
      <c r="BV1346" s="482"/>
      <c r="BW1346" s="480"/>
      <c r="BX1346" s="480"/>
      <c r="BY1346" s="480"/>
      <c r="BZ1346" s="480"/>
      <c r="CA1346" s="481"/>
      <c r="CB1346" s="482"/>
      <c r="CC1346" s="480"/>
      <c r="CD1346" s="481"/>
      <c r="CE1346" s="483"/>
      <c r="CF1346" s="482"/>
      <c r="CG1346" s="480"/>
      <c r="CH1346" s="481"/>
      <c r="CI1346" s="483"/>
      <c r="CJ1346" s="482"/>
      <c r="CK1346" s="480"/>
      <c r="CL1346" s="481"/>
      <c r="CM1346" s="483"/>
      <c r="CN1346" s="482"/>
      <c r="CO1346" s="480"/>
      <c r="CP1346" s="481"/>
      <c r="CQ1346" s="483"/>
      <c r="CR1346" s="482"/>
      <c r="DH1346" s="183"/>
      <c r="DJ1346" s="163">
        <v>1</v>
      </c>
      <c r="DK1346" s="163">
        <v>0</v>
      </c>
      <c r="DL1346" s="163">
        <v>0</v>
      </c>
      <c r="DM1346" s="163">
        <v>0</v>
      </c>
      <c r="DN1346" s="163">
        <v>0</v>
      </c>
      <c r="DO1346" s="163">
        <v>0</v>
      </c>
      <c r="DP1346" s="163">
        <v>2</v>
      </c>
      <c r="DR1346" s="163">
        <v>2</v>
      </c>
      <c r="DS1346" s="163">
        <v>9</v>
      </c>
      <c r="DT1346" s="163">
        <v>2</v>
      </c>
      <c r="DU1346" s="163">
        <v>1</v>
      </c>
      <c r="DV1346" s="163">
        <v>1</v>
      </c>
      <c r="DW1346" s="163">
        <v>0</v>
      </c>
      <c r="DX1346" s="163">
        <v>1</v>
      </c>
      <c r="DY1346" s="163">
        <v>0</v>
      </c>
      <c r="DZ1346" s="163">
        <v>0</v>
      </c>
      <c r="EA1346" s="163">
        <v>0</v>
      </c>
      <c r="EB1346" s="163">
        <v>0</v>
      </c>
      <c r="EC1346" s="163">
        <v>2</v>
      </c>
      <c r="ED1346" s="163">
        <v>9</v>
      </c>
      <c r="EE1346" s="163">
        <v>4.5</v>
      </c>
      <c r="EF1346" s="163">
        <v>0</v>
      </c>
      <c r="EG1346" s="163">
        <v>9</v>
      </c>
      <c r="EH1346" s="163">
        <v>1.5</v>
      </c>
      <c r="EI1346" s="163">
        <v>116.353801623286</v>
      </c>
      <c r="EJ1346" s="163">
        <v>0.25</v>
      </c>
      <c r="EK1346" s="163">
        <v>0.33333333333333298</v>
      </c>
      <c r="EL1346" s="163">
        <v>0.16666666599999999</v>
      </c>
      <c r="EM1346" s="163">
        <v>0</v>
      </c>
      <c r="EN1346" s="163">
        <v>0.83333333300000001</v>
      </c>
      <c r="EO1346" s="163">
        <v>0.33333332999999998</v>
      </c>
      <c r="EP1346" s="163">
        <v>0.33333332999999998</v>
      </c>
      <c r="EQ1346" s="163">
        <v>0.10344828</v>
      </c>
      <c r="ER1346" s="163">
        <v>-1.44184034484818E-2</v>
      </c>
      <c r="ES1346" s="163">
        <v>4.5</v>
      </c>
      <c r="ET1346" s="163">
        <v>9.4499999999999993</v>
      </c>
      <c r="EU1346" s="163">
        <v>2.5857479095458902</v>
      </c>
      <c r="EV1346" s="163">
        <v>6.2721243843436199</v>
      </c>
      <c r="EW1346" s="163">
        <v>5.3272468754247102</v>
      </c>
      <c r="EX1346" s="283">
        <v>3.9284534752368899E-2</v>
      </c>
    </row>
    <row r="1347" spans="1:154" ht="13" customHeight="1">
      <c r="A1347" s="160" t="s">
        <v>19</v>
      </c>
      <c r="C1347" s="160">
        <v>682274</v>
      </c>
      <c r="D1347" s="160">
        <v>25215</v>
      </c>
      <c r="E1347" s="160" t="s">
        <v>17</v>
      </c>
      <c r="F1347" s="160" t="s">
        <v>17</v>
      </c>
      <c r="G1347" s="175"/>
      <c r="H1347" s="162" t="s">
        <v>4407</v>
      </c>
      <c r="I1347" s="162" t="s">
        <v>4408</v>
      </c>
      <c r="J1347" s="160">
        <v>29</v>
      </c>
      <c r="Z1347" s="163"/>
      <c r="BT1347" s="480"/>
      <c r="BU1347" s="481"/>
      <c r="BV1347" s="482"/>
      <c r="BW1347" s="480"/>
      <c r="BX1347" s="480"/>
      <c r="BY1347" s="480"/>
      <c r="BZ1347" s="480"/>
      <c r="CA1347" s="481"/>
      <c r="CB1347" s="482"/>
      <c r="CC1347" s="480"/>
      <c r="CD1347" s="481"/>
      <c r="CE1347" s="483"/>
      <c r="CF1347" s="482"/>
      <c r="CG1347" s="480"/>
      <c r="CH1347" s="481"/>
      <c r="CI1347" s="483"/>
      <c r="CJ1347" s="482"/>
      <c r="CK1347" s="480"/>
      <c r="CL1347" s="481"/>
      <c r="CM1347" s="483"/>
      <c r="CN1347" s="482"/>
      <c r="CO1347" s="480"/>
      <c r="CP1347" s="481"/>
      <c r="CQ1347" s="483"/>
      <c r="CR1347" s="482"/>
      <c r="DH1347" s="183"/>
      <c r="DJ1347" s="163">
        <v>1</v>
      </c>
      <c r="DK1347" s="163">
        <v>0</v>
      </c>
      <c r="DL1347" s="163">
        <v>0</v>
      </c>
      <c r="DM1347" s="163">
        <v>0</v>
      </c>
      <c r="DN1347" s="163">
        <v>0</v>
      </c>
      <c r="DO1347" s="163">
        <v>0</v>
      </c>
      <c r="DP1347" s="163">
        <v>1.1000000000000001</v>
      </c>
      <c r="DR1347" s="163">
        <v>1.1000000238418499</v>
      </c>
      <c r="DS1347" s="163">
        <v>5</v>
      </c>
      <c r="DT1347" s="163">
        <v>1</v>
      </c>
      <c r="DU1347" s="163">
        <v>0</v>
      </c>
      <c r="DV1347" s="163">
        <v>0</v>
      </c>
      <c r="DW1347" s="163">
        <v>0</v>
      </c>
      <c r="DX1347" s="163">
        <v>0</v>
      </c>
      <c r="DY1347" s="163">
        <v>0</v>
      </c>
      <c r="DZ1347" s="163">
        <v>0</v>
      </c>
      <c r="EA1347" s="163">
        <v>0</v>
      </c>
      <c r="EB1347" s="163">
        <v>0</v>
      </c>
      <c r="EC1347" s="163">
        <v>1</v>
      </c>
      <c r="ED1347" s="163">
        <v>6.75000160932579</v>
      </c>
      <c r="EE1347" s="163">
        <v>0</v>
      </c>
      <c r="EF1347" s="163">
        <v>0</v>
      </c>
      <c r="EG1347" s="163">
        <v>6.75000160932579</v>
      </c>
      <c r="EH1347" s="163">
        <v>0.75000017881397696</v>
      </c>
      <c r="EI1347" s="163">
        <v>58.176914682100801</v>
      </c>
      <c r="EJ1347" s="163">
        <v>0.2</v>
      </c>
      <c r="EK1347" s="163">
        <v>0.25</v>
      </c>
      <c r="EL1347" s="163">
        <v>0.25</v>
      </c>
      <c r="EM1347" s="163">
        <v>0.25</v>
      </c>
      <c r="EN1347" s="163">
        <v>0.5</v>
      </c>
      <c r="EO1347" s="163">
        <v>0</v>
      </c>
      <c r="EP1347" s="163">
        <v>0.25</v>
      </c>
      <c r="EQ1347" s="163">
        <v>8.6956519999999995E-2</v>
      </c>
      <c r="ER1347" s="163">
        <v>-0.16233930767264301</v>
      </c>
      <c r="ES1347" s="163">
        <v>0</v>
      </c>
      <c r="ET1347" s="163">
        <v>0.82</v>
      </c>
      <c r="EU1347" s="163">
        <v>1.58574755191794</v>
      </c>
      <c r="EV1347" s="163">
        <v>3.79757396413709</v>
      </c>
      <c r="EW1347" s="163">
        <v>3.6036868757629299</v>
      </c>
      <c r="EX1347" s="283">
        <v>3.8055155426263802E-2</v>
      </c>
    </row>
    <row r="1348" spans="1:154" ht="13" customHeight="1">
      <c r="A1348" s="160" t="s">
        <v>19</v>
      </c>
      <c r="C1348" s="160">
        <v>656686</v>
      </c>
      <c r="D1348" s="160">
        <v>19884</v>
      </c>
      <c r="E1348" s="160" t="s">
        <v>17</v>
      </c>
      <c r="F1348" s="160" t="s">
        <v>17</v>
      </c>
      <c r="G1348" s="175"/>
      <c r="H1348" s="162" t="s">
        <v>297</v>
      </c>
      <c r="I1348" s="162" t="s">
        <v>41</v>
      </c>
      <c r="J1348" s="160">
        <v>29</v>
      </c>
      <c r="Z1348" s="163"/>
      <c r="BT1348" s="480"/>
      <c r="BU1348" s="481"/>
      <c r="BV1348" s="482"/>
      <c r="BW1348" s="480"/>
      <c r="BX1348" s="480"/>
      <c r="BY1348" s="480"/>
      <c r="BZ1348" s="480"/>
      <c r="CA1348" s="481"/>
      <c r="CB1348" s="482"/>
      <c r="CC1348" s="480"/>
      <c r="CD1348" s="481"/>
      <c r="CE1348" s="483"/>
      <c r="CF1348" s="482"/>
      <c r="CG1348" s="480"/>
      <c r="CH1348" s="481"/>
      <c r="CI1348" s="483"/>
      <c r="CJ1348" s="482"/>
      <c r="CK1348" s="480"/>
      <c r="CL1348" s="481"/>
      <c r="CM1348" s="483"/>
      <c r="CN1348" s="482"/>
      <c r="CO1348" s="480"/>
      <c r="CP1348" s="481"/>
      <c r="CQ1348" s="483"/>
      <c r="CR1348" s="482"/>
      <c r="DH1348" s="183"/>
      <c r="DJ1348" s="163">
        <v>1</v>
      </c>
      <c r="DK1348" s="163">
        <v>0</v>
      </c>
      <c r="DL1348" s="163">
        <v>0</v>
      </c>
      <c r="DM1348" s="163">
        <v>0</v>
      </c>
      <c r="DN1348" s="163">
        <v>0</v>
      </c>
      <c r="DO1348" s="163">
        <v>0</v>
      </c>
      <c r="DP1348" s="163">
        <v>1.1000000000000001</v>
      </c>
      <c r="DR1348" s="163">
        <v>1.1000000238418499</v>
      </c>
      <c r="DS1348" s="163">
        <v>5</v>
      </c>
      <c r="DT1348" s="163">
        <v>1</v>
      </c>
      <c r="DU1348" s="163">
        <v>0</v>
      </c>
      <c r="DV1348" s="163">
        <v>0</v>
      </c>
      <c r="DW1348" s="163">
        <v>0</v>
      </c>
      <c r="DX1348" s="163">
        <v>0</v>
      </c>
      <c r="DY1348" s="163">
        <v>0</v>
      </c>
      <c r="DZ1348" s="163">
        <v>0</v>
      </c>
      <c r="EA1348" s="163">
        <v>0</v>
      </c>
      <c r="EB1348" s="163">
        <v>0</v>
      </c>
      <c r="EC1348" s="163">
        <v>2</v>
      </c>
      <c r="ED1348" s="163">
        <v>13.5000032186515</v>
      </c>
      <c r="EE1348" s="163">
        <v>0</v>
      </c>
      <c r="EF1348" s="163">
        <v>0</v>
      </c>
      <c r="EG1348" s="163">
        <v>6.75000160932579</v>
      </c>
      <c r="EH1348" s="163">
        <v>0.75000017881397696</v>
      </c>
      <c r="EI1348" s="163">
        <v>58.176914682100801</v>
      </c>
      <c r="EJ1348" s="163">
        <v>0.2</v>
      </c>
      <c r="EK1348" s="163">
        <v>0.33333333333333298</v>
      </c>
      <c r="EL1348" s="163">
        <v>0.33333333300000001</v>
      </c>
      <c r="EM1348" s="163">
        <v>0.33333333300000001</v>
      </c>
      <c r="EN1348" s="163">
        <v>0.33333333300000001</v>
      </c>
      <c r="EO1348" s="163">
        <v>0</v>
      </c>
      <c r="EP1348" s="163">
        <v>0.33333332999999998</v>
      </c>
      <c r="EQ1348" s="163">
        <v>0.16666666999999999</v>
      </c>
      <c r="ER1348" s="163">
        <v>4.2705357064436601E-2</v>
      </c>
      <c r="ES1348" s="163">
        <v>0</v>
      </c>
      <c r="ET1348" s="163">
        <v>2.36</v>
      </c>
      <c r="EU1348" s="163">
        <v>8.5747194289990697E-2</v>
      </c>
      <c r="EV1348" s="163">
        <v>1.1916604003995599</v>
      </c>
      <c r="EW1348" s="163">
        <v>1.1474068757629301</v>
      </c>
      <c r="EX1348" s="283">
        <v>3.6947187036275801E-2</v>
      </c>
    </row>
    <row r="1349" spans="1:154" ht="13" customHeight="1">
      <c r="A1349" s="160" t="s">
        <v>19</v>
      </c>
      <c r="C1349" s="160">
        <v>678316</v>
      </c>
      <c r="D1349" s="160">
        <v>23875</v>
      </c>
      <c r="E1349" s="160" t="s">
        <v>2172</v>
      </c>
      <c r="F1349" s="160" t="s">
        <v>2172</v>
      </c>
      <c r="G1349" s="175"/>
      <c r="H1349" s="162" t="s">
        <v>566</v>
      </c>
      <c r="I1349" s="162" t="s">
        <v>227</v>
      </c>
      <c r="J1349" s="160">
        <v>26</v>
      </c>
      <c r="Z1349" s="163"/>
      <c r="BT1349" s="480"/>
      <c r="BU1349" s="481"/>
      <c r="BV1349" s="482"/>
      <c r="BW1349" s="480"/>
      <c r="BX1349" s="480"/>
      <c r="BY1349" s="480"/>
      <c r="BZ1349" s="480"/>
      <c r="CA1349" s="481"/>
      <c r="CB1349" s="482"/>
      <c r="CC1349" s="480"/>
      <c r="CD1349" s="481"/>
      <c r="CE1349" s="483"/>
      <c r="CF1349" s="482"/>
      <c r="CG1349" s="480"/>
      <c r="CH1349" s="481"/>
      <c r="CI1349" s="483"/>
      <c r="CJ1349" s="482"/>
      <c r="CK1349" s="480"/>
      <c r="CL1349" s="481"/>
      <c r="CM1349" s="483"/>
      <c r="CN1349" s="482"/>
      <c r="CO1349" s="480"/>
      <c r="CP1349" s="481"/>
      <c r="CQ1349" s="483"/>
      <c r="CR1349" s="482"/>
      <c r="DH1349" s="183"/>
      <c r="DJ1349" s="163">
        <v>2</v>
      </c>
      <c r="DK1349" s="163">
        <v>0</v>
      </c>
      <c r="DL1349" s="163">
        <v>0</v>
      </c>
      <c r="DM1349" s="163">
        <v>0</v>
      </c>
      <c r="DN1349" s="163">
        <v>0</v>
      </c>
      <c r="DO1349" s="163">
        <v>0</v>
      </c>
      <c r="DP1349" s="163">
        <v>3.2</v>
      </c>
      <c r="DR1349" s="163">
        <v>3.20000004768371</v>
      </c>
      <c r="DS1349" s="163">
        <v>18</v>
      </c>
      <c r="DT1349" s="163">
        <v>4</v>
      </c>
      <c r="DU1349" s="163">
        <v>2</v>
      </c>
      <c r="DV1349" s="163">
        <v>2</v>
      </c>
      <c r="DW1349" s="163">
        <v>0</v>
      </c>
      <c r="DX1349" s="163">
        <v>3</v>
      </c>
      <c r="DY1349" s="163">
        <v>0</v>
      </c>
      <c r="DZ1349" s="163">
        <v>0</v>
      </c>
      <c r="EA1349" s="163">
        <v>0</v>
      </c>
      <c r="EB1349" s="163">
        <v>0</v>
      </c>
      <c r="EC1349" s="163">
        <v>5</v>
      </c>
      <c r="ED1349" s="163">
        <v>12.2727294007612</v>
      </c>
      <c r="EE1349" s="163">
        <v>7.3636376404567399</v>
      </c>
      <c r="EF1349" s="163">
        <v>0</v>
      </c>
      <c r="EG1349" s="163">
        <v>9.81818352060899</v>
      </c>
      <c r="EH1349" s="163">
        <v>1.9090912401184099</v>
      </c>
      <c r="EI1349" s="163">
        <v>147.34125314527699</v>
      </c>
      <c r="EJ1349" s="163">
        <v>0.266666666666666</v>
      </c>
      <c r="EK1349" s="163">
        <v>0.4</v>
      </c>
      <c r="EL1349" s="163">
        <v>0.3</v>
      </c>
      <c r="EM1349" s="163">
        <v>0.2</v>
      </c>
      <c r="EN1349" s="163">
        <v>0.5</v>
      </c>
      <c r="EO1349" s="163">
        <v>0</v>
      </c>
      <c r="EP1349" s="163">
        <v>0.7</v>
      </c>
      <c r="EQ1349" s="163">
        <v>0.14814815000000001</v>
      </c>
      <c r="ER1349" s="163">
        <v>-7.3673516338753894E-2</v>
      </c>
      <c r="ES1349" s="163">
        <v>4.9090917603044897</v>
      </c>
      <c r="ET1349" s="163">
        <v>3.32</v>
      </c>
      <c r="EU1349" s="163">
        <v>2.8130205895289802</v>
      </c>
      <c r="EV1349" s="163">
        <v>4.8237717426189599</v>
      </c>
      <c r="EW1349" s="163">
        <v>4.3156666275048998</v>
      </c>
      <c r="EX1349" s="283">
        <v>3.25291641056537E-2</v>
      </c>
    </row>
    <row r="1350" spans="1:154" ht="13" customHeight="1">
      <c r="A1350" s="160" t="s">
        <v>19</v>
      </c>
      <c r="C1350" s="160">
        <v>668834</v>
      </c>
      <c r="D1350" s="160">
        <v>22176</v>
      </c>
      <c r="E1350" s="160" t="s">
        <v>563</v>
      </c>
      <c r="F1350" s="160" t="s">
        <v>563</v>
      </c>
      <c r="G1350" s="175"/>
      <c r="H1350" s="162" t="s">
        <v>575</v>
      </c>
      <c r="I1350" s="162" t="s">
        <v>2992</v>
      </c>
      <c r="J1350" s="160">
        <v>27</v>
      </c>
      <c r="Z1350" s="163"/>
      <c r="BT1350" s="480"/>
      <c r="BU1350" s="481"/>
      <c r="BV1350" s="482"/>
      <c r="BW1350" s="480"/>
      <c r="BX1350" s="480"/>
      <c r="BY1350" s="480"/>
      <c r="BZ1350" s="480"/>
      <c r="CA1350" s="481"/>
      <c r="CB1350" s="482"/>
      <c r="CC1350" s="480"/>
      <c r="CD1350" s="481"/>
      <c r="CE1350" s="483"/>
      <c r="CF1350" s="482"/>
      <c r="CG1350" s="480"/>
      <c r="CH1350" s="481"/>
      <c r="CI1350" s="483"/>
      <c r="CJ1350" s="482"/>
      <c r="CK1350" s="480"/>
      <c r="CL1350" s="481"/>
      <c r="CM1350" s="483"/>
      <c r="CN1350" s="482"/>
      <c r="CO1350" s="480"/>
      <c r="CP1350" s="481"/>
      <c r="CQ1350" s="483"/>
      <c r="CR1350" s="482"/>
      <c r="DH1350" s="183"/>
      <c r="DJ1350" s="163">
        <v>3</v>
      </c>
      <c r="DK1350" s="163">
        <v>0</v>
      </c>
      <c r="DL1350" s="163">
        <v>0</v>
      </c>
      <c r="DM1350" s="163">
        <v>0</v>
      </c>
      <c r="DN1350" s="163">
        <v>0</v>
      </c>
      <c r="DO1350" s="163">
        <v>0</v>
      </c>
      <c r="DP1350" s="163">
        <v>5</v>
      </c>
      <c r="DR1350" s="163">
        <v>5</v>
      </c>
      <c r="DS1350" s="163">
        <v>21</v>
      </c>
      <c r="DT1350" s="163">
        <v>4</v>
      </c>
      <c r="DU1350" s="163">
        <v>2</v>
      </c>
      <c r="DV1350" s="163">
        <v>2</v>
      </c>
      <c r="DW1350" s="163">
        <v>0</v>
      </c>
      <c r="DX1350" s="163">
        <v>3</v>
      </c>
      <c r="DY1350" s="163">
        <v>1</v>
      </c>
      <c r="DZ1350" s="163">
        <v>0</v>
      </c>
      <c r="EA1350" s="163">
        <v>0</v>
      </c>
      <c r="EB1350" s="163">
        <v>0</v>
      </c>
      <c r="EC1350" s="163">
        <v>4</v>
      </c>
      <c r="ED1350" s="163">
        <v>7.2</v>
      </c>
      <c r="EE1350" s="163">
        <v>5.4</v>
      </c>
      <c r="EF1350" s="163">
        <v>0</v>
      </c>
      <c r="EG1350" s="163">
        <v>7.2</v>
      </c>
      <c r="EH1350" s="163">
        <v>1.4</v>
      </c>
      <c r="EI1350" s="163">
        <v>108.050233571127</v>
      </c>
      <c r="EJ1350" s="163">
        <v>0.22222222222222199</v>
      </c>
      <c r="EK1350" s="163">
        <v>0.28571428571428498</v>
      </c>
      <c r="EL1350" s="163">
        <v>0.5</v>
      </c>
      <c r="EM1350" s="163">
        <v>0.21428571399999999</v>
      </c>
      <c r="EN1350" s="163">
        <v>0.28571428500000001</v>
      </c>
      <c r="EO1350" s="163">
        <v>7.1428569999999997E-2</v>
      </c>
      <c r="EP1350" s="163">
        <v>0.35714286000000001</v>
      </c>
      <c r="EQ1350" s="163">
        <v>7.6923080000000005E-2</v>
      </c>
      <c r="ER1350" s="163">
        <v>6.5947126756707705E-2</v>
      </c>
      <c r="ES1350" s="163">
        <v>3.6</v>
      </c>
      <c r="ET1350" s="163">
        <v>3.02</v>
      </c>
      <c r="EU1350" s="163">
        <v>3.2857479095458899</v>
      </c>
      <c r="EV1350" s="163">
        <v>4.4653883814811701</v>
      </c>
      <c r="EW1350" s="163">
        <v>4.7129792959980303</v>
      </c>
      <c r="EX1350" s="283">
        <v>2.9111331328749601E-2</v>
      </c>
    </row>
    <row r="1351" spans="1:154" ht="13" customHeight="1">
      <c r="A1351" s="160" t="s">
        <v>19</v>
      </c>
      <c r="C1351" s="160">
        <v>669193</v>
      </c>
      <c r="D1351" s="160">
        <v>26152</v>
      </c>
      <c r="E1351" s="160" t="s">
        <v>15</v>
      </c>
      <c r="F1351" s="160" t="s">
        <v>15</v>
      </c>
      <c r="G1351" s="175"/>
      <c r="H1351" s="162" t="s">
        <v>2979</v>
      </c>
      <c r="I1351" s="162" t="s">
        <v>124</v>
      </c>
      <c r="J1351" s="160">
        <v>27</v>
      </c>
      <c r="Z1351" s="163"/>
      <c r="BT1351" s="480"/>
      <c r="BU1351" s="481"/>
      <c r="BV1351" s="482"/>
      <c r="BW1351" s="480"/>
      <c r="BX1351" s="480"/>
      <c r="BY1351" s="480"/>
      <c r="BZ1351" s="480"/>
      <c r="CA1351" s="481"/>
      <c r="CB1351" s="482"/>
      <c r="CC1351" s="480"/>
      <c r="CD1351" s="481"/>
      <c r="CE1351" s="483"/>
      <c r="CF1351" s="482"/>
      <c r="CG1351" s="480"/>
      <c r="CH1351" s="481"/>
      <c r="CI1351" s="483"/>
      <c r="CJ1351" s="482"/>
      <c r="CK1351" s="480"/>
      <c r="CL1351" s="481"/>
      <c r="CM1351" s="483"/>
      <c r="CN1351" s="482"/>
      <c r="CO1351" s="480"/>
      <c r="CP1351" s="481"/>
      <c r="CQ1351" s="483"/>
      <c r="CR1351" s="482"/>
      <c r="DH1351" s="183"/>
      <c r="DJ1351" s="163">
        <v>2</v>
      </c>
      <c r="DK1351" s="163">
        <v>0</v>
      </c>
      <c r="DL1351" s="163">
        <v>0</v>
      </c>
      <c r="DM1351" s="163">
        <v>0</v>
      </c>
      <c r="DN1351" s="163">
        <v>0</v>
      </c>
      <c r="DO1351" s="163">
        <v>0</v>
      </c>
      <c r="DP1351" s="163">
        <v>3</v>
      </c>
      <c r="DR1351" s="163">
        <v>3</v>
      </c>
      <c r="DS1351" s="163">
        <v>14</v>
      </c>
      <c r="DT1351" s="163">
        <v>4</v>
      </c>
      <c r="DU1351" s="163">
        <v>2</v>
      </c>
      <c r="DV1351" s="163">
        <v>2</v>
      </c>
      <c r="DW1351" s="163">
        <v>0</v>
      </c>
      <c r="DX1351" s="163">
        <v>1</v>
      </c>
      <c r="DY1351" s="163">
        <v>0</v>
      </c>
      <c r="DZ1351" s="163">
        <v>1</v>
      </c>
      <c r="EA1351" s="163">
        <v>0</v>
      </c>
      <c r="EB1351" s="163">
        <v>0</v>
      </c>
      <c r="EC1351" s="163">
        <v>2</v>
      </c>
      <c r="ED1351" s="163">
        <v>6</v>
      </c>
      <c r="EE1351" s="163">
        <v>3</v>
      </c>
      <c r="EF1351" s="163">
        <v>0</v>
      </c>
      <c r="EG1351" s="163">
        <v>12</v>
      </c>
      <c r="EH1351" s="163">
        <v>1.6666666666666601</v>
      </c>
      <c r="EI1351" s="163">
        <v>128.63123044181799</v>
      </c>
      <c r="EJ1351" s="163">
        <v>0.33333333333333298</v>
      </c>
      <c r="EK1351" s="163">
        <v>0.4</v>
      </c>
      <c r="EL1351" s="163">
        <v>0.3</v>
      </c>
      <c r="EM1351" s="163">
        <v>0.2</v>
      </c>
      <c r="EN1351" s="163">
        <v>0.5</v>
      </c>
      <c r="EO1351" s="163">
        <v>0</v>
      </c>
      <c r="EP1351" s="163">
        <v>0.3</v>
      </c>
      <c r="EQ1351" s="163">
        <v>0.18181818</v>
      </c>
      <c r="ER1351" s="163">
        <v>-0.14659035237488699</v>
      </c>
      <c r="ES1351" s="163">
        <v>6</v>
      </c>
      <c r="ET1351" s="163">
        <v>2.89</v>
      </c>
      <c r="EU1351" s="163">
        <v>3.7524145762125598</v>
      </c>
      <c r="EV1351" s="163">
        <v>6.2099988927443803</v>
      </c>
      <c r="EW1351" s="163">
        <v>4.8436142276481604</v>
      </c>
      <c r="EX1351" s="283">
        <v>2.46782172471284E-2</v>
      </c>
    </row>
    <row r="1352" spans="1:154" ht="13" customHeight="1">
      <c r="A1352" s="160" t="s">
        <v>19</v>
      </c>
      <c r="C1352" s="160">
        <v>665660</v>
      </c>
      <c r="D1352" s="160">
        <v>21662</v>
      </c>
      <c r="E1352" s="160" t="s">
        <v>4356</v>
      </c>
      <c r="F1352" s="160" t="s">
        <v>4356</v>
      </c>
      <c r="G1352" s="175"/>
      <c r="H1352" s="162" t="s">
        <v>1068</v>
      </c>
      <c r="I1352" s="162" t="s">
        <v>451</v>
      </c>
      <c r="J1352" s="160">
        <v>26</v>
      </c>
      <c r="Z1352" s="163"/>
      <c r="BT1352" s="480"/>
      <c r="BU1352" s="481"/>
      <c r="BV1352" s="482"/>
      <c r="BW1352" s="480"/>
      <c r="BX1352" s="480"/>
      <c r="BY1352" s="480"/>
      <c r="BZ1352" s="480"/>
      <c r="CA1352" s="481"/>
      <c r="CB1352" s="482"/>
      <c r="CC1352" s="480"/>
      <c r="CD1352" s="481"/>
      <c r="CE1352" s="483"/>
      <c r="CF1352" s="482"/>
      <c r="CG1352" s="480"/>
      <c r="CH1352" s="481"/>
      <c r="CI1352" s="483"/>
      <c r="CJ1352" s="482"/>
      <c r="CK1352" s="480"/>
      <c r="CL1352" s="481"/>
      <c r="CM1352" s="483"/>
      <c r="CN1352" s="482"/>
      <c r="CO1352" s="480"/>
      <c r="CP1352" s="481"/>
      <c r="CQ1352" s="483"/>
      <c r="CR1352" s="482"/>
      <c r="DH1352" s="183"/>
      <c r="DJ1352" s="163">
        <v>7</v>
      </c>
      <c r="DK1352" s="163">
        <v>0</v>
      </c>
      <c r="DL1352" s="163">
        <v>0</v>
      </c>
      <c r="DM1352" s="163">
        <v>0</v>
      </c>
      <c r="DN1352" s="163">
        <v>0</v>
      </c>
      <c r="DO1352" s="163">
        <v>0</v>
      </c>
      <c r="DP1352" s="163">
        <v>9.1</v>
      </c>
      <c r="DR1352" s="163">
        <v>9.1000003814697195</v>
      </c>
      <c r="DS1352" s="163">
        <v>45</v>
      </c>
      <c r="DT1352" s="163">
        <v>10</v>
      </c>
      <c r="DU1352" s="163">
        <v>5</v>
      </c>
      <c r="DV1352" s="163">
        <v>5</v>
      </c>
      <c r="DW1352" s="163">
        <v>1</v>
      </c>
      <c r="DX1352" s="163">
        <v>5</v>
      </c>
      <c r="DY1352" s="163">
        <v>0</v>
      </c>
      <c r="DZ1352" s="163">
        <v>2</v>
      </c>
      <c r="EA1352" s="163">
        <v>1</v>
      </c>
      <c r="EB1352" s="163">
        <v>0</v>
      </c>
      <c r="EC1352" s="163">
        <v>12</v>
      </c>
      <c r="ED1352" s="163">
        <v>11.571430147910799</v>
      </c>
      <c r="EE1352" s="163">
        <v>4.8214292282961697</v>
      </c>
      <c r="EF1352" s="163">
        <v>0.96428584565923403</v>
      </c>
      <c r="EG1352" s="163">
        <v>9.6428584565923501</v>
      </c>
      <c r="EH1352" s="163">
        <v>1.60714307609872</v>
      </c>
      <c r="EI1352" s="163">
        <v>124.66480443775301</v>
      </c>
      <c r="EJ1352" s="163">
        <v>0.26315789473684198</v>
      </c>
      <c r="EK1352" s="163">
        <v>0.36</v>
      </c>
      <c r="EL1352" s="163">
        <v>0.34615384599999999</v>
      </c>
      <c r="EM1352" s="163">
        <v>0.23076922999999999</v>
      </c>
      <c r="EN1352" s="163">
        <v>0.42307692299999999</v>
      </c>
      <c r="EO1352" s="163">
        <v>0.15384614999999999</v>
      </c>
      <c r="EP1352" s="163">
        <v>0.46153845999999998</v>
      </c>
      <c r="EQ1352" s="163">
        <v>0.13068182</v>
      </c>
      <c r="ER1352" s="163">
        <v>-4.5710168536058401E-2</v>
      </c>
      <c r="ES1352" s="163">
        <v>4.8214292282961697</v>
      </c>
      <c r="ET1352" s="163">
        <v>4.87</v>
      </c>
      <c r="EU1352" s="163">
        <v>4.1571766269450396</v>
      </c>
      <c r="EV1352" s="163">
        <v>4.5021827263530403</v>
      </c>
      <c r="EW1352" s="163">
        <v>3.5851056469170599</v>
      </c>
      <c r="EX1352" s="283">
        <v>2.4648139253258702E-2</v>
      </c>
    </row>
    <row r="1353" spans="1:154" ht="13" customHeight="1">
      <c r="A1353" s="160" t="s">
        <v>19</v>
      </c>
      <c r="C1353" s="160">
        <v>801216</v>
      </c>
      <c r="D1353" s="160">
        <v>30206</v>
      </c>
      <c r="E1353" s="160" t="s">
        <v>45</v>
      </c>
      <c r="F1353" s="160" t="s">
        <v>45</v>
      </c>
      <c r="G1353" s="175"/>
      <c r="H1353" s="162" t="s">
        <v>4474</v>
      </c>
      <c r="I1353" s="162" t="s">
        <v>331</v>
      </c>
      <c r="J1353" s="160">
        <v>25</v>
      </c>
      <c r="Z1353" s="163"/>
      <c r="BT1353" s="480"/>
      <c r="BU1353" s="481"/>
      <c r="BV1353" s="482"/>
      <c r="BW1353" s="480"/>
      <c r="BX1353" s="480"/>
      <c r="BY1353" s="480"/>
      <c r="BZ1353" s="480"/>
      <c r="CA1353" s="481"/>
      <c r="CB1353" s="482"/>
      <c r="CC1353" s="480"/>
      <c r="CD1353" s="481"/>
      <c r="CE1353" s="483"/>
      <c r="CF1353" s="482"/>
      <c r="CG1353" s="480"/>
      <c r="CH1353" s="481"/>
      <c r="CI1353" s="483"/>
      <c r="CJ1353" s="482"/>
      <c r="CK1353" s="480"/>
      <c r="CL1353" s="481"/>
      <c r="CM1353" s="483"/>
      <c r="CN1353" s="482"/>
      <c r="CO1353" s="480"/>
      <c r="CP1353" s="481"/>
      <c r="CQ1353" s="483"/>
      <c r="CR1353" s="482"/>
      <c r="DH1353" s="183"/>
      <c r="DJ1353" s="163">
        <v>1</v>
      </c>
      <c r="DK1353" s="163">
        <v>0</v>
      </c>
      <c r="DL1353" s="163">
        <v>0</v>
      </c>
      <c r="DM1353" s="163">
        <v>0</v>
      </c>
      <c r="DN1353" s="163">
        <v>0</v>
      </c>
      <c r="DO1353" s="163">
        <v>0</v>
      </c>
      <c r="DP1353" s="163">
        <v>2.2000000000000002</v>
      </c>
      <c r="DR1353" s="163">
        <v>2.20000004768371</v>
      </c>
      <c r="DS1353" s="163">
        <v>9</v>
      </c>
      <c r="DT1353" s="163">
        <v>0</v>
      </c>
      <c r="DU1353" s="163">
        <v>0</v>
      </c>
      <c r="DV1353" s="163">
        <v>0</v>
      </c>
      <c r="DW1353" s="163">
        <v>0</v>
      </c>
      <c r="DX1353" s="163">
        <v>1</v>
      </c>
      <c r="DY1353" s="163">
        <v>0</v>
      </c>
      <c r="DZ1353" s="163">
        <v>0</v>
      </c>
      <c r="EA1353" s="163">
        <v>0</v>
      </c>
      <c r="EB1353" s="163">
        <v>0</v>
      </c>
      <c r="EC1353" s="163">
        <v>2</v>
      </c>
      <c r="ED1353" s="163">
        <v>6.75000160932579</v>
      </c>
      <c r="EE1353" s="163">
        <v>3.3750008046628901</v>
      </c>
      <c r="EF1353" s="163">
        <v>0</v>
      </c>
      <c r="EG1353" s="163">
        <v>0</v>
      </c>
      <c r="EH1353" s="163">
        <v>0.37500008940698798</v>
      </c>
      <c r="EI1353" s="163">
        <v>28.942033749727699</v>
      </c>
      <c r="EJ1353" s="163">
        <v>0</v>
      </c>
      <c r="EK1353" s="163">
        <v>0</v>
      </c>
      <c r="EL1353" s="163">
        <v>0.5</v>
      </c>
      <c r="EM1353" s="163">
        <v>0</v>
      </c>
      <c r="EN1353" s="163">
        <v>0.5</v>
      </c>
      <c r="EO1353" s="163">
        <v>0</v>
      </c>
      <c r="EP1353" s="163">
        <v>0</v>
      </c>
      <c r="EQ1353" s="163">
        <v>4.3478259999999998E-2</v>
      </c>
      <c r="ER1353" s="163">
        <v>0.23996766032261499</v>
      </c>
      <c r="ES1353" s="163">
        <v>0</v>
      </c>
      <c r="ET1353" s="163">
        <v>0.66</v>
      </c>
      <c r="EU1353" s="163">
        <v>2.7107478201389101</v>
      </c>
      <c r="EV1353" s="163">
        <v>4.3696176293032698</v>
      </c>
      <c r="EW1353" s="163">
        <v>4.0676913213669303</v>
      </c>
      <c r="EX1353" s="283">
        <v>1.97079740464687E-2</v>
      </c>
    </row>
    <row r="1354" spans="1:154" ht="13" customHeight="1">
      <c r="A1354" s="160" t="s">
        <v>19</v>
      </c>
      <c r="C1354" s="160">
        <v>686249</v>
      </c>
      <c r="D1354" s="160">
        <v>25474</v>
      </c>
      <c r="E1354" s="160" t="s">
        <v>555</v>
      </c>
      <c r="F1354" s="160" t="s">
        <v>555</v>
      </c>
      <c r="G1354" s="175"/>
      <c r="H1354" s="162" t="s">
        <v>2846</v>
      </c>
      <c r="I1354" s="162" t="s">
        <v>201</v>
      </c>
      <c r="J1354" s="160">
        <v>26</v>
      </c>
      <c r="Z1354" s="163"/>
      <c r="BT1354" s="480"/>
      <c r="BU1354" s="481"/>
      <c r="BV1354" s="482"/>
      <c r="BW1354" s="480"/>
      <c r="BX1354" s="480"/>
      <c r="BY1354" s="480"/>
      <c r="BZ1354" s="480"/>
      <c r="CA1354" s="481"/>
      <c r="CB1354" s="482"/>
      <c r="CC1354" s="480"/>
      <c r="CD1354" s="481"/>
      <c r="CE1354" s="483"/>
      <c r="CF1354" s="482"/>
      <c r="CG1354" s="480"/>
      <c r="CH1354" s="481"/>
      <c r="CI1354" s="483"/>
      <c r="CJ1354" s="482"/>
      <c r="CK1354" s="480"/>
      <c r="CL1354" s="481"/>
      <c r="CM1354" s="483"/>
      <c r="CN1354" s="482"/>
      <c r="CO1354" s="480"/>
      <c r="CP1354" s="481"/>
      <c r="CQ1354" s="483"/>
      <c r="CR1354" s="482"/>
      <c r="DH1354" s="183"/>
      <c r="DJ1354" s="163">
        <v>1</v>
      </c>
      <c r="DK1354" s="163">
        <v>0</v>
      </c>
      <c r="DL1354" s="163">
        <v>0</v>
      </c>
      <c r="DM1354" s="163">
        <v>0</v>
      </c>
      <c r="DN1354" s="163">
        <v>0</v>
      </c>
      <c r="DO1354" s="163">
        <v>0</v>
      </c>
      <c r="DP1354" s="163">
        <v>1</v>
      </c>
      <c r="DR1354" s="163">
        <v>1</v>
      </c>
      <c r="DS1354" s="163">
        <v>7</v>
      </c>
      <c r="DT1354" s="163">
        <v>4</v>
      </c>
      <c r="DU1354" s="163">
        <v>3</v>
      </c>
      <c r="DV1354" s="163">
        <v>3</v>
      </c>
      <c r="DW1354" s="163">
        <v>0</v>
      </c>
      <c r="DX1354" s="163">
        <v>0</v>
      </c>
      <c r="DY1354" s="163">
        <v>0</v>
      </c>
      <c r="DZ1354" s="163">
        <v>0</v>
      </c>
      <c r="EA1354" s="163">
        <v>0</v>
      </c>
      <c r="EB1354" s="163">
        <v>0</v>
      </c>
      <c r="EC1354" s="163">
        <v>1</v>
      </c>
      <c r="ED1354" s="163">
        <v>9</v>
      </c>
      <c r="EE1354" s="163">
        <v>0</v>
      </c>
      <c r="EF1354" s="163">
        <v>0</v>
      </c>
      <c r="EG1354" s="163">
        <v>36</v>
      </c>
      <c r="EH1354" s="163">
        <v>4</v>
      </c>
      <c r="EI1354" s="163">
        <v>308.714953060364</v>
      </c>
      <c r="EJ1354" s="163">
        <v>0.57142857142857095</v>
      </c>
      <c r="EK1354" s="163">
        <v>0.66666666666666596</v>
      </c>
      <c r="EL1354" s="163">
        <v>0.16666666599999999</v>
      </c>
      <c r="EM1354" s="163">
        <v>0.66666666600000002</v>
      </c>
      <c r="EN1354" s="163">
        <v>0.16666666599999999</v>
      </c>
      <c r="EO1354" s="163">
        <v>0</v>
      </c>
      <c r="EP1354" s="163">
        <v>0.5</v>
      </c>
      <c r="EQ1354" s="163">
        <v>4.1666670000000003E-2</v>
      </c>
      <c r="ER1354" s="163">
        <v>-4.3225766257157697E-2</v>
      </c>
      <c r="ES1354" s="163">
        <v>27</v>
      </c>
      <c r="ET1354" s="163">
        <v>7.36</v>
      </c>
      <c r="EU1354" s="163">
        <v>1.08574790954589</v>
      </c>
      <c r="EV1354" s="163">
        <v>2.56029849946498</v>
      </c>
      <c r="EW1354" s="163">
        <v>3.8610428051915902</v>
      </c>
      <c r="EX1354" s="283">
        <v>1.9509371370077098E-2</v>
      </c>
    </row>
    <row r="1355" spans="1:154" ht="13" customHeight="1">
      <c r="A1355" s="160" t="s">
        <v>19</v>
      </c>
      <c r="C1355" s="160">
        <v>682790</v>
      </c>
      <c r="D1355" s="160">
        <v>26641</v>
      </c>
      <c r="E1355" s="160" t="s">
        <v>164</v>
      </c>
      <c r="F1355" s="160" t="s">
        <v>164</v>
      </c>
      <c r="G1355" s="175"/>
      <c r="H1355" s="162" t="s">
        <v>4431</v>
      </c>
      <c r="I1355" s="162" t="s">
        <v>4432</v>
      </c>
      <c r="J1355" s="160">
        <v>23</v>
      </c>
      <c r="Z1355" s="163"/>
      <c r="BT1355" s="480"/>
      <c r="BU1355" s="481"/>
      <c r="BV1355" s="482"/>
      <c r="BW1355" s="480"/>
      <c r="BX1355" s="480"/>
      <c r="BY1355" s="480"/>
      <c r="BZ1355" s="480"/>
      <c r="CA1355" s="481"/>
      <c r="CB1355" s="482"/>
      <c r="CC1355" s="480"/>
      <c r="CD1355" s="481"/>
      <c r="CE1355" s="483"/>
      <c r="CF1355" s="482"/>
      <c r="CG1355" s="480"/>
      <c r="CH1355" s="481"/>
      <c r="CI1355" s="483"/>
      <c r="CJ1355" s="482"/>
      <c r="CK1355" s="480"/>
      <c r="CL1355" s="481"/>
      <c r="CM1355" s="483"/>
      <c r="CN1355" s="482"/>
      <c r="CO1355" s="480"/>
      <c r="CP1355" s="481"/>
      <c r="CQ1355" s="483"/>
      <c r="CR1355" s="482"/>
      <c r="DH1355" s="183"/>
      <c r="DJ1355" s="163">
        <v>2</v>
      </c>
      <c r="DK1355" s="163">
        <v>0</v>
      </c>
      <c r="DL1355" s="163">
        <v>0</v>
      </c>
      <c r="DM1355" s="163">
        <v>0</v>
      </c>
      <c r="DN1355" s="163">
        <v>0</v>
      </c>
      <c r="DO1355" s="163">
        <v>0</v>
      </c>
      <c r="DP1355" s="163">
        <v>4</v>
      </c>
      <c r="DR1355" s="163">
        <v>4</v>
      </c>
      <c r="DS1355" s="163">
        <v>19</v>
      </c>
      <c r="DT1355" s="163">
        <v>3</v>
      </c>
      <c r="DU1355" s="163">
        <v>2</v>
      </c>
      <c r="DV1355" s="163">
        <v>2</v>
      </c>
      <c r="DW1355" s="163">
        <v>0</v>
      </c>
      <c r="DX1355" s="163">
        <v>4</v>
      </c>
      <c r="DY1355" s="163">
        <v>0</v>
      </c>
      <c r="DZ1355" s="163">
        <v>0</v>
      </c>
      <c r="EA1355" s="163">
        <v>0</v>
      </c>
      <c r="EB1355" s="163">
        <v>0</v>
      </c>
      <c r="EC1355" s="163">
        <v>5</v>
      </c>
      <c r="ED1355" s="163">
        <v>11.25</v>
      </c>
      <c r="EE1355" s="163">
        <v>9</v>
      </c>
      <c r="EF1355" s="163">
        <v>0</v>
      </c>
      <c r="EG1355" s="163">
        <v>6.75</v>
      </c>
      <c r="EH1355" s="163">
        <v>1.75</v>
      </c>
      <c r="EI1355" s="163">
        <v>135.74610189383401</v>
      </c>
      <c r="EJ1355" s="163">
        <v>0.2</v>
      </c>
      <c r="EK1355" s="163">
        <v>0.3</v>
      </c>
      <c r="EL1355" s="163">
        <v>0.3</v>
      </c>
      <c r="EM1355" s="163">
        <v>0.5</v>
      </c>
      <c r="EN1355" s="163">
        <v>0.2</v>
      </c>
      <c r="EO1355" s="163">
        <v>0</v>
      </c>
      <c r="EP1355" s="163">
        <v>0.1</v>
      </c>
      <c r="EQ1355" s="163">
        <v>0.16470588</v>
      </c>
      <c r="ER1355" s="163">
        <v>3.8163805410599799E-2</v>
      </c>
      <c r="ES1355" s="163">
        <v>4.5</v>
      </c>
      <c r="ET1355" s="163">
        <v>5.34</v>
      </c>
      <c r="EU1355" s="163">
        <v>3.5857479095458902</v>
      </c>
      <c r="EV1355" s="163">
        <v>4.3230232045054402</v>
      </c>
      <c r="EW1355" s="163">
        <v>5.1452551802232103</v>
      </c>
      <c r="EX1355" s="283">
        <v>1.5998397022485698E-2</v>
      </c>
    </row>
    <row r="1356" spans="1:154" ht="13" customHeight="1">
      <c r="A1356" s="160" t="s">
        <v>19</v>
      </c>
      <c r="C1356" s="160">
        <v>676206</v>
      </c>
      <c r="D1356" s="160">
        <v>23324</v>
      </c>
      <c r="E1356" s="160" t="s">
        <v>686</v>
      </c>
      <c r="F1356" s="160" t="s">
        <v>686</v>
      </c>
      <c r="G1356" s="175"/>
      <c r="H1356" s="162" t="s">
        <v>3026</v>
      </c>
      <c r="I1356" s="162" t="s">
        <v>154</v>
      </c>
      <c r="J1356" s="160">
        <v>26</v>
      </c>
      <c r="Z1356" s="163"/>
      <c r="BT1356" s="480"/>
      <c r="BU1356" s="481"/>
      <c r="BV1356" s="482"/>
      <c r="BW1356" s="480"/>
      <c r="BX1356" s="480"/>
      <c r="BY1356" s="480"/>
      <c r="BZ1356" s="480"/>
      <c r="CA1356" s="481"/>
      <c r="CB1356" s="482"/>
      <c r="CC1356" s="480"/>
      <c r="CD1356" s="481"/>
      <c r="CE1356" s="483"/>
      <c r="CF1356" s="482"/>
      <c r="CG1356" s="480"/>
      <c r="CH1356" s="481"/>
      <c r="CI1356" s="483"/>
      <c r="CJ1356" s="482"/>
      <c r="CK1356" s="480"/>
      <c r="CL1356" s="481"/>
      <c r="CM1356" s="483"/>
      <c r="CN1356" s="482"/>
      <c r="CO1356" s="480"/>
      <c r="CP1356" s="481"/>
      <c r="CQ1356" s="483"/>
      <c r="CR1356" s="482"/>
      <c r="DH1356" s="183"/>
      <c r="DJ1356" s="163">
        <v>2</v>
      </c>
      <c r="DK1356" s="163">
        <v>0</v>
      </c>
      <c r="DL1356" s="163">
        <v>0</v>
      </c>
      <c r="DM1356" s="163">
        <v>1</v>
      </c>
      <c r="DN1356" s="163">
        <v>0</v>
      </c>
      <c r="DO1356" s="163">
        <v>1</v>
      </c>
      <c r="DP1356" s="163">
        <v>2</v>
      </c>
      <c r="DR1356" s="163">
        <v>2</v>
      </c>
      <c r="DS1356" s="163">
        <v>6</v>
      </c>
      <c r="DT1356" s="163">
        <v>0</v>
      </c>
      <c r="DU1356" s="163">
        <v>0</v>
      </c>
      <c r="DV1356" s="163">
        <v>0</v>
      </c>
      <c r="DW1356" s="163">
        <v>0</v>
      </c>
      <c r="DX1356" s="163">
        <v>0</v>
      </c>
      <c r="DY1356" s="163">
        <v>0</v>
      </c>
      <c r="DZ1356" s="163">
        <v>1</v>
      </c>
      <c r="EA1356" s="163">
        <v>0</v>
      </c>
      <c r="EB1356" s="163">
        <v>0</v>
      </c>
      <c r="EC1356" s="163">
        <v>1</v>
      </c>
      <c r="ED1356" s="163">
        <v>4.5</v>
      </c>
      <c r="EE1356" s="163">
        <v>0</v>
      </c>
      <c r="EF1356" s="163">
        <v>0</v>
      </c>
      <c r="EG1356" s="163">
        <v>0</v>
      </c>
      <c r="EH1356" s="163">
        <v>0</v>
      </c>
      <c r="EI1356" s="163">
        <v>0</v>
      </c>
      <c r="EJ1356" s="163">
        <v>0</v>
      </c>
      <c r="EK1356" s="163">
        <v>0</v>
      </c>
      <c r="EL1356" s="163">
        <v>1</v>
      </c>
      <c r="EM1356" s="163">
        <v>0</v>
      </c>
      <c r="EN1356" s="163">
        <v>0</v>
      </c>
      <c r="EO1356" s="163">
        <v>0</v>
      </c>
      <c r="EP1356" s="163">
        <v>0.25</v>
      </c>
      <c r="EQ1356" s="163">
        <v>0</v>
      </c>
      <c r="ER1356" s="163">
        <v>2.1968369755553899E-2</v>
      </c>
      <c r="ES1356" s="163">
        <v>0</v>
      </c>
      <c r="ET1356" s="163">
        <v>2.38</v>
      </c>
      <c r="EU1356" s="163">
        <v>3.5857479095458902</v>
      </c>
      <c r="EV1356" s="163">
        <v>3.5857479095458902</v>
      </c>
      <c r="EW1356" s="163">
        <v>0.41308022045060599</v>
      </c>
      <c r="EX1356" s="283">
        <v>1.26727716997265E-2</v>
      </c>
    </row>
    <row r="1357" spans="1:154" ht="13" customHeight="1">
      <c r="A1357" s="160" t="s">
        <v>19</v>
      </c>
      <c r="C1357" s="160">
        <v>699134</v>
      </c>
      <c r="D1357" s="160">
        <v>29107</v>
      </c>
      <c r="E1357" s="160" t="s">
        <v>2172</v>
      </c>
      <c r="F1357" s="160" t="s">
        <v>2172</v>
      </c>
      <c r="G1357" s="175"/>
      <c r="H1357" s="162" t="s">
        <v>165</v>
      </c>
      <c r="I1357" s="162" t="s">
        <v>4451</v>
      </c>
      <c r="J1357" s="160">
        <v>21</v>
      </c>
      <c r="Z1357" s="163"/>
      <c r="BT1357" s="480"/>
      <c r="BU1357" s="481"/>
      <c r="BV1357" s="482"/>
      <c r="BW1357" s="480"/>
      <c r="BX1357" s="480"/>
      <c r="BY1357" s="480"/>
      <c r="BZ1357" s="480"/>
      <c r="CA1357" s="481"/>
      <c r="CB1357" s="482"/>
      <c r="CC1357" s="480"/>
      <c r="CD1357" s="481"/>
      <c r="CE1357" s="483"/>
      <c r="CF1357" s="482"/>
      <c r="CG1357" s="480"/>
      <c r="CH1357" s="481"/>
      <c r="CI1357" s="483"/>
      <c r="CJ1357" s="482"/>
      <c r="CK1357" s="480"/>
      <c r="CL1357" s="481"/>
      <c r="CM1357" s="483"/>
      <c r="CN1357" s="482"/>
      <c r="CO1357" s="480"/>
      <c r="CP1357" s="481"/>
      <c r="CQ1357" s="483"/>
      <c r="CR1357" s="482"/>
      <c r="DH1357" s="183"/>
      <c r="DJ1357" s="163">
        <v>1</v>
      </c>
      <c r="DK1357" s="163">
        <v>0</v>
      </c>
      <c r="DL1357" s="163">
        <v>0</v>
      </c>
      <c r="DM1357" s="163">
        <v>0</v>
      </c>
      <c r="DN1357" s="163">
        <v>0</v>
      </c>
      <c r="DO1357" s="163">
        <v>0</v>
      </c>
      <c r="DP1357" s="163">
        <v>1.2</v>
      </c>
      <c r="DR1357" s="163">
        <v>1.20000004768371</v>
      </c>
      <c r="DS1357" s="163">
        <v>6</v>
      </c>
      <c r="DT1357" s="163">
        <v>0</v>
      </c>
      <c r="DU1357" s="163">
        <v>0</v>
      </c>
      <c r="DV1357" s="163">
        <v>0</v>
      </c>
      <c r="DW1357" s="163">
        <v>0</v>
      </c>
      <c r="DX1357" s="163">
        <v>1</v>
      </c>
      <c r="DY1357" s="163">
        <v>0</v>
      </c>
      <c r="DZ1357" s="163">
        <v>1</v>
      </c>
      <c r="EA1357" s="163">
        <v>0</v>
      </c>
      <c r="EB1357" s="163">
        <v>0</v>
      </c>
      <c r="EC1357" s="163">
        <v>1</v>
      </c>
      <c r="ED1357" s="163">
        <v>5.4000020599373002</v>
      </c>
      <c r="EE1357" s="163">
        <v>5.4000020599373002</v>
      </c>
      <c r="EF1357" s="163">
        <v>0</v>
      </c>
      <c r="EG1357" s="163">
        <v>0</v>
      </c>
      <c r="EH1357" s="163">
        <v>0.60000022888192295</v>
      </c>
      <c r="EI1357" s="163">
        <v>46.307260623872601</v>
      </c>
      <c r="EJ1357" s="163">
        <v>0</v>
      </c>
      <c r="EK1357" s="163">
        <v>0</v>
      </c>
      <c r="EL1357" s="163">
        <v>0.33333333300000001</v>
      </c>
      <c r="EM1357" s="163">
        <v>0</v>
      </c>
      <c r="EN1357" s="163">
        <v>0.66666666600000002</v>
      </c>
      <c r="EO1357" s="163">
        <v>0</v>
      </c>
      <c r="EP1357" s="163">
        <v>0</v>
      </c>
      <c r="EQ1357" s="163">
        <v>0.04</v>
      </c>
      <c r="ER1357" s="163">
        <v>7.06406309619904E-2</v>
      </c>
      <c r="ES1357" s="163">
        <v>0</v>
      </c>
      <c r="ET1357" s="163">
        <v>2.95</v>
      </c>
      <c r="EU1357" s="163">
        <v>5.48574882507359</v>
      </c>
      <c r="EV1357" s="163">
        <v>7.2552102079724499</v>
      </c>
      <c r="EW1357" s="163">
        <v>5.84038576201071</v>
      </c>
      <c r="EX1357" s="283">
        <v>1.08207277953624E-2</v>
      </c>
    </row>
    <row r="1358" spans="1:154" ht="13" customHeight="1">
      <c r="A1358" s="160" t="s">
        <v>19</v>
      </c>
      <c r="C1358" s="160">
        <v>668716</v>
      </c>
      <c r="D1358" s="160">
        <v>27908</v>
      </c>
      <c r="E1358" s="160" t="s">
        <v>4356</v>
      </c>
      <c r="F1358" s="160" t="s">
        <v>4356</v>
      </c>
      <c r="G1358" s="175"/>
      <c r="H1358" s="162" t="s">
        <v>4440</v>
      </c>
      <c r="I1358" s="162" t="s">
        <v>249</v>
      </c>
      <c r="J1358" s="160">
        <v>26</v>
      </c>
      <c r="Z1358" s="163"/>
      <c r="BT1358" s="480"/>
      <c r="BU1358" s="481"/>
      <c r="BV1358" s="482"/>
      <c r="BW1358" s="480"/>
      <c r="BX1358" s="480"/>
      <c r="BY1358" s="480"/>
      <c r="BZ1358" s="480"/>
      <c r="CA1358" s="481"/>
      <c r="CB1358" s="482"/>
      <c r="CC1358" s="480"/>
      <c r="CD1358" s="481"/>
      <c r="CE1358" s="483"/>
      <c r="CF1358" s="482"/>
      <c r="CG1358" s="480"/>
      <c r="CH1358" s="481"/>
      <c r="CI1358" s="483"/>
      <c r="CJ1358" s="482"/>
      <c r="CK1358" s="480"/>
      <c r="CL1358" s="481"/>
      <c r="CM1358" s="483"/>
      <c r="CN1358" s="482"/>
      <c r="CO1358" s="480"/>
      <c r="CP1358" s="481"/>
      <c r="CQ1358" s="483"/>
      <c r="CR1358" s="482"/>
      <c r="DH1358" s="183"/>
      <c r="DJ1358" s="163">
        <v>14</v>
      </c>
      <c r="DK1358" s="163">
        <v>0</v>
      </c>
      <c r="DL1358" s="163">
        <v>0</v>
      </c>
      <c r="DM1358" s="163">
        <v>1</v>
      </c>
      <c r="DN1358" s="163">
        <v>1</v>
      </c>
      <c r="DO1358" s="163">
        <v>0</v>
      </c>
      <c r="DP1358" s="163">
        <v>17</v>
      </c>
      <c r="DR1358" s="163">
        <v>17</v>
      </c>
      <c r="DS1358" s="163">
        <v>98</v>
      </c>
      <c r="DT1358" s="163">
        <v>26</v>
      </c>
      <c r="DU1358" s="163">
        <v>25</v>
      </c>
      <c r="DV1358" s="163">
        <v>25</v>
      </c>
      <c r="DW1358" s="163">
        <v>0</v>
      </c>
      <c r="DX1358" s="163">
        <v>20</v>
      </c>
      <c r="DY1358" s="163">
        <v>3</v>
      </c>
      <c r="DZ1358" s="163">
        <v>2</v>
      </c>
      <c r="EA1358" s="163">
        <v>0</v>
      </c>
      <c r="EB1358" s="163">
        <v>1</v>
      </c>
      <c r="EC1358" s="163">
        <v>21</v>
      </c>
      <c r="ED1358" s="163">
        <v>11.1176495535569</v>
      </c>
      <c r="EE1358" s="163">
        <v>10.588237670054101</v>
      </c>
      <c r="EF1358" s="163">
        <v>0</v>
      </c>
      <c r="EG1358" s="163">
        <v>13.7647089710704</v>
      </c>
      <c r="EH1358" s="163">
        <v>2.7058829601249599</v>
      </c>
      <c r="EI1358" s="163">
        <v>209.893179438808</v>
      </c>
      <c r="EJ1358" s="163">
        <v>0.34210526315789402</v>
      </c>
      <c r="EK1358" s="163">
        <v>0.472727272727272</v>
      </c>
      <c r="EL1358" s="163">
        <v>0.42592592499999998</v>
      </c>
      <c r="EM1358" s="163">
        <v>0.222222222</v>
      </c>
      <c r="EN1358" s="163">
        <v>0.35185185099999999</v>
      </c>
      <c r="EO1358" s="163">
        <v>7.2727269999999997E-2</v>
      </c>
      <c r="EP1358" s="163">
        <v>0.4</v>
      </c>
      <c r="EQ1358" s="163">
        <v>9.6938780000000002E-2</v>
      </c>
      <c r="ER1358" s="163">
        <v>0.90196846165159705</v>
      </c>
      <c r="ES1358" s="163">
        <v>13.2352970875677</v>
      </c>
      <c r="ET1358" s="163">
        <v>5.23</v>
      </c>
      <c r="EU1358" s="163">
        <v>4.4975129322197898</v>
      </c>
      <c r="EV1358" s="163">
        <v>6.1455404319367704</v>
      </c>
      <c r="EW1358" s="163">
        <v>5.6078509909475196</v>
      </c>
      <c r="EX1358" s="283">
        <v>9.5492256805300695E-3</v>
      </c>
    </row>
    <row r="1359" spans="1:154" ht="13" customHeight="1">
      <c r="A1359" s="160" t="s">
        <v>19</v>
      </c>
      <c r="C1359" s="160">
        <v>693855</v>
      </c>
      <c r="D1359" s="160">
        <v>27932</v>
      </c>
      <c r="E1359" s="160" t="s">
        <v>2178</v>
      </c>
      <c r="F1359" s="160" t="s">
        <v>2178</v>
      </c>
      <c r="G1359" s="175"/>
      <c r="H1359" s="162" t="s">
        <v>4441</v>
      </c>
      <c r="I1359" s="162" t="s">
        <v>557</v>
      </c>
      <c r="J1359" s="160">
        <v>26</v>
      </c>
      <c r="Z1359" s="163"/>
      <c r="BT1359" s="480"/>
      <c r="BU1359" s="481"/>
      <c r="BV1359" s="482"/>
      <c r="BW1359" s="480"/>
      <c r="BX1359" s="480"/>
      <c r="BY1359" s="480"/>
      <c r="BZ1359" s="480"/>
      <c r="CA1359" s="481"/>
      <c r="CB1359" s="482"/>
      <c r="CC1359" s="480"/>
      <c r="CD1359" s="481"/>
      <c r="CE1359" s="483"/>
      <c r="CF1359" s="482"/>
      <c r="CG1359" s="480"/>
      <c r="CH1359" s="481"/>
      <c r="CI1359" s="483"/>
      <c r="CJ1359" s="482"/>
      <c r="CK1359" s="480"/>
      <c r="CL1359" s="481"/>
      <c r="CM1359" s="483"/>
      <c r="CN1359" s="482"/>
      <c r="CO1359" s="480"/>
      <c r="CP1359" s="481"/>
      <c r="CQ1359" s="483"/>
      <c r="CR1359" s="482"/>
      <c r="DH1359" s="183"/>
      <c r="DJ1359" s="163">
        <v>1</v>
      </c>
      <c r="DK1359" s="163">
        <v>0</v>
      </c>
      <c r="DL1359" s="163">
        <v>0</v>
      </c>
      <c r="DM1359" s="163">
        <v>1</v>
      </c>
      <c r="DN1359" s="163">
        <v>0</v>
      </c>
      <c r="DO1359" s="163">
        <v>0</v>
      </c>
      <c r="DP1359" s="163">
        <v>2</v>
      </c>
      <c r="DR1359" s="163">
        <v>2</v>
      </c>
      <c r="DS1359" s="163">
        <v>9</v>
      </c>
      <c r="DT1359" s="163">
        <v>0</v>
      </c>
      <c r="DU1359" s="163">
        <v>1</v>
      </c>
      <c r="DV1359" s="163">
        <v>0</v>
      </c>
      <c r="DW1359" s="163">
        <v>0</v>
      </c>
      <c r="DX1359" s="163">
        <v>2</v>
      </c>
      <c r="DY1359" s="163">
        <v>1</v>
      </c>
      <c r="DZ1359" s="163">
        <v>0</v>
      </c>
      <c r="EA1359" s="163">
        <v>0</v>
      </c>
      <c r="EB1359" s="163">
        <v>0</v>
      </c>
      <c r="EC1359" s="163">
        <v>2</v>
      </c>
      <c r="ED1359" s="163">
        <v>9</v>
      </c>
      <c r="EE1359" s="163">
        <v>9</v>
      </c>
      <c r="EF1359" s="163">
        <v>0</v>
      </c>
      <c r="EG1359" s="163">
        <v>0</v>
      </c>
      <c r="EH1359" s="163">
        <v>1</v>
      </c>
      <c r="EI1359" s="163">
        <v>77.569201082191299</v>
      </c>
      <c r="EJ1359" s="163">
        <v>0</v>
      </c>
      <c r="EK1359" s="163">
        <v>0</v>
      </c>
      <c r="EL1359" s="163">
        <v>0.2</v>
      </c>
      <c r="EM1359" s="163">
        <v>0.4</v>
      </c>
      <c r="EN1359" s="163">
        <v>0.4</v>
      </c>
      <c r="EO1359" s="163">
        <v>0</v>
      </c>
      <c r="EP1359" s="163">
        <v>0.4</v>
      </c>
      <c r="EQ1359" s="163">
        <v>6.8965520000000002E-2</v>
      </c>
      <c r="ER1359" s="163">
        <v>-2.2515312069571601E-2</v>
      </c>
      <c r="ES1359" s="163">
        <v>0</v>
      </c>
      <c r="ET1359" s="163">
        <v>2.93</v>
      </c>
      <c r="EU1359" s="163">
        <v>4.0857479095458897</v>
      </c>
      <c r="EV1359" s="163">
        <v>5.56029849946498</v>
      </c>
      <c r="EW1359" s="163">
        <v>5.9414690966133801</v>
      </c>
      <c r="EX1359" s="283">
        <v>8.6418176069855603E-3</v>
      </c>
    </row>
    <row r="1360" spans="1:154" ht="13" customHeight="1">
      <c r="A1360" s="160" t="s">
        <v>19</v>
      </c>
      <c r="C1360" s="160">
        <v>669449</v>
      </c>
      <c r="D1360" s="160">
        <v>31598</v>
      </c>
      <c r="E1360" s="160" t="s">
        <v>164</v>
      </c>
      <c r="F1360" s="160" t="s">
        <v>164</v>
      </c>
      <c r="G1360" s="175"/>
      <c r="H1360" s="162" t="s">
        <v>4488</v>
      </c>
      <c r="I1360" s="162" t="s">
        <v>247</v>
      </c>
      <c r="J1360" s="160">
        <v>26</v>
      </c>
      <c r="Z1360" s="163"/>
      <c r="BT1360" s="480"/>
      <c r="BU1360" s="481"/>
      <c r="BV1360" s="482"/>
      <c r="BW1360" s="480"/>
      <c r="BX1360" s="480"/>
      <c r="BY1360" s="480"/>
      <c r="BZ1360" s="480"/>
      <c r="CA1360" s="481"/>
      <c r="CB1360" s="482"/>
      <c r="CC1360" s="480"/>
      <c r="CD1360" s="481"/>
      <c r="CE1360" s="483"/>
      <c r="CF1360" s="482"/>
      <c r="CG1360" s="480"/>
      <c r="CH1360" s="481"/>
      <c r="CI1360" s="483"/>
      <c r="CJ1360" s="482"/>
      <c r="CK1360" s="480"/>
      <c r="CL1360" s="481"/>
      <c r="CM1360" s="483"/>
      <c r="CN1360" s="482"/>
      <c r="CO1360" s="480"/>
      <c r="CP1360" s="481"/>
      <c r="CQ1360" s="483"/>
      <c r="CR1360" s="482"/>
      <c r="DH1360" s="183"/>
      <c r="DJ1360" s="163">
        <v>1</v>
      </c>
      <c r="DK1360" s="163">
        <v>0</v>
      </c>
      <c r="DL1360" s="163">
        <v>0</v>
      </c>
      <c r="DM1360" s="163">
        <v>0</v>
      </c>
      <c r="DN1360" s="163">
        <v>0</v>
      </c>
      <c r="DO1360" s="163">
        <v>0</v>
      </c>
      <c r="DP1360" s="163">
        <v>1</v>
      </c>
      <c r="DR1360" s="163">
        <v>1</v>
      </c>
      <c r="DS1360" s="163">
        <v>6</v>
      </c>
      <c r="DT1360" s="163">
        <v>3</v>
      </c>
      <c r="DU1360" s="163">
        <v>2</v>
      </c>
      <c r="DV1360" s="163">
        <v>2</v>
      </c>
      <c r="DW1360" s="163">
        <v>0</v>
      </c>
      <c r="DX1360" s="163">
        <v>0</v>
      </c>
      <c r="DY1360" s="163">
        <v>0</v>
      </c>
      <c r="DZ1360" s="163">
        <v>0</v>
      </c>
      <c r="EA1360" s="163">
        <v>0</v>
      </c>
      <c r="EB1360" s="163">
        <v>0</v>
      </c>
      <c r="EC1360" s="163">
        <v>0</v>
      </c>
      <c r="ED1360" s="163">
        <v>0</v>
      </c>
      <c r="EE1360" s="163">
        <v>0</v>
      </c>
      <c r="EF1360" s="163">
        <v>0</v>
      </c>
      <c r="EG1360" s="163">
        <v>27</v>
      </c>
      <c r="EH1360" s="163">
        <v>3</v>
      </c>
      <c r="EI1360" s="163">
        <v>232.707603246573</v>
      </c>
      <c r="EJ1360" s="163">
        <v>0.5</v>
      </c>
      <c r="EK1360" s="163">
        <v>0.5</v>
      </c>
      <c r="EL1360" s="163">
        <v>0.5</v>
      </c>
      <c r="EM1360" s="163">
        <v>0.33333333300000001</v>
      </c>
      <c r="EN1360" s="163">
        <v>0.16666666599999999</v>
      </c>
      <c r="EO1360" s="163">
        <v>0.16666666999999999</v>
      </c>
      <c r="EP1360" s="163">
        <v>0.5</v>
      </c>
      <c r="EQ1360" s="163">
        <v>8.3333329999999997E-2</v>
      </c>
      <c r="ER1360" s="163">
        <v>-0.10572328328793699</v>
      </c>
      <c r="ES1360" s="163">
        <v>18</v>
      </c>
      <c r="ET1360" s="163">
        <v>10.4</v>
      </c>
      <c r="EU1360" s="163">
        <v>3.0857479095458902</v>
      </c>
      <c r="EV1360" s="163">
        <v>4.56029849946498</v>
      </c>
      <c r="EW1360" s="163">
        <v>4.5785802109556002</v>
      </c>
      <c r="EX1360" s="283">
        <v>7.1532214060425698E-3</v>
      </c>
    </row>
    <row r="1361" spans="1:154" ht="13" customHeight="1">
      <c r="A1361" s="160" t="s">
        <v>19</v>
      </c>
      <c r="C1361" s="160">
        <v>663671</v>
      </c>
      <c r="D1361" s="160">
        <v>25553</v>
      </c>
      <c r="E1361" s="160" t="s">
        <v>213</v>
      </c>
      <c r="F1361" s="160" t="s">
        <v>213</v>
      </c>
      <c r="G1361" s="175"/>
      <c r="H1361" s="162" t="s">
        <v>4410</v>
      </c>
      <c r="I1361" s="162" t="s">
        <v>4411</v>
      </c>
      <c r="J1361" s="160">
        <v>28</v>
      </c>
      <c r="Z1361" s="163"/>
      <c r="BT1361" s="480"/>
      <c r="BU1361" s="481"/>
      <c r="BV1361" s="482"/>
      <c r="BW1361" s="480"/>
      <c r="BX1361" s="480"/>
      <c r="BY1361" s="480"/>
      <c r="BZ1361" s="480"/>
      <c r="CA1361" s="481"/>
      <c r="CB1361" s="482"/>
      <c r="CC1361" s="480"/>
      <c r="CD1361" s="481"/>
      <c r="CE1361" s="483"/>
      <c r="CF1361" s="482"/>
      <c r="CG1361" s="480"/>
      <c r="CH1361" s="481"/>
      <c r="CI1361" s="483"/>
      <c r="CJ1361" s="482"/>
      <c r="CK1361" s="480"/>
      <c r="CL1361" s="481"/>
      <c r="CM1361" s="483"/>
      <c r="CN1361" s="482"/>
      <c r="CO1361" s="480"/>
      <c r="CP1361" s="481"/>
      <c r="CQ1361" s="483"/>
      <c r="CR1361" s="482"/>
      <c r="DH1361" s="183"/>
      <c r="DJ1361" s="163">
        <v>11</v>
      </c>
      <c r="DK1361" s="163">
        <v>0</v>
      </c>
      <c r="DL1361" s="163">
        <v>0</v>
      </c>
      <c r="DM1361" s="163">
        <v>1</v>
      </c>
      <c r="DN1361" s="163">
        <v>0</v>
      </c>
      <c r="DO1361" s="163">
        <v>0</v>
      </c>
      <c r="DP1361" s="163">
        <v>13</v>
      </c>
      <c r="DR1361" s="163">
        <v>13</v>
      </c>
      <c r="DS1361" s="163">
        <v>53</v>
      </c>
      <c r="DT1361" s="163">
        <v>7</v>
      </c>
      <c r="DU1361" s="163">
        <v>3</v>
      </c>
      <c r="DV1361" s="163">
        <v>3</v>
      </c>
      <c r="DW1361" s="163">
        <v>1</v>
      </c>
      <c r="DX1361" s="163">
        <v>7</v>
      </c>
      <c r="DY1361" s="163">
        <v>0</v>
      </c>
      <c r="DZ1361" s="163">
        <v>1</v>
      </c>
      <c r="EA1361" s="163">
        <v>0</v>
      </c>
      <c r="EB1361" s="163">
        <v>0</v>
      </c>
      <c r="EC1361" s="163">
        <v>11</v>
      </c>
      <c r="ED1361" s="163">
        <v>7.6153851740459402</v>
      </c>
      <c r="EE1361" s="163">
        <v>4.8461542016656001</v>
      </c>
      <c r="EF1361" s="163">
        <v>0.69230774309508503</v>
      </c>
      <c r="EG1361" s="163">
        <v>4.8461542016656001</v>
      </c>
      <c r="EH1361" s="163">
        <v>1.07692315592568</v>
      </c>
      <c r="EI1361" s="163">
        <v>83.536068832067798</v>
      </c>
      <c r="EJ1361" s="163">
        <v>0.155555555555555</v>
      </c>
      <c r="EK1361" s="163">
        <v>0.18181818181818099</v>
      </c>
      <c r="EL1361" s="163">
        <v>0.29411764699999998</v>
      </c>
      <c r="EM1361" s="163">
        <v>0.17647058800000001</v>
      </c>
      <c r="EN1361" s="163">
        <v>0.52941176400000001</v>
      </c>
      <c r="EO1361" s="163">
        <v>5.8823529999999999E-2</v>
      </c>
      <c r="EP1361" s="163">
        <v>0.38235293999999997</v>
      </c>
      <c r="EQ1361" s="163">
        <v>9.9173549999999999E-2</v>
      </c>
      <c r="ER1361" s="163">
        <v>-0.21593270865908301</v>
      </c>
      <c r="ES1361" s="163">
        <v>2.0769232292852502</v>
      </c>
      <c r="ET1361" s="163">
        <v>3.82</v>
      </c>
      <c r="EU1361" s="163">
        <v>4.2395941480376997</v>
      </c>
      <c r="EV1361" s="163">
        <v>5.2812796566509599</v>
      </c>
      <c r="EW1361" s="163">
        <v>4.7437395782536296</v>
      </c>
      <c r="EX1361" s="283">
        <v>6.6913380287587599E-3</v>
      </c>
    </row>
    <row r="1362" spans="1:154" ht="13" customHeight="1">
      <c r="A1362" s="160" t="s">
        <v>19</v>
      </c>
      <c r="C1362" s="160">
        <v>680951</v>
      </c>
      <c r="D1362" s="160">
        <v>30142</v>
      </c>
      <c r="E1362" s="160" t="s">
        <v>213</v>
      </c>
      <c r="F1362" s="160" t="s">
        <v>213</v>
      </c>
      <c r="G1362" s="175"/>
      <c r="H1362" s="162" t="s">
        <v>4471</v>
      </c>
      <c r="I1362" s="162" t="s">
        <v>4472</v>
      </c>
      <c r="J1362" s="160">
        <v>25</v>
      </c>
      <c r="Z1362" s="163"/>
      <c r="BT1362" s="480"/>
      <c r="BU1362" s="481"/>
      <c r="BV1362" s="482"/>
      <c r="BW1362" s="480"/>
      <c r="BX1362" s="480"/>
      <c r="BY1362" s="480"/>
      <c r="BZ1362" s="480"/>
      <c r="CA1362" s="481"/>
      <c r="CB1362" s="482"/>
      <c r="CC1362" s="480"/>
      <c r="CD1362" s="481"/>
      <c r="CE1362" s="483"/>
      <c r="CF1362" s="482"/>
      <c r="CG1362" s="480"/>
      <c r="CH1362" s="481"/>
      <c r="CI1362" s="483"/>
      <c r="CJ1362" s="482"/>
      <c r="CK1362" s="480"/>
      <c r="CL1362" s="481"/>
      <c r="CM1362" s="483"/>
      <c r="CN1362" s="482"/>
      <c r="CO1362" s="480"/>
      <c r="CP1362" s="481"/>
      <c r="CQ1362" s="483"/>
      <c r="CR1362" s="482"/>
      <c r="DH1362" s="183"/>
      <c r="DJ1362" s="163">
        <v>2</v>
      </c>
      <c r="DK1362" s="163">
        <v>1</v>
      </c>
      <c r="DL1362" s="163">
        <v>0</v>
      </c>
      <c r="DM1362" s="163">
        <v>0</v>
      </c>
      <c r="DN1362" s="163">
        <v>1</v>
      </c>
      <c r="DO1362" s="163">
        <v>0</v>
      </c>
      <c r="DP1362" s="163">
        <v>4</v>
      </c>
      <c r="DQ1362" s="163">
        <v>3</v>
      </c>
      <c r="DR1362" s="163">
        <v>1</v>
      </c>
      <c r="DS1362" s="163">
        <v>23</v>
      </c>
      <c r="DT1362" s="163">
        <v>5</v>
      </c>
      <c r="DU1362" s="163">
        <v>6</v>
      </c>
      <c r="DV1362" s="163">
        <v>6</v>
      </c>
      <c r="DW1362" s="163">
        <v>0</v>
      </c>
      <c r="DX1362" s="163">
        <v>6</v>
      </c>
      <c r="DY1362" s="163">
        <v>0</v>
      </c>
      <c r="DZ1362" s="163">
        <v>0</v>
      </c>
      <c r="EA1362" s="163">
        <v>1</v>
      </c>
      <c r="EB1362" s="163">
        <v>0</v>
      </c>
      <c r="EC1362" s="163">
        <v>5</v>
      </c>
      <c r="ED1362" s="163">
        <v>11.25</v>
      </c>
      <c r="EE1362" s="163">
        <v>13.5</v>
      </c>
      <c r="EF1362" s="163">
        <v>0</v>
      </c>
      <c r="EG1362" s="163">
        <v>11.25</v>
      </c>
      <c r="EH1362" s="163">
        <v>2.75</v>
      </c>
      <c r="EI1362" s="163">
        <v>213.315302976026</v>
      </c>
      <c r="EJ1362" s="163">
        <v>0.29411764705882298</v>
      </c>
      <c r="EK1362" s="163">
        <v>0.41666666666666602</v>
      </c>
      <c r="EL1362" s="163">
        <v>0.25</v>
      </c>
      <c r="EM1362" s="163">
        <v>0.25</v>
      </c>
      <c r="EN1362" s="163">
        <v>0.5</v>
      </c>
      <c r="EO1362" s="163">
        <v>0.16666666999999999</v>
      </c>
      <c r="EP1362" s="163">
        <v>0.58333332999999998</v>
      </c>
      <c r="EQ1362" s="163">
        <v>0.12037037</v>
      </c>
      <c r="ER1362" s="163">
        <v>2.98080667177461E-2</v>
      </c>
      <c r="ES1362" s="163">
        <v>13.5</v>
      </c>
      <c r="ET1362" s="163">
        <v>8.17</v>
      </c>
      <c r="EU1362" s="163">
        <v>5.0857479095458897</v>
      </c>
      <c r="EV1362" s="163">
        <v>7.2975737944245296</v>
      </c>
      <c r="EW1362" s="163">
        <v>7.0547861001274104</v>
      </c>
      <c r="EX1362" s="283">
        <v>1.92974135279655E-3</v>
      </c>
    </row>
    <row r="1363" spans="1:154" ht="13" customHeight="1">
      <c r="A1363" s="160" t="s">
        <v>19</v>
      </c>
      <c r="C1363" s="160">
        <v>663795</v>
      </c>
      <c r="D1363" s="160">
        <v>21546</v>
      </c>
      <c r="E1363" s="160" t="s">
        <v>345</v>
      </c>
      <c r="F1363" s="160" t="s">
        <v>345</v>
      </c>
      <c r="G1363" s="175"/>
      <c r="H1363" s="162" t="s">
        <v>4381</v>
      </c>
      <c r="I1363" s="162" t="s">
        <v>564</v>
      </c>
      <c r="J1363" s="160">
        <v>28</v>
      </c>
      <c r="Z1363" s="163"/>
      <c r="BT1363" s="480"/>
      <c r="BU1363" s="481"/>
      <c r="BV1363" s="482"/>
      <c r="BW1363" s="480"/>
      <c r="BX1363" s="480"/>
      <c r="BY1363" s="480"/>
      <c r="BZ1363" s="480"/>
      <c r="CA1363" s="481"/>
      <c r="CB1363" s="482"/>
      <c r="CC1363" s="480"/>
      <c r="CD1363" s="481"/>
      <c r="CE1363" s="483"/>
      <c r="CF1363" s="482"/>
      <c r="CG1363" s="480"/>
      <c r="CH1363" s="481"/>
      <c r="CI1363" s="483"/>
      <c r="CJ1363" s="482"/>
      <c r="CK1363" s="480"/>
      <c r="CL1363" s="481"/>
      <c r="CM1363" s="483"/>
      <c r="CN1363" s="482"/>
      <c r="CO1363" s="480"/>
      <c r="CP1363" s="481"/>
      <c r="CQ1363" s="483"/>
      <c r="CR1363" s="482"/>
      <c r="DH1363" s="183"/>
      <c r="DJ1363" s="163">
        <v>3</v>
      </c>
      <c r="DK1363" s="163">
        <v>1</v>
      </c>
      <c r="DL1363" s="163">
        <v>0</v>
      </c>
      <c r="DM1363" s="163">
        <v>0</v>
      </c>
      <c r="DN1363" s="163">
        <v>0</v>
      </c>
      <c r="DO1363" s="163">
        <v>0</v>
      </c>
      <c r="DP1363" s="163">
        <v>10.1</v>
      </c>
      <c r="DQ1363" s="163">
        <v>4.0999999046325604</v>
      </c>
      <c r="DR1363" s="163">
        <v>6</v>
      </c>
      <c r="DS1363" s="163">
        <v>41</v>
      </c>
      <c r="DT1363" s="163">
        <v>10</v>
      </c>
      <c r="DU1363" s="163">
        <v>5</v>
      </c>
      <c r="DV1363" s="163">
        <v>5</v>
      </c>
      <c r="DW1363" s="163">
        <v>3</v>
      </c>
      <c r="DX1363" s="163">
        <v>0</v>
      </c>
      <c r="DY1363" s="163">
        <v>0</v>
      </c>
      <c r="DZ1363" s="163">
        <v>0</v>
      </c>
      <c r="EA1363" s="163">
        <v>0</v>
      </c>
      <c r="EB1363" s="163">
        <v>0</v>
      </c>
      <c r="EC1363" s="163">
        <v>10</v>
      </c>
      <c r="ED1363" s="163">
        <v>8.7096784911221494</v>
      </c>
      <c r="EE1363" s="163">
        <v>0</v>
      </c>
      <c r="EF1363" s="163">
        <v>2.6129035473366402</v>
      </c>
      <c r="EG1363" s="163">
        <v>8.7096784911221494</v>
      </c>
      <c r="EH1363" s="163">
        <v>0.96774205456912799</v>
      </c>
      <c r="EI1363" s="163">
        <v>74.689110737712099</v>
      </c>
      <c r="EJ1363" s="163">
        <v>0.24390243902438999</v>
      </c>
      <c r="EK1363" s="163">
        <v>0.25</v>
      </c>
      <c r="EL1363" s="163">
        <v>0.41935483800000001</v>
      </c>
      <c r="EM1363" s="163">
        <v>0.12903225800000001</v>
      </c>
      <c r="EN1363" s="163">
        <v>0.45161290300000001</v>
      </c>
      <c r="EO1363" s="163">
        <v>0.12903226000000001</v>
      </c>
      <c r="EP1363" s="163">
        <v>0.64516129</v>
      </c>
      <c r="EQ1363" s="163">
        <v>0.11728395</v>
      </c>
      <c r="ER1363" s="163">
        <v>-9.7408214996154194E-2</v>
      </c>
      <c r="ES1363" s="163">
        <v>4.3548392455610703</v>
      </c>
      <c r="ET1363" s="163">
        <v>3.51</v>
      </c>
      <c r="EU1363" s="163">
        <v>4.9244578132272396</v>
      </c>
      <c r="EV1363" s="163">
        <v>3.1480422648438302</v>
      </c>
      <c r="EW1363" s="163">
        <v>2.82437521356582</v>
      </c>
      <c r="EX1363" s="283">
        <v>-1.89021229743957E-4</v>
      </c>
    </row>
    <row r="1364" spans="1:154" ht="13" customHeight="1">
      <c r="A1364" s="160" t="s">
        <v>19</v>
      </c>
      <c r="C1364" s="160">
        <v>622379</v>
      </c>
      <c r="D1364" s="160">
        <v>20638</v>
      </c>
      <c r="E1364" s="160" t="s">
        <v>598</v>
      </c>
      <c r="F1364" s="160" t="s">
        <v>598</v>
      </c>
      <c r="G1364" s="175"/>
      <c r="H1364" s="162" t="s">
        <v>588</v>
      </c>
      <c r="I1364" s="162" t="s">
        <v>4377</v>
      </c>
      <c r="J1364" s="160">
        <v>30</v>
      </c>
      <c r="Z1364" s="163"/>
      <c r="BT1364" s="480"/>
      <c r="BU1364" s="481"/>
      <c r="BV1364" s="482"/>
      <c r="BW1364" s="480"/>
      <c r="BX1364" s="480"/>
      <c r="BY1364" s="480"/>
      <c r="BZ1364" s="480"/>
      <c r="CA1364" s="481"/>
      <c r="CB1364" s="482"/>
      <c r="CC1364" s="480"/>
      <c r="CD1364" s="481"/>
      <c r="CE1364" s="483"/>
      <c r="CF1364" s="482"/>
      <c r="CG1364" s="480"/>
      <c r="CH1364" s="481"/>
      <c r="CI1364" s="483"/>
      <c r="CJ1364" s="482"/>
      <c r="CK1364" s="480"/>
      <c r="CL1364" s="481"/>
      <c r="CM1364" s="483"/>
      <c r="CN1364" s="482"/>
      <c r="CO1364" s="480"/>
      <c r="CP1364" s="481"/>
      <c r="CQ1364" s="483"/>
      <c r="CR1364" s="482"/>
      <c r="DH1364" s="183"/>
      <c r="DJ1364" s="163">
        <v>2</v>
      </c>
      <c r="DK1364" s="163">
        <v>2</v>
      </c>
      <c r="DL1364" s="163">
        <v>0</v>
      </c>
      <c r="DM1364" s="163">
        <v>0</v>
      </c>
      <c r="DN1364" s="163">
        <v>0</v>
      </c>
      <c r="DO1364" s="163">
        <v>0</v>
      </c>
      <c r="DP1364" s="163">
        <v>7</v>
      </c>
      <c r="DQ1364" s="163">
        <v>7</v>
      </c>
      <c r="DS1364" s="163">
        <v>41</v>
      </c>
      <c r="DT1364" s="163">
        <v>12</v>
      </c>
      <c r="DU1364" s="163">
        <v>7</v>
      </c>
      <c r="DV1364" s="163">
        <v>6</v>
      </c>
      <c r="DW1364" s="163">
        <v>0</v>
      </c>
      <c r="DX1364" s="163">
        <v>7</v>
      </c>
      <c r="DY1364" s="163">
        <v>0</v>
      </c>
      <c r="DZ1364" s="163">
        <v>0</v>
      </c>
      <c r="EA1364" s="163">
        <v>0</v>
      </c>
      <c r="EB1364" s="163">
        <v>0</v>
      </c>
      <c r="EC1364" s="163">
        <v>5</v>
      </c>
      <c r="ED1364" s="163">
        <v>6.4285714285714199</v>
      </c>
      <c r="EE1364" s="163">
        <v>9</v>
      </c>
      <c r="EF1364" s="163">
        <v>0</v>
      </c>
      <c r="EG1364" s="163">
        <v>15.4285714285714</v>
      </c>
      <c r="EH1364" s="163">
        <v>2.71428571428571</v>
      </c>
      <c r="EI1364" s="163">
        <v>210.54497436594701</v>
      </c>
      <c r="EJ1364" s="163">
        <v>0.35294117647058798</v>
      </c>
      <c r="EK1364" s="163">
        <v>0.41379310344827502</v>
      </c>
      <c r="EL1364" s="163">
        <v>0.37037037</v>
      </c>
      <c r="EM1364" s="163">
        <v>0.29629629600000001</v>
      </c>
      <c r="EN1364" s="163">
        <v>0.33333333300000001</v>
      </c>
      <c r="EO1364" s="163">
        <v>3.4482760000000001E-2</v>
      </c>
      <c r="EP1364" s="163">
        <v>0.27586207000000001</v>
      </c>
      <c r="EQ1364" s="163">
        <v>8.2840239999999996E-2</v>
      </c>
      <c r="ER1364" s="163">
        <v>-0.13411300223044001</v>
      </c>
      <c r="ES1364" s="163">
        <v>7.71428571428571</v>
      </c>
      <c r="ET1364" s="163">
        <v>6.1</v>
      </c>
      <c r="EU1364" s="163">
        <v>4.6571764809744698</v>
      </c>
      <c r="EV1364" s="163">
        <v>6.55302723944187</v>
      </c>
      <c r="EW1364" s="163">
        <v>6.6062320064225304</v>
      </c>
      <c r="EX1364" s="283">
        <v>-1.5752086183056201E-3</v>
      </c>
    </row>
    <row r="1365" spans="1:154" ht="13" customHeight="1">
      <c r="A1365" s="160" t="s">
        <v>19</v>
      </c>
      <c r="C1365" s="160">
        <v>660604</v>
      </c>
      <c r="D1365" s="160">
        <v>19524</v>
      </c>
      <c r="E1365" s="160" t="s">
        <v>13</v>
      </c>
      <c r="F1365" s="160" t="s">
        <v>13</v>
      </c>
      <c r="G1365" s="175"/>
      <c r="H1365" s="162" t="s">
        <v>1869</v>
      </c>
      <c r="I1365" s="162" t="s">
        <v>2414</v>
      </c>
      <c r="J1365" s="160">
        <v>27</v>
      </c>
      <c r="Z1365" s="163"/>
      <c r="BT1365" s="480"/>
      <c r="BU1365" s="481"/>
      <c r="BV1365" s="482"/>
      <c r="BW1365" s="480"/>
      <c r="BX1365" s="480"/>
      <c r="BY1365" s="480"/>
      <c r="BZ1365" s="480"/>
      <c r="CA1365" s="481"/>
      <c r="CB1365" s="482"/>
      <c r="CC1365" s="480"/>
      <c r="CD1365" s="481"/>
      <c r="CE1365" s="483"/>
      <c r="CF1365" s="482"/>
      <c r="CG1365" s="480"/>
      <c r="CH1365" s="481"/>
      <c r="CI1365" s="483"/>
      <c r="CJ1365" s="482"/>
      <c r="CK1365" s="480"/>
      <c r="CL1365" s="481"/>
      <c r="CM1365" s="483"/>
      <c r="CN1365" s="482"/>
      <c r="CO1365" s="480"/>
      <c r="CP1365" s="481"/>
      <c r="CQ1365" s="483"/>
      <c r="CR1365" s="482"/>
      <c r="DH1365" s="183"/>
      <c r="DJ1365" s="163">
        <v>2</v>
      </c>
      <c r="DK1365" s="163">
        <v>0</v>
      </c>
      <c r="DL1365" s="163">
        <v>0</v>
      </c>
      <c r="DM1365" s="163">
        <v>0</v>
      </c>
      <c r="DN1365" s="163">
        <v>0</v>
      </c>
      <c r="DO1365" s="163">
        <v>1</v>
      </c>
      <c r="DP1365" s="163">
        <v>8</v>
      </c>
      <c r="DR1365" s="163">
        <v>8</v>
      </c>
      <c r="DS1365" s="163">
        <v>33</v>
      </c>
      <c r="DT1365" s="163">
        <v>9</v>
      </c>
      <c r="DU1365" s="163">
        <v>2</v>
      </c>
      <c r="DV1365" s="163">
        <v>2</v>
      </c>
      <c r="DW1365" s="163">
        <v>1</v>
      </c>
      <c r="DX1365" s="163">
        <v>3</v>
      </c>
      <c r="DY1365" s="163">
        <v>0</v>
      </c>
      <c r="DZ1365" s="163">
        <v>0</v>
      </c>
      <c r="EA1365" s="163">
        <v>0</v>
      </c>
      <c r="EB1365" s="163">
        <v>0</v>
      </c>
      <c r="EC1365" s="163">
        <v>5</v>
      </c>
      <c r="ED1365" s="163">
        <v>5.625</v>
      </c>
      <c r="EE1365" s="163">
        <v>3.375</v>
      </c>
      <c r="EF1365" s="163">
        <v>1.125</v>
      </c>
      <c r="EG1365" s="163">
        <v>10.125</v>
      </c>
      <c r="EH1365" s="163">
        <v>1.5</v>
      </c>
      <c r="EI1365" s="163">
        <v>115.768107397636</v>
      </c>
      <c r="EJ1365" s="163">
        <v>0.3</v>
      </c>
      <c r="EK1365" s="163">
        <v>0.33333333333333298</v>
      </c>
      <c r="EL1365" s="163">
        <v>0.2</v>
      </c>
      <c r="EM1365" s="163">
        <v>0.24</v>
      </c>
      <c r="EN1365" s="163">
        <v>0.56000000000000005</v>
      </c>
      <c r="EO1365" s="163">
        <v>0.2</v>
      </c>
      <c r="EP1365" s="163">
        <v>0.4</v>
      </c>
      <c r="EQ1365" s="163">
        <v>8.6206900000000003E-2</v>
      </c>
      <c r="ER1365" s="163">
        <v>5.8551956836435402E-2</v>
      </c>
      <c r="ES1365" s="163">
        <v>2.25</v>
      </c>
      <c r="ET1365" s="163">
        <v>8.89</v>
      </c>
      <c r="EU1365" s="163">
        <v>4.5857479095458897</v>
      </c>
      <c r="EV1365" s="163">
        <v>5.5412114419043004</v>
      </c>
      <c r="EW1365" s="163">
        <v>5.35639746701007</v>
      </c>
      <c r="EX1365" s="283">
        <v>-1.12471915781497E-2</v>
      </c>
    </row>
    <row r="1366" spans="1:154" ht="13" customHeight="1">
      <c r="A1366" s="160" t="s">
        <v>19</v>
      </c>
      <c r="C1366" s="160">
        <v>621139</v>
      </c>
      <c r="D1366" s="160">
        <v>21189</v>
      </c>
      <c r="E1366" s="160" t="s">
        <v>129</v>
      </c>
      <c r="F1366" s="160" t="s">
        <v>129</v>
      </c>
      <c r="G1366" s="175"/>
      <c r="H1366" s="162" t="s">
        <v>1773</v>
      </c>
      <c r="I1366" s="162" t="s">
        <v>63</v>
      </c>
      <c r="J1366" s="160">
        <v>31</v>
      </c>
      <c r="Z1366" s="163"/>
      <c r="BT1366" s="480"/>
      <c r="BU1366" s="481"/>
      <c r="BV1366" s="482"/>
      <c r="BW1366" s="480"/>
      <c r="BX1366" s="480"/>
      <c r="BY1366" s="480"/>
      <c r="BZ1366" s="480"/>
      <c r="CA1366" s="481"/>
      <c r="CB1366" s="482"/>
      <c r="CC1366" s="480"/>
      <c r="CD1366" s="481"/>
      <c r="CE1366" s="483"/>
      <c r="CF1366" s="482"/>
      <c r="CG1366" s="480"/>
      <c r="CH1366" s="481"/>
      <c r="CI1366" s="483"/>
      <c r="CJ1366" s="482"/>
      <c r="CK1366" s="480"/>
      <c r="CL1366" s="481"/>
      <c r="CM1366" s="483"/>
      <c r="CN1366" s="482"/>
      <c r="CO1366" s="480"/>
      <c r="CP1366" s="481"/>
      <c r="CQ1366" s="483"/>
      <c r="CR1366" s="482"/>
      <c r="DH1366" s="183"/>
      <c r="DJ1366" s="163">
        <v>1</v>
      </c>
      <c r="DK1366" s="163">
        <v>0</v>
      </c>
      <c r="DL1366" s="163">
        <v>0</v>
      </c>
      <c r="DM1366" s="163">
        <v>0</v>
      </c>
      <c r="DN1366" s="163">
        <v>0</v>
      </c>
      <c r="DO1366" s="163">
        <v>0</v>
      </c>
      <c r="DP1366" s="163">
        <v>2</v>
      </c>
      <c r="DR1366" s="163">
        <v>2</v>
      </c>
      <c r="DS1366" s="163">
        <v>8</v>
      </c>
      <c r="DT1366" s="163">
        <v>1</v>
      </c>
      <c r="DU1366" s="163">
        <v>0</v>
      </c>
      <c r="DV1366" s="163">
        <v>0</v>
      </c>
      <c r="DW1366" s="163">
        <v>0</v>
      </c>
      <c r="DX1366" s="163">
        <v>2</v>
      </c>
      <c r="DY1366" s="163">
        <v>0</v>
      </c>
      <c r="DZ1366" s="163">
        <v>0</v>
      </c>
      <c r="EA1366" s="163">
        <v>0</v>
      </c>
      <c r="EB1366" s="163">
        <v>0</v>
      </c>
      <c r="EC1366" s="163">
        <v>1</v>
      </c>
      <c r="ED1366" s="163">
        <v>4.5</v>
      </c>
      <c r="EE1366" s="163">
        <v>9</v>
      </c>
      <c r="EF1366" s="163">
        <v>0</v>
      </c>
      <c r="EG1366" s="163">
        <v>4.5</v>
      </c>
      <c r="EH1366" s="163">
        <v>1.5</v>
      </c>
      <c r="EI1366" s="163">
        <v>115.768107397636</v>
      </c>
      <c r="EJ1366" s="163">
        <v>0.16666666666666599</v>
      </c>
      <c r="EK1366" s="163">
        <v>0.2</v>
      </c>
      <c r="EL1366" s="163">
        <v>0.2</v>
      </c>
      <c r="EM1366" s="163">
        <v>0.2</v>
      </c>
      <c r="EN1366" s="163">
        <v>0.6</v>
      </c>
      <c r="EO1366" s="163">
        <v>0.2</v>
      </c>
      <c r="EP1366" s="163">
        <v>0.2</v>
      </c>
      <c r="EQ1366" s="163">
        <v>3.3333330000000001E-2</v>
      </c>
      <c r="ER1366" s="163">
        <v>4.0898658169615902E-2</v>
      </c>
      <c r="ES1366" s="163">
        <v>0</v>
      </c>
      <c r="ET1366" s="163">
        <v>7.14</v>
      </c>
      <c r="EU1366" s="163">
        <v>5.0857479095458897</v>
      </c>
      <c r="EV1366" s="163">
        <v>7.2975737944245296</v>
      </c>
      <c r="EW1366" s="163">
        <v>8.1465593757629406</v>
      </c>
      <c r="EX1366" s="283">
        <v>-1.38476006686687E-2</v>
      </c>
    </row>
    <row r="1367" spans="1:154" ht="13" customHeight="1">
      <c r="A1367" s="160" t="s">
        <v>19</v>
      </c>
      <c r="C1367" s="160">
        <v>690382</v>
      </c>
      <c r="D1367" s="160">
        <v>31501</v>
      </c>
      <c r="E1367" s="160" t="s">
        <v>3328</v>
      </c>
      <c r="F1367" s="160" t="s">
        <v>3328</v>
      </c>
      <c r="G1367" s="175"/>
      <c r="H1367" s="162" t="s">
        <v>4481</v>
      </c>
      <c r="I1367" s="162" t="s">
        <v>596</v>
      </c>
      <c r="J1367" s="160">
        <v>27</v>
      </c>
      <c r="Z1367" s="163"/>
      <c r="BT1367" s="480"/>
      <c r="BU1367" s="481"/>
      <c r="BV1367" s="482"/>
      <c r="BW1367" s="480"/>
      <c r="BX1367" s="480"/>
      <c r="BY1367" s="480"/>
      <c r="BZ1367" s="480"/>
      <c r="CA1367" s="481"/>
      <c r="CB1367" s="482"/>
      <c r="CC1367" s="480"/>
      <c r="CD1367" s="481"/>
      <c r="CE1367" s="483"/>
      <c r="CF1367" s="482"/>
      <c r="CG1367" s="480"/>
      <c r="CH1367" s="481"/>
      <c r="CI1367" s="483"/>
      <c r="CJ1367" s="482"/>
      <c r="CK1367" s="480"/>
      <c r="CL1367" s="481"/>
      <c r="CM1367" s="483"/>
      <c r="CN1367" s="482"/>
      <c r="CO1367" s="480"/>
      <c r="CP1367" s="481"/>
      <c r="CQ1367" s="483"/>
      <c r="CR1367" s="482"/>
      <c r="DH1367" s="183"/>
      <c r="DJ1367" s="163">
        <v>7</v>
      </c>
      <c r="DK1367" s="163">
        <v>0</v>
      </c>
      <c r="DL1367" s="163">
        <v>0</v>
      </c>
      <c r="DM1367" s="163">
        <v>1</v>
      </c>
      <c r="DN1367" s="163">
        <v>0</v>
      </c>
      <c r="DO1367" s="163">
        <v>0</v>
      </c>
      <c r="DP1367" s="163">
        <v>9.1999999999999993</v>
      </c>
      <c r="DR1367" s="163">
        <v>9.1999998092651296</v>
      </c>
      <c r="DS1367" s="163">
        <v>43</v>
      </c>
      <c r="DT1367" s="163">
        <v>10</v>
      </c>
      <c r="DU1367" s="163">
        <v>8</v>
      </c>
      <c r="DV1367" s="163">
        <v>8</v>
      </c>
      <c r="DW1367" s="163">
        <v>1</v>
      </c>
      <c r="DX1367" s="163">
        <v>4</v>
      </c>
      <c r="DY1367" s="163">
        <v>0</v>
      </c>
      <c r="DZ1367" s="163">
        <v>1</v>
      </c>
      <c r="EA1367" s="163">
        <v>2</v>
      </c>
      <c r="EB1367" s="163">
        <v>0</v>
      </c>
      <c r="EC1367" s="163">
        <v>8</v>
      </c>
      <c r="ED1367" s="163">
        <v>7.4482763519468804</v>
      </c>
      <c r="EE1367" s="163">
        <v>3.7241381759734402</v>
      </c>
      <c r="EF1367" s="163">
        <v>0.93103454399336005</v>
      </c>
      <c r="EG1367" s="163">
        <v>9.3103454399336005</v>
      </c>
      <c r="EH1367" s="163">
        <v>1.448275957323</v>
      </c>
      <c r="EI1367" s="163">
        <v>112.34160895609099</v>
      </c>
      <c r="EJ1367" s="163">
        <v>0.26315789473684198</v>
      </c>
      <c r="EK1367" s="163">
        <v>0.31034482758620602</v>
      </c>
      <c r="EL1367" s="163">
        <v>0.33333333300000001</v>
      </c>
      <c r="EM1367" s="163">
        <v>0.3</v>
      </c>
      <c r="EN1367" s="163">
        <v>0.36666666599999997</v>
      </c>
      <c r="EO1367" s="163">
        <v>0.16666666999999999</v>
      </c>
      <c r="EP1367" s="163">
        <v>0.56666667000000004</v>
      </c>
      <c r="EQ1367" s="163">
        <v>0.11392405</v>
      </c>
      <c r="ER1367" s="163">
        <v>5.7952593197916902E-2</v>
      </c>
      <c r="ES1367" s="163">
        <v>7.4482763519468804</v>
      </c>
      <c r="ET1367" s="163">
        <v>7.05</v>
      </c>
      <c r="EU1367" s="163">
        <v>4.3271273015370397</v>
      </c>
      <c r="EV1367" s="163">
        <v>4.6602366154227504</v>
      </c>
      <c r="EW1367" s="163">
        <v>4.2980170184453304</v>
      </c>
      <c r="EX1367" s="283">
        <v>-1.5711162239313101E-2</v>
      </c>
    </row>
    <row r="1368" spans="1:154" ht="13" customHeight="1">
      <c r="A1368" s="160" t="s">
        <v>19</v>
      </c>
      <c r="C1368" s="160">
        <v>664991</v>
      </c>
      <c r="D1368" s="160">
        <v>21623</v>
      </c>
      <c r="E1368" s="160" t="s">
        <v>17</v>
      </c>
      <c r="F1368" s="160" t="s">
        <v>17</v>
      </c>
      <c r="G1368" s="175"/>
      <c r="H1368" s="162" t="s">
        <v>4382</v>
      </c>
      <c r="I1368" s="162" t="s">
        <v>493</v>
      </c>
      <c r="J1368" s="160">
        <v>28</v>
      </c>
      <c r="Z1368" s="163"/>
      <c r="BT1368" s="480"/>
      <c r="BU1368" s="481"/>
      <c r="BV1368" s="482"/>
      <c r="BW1368" s="480"/>
      <c r="BX1368" s="480"/>
      <c r="BY1368" s="480"/>
      <c r="BZ1368" s="480"/>
      <c r="CA1368" s="481"/>
      <c r="CB1368" s="482"/>
      <c r="CC1368" s="480"/>
      <c r="CD1368" s="481"/>
      <c r="CE1368" s="483"/>
      <c r="CF1368" s="482"/>
      <c r="CG1368" s="480"/>
      <c r="CH1368" s="481"/>
      <c r="CI1368" s="483"/>
      <c r="CJ1368" s="482"/>
      <c r="CK1368" s="480"/>
      <c r="CL1368" s="481"/>
      <c r="CM1368" s="483"/>
      <c r="CN1368" s="482"/>
      <c r="CO1368" s="480"/>
      <c r="CP1368" s="481"/>
      <c r="CQ1368" s="483"/>
      <c r="CR1368" s="482"/>
      <c r="DH1368" s="183"/>
      <c r="DJ1368" s="163">
        <v>2</v>
      </c>
      <c r="DK1368" s="163">
        <v>0</v>
      </c>
      <c r="DL1368" s="163">
        <v>0</v>
      </c>
      <c r="DM1368" s="163">
        <v>0</v>
      </c>
      <c r="DN1368" s="163">
        <v>0</v>
      </c>
      <c r="DO1368" s="163">
        <v>0</v>
      </c>
      <c r="DP1368" s="163">
        <v>1.1000000000000001</v>
      </c>
      <c r="DR1368" s="163">
        <v>1.1000000238418499</v>
      </c>
      <c r="DS1368" s="163">
        <v>9</v>
      </c>
      <c r="DT1368" s="163">
        <v>3</v>
      </c>
      <c r="DU1368" s="163">
        <v>2</v>
      </c>
      <c r="DV1368" s="163">
        <v>2</v>
      </c>
      <c r="DW1368" s="163">
        <v>0</v>
      </c>
      <c r="DX1368" s="163">
        <v>2</v>
      </c>
      <c r="DY1368" s="163">
        <v>0</v>
      </c>
      <c r="DZ1368" s="163">
        <v>0</v>
      </c>
      <c r="EA1368" s="163">
        <v>0</v>
      </c>
      <c r="EB1368" s="163">
        <v>0</v>
      </c>
      <c r="EC1368" s="163">
        <v>1</v>
      </c>
      <c r="ED1368" s="163">
        <v>6.75000160932579</v>
      </c>
      <c r="EE1368" s="163">
        <v>13.5000032186515</v>
      </c>
      <c r="EF1368" s="163">
        <v>0</v>
      </c>
      <c r="EG1368" s="163">
        <v>20.2500048279773</v>
      </c>
      <c r="EH1368" s="163">
        <v>3.7500008940698799</v>
      </c>
      <c r="EI1368" s="163">
        <v>290.884573410504</v>
      </c>
      <c r="EJ1368" s="163">
        <v>0.42857142857142799</v>
      </c>
      <c r="EK1368" s="163">
        <v>0.5</v>
      </c>
      <c r="EL1368" s="163">
        <v>0.16666666599999999</v>
      </c>
      <c r="EM1368" s="163">
        <v>0.5</v>
      </c>
      <c r="EN1368" s="163">
        <v>0.33333333300000001</v>
      </c>
      <c r="EO1368" s="163">
        <v>0.16666666999999999</v>
      </c>
      <c r="EP1368" s="163">
        <v>0.5</v>
      </c>
      <c r="EQ1368" s="163">
        <v>5.8823529999999999E-2</v>
      </c>
      <c r="ER1368" s="163">
        <v>-0.148642147435148</v>
      </c>
      <c r="ES1368" s="163">
        <v>13.5000032186515</v>
      </c>
      <c r="ET1368" s="163">
        <v>9.4499999999999993</v>
      </c>
      <c r="EU1368" s="163">
        <v>6.0857486248018002</v>
      </c>
      <c r="EV1368" s="163">
        <v>8.29757503702095</v>
      </c>
      <c r="EW1368" s="163">
        <v>7.4902468730178198</v>
      </c>
      <c r="EX1368" s="283">
        <v>-1.6458755359053601E-2</v>
      </c>
    </row>
    <row r="1369" spans="1:154" ht="13" customHeight="1">
      <c r="A1369" s="160" t="s">
        <v>19</v>
      </c>
      <c r="C1369" s="160">
        <v>681916</v>
      </c>
      <c r="D1369" s="160">
        <v>30145</v>
      </c>
      <c r="E1369" s="160" t="s">
        <v>239</v>
      </c>
      <c r="F1369" s="160" t="s">
        <v>239</v>
      </c>
      <c r="G1369" s="175"/>
      <c r="H1369" s="162" t="s">
        <v>601</v>
      </c>
      <c r="I1369" s="162" t="s">
        <v>409</v>
      </c>
      <c r="J1369" s="160">
        <v>25</v>
      </c>
      <c r="Z1369" s="163"/>
      <c r="BT1369" s="480"/>
      <c r="BU1369" s="481"/>
      <c r="BV1369" s="482"/>
      <c r="BW1369" s="480"/>
      <c r="BX1369" s="480"/>
      <c r="BY1369" s="480"/>
      <c r="BZ1369" s="480"/>
      <c r="CA1369" s="481"/>
      <c r="CB1369" s="482"/>
      <c r="CC1369" s="480"/>
      <c r="CD1369" s="481"/>
      <c r="CE1369" s="483"/>
      <c r="CF1369" s="482"/>
      <c r="CG1369" s="480"/>
      <c r="CH1369" s="481"/>
      <c r="CI1369" s="483"/>
      <c r="CJ1369" s="482"/>
      <c r="CK1369" s="480"/>
      <c r="CL1369" s="481"/>
      <c r="CM1369" s="483"/>
      <c r="CN1369" s="482"/>
      <c r="CO1369" s="480"/>
      <c r="CP1369" s="481"/>
      <c r="CQ1369" s="483"/>
      <c r="CR1369" s="482"/>
      <c r="DH1369" s="183"/>
      <c r="DJ1369" s="163">
        <v>7</v>
      </c>
      <c r="DK1369" s="163">
        <v>0</v>
      </c>
      <c r="DL1369" s="163">
        <v>0</v>
      </c>
      <c r="DM1369" s="163">
        <v>1</v>
      </c>
      <c r="DN1369" s="163">
        <v>0</v>
      </c>
      <c r="DO1369" s="163">
        <v>0</v>
      </c>
      <c r="DP1369" s="163">
        <v>13</v>
      </c>
      <c r="DR1369" s="163">
        <v>13</v>
      </c>
      <c r="DS1369" s="163">
        <v>48</v>
      </c>
      <c r="DT1369" s="163">
        <v>6</v>
      </c>
      <c r="DU1369" s="163">
        <v>2</v>
      </c>
      <c r="DV1369" s="163">
        <v>2</v>
      </c>
      <c r="DW1369" s="163">
        <v>0</v>
      </c>
      <c r="DX1369" s="163">
        <v>5</v>
      </c>
      <c r="DY1369" s="163">
        <v>0</v>
      </c>
      <c r="DZ1369" s="163">
        <v>3</v>
      </c>
      <c r="EA1369" s="163">
        <v>0</v>
      </c>
      <c r="EB1369" s="163">
        <v>0</v>
      </c>
      <c r="EC1369" s="163">
        <v>4</v>
      </c>
      <c r="ED1369" s="163">
        <v>2.7692309723803401</v>
      </c>
      <c r="EE1369" s="163">
        <v>3.4615387154754198</v>
      </c>
      <c r="EF1369" s="163">
        <v>0</v>
      </c>
      <c r="EG1369" s="163">
        <v>4.1538464585705102</v>
      </c>
      <c r="EH1369" s="163">
        <v>0.84615390822732695</v>
      </c>
      <c r="EI1369" s="163">
        <v>65.635482653767497</v>
      </c>
      <c r="EJ1369" s="163">
        <v>0.15</v>
      </c>
      <c r="EK1369" s="163">
        <v>0.16666666666666599</v>
      </c>
      <c r="EL1369" s="163">
        <v>0.52777777699999995</v>
      </c>
      <c r="EM1369" s="163">
        <v>0.19444444399999999</v>
      </c>
      <c r="EN1369" s="163">
        <v>0.277777777</v>
      </c>
      <c r="EO1369" s="163">
        <v>8.3333329999999997E-2</v>
      </c>
      <c r="EP1369" s="163">
        <v>0.33333332999999998</v>
      </c>
      <c r="EQ1369" s="163">
        <v>0.10909091</v>
      </c>
      <c r="ER1369" s="163">
        <v>-1.4956552783039799E-2</v>
      </c>
      <c r="ES1369" s="163">
        <v>1.3846154861901701</v>
      </c>
      <c r="ET1369" s="163">
        <v>3.85</v>
      </c>
      <c r="EU1369" s="163">
        <v>4.3165172306038198</v>
      </c>
      <c r="EV1369" s="163">
        <v>5.4507869983665103</v>
      </c>
      <c r="EW1369" s="163">
        <v>5.3671036414594102</v>
      </c>
      <c r="EX1369" s="283">
        <v>-1.65972579270601E-2</v>
      </c>
    </row>
    <row r="1370" spans="1:154" ht="13" customHeight="1">
      <c r="A1370" s="160" t="s">
        <v>19</v>
      </c>
      <c r="C1370" s="160">
        <v>674384</v>
      </c>
      <c r="D1370" s="160">
        <v>23162</v>
      </c>
      <c r="E1370" s="160" t="s">
        <v>2172</v>
      </c>
      <c r="F1370" s="160" t="s">
        <v>2172</v>
      </c>
      <c r="G1370" s="175"/>
      <c r="H1370" s="162" t="s">
        <v>3995</v>
      </c>
      <c r="I1370" s="162" t="s">
        <v>4389</v>
      </c>
      <c r="J1370" s="160">
        <v>26</v>
      </c>
      <c r="Z1370" s="163"/>
      <c r="BT1370" s="480"/>
      <c r="BU1370" s="481"/>
      <c r="BV1370" s="482"/>
      <c r="BW1370" s="480"/>
      <c r="BX1370" s="480"/>
      <c r="BY1370" s="480"/>
      <c r="BZ1370" s="480"/>
      <c r="CA1370" s="481"/>
      <c r="CB1370" s="482"/>
      <c r="CC1370" s="480"/>
      <c r="CD1370" s="481"/>
      <c r="CE1370" s="483"/>
      <c r="CF1370" s="482"/>
      <c r="CG1370" s="480"/>
      <c r="CH1370" s="481"/>
      <c r="CI1370" s="483"/>
      <c r="CJ1370" s="482"/>
      <c r="CK1370" s="480"/>
      <c r="CL1370" s="481"/>
      <c r="CM1370" s="483"/>
      <c r="CN1370" s="482"/>
      <c r="CO1370" s="480"/>
      <c r="CP1370" s="481"/>
      <c r="CQ1370" s="483"/>
      <c r="CR1370" s="482"/>
      <c r="DH1370" s="183"/>
      <c r="DJ1370" s="163">
        <v>2</v>
      </c>
      <c r="DK1370" s="163">
        <v>0</v>
      </c>
      <c r="DL1370" s="163">
        <v>0</v>
      </c>
      <c r="DM1370" s="163">
        <v>0</v>
      </c>
      <c r="DN1370" s="163">
        <v>0</v>
      </c>
      <c r="DO1370" s="163">
        <v>0</v>
      </c>
      <c r="DP1370" s="163">
        <v>1.1000000000000001</v>
      </c>
      <c r="DR1370" s="163">
        <v>1.1000000238418499</v>
      </c>
      <c r="DS1370" s="163">
        <v>6</v>
      </c>
      <c r="DT1370" s="163">
        <v>1</v>
      </c>
      <c r="DU1370" s="163">
        <v>0</v>
      </c>
      <c r="DV1370" s="163">
        <v>0</v>
      </c>
      <c r="DW1370" s="163">
        <v>0</v>
      </c>
      <c r="DX1370" s="163">
        <v>2</v>
      </c>
      <c r="DY1370" s="163">
        <v>0</v>
      </c>
      <c r="DZ1370" s="163">
        <v>0</v>
      </c>
      <c r="EA1370" s="163">
        <v>0</v>
      </c>
      <c r="EB1370" s="163">
        <v>0</v>
      </c>
      <c r="EC1370" s="163">
        <v>0</v>
      </c>
      <c r="ED1370" s="163">
        <v>0</v>
      </c>
      <c r="EE1370" s="163">
        <v>13.5000032186515</v>
      </c>
      <c r="EF1370" s="163">
        <v>0</v>
      </c>
      <c r="EG1370" s="163">
        <v>6.75000160932579</v>
      </c>
      <c r="EH1370" s="163">
        <v>2.25000053644193</v>
      </c>
      <c r="EI1370" s="163">
        <v>173.65220249836599</v>
      </c>
      <c r="EJ1370" s="163">
        <v>0.25</v>
      </c>
      <c r="EK1370" s="163">
        <v>0.25</v>
      </c>
      <c r="EL1370" s="163">
        <v>0.25</v>
      </c>
      <c r="EM1370" s="163">
        <v>0.25</v>
      </c>
      <c r="EN1370" s="163">
        <v>0.5</v>
      </c>
      <c r="EO1370" s="163">
        <v>0</v>
      </c>
      <c r="EP1370" s="163">
        <v>0</v>
      </c>
      <c r="EQ1370" s="163">
        <v>9.375E-2</v>
      </c>
      <c r="ER1370" s="163">
        <v>-1.1270476883778399E-2</v>
      </c>
      <c r="ES1370" s="163">
        <v>0</v>
      </c>
      <c r="ET1370" s="163">
        <v>3.51</v>
      </c>
      <c r="EU1370" s="163">
        <v>7.5857489824297604</v>
      </c>
      <c r="EV1370" s="163">
        <v>9.7975753946489004</v>
      </c>
      <c r="EW1370" s="163">
        <v>11.8490246436794</v>
      </c>
      <c r="EX1370" s="283">
        <v>-1.9687660038471201E-2</v>
      </c>
    </row>
    <row r="1371" spans="1:154" ht="13" customHeight="1">
      <c r="A1371" s="160" t="s">
        <v>19</v>
      </c>
      <c r="C1371" s="160">
        <v>702752</v>
      </c>
      <c r="D1371" s="160">
        <v>33980</v>
      </c>
      <c r="E1371" s="160" t="s">
        <v>345</v>
      </c>
      <c r="F1371" s="160" t="s">
        <v>345</v>
      </c>
      <c r="G1371" s="175"/>
      <c r="H1371" s="162" t="s">
        <v>4509</v>
      </c>
      <c r="I1371" s="162" t="s">
        <v>616</v>
      </c>
      <c r="J1371" s="160">
        <v>27</v>
      </c>
      <c r="Z1371" s="163"/>
      <c r="BT1371" s="480"/>
      <c r="BU1371" s="481"/>
      <c r="BV1371" s="482"/>
      <c r="BW1371" s="480"/>
      <c r="BX1371" s="480"/>
      <c r="BY1371" s="480"/>
      <c r="BZ1371" s="480"/>
      <c r="CA1371" s="481"/>
      <c r="CB1371" s="482"/>
      <c r="CC1371" s="480"/>
      <c r="CD1371" s="481"/>
      <c r="CE1371" s="483"/>
      <c r="CF1371" s="482"/>
      <c r="CG1371" s="480"/>
      <c r="CH1371" s="481"/>
      <c r="CI1371" s="483"/>
      <c r="CJ1371" s="482"/>
      <c r="CK1371" s="480"/>
      <c r="CL1371" s="481"/>
      <c r="CM1371" s="483"/>
      <c r="CN1371" s="482"/>
      <c r="CO1371" s="480"/>
      <c r="CP1371" s="481"/>
      <c r="CQ1371" s="483"/>
      <c r="CR1371" s="482"/>
      <c r="DH1371" s="183"/>
      <c r="DJ1371" s="163">
        <v>1</v>
      </c>
      <c r="DK1371" s="163">
        <v>0</v>
      </c>
      <c r="DL1371" s="163">
        <v>0</v>
      </c>
      <c r="DM1371" s="163">
        <v>0</v>
      </c>
      <c r="DN1371" s="163">
        <v>0</v>
      </c>
      <c r="DO1371" s="163">
        <v>0</v>
      </c>
      <c r="DP1371" s="163">
        <v>0.2</v>
      </c>
      <c r="DR1371" s="163">
        <v>0.20000000298023199</v>
      </c>
      <c r="DS1371" s="163">
        <v>6</v>
      </c>
      <c r="DT1371" s="163">
        <v>2</v>
      </c>
      <c r="DU1371" s="163">
        <v>2</v>
      </c>
      <c r="DV1371" s="163">
        <v>2</v>
      </c>
      <c r="DW1371" s="163">
        <v>0</v>
      </c>
      <c r="DX1371" s="163">
        <v>2</v>
      </c>
      <c r="DY1371" s="163">
        <v>0</v>
      </c>
      <c r="DZ1371" s="163">
        <v>0</v>
      </c>
      <c r="EA1371" s="163">
        <v>0</v>
      </c>
      <c r="EB1371" s="163">
        <v>0</v>
      </c>
      <c r="EC1371" s="163">
        <v>1</v>
      </c>
      <c r="ED1371" s="163">
        <v>13.500014081611999</v>
      </c>
      <c r="EE1371" s="163">
        <v>27.000028163223998</v>
      </c>
      <c r="EF1371" s="163">
        <v>0</v>
      </c>
      <c r="EG1371" s="163">
        <v>27.000028163223998</v>
      </c>
      <c r="EH1371" s="163">
        <v>6.0000062584942198</v>
      </c>
      <c r="EI1371" s="163">
        <v>463.072912613234</v>
      </c>
      <c r="EJ1371" s="163">
        <v>0.5</v>
      </c>
      <c r="EK1371" s="163">
        <v>0.66666666666666596</v>
      </c>
      <c r="EL1371" s="163">
        <v>0.66666666600000002</v>
      </c>
      <c r="EM1371" s="163">
        <v>0.33333333300000001</v>
      </c>
      <c r="EN1371" s="163">
        <v>0</v>
      </c>
      <c r="EO1371" s="163">
        <v>0</v>
      </c>
      <c r="EP1371" s="163">
        <v>0.66666667000000002</v>
      </c>
      <c r="EQ1371" s="163">
        <v>6.8965520000000002E-2</v>
      </c>
      <c r="ER1371" s="163">
        <v>7.7456409073896698E-2</v>
      </c>
      <c r="ES1371" s="163">
        <v>27.000028163223998</v>
      </c>
      <c r="ET1371" s="163">
        <v>11.05</v>
      </c>
      <c r="EU1371" s="163">
        <v>9.0857541680401201</v>
      </c>
      <c r="EV1371" s="163">
        <v>9.0857541680401201</v>
      </c>
      <c r="EW1371" s="163">
        <v>8.5042468761154399</v>
      </c>
      <c r="EX1371" s="283">
        <v>-2.0290892571210799E-2</v>
      </c>
    </row>
    <row r="1372" spans="1:154" ht="13" customHeight="1">
      <c r="A1372" s="160" t="s">
        <v>19</v>
      </c>
      <c r="C1372" s="160">
        <v>691094</v>
      </c>
      <c r="D1372" s="160">
        <v>25804</v>
      </c>
      <c r="E1372" s="160" t="s">
        <v>188</v>
      </c>
      <c r="F1372" s="160" t="s">
        <v>188</v>
      </c>
      <c r="G1372" s="175"/>
      <c r="H1372" s="162" t="s">
        <v>3501</v>
      </c>
      <c r="I1372" s="162" t="s">
        <v>157</v>
      </c>
      <c r="J1372" s="160">
        <v>32</v>
      </c>
      <c r="Z1372" s="163"/>
      <c r="BT1372" s="480"/>
      <c r="BU1372" s="481"/>
      <c r="BV1372" s="482"/>
      <c r="BW1372" s="480"/>
      <c r="BX1372" s="480"/>
      <c r="BY1372" s="480"/>
      <c r="BZ1372" s="480"/>
      <c r="CA1372" s="481"/>
      <c r="CB1372" s="482"/>
      <c r="CC1372" s="480"/>
      <c r="CD1372" s="481"/>
      <c r="CE1372" s="483"/>
      <c r="CF1372" s="482"/>
      <c r="CG1372" s="480"/>
      <c r="CH1372" s="481"/>
      <c r="CI1372" s="483"/>
      <c r="CJ1372" s="482"/>
      <c r="CK1372" s="480"/>
      <c r="CL1372" s="481"/>
      <c r="CM1372" s="483"/>
      <c r="CN1372" s="482"/>
      <c r="CO1372" s="480"/>
      <c r="CP1372" s="481"/>
      <c r="CQ1372" s="483"/>
      <c r="CR1372" s="482"/>
      <c r="DH1372" s="183"/>
      <c r="DJ1372" s="163">
        <v>1</v>
      </c>
      <c r="DK1372" s="163">
        <v>0</v>
      </c>
      <c r="DL1372" s="163">
        <v>0</v>
      </c>
      <c r="DM1372" s="163">
        <v>0</v>
      </c>
      <c r="DN1372" s="163">
        <v>0</v>
      </c>
      <c r="DO1372" s="163">
        <v>1</v>
      </c>
      <c r="DP1372" s="163">
        <v>3</v>
      </c>
      <c r="DR1372" s="163">
        <v>3</v>
      </c>
      <c r="DS1372" s="163">
        <v>13</v>
      </c>
      <c r="DT1372" s="163">
        <v>3</v>
      </c>
      <c r="DU1372" s="163">
        <v>1</v>
      </c>
      <c r="DV1372" s="163">
        <v>1</v>
      </c>
      <c r="DW1372" s="163">
        <v>1</v>
      </c>
      <c r="DX1372" s="163">
        <v>1</v>
      </c>
      <c r="DY1372" s="163">
        <v>0</v>
      </c>
      <c r="DZ1372" s="163">
        <v>0</v>
      </c>
      <c r="EA1372" s="163">
        <v>0</v>
      </c>
      <c r="EB1372" s="163">
        <v>0</v>
      </c>
      <c r="EC1372" s="163">
        <v>3</v>
      </c>
      <c r="ED1372" s="163">
        <v>9</v>
      </c>
      <c r="EE1372" s="163">
        <v>3</v>
      </c>
      <c r="EF1372" s="163">
        <v>3</v>
      </c>
      <c r="EG1372" s="163">
        <v>9</v>
      </c>
      <c r="EH1372" s="163">
        <v>1.3333333333333299</v>
      </c>
      <c r="EI1372" s="163">
        <v>102.904984353454</v>
      </c>
      <c r="EJ1372" s="163">
        <v>0.25</v>
      </c>
      <c r="EK1372" s="163">
        <v>0.25</v>
      </c>
      <c r="EL1372" s="163">
        <v>0.33333333300000001</v>
      </c>
      <c r="EM1372" s="163">
        <v>0</v>
      </c>
      <c r="EN1372" s="163">
        <v>0.66666666600000002</v>
      </c>
      <c r="EO1372" s="163">
        <v>0.22222222</v>
      </c>
      <c r="EP1372" s="163">
        <v>0.44444444</v>
      </c>
      <c r="EQ1372" s="163">
        <v>6.3829789999999997E-2</v>
      </c>
      <c r="ER1372" s="163">
        <v>0.10195910347187701</v>
      </c>
      <c r="ES1372" s="163">
        <v>3</v>
      </c>
      <c r="ET1372" s="163">
        <v>5.37</v>
      </c>
      <c r="EU1372" s="163">
        <v>6.4190812428792299</v>
      </c>
      <c r="EV1372" s="163">
        <v>5.03484908938408</v>
      </c>
      <c r="EW1372" s="163">
        <v>3.9774539741244501</v>
      </c>
      <c r="EX1372" s="283">
        <v>-2.2740831598639401E-2</v>
      </c>
    </row>
    <row r="1373" spans="1:154" ht="13" customHeight="1">
      <c r="A1373" s="160" t="s">
        <v>19</v>
      </c>
      <c r="C1373" s="160">
        <v>687074</v>
      </c>
      <c r="D1373" s="160">
        <v>26030</v>
      </c>
      <c r="E1373" s="160" t="s">
        <v>239</v>
      </c>
      <c r="F1373" s="160" t="s">
        <v>239</v>
      </c>
      <c r="G1373" s="175"/>
      <c r="H1373" s="162" t="s">
        <v>4419</v>
      </c>
      <c r="I1373" s="162" t="s">
        <v>571</v>
      </c>
      <c r="J1373" s="160">
        <v>24</v>
      </c>
      <c r="Z1373" s="163"/>
      <c r="BT1373" s="480"/>
      <c r="BU1373" s="481"/>
      <c r="BV1373" s="482"/>
      <c r="BW1373" s="480"/>
      <c r="BX1373" s="480"/>
      <c r="BY1373" s="480"/>
      <c r="BZ1373" s="480"/>
      <c r="CA1373" s="481"/>
      <c r="CB1373" s="482"/>
      <c r="CC1373" s="480"/>
      <c r="CD1373" s="481"/>
      <c r="CE1373" s="483"/>
      <c r="CF1373" s="482"/>
      <c r="CG1373" s="480"/>
      <c r="CH1373" s="481"/>
      <c r="CI1373" s="483"/>
      <c r="CJ1373" s="482"/>
      <c r="CK1373" s="480"/>
      <c r="CL1373" s="481"/>
      <c r="CM1373" s="483"/>
      <c r="CN1373" s="482"/>
      <c r="CO1373" s="480"/>
      <c r="CP1373" s="481"/>
      <c r="CQ1373" s="483"/>
      <c r="CR1373" s="482"/>
      <c r="DH1373" s="183"/>
      <c r="DJ1373" s="163">
        <v>3</v>
      </c>
      <c r="DK1373" s="163">
        <v>0</v>
      </c>
      <c r="DL1373" s="163">
        <v>0</v>
      </c>
      <c r="DM1373" s="163">
        <v>0</v>
      </c>
      <c r="DN1373" s="163">
        <v>0</v>
      </c>
      <c r="DO1373" s="163">
        <v>0</v>
      </c>
      <c r="DP1373" s="163">
        <v>3</v>
      </c>
      <c r="DR1373" s="163">
        <v>3</v>
      </c>
      <c r="DS1373" s="163">
        <v>15</v>
      </c>
      <c r="DT1373" s="163">
        <v>3</v>
      </c>
      <c r="DU1373" s="163">
        <v>1</v>
      </c>
      <c r="DV1373" s="163">
        <v>1</v>
      </c>
      <c r="DW1373" s="163">
        <v>0</v>
      </c>
      <c r="DX1373" s="163">
        <v>3</v>
      </c>
      <c r="DY1373" s="163">
        <v>0</v>
      </c>
      <c r="DZ1373" s="163">
        <v>0</v>
      </c>
      <c r="EA1373" s="163">
        <v>0</v>
      </c>
      <c r="EB1373" s="163">
        <v>0</v>
      </c>
      <c r="EC1373" s="163">
        <v>1</v>
      </c>
      <c r="ED1373" s="163">
        <v>3</v>
      </c>
      <c r="EE1373" s="163">
        <v>9</v>
      </c>
      <c r="EF1373" s="163">
        <v>0</v>
      </c>
      <c r="EG1373" s="163">
        <v>9</v>
      </c>
      <c r="EH1373" s="163">
        <v>2</v>
      </c>
      <c r="EI1373" s="163">
        <v>155.138402164382</v>
      </c>
      <c r="EJ1373" s="163">
        <v>0.25</v>
      </c>
      <c r="EK1373" s="163">
        <v>0.27272727272727199</v>
      </c>
      <c r="EL1373" s="163">
        <v>0.45454545400000002</v>
      </c>
      <c r="EM1373" s="163">
        <v>0.36363636300000002</v>
      </c>
      <c r="EN1373" s="163">
        <v>0.181818181</v>
      </c>
      <c r="EO1373" s="163">
        <v>0</v>
      </c>
      <c r="EP1373" s="163">
        <v>0.45454545000000002</v>
      </c>
      <c r="EQ1373" s="163">
        <v>4.5454550000000003E-2</v>
      </c>
      <c r="ER1373" s="163">
        <v>6.5371817513993402E-2</v>
      </c>
      <c r="ES1373" s="163">
        <v>3</v>
      </c>
      <c r="ET1373" s="163">
        <v>7.09</v>
      </c>
      <c r="EU1373" s="163">
        <v>5.4190812428792299</v>
      </c>
      <c r="EV1373" s="163">
        <v>6.4021149694919597</v>
      </c>
      <c r="EW1373" s="163">
        <v>7.17820244070165</v>
      </c>
      <c r="EX1373" s="283">
        <v>-2.8238646686077101E-2</v>
      </c>
    </row>
    <row r="1374" spans="1:154" ht="13" customHeight="1">
      <c r="A1374" s="160" t="s">
        <v>19</v>
      </c>
      <c r="C1374" s="160">
        <v>694851</v>
      </c>
      <c r="D1374" s="160">
        <v>29633</v>
      </c>
      <c r="E1374" s="160" t="s">
        <v>2170</v>
      </c>
      <c r="F1374" s="160" t="s">
        <v>2170</v>
      </c>
      <c r="G1374" s="175"/>
      <c r="H1374" s="162" t="s">
        <v>4458</v>
      </c>
      <c r="I1374" s="162" t="s">
        <v>136</v>
      </c>
      <c r="J1374" s="160">
        <v>25</v>
      </c>
      <c r="Z1374" s="163"/>
      <c r="BT1374" s="480"/>
      <c r="BU1374" s="481"/>
      <c r="BV1374" s="482"/>
      <c r="BW1374" s="480"/>
      <c r="BX1374" s="480"/>
      <c r="BY1374" s="480"/>
      <c r="BZ1374" s="480"/>
      <c r="CA1374" s="481"/>
      <c r="CB1374" s="482"/>
      <c r="CC1374" s="480"/>
      <c r="CD1374" s="481"/>
      <c r="CE1374" s="483"/>
      <c r="CF1374" s="482"/>
      <c r="CG1374" s="480"/>
      <c r="CH1374" s="481"/>
      <c r="CI1374" s="483"/>
      <c r="CJ1374" s="482"/>
      <c r="CK1374" s="480"/>
      <c r="CL1374" s="481"/>
      <c r="CM1374" s="483"/>
      <c r="CN1374" s="482"/>
      <c r="CO1374" s="480"/>
      <c r="CP1374" s="481"/>
      <c r="CQ1374" s="483"/>
      <c r="CR1374" s="482"/>
      <c r="DH1374" s="183"/>
      <c r="DJ1374" s="163">
        <v>1</v>
      </c>
      <c r="DK1374" s="163">
        <v>0</v>
      </c>
      <c r="DL1374" s="163">
        <v>0</v>
      </c>
      <c r="DM1374" s="163">
        <v>0</v>
      </c>
      <c r="DN1374" s="163">
        <v>0</v>
      </c>
      <c r="DO1374" s="163">
        <v>0</v>
      </c>
      <c r="DP1374" s="163">
        <v>2</v>
      </c>
      <c r="DR1374" s="163">
        <v>2</v>
      </c>
      <c r="DS1374" s="163">
        <v>10</v>
      </c>
      <c r="DT1374" s="163">
        <v>3</v>
      </c>
      <c r="DU1374" s="163">
        <v>2</v>
      </c>
      <c r="DV1374" s="163">
        <v>2</v>
      </c>
      <c r="DW1374" s="163">
        <v>1</v>
      </c>
      <c r="DX1374" s="163">
        <v>0</v>
      </c>
      <c r="DY1374" s="163">
        <v>0</v>
      </c>
      <c r="DZ1374" s="163">
        <v>0</v>
      </c>
      <c r="EA1374" s="163">
        <v>1</v>
      </c>
      <c r="EB1374" s="163">
        <v>0</v>
      </c>
      <c r="EC1374" s="163">
        <v>4</v>
      </c>
      <c r="ED1374" s="163">
        <v>18</v>
      </c>
      <c r="EE1374" s="163">
        <v>0</v>
      </c>
      <c r="EF1374" s="163">
        <v>4.5</v>
      </c>
      <c r="EG1374" s="163">
        <v>13.5</v>
      </c>
      <c r="EH1374" s="163">
        <v>1.5</v>
      </c>
      <c r="EI1374" s="163">
        <v>116.353801623286</v>
      </c>
      <c r="EJ1374" s="163">
        <v>0.3</v>
      </c>
      <c r="EK1374" s="163">
        <v>0.4</v>
      </c>
      <c r="EL1374" s="163">
        <v>0.33333333300000001</v>
      </c>
      <c r="EM1374" s="163">
        <v>0.16666666599999999</v>
      </c>
      <c r="EN1374" s="163">
        <v>0.5</v>
      </c>
      <c r="EO1374" s="163">
        <v>0.16666666999999999</v>
      </c>
      <c r="EP1374" s="163">
        <v>0.5</v>
      </c>
      <c r="EQ1374" s="163">
        <v>0.13333333</v>
      </c>
      <c r="ER1374" s="163">
        <v>-0.229549340973774</v>
      </c>
      <c r="ES1374" s="163">
        <v>9</v>
      </c>
      <c r="ET1374" s="163">
        <v>5.76</v>
      </c>
      <c r="EU1374" s="163">
        <v>5.5857479095458897</v>
      </c>
      <c r="EV1374" s="163">
        <v>1.29757379442453</v>
      </c>
      <c r="EW1374" s="163">
        <v>1.2202068757629301</v>
      </c>
      <c r="EX1374" s="283">
        <v>-3.26278768479824E-2</v>
      </c>
    </row>
    <row r="1375" spans="1:154" ht="13" customHeight="1">
      <c r="A1375" s="160" t="s">
        <v>19</v>
      </c>
      <c r="C1375" s="160">
        <v>697812</v>
      </c>
      <c r="D1375" s="160">
        <v>30016</v>
      </c>
      <c r="E1375" s="160" t="s">
        <v>2178</v>
      </c>
      <c r="F1375" s="160" t="s">
        <v>2178</v>
      </c>
      <c r="G1375" s="175"/>
      <c r="H1375" s="162" t="s">
        <v>4469</v>
      </c>
      <c r="I1375" s="162" t="s">
        <v>536</v>
      </c>
      <c r="J1375" s="160">
        <v>24</v>
      </c>
      <c r="Z1375" s="163"/>
      <c r="BT1375" s="480"/>
      <c r="BU1375" s="481"/>
      <c r="BV1375" s="482"/>
      <c r="BW1375" s="480"/>
      <c r="BX1375" s="480"/>
      <c r="BY1375" s="480"/>
      <c r="BZ1375" s="480"/>
      <c r="CA1375" s="481"/>
      <c r="CB1375" s="482"/>
      <c r="CC1375" s="480"/>
      <c r="CD1375" s="481"/>
      <c r="CE1375" s="483"/>
      <c r="CF1375" s="482"/>
      <c r="CG1375" s="480"/>
      <c r="CH1375" s="481"/>
      <c r="CI1375" s="483"/>
      <c r="CJ1375" s="482"/>
      <c r="CK1375" s="480"/>
      <c r="CL1375" s="481"/>
      <c r="CM1375" s="483"/>
      <c r="CN1375" s="482"/>
      <c r="CO1375" s="480"/>
      <c r="CP1375" s="481"/>
      <c r="CQ1375" s="483"/>
      <c r="CR1375" s="482"/>
      <c r="DH1375" s="183"/>
      <c r="DJ1375" s="163">
        <v>1</v>
      </c>
      <c r="DK1375" s="163">
        <v>0</v>
      </c>
      <c r="DL1375" s="163">
        <v>0</v>
      </c>
      <c r="DM1375" s="163">
        <v>0</v>
      </c>
      <c r="DN1375" s="163">
        <v>0</v>
      </c>
      <c r="DO1375" s="163">
        <v>0</v>
      </c>
      <c r="DP1375" s="163">
        <v>2</v>
      </c>
      <c r="DR1375" s="163">
        <v>2</v>
      </c>
      <c r="DS1375" s="163">
        <v>12</v>
      </c>
      <c r="DT1375" s="163">
        <v>4</v>
      </c>
      <c r="DU1375" s="163">
        <v>2</v>
      </c>
      <c r="DV1375" s="163">
        <v>2</v>
      </c>
      <c r="DW1375" s="163">
        <v>1</v>
      </c>
      <c r="DX1375" s="163">
        <v>0</v>
      </c>
      <c r="DY1375" s="163">
        <v>0</v>
      </c>
      <c r="DZ1375" s="163">
        <v>1</v>
      </c>
      <c r="EA1375" s="163">
        <v>0</v>
      </c>
      <c r="EB1375" s="163">
        <v>0</v>
      </c>
      <c r="EC1375" s="163">
        <v>4</v>
      </c>
      <c r="ED1375" s="163">
        <v>18</v>
      </c>
      <c r="EE1375" s="163">
        <v>0</v>
      </c>
      <c r="EF1375" s="163">
        <v>4.5</v>
      </c>
      <c r="EG1375" s="163">
        <v>18</v>
      </c>
      <c r="EH1375" s="163">
        <v>2</v>
      </c>
      <c r="EI1375" s="163">
        <v>155.138402164382</v>
      </c>
      <c r="EJ1375" s="163">
        <v>0.36363636363636298</v>
      </c>
      <c r="EK1375" s="163">
        <v>0.5</v>
      </c>
      <c r="EL1375" s="163">
        <v>0.71428571399999996</v>
      </c>
      <c r="EM1375" s="163">
        <v>0.14285714199999999</v>
      </c>
      <c r="EN1375" s="163">
        <v>0.14285714199999999</v>
      </c>
      <c r="EO1375" s="163">
        <v>0.14285713999999999</v>
      </c>
      <c r="EP1375" s="163">
        <v>0.57142857000000002</v>
      </c>
      <c r="EQ1375" s="163">
        <v>6.6666669999999997E-2</v>
      </c>
      <c r="ER1375" s="163">
        <v>2.53451382930318E-2</v>
      </c>
      <c r="ES1375" s="163">
        <v>9</v>
      </c>
      <c r="ET1375" s="163">
        <v>5.91</v>
      </c>
      <c r="EU1375" s="163">
        <v>7.0857479095458897</v>
      </c>
      <c r="EV1375" s="163">
        <v>1.32302320450544</v>
      </c>
      <c r="EW1375" s="163">
        <v>0.99491354628360595</v>
      </c>
      <c r="EX1375" s="283">
        <v>-3.30685339868068E-2</v>
      </c>
    </row>
    <row r="1376" spans="1:154" ht="13" customHeight="1">
      <c r="A1376" s="160" t="s">
        <v>19</v>
      </c>
      <c r="C1376" s="160">
        <v>664141</v>
      </c>
      <c r="D1376" s="160">
        <v>17578</v>
      </c>
      <c r="E1376" s="160" t="s">
        <v>16</v>
      </c>
      <c r="F1376" s="160" t="s">
        <v>16</v>
      </c>
      <c r="G1376" s="175"/>
      <c r="H1376" s="162" t="s">
        <v>1645</v>
      </c>
      <c r="I1376" s="162" t="s">
        <v>2249</v>
      </c>
      <c r="J1376" s="160">
        <v>31</v>
      </c>
      <c r="Z1376" s="163"/>
      <c r="BT1376" s="480"/>
      <c r="BU1376" s="481"/>
      <c r="BV1376" s="482"/>
      <c r="BW1376" s="480"/>
      <c r="BX1376" s="480"/>
      <c r="BY1376" s="480"/>
      <c r="BZ1376" s="480"/>
      <c r="CA1376" s="481"/>
      <c r="CB1376" s="482"/>
      <c r="CC1376" s="480"/>
      <c r="CD1376" s="481"/>
      <c r="CE1376" s="483"/>
      <c r="CF1376" s="482"/>
      <c r="CG1376" s="480"/>
      <c r="CH1376" s="481"/>
      <c r="CI1376" s="483"/>
      <c r="CJ1376" s="482"/>
      <c r="CK1376" s="480"/>
      <c r="CL1376" s="481"/>
      <c r="CM1376" s="483"/>
      <c r="CN1376" s="482"/>
      <c r="CO1376" s="480"/>
      <c r="CP1376" s="481"/>
      <c r="CQ1376" s="483"/>
      <c r="CR1376" s="482"/>
      <c r="DH1376" s="183"/>
      <c r="DJ1376" s="163">
        <v>5</v>
      </c>
      <c r="DK1376" s="163">
        <v>0</v>
      </c>
      <c r="DL1376" s="163">
        <v>0</v>
      </c>
      <c r="DM1376" s="163">
        <v>0</v>
      </c>
      <c r="DN1376" s="163">
        <v>0</v>
      </c>
      <c r="DO1376" s="163">
        <v>0</v>
      </c>
      <c r="DP1376" s="163">
        <v>5</v>
      </c>
      <c r="DR1376" s="163">
        <v>5</v>
      </c>
      <c r="DS1376" s="163">
        <v>24</v>
      </c>
      <c r="DT1376" s="163">
        <v>5</v>
      </c>
      <c r="DU1376" s="163">
        <v>5</v>
      </c>
      <c r="DV1376" s="163">
        <v>5</v>
      </c>
      <c r="DW1376" s="163">
        <v>0</v>
      </c>
      <c r="DX1376" s="163">
        <v>4</v>
      </c>
      <c r="DY1376" s="163">
        <v>0</v>
      </c>
      <c r="DZ1376" s="163">
        <v>1</v>
      </c>
      <c r="EA1376" s="163">
        <v>0</v>
      </c>
      <c r="EB1376" s="163">
        <v>0</v>
      </c>
      <c r="EC1376" s="163">
        <v>2</v>
      </c>
      <c r="ED1376" s="163">
        <v>3.6000006866456302</v>
      </c>
      <c r="EE1376" s="163">
        <v>7.2000013732912702</v>
      </c>
      <c r="EF1376" s="163">
        <v>0</v>
      </c>
      <c r="EG1376" s="163">
        <v>9.00000171661409</v>
      </c>
      <c r="EH1376" s="163">
        <v>1.80000034332281</v>
      </c>
      <c r="EI1376" s="163">
        <v>139.62458857922101</v>
      </c>
      <c r="EJ1376" s="163">
        <v>0.26315789473684198</v>
      </c>
      <c r="EK1376" s="163">
        <v>0.29411764705882298</v>
      </c>
      <c r="EL1376" s="163">
        <v>0.52941176400000001</v>
      </c>
      <c r="EM1376" s="163">
        <v>0.235294117</v>
      </c>
      <c r="EN1376" s="163">
        <v>0.235294117</v>
      </c>
      <c r="EO1376" s="163">
        <v>0.11764706</v>
      </c>
      <c r="EP1376" s="163">
        <v>0.47058823999999999</v>
      </c>
      <c r="EQ1376" s="163">
        <v>5.8823529999999999E-2</v>
      </c>
      <c r="ER1376" s="163">
        <v>-0.31067411149572</v>
      </c>
      <c r="ES1376" s="163">
        <v>9.00000171661409</v>
      </c>
      <c r="ET1376" s="163">
        <v>7.18</v>
      </c>
      <c r="EU1376" s="163">
        <v>5.2857483291626703</v>
      </c>
      <c r="EV1376" s="163">
        <v>6.4653890260965499</v>
      </c>
      <c r="EW1376" s="163">
        <v>6.3039239528921396</v>
      </c>
      <c r="EX1376" s="283">
        <v>-3.6409627646207803E-2</v>
      </c>
    </row>
    <row r="1377" spans="1:154" ht="13" customHeight="1">
      <c r="A1377" s="160" t="s">
        <v>19</v>
      </c>
      <c r="C1377" s="160">
        <v>521230</v>
      </c>
      <c r="D1377" s="160">
        <v>3548</v>
      </c>
      <c r="E1377" s="160" t="s">
        <v>609</v>
      </c>
      <c r="F1377" s="160" t="s">
        <v>609</v>
      </c>
      <c r="G1377" s="175"/>
      <c r="H1377" s="162" t="s">
        <v>395</v>
      </c>
      <c r="I1377" s="162" t="s">
        <v>422</v>
      </c>
      <c r="J1377" s="160">
        <v>36</v>
      </c>
      <c r="Z1377" s="163"/>
      <c r="BT1377" s="480"/>
      <c r="BU1377" s="481"/>
      <c r="BV1377" s="482"/>
      <c r="BW1377" s="480"/>
      <c r="BX1377" s="480"/>
      <c r="BY1377" s="480"/>
      <c r="BZ1377" s="480"/>
      <c r="CA1377" s="481"/>
      <c r="CB1377" s="482"/>
      <c r="CC1377" s="480"/>
      <c r="CD1377" s="481"/>
      <c r="CE1377" s="483"/>
      <c r="CF1377" s="482"/>
      <c r="CG1377" s="480"/>
      <c r="CH1377" s="481"/>
      <c r="CI1377" s="483"/>
      <c r="CJ1377" s="482"/>
      <c r="CK1377" s="480"/>
      <c r="CL1377" s="481"/>
      <c r="CM1377" s="483"/>
      <c r="CN1377" s="482"/>
      <c r="CO1377" s="480"/>
      <c r="CP1377" s="481"/>
      <c r="CQ1377" s="483"/>
      <c r="CR1377" s="482"/>
      <c r="DH1377" s="183"/>
      <c r="DJ1377" s="163">
        <v>14</v>
      </c>
      <c r="DK1377" s="163">
        <v>0</v>
      </c>
      <c r="DL1377" s="163">
        <v>0</v>
      </c>
      <c r="DM1377" s="163">
        <v>0</v>
      </c>
      <c r="DN1377" s="163">
        <v>2</v>
      </c>
      <c r="DO1377" s="163">
        <v>0</v>
      </c>
      <c r="DP1377" s="163">
        <v>13.2</v>
      </c>
      <c r="DR1377" s="163">
        <v>13.199999809265099</v>
      </c>
      <c r="DS1377" s="163">
        <v>59</v>
      </c>
      <c r="DT1377" s="163">
        <v>12</v>
      </c>
      <c r="DU1377" s="163">
        <v>11</v>
      </c>
      <c r="DV1377" s="163">
        <v>10</v>
      </c>
      <c r="DW1377" s="163">
        <v>2</v>
      </c>
      <c r="DX1377" s="163">
        <v>7</v>
      </c>
      <c r="DY1377" s="163">
        <v>0</v>
      </c>
      <c r="DZ1377" s="163">
        <v>1</v>
      </c>
      <c r="EA1377" s="163">
        <v>0</v>
      </c>
      <c r="EB1377" s="163">
        <v>0</v>
      </c>
      <c r="EC1377" s="163">
        <v>12</v>
      </c>
      <c r="ED1377" s="163">
        <v>7.9024399434578001</v>
      </c>
      <c r="EE1377" s="163">
        <v>4.6097566336837197</v>
      </c>
      <c r="EF1377" s="163">
        <v>1.3170733239096299</v>
      </c>
      <c r="EG1377" s="163">
        <v>7.9024399434578001</v>
      </c>
      <c r="EH1377" s="163">
        <v>1.3902440641268301</v>
      </c>
      <c r="EI1377" s="163">
        <v>107.840121363577</v>
      </c>
      <c r="EJ1377" s="163">
        <v>0.23529411764705799</v>
      </c>
      <c r="EK1377" s="163">
        <v>0.27027027027027001</v>
      </c>
      <c r="EL1377" s="163">
        <v>0.28205128200000001</v>
      </c>
      <c r="EM1377" s="163">
        <v>0.256410256</v>
      </c>
      <c r="EN1377" s="163">
        <v>0.46153846100000001</v>
      </c>
      <c r="EO1377" s="163">
        <v>0.10256410000000001</v>
      </c>
      <c r="EP1377" s="163">
        <v>0.51282050999999995</v>
      </c>
      <c r="EQ1377" s="163">
        <v>0.125</v>
      </c>
      <c r="ER1377" s="163">
        <v>-0.66329624131598597</v>
      </c>
      <c r="ES1377" s="163">
        <v>6.5853666195481697</v>
      </c>
      <c r="ET1377" s="163">
        <v>5.95</v>
      </c>
      <c r="EU1377" s="163">
        <v>4.98818715519314</v>
      </c>
      <c r="EV1377" s="163">
        <v>5.0278391562835401</v>
      </c>
      <c r="EW1377" s="163">
        <v>4.5512836412806701</v>
      </c>
      <c r="EX1377" s="283">
        <v>-4.1486356407403897E-2</v>
      </c>
    </row>
    <row r="1378" spans="1:154" ht="13" customHeight="1">
      <c r="A1378" s="160" t="s">
        <v>19</v>
      </c>
      <c r="C1378" s="160">
        <v>679922</v>
      </c>
      <c r="D1378" s="160">
        <v>24458</v>
      </c>
      <c r="E1378" s="160" t="s">
        <v>4356</v>
      </c>
      <c r="F1378" s="160" t="s">
        <v>4356</v>
      </c>
      <c r="G1378" s="175"/>
      <c r="H1378" s="162" t="s">
        <v>2522</v>
      </c>
      <c r="I1378" s="162" t="s">
        <v>597</v>
      </c>
      <c r="J1378" s="160">
        <v>23</v>
      </c>
      <c r="Z1378" s="163"/>
      <c r="BT1378" s="480"/>
      <c r="BU1378" s="481"/>
      <c r="BV1378" s="482"/>
      <c r="BW1378" s="480"/>
      <c r="BX1378" s="480"/>
      <c r="BY1378" s="480"/>
      <c r="BZ1378" s="480"/>
      <c r="CA1378" s="481"/>
      <c r="CB1378" s="482"/>
      <c r="CC1378" s="480"/>
      <c r="CD1378" s="481"/>
      <c r="CE1378" s="483"/>
      <c r="CF1378" s="482"/>
      <c r="CG1378" s="480"/>
      <c r="CH1378" s="481"/>
      <c r="CI1378" s="483"/>
      <c r="CJ1378" s="482"/>
      <c r="CK1378" s="480"/>
      <c r="CL1378" s="481"/>
      <c r="CM1378" s="483"/>
      <c r="CN1378" s="482"/>
      <c r="CO1378" s="480"/>
      <c r="CP1378" s="481"/>
      <c r="CQ1378" s="483"/>
      <c r="CR1378" s="482"/>
      <c r="DH1378" s="183"/>
      <c r="DJ1378" s="163">
        <v>1</v>
      </c>
      <c r="DK1378" s="163">
        <v>0</v>
      </c>
      <c r="DL1378" s="163">
        <v>0</v>
      </c>
      <c r="DM1378" s="163">
        <v>0</v>
      </c>
      <c r="DN1378" s="163">
        <v>0</v>
      </c>
      <c r="DO1378" s="163">
        <v>0</v>
      </c>
      <c r="DP1378" s="163">
        <v>0.1</v>
      </c>
      <c r="DR1378" s="163">
        <v>0.10000000149011599</v>
      </c>
      <c r="DS1378" s="163">
        <v>5</v>
      </c>
      <c r="DT1378" s="163">
        <v>1</v>
      </c>
      <c r="DU1378" s="163">
        <v>3</v>
      </c>
      <c r="DV1378" s="163">
        <v>3</v>
      </c>
      <c r="DW1378" s="163">
        <v>0</v>
      </c>
      <c r="DX1378" s="163">
        <v>3</v>
      </c>
      <c r="DY1378" s="163">
        <v>0</v>
      </c>
      <c r="DZ1378" s="163">
        <v>0</v>
      </c>
      <c r="EA1378" s="163">
        <v>0</v>
      </c>
      <c r="EB1378" s="163">
        <v>0</v>
      </c>
      <c r="EC1378" s="163">
        <v>0</v>
      </c>
      <c r="ED1378" s="163">
        <v>0</v>
      </c>
      <c r="EE1378" s="163">
        <v>81.000084489672105</v>
      </c>
      <c r="EF1378" s="163">
        <v>0</v>
      </c>
      <c r="EG1378" s="163">
        <v>27.000028163223998</v>
      </c>
      <c r="EH1378" s="163">
        <v>12.0000125169884</v>
      </c>
      <c r="EI1378" s="163">
        <v>930.83138391908994</v>
      </c>
      <c r="EJ1378" s="163">
        <v>0.5</v>
      </c>
      <c r="EK1378" s="163">
        <v>0.5</v>
      </c>
      <c r="EL1378" s="163">
        <v>0</v>
      </c>
      <c r="EM1378" s="163">
        <v>0.5</v>
      </c>
      <c r="EN1378" s="163">
        <v>0.5</v>
      </c>
      <c r="EO1378" s="163">
        <v>0</v>
      </c>
      <c r="EP1378" s="163">
        <v>0</v>
      </c>
      <c r="EQ1378" s="163">
        <v>0</v>
      </c>
      <c r="ER1378" s="163">
        <v>-1.9952073843699101E-2</v>
      </c>
      <c r="ES1378" s="163">
        <v>81.000084489672105</v>
      </c>
      <c r="ET1378" s="163">
        <v>14.83</v>
      </c>
      <c r="EU1378" s="163">
        <v>30.0857760727699</v>
      </c>
      <c r="EV1378" s="163">
        <v>34.509432456760301</v>
      </c>
      <c r="EW1378" s="163">
        <v>20.2888468757629</v>
      </c>
      <c r="EX1378" s="283">
        <v>-4.4501483440399101E-2</v>
      </c>
    </row>
    <row r="1379" spans="1:154" ht="13" customHeight="1">
      <c r="A1379" s="160" t="s">
        <v>19</v>
      </c>
      <c r="C1379" s="160">
        <v>678215</v>
      </c>
      <c r="D1379" s="160">
        <v>23811</v>
      </c>
      <c r="E1379" s="160" t="s">
        <v>686</v>
      </c>
      <c r="F1379" s="160" t="s">
        <v>686</v>
      </c>
      <c r="G1379" s="175"/>
      <c r="H1379" s="162" t="s">
        <v>3013</v>
      </c>
      <c r="I1379" s="162" t="s">
        <v>4393</v>
      </c>
      <c r="J1379" s="160">
        <v>24</v>
      </c>
      <c r="Z1379" s="163"/>
      <c r="BT1379" s="480"/>
      <c r="BU1379" s="481"/>
      <c r="BV1379" s="482"/>
      <c r="BW1379" s="480"/>
      <c r="BX1379" s="480"/>
      <c r="BY1379" s="480"/>
      <c r="BZ1379" s="480"/>
      <c r="CA1379" s="481"/>
      <c r="CB1379" s="482"/>
      <c r="CC1379" s="480"/>
      <c r="CD1379" s="481"/>
      <c r="CE1379" s="483"/>
      <c r="CF1379" s="482"/>
      <c r="CG1379" s="480"/>
      <c r="CH1379" s="481"/>
      <c r="CI1379" s="483"/>
      <c r="CJ1379" s="482"/>
      <c r="CK1379" s="480"/>
      <c r="CL1379" s="481"/>
      <c r="CM1379" s="483"/>
      <c r="CN1379" s="482"/>
      <c r="CO1379" s="480"/>
      <c r="CP1379" s="481"/>
      <c r="CQ1379" s="483"/>
      <c r="CR1379" s="482"/>
      <c r="DH1379" s="183"/>
      <c r="DJ1379" s="163">
        <v>6</v>
      </c>
      <c r="DK1379" s="163">
        <v>0</v>
      </c>
      <c r="DL1379" s="163">
        <v>0</v>
      </c>
      <c r="DM1379" s="163">
        <v>0</v>
      </c>
      <c r="DN1379" s="163">
        <v>0</v>
      </c>
      <c r="DO1379" s="163">
        <v>0</v>
      </c>
      <c r="DP1379" s="163">
        <v>9.1</v>
      </c>
      <c r="DR1379" s="163">
        <v>9.1000003814697195</v>
      </c>
      <c r="DS1379" s="163">
        <v>50</v>
      </c>
      <c r="DT1379" s="163">
        <v>15</v>
      </c>
      <c r="DU1379" s="163">
        <v>11</v>
      </c>
      <c r="DV1379" s="163">
        <v>11</v>
      </c>
      <c r="DW1379" s="163">
        <v>1</v>
      </c>
      <c r="DX1379" s="163">
        <v>5</v>
      </c>
      <c r="DY1379" s="163">
        <v>0</v>
      </c>
      <c r="DZ1379" s="163">
        <v>2</v>
      </c>
      <c r="EA1379" s="163">
        <v>1</v>
      </c>
      <c r="EB1379" s="163">
        <v>0</v>
      </c>
      <c r="EC1379" s="163">
        <v>9</v>
      </c>
      <c r="ED1379" s="163">
        <v>8.6785717241618201</v>
      </c>
      <c r="EE1379" s="163">
        <v>4.8214287356454504</v>
      </c>
      <c r="EF1379" s="163">
        <v>0.96428574712909099</v>
      </c>
      <c r="EG1379" s="163">
        <v>14.464286206936301</v>
      </c>
      <c r="EH1379" s="163">
        <v>2.1428572158424202</v>
      </c>
      <c r="EI1379" s="163">
        <v>165.38301620096399</v>
      </c>
      <c r="EJ1379" s="163">
        <v>0.34883720930232498</v>
      </c>
      <c r="EK1379" s="163">
        <v>0.42424242424242398</v>
      </c>
      <c r="EL1379" s="163">
        <v>0.20588235199999999</v>
      </c>
      <c r="EM1379" s="163">
        <v>0.41176470500000001</v>
      </c>
      <c r="EN1379" s="163">
        <v>0.382352941</v>
      </c>
      <c r="EO1379" s="163">
        <v>0.11764706</v>
      </c>
      <c r="EP1379" s="163">
        <v>0.44117646999999999</v>
      </c>
      <c r="EQ1379" s="163">
        <v>7.8125E-2</v>
      </c>
      <c r="ER1379" s="163">
        <v>-1.00147968769615</v>
      </c>
      <c r="ES1379" s="163">
        <v>10.607143218419999</v>
      </c>
      <c r="ET1379" s="163">
        <v>6.87</v>
      </c>
      <c r="EU1379" s="163">
        <v>4.80003368221983</v>
      </c>
      <c r="EV1379" s="163">
        <v>5.4610148835486001</v>
      </c>
      <c r="EW1379" s="163">
        <v>4.6199172757629396</v>
      </c>
      <c r="EX1379" s="283">
        <v>-4.53824773430824E-2</v>
      </c>
    </row>
    <row r="1380" spans="1:154" ht="13" customHeight="1">
      <c r="A1380" s="160" t="s">
        <v>19</v>
      </c>
      <c r="C1380" s="160">
        <v>642152</v>
      </c>
      <c r="D1380" s="160">
        <v>15043</v>
      </c>
      <c r="E1380" s="160" t="s">
        <v>3328</v>
      </c>
      <c r="F1380" s="160" t="s">
        <v>3328</v>
      </c>
      <c r="G1380" s="175"/>
      <c r="H1380" s="162" t="s">
        <v>1151</v>
      </c>
      <c r="I1380" s="162" t="s">
        <v>1152</v>
      </c>
      <c r="J1380" s="160">
        <v>33</v>
      </c>
      <c r="Z1380" s="163"/>
      <c r="BT1380" s="480"/>
      <c r="BU1380" s="481"/>
      <c r="BV1380" s="482"/>
      <c r="BW1380" s="480"/>
      <c r="BX1380" s="480"/>
      <c r="BY1380" s="480"/>
      <c r="BZ1380" s="480"/>
      <c r="CA1380" s="481"/>
      <c r="CB1380" s="482"/>
      <c r="CC1380" s="480"/>
      <c r="CD1380" s="481"/>
      <c r="CE1380" s="483"/>
      <c r="CF1380" s="482"/>
      <c r="CG1380" s="480"/>
      <c r="CH1380" s="481"/>
      <c r="CI1380" s="483"/>
      <c r="CJ1380" s="482"/>
      <c r="CK1380" s="480"/>
      <c r="CL1380" s="481"/>
      <c r="CM1380" s="483"/>
      <c r="CN1380" s="482"/>
      <c r="CO1380" s="480"/>
      <c r="CP1380" s="481"/>
      <c r="CQ1380" s="483"/>
      <c r="CR1380" s="482"/>
      <c r="DH1380" s="183"/>
      <c r="DJ1380" s="163">
        <v>32</v>
      </c>
      <c r="DK1380" s="163">
        <v>2</v>
      </c>
      <c r="DL1380" s="163">
        <v>0</v>
      </c>
      <c r="DM1380" s="163">
        <v>3</v>
      </c>
      <c r="DN1380" s="163">
        <v>0</v>
      </c>
      <c r="DO1380" s="163">
        <v>0</v>
      </c>
      <c r="DP1380" s="163">
        <v>34.200000000000003</v>
      </c>
      <c r="DQ1380" s="163">
        <v>2</v>
      </c>
      <c r="DR1380" s="163">
        <v>32.200000762939403</v>
      </c>
      <c r="DS1380" s="163">
        <v>148</v>
      </c>
      <c r="DT1380" s="163">
        <v>33</v>
      </c>
      <c r="DU1380" s="163">
        <v>17</v>
      </c>
      <c r="DV1380" s="163">
        <v>16</v>
      </c>
      <c r="DW1380" s="163">
        <v>5</v>
      </c>
      <c r="DX1380" s="163">
        <v>11</v>
      </c>
      <c r="DY1380" s="163">
        <v>1</v>
      </c>
      <c r="DZ1380" s="163">
        <v>5</v>
      </c>
      <c r="EA1380" s="163">
        <v>1</v>
      </c>
      <c r="EB1380" s="163">
        <v>1</v>
      </c>
      <c r="EC1380" s="163">
        <v>27</v>
      </c>
      <c r="ED1380" s="163">
        <v>7.00961667017142</v>
      </c>
      <c r="EE1380" s="163">
        <v>2.8557697545142799</v>
      </c>
      <c r="EF1380" s="163">
        <v>1.2980771611428501</v>
      </c>
      <c r="EG1380" s="163">
        <v>8.5673092635428407</v>
      </c>
      <c r="EH1380" s="163">
        <v>1.26923100200634</v>
      </c>
      <c r="EI1380" s="163">
        <v>97.957647301787105</v>
      </c>
      <c r="EJ1380" s="163">
        <v>0.25</v>
      </c>
      <c r="EK1380" s="163">
        <v>0.28000000000000003</v>
      </c>
      <c r="EL1380" s="163">
        <v>0.35922330000000002</v>
      </c>
      <c r="EM1380" s="163">
        <v>0.155339805</v>
      </c>
      <c r="EN1380" s="163">
        <v>0.48543689299999998</v>
      </c>
      <c r="EO1380" s="163">
        <v>0.10476190000000001</v>
      </c>
      <c r="EP1380" s="163">
        <v>0.33333332999999998</v>
      </c>
      <c r="EQ1380" s="163">
        <v>9.9510600000000005E-2</v>
      </c>
      <c r="ER1380" s="163">
        <v>0.62210521636348204</v>
      </c>
      <c r="ES1380" s="163">
        <v>4.1538469156571303</v>
      </c>
      <c r="ET1380" s="163">
        <v>4.9000000000000004</v>
      </c>
      <c r="EU1380" s="163">
        <v>4.78767129859986</v>
      </c>
      <c r="EV1380" s="163">
        <v>5.0394270033087301</v>
      </c>
      <c r="EW1380" s="163">
        <v>4.2409909485284896</v>
      </c>
      <c r="EX1380" s="283">
        <v>-4.8373490571975701E-2</v>
      </c>
    </row>
    <row r="1381" spans="1:154" ht="13" customHeight="1">
      <c r="A1381" s="160" t="s">
        <v>19</v>
      </c>
      <c r="C1381" s="160">
        <v>608650</v>
      </c>
      <c r="D1381" s="160">
        <v>13932</v>
      </c>
      <c r="E1381" s="160" t="s">
        <v>239</v>
      </c>
      <c r="F1381" s="160" t="s">
        <v>239</v>
      </c>
      <c r="G1381" s="175"/>
      <c r="H1381" s="162" t="s">
        <v>2252</v>
      </c>
      <c r="I1381" s="162" t="s">
        <v>404</v>
      </c>
      <c r="J1381" s="160">
        <v>34</v>
      </c>
      <c r="Z1381" s="163"/>
      <c r="BT1381" s="480"/>
      <c r="BU1381" s="481"/>
      <c r="BV1381" s="482"/>
      <c r="BW1381" s="480"/>
      <c r="BX1381" s="480"/>
      <c r="BY1381" s="480"/>
      <c r="BZ1381" s="480"/>
      <c r="CA1381" s="481"/>
      <c r="CB1381" s="482"/>
      <c r="CC1381" s="480"/>
      <c r="CD1381" s="481"/>
      <c r="CE1381" s="483"/>
      <c r="CF1381" s="482"/>
      <c r="CG1381" s="480"/>
      <c r="CH1381" s="481"/>
      <c r="CI1381" s="483"/>
      <c r="CJ1381" s="482"/>
      <c r="CK1381" s="480"/>
      <c r="CL1381" s="481"/>
      <c r="CM1381" s="483"/>
      <c r="CN1381" s="482"/>
      <c r="CO1381" s="480"/>
      <c r="CP1381" s="481"/>
      <c r="CQ1381" s="483"/>
      <c r="CR1381" s="482"/>
      <c r="DH1381" s="183"/>
      <c r="DJ1381" s="163">
        <v>2</v>
      </c>
      <c r="DK1381" s="163">
        <v>2</v>
      </c>
      <c r="DL1381" s="163">
        <v>0</v>
      </c>
      <c r="DM1381" s="163">
        <v>1</v>
      </c>
      <c r="DN1381" s="163">
        <v>1</v>
      </c>
      <c r="DO1381" s="163">
        <v>0</v>
      </c>
      <c r="DP1381" s="163">
        <v>9</v>
      </c>
      <c r="DQ1381" s="163">
        <v>9</v>
      </c>
      <c r="DS1381" s="163">
        <v>39</v>
      </c>
      <c r="DT1381" s="163">
        <v>9</v>
      </c>
      <c r="DU1381" s="163">
        <v>8</v>
      </c>
      <c r="DV1381" s="163">
        <v>7</v>
      </c>
      <c r="DW1381" s="163">
        <v>2</v>
      </c>
      <c r="DX1381" s="163">
        <v>4</v>
      </c>
      <c r="DY1381" s="163">
        <v>0</v>
      </c>
      <c r="DZ1381" s="163">
        <v>0</v>
      </c>
      <c r="EA1381" s="163">
        <v>0</v>
      </c>
      <c r="EB1381" s="163">
        <v>0</v>
      </c>
      <c r="EC1381" s="163">
        <v>7</v>
      </c>
      <c r="ED1381" s="163">
        <v>7</v>
      </c>
      <c r="EE1381" s="163">
        <v>4</v>
      </c>
      <c r="EF1381" s="163">
        <v>2</v>
      </c>
      <c r="EG1381" s="163">
        <v>9</v>
      </c>
      <c r="EH1381" s="163">
        <v>1.44444444444444</v>
      </c>
      <c r="EI1381" s="163">
        <v>112.044401563165</v>
      </c>
      <c r="EJ1381" s="163">
        <v>0.25714285714285701</v>
      </c>
      <c r="EK1381" s="163">
        <v>0.269230769230769</v>
      </c>
      <c r="EL1381" s="163">
        <v>0.5</v>
      </c>
      <c r="EM1381" s="163">
        <v>0.21428571399999999</v>
      </c>
      <c r="EN1381" s="163">
        <v>0.28571428500000001</v>
      </c>
      <c r="EO1381" s="163">
        <v>7.1428569999999997E-2</v>
      </c>
      <c r="EP1381" s="163">
        <v>0.32142857000000002</v>
      </c>
      <c r="EQ1381" s="163">
        <v>0.13125000000000001</v>
      </c>
      <c r="ER1381" s="163">
        <v>-0.17809097471889601</v>
      </c>
      <c r="ES1381" s="163">
        <v>7</v>
      </c>
      <c r="ET1381" s="163">
        <v>4.18</v>
      </c>
      <c r="EU1381" s="163">
        <v>5.7524145762125602</v>
      </c>
      <c r="EV1381" s="163">
        <v>4.1742373228073104</v>
      </c>
      <c r="EW1381" s="163">
        <v>4.5902218922347604</v>
      </c>
      <c r="EX1381" s="283">
        <v>-5.6828334927558899E-2</v>
      </c>
    </row>
    <row r="1382" spans="1:154" ht="13" customHeight="1">
      <c r="A1382" s="160" t="s">
        <v>19</v>
      </c>
      <c r="C1382" s="160">
        <v>673965</v>
      </c>
      <c r="D1382" s="160">
        <v>26255</v>
      </c>
      <c r="E1382" s="160" t="s">
        <v>164</v>
      </c>
      <c r="F1382" s="160" t="s">
        <v>164</v>
      </c>
      <c r="G1382" s="175"/>
      <c r="H1382" s="162" t="s">
        <v>633</v>
      </c>
      <c r="I1382" s="162" t="s">
        <v>393</v>
      </c>
      <c r="J1382" s="160">
        <v>27</v>
      </c>
      <c r="Z1382" s="163"/>
      <c r="BT1382" s="480"/>
      <c r="BU1382" s="481"/>
      <c r="BV1382" s="482"/>
      <c r="BW1382" s="480"/>
      <c r="BX1382" s="480"/>
      <c r="BY1382" s="480"/>
      <c r="BZ1382" s="480"/>
      <c r="CA1382" s="481"/>
      <c r="CB1382" s="482"/>
      <c r="CC1382" s="480"/>
      <c r="CD1382" s="481"/>
      <c r="CE1382" s="483"/>
      <c r="CF1382" s="482"/>
      <c r="CG1382" s="480"/>
      <c r="CH1382" s="481"/>
      <c r="CI1382" s="483"/>
      <c r="CJ1382" s="482"/>
      <c r="CK1382" s="480"/>
      <c r="CL1382" s="481"/>
      <c r="CM1382" s="483"/>
      <c r="CN1382" s="482"/>
      <c r="CO1382" s="480"/>
      <c r="CP1382" s="481"/>
      <c r="CQ1382" s="483"/>
      <c r="CR1382" s="482"/>
      <c r="DH1382" s="183"/>
      <c r="DJ1382" s="163">
        <v>5</v>
      </c>
      <c r="DK1382" s="163">
        <v>0</v>
      </c>
      <c r="DL1382" s="163">
        <v>0</v>
      </c>
      <c r="DM1382" s="163">
        <v>0</v>
      </c>
      <c r="DN1382" s="163">
        <v>0</v>
      </c>
      <c r="DO1382" s="163">
        <v>0</v>
      </c>
      <c r="DP1382" s="163">
        <v>3.1</v>
      </c>
      <c r="DR1382" s="163">
        <v>3.0999999046325599</v>
      </c>
      <c r="DS1382" s="163">
        <v>16</v>
      </c>
      <c r="DT1382" s="163">
        <v>5</v>
      </c>
      <c r="DU1382" s="163">
        <v>2</v>
      </c>
      <c r="DV1382" s="163">
        <v>2</v>
      </c>
      <c r="DW1382" s="163">
        <v>1</v>
      </c>
      <c r="DX1382" s="163">
        <v>1</v>
      </c>
      <c r="DY1382" s="163">
        <v>0</v>
      </c>
      <c r="DZ1382" s="163">
        <v>0</v>
      </c>
      <c r="EA1382" s="163">
        <v>0</v>
      </c>
      <c r="EB1382" s="163">
        <v>0</v>
      </c>
      <c r="EC1382" s="163">
        <v>3</v>
      </c>
      <c r="ED1382" s="163">
        <v>8.1000030899059592</v>
      </c>
      <c r="EE1382" s="163">
        <v>2.7000010299686501</v>
      </c>
      <c r="EF1382" s="163">
        <v>2.7000010299686501</v>
      </c>
      <c r="EG1382" s="163">
        <v>13.500005149843201</v>
      </c>
      <c r="EH1382" s="163">
        <v>1.8000006866457601</v>
      </c>
      <c r="EI1382" s="163">
        <v>139.62461521050801</v>
      </c>
      <c r="EJ1382" s="163">
        <v>0.33333333333333298</v>
      </c>
      <c r="EK1382" s="163">
        <v>0.36363636363636298</v>
      </c>
      <c r="EL1382" s="163">
        <v>0.27272727200000002</v>
      </c>
      <c r="EM1382" s="163">
        <v>0.27272727200000002</v>
      </c>
      <c r="EN1382" s="163">
        <v>0.45454545400000002</v>
      </c>
      <c r="EO1382" s="163">
        <v>0.16666666999999999</v>
      </c>
      <c r="EP1382" s="163">
        <v>0.41666667000000002</v>
      </c>
      <c r="EQ1382" s="163">
        <v>2.8571429999999998E-2</v>
      </c>
      <c r="ER1382" s="163">
        <v>-0.123178665912719</v>
      </c>
      <c r="ES1382" s="163">
        <v>5.4000020599373002</v>
      </c>
      <c r="ET1382" s="163">
        <v>4.04</v>
      </c>
      <c r="EU1382" s="163">
        <v>6.0857490539555101</v>
      </c>
      <c r="EV1382" s="163">
        <v>4.3975742948465797</v>
      </c>
      <c r="EW1382" s="163">
        <v>4.1028718757629399</v>
      </c>
      <c r="EX1382" s="283">
        <v>-5.71641847491264E-2</v>
      </c>
    </row>
    <row r="1383" spans="1:154" ht="13" customHeight="1">
      <c r="A1383" s="160" t="s">
        <v>19</v>
      </c>
      <c r="C1383" s="160">
        <v>676051</v>
      </c>
      <c r="D1383" s="160">
        <v>23293</v>
      </c>
      <c r="E1383" s="160" t="s">
        <v>14</v>
      </c>
      <c r="F1383" s="160" t="s">
        <v>14</v>
      </c>
      <c r="G1383" s="175"/>
      <c r="H1383" s="162" t="s">
        <v>1742</v>
      </c>
      <c r="I1383" s="162" t="s">
        <v>1743</v>
      </c>
      <c r="J1383" s="160">
        <v>28</v>
      </c>
      <c r="Z1383" s="163"/>
      <c r="BT1383" s="480"/>
      <c r="BU1383" s="481"/>
      <c r="BV1383" s="482"/>
      <c r="BW1383" s="480"/>
      <c r="BX1383" s="480"/>
      <c r="BY1383" s="480"/>
      <c r="BZ1383" s="480"/>
      <c r="CA1383" s="481"/>
      <c r="CB1383" s="482"/>
      <c r="CC1383" s="480"/>
      <c r="CD1383" s="481"/>
      <c r="CE1383" s="483"/>
      <c r="CF1383" s="482"/>
      <c r="CG1383" s="480"/>
      <c r="CH1383" s="481"/>
      <c r="CI1383" s="483"/>
      <c r="CJ1383" s="482"/>
      <c r="CK1383" s="480"/>
      <c r="CL1383" s="481"/>
      <c r="CM1383" s="483"/>
      <c r="CN1383" s="482"/>
      <c r="CO1383" s="480"/>
      <c r="CP1383" s="481"/>
      <c r="CQ1383" s="483"/>
      <c r="CR1383" s="482"/>
      <c r="DH1383" s="183"/>
      <c r="DJ1383" s="163">
        <v>1</v>
      </c>
      <c r="DK1383" s="163">
        <v>0</v>
      </c>
      <c r="DL1383" s="163">
        <v>0</v>
      </c>
      <c r="DM1383" s="163">
        <v>0</v>
      </c>
      <c r="DN1383" s="163">
        <v>0</v>
      </c>
      <c r="DO1383" s="163">
        <v>0</v>
      </c>
      <c r="DP1383" s="163">
        <v>1.1000000000000001</v>
      </c>
      <c r="DR1383" s="163">
        <v>1.1000000238418499</v>
      </c>
      <c r="DS1383" s="163">
        <v>5</v>
      </c>
      <c r="DT1383" s="163">
        <v>1</v>
      </c>
      <c r="DU1383" s="163">
        <v>1</v>
      </c>
      <c r="DV1383" s="163">
        <v>1</v>
      </c>
      <c r="DW1383" s="163">
        <v>1</v>
      </c>
      <c r="DX1383" s="163">
        <v>0</v>
      </c>
      <c r="DY1383" s="163">
        <v>0</v>
      </c>
      <c r="DZ1383" s="163">
        <v>0</v>
      </c>
      <c r="EA1383" s="163">
        <v>0</v>
      </c>
      <c r="EB1383" s="163">
        <v>0</v>
      </c>
      <c r="EC1383" s="163">
        <v>1</v>
      </c>
      <c r="ED1383" s="163">
        <v>6.75000160932579</v>
      </c>
      <c r="EE1383" s="163">
        <v>0</v>
      </c>
      <c r="EF1383" s="163">
        <v>6.75000160932579</v>
      </c>
      <c r="EG1383" s="163">
        <v>6.75000160932579</v>
      </c>
      <c r="EH1383" s="163">
        <v>0.75000017881397696</v>
      </c>
      <c r="EI1383" s="163">
        <v>58.176914682100801</v>
      </c>
      <c r="EJ1383" s="163">
        <v>0.2</v>
      </c>
      <c r="EK1383" s="163">
        <v>0</v>
      </c>
      <c r="EL1383" s="163">
        <v>0.75</v>
      </c>
      <c r="EM1383" s="163">
        <v>0</v>
      </c>
      <c r="EN1383" s="163">
        <v>0.25</v>
      </c>
      <c r="EO1383" s="163">
        <v>0.25</v>
      </c>
      <c r="EP1383" s="163">
        <v>0.25</v>
      </c>
      <c r="EQ1383" s="163">
        <v>0.15</v>
      </c>
      <c r="ER1383" s="163">
        <v>2.3630145174172099E-2</v>
      </c>
      <c r="ES1383" s="163">
        <v>6.75000160932579</v>
      </c>
      <c r="ET1383" s="163">
        <v>4.71</v>
      </c>
      <c r="EU1383" s="163">
        <v>11.3357498764996</v>
      </c>
      <c r="EV1383" s="163">
        <v>2.6916607580275098</v>
      </c>
      <c r="EW1383" s="163">
        <v>1.8594868757629299</v>
      </c>
      <c r="EX1383" s="283">
        <v>-5.8896642178297001E-2</v>
      </c>
    </row>
    <row r="1384" spans="1:154" ht="13" customHeight="1">
      <c r="A1384" s="160" t="s">
        <v>19</v>
      </c>
      <c r="C1384" s="160">
        <v>682825</v>
      </c>
      <c r="D1384" s="160">
        <v>25620</v>
      </c>
      <c r="E1384" s="160" t="s">
        <v>188</v>
      </c>
      <c r="F1384" s="160" t="s">
        <v>188</v>
      </c>
      <c r="G1384" s="175"/>
      <c r="H1384" s="162" t="s">
        <v>4412</v>
      </c>
      <c r="I1384" s="162" t="s">
        <v>589</v>
      </c>
      <c r="J1384" s="160">
        <v>24</v>
      </c>
      <c r="Z1384" s="163"/>
      <c r="BT1384" s="480"/>
      <c r="BU1384" s="481"/>
      <c r="BV1384" s="482"/>
      <c r="BW1384" s="480"/>
      <c r="BX1384" s="480"/>
      <c r="BY1384" s="480"/>
      <c r="BZ1384" s="480"/>
      <c r="CA1384" s="481"/>
      <c r="CB1384" s="482"/>
      <c r="CC1384" s="480"/>
      <c r="CD1384" s="481"/>
      <c r="CE1384" s="483"/>
      <c r="CF1384" s="482"/>
      <c r="CG1384" s="480"/>
      <c r="CH1384" s="481"/>
      <c r="CI1384" s="483"/>
      <c r="CJ1384" s="482"/>
      <c r="CK1384" s="480"/>
      <c r="CL1384" s="481"/>
      <c r="CM1384" s="483"/>
      <c r="CN1384" s="482"/>
      <c r="CO1384" s="480"/>
      <c r="CP1384" s="481"/>
      <c r="CQ1384" s="483"/>
      <c r="CR1384" s="482"/>
      <c r="DH1384" s="183"/>
      <c r="DJ1384" s="163">
        <v>15</v>
      </c>
      <c r="DK1384" s="163">
        <v>0</v>
      </c>
      <c r="DL1384" s="163">
        <v>0</v>
      </c>
      <c r="DM1384" s="163">
        <v>1</v>
      </c>
      <c r="DN1384" s="163">
        <v>0</v>
      </c>
      <c r="DO1384" s="163">
        <v>0</v>
      </c>
      <c r="DP1384" s="163">
        <v>14.1</v>
      </c>
      <c r="DR1384" s="163">
        <v>14.1000003814697</v>
      </c>
      <c r="DS1384" s="163">
        <v>62</v>
      </c>
      <c r="DT1384" s="163">
        <v>8</v>
      </c>
      <c r="DU1384" s="163">
        <v>7</v>
      </c>
      <c r="DV1384" s="163">
        <v>7</v>
      </c>
      <c r="DW1384" s="163">
        <v>2</v>
      </c>
      <c r="DX1384" s="163">
        <v>10</v>
      </c>
      <c r="DY1384" s="163">
        <v>0</v>
      </c>
      <c r="DZ1384" s="163">
        <v>1</v>
      </c>
      <c r="EA1384" s="163">
        <v>2</v>
      </c>
      <c r="EB1384" s="163">
        <v>0</v>
      </c>
      <c r="EC1384" s="163">
        <v>15</v>
      </c>
      <c r="ED1384" s="163">
        <v>9.4186054867239193</v>
      </c>
      <c r="EE1384" s="163">
        <v>6.2790703244826096</v>
      </c>
      <c r="EF1384" s="163">
        <v>1.2558140648965199</v>
      </c>
      <c r="EG1384" s="163">
        <v>5.0232562595860903</v>
      </c>
      <c r="EH1384" s="163">
        <v>1.2558140648965199</v>
      </c>
      <c r="EI1384" s="163">
        <v>96.922145024268701</v>
      </c>
      <c r="EJ1384" s="163">
        <v>0.15686274509803899</v>
      </c>
      <c r="EK1384" s="163">
        <v>0.17647058823529399</v>
      </c>
      <c r="EL1384" s="163">
        <v>0.55555555499999998</v>
      </c>
      <c r="EM1384" s="163">
        <v>0.19444444399999999</v>
      </c>
      <c r="EN1384" s="163">
        <v>0.25</v>
      </c>
      <c r="EO1384" s="163">
        <v>0.11111111</v>
      </c>
      <c r="EP1384" s="163">
        <v>0.41666667000000002</v>
      </c>
      <c r="EQ1384" s="163">
        <v>0.10752688000000001</v>
      </c>
      <c r="ER1384" s="163">
        <v>0.36272690747361402</v>
      </c>
      <c r="ES1384" s="163">
        <v>4.3953492271378298</v>
      </c>
      <c r="ET1384" s="163">
        <v>4.5599999999999996</v>
      </c>
      <c r="EU1384" s="163">
        <v>5.1090039029902901</v>
      </c>
      <c r="EV1384" s="163">
        <v>4.2209309388062399</v>
      </c>
      <c r="EW1384" s="163">
        <v>4.3558017680076198</v>
      </c>
      <c r="EX1384" s="283">
        <v>-6.3653416931629098E-2</v>
      </c>
    </row>
    <row r="1385" spans="1:154" ht="13" customHeight="1">
      <c r="A1385" s="160" t="s">
        <v>19</v>
      </c>
      <c r="C1385" s="160">
        <v>829272</v>
      </c>
      <c r="D1385" s="160">
        <v>35324</v>
      </c>
      <c r="E1385" s="160" t="s">
        <v>2171</v>
      </c>
      <c r="F1385" s="160" t="s">
        <v>2171</v>
      </c>
      <c r="G1385" s="175"/>
      <c r="H1385" s="162" t="s">
        <v>4518</v>
      </c>
      <c r="I1385" s="162" t="s">
        <v>4519</v>
      </c>
      <c r="J1385" s="160">
        <v>27</v>
      </c>
      <c r="Z1385" s="163"/>
      <c r="BT1385" s="480"/>
      <c r="BU1385" s="481"/>
      <c r="BV1385" s="482"/>
      <c r="BW1385" s="480"/>
      <c r="BX1385" s="480"/>
      <c r="BY1385" s="480"/>
      <c r="BZ1385" s="480"/>
      <c r="CA1385" s="481"/>
      <c r="CB1385" s="482"/>
      <c r="CC1385" s="480"/>
      <c r="CD1385" s="481"/>
      <c r="CE1385" s="483"/>
      <c r="CF1385" s="482"/>
      <c r="CG1385" s="480"/>
      <c r="CH1385" s="481"/>
      <c r="CI1385" s="483"/>
      <c r="CJ1385" s="482"/>
      <c r="CK1385" s="480"/>
      <c r="CL1385" s="481"/>
      <c r="CM1385" s="483"/>
      <c r="CN1385" s="482"/>
      <c r="CO1385" s="480"/>
      <c r="CP1385" s="481"/>
      <c r="CQ1385" s="483"/>
      <c r="CR1385" s="482"/>
      <c r="DH1385" s="183"/>
      <c r="DJ1385" s="163">
        <v>1</v>
      </c>
      <c r="DK1385" s="163">
        <v>1</v>
      </c>
      <c r="DL1385" s="163">
        <v>0</v>
      </c>
      <c r="DM1385" s="163">
        <v>0</v>
      </c>
      <c r="DN1385" s="163">
        <v>1</v>
      </c>
      <c r="DO1385" s="163">
        <v>0</v>
      </c>
      <c r="DP1385" s="163">
        <v>2.2000000000000002</v>
      </c>
      <c r="DQ1385" s="163">
        <v>2.20000004768371</v>
      </c>
      <c r="DS1385" s="163">
        <v>16</v>
      </c>
      <c r="DT1385" s="163">
        <v>7</v>
      </c>
      <c r="DU1385" s="163">
        <v>4</v>
      </c>
      <c r="DV1385" s="163">
        <v>4</v>
      </c>
      <c r="DW1385" s="163">
        <v>1</v>
      </c>
      <c r="DX1385" s="163">
        <v>0</v>
      </c>
      <c r="DY1385" s="163">
        <v>0</v>
      </c>
      <c r="DZ1385" s="163">
        <v>1</v>
      </c>
      <c r="EA1385" s="163">
        <v>0</v>
      </c>
      <c r="EB1385" s="163">
        <v>0</v>
      </c>
      <c r="EC1385" s="163">
        <v>2</v>
      </c>
      <c r="ED1385" s="163">
        <v>6.75000160932579</v>
      </c>
      <c r="EE1385" s="163">
        <v>0</v>
      </c>
      <c r="EF1385" s="163">
        <v>3.3750008046628901</v>
      </c>
      <c r="EG1385" s="163">
        <v>23.6250056326402</v>
      </c>
      <c r="EH1385" s="163">
        <v>2.62500062584891</v>
      </c>
      <c r="EI1385" s="163">
        <v>202.59423624809301</v>
      </c>
      <c r="EJ1385" s="163">
        <v>0.46666666666666601</v>
      </c>
      <c r="EK1385" s="163">
        <v>0.5</v>
      </c>
      <c r="EL1385" s="163">
        <v>0.69230769199999997</v>
      </c>
      <c r="EM1385" s="163">
        <v>7.6923076000000007E-2</v>
      </c>
      <c r="EN1385" s="163">
        <v>0.23076922999999999</v>
      </c>
      <c r="EO1385" s="163">
        <v>0</v>
      </c>
      <c r="EP1385" s="163">
        <v>0.38461538000000001</v>
      </c>
      <c r="EQ1385" s="163">
        <v>7.2727269999999997E-2</v>
      </c>
      <c r="ER1385" s="163">
        <v>-0.18379234200365699</v>
      </c>
      <c r="ES1385" s="163">
        <v>13.5000032186515</v>
      </c>
      <c r="ET1385" s="163">
        <v>6.62</v>
      </c>
      <c r="EU1385" s="163">
        <v>7.5857489824297604</v>
      </c>
      <c r="EV1385" s="163">
        <v>4.3696176293032698</v>
      </c>
      <c r="EW1385" s="163">
        <v>3.08519382951261</v>
      </c>
      <c r="EX1385" s="283">
        <v>-7.0289425551891299E-2</v>
      </c>
    </row>
    <row r="1386" spans="1:154" ht="13" customHeight="1">
      <c r="A1386" s="160" t="s">
        <v>19</v>
      </c>
      <c r="C1386" s="160">
        <v>663399</v>
      </c>
      <c r="D1386" s="160">
        <v>18347</v>
      </c>
      <c r="E1386" s="160" t="s">
        <v>345</v>
      </c>
      <c r="F1386" s="160" t="s">
        <v>345</v>
      </c>
      <c r="G1386" s="175"/>
      <c r="H1386" s="162" t="s">
        <v>1934</v>
      </c>
      <c r="I1386" s="162" t="s">
        <v>544</v>
      </c>
      <c r="J1386" s="160">
        <v>31</v>
      </c>
      <c r="Z1386" s="163"/>
      <c r="BT1386" s="480"/>
      <c r="BU1386" s="481"/>
      <c r="BV1386" s="482"/>
      <c r="BW1386" s="480"/>
      <c r="BX1386" s="480"/>
      <c r="BY1386" s="480"/>
      <c r="BZ1386" s="480"/>
      <c r="CA1386" s="481"/>
      <c r="CB1386" s="482"/>
      <c r="CC1386" s="480"/>
      <c r="CD1386" s="481"/>
      <c r="CE1386" s="483"/>
      <c r="CF1386" s="482"/>
      <c r="CG1386" s="480"/>
      <c r="CH1386" s="481"/>
      <c r="CI1386" s="483"/>
      <c r="CJ1386" s="482"/>
      <c r="CK1386" s="480"/>
      <c r="CL1386" s="481"/>
      <c r="CM1386" s="483"/>
      <c r="CN1386" s="482"/>
      <c r="CO1386" s="480"/>
      <c r="CP1386" s="481"/>
      <c r="CQ1386" s="483"/>
      <c r="CR1386" s="482"/>
      <c r="DH1386" s="183"/>
      <c r="DJ1386" s="163">
        <v>8</v>
      </c>
      <c r="DK1386" s="163">
        <v>0</v>
      </c>
      <c r="DL1386" s="163">
        <v>0</v>
      </c>
      <c r="DM1386" s="163">
        <v>0</v>
      </c>
      <c r="DN1386" s="163">
        <v>0</v>
      </c>
      <c r="DO1386" s="163">
        <v>0</v>
      </c>
      <c r="DP1386" s="163">
        <v>20.100000000000001</v>
      </c>
      <c r="DR1386" s="163">
        <v>20.100000381469702</v>
      </c>
      <c r="DS1386" s="163">
        <v>83</v>
      </c>
      <c r="DT1386" s="163">
        <v>18</v>
      </c>
      <c r="DU1386" s="163">
        <v>7</v>
      </c>
      <c r="DV1386" s="163">
        <v>7</v>
      </c>
      <c r="DW1386" s="163">
        <v>3</v>
      </c>
      <c r="DX1386" s="163">
        <v>5</v>
      </c>
      <c r="DY1386" s="163">
        <v>0</v>
      </c>
      <c r="DZ1386" s="163">
        <v>0</v>
      </c>
      <c r="EA1386" s="163">
        <v>0</v>
      </c>
      <c r="EB1386" s="163">
        <v>0</v>
      </c>
      <c r="EC1386" s="163">
        <v>14</v>
      </c>
      <c r="ED1386" s="163">
        <v>6.1967216989937199</v>
      </c>
      <c r="EE1386" s="163">
        <v>2.21311489249775</v>
      </c>
      <c r="EF1386" s="163">
        <v>1.3278689354986499</v>
      </c>
      <c r="EG1386" s="163">
        <v>7.9672136129919302</v>
      </c>
      <c r="EH1386" s="163">
        <v>1.1311476117210699</v>
      </c>
      <c r="EI1386" s="163">
        <v>87.300545464203793</v>
      </c>
      <c r="EJ1386" s="163">
        <v>0.23076923076923</v>
      </c>
      <c r="EK1386" s="163">
        <v>0.24590163934426201</v>
      </c>
      <c r="EL1386" s="163">
        <v>0.34375</v>
      </c>
      <c r="EM1386" s="163">
        <v>0.21875</v>
      </c>
      <c r="EN1386" s="163">
        <v>0.4375</v>
      </c>
      <c r="EO1386" s="163">
        <v>6.25E-2</v>
      </c>
      <c r="EP1386" s="163">
        <v>0.40625</v>
      </c>
      <c r="EQ1386" s="163">
        <v>9.0062110000000001E-2</v>
      </c>
      <c r="ER1386" s="163">
        <v>0.70759488556350303</v>
      </c>
      <c r="ES1386" s="163">
        <v>3.09836084949686</v>
      </c>
      <c r="ET1386" s="163">
        <v>5.0999999999999996</v>
      </c>
      <c r="EU1386" s="163">
        <v>4.3644365141001504</v>
      </c>
      <c r="EV1386" s="163">
        <v>4.4769324154500101</v>
      </c>
      <c r="EW1386" s="163">
        <v>4.2148096570763602</v>
      </c>
      <c r="EX1386" s="283">
        <v>-7.8796774148940998E-2</v>
      </c>
    </row>
    <row r="1387" spans="1:154" ht="13" customHeight="1">
      <c r="A1387" s="160" t="s">
        <v>19</v>
      </c>
      <c r="C1387" s="160">
        <v>673820</v>
      </c>
      <c r="D1387" s="160">
        <v>23091</v>
      </c>
      <c r="E1387" s="160" t="s">
        <v>686</v>
      </c>
      <c r="F1387" s="160" t="s">
        <v>686</v>
      </c>
      <c r="G1387" s="175"/>
      <c r="H1387" s="162" t="s">
        <v>3329</v>
      </c>
      <c r="I1387" s="162" t="s">
        <v>180</v>
      </c>
      <c r="J1387" s="160">
        <v>26</v>
      </c>
      <c r="Z1387" s="163"/>
      <c r="BT1387" s="480"/>
      <c r="BU1387" s="481"/>
      <c r="BV1387" s="482"/>
      <c r="BW1387" s="480"/>
      <c r="BX1387" s="480"/>
      <c r="BY1387" s="480"/>
      <c r="BZ1387" s="480"/>
      <c r="CA1387" s="481"/>
      <c r="CB1387" s="482"/>
      <c r="CC1387" s="480"/>
      <c r="CD1387" s="481"/>
      <c r="CE1387" s="483"/>
      <c r="CF1387" s="482"/>
      <c r="CG1387" s="480"/>
      <c r="CH1387" s="481"/>
      <c r="CI1387" s="483"/>
      <c r="CJ1387" s="482"/>
      <c r="CK1387" s="480"/>
      <c r="CL1387" s="481"/>
      <c r="CM1387" s="483"/>
      <c r="CN1387" s="482"/>
      <c r="CO1387" s="480"/>
      <c r="CP1387" s="481"/>
      <c r="CQ1387" s="483"/>
      <c r="CR1387" s="482"/>
      <c r="DH1387" s="183"/>
      <c r="DJ1387" s="163">
        <v>1</v>
      </c>
      <c r="DK1387" s="163">
        <v>0</v>
      </c>
      <c r="DL1387" s="163">
        <v>0</v>
      </c>
      <c r="DM1387" s="163">
        <v>0</v>
      </c>
      <c r="DN1387" s="163">
        <v>0</v>
      </c>
      <c r="DO1387" s="163">
        <v>0</v>
      </c>
      <c r="DP1387" s="163">
        <v>1</v>
      </c>
      <c r="DR1387" s="163">
        <v>1</v>
      </c>
      <c r="DS1387" s="163">
        <v>4</v>
      </c>
      <c r="DT1387" s="163">
        <v>1</v>
      </c>
      <c r="DU1387" s="163">
        <v>1</v>
      </c>
      <c r="DV1387" s="163">
        <v>1</v>
      </c>
      <c r="DW1387" s="163">
        <v>1</v>
      </c>
      <c r="DX1387" s="163">
        <v>0</v>
      </c>
      <c r="DY1387" s="163">
        <v>0</v>
      </c>
      <c r="DZ1387" s="163">
        <v>0</v>
      </c>
      <c r="EA1387" s="163">
        <v>0</v>
      </c>
      <c r="EB1387" s="163">
        <v>0</v>
      </c>
      <c r="EC1387" s="163">
        <v>0</v>
      </c>
      <c r="ED1387" s="163">
        <v>0</v>
      </c>
      <c r="EE1387" s="163">
        <v>0</v>
      </c>
      <c r="EF1387" s="163">
        <v>9</v>
      </c>
      <c r="EG1387" s="163">
        <v>9</v>
      </c>
      <c r="EH1387" s="163">
        <v>1</v>
      </c>
      <c r="EI1387" s="163">
        <v>77.178738265090999</v>
      </c>
      <c r="EJ1387" s="163">
        <v>0.25</v>
      </c>
      <c r="EK1387" s="163">
        <v>0</v>
      </c>
      <c r="EL1387" s="163">
        <v>0.5</v>
      </c>
      <c r="EM1387" s="163">
        <v>0</v>
      </c>
      <c r="EN1387" s="163">
        <v>0.5</v>
      </c>
      <c r="EO1387" s="163">
        <v>0.25</v>
      </c>
      <c r="EP1387" s="163">
        <v>0.5</v>
      </c>
      <c r="EQ1387" s="163">
        <v>5.8823529999999999E-2</v>
      </c>
      <c r="ER1387" s="163">
        <v>3.15813904072434E-2</v>
      </c>
      <c r="ES1387" s="163">
        <v>9</v>
      </c>
      <c r="ET1387" s="163">
        <v>28.1</v>
      </c>
      <c r="EU1387" s="163">
        <v>16.085747909545798</v>
      </c>
      <c r="EV1387" s="163">
        <v>6.0348490893840703</v>
      </c>
      <c r="EW1387" s="163">
        <v>5.8912468757629304</v>
      </c>
      <c r="EX1387" s="283">
        <v>-8.0380238592624595E-2</v>
      </c>
    </row>
    <row r="1388" spans="1:154" ht="13" customHeight="1">
      <c r="A1388" s="160" t="s">
        <v>19</v>
      </c>
      <c r="C1388" s="160">
        <v>805123</v>
      </c>
      <c r="D1388" s="160">
        <v>31764</v>
      </c>
      <c r="E1388" s="160" t="s">
        <v>614</v>
      </c>
      <c r="F1388" s="160" t="s">
        <v>614</v>
      </c>
      <c r="G1388" s="175"/>
      <c r="H1388" s="162" t="s">
        <v>4495</v>
      </c>
      <c r="I1388" s="162" t="s">
        <v>271</v>
      </c>
      <c r="J1388" s="160">
        <v>24</v>
      </c>
      <c r="Z1388" s="163"/>
      <c r="BT1388" s="480"/>
      <c r="BU1388" s="481"/>
      <c r="BV1388" s="482"/>
      <c r="BW1388" s="480"/>
      <c r="BX1388" s="480"/>
      <c r="BY1388" s="480"/>
      <c r="BZ1388" s="480"/>
      <c r="CA1388" s="481"/>
      <c r="CB1388" s="482"/>
      <c r="CC1388" s="480"/>
      <c r="CD1388" s="481"/>
      <c r="CE1388" s="483"/>
      <c r="CF1388" s="482"/>
      <c r="CG1388" s="480"/>
      <c r="CH1388" s="481"/>
      <c r="CI1388" s="483"/>
      <c r="CJ1388" s="482"/>
      <c r="CK1388" s="480"/>
      <c r="CL1388" s="481"/>
      <c r="CM1388" s="483"/>
      <c r="CN1388" s="482"/>
      <c r="CO1388" s="480"/>
      <c r="CP1388" s="481"/>
      <c r="CQ1388" s="483"/>
      <c r="CR1388" s="482"/>
      <c r="DH1388" s="183"/>
      <c r="DJ1388" s="163">
        <v>1</v>
      </c>
      <c r="DK1388" s="163">
        <v>1</v>
      </c>
      <c r="DL1388" s="163">
        <v>0</v>
      </c>
      <c r="DM1388" s="163">
        <v>0</v>
      </c>
      <c r="DN1388" s="163">
        <v>1</v>
      </c>
      <c r="DO1388" s="163">
        <v>0</v>
      </c>
      <c r="DP1388" s="163">
        <v>4</v>
      </c>
      <c r="DQ1388" s="163">
        <v>4</v>
      </c>
      <c r="DS1388" s="163">
        <v>19</v>
      </c>
      <c r="DT1388" s="163">
        <v>5</v>
      </c>
      <c r="DU1388" s="163">
        <v>7</v>
      </c>
      <c r="DV1388" s="163">
        <v>2</v>
      </c>
      <c r="DW1388" s="163">
        <v>2</v>
      </c>
      <c r="DX1388" s="163">
        <v>1</v>
      </c>
      <c r="DY1388" s="163">
        <v>0</v>
      </c>
      <c r="DZ1388" s="163">
        <v>0</v>
      </c>
      <c r="EA1388" s="163">
        <v>0</v>
      </c>
      <c r="EB1388" s="163">
        <v>0</v>
      </c>
      <c r="EC1388" s="163">
        <v>6</v>
      </c>
      <c r="ED1388" s="163">
        <v>13.5</v>
      </c>
      <c r="EE1388" s="163">
        <v>2.25</v>
      </c>
      <c r="EF1388" s="163">
        <v>4.5</v>
      </c>
      <c r="EG1388" s="163">
        <v>11.25</v>
      </c>
      <c r="EH1388" s="163">
        <v>1.5</v>
      </c>
      <c r="EI1388" s="163">
        <v>116.353801623286</v>
      </c>
      <c r="EJ1388" s="163">
        <v>0.27777777777777701</v>
      </c>
      <c r="EK1388" s="163">
        <v>0.3</v>
      </c>
      <c r="EL1388" s="163">
        <v>0.25</v>
      </c>
      <c r="EM1388" s="163">
        <v>0.16666666599999999</v>
      </c>
      <c r="EN1388" s="163">
        <v>0.58333333300000001</v>
      </c>
      <c r="EO1388" s="163">
        <v>0.16666666999999999</v>
      </c>
      <c r="EP1388" s="163">
        <v>0.75</v>
      </c>
      <c r="EQ1388" s="163">
        <v>0.14285713999999999</v>
      </c>
      <c r="ER1388" s="163">
        <v>-0.444259203107151</v>
      </c>
      <c r="ES1388" s="163">
        <v>4.5</v>
      </c>
      <c r="ET1388" s="163">
        <v>4.09</v>
      </c>
      <c r="EU1388" s="163">
        <v>7.3357479095458897</v>
      </c>
      <c r="EV1388" s="163">
        <v>3.4162114419042999</v>
      </c>
      <c r="EW1388" s="163">
        <v>3.0367399475338499</v>
      </c>
      <c r="EX1388" s="283">
        <v>-9.0154066681861794E-2</v>
      </c>
    </row>
    <row r="1389" spans="1:154" ht="13" customHeight="1">
      <c r="A1389" s="160" t="s">
        <v>19</v>
      </c>
      <c r="C1389" s="160">
        <v>680604</v>
      </c>
      <c r="D1389" s="160">
        <v>26117</v>
      </c>
      <c r="E1389" s="160" t="s">
        <v>598</v>
      </c>
      <c r="F1389" s="160" t="s">
        <v>598</v>
      </c>
      <c r="G1389" s="175"/>
      <c r="H1389" s="162" t="s">
        <v>4422</v>
      </c>
      <c r="I1389" s="162" t="s">
        <v>4423</v>
      </c>
      <c r="J1389" s="160">
        <v>26</v>
      </c>
      <c r="Z1389" s="163"/>
      <c r="BT1389" s="480"/>
      <c r="BU1389" s="481"/>
      <c r="BV1389" s="482"/>
      <c r="BW1389" s="480"/>
      <c r="BX1389" s="480"/>
      <c r="BY1389" s="480"/>
      <c r="BZ1389" s="480"/>
      <c r="CA1389" s="481"/>
      <c r="CB1389" s="482"/>
      <c r="CC1389" s="480"/>
      <c r="CD1389" s="481"/>
      <c r="CE1389" s="483"/>
      <c r="CF1389" s="482"/>
      <c r="CG1389" s="480"/>
      <c r="CH1389" s="481"/>
      <c r="CI1389" s="483"/>
      <c r="CJ1389" s="482"/>
      <c r="CK1389" s="480"/>
      <c r="CL1389" s="481"/>
      <c r="CM1389" s="483"/>
      <c r="CN1389" s="482"/>
      <c r="CO1389" s="480"/>
      <c r="CP1389" s="481"/>
      <c r="CQ1389" s="483"/>
      <c r="CR1389" s="482"/>
      <c r="DH1389" s="183"/>
      <c r="DJ1389" s="163">
        <v>1</v>
      </c>
      <c r="DK1389" s="163">
        <v>0</v>
      </c>
      <c r="DL1389" s="163">
        <v>0</v>
      </c>
      <c r="DM1389" s="163">
        <v>0</v>
      </c>
      <c r="DN1389" s="163">
        <v>0</v>
      </c>
      <c r="DO1389" s="163">
        <v>0</v>
      </c>
      <c r="DP1389" s="163">
        <v>3</v>
      </c>
      <c r="DR1389" s="163">
        <v>3</v>
      </c>
      <c r="DS1389" s="163">
        <v>16</v>
      </c>
      <c r="DT1389" s="163">
        <v>4</v>
      </c>
      <c r="DU1389" s="163">
        <v>3</v>
      </c>
      <c r="DV1389" s="163">
        <v>3</v>
      </c>
      <c r="DW1389" s="163">
        <v>1</v>
      </c>
      <c r="DX1389" s="163">
        <v>2</v>
      </c>
      <c r="DY1389" s="163">
        <v>0</v>
      </c>
      <c r="DZ1389" s="163">
        <v>1</v>
      </c>
      <c r="EA1389" s="163">
        <v>0</v>
      </c>
      <c r="EB1389" s="163">
        <v>0</v>
      </c>
      <c r="EC1389" s="163">
        <v>1</v>
      </c>
      <c r="ED1389" s="163">
        <v>3</v>
      </c>
      <c r="EE1389" s="163">
        <v>6</v>
      </c>
      <c r="EF1389" s="163">
        <v>3</v>
      </c>
      <c r="EG1389" s="163">
        <v>12</v>
      </c>
      <c r="EH1389" s="163">
        <v>2</v>
      </c>
      <c r="EI1389" s="163">
        <v>155.138402164382</v>
      </c>
      <c r="EJ1389" s="163">
        <v>0.30769230769230699</v>
      </c>
      <c r="EK1389" s="163">
        <v>0.27272727272727199</v>
      </c>
      <c r="EL1389" s="163">
        <v>0.25</v>
      </c>
      <c r="EM1389" s="163">
        <v>0.16666666599999999</v>
      </c>
      <c r="EN1389" s="163">
        <v>0.58333333300000001</v>
      </c>
      <c r="EO1389" s="163">
        <v>0.25</v>
      </c>
      <c r="EP1389" s="163">
        <v>0.41666667000000002</v>
      </c>
      <c r="EQ1389" s="163">
        <v>0.02</v>
      </c>
      <c r="ER1389" s="163">
        <v>0.16314291986898799</v>
      </c>
      <c r="ES1389" s="163">
        <v>9</v>
      </c>
      <c r="ET1389" s="163">
        <v>16.940000000000001</v>
      </c>
      <c r="EU1389" s="163">
        <v>9.7524145762125602</v>
      </c>
      <c r="EV1389" s="163">
        <v>8.8596992860237709</v>
      </c>
      <c r="EW1389" s="163">
        <v>7.0608328132629303</v>
      </c>
      <c r="EX1389" s="283">
        <v>-9.4032675027847207E-2</v>
      </c>
    </row>
    <row r="1390" spans="1:154" ht="13" customHeight="1">
      <c r="A1390" s="160" t="s">
        <v>19</v>
      </c>
      <c r="C1390" s="160">
        <v>800311</v>
      </c>
      <c r="D1390" s="160">
        <v>30661</v>
      </c>
      <c r="E1390" s="160" t="s">
        <v>555</v>
      </c>
      <c r="F1390" s="160" t="s">
        <v>555</v>
      </c>
      <c r="G1390" s="175"/>
      <c r="H1390" s="162" t="s">
        <v>467</v>
      </c>
      <c r="I1390" s="162" t="s">
        <v>4477</v>
      </c>
      <c r="J1390" s="160">
        <v>20</v>
      </c>
      <c r="Z1390" s="163"/>
      <c r="BT1390" s="480"/>
      <c r="BU1390" s="481"/>
      <c r="BV1390" s="482"/>
      <c r="BW1390" s="480"/>
      <c r="BX1390" s="480"/>
      <c r="BY1390" s="480"/>
      <c r="BZ1390" s="480"/>
      <c r="CA1390" s="481"/>
      <c r="CB1390" s="482"/>
      <c r="CC1390" s="480"/>
      <c r="CD1390" s="481"/>
      <c r="CE1390" s="483"/>
      <c r="CF1390" s="482"/>
      <c r="CG1390" s="480"/>
      <c r="CH1390" s="481"/>
      <c r="CI1390" s="483"/>
      <c r="CJ1390" s="482"/>
      <c r="CK1390" s="480"/>
      <c r="CL1390" s="481"/>
      <c r="CM1390" s="483"/>
      <c r="CN1390" s="482"/>
      <c r="CO1390" s="480"/>
      <c r="CP1390" s="481"/>
      <c r="CQ1390" s="483"/>
      <c r="CR1390" s="482"/>
      <c r="DH1390" s="183"/>
      <c r="DJ1390" s="163">
        <v>3</v>
      </c>
      <c r="DK1390" s="163">
        <v>3</v>
      </c>
      <c r="DL1390" s="163">
        <v>0</v>
      </c>
      <c r="DM1390" s="163">
        <v>0</v>
      </c>
      <c r="DN1390" s="163">
        <v>2</v>
      </c>
      <c r="DO1390" s="163">
        <v>0</v>
      </c>
      <c r="DP1390" s="163">
        <v>12</v>
      </c>
      <c r="DQ1390" s="163">
        <v>12</v>
      </c>
      <c r="DS1390" s="163">
        <v>58</v>
      </c>
      <c r="DT1390" s="163">
        <v>18</v>
      </c>
      <c r="DU1390" s="163">
        <v>12</v>
      </c>
      <c r="DV1390" s="163">
        <v>12</v>
      </c>
      <c r="DW1390" s="163">
        <v>3</v>
      </c>
      <c r="DX1390" s="163">
        <v>4</v>
      </c>
      <c r="DY1390" s="163">
        <v>0</v>
      </c>
      <c r="DZ1390" s="163">
        <v>1</v>
      </c>
      <c r="EA1390" s="163">
        <v>1</v>
      </c>
      <c r="EB1390" s="163">
        <v>0</v>
      </c>
      <c r="EC1390" s="163">
        <v>10</v>
      </c>
      <c r="ED1390" s="163">
        <v>7.5000005960464904</v>
      </c>
      <c r="EE1390" s="163">
        <v>3.0000002384185902</v>
      </c>
      <c r="EF1390" s="163">
        <v>2.2500001788139401</v>
      </c>
      <c r="EG1390" s="163">
        <v>13.500001072883601</v>
      </c>
      <c r="EH1390" s="163">
        <v>1.83333347903358</v>
      </c>
      <c r="EI1390" s="163">
        <v>141.49436473096199</v>
      </c>
      <c r="EJ1390" s="163">
        <v>0.339622641509433</v>
      </c>
      <c r="EK1390" s="163">
        <v>0.375</v>
      </c>
      <c r="EL1390" s="163">
        <v>0.27906976700000002</v>
      </c>
      <c r="EM1390" s="163">
        <v>0.30232558100000001</v>
      </c>
      <c r="EN1390" s="163">
        <v>0.41860465099999999</v>
      </c>
      <c r="EO1390" s="163">
        <v>0.11627907</v>
      </c>
      <c r="EP1390" s="163">
        <v>0.53488371999999995</v>
      </c>
      <c r="EQ1390" s="163">
        <v>9.0909089999999998E-2</v>
      </c>
      <c r="ER1390" s="163">
        <v>-0.29199008667665499</v>
      </c>
      <c r="ES1390" s="163">
        <v>9.0000007152557906</v>
      </c>
      <c r="ET1390" s="163">
        <v>6.83</v>
      </c>
      <c r="EU1390" s="163">
        <v>5.91908146805235</v>
      </c>
      <c r="EV1390" s="163">
        <v>4.8809072704243102</v>
      </c>
      <c r="EW1390" s="163">
        <v>4.6892302549740501</v>
      </c>
      <c r="EX1390" s="283">
        <v>-9.6394844353199005E-2</v>
      </c>
    </row>
    <row r="1391" spans="1:154" ht="13" customHeight="1">
      <c r="A1391" s="160" t="s">
        <v>19</v>
      </c>
      <c r="C1391" s="160">
        <v>801434</v>
      </c>
      <c r="D1391" s="160">
        <v>31571</v>
      </c>
      <c r="E1391" s="160" t="s">
        <v>2178</v>
      </c>
      <c r="F1391" s="160" t="s">
        <v>2178</v>
      </c>
      <c r="G1391" s="175"/>
      <c r="H1391" s="162" t="s">
        <v>4486</v>
      </c>
      <c r="I1391" s="162" t="s">
        <v>166</v>
      </c>
      <c r="J1391" s="160">
        <v>25</v>
      </c>
      <c r="Z1391" s="163"/>
      <c r="BT1391" s="480"/>
      <c r="BU1391" s="481"/>
      <c r="BV1391" s="482"/>
      <c r="BW1391" s="480"/>
      <c r="BX1391" s="480"/>
      <c r="BY1391" s="480"/>
      <c r="BZ1391" s="480"/>
      <c r="CA1391" s="481"/>
      <c r="CB1391" s="482"/>
      <c r="CC1391" s="480"/>
      <c r="CD1391" s="481"/>
      <c r="CE1391" s="483"/>
      <c r="CF1391" s="482"/>
      <c r="CG1391" s="480"/>
      <c r="CH1391" s="481"/>
      <c r="CI1391" s="483"/>
      <c r="CJ1391" s="482"/>
      <c r="CK1391" s="480"/>
      <c r="CL1391" s="481"/>
      <c r="CM1391" s="483"/>
      <c r="CN1391" s="482"/>
      <c r="CO1391" s="480"/>
      <c r="CP1391" s="481"/>
      <c r="CQ1391" s="483"/>
      <c r="CR1391" s="482"/>
      <c r="DH1391" s="183"/>
      <c r="DJ1391" s="163">
        <v>4</v>
      </c>
      <c r="DK1391" s="163">
        <v>0</v>
      </c>
      <c r="DL1391" s="163">
        <v>0</v>
      </c>
      <c r="DM1391" s="163">
        <v>0</v>
      </c>
      <c r="DN1391" s="163">
        <v>0</v>
      </c>
      <c r="DO1391" s="163">
        <v>0</v>
      </c>
      <c r="DP1391" s="163">
        <v>4.0999999999999996</v>
      </c>
      <c r="DR1391" s="163">
        <v>4.0999999046325604</v>
      </c>
      <c r="DS1391" s="163">
        <v>21</v>
      </c>
      <c r="DT1391" s="163">
        <v>4</v>
      </c>
      <c r="DU1391" s="163">
        <v>1</v>
      </c>
      <c r="DV1391" s="163">
        <v>1</v>
      </c>
      <c r="DW1391" s="163">
        <v>1</v>
      </c>
      <c r="DX1391" s="163">
        <v>4</v>
      </c>
      <c r="DY1391" s="163">
        <v>0</v>
      </c>
      <c r="DZ1391" s="163">
        <v>0</v>
      </c>
      <c r="EA1391" s="163">
        <v>0</v>
      </c>
      <c r="EB1391" s="163">
        <v>0</v>
      </c>
      <c r="EC1391" s="163">
        <v>3</v>
      </c>
      <c r="ED1391" s="163">
        <v>6.2307710591157903</v>
      </c>
      <c r="EE1391" s="163">
        <v>8.3076947454877192</v>
      </c>
      <c r="EF1391" s="163">
        <v>2.0769236863719298</v>
      </c>
      <c r="EG1391" s="163">
        <v>8.3076947454877192</v>
      </c>
      <c r="EH1391" s="163">
        <v>1.8461543878861599</v>
      </c>
      <c r="EI1391" s="163">
        <v>143.20472094271099</v>
      </c>
      <c r="EJ1391" s="163">
        <v>0.23529411764705799</v>
      </c>
      <c r="EK1391" s="163">
        <v>0.23076923076923</v>
      </c>
      <c r="EL1391" s="163">
        <v>0.15384615300000001</v>
      </c>
      <c r="EM1391" s="163">
        <v>7.6923076000000007E-2</v>
      </c>
      <c r="EN1391" s="163">
        <v>0.76923076899999998</v>
      </c>
      <c r="EO1391" s="163">
        <v>7.1428569999999997E-2</v>
      </c>
      <c r="EP1391" s="163">
        <v>0.42857142999999998</v>
      </c>
      <c r="EQ1391" s="163">
        <v>0.11764706</v>
      </c>
      <c r="ER1391" s="163">
        <v>1.10994080683369E-2</v>
      </c>
      <c r="ES1391" s="163">
        <v>2.0769236863719298</v>
      </c>
      <c r="ET1391" s="163">
        <v>3.51</v>
      </c>
      <c r="EU1391" s="163">
        <v>7.4703645807755299</v>
      </c>
      <c r="EV1391" s="163">
        <v>7.8731737526345897</v>
      </c>
      <c r="EW1391" s="163">
        <v>7.2943851993259496</v>
      </c>
      <c r="EX1391" s="283">
        <v>-0.10013876855373301</v>
      </c>
    </row>
    <row r="1392" spans="1:154" ht="13" customHeight="1">
      <c r="A1392" s="160" t="s">
        <v>19</v>
      </c>
      <c r="C1392" s="160">
        <v>682144</v>
      </c>
      <c r="D1392" s="160">
        <v>25158</v>
      </c>
      <c r="E1392" s="160" t="s">
        <v>16</v>
      </c>
      <c r="F1392" s="160" t="s">
        <v>16</v>
      </c>
      <c r="G1392" s="175"/>
      <c r="H1392" s="162" t="s">
        <v>4404</v>
      </c>
      <c r="I1392" s="162" t="s">
        <v>4405</v>
      </c>
      <c r="J1392" s="160">
        <v>26</v>
      </c>
      <c r="Z1392" s="163"/>
      <c r="BT1392" s="480"/>
      <c r="BU1392" s="481"/>
      <c r="BV1392" s="482"/>
      <c r="BW1392" s="480"/>
      <c r="BX1392" s="480"/>
      <c r="BY1392" s="480"/>
      <c r="BZ1392" s="480"/>
      <c r="CA1392" s="481"/>
      <c r="CB1392" s="482"/>
      <c r="CC1392" s="480"/>
      <c r="CD1392" s="481"/>
      <c r="CE1392" s="483"/>
      <c r="CF1392" s="482"/>
      <c r="CG1392" s="480"/>
      <c r="CH1392" s="481"/>
      <c r="CI1392" s="483"/>
      <c r="CJ1392" s="482"/>
      <c r="CK1392" s="480"/>
      <c r="CL1392" s="481"/>
      <c r="CM1392" s="483"/>
      <c r="CN1392" s="482"/>
      <c r="CO1392" s="480"/>
      <c r="CP1392" s="481"/>
      <c r="CQ1392" s="483"/>
      <c r="CR1392" s="482"/>
      <c r="DH1392" s="183"/>
      <c r="DJ1392" s="163">
        <v>1</v>
      </c>
      <c r="DK1392" s="163">
        <v>0</v>
      </c>
      <c r="DL1392" s="163">
        <v>0</v>
      </c>
      <c r="DM1392" s="163">
        <v>0</v>
      </c>
      <c r="DN1392" s="163">
        <v>0</v>
      </c>
      <c r="DO1392" s="163">
        <v>0</v>
      </c>
      <c r="DP1392" s="163">
        <v>0.2</v>
      </c>
      <c r="DR1392" s="163">
        <v>0.20000000298023199</v>
      </c>
      <c r="DS1392" s="163">
        <v>6</v>
      </c>
      <c r="DT1392" s="163">
        <v>1</v>
      </c>
      <c r="DU1392" s="163">
        <v>2</v>
      </c>
      <c r="DV1392" s="163">
        <v>2</v>
      </c>
      <c r="DW1392" s="163">
        <v>1</v>
      </c>
      <c r="DX1392" s="163">
        <v>2</v>
      </c>
      <c r="DY1392" s="163">
        <v>0</v>
      </c>
      <c r="DZ1392" s="163">
        <v>1</v>
      </c>
      <c r="EA1392" s="163">
        <v>0</v>
      </c>
      <c r="EB1392" s="163">
        <v>0</v>
      </c>
      <c r="EC1392" s="163">
        <v>2</v>
      </c>
      <c r="ED1392" s="163">
        <v>27.000028163223998</v>
      </c>
      <c r="EE1392" s="163">
        <v>27.000028163223998</v>
      </c>
      <c r="EF1392" s="163">
        <v>13.500014081611999</v>
      </c>
      <c r="EG1392" s="163">
        <v>13.500014081611999</v>
      </c>
      <c r="EH1392" s="163">
        <v>4.5000046938706699</v>
      </c>
      <c r="EI1392" s="163">
        <v>349.061768969659</v>
      </c>
      <c r="EJ1392" s="163">
        <v>0.33333333333333298</v>
      </c>
      <c r="EK1392" s="163">
        <v>0</v>
      </c>
      <c r="EL1392" s="163">
        <v>0</v>
      </c>
      <c r="EM1392" s="163">
        <v>0</v>
      </c>
      <c r="EN1392" s="163">
        <v>1</v>
      </c>
      <c r="EO1392" s="163">
        <v>1</v>
      </c>
      <c r="EP1392" s="163">
        <v>1</v>
      </c>
      <c r="EQ1392" s="163">
        <v>0.12903226000000001</v>
      </c>
      <c r="ER1392" s="163">
        <v>-0.21387320148819</v>
      </c>
      <c r="ES1392" s="163">
        <v>27.000028163223998</v>
      </c>
      <c r="ET1392" s="163">
        <v>35.700000000000003</v>
      </c>
      <c r="EU1392" s="163">
        <v>30.0857760727699</v>
      </c>
      <c r="EV1392" s="163">
        <v>12.7975839246589</v>
      </c>
      <c r="EW1392" s="163">
        <v>6.9577468713707704</v>
      </c>
      <c r="EX1392" s="283">
        <v>-0.105665832757949</v>
      </c>
    </row>
    <row r="1393" spans="1:260" ht="13" customHeight="1">
      <c r="A1393" s="160" t="s">
        <v>19</v>
      </c>
      <c r="C1393" s="160">
        <v>476594</v>
      </c>
      <c r="D1393" s="160">
        <v>6576</v>
      </c>
      <c r="E1393" s="160" t="s">
        <v>609</v>
      </c>
      <c r="F1393" s="160" t="s">
        <v>609</v>
      </c>
      <c r="G1393" s="175"/>
      <c r="H1393" s="162" t="s">
        <v>1202</v>
      </c>
      <c r="I1393" s="162" t="s">
        <v>221</v>
      </c>
      <c r="J1393" s="160">
        <v>35</v>
      </c>
      <c r="Z1393" s="163"/>
      <c r="BT1393" s="480"/>
      <c r="BU1393" s="481"/>
      <c r="BV1393" s="482"/>
      <c r="BW1393" s="480"/>
      <c r="BX1393" s="480"/>
      <c r="BY1393" s="480"/>
      <c r="BZ1393" s="480"/>
      <c r="CA1393" s="481"/>
      <c r="CB1393" s="482"/>
      <c r="CC1393" s="480"/>
      <c r="CD1393" s="481"/>
      <c r="CE1393" s="483"/>
      <c r="CF1393" s="482"/>
      <c r="CG1393" s="480"/>
      <c r="CH1393" s="481"/>
      <c r="CI1393" s="483"/>
      <c r="CJ1393" s="482"/>
      <c r="CK1393" s="480"/>
      <c r="CL1393" s="481"/>
      <c r="CM1393" s="483"/>
      <c r="CN1393" s="482"/>
      <c r="CO1393" s="480"/>
      <c r="CP1393" s="481"/>
      <c r="CQ1393" s="483"/>
      <c r="CR1393" s="482"/>
      <c r="DH1393" s="183"/>
      <c r="DJ1393" s="163">
        <v>2</v>
      </c>
      <c r="DK1393" s="163">
        <v>0</v>
      </c>
      <c r="DL1393" s="163">
        <v>0</v>
      </c>
      <c r="DM1393" s="163">
        <v>0</v>
      </c>
      <c r="DN1393" s="163">
        <v>0</v>
      </c>
      <c r="DO1393" s="163">
        <v>0</v>
      </c>
      <c r="DP1393" s="163">
        <v>2.2000000000000002</v>
      </c>
      <c r="DR1393" s="163">
        <v>2.20000004768371</v>
      </c>
      <c r="DS1393" s="163">
        <v>15</v>
      </c>
      <c r="DT1393" s="163">
        <v>4</v>
      </c>
      <c r="DU1393" s="163">
        <v>3</v>
      </c>
      <c r="DV1393" s="163">
        <v>3</v>
      </c>
      <c r="DW1393" s="163">
        <v>1</v>
      </c>
      <c r="DX1393" s="163">
        <v>4</v>
      </c>
      <c r="DY1393" s="163">
        <v>0</v>
      </c>
      <c r="DZ1393" s="163">
        <v>0</v>
      </c>
      <c r="EA1393" s="163">
        <v>0</v>
      </c>
      <c r="EB1393" s="163">
        <v>0</v>
      </c>
      <c r="EC1393" s="163">
        <v>1</v>
      </c>
      <c r="ED1393" s="163">
        <v>3.3750008046628901</v>
      </c>
      <c r="EE1393" s="163">
        <v>13.5000032186515</v>
      </c>
      <c r="EF1393" s="163">
        <v>3.3750008046628901</v>
      </c>
      <c r="EG1393" s="163">
        <v>13.5000032186515</v>
      </c>
      <c r="EH1393" s="163">
        <v>3.0000007152558998</v>
      </c>
      <c r="EI1393" s="163">
        <v>232.707658728403</v>
      </c>
      <c r="EJ1393" s="163">
        <v>0.36363636363636298</v>
      </c>
      <c r="EK1393" s="163">
        <v>0.33333333333333298</v>
      </c>
      <c r="EL1393" s="163">
        <v>0.3</v>
      </c>
      <c r="EM1393" s="163">
        <v>0.3</v>
      </c>
      <c r="EN1393" s="163">
        <v>0.4</v>
      </c>
      <c r="EO1393" s="163">
        <v>0.1</v>
      </c>
      <c r="EP1393" s="163">
        <v>0.5</v>
      </c>
      <c r="EQ1393" s="163">
        <v>5.0847459999999997E-2</v>
      </c>
      <c r="ER1393" s="163">
        <v>5.3797039410939898E-2</v>
      </c>
      <c r="ES1393" s="163">
        <v>10.1250024139886</v>
      </c>
      <c r="ET1393" s="163">
        <v>15.01</v>
      </c>
      <c r="EU1393" s="163">
        <v>11.710749965906601</v>
      </c>
      <c r="EV1393" s="163">
        <v>9.0475752158349199</v>
      </c>
      <c r="EW1393" s="163">
        <v>9.0002024264959193</v>
      </c>
      <c r="EX1393" s="283">
        <v>-0.109134264290332</v>
      </c>
    </row>
    <row r="1394" spans="1:260" ht="13" customHeight="1">
      <c r="A1394" s="160" t="s">
        <v>19</v>
      </c>
      <c r="C1394" s="160">
        <v>681006</v>
      </c>
      <c r="D1394" s="160">
        <v>25957</v>
      </c>
      <c r="E1394" s="160" t="s">
        <v>686</v>
      </c>
      <c r="F1394" s="160" t="s">
        <v>686</v>
      </c>
      <c r="G1394" s="175"/>
      <c r="H1394" s="162" t="s">
        <v>4417</v>
      </c>
      <c r="I1394" s="162" t="s">
        <v>533</v>
      </c>
      <c r="J1394" s="160">
        <v>27</v>
      </c>
      <c r="Z1394" s="163"/>
      <c r="BT1394" s="480"/>
      <c r="BU1394" s="481"/>
      <c r="BV1394" s="482"/>
      <c r="BW1394" s="480"/>
      <c r="BX1394" s="480"/>
      <c r="BY1394" s="480"/>
      <c r="BZ1394" s="480"/>
      <c r="CA1394" s="481"/>
      <c r="CB1394" s="482"/>
      <c r="CC1394" s="480"/>
      <c r="CD1394" s="481"/>
      <c r="CE1394" s="483"/>
      <c r="CF1394" s="482"/>
      <c r="CG1394" s="480"/>
      <c r="CH1394" s="481"/>
      <c r="CI1394" s="483"/>
      <c r="CJ1394" s="482"/>
      <c r="CK1394" s="480"/>
      <c r="CL1394" s="481"/>
      <c r="CM1394" s="483"/>
      <c r="CN1394" s="482"/>
      <c r="CO1394" s="480"/>
      <c r="CP1394" s="481"/>
      <c r="CQ1394" s="483"/>
      <c r="CR1394" s="482"/>
      <c r="DH1394" s="183"/>
      <c r="DJ1394" s="163">
        <v>5</v>
      </c>
      <c r="DK1394" s="163">
        <v>0</v>
      </c>
      <c r="DL1394" s="163">
        <v>0</v>
      </c>
      <c r="DM1394" s="163">
        <v>1</v>
      </c>
      <c r="DN1394" s="163">
        <v>0</v>
      </c>
      <c r="DO1394" s="163">
        <v>0</v>
      </c>
      <c r="DP1394" s="163">
        <v>6.2</v>
      </c>
      <c r="DR1394" s="163">
        <v>6.1999998092651296</v>
      </c>
      <c r="DS1394" s="163">
        <v>27</v>
      </c>
      <c r="DT1394" s="163">
        <v>4</v>
      </c>
      <c r="DU1394" s="163">
        <v>4</v>
      </c>
      <c r="DV1394" s="163">
        <v>4</v>
      </c>
      <c r="DW1394" s="163">
        <v>1</v>
      </c>
      <c r="DX1394" s="163">
        <v>4</v>
      </c>
      <c r="DY1394" s="163">
        <v>1</v>
      </c>
      <c r="DZ1394" s="163">
        <v>0</v>
      </c>
      <c r="EA1394" s="163">
        <v>1</v>
      </c>
      <c r="EB1394" s="163">
        <v>0</v>
      </c>
      <c r="EC1394" s="163">
        <v>5</v>
      </c>
      <c r="ED1394" s="163">
        <v>6.75000160932579</v>
      </c>
      <c r="EE1394" s="163">
        <v>5.40000128746063</v>
      </c>
      <c r="EF1394" s="163">
        <v>1.35000032186515</v>
      </c>
      <c r="EG1394" s="163">
        <v>5.40000128746063</v>
      </c>
      <c r="EH1394" s="163">
        <v>1.20000028610236</v>
      </c>
      <c r="EI1394" s="163">
        <v>92.614507999128605</v>
      </c>
      <c r="EJ1394" s="163">
        <v>0.17391304347826</v>
      </c>
      <c r="EK1394" s="163">
        <v>0.17647058823529399</v>
      </c>
      <c r="EL1394" s="163">
        <v>0.61111111100000004</v>
      </c>
      <c r="EM1394" s="163">
        <v>5.5555555E-2</v>
      </c>
      <c r="EN1394" s="163">
        <v>0.33333333300000001</v>
      </c>
      <c r="EO1394" s="163">
        <v>5.5555559999999997E-2</v>
      </c>
      <c r="EP1394" s="163">
        <v>0.27777777999999997</v>
      </c>
      <c r="EQ1394" s="163">
        <v>7.4766360000000004E-2</v>
      </c>
      <c r="ER1394" s="163">
        <v>0.36673439841140898</v>
      </c>
      <c r="ES1394" s="163">
        <v>5.40000128746063</v>
      </c>
      <c r="ET1394" s="163">
        <v>2.42</v>
      </c>
      <c r="EU1394" s="163">
        <v>5.3357484459878197</v>
      </c>
      <c r="EV1394" s="163">
        <v>4.7128438284029697</v>
      </c>
      <c r="EW1394" s="163">
        <v>4.7635390570702398</v>
      </c>
      <c r="EX1394" s="283">
        <v>-0.115242332220077</v>
      </c>
    </row>
    <row r="1395" spans="1:260" ht="13" customHeight="1">
      <c r="A1395" s="160" t="s">
        <v>19</v>
      </c>
      <c r="C1395" s="160">
        <v>669920</v>
      </c>
      <c r="D1395" s="160">
        <v>19666</v>
      </c>
      <c r="E1395" s="160" t="s">
        <v>3328</v>
      </c>
      <c r="F1395" s="160" t="s">
        <v>3328</v>
      </c>
      <c r="G1395" s="175"/>
      <c r="H1395" s="162" t="s">
        <v>945</v>
      </c>
      <c r="I1395" s="162" t="s">
        <v>523</v>
      </c>
      <c r="J1395" s="160">
        <v>32</v>
      </c>
      <c r="Z1395" s="163"/>
      <c r="BT1395" s="480"/>
      <c r="BU1395" s="481"/>
      <c r="BV1395" s="482"/>
      <c r="BW1395" s="480"/>
      <c r="BX1395" s="480"/>
      <c r="BY1395" s="480"/>
      <c r="BZ1395" s="480"/>
      <c r="CA1395" s="481"/>
      <c r="CB1395" s="482"/>
      <c r="CC1395" s="480"/>
      <c r="CD1395" s="481"/>
      <c r="CE1395" s="483"/>
      <c r="CF1395" s="482"/>
      <c r="CG1395" s="480"/>
      <c r="CH1395" s="481"/>
      <c r="CI1395" s="483"/>
      <c r="CJ1395" s="482"/>
      <c r="CK1395" s="480"/>
      <c r="CL1395" s="481"/>
      <c r="CM1395" s="483"/>
      <c r="CN1395" s="482"/>
      <c r="CO1395" s="480"/>
      <c r="CP1395" s="481"/>
      <c r="CQ1395" s="483"/>
      <c r="CR1395" s="482"/>
      <c r="DH1395" s="183"/>
      <c r="DJ1395" s="163">
        <v>6</v>
      </c>
      <c r="DK1395" s="163">
        <v>1</v>
      </c>
      <c r="DL1395" s="163">
        <v>0</v>
      </c>
      <c r="DM1395" s="163">
        <v>1</v>
      </c>
      <c r="DN1395" s="163">
        <v>0</v>
      </c>
      <c r="DO1395" s="163">
        <v>1</v>
      </c>
      <c r="DP1395" s="163">
        <v>15</v>
      </c>
      <c r="DQ1395" s="163">
        <v>6</v>
      </c>
      <c r="DR1395" s="163">
        <v>9</v>
      </c>
      <c r="DS1395" s="163">
        <v>74</v>
      </c>
      <c r="DT1395" s="163">
        <v>17</v>
      </c>
      <c r="DU1395" s="163">
        <v>16</v>
      </c>
      <c r="DV1395" s="163">
        <v>14</v>
      </c>
      <c r="DW1395" s="163">
        <v>3</v>
      </c>
      <c r="DX1395" s="163">
        <v>10</v>
      </c>
      <c r="DY1395" s="163">
        <v>0</v>
      </c>
      <c r="DZ1395" s="163">
        <v>1</v>
      </c>
      <c r="EA1395" s="163">
        <v>0</v>
      </c>
      <c r="EB1395" s="163">
        <v>0</v>
      </c>
      <c r="EC1395" s="163">
        <v>11</v>
      </c>
      <c r="ED1395" s="163">
        <v>6.6000004196167197</v>
      </c>
      <c r="EE1395" s="163">
        <v>6.00000038146975</v>
      </c>
      <c r="EF1395" s="163">
        <v>1.8000001144409199</v>
      </c>
      <c r="EG1395" s="163">
        <v>10.2000006484985</v>
      </c>
      <c r="EH1395" s="163">
        <v>1.8000001144409199</v>
      </c>
      <c r="EI1395" s="163">
        <v>139.62457082503499</v>
      </c>
      <c r="EJ1395" s="163">
        <v>0.26984126984126899</v>
      </c>
      <c r="EK1395" s="163">
        <v>0.28571428571428498</v>
      </c>
      <c r="EL1395" s="163">
        <v>0.44230769199999997</v>
      </c>
      <c r="EM1395" s="163">
        <v>0.17307692299999999</v>
      </c>
      <c r="EN1395" s="163">
        <v>0.384615384</v>
      </c>
      <c r="EO1395" s="163">
        <v>0.11538461999999999</v>
      </c>
      <c r="EP1395" s="163">
        <v>0.46153845999999998</v>
      </c>
      <c r="EQ1395" s="163">
        <v>9.4545450000000003E-2</v>
      </c>
      <c r="ER1395" s="163">
        <v>0.47432678707883402</v>
      </c>
      <c r="ES1395" s="163">
        <v>8.40000053405765</v>
      </c>
      <c r="ET1395" s="163">
        <v>5.2</v>
      </c>
      <c r="EU1395" s="163">
        <v>6.4190814548068698</v>
      </c>
      <c r="EV1395" s="163">
        <v>5.7851488677279699</v>
      </c>
      <c r="EW1395" s="163">
        <v>5.43721288937064</v>
      </c>
      <c r="EX1395" s="283">
        <v>-0.125773850828409</v>
      </c>
    </row>
    <row r="1396" spans="1:260" ht="13" customHeight="1">
      <c r="A1396" s="160" t="s">
        <v>19</v>
      </c>
      <c r="C1396" s="160">
        <v>621121</v>
      </c>
      <c r="D1396" s="160">
        <v>14120</v>
      </c>
      <c r="E1396" s="160" t="s">
        <v>614</v>
      </c>
      <c r="F1396" s="160" t="s">
        <v>614</v>
      </c>
      <c r="G1396" s="175"/>
      <c r="H1396" s="162" t="s">
        <v>2254</v>
      </c>
      <c r="I1396" s="162" t="s">
        <v>521</v>
      </c>
      <c r="J1396" s="160">
        <v>31</v>
      </c>
      <c r="Z1396" s="163"/>
      <c r="BT1396" s="480"/>
      <c r="BU1396" s="481"/>
      <c r="BV1396" s="482"/>
      <c r="BW1396" s="480"/>
      <c r="BX1396" s="480"/>
      <c r="BY1396" s="480"/>
      <c r="BZ1396" s="480"/>
      <c r="CA1396" s="481"/>
      <c r="CB1396" s="482"/>
      <c r="CC1396" s="480"/>
      <c r="CD1396" s="481"/>
      <c r="CE1396" s="483"/>
      <c r="CF1396" s="482"/>
      <c r="CG1396" s="480"/>
      <c r="CH1396" s="481"/>
      <c r="CI1396" s="483"/>
      <c r="CJ1396" s="482"/>
      <c r="CK1396" s="480"/>
      <c r="CL1396" s="481"/>
      <c r="CM1396" s="483"/>
      <c r="CN1396" s="482"/>
      <c r="CO1396" s="480"/>
      <c r="CP1396" s="481"/>
      <c r="CQ1396" s="483"/>
      <c r="CR1396" s="482"/>
      <c r="DH1396" s="183"/>
      <c r="DJ1396" s="163">
        <v>9</v>
      </c>
      <c r="DK1396" s="163">
        <v>9</v>
      </c>
      <c r="DL1396" s="163">
        <v>0</v>
      </c>
      <c r="DM1396" s="163">
        <v>2</v>
      </c>
      <c r="DN1396" s="163">
        <v>3</v>
      </c>
      <c r="DO1396" s="163">
        <v>0</v>
      </c>
      <c r="DP1396" s="163">
        <v>38.200000000000003</v>
      </c>
      <c r="DQ1396" s="163">
        <v>38.200000762939403</v>
      </c>
      <c r="DS1396" s="163">
        <v>183</v>
      </c>
      <c r="DT1396" s="163">
        <v>37</v>
      </c>
      <c r="DU1396" s="163">
        <v>27</v>
      </c>
      <c r="DV1396" s="163">
        <v>25</v>
      </c>
      <c r="DW1396" s="163">
        <v>8</v>
      </c>
      <c r="DX1396" s="163">
        <v>24</v>
      </c>
      <c r="DY1396" s="163">
        <v>0</v>
      </c>
      <c r="DZ1396" s="163">
        <v>4</v>
      </c>
      <c r="EA1396" s="163">
        <v>1</v>
      </c>
      <c r="EB1396" s="163">
        <v>0</v>
      </c>
      <c r="EC1396" s="163">
        <v>44</v>
      </c>
      <c r="ED1396" s="163">
        <v>10.241379983926899</v>
      </c>
      <c r="EE1396" s="163">
        <v>5.5862072639601603</v>
      </c>
      <c r="EF1396" s="163">
        <v>1.8620690879867201</v>
      </c>
      <c r="EG1396" s="163">
        <v>8.6120695319385803</v>
      </c>
      <c r="EH1396" s="163">
        <v>1.57758631065541</v>
      </c>
      <c r="EI1396" s="163">
        <v>122.372109755742</v>
      </c>
      <c r="EJ1396" s="163">
        <v>0.238709677419354</v>
      </c>
      <c r="EK1396" s="163">
        <v>0.28155339805825202</v>
      </c>
      <c r="EL1396" s="163">
        <v>0.45454545400000002</v>
      </c>
      <c r="EM1396" s="163">
        <v>0.16363636300000001</v>
      </c>
      <c r="EN1396" s="163">
        <v>0.38181818099999998</v>
      </c>
      <c r="EO1396" s="163">
        <v>0.11711712000000001</v>
      </c>
      <c r="EP1396" s="163">
        <v>0.46846847000000003</v>
      </c>
      <c r="EQ1396" s="163">
        <v>9.9075300000000005E-2</v>
      </c>
      <c r="ER1396" s="163">
        <v>6.6405790519669702E-2</v>
      </c>
      <c r="ES1396" s="163">
        <v>5.8189658999585001</v>
      </c>
      <c r="ET1396" s="163">
        <v>4.6500000000000004</v>
      </c>
      <c r="EU1396" s="163">
        <v>5.6719549761941197</v>
      </c>
      <c r="EV1396" s="163">
        <v>4.5839667523071697</v>
      </c>
      <c r="EW1396" s="163">
        <v>4.4633978088658104</v>
      </c>
      <c r="EX1396" s="283">
        <v>-0.12951199710369099</v>
      </c>
    </row>
    <row r="1397" spans="1:260" ht="13" customHeight="1">
      <c r="A1397" s="160" t="s">
        <v>19</v>
      </c>
      <c r="C1397" s="160">
        <v>682171</v>
      </c>
      <c r="D1397" s="160">
        <v>25174</v>
      </c>
      <c r="E1397" s="160" t="s">
        <v>164</v>
      </c>
      <c r="F1397" s="160" t="s">
        <v>164</v>
      </c>
      <c r="G1397" s="175"/>
      <c r="H1397" s="162" t="s">
        <v>3054</v>
      </c>
      <c r="I1397" s="162" t="s">
        <v>3055</v>
      </c>
      <c r="J1397" s="160">
        <v>31</v>
      </c>
      <c r="Z1397" s="163"/>
      <c r="BT1397" s="480"/>
      <c r="BU1397" s="481"/>
      <c r="BV1397" s="482"/>
      <c r="BW1397" s="480"/>
      <c r="BX1397" s="480"/>
      <c r="BY1397" s="480"/>
      <c r="BZ1397" s="480"/>
      <c r="CA1397" s="481"/>
      <c r="CB1397" s="482"/>
      <c r="CC1397" s="480"/>
      <c r="CD1397" s="481"/>
      <c r="CE1397" s="483"/>
      <c r="CF1397" s="482"/>
      <c r="CG1397" s="480"/>
      <c r="CH1397" s="481"/>
      <c r="CI1397" s="483"/>
      <c r="CJ1397" s="482"/>
      <c r="CK1397" s="480"/>
      <c r="CL1397" s="481"/>
      <c r="CM1397" s="483"/>
      <c r="CN1397" s="482"/>
      <c r="CO1397" s="480"/>
      <c r="CP1397" s="481"/>
      <c r="CQ1397" s="483"/>
      <c r="CR1397" s="482"/>
      <c r="DH1397" s="183"/>
      <c r="DJ1397" s="163">
        <v>15</v>
      </c>
      <c r="DK1397" s="163">
        <v>0</v>
      </c>
      <c r="DL1397" s="163">
        <v>0</v>
      </c>
      <c r="DM1397" s="163">
        <v>0</v>
      </c>
      <c r="DN1397" s="163">
        <v>1</v>
      </c>
      <c r="DO1397" s="163">
        <v>0</v>
      </c>
      <c r="DP1397" s="163">
        <v>12.2</v>
      </c>
      <c r="DR1397" s="163">
        <v>12.199999809265099</v>
      </c>
      <c r="DS1397" s="163">
        <v>63</v>
      </c>
      <c r="DT1397" s="163">
        <v>19</v>
      </c>
      <c r="DU1397" s="163">
        <v>11</v>
      </c>
      <c r="DV1397" s="163">
        <v>11</v>
      </c>
      <c r="DW1397" s="163">
        <v>3</v>
      </c>
      <c r="DX1397" s="163">
        <v>5</v>
      </c>
      <c r="DY1397" s="163">
        <v>0</v>
      </c>
      <c r="DZ1397" s="163">
        <v>1</v>
      </c>
      <c r="EA1397" s="163">
        <v>0</v>
      </c>
      <c r="EB1397" s="163">
        <v>0</v>
      </c>
      <c r="EC1397" s="163">
        <v>13</v>
      </c>
      <c r="ED1397" s="163">
        <v>9.2368439597770209</v>
      </c>
      <c r="EE1397" s="163">
        <v>3.5526322922219302</v>
      </c>
      <c r="EF1397" s="163">
        <v>2.1315793753331498</v>
      </c>
      <c r="EG1397" s="163">
        <v>13.500002710443299</v>
      </c>
      <c r="EH1397" s="163">
        <v>1.8947372225183601</v>
      </c>
      <c r="EI1397" s="163">
        <v>146.97325261143899</v>
      </c>
      <c r="EJ1397" s="163">
        <v>0.33333333333333298</v>
      </c>
      <c r="EK1397" s="163">
        <v>0.39024390243902402</v>
      </c>
      <c r="EL1397" s="163">
        <v>0.34090909000000003</v>
      </c>
      <c r="EM1397" s="163">
        <v>0.20454545399999999</v>
      </c>
      <c r="EN1397" s="163">
        <v>0.45454545400000002</v>
      </c>
      <c r="EO1397" s="163">
        <v>0.11363636000000001</v>
      </c>
      <c r="EP1397" s="163">
        <v>0.36363635999999999</v>
      </c>
      <c r="EQ1397" s="163">
        <v>0.10344828</v>
      </c>
      <c r="ER1397" s="163">
        <v>-1.1759510897362699</v>
      </c>
      <c r="ES1397" s="163">
        <v>7.8157910428882396</v>
      </c>
      <c r="ET1397" s="163">
        <v>6.87</v>
      </c>
      <c r="EU1397" s="163">
        <v>5.5331168219654501</v>
      </c>
      <c r="EV1397" s="163">
        <v>4.7824070763781998</v>
      </c>
      <c r="EW1397" s="163">
        <v>3.95830583224472</v>
      </c>
      <c r="EX1397" s="283">
        <v>-0.13394291698932601</v>
      </c>
    </row>
    <row r="1398" spans="1:260" ht="13" customHeight="1">
      <c r="A1398" s="160" t="s">
        <v>19</v>
      </c>
      <c r="C1398" s="160">
        <v>701121</v>
      </c>
      <c r="D1398" s="160">
        <v>31884</v>
      </c>
      <c r="E1398" s="160" t="s">
        <v>614</v>
      </c>
      <c r="F1398" s="160" t="s">
        <v>614</v>
      </c>
      <c r="G1398" s="175"/>
      <c r="H1398" s="162" t="s">
        <v>4499</v>
      </c>
      <c r="I1398" s="162" t="s">
        <v>145</v>
      </c>
      <c r="J1398" s="160">
        <v>26</v>
      </c>
      <c r="Z1398" s="163"/>
      <c r="BT1398" s="480"/>
      <c r="BU1398" s="481"/>
      <c r="BV1398" s="482"/>
      <c r="BW1398" s="480"/>
      <c r="BX1398" s="480"/>
      <c r="BY1398" s="480"/>
      <c r="BZ1398" s="480"/>
      <c r="CA1398" s="481"/>
      <c r="CB1398" s="482"/>
      <c r="CC1398" s="480"/>
      <c r="CD1398" s="481"/>
      <c r="CE1398" s="483"/>
      <c r="CF1398" s="482"/>
      <c r="CG1398" s="480"/>
      <c r="CH1398" s="481"/>
      <c r="CI1398" s="483"/>
      <c r="CJ1398" s="482"/>
      <c r="CK1398" s="480"/>
      <c r="CL1398" s="481"/>
      <c r="CM1398" s="483"/>
      <c r="CN1398" s="482"/>
      <c r="CO1398" s="480"/>
      <c r="CP1398" s="481"/>
      <c r="CQ1398" s="483"/>
      <c r="CR1398" s="482"/>
      <c r="DH1398" s="183"/>
      <c r="DJ1398" s="163">
        <v>7</v>
      </c>
      <c r="DK1398" s="163">
        <v>0</v>
      </c>
      <c r="DL1398" s="163">
        <v>0</v>
      </c>
      <c r="DM1398" s="163">
        <v>0</v>
      </c>
      <c r="DN1398" s="163">
        <v>0</v>
      </c>
      <c r="DO1398" s="163">
        <v>0</v>
      </c>
      <c r="DP1398" s="163">
        <v>8.1999999999999993</v>
      </c>
      <c r="DR1398" s="163">
        <v>8.1999998092651296</v>
      </c>
      <c r="DS1398" s="163">
        <v>43</v>
      </c>
      <c r="DT1398" s="163">
        <v>15</v>
      </c>
      <c r="DU1398" s="163">
        <v>7</v>
      </c>
      <c r="DV1398" s="163">
        <v>6</v>
      </c>
      <c r="DW1398" s="163">
        <v>2</v>
      </c>
      <c r="DX1398" s="163">
        <v>3</v>
      </c>
      <c r="DY1398" s="163">
        <v>0</v>
      </c>
      <c r="DZ1398" s="163">
        <v>1</v>
      </c>
      <c r="EA1398" s="163">
        <v>0</v>
      </c>
      <c r="EB1398" s="163">
        <v>0</v>
      </c>
      <c r="EC1398" s="163">
        <v>5</v>
      </c>
      <c r="ED1398" s="163">
        <v>5.1923080732131401</v>
      </c>
      <c r="EE1398" s="163">
        <v>3.1153848439278802</v>
      </c>
      <c r="EF1398" s="163">
        <v>2.0769232292852502</v>
      </c>
      <c r="EG1398" s="163">
        <v>15.5769242196394</v>
      </c>
      <c r="EH1398" s="163">
        <v>2.0769232292852502</v>
      </c>
      <c r="EI1398" s="163">
        <v>161.105275604702</v>
      </c>
      <c r="EJ1398" s="163">
        <v>0.38461538461538403</v>
      </c>
      <c r="EK1398" s="163">
        <v>0.40625</v>
      </c>
      <c r="EL1398" s="163">
        <v>0.36363636300000002</v>
      </c>
      <c r="EM1398" s="163">
        <v>0.303030303</v>
      </c>
      <c r="EN1398" s="163">
        <v>0.33333333300000001</v>
      </c>
      <c r="EO1398" s="163">
        <v>5.8823529999999999E-2</v>
      </c>
      <c r="EP1398" s="163">
        <v>0.41176470999999998</v>
      </c>
      <c r="EQ1398" s="163">
        <v>0.05</v>
      </c>
      <c r="ER1398" s="163">
        <v>-9.2813114221063503E-2</v>
      </c>
      <c r="ES1398" s="163">
        <v>6.2307696878557701</v>
      </c>
      <c r="ET1398" s="163">
        <v>5.44</v>
      </c>
      <c r="EU1398" s="163">
        <v>6.3165173773229597</v>
      </c>
      <c r="EV1398" s="163">
        <v>5.1880622740526796</v>
      </c>
      <c r="EW1398" s="163">
        <v>4.8693209716414101</v>
      </c>
      <c r="EX1398" s="283">
        <v>-0.139667749404907</v>
      </c>
    </row>
    <row r="1399" spans="1:260" ht="13" customHeight="1">
      <c r="A1399" s="160" t="s">
        <v>19</v>
      </c>
      <c r="C1399" s="160">
        <v>666120</v>
      </c>
      <c r="D1399" s="160">
        <v>19951</v>
      </c>
      <c r="E1399" s="160" t="s">
        <v>18</v>
      </c>
      <c r="F1399" s="160" t="s">
        <v>18</v>
      </c>
      <c r="G1399" s="175"/>
      <c r="H1399" s="162" t="s">
        <v>117</v>
      </c>
      <c r="I1399" s="162" t="s">
        <v>557</v>
      </c>
      <c r="J1399" s="160">
        <v>27</v>
      </c>
      <c r="Z1399" s="163"/>
      <c r="BT1399" s="480"/>
      <c r="BU1399" s="481"/>
      <c r="BV1399" s="482"/>
      <c r="BW1399" s="480"/>
      <c r="BX1399" s="480"/>
      <c r="BY1399" s="480"/>
      <c r="BZ1399" s="480"/>
      <c r="CA1399" s="481"/>
      <c r="CB1399" s="482"/>
      <c r="CC1399" s="480"/>
      <c r="CD1399" s="481"/>
      <c r="CE1399" s="483"/>
      <c r="CF1399" s="482"/>
      <c r="CG1399" s="480"/>
      <c r="CH1399" s="481"/>
      <c r="CI1399" s="483"/>
      <c r="CJ1399" s="482"/>
      <c r="CK1399" s="480"/>
      <c r="CL1399" s="481"/>
      <c r="CM1399" s="483"/>
      <c r="CN1399" s="482"/>
      <c r="CO1399" s="480"/>
      <c r="CP1399" s="481"/>
      <c r="CQ1399" s="483"/>
      <c r="CR1399" s="482"/>
      <c r="DH1399" s="183"/>
      <c r="DJ1399" s="163">
        <v>7</v>
      </c>
      <c r="DK1399" s="163">
        <v>0</v>
      </c>
      <c r="DL1399" s="163">
        <v>0</v>
      </c>
      <c r="DM1399" s="163">
        <v>0</v>
      </c>
      <c r="DN1399" s="163">
        <v>1</v>
      </c>
      <c r="DO1399" s="163">
        <v>0</v>
      </c>
      <c r="DP1399" s="163">
        <v>9.1</v>
      </c>
      <c r="DR1399" s="163">
        <v>9.1000003814697195</v>
      </c>
      <c r="DS1399" s="163">
        <v>51</v>
      </c>
      <c r="DT1399" s="163">
        <v>17</v>
      </c>
      <c r="DU1399" s="163">
        <v>13</v>
      </c>
      <c r="DV1399" s="163">
        <v>12</v>
      </c>
      <c r="DW1399" s="163">
        <v>2</v>
      </c>
      <c r="DX1399" s="163">
        <v>7</v>
      </c>
      <c r="DY1399" s="163">
        <v>1</v>
      </c>
      <c r="DZ1399" s="163">
        <v>0</v>
      </c>
      <c r="EA1399" s="163">
        <v>2</v>
      </c>
      <c r="EB1399" s="163">
        <v>0</v>
      </c>
      <c r="EC1399" s="163">
        <v>8</v>
      </c>
      <c r="ED1399" s="163">
        <v>7.7142859770327199</v>
      </c>
      <c r="EE1399" s="163">
        <v>6.7500002299036304</v>
      </c>
      <c r="EF1399" s="163">
        <v>1.92857149425818</v>
      </c>
      <c r="EG1399" s="163">
        <v>16.392857701194501</v>
      </c>
      <c r="EH1399" s="163">
        <v>2.5714286590109001</v>
      </c>
      <c r="EI1399" s="163">
        <v>199.463666719326</v>
      </c>
      <c r="EJ1399" s="163">
        <v>0.38636363636363602</v>
      </c>
      <c r="EK1399" s="163">
        <v>0.441176470588235</v>
      </c>
      <c r="EL1399" s="163">
        <v>0.41176470500000001</v>
      </c>
      <c r="EM1399" s="163">
        <v>0.20588235199999999</v>
      </c>
      <c r="EN1399" s="163">
        <v>0.382352941</v>
      </c>
      <c r="EO1399" s="163">
        <v>8.3333329999999997E-2</v>
      </c>
      <c r="EP1399" s="163">
        <v>0.41666667000000002</v>
      </c>
      <c r="EQ1399" s="163">
        <v>9.8522170000000006E-2</v>
      </c>
      <c r="ER1399" s="163">
        <v>-0.52955380830588905</v>
      </c>
      <c r="ES1399" s="163">
        <v>11.571428965549</v>
      </c>
      <c r="ET1399" s="163">
        <v>5.23</v>
      </c>
      <c r="EU1399" s="163">
        <v>6.4071765941016503</v>
      </c>
      <c r="EV1399" s="163">
        <v>5.6753006051328398</v>
      </c>
      <c r="EW1399" s="163">
        <v>5.2394175663166198</v>
      </c>
      <c r="EX1399" s="283">
        <v>-0.14729826152324599</v>
      </c>
    </row>
    <row r="1400" spans="1:260" ht="13" customHeight="1">
      <c r="A1400" s="160" t="s">
        <v>19</v>
      </c>
      <c r="C1400" s="160">
        <v>684974</v>
      </c>
      <c r="D1400" s="160">
        <v>33248</v>
      </c>
      <c r="E1400" s="160" t="s">
        <v>563</v>
      </c>
      <c r="F1400" s="160" t="s">
        <v>563</v>
      </c>
      <c r="G1400" s="175"/>
      <c r="H1400" s="162" t="s">
        <v>4503</v>
      </c>
      <c r="I1400" s="162" t="s">
        <v>199</v>
      </c>
      <c r="J1400" s="160">
        <v>25</v>
      </c>
      <c r="Z1400" s="163"/>
      <c r="BT1400" s="480"/>
      <c r="BU1400" s="481"/>
      <c r="BV1400" s="482"/>
      <c r="BW1400" s="480"/>
      <c r="BX1400" s="480"/>
      <c r="BY1400" s="480"/>
      <c r="BZ1400" s="480"/>
      <c r="CA1400" s="481"/>
      <c r="CB1400" s="482"/>
      <c r="CC1400" s="480"/>
      <c r="CD1400" s="481"/>
      <c r="CE1400" s="483"/>
      <c r="CF1400" s="482"/>
      <c r="CG1400" s="480"/>
      <c r="CH1400" s="481"/>
      <c r="CI1400" s="483"/>
      <c r="CJ1400" s="482"/>
      <c r="CK1400" s="480"/>
      <c r="CL1400" s="481"/>
      <c r="CM1400" s="483"/>
      <c r="CN1400" s="482"/>
      <c r="CO1400" s="480"/>
      <c r="CP1400" s="481"/>
      <c r="CQ1400" s="483"/>
      <c r="CR1400" s="482"/>
      <c r="DH1400" s="183"/>
      <c r="DJ1400" s="163">
        <v>6</v>
      </c>
      <c r="DK1400" s="163">
        <v>0</v>
      </c>
      <c r="DL1400" s="163">
        <v>0</v>
      </c>
      <c r="DM1400" s="163">
        <v>0</v>
      </c>
      <c r="DN1400" s="163">
        <v>0</v>
      </c>
      <c r="DO1400" s="163">
        <v>0</v>
      </c>
      <c r="DP1400" s="163">
        <v>7</v>
      </c>
      <c r="DR1400" s="163">
        <v>7</v>
      </c>
      <c r="DS1400" s="163">
        <v>34</v>
      </c>
      <c r="DT1400" s="163">
        <v>8</v>
      </c>
      <c r="DU1400" s="163">
        <v>7</v>
      </c>
      <c r="DV1400" s="163">
        <v>7</v>
      </c>
      <c r="DW1400" s="163">
        <v>1</v>
      </c>
      <c r="DX1400" s="163">
        <v>7</v>
      </c>
      <c r="DY1400" s="163">
        <v>0</v>
      </c>
      <c r="DZ1400" s="163">
        <v>1</v>
      </c>
      <c r="EA1400" s="163">
        <v>0</v>
      </c>
      <c r="EB1400" s="163">
        <v>0</v>
      </c>
      <c r="EC1400" s="163">
        <v>5</v>
      </c>
      <c r="ED1400" s="163">
        <v>6.4285723043948897</v>
      </c>
      <c r="EE1400" s="163">
        <v>9.0000012261528592</v>
      </c>
      <c r="EF1400" s="163">
        <v>1.2857144608789799</v>
      </c>
      <c r="EG1400" s="163">
        <v>10.2857156870318</v>
      </c>
      <c r="EH1400" s="163">
        <v>2.1428574347982998</v>
      </c>
      <c r="EI1400" s="163">
        <v>165.383033099702</v>
      </c>
      <c r="EJ1400" s="163">
        <v>0.30769230769230699</v>
      </c>
      <c r="EK1400" s="163">
        <v>0.35</v>
      </c>
      <c r="EL1400" s="163">
        <v>0.45</v>
      </c>
      <c r="EM1400" s="163">
        <v>0.15</v>
      </c>
      <c r="EN1400" s="163">
        <v>0.4</v>
      </c>
      <c r="EO1400" s="163">
        <v>4.7619050000000003E-2</v>
      </c>
      <c r="EP1400" s="163">
        <v>0.28571428999999998</v>
      </c>
      <c r="EQ1400" s="163">
        <v>0.08</v>
      </c>
      <c r="ER1400" s="163">
        <v>-0.37138567262332001</v>
      </c>
      <c r="ES1400" s="163">
        <v>9.0000012261528592</v>
      </c>
      <c r="ET1400" s="163">
        <v>4.68</v>
      </c>
      <c r="EU1400" s="163">
        <v>6.9428912921828303</v>
      </c>
      <c r="EV1400" s="163">
        <v>6.7709490858079597</v>
      </c>
      <c r="EW1400" s="163">
        <v>6.51445361344883</v>
      </c>
      <c r="EX1400" s="283">
        <v>-0.16277915239334101</v>
      </c>
    </row>
    <row r="1401" spans="1:260" ht="13" customHeight="1">
      <c r="A1401" s="160" t="s">
        <v>19</v>
      </c>
      <c r="C1401" s="160">
        <v>696270</v>
      </c>
      <c r="D1401" s="160">
        <v>35325</v>
      </c>
      <c r="E1401" s="160" t="s">
        <v>18</v>
      </c>
      <c r="F1401" s="160" t="s">
        <v>18</v>
      </c>
      <c r="G1401" s="175"/>
      <c r="H1401" s="162" t="s">
        <v>186</v>
      </c>
      <c r="I1401" s="162" t="s">
        <v>549</v>
      </c>
      <c r="J1401" s="160">
        <v>22</v>
      </c>
      <c r="Z1401" s="163"/>
      <c r="BT1401" s="480"/>
      <c r="BU1401" s="481"/>
      <c r="BV1401" s="482"/>
      <c r="BW1401" s="480"/>
      <c r="BX1401" s="480"/>
      <c r="BY1401" s="480"/>
      <c r="BZ1401" s="480"/>
      <c r="CA1401" s="481"/>
      <c r="CB1401" s="482"/>
      <c r="CC1401" s="480"/>
      <c r="CD1401" s="481"/>
      <c r="CE1401" s="483"/>
      <c r="CF1401" s="482"/>
      <c r="CG1401" s="480"/>
      <c r="CH1401" s="481"/>
      <c r="CI1401" s="483"/>
      <c r="CJ1401" s="482"/>
      <c r="CK1401" s="480"/>
      <c r="CL1401" s="481"/>
      <c r="CM1401" s="483"/>
      <c r="CN1401" s="482"/>
      <c r="CO1401" s="480"/>
      <c r="CP1401" s="481"/>
      <c r="CQ1401" s="483"/>
      <c r="CR1401" s="482"/>
      <c r="DH1401" s="183"/>
      <c r="DJ1401" s="163">
        <v>14</v>
      </c>
      <c r="DK1401" s="163">
        <v>0</v>
      </c>
      <c r="DL1401" s="163">
        <v>0</v>
      </c>
      <c r="DM1401" s="163">
        <v>1</v>
      </c>
      <c r="DN1401" s="163">
        <v>1</v>
      </c>
      <c r="DO1401" s="163">
        <v>1</v>
      </c>
      <c r="DP1401" s="163">
        <v>14.2</v>
      </c>
      <c r="DR1401" s="163">
        <v>14.199999809265099</v>
      </c>
      <c r="DS1401" s="163">
        <v>72</v>
      </c>
      <c r="DT1401" s="163">
        <v>24</v>
      </c>
      <c r="DU1401" s="163">
        <v>15</v>
      </c>
      <c r="DV1401" s="163">
        <v>12</v>
      </c>
      <c r="DW1401" s="163">
        <v>4</v>
      </c>
      <c r="DX1401" s="163">
        <v>5</v>
      </c>
      <c r="DY1401" s="163">
        <v>1</v>
      </c>
      <c r="DZ1401" s="163">
        <v>0</v>
      </c>
      <c r="EA1401" s="163">
        <v>0</v>
      </c>
      <c r="EB1401" s="163">
        <v>0</v>
      </c>
      <c r="EC1401" s="163">
        <v>16</v>
      </c>
      <c r="ED1401" s="163">
        <v>9.81818352060899</v>
      </c>
      <c r="EE1401" s="163">
        <v>3.0681823501903098</v>
      </c>
      <c r="EF1401" s="163">
        <v>2.45454588015224</v>
      </c>
      <c r="EG1401" s="163">
        <v>14.7272752809134</v>
      </c>
      <c r="EH1401" s="163">
        <v>1.97727307012264</v>
      </c>
      <c r="EI1401" s="163">
        <v>153.37549237074501</v>
      </c>
      <c r="EJ1401" s="163">
        <v>0.35820895522388002</v>
      </c>
      <c r="EK1401" s="163">
        <v>0.42553191489361702</v>
      </c>
      <c r="EL1401" s="163">
        <v>0.49019607799999998</v>
      </c>
      <c r="EM1401" s="163">
        <v>0.13725490100000001</v>
      </c>
      <c r="EN1401" s="163">
        <v>0.37254901899999998</v>
      </c>
      <c r="EO1401" s="163">
        <v>7.843137E-2</v>
      </c>
      <c r="EP1401" s="163">
        <v>0.35294118000000002</v>
      </c>
      <c r="EQ1401" s="163">
        <v>0.11231884</v>
      </c>
      <c r="ER1401" s="163">
        <v>0.49687515380834302</v>
      </c>
      <c r="ES1401" s="163">
        <v>7.3636376404567399</v>
      </c>
      <c r="ET1401" s="163">
        <v>3.64</v>
      </c>
      <c r="EU1401" s="163">
        <v>5.4721119596939101</v>
      </c>
      <c r="EV1401" s="163">
        <v>3.83687039490948</v>
      </c>
      <c r="EW1401" s="163">
        <v>3.4507075218019798</v>
      </c>
      <c r="EX1401" s="283">
        <v>-0.165999725461006</v>
      </c>
    </row>
    <row r="1402" spans="1:260" ht="13" customHeight="1">
      <c r="A1402" s="160" t="s">
        <v>19</v>
      </c>
      <c r="C1402" s="160">
        <v>669371</v>
      </c>
      <c r="D1402" s="160">
        <v>27570</v>
      </c>
      <c r="E1402" s="160" t="s">
        <v>2171</v>
      </c>
      <c r="F1402" s="160" t="s">
        <v>2171</v>
      </c>
      <c r="G1402" s="175"/>
      <c r="H1402" s="162" t="s">
        <v>2217</v>
      </c>
      <c r="I1402" s="162" t="s">
        <v>244</v>
      </c>
      <c r="J1402" s="160">
        <v>25</v>
      </c>
      <c r="Z1402" s="163"/>
      <c r="BT1402" s="480"/>
      <c r="BU1402" s="481"/>
      <c r="BV1402" s="482"/>
      <c r="BW1402" s="480"/>
      <c r="BX1402" s="480"/>
      <c r="BY1402" s="480"/>
      <c r="BZ1402" s="480"/>
      <c r="CA1402" s="481"/>
      <c r="CB1402" s="482"/>
      <c r="CC1402" s="480"/>
      <c r="CD1402" s="481"/>
      <c r="CE1402" s="483"/>
      <c r="CF1402" s="482"/>
      <c r="CG1402" s="480"/>
      <c r="CH1402" s="481"/>
      <c r="CI1402" s="483"/>
      <c r="CJ1402" s="482"/>
      <c r="CK1402" s="480"/>
      <c r="CL1402" s="481"/>
      <c r="CM1402" s="483"/>
      <c r="CN1402" s="482"/>
      <c r="CO1402" s="480"/>
      <c r="CP1402" s="481"/>
      <c r="CQ1402" s="483"/>
      <c r="CR1402" s="482"/>
      <c r="DH1402" s="183"/>
      <c r="DJ1402" s="163">
        <v>32</v>
      </c>
      <c r="DK1402" s="163">
        <v>0</v>
      </c>
      <c r="DL1402" s="163">
        <v>0</v>
      </c>
      <c r="DM1402" s="163">
        <v>1</v>
      </c>
      <c r="DN1402" s="163">
        <v>1</v>
      </c>
      <c r="DO1402" s="163">
        <v>0</v>
      </c>
      <c r="DP1402" s="163">
        <v>31.2</v>
      </c>
      <c r="DR1402" s="163">
        <v>31.2000007629394</v>
      </c>
      <c r="DS1402" s="163">
        <v>139</v>
      </c>
      <c r="DT1402" s="163">
        <v>24</v>
      </c>
      <c r="DU1402" s="163">
        <v>14</v>
      </c>
      <c r="DV1402" s="163">
        <v>13</v>
      </c>
      <c r="DW1402" s="163">
        <v>5</v>
      </c>
      <c r="DX1402" s="163">
        <v>16</v>
      </c>
      <c r="DY1402" s="163">
        <v>1</v>
      </c>
      <c r="DZ1402" s="163">
        <v>7</v>
      </c>
      <c r="EA1402" s="163">
        <v>0</v>
      </c>
      <c r="EB1402" s="163">
        <v>1</v>
      </c>
      <c r="EC1402" s="163">
        <v>31</v>
      </c>
      <c r="ED1402" s="163">
        <v>8.8105280847103895</v>
      </c>
      <c r="EE1402" s="163">
        <v>4.5473693340440704</v>
      </c>
      <c r="EF1402" s="163">
        <v>1.42105291688877</v>
      </c>
      <c r="EG1402" s="163">
        <v>6.8210540010661003</v>
      </c>
      <c r="EH1402" s="163">
        <v>1.2631581483455701</v>
      </c>
      <c r="EI1402" s="163">
        <v>97.488952118580201</v>
      </c>
      <c r="EJ1402" s="163">
        <v>0.20689655172413701</v>
      </c>
      <c r="EK1402" s="163">
        <v>0.23749999999999999</v>
      </c>
      <c r="EL1402" s="163">
        <v>0.29411764699999998</v>
      </c>
      <c r="EM1402" s="163">
        <v>0.211764705</v>
      </c>
      <c r="EN1402" s="163">
        <v>0.49411764699999999</v>
      </c>
      <c r="EO1402" s="163">
        <v>9.4117649999999997E-2</v>
      </c>
      <c r="EP1402" s="163">
        <v>0.37647058999999999</v>
      </c>
      <c r="EQ1402" s="163">
        <v>9.5505619999999999E-2</v>
      </c>
      <c r="ER1402" s="163">
        <v>-0.25463061782148699</v>
      </c>
      <c r="ES1402" s="163">
        <v>3.6947375839108001</v>
      </c>
      <c r="ET1402" s="163">
        <v>4.5599999999999996</v>
      </c>
      <c r="EU1402" s="163">
        <v>5.3594325765679303</v>
      </c>
      <c r="EV1402" s="163">
        <v>5.2625207079506504</v>
      </c>
      <c r="EW1402" s="163">
        <v>4.2620366381905104</v>
      </c>
      <c r="EX1402" s="283">
        <v>-0.16731803119182501</v>
      </c>
    </row>
    <row r="1403" spans="1:260" ht="13" customHeight="1">
      <c r="A1403" s="160" t="s">
        <v>19</v>
      </c>
      <c r="C1403" s="160">
        <v>669020</v>
      </c>
      <c r="D1403" s="160">
        <v>22200</v>
      </c>
      <c r="E1403" s="160" t="s">
        <v>246</v>
      </c>
      <c r="F1403" s="160" t="s">
        <v>246</v>
      </c>
      <c r="G1403" s="175"/>
      <c r="H1403" s="162" t="s">
        <v>4387</v>
      </c>
      <c r="I1403" s="162" t="s">
        <v>549</v>
      </c>
      <c r="J1403" s="160">
        <v>27</v>
      </c>
      <c r="Z1403" s="163"/>
      <c r="BT1403" s="480"/>
      <c r="BU1403" s="481"/>
      <c r="BV1403" s="482"/>
      <c r="BW1403" s="480"/>
      <c r="BX1403" s="480"/>
      <c r="BY1403" s="480"/>
      <c r="BZ1403" s="480"/>
      <c r="CA1403" s="481"/>
      <c r="CB1403" s="482"/>
      <c r="CC1403" s="480"/>
      <c r="CD1403" s="481"/>
      <c r="CE1403" s="483"/>
      <c r="CF1403" s="482"/>
      <c r="CG1403" s="480"/>
      <c r="CH1403" s="481"/>
      <c r="CI1403" s="483"/>
      <c r="CJ1403" s="482"/>
      <c r="CK1403" s="480"/>
      <c r="CL1403" s="481"/>
      <c r="CM1403" s="483"/>
      <c r="CN1403" s="482"/>
      <c r="CO1403" s="480"/>
      <c r="CP1403" s="481"/>
      <c r="CQ1403" s="483"/>
      <c r="CR1403" s="482"/>
      <c r="DH1403" s="183"/>
      <c r="DJ1403" s="163">
        <v>18</v>
      </c>
      <c r="DK1403" s="163">
        <v>1</v>
      </c>
      <c r="DL1403" s="163">
        <v>0</v>
      </c>
      <c r="DM1403" s="163">
        <v>0</v>
      </c>
      <c r="DN1403" s="163">
        <v>0</v>
      </c>
      <c r="DO1403" s="163">
        <v>0</v>
      </c>
      <c r="DP1403" s="163">
        <v>23.2</v>
      </c>
      <c r="DQ1403" s="163">
        <v>1</v>
      </c>
      <c r="DR1403" s="163">
        <v>22.2000007629394</v>
      </c>
      <c r="DS1403" s="163">
        <v>107</v>
      </c>
      <c r="DT1403" s="163">
        <v>30</v>
      </c>
      <c r="DU1403" s="163">
        <v>20</v>
      </c>
      <c r="DV1403" s="163">
        <v>19</v>
      </c>
      <c r="DW1403" s="163">
        <v>4</v>
      </c>
      <c r="DX1403" s="163">
        <v>11</v>
      </c>
      <c r="DY1403" s="163">
        <v>0</v>
      </c>
      <c r="DZ1403" s="163">
        <v>0</v>
      </c>
      <c r="EA1403" s="163">
        <v>1</v>
      </c>
      <c r="EB1403" s="163">
        <v>1</v>
      </c>
      <c r="EC1403" s="163">
        <v>14</v>
      </c>
      <c r="ED1403" s="163">
        <v>5.3239446631313996</v>
      </c>
      <c r="EE1403" s="163">
        <v>4.1830993781746697</v>
      </c>
      <c r="EF1403" s="163">
        <v>1.5211270466089699</v>
      </c>
      <c r="EG1403" s="163">
        <v>11.408452849567301</v>
      </c>
      <c r="EH1403" s="163">
        <v>1.73239469197133</v>
      </c>
      <c r="EI1403" s="163">
        <v>133.704036503488</v>
      </c>
      <c r="EJ1403" s="163">
        <v>0.3125</v>
      </c>
      <c r="EK1403" s="163">
        <v>0.33333333333333298</v>
      </c>
      <c r="EL1403" s="163">
        <v>0.46250000000000002</v>
      </c>
      <c r="EM1403" s="163">
        <v>0.21249999999999999</v>
      </c>
      <c r="EN1403" s="163">
        <v>0.32500000000000001</v>
      </c>
      <c r="EO1403" s="163">
        <v>6.097561E-2</v>
      </c>
      <c r="EP1403" s="163">
        <v>0.34146341000000002</v>
      </c>
      <c r="EQ1403" s="163">
        <v>7.713499E-2</v>
      </c>
      <c r="ER1403" s="163">
        <v>0.88306247536684301</v>
      </c>
      <c r="ES1403" s="163">
        <v>7.2253534713926202</v>
      </c>
      <c r="ET1403" s="163">
        <v>4.47</v>
      </c>
      <c r="EU1403" s="163">
        <v>5.4941990666767699</v>
      </c>
      <c r="EV1403" s="163">
        <v>4.9169446766276401</v>
      </c>
      <c r="EW1403" s="163">
        <v>4.9639280000241497</v>
      </c>
      <c r="EX1403" s="283">
        <v>-0.18251619115471801</v>
      </c>
    </row>
    <row r="1404" spans="1:260" ht="13" customHeight="1">
      <c r="A1404" s="160" t="s">
        <v>19</v>
      </c>
      <c r="C1404" s="160">
        <v>693313</v>
      </c>
      <c r="D1404" s="160">
        <v>30084</v>
      </c>
      <c r="E1404" s="160" t="s">
        <v>2177</v>
      </c>
      <c r="F1404" s="160" t="s">
        <v>2177</v>
      </c>
      <c r="G1404" s="175"/>
      <c r="H1404" s="162" t="s">
        <v>4441</v>
      </c>
      <c r="I1404" s="162" t="s">
        <v>724</v>
      </c>
      <c r="J1404" s="160">
        <v>26</v>
      </c>
      <c r="Z1404" s="163"/>
      <c r="BT1404" s="480"/>
      <c r="BU1404" s="481"/>
      <c r="BV1404" s="482"/>
      <c r="BW1404" s="480"/>
      <c r="BX1404" s="480"/>
      <c r="BY1404" s="480"/>
      <c r="BZ1404" s="480"/>
      <c r="CA1404" s="481"/>
      <c r="CB1404" s="482"/>
      <c r="CC1404" s="480"/>
      <c r="CD1404" s="481"/>
      <c r="CE1404" s="483"/>
      <c r="CF1404" s="482"/>
      <c r="CG1404" s="480"/>
      <c r="CH1404" s="481"/>
      <c r="CI1404" s="483"/>
      <c r="CJ1404" s="482"/>
      <c r="CK1404" s="480"/>
      <c r="CL1404" s="481"/>
      <c r="CM1404" s="483"/>
      <c r="CN1404" s="482"/>
      <c r="CO1404" s="480"/>
      <c r="CP1404" s="481"/>
      <c r="CQ1404" s="483"/>
      <c r="CR1404" s="482"/>
      <c r="DH1404" s="183"/>
      <c r="DJ1404" s="163">
        <v>2</v>
      </c>
      <c r="DK1404" s="163">
        <v>0</v>
      </c>
      <c r="DL1404" s="163">
        <v>0</v>
      </c>
      <c r="DM1404" s="163">
        <v>0</v>
      </c>
      <c r="DN1404" s="163">
        <v>0</v>
      </c>
      <c r="DO1404" s="163">
        <v>0</v>
      </c>
      <c r="DP1404" s="163">
        <v>4</v>
      </c>
      <c r="DR1404" s="163">
        <v>4</v>
      </c>
      <c r="DS1404" s="163">
        <v>18</v>
      </c>
      <c r="DT1404" s="163">
        <v>7</v>
      </c>
      <c r="DU1404" s="163">
        <v>4</v>
      </c>
      <c r="DV1404" s="163">
        <v>2</v>
      </c>
      <c r="DW1404" s="163">
        <v>3</v>
      </c>
      <c r="DX1404" s="163">
        <v>0</v>
      </c>
      <c r="DY1404" s="163">
        <v>0</v>
      </c>
      <c r="DZ1404" s="163">
        <v>0</v>
      </c>
      <c r="EA1404" s="163">
        <v>0</v>
      </c>
      <c r="EB1404" s="163">
        <v>0</v>
      </c>
      <c r="EC1404" s="163">
        <v>2</v>
      </c>
      <c r="ED1404" s="163">
        <v>4.5</v>
      </c>
      <c r="EE1404" s="163">
        <v>0</v>
      </c>
      <c r="EF1404" s="163">
        <v>6.75</v>
      </c>
      <c r="EG1404" s="163">
        <v>15.75</v>
      </c>
      <c r="EH1404" s="163">
        <v>1.75</v>
      </c>
      <c r="EI1404" s="163">
        <v>135.06279196390901</v>
      </c>
      <c r="EJ1404" s="163">
        <v>0.38888888888888801</v>
      </c>
      <c r="EK1404" s="163">
        <v>0.30769230769230699</v>
      </c>
      <c r="EL1404" s="163">
        <v>0.6</v>
      </c>
      <c r="EM1404" s="163">
        <v>0.133333333</v>
      </c>
      <c r="EN1404" s="163">
        <v>0.266666666</v>
      </c>
      <c r="EO1404" s="163">
        <v>0.25</v>
      </c>
      <c r="EP1404" s="163">
        <v>0.4375</v>
      </c>
      <c r="EQ1404" s="163">
        <v>8.5714289999999999E-2</v>
      </c>
      <c r="ER1404" s="163">
        <v>-0.33423535251085601</v>
      </c>
      <c r="ES1404" s="163">
        <v>4.5</v>
      </c>
      <c r="ET1404" s="163">
        <v>7.73</v>
      </c>
      <c r="EU1404" s="163">
        <v>11.8357479095458</v>
      </c>
      <c r="EV1404" s="163">
        <v>3.56029849946498</v>
      </c>
      <c r="EW1404" s="163">
        <v>3.4210802139033198</v>
      </c>
      <c r="EX1404" s="283">
        <v>-0.22624252736568401</v>
      </c>
    </row>
    <row r="1405" spans="1:260" ht="13" customHeight="1">
      <c r="A1405" s="160" t="s">
        <v>19</v>
      </c>
      <c r="C1405" s="160">
        <v>534910</v>
      </c>
      <c r="D1405" s="160">
        <v>13287</v>
      </c>
      <c r="E1405" s="160" t="s">
        <v>598</v>
      </c>
      <c r="F1405" s="160" t="s">
        <v>598</v>
      </c>
      <c r="G1405" s="175"/>
      <c r="H1405" s="162" t="s">
        <v>1728</v>
      </c>
      <c r="I1405" s="162" t="s">
        <v>135</v>
      </c>
      <c r="J1405" s="160">
        <v>35</v>
      </c>
      <c r="Z1405" s="163"/>
      <c r="BT1405" s="480"/>
      <c r="BU1405" s="481"/>
      <c r="BV1405" s="482"/>
      <c r="BW1405" s="480"/>
      <c r="BX1405" s="480"/>
      <c r="BY1405" s="480"/>
      <c r="BZ1405" s="480"/>
      <c r="CA1405" s="481"/>
      <c r="CB1405" s="482"/>
      <c r="CC1405" s="480"/>
      <c r="CD1405" s="481"/>
      <c r="CE1405" s="483"/>
      <c r="CF1405" s="482"/>
      <c r="CG1405" s="480"/>
      <c r="CH1405" s="481"/>
      <c r="CI1405" s="483"/>
      <c r="CJ1405" s="482"/>
      <c r="CK1405" s="480"/>
      <c r="CL1405" s="481"/>
      <c r="CM1405" s="483"/>
      <c r="CN1405" s="482"/>
      <c r="CO1405" s="480"/>
      <c r="CP1405" s="481"/>
      <c r="CQ1405" s="483"/>
      <c r="CR1405" s="482"/>
      <c r="DH1405" s="183"/>
      <c r="DJ1405" s="163">
        <v>3</v>
      </c>
      <c r="DK1405" s="163">
        <v>0</v>
      </c>
      <c r="DL1405" s="163">
        <v>0</v>
      </c>
      <c r="DM1405" s="163">
        <v>0</v>
      </c>
      <c r="DN1405" s="163">
        <v>1</v>
      </c>
      <c r="DO1405" s="163">
        <v>0</v>
      </c>
      <c r="DP1405" s="163">
        <v>5</v>
      </c>
      <c r="DR1405" s="163">
        <v>5</v>
      </c>
      <c r="DS1405" s="163">
        <v>25</v>
      </c>
      <c r="DT1405" s="163">
        <v>6</v>
      </c>
      <c r="DU1405" s="163">
        <v>4</v>
      </c>
      <c r="DV1405" s="163">
        <v>3</v>
      </c>
      <c r="DW1405" s="163">
        <v>1</v>
      </c>
      <c r="DX1405" s="163">
        <v>5</v>
      </c>
      <c r="DY1405" s="163">
        <v>3</v>
      </c>
      <c r="DZ1405" s="163">
        <v>1</v>
      </c>
      <c r="EA1405" s="163">
        <v>0</v>
      </c>
      <c r="EB1405" s="163">
        <v>1</v>
      </c>
      <c r="EC1405" s="163">
        <v>3</v>
      </c>
      <c r="ED1405" s="163">
        <v>5.4</v>
      </c>
      <c r="EE1405" s="163">
        <v>9</v>
      </c>
      <c r="EF1405" s="163">
        <v>1.8</v>
      </c>
      <c r="EG1405" s="163">
        <v>10.8</v>
      </c>
      <c r="EH1405" s="163">
        <v>2.2000000000000002</v>
      </c>
      <c r="EI1405" s="163">
        <v>170.65224238082001</v>
      </c>
      <c r="EJ1405" s="163">
        <v>0.31578947368421001</v>
      </c>
      <c r="EK1405" s="163">
        <v>0.33333333333333298</v>
      </c>
      <c r="EL1405" s="163">
        <v>0.73333333300000003</v>
      </c>
      <c r="EM1405" s="163">
        <v>0.2</v>
      </c>
      <c r="EN1405" s="163">
        <v>6.6666665999999999E-2</v>
      </c>
      <c r="EO1405" s="163">
        <v>6.25E-2</v>
      </c>
      <c r="EP1405" s="163">
        <v>0.5625</v>
      </c>
      <c r="EQ1405" s="163">
        <v>8.860759E-2</v>
      </c>
      <c r="ER1405" s="163">
        <v>0.33998190527508199</v>
      </c>
      <c r="ES1405" s="163">
        <v>5.4</v>
      </c>
      <c r="ET1405" s="163">
        <v>5.91</v>
      </c>
      <c r="EU1405" s="163">
        <v>8.0857479095458906</v>
      </c>
      <c r="EV1405" s="163">
        <v>5.7806580275297099</v>
      </c>
      <c r="EW1405" s="163">
        <v>5.7091252757629301</v>
      </c>
      <c r="EX1405" s="283">
        <v>-0.23560236394405301</v>
      </c>
      <c r="FA1405" s="167"/>
      <c r="FB1405" s="167"/>
      <c r="FC1405" s="167"/>
      <c r="FD1405" s="167"/>
      <c r="FE1405" s="167"/>
      <c r="FF1405" s="167"/>
      <c r="FG1405" s="167"/>
      <c r="FH1405" s="167"/>
      <c r="FI1405" s="167"/>
      <c r="FJ1405" s="167"/>
      <c r="FK1405" s="167"/>
      <c r="FL1405" s="167"/>
      <c r="FM1405" s="167"/>
      <c r="FN1405" s="167"/>
      <c r="FO1405" s="167"/>
      <c r="FP1405" s="167"/>
      <c r="FQ1405" s="167"/>
      <c r="FR1405" s="167"/>
      <c r="FS1405" s="167"/>
      <c r="FT1405" s="167"/>
      <c r="FU1405" s="167"/>
      <c r="FV1405" s="167"/>
      <c r="FW1405" s="167"/>
      <c r="FX1405" s="167"/>
      <c r="FY1405" s="167"/>
      <c r="FZ1405" s="167"/>
      <c r="GA1405" s="167"/>
      <c r="GB1405" s="167"/>
      <c r="GC1405" s="167"/>
      <c r="GD1405" s="167"/>
      <c r="GE1405" s="167"/>
      <c r="GF1405" s="167"/>
      <c r="GG1405" s="167"/>
      <c r="GH1405" s="167"/>
      <c r="GI1405" s="167"/>
      <c r="GJ1405" s="167"/>
      <c r="GK1405" s="167"/>
      <c r="GL1405" s="167"/>
      <c r="GM1405" s="167"/>
      <c r="GN1405" s="167"/>
      <c r="GO1405" s="167"/>
      <c r="GP1405" s="167"/>
      <c r="GQ1405" s="167"/>
      <c r="GR1405" s="167"/>
      <c r="GS1405" s="167"/>
      <c r="GT1405" s="167"/>
      <c r="GU1405" s="167"/>
      <c r="GV1405" s="167"/>
      <c r="GW1405" s="167"/>
      <c r="GX1405" s="167"/>
      <c r="GY1405" s="167"/>
      <c r="GZ1405" s="167"/>
      <c r="HA1405" s="167"/>
      <c r="HB1405" s="167"/>
      <c r="HC1405" s="167"/>
      <c r="HD1405" s="167"/>
      <c r="HE1405" s="167"/>
      <c r="HF1405" s="167"/>
      <c r="HG1405" s="167"/>
      <c r="HH1405" s="167"/>
      <c r="HI1405" s="167"/>
      <c r="HJ1405" s="167"/>
      <c r="HK1405" s="167"/>
      <c r="HL1405" s="167"/>
      <c r="HM1405" s="167"/>
      <c r="HN1405" s="167"/>
      <c r="HO1405" s="167"/>
      <c r="HP1405" s="167"/>
      <c r="HQ1405" s="167"/>
      <c r="HR1405" s="167"/>
      <c r="HS1405" s="167"/>
      <c r="HT1405" s="167"/>
      <c r="HU1405" s="167"/>
      <c r="HV1405" s="167"/>
      <c r="HW1405" s="167"/>
      <c r="HX1405" s="167"/>
      <c r="HY1405" s="167"/>
      <c r="HZ1405" s="167"/>
      <c r="IA1405" s="167"/>
      <c r="IB1405" s="167"/>
      <c r="IC1405" s="167"/>
      <c r="ID1405" s="167"/>
      <c r="IE1405" s="167"/>
      <c r="IF1405" s="167"/>
      <c r="IG1405" s="167"/>
      <c r="IH1405" s="167"/>
      <c r="II1405" s="167"/>
      <c r="IJ1405" s="167"/>
      <c r="IK1405" s="167"/>
      <c r="IL1405" s="167"/>
      <c r="IM1405" s="167"/>
      <c r="IN1405" s="167"/>
      <c r="IO1405" s="167"/>
      <c r="IP1405" s="167"/>
      <c r="IQ1405" s="167"/>
      <c r="IR1405" s="167"/>
      <c r="IS1405" s="167"/>
      <c r="IT1405" s="167"/>
      <c r="IU1405" s="167"/>
      <c r="IV1405" s="167"/>
      <c r="IW1405" s="167"/>
      <c r="IX1405" s="167"/>
      <c r="IY1405" s="167"/>
      <c r="IZ1405" s="167"/>
    </row>
    <row r="1406" spans="1:260" ht="13" customHeight="1">
      <c r="A1406" s="160" t="s">
        <v>19</v>
      </c>
      <c r="C1406" s="160">
        <v>620454</v>
      </c>
      <c r="D1406" s="160">
        <v>17169</v>
      </c>
      <c r="E1406" s="160" t="s">
        <v>3328</v>
      </c>
      <c r="F1406" s="160" t="s">
        <v>3328</v>
      </c>
      <c r="G1406" s="175"/>
      <c r="H1406" s="162" t="s">
        <v>588</v>
      </c>
      <c r="I1406" s="162" t="s">
        <v>3356</v>
      </c>
      <c r="J1406" s="160">
        <v>29</v>
      </c>
      <c r="Z1406" s="163"/>
      <c r="BT1406" s="480"/>
      <c r="BU1406" s="481"/>
      <c r="BV1406" s="482"/>
      <c r="BW1406" s="480"/>
      <c r="BX1406" s="480"/>
      <c r="BY1406" s="480"/>
      <c r="BZ1406" s="480"/>
      <c r="CA1406" s="481"/>
      <c r="CB1406" s="482"/>
      <c r="CC1406" s="480"/>
      <c r="CD1406" s="481"/>
      <c r="CE1406" s="483"/>
      <c r="CF1406" s="482"/>
      <c r="CG1406" s="480"/>
      <c r="CH1406" s="481"/>
      <c r="CI1406" s="483"/>
      <c r="CJ1406" s="482"/>
      <c r="CK1406" s="480"/>
      <c r="CL1406" s="481"/>
      <c r="CM1406" s="483"/>
      <c r="CN1406" s="482"/>
      <c r="CO1406" s="480"/>
      <c r="CP1406" s="481"/>
      <c r="CQ1406" s="483"/>
      <c r="CR1406" s="482"/>
      <c r="DH1406" s="183"/>
      <c r="DJ1406" s="163">
        <v>18</v>
      </c>
      <c r="DK1406" s="163">
        <v>0</v>
      </c>
      <c r="DL1406" s="163">
        <v>0</v>
      </c>
      <c r="DM1406" s="163">
        <v>0</v>
      </c>
      <c r="DN1406" s="163">
        <v>2</v>
      </c>
      <c r="DO1406" s="163">
        <v>0</v>
      </c>
      <c r="DP1406" s="163">
        <v>17.2</v>
      </c>
      <c r="DR1406" s="163">
        <v>17.200000286102199</v>
      </c>
      <c r="DS1406" s="163">
        <v>89</v>
      </c>
      <c r="DT1406" s="163">
        <v>26</v>
      </c>
      <c r="DU1406" s="163">
        <v>13</v>
      </c>
      <c r="DV1406" s="163">
        <v>11</v>
      </c>
      <c r="DW1406" s="163">
        <v>3</v>
      </c>
      <c r="DX1406" s="163">
        <v>9</v>
      </c>
      <c r="DY1406" s="163">
        <v>0</v>
      </c>
      <c r="DZ1406" s="163">
        <v>4</v>
      </c>
      <c r="EA1406" s="163">
        <v>1</v>
      </c>
      <c r="EB1406" s="163">
        <v>3</v>
      </c>
      <c r="EC1406" s="163">
        <v>17</v>
      </c>
      <c r="ED1406" s="163">
        <v>8.6603795401611592</v>
      </c>
      <c r="EE1406" s="163">
        <v>4.5849068153794299</v>
      </c>
      <c r="EF1406" s="163">
        <v>1.52830227179314</v>
      </c>
      <c r="EG1406" s="163">
        <v>13.2452863555406</v>
      </c>
      <c r="EH1406" s="163">
        <v>1.9811325745466699</v>
      </c>
      <c r="EI1406" s="163">
        <v>152.90131243938299</v>
      </c>
      <c r="EJ1406" s="163">
        <v>0.34210526315789402</v>
      </c>
      <c r="EK1406" s="163">
        <v>0.41071428571428498</v>
      </c>
      <c r="EL1406" s="163">
        <v>0.54237288100000003</v>
      </c>
      <c r="EM1406" s="163">
        <v>0.20338982999999999</v>
      </c>
      <c r="EN1406" s="163">
        <v>0.25423728800000001</v>
      </c>
      <c r="EO1406" s="163">
        <v>5.0847459999999997E-2</v>
      </c>
      <c r="EP1406" s="163">
        <v>0.37288136</v>
      </c>
      <c r="EQ1406" s="163">
        <v>9.7178680000000003E-2</v>
      </c>
      <c r="ER1406" s="163">
        <v>-0.20176282150327801</v>
      </c>
      <c r="ES1406" s="163">
        <v>5.6037749965748596</v>
      </c>
      <c r="ET1406" s="163">
        <v>4.78</v>
      </c>
      <c r="EU1406" s="163">
        <v>5.5763145746902802</v>
      </c>
      <c r="EV1406" s="163">
        <v>4.6207440801264399</v>
      </c>
      <c r="EW1406" s="163">
        <v>3.9732581182551798</v>
      </c>
      <c r="EX1406" s="283">
        <v>-0.239062160253524</v>
      </c>
    </row>
    <row r="1407" spans="1:260" ht="13" customHeight="1">
      <c r="A1407" s="160" t="s">
        <v>19</v>
      </c>
      <c r="C1407" s="160">
        <v>671162</v>
      </c>
      <c r="D1407" s="160">
        <v>25873</v>
      </c>
      <c r="E1407" s="160" t="s">
        <v>563</v>
      </c>
      <c r="F1407" s="160" t="s">
        <v>563</v>
      </c>
      <c r="G1407" s="175"/>
      <c r="H1407" s="162" t="s">
        <v>251</v>
      </c>
      <c r="I1407" s="162" t="s">
        <v>986</v>
      </c>
      <c r="J1407" s="160">
        <v>27</v>
      </c>
      <c r="Z1407" s="163"/>
      <c r="BT1407" s="480"/>
      <c r="BU1407" s="481"/>
      <c r="BV1407" s="482"/>
      <c r="BW1407" s="480"/>
      <c r="BX1407" s="480"/>
      <c r="BY1407" s="480"/>
      <c r="BZ1407" s="480"/>
      <c r="CA1407" s="481"/>
      <c r="CB1407" s="482"/>
      <c r="CC1407" s="480"/>
      <c r="CD1407" s="481"/>
      <c r="CE1407" s="483"/>
      <c r="CF1407" s="482"/>
      <c r="CG1407" s="480"/>
      <c r="CH1407" s="481"/>
      <c r="CI1407" s="483"/>
      <c r="CJ1407" s="482"/>
      <c r="CK1407" s="480"/>
      <c r="CL1407" s="481"/>
      <c r="CM1407" s="483"/>
      <c r="CN1407" s="482"/>
      <c r="CO1407" s="480"/>
      <c r="CP1407" s="481"/>
      <c r="CQ1407" s="483"/>
      <c r="CR1407" s="482"/>
      <c r="DH1407" s="183"/>
      <c r="DJ1407" s="163">
        <v>2</v>
      </c>
      <c r="DK1407" s="163">
        <v>0</v>
      </c>
      <c r="DL1407" s="163">
        <v>0</v>
      </c>
      <c r="DM1407" s="163">
        <v>0</v>
      </c>
      <c r="DN1407" s="163">
        <v>0</v>
      </c>
      <c r="DO1407" s="163">
        <v>0</v>
      </c>
      <c r="DP1407" s="163">
        <v>5.0999999999999996</v>
      </c>
      <c r="DR1407" s="163">
        <v>5.0999999046325604</v>
      </c>
      <c r="DS1407" s="163">
        <v>31</v>
      </c>
      <c r="DT1407" s="163">
        <v>12</v>
      </c>
      <c r="DU1407" s="163">
        <v>12</v>
      </c>
      <c r="DV1407" s="163">
        <v>12</v>
      </c>
      <c r="DW1407" s="163">
        <v>3</v>
      </c>
      <c r="DX1407" s="163">
        <v>2</v>
      </c>
      <c r="DY1407" s="163">
        <v>0</v>
      </c>
      <c r="DZ1407" s="163">
        <v>1</v>
      </c>
      <c r="EA1407" s="163">
        <v>0</v>
      </c>
      <c r="EB1407" s="163">
        <v>0</v>
      </c>
      <c r="EC1407" s="163">
        <v>5</v>
      </c>
      <c r="ED1407" s="163">
        <v>8.4375005029142205</v>
      </c>
      <c r="EE1407" s="163">
        <v>3.3750002011656801</v>
      </c>
      <c r="EF1407" s="163">
        <v>5.0625003017485302</v>
      </c>
      <c r="EG1407" s="163">
        <v>20.250001206994099</v>
      </c>
      <c r="EH1407" s="163">
        <v>2.6250001564622001</v>
      </c>
      <c r="EI1407" s="163">
        <v>202.594200021419</v>
      </c>
      <c r="EJ1407" s="163">
        <v>0.42857142857142799</v>
      </c>
      <c r="EK1407" s="163">
        <v>0.45</v>
      </c>
      <c r="EL1407" s="163">
        <v>0.31818181800000001</v>
      </c>
      <c r="EM1407" s="163">
        <v>0.36363636300000002</v>
      </c>
      <c r="EN1407" s="163">
        <v>0.31818181800000001</v>
      </c>
      <c r="EO1407" s="163">
        <v>0.13043478</v>
      </c>
      <c r="EP1407" s="163">
        <v>0.56521739000000004</v>
      </c>
      <c r="EQ1407" s="163">
        <v>5.042017E-2</v>
      </c>
      <c r="ER1407" s="163">
        <v>-8.7327627456559698E-2</v>
      </c>
      <c r="ES1407" s="163">
        <v>20.250001206994099</v>
      </c>
      <c r="ET1407" s="163">
        <v>10.47</v>
      </c>
      <c r="EU1407" s="163">
        <v>10.210748334229001</v>
      </c>
      <c r="EV1407" s="163">
        <v>4.83359566299454</v>
      </c>
      <c r="EW1407" s="163">
        <v>4.2474008890918302</v>
      </c>
      <c r="EX1407" s="283">
        <v>-0.242102295160293</v>
      </c>
    </row>
    <row r="1408" spans="1:260" ht="13" customHeight="1">
      <c r="A1408" s="160" t="s">
        <v>19</v>
      </c>
      <c r="C1408" s="160">
        <v>808963</v>
      </c>
      <c r="D1408" s="160">
        <v>35323</v>
      </c>
      <c r="E1408" s="160" t="s">
        <v>15</v>
      </c>
      <c r="F1408" s="160" t="s">
        <v>15</v>
      </c>
      <c r="G1408" s="175"/>
      <c r="H1408" s="162" t="s">
        <v>4516</v>
      </c>
      <c r="I1408" s="162" t="s">
        <v>4517</v>
      </c>
      <c r="J1408" s="160">
        <v>23</v>
      </c>
      <c r="Z1408" s="163"/>
      <c r="BT1408" s="480"/>
      <c r="BU1408" s="481"/>
      <c r="BV1408" s="482"/>
      <c r="BW1408" s="480"/>
      <c r="BX1408" s="480"/>
      <c r="BY1408" s="480"/>
      <c r="BZ1408" s="480"/>
      <c r="CA1408" s="481"/>
      <c r="CB1408" s="482"/>
      <c r="CC1408" s="480"/>
      <c r="CD1408" s="481"/>
      <c r="CE1408" s="483"/>
      <c r="CF1408" s="482"/>
      <c r="CG1408" s="480"/>
      <c r="CH1408" s="481"/>
      <c r="CI1408" s="483"/>
      <c r="CJ1408" s="482"/>
      <c r="CK1408" s="480"/>
      <c r="CL1408" s="481"/>
      <c r="CM1408" s="483"/>
      <c r="CN1408" s="482"/>
      <c r="CO1408" s="480"/>
      <c r="CP1408" s="481"/>
      <c r="CQ1408" s="483"/>
      <c r="CR1408" s="482"/>
      <c r="DH1408" s="183"/>
      <c r="DJ1408" s="163">
        <v>8</v>
      </c>
      <c r="DK1408" s="163">
        <v>8</v>
      </c>
      <c r="DL1408" s="163">
        <v>0</v>
      </c>
      <c r="DM1408" s="163">
        <v>1</v>
      </c>
      <c r="DN1408" s="163">
        <v>1</v>
      </c>
      <c r="DO1408" s="163">
        <v>0</v>
      </c>
      <c r="DP1408" s="163">
        <v>34.1</v>
      </c>
      <c r="DQ1408" s="163">
        <v>34.099998474121001</v>
      </c>
      <c r="DS1408" s="163">
        <v>154</v>
      </c>
      <c r="DT1408" s="163">
        <v>29</v>
      </c>
      <c r="DU1408" s="163">
        <v>18</v>
      </c>
      <c r="DV1408" s="163">
        <v>18</v>
      </c>
      <c r="DW1408" s="163">
        <v>6</v>
      </c>
      <c r="DX1408" s="163">
        <v>22</v>
      </c>
      <c r="DY1408" s="163">
        <v>0</v>
      </c>
      <c r="DZ1408" s="163">
        <v>3</v>
      </c>
      <c r="EA1408" s="163">
        <v>2</v>
      </c>
      <c r="EB1408" s="163">
        <v>0</v>
      </c>
      <c r="EC1408" s="163">
        <v>24</v>
      </c>
      <c r="ED1408" s="163">
        <v>6.2912623689248601</v>
      </c>
      <c r="EE1408" s="163">
        <v>5.7669905048477901</v>
      </c>
      <c r="EF1408" s="163">
        <v>1.5728155922312099</v>
      </c>
      <c r="EG1408" s="163">
        <v>7.6019420291175397</v>
      </c>
      <c r="EH1408" s="163">
        <v>1.48543694821837</v>
      </c>
      <c r="EI1408" s="163">
        <v>114.644149435841</v>
      </c>
      <c r="EJ1408" s="163">
        <v>0.224806201550387</v>
      </c>
      <c r="EK1408" s="163">
        <v>0.23232323232323199</v>
      </c>
      <c r="EL1408" s="163">
        <v>0.38095237999999998</v>
      </c>
      <c r="EM1408" s="163">
        <v>0.20952380900000001</v>
      </c>
      <c r="EN1408" s="163">
        <v>0.40952380900000002</v>
      </c>
      <c r="EO1408" s="163">
        <v>0.10476190000000001</v>
      </c>
      <c r="EP1408" s="163">
        <v>0.43809524</v>
      </c>
      <c r="EQ1408" s="163">
        <v>8.0133560000000006E-2</v>
      </c>
      <c r="ER1408" s="163">
        <v>3.3176220810849401E-2</v>
      </c>
      <c r="ES1408" s="163">
        <v>4.71844677669365</v>
      </c>
      <c r="ET1408" s="163">
        <v>6.14</v>
      </c>
      <c r="EU1408" s="163">
        <v>6.1440004499954801</v>
      </c>
      <c r="EV1408" s="163">
        <v>5.7189230177432604</v>
      </c>
      <c r="EW1408" s="163">
        <v>5.7391559680272897</v>
      </c>
      <c r="EX1408" s="283">
        <v>-0.25253218412399198</v>
      </c>
    </row>
    <row r="1409" spans="1:154" ht="13" customHeight="1">
      <c r="A1409" s="160" t="s">
        <v>19</v>
      </c>
      <c r="C1409" s="160">
        <v>690953</v>
      </c>
      <c r="D1409" s="160">
        <v>27756</v>
      </c>
      <c r="E1409" s="160" t="s">
        <v>13</v>
      </c>
      <c r="F1409" s="160" t="s">
        <v>13</v>
      </c>
      <c r="G1409" s="175"/>
      <c r="H1409" s="162" t="s">
        <v>4437</v>
      </c>
      <c r="I1409" s="162" t="s">
        <v>4438</v>
      </c>
      <c r="J1409" s="160">
        <v>23</v>
      </c>
      <c r="Z1409" s="163"/>
      <c r="BT1409" s="480"/>
      <c r="BU1409" s="481"/>
      <c r="BV1409" s="482"/>
      <c r="BW1409" s="480"/>
      <c r="BX1409" s="480"/>
      <c r="BY1409" s="480"/>
      <c r="BZ1409" s="480"/>
      <c r="CA1409" s="481"/>
      <c r="CB1409" s="482"/>
      <c r="CC1409" s="480"/>
      <c r="CD1409" s="481"/>
      <c r="CE1409" s="483"/>
      <c r="CF1409" s="482"/>
      <c r="CG1409" s="480"/>
      <c r="CH1409" s="481"/>
      <c r="CI1409" s="483"/>
      <c r="CJ1409" s="482"/>
      <c r="CK1409" s="480"/>
      <c r="CL1409" s="481"/>
      <c r="CM1409" s="483"/>
      <c r="CN1409" s="482"/>
      <c r="CO1409" s="480"/>
      <c r="CP1409" s="481"/>
      <c r="CQ1409" s="483"/>
      <c r="CR1409" s="482"/>
      <c r="DH1409" s="183"/>
      <c r="DJ1409" s="163">
        <v>6</v>
      </c>
      <c r="DK1409" s="163">
        <v>6</v>
      </c>
      <c r="DL1409" s="163">
        <v>0</v>
      </c>
      <c r="DM1409" s="163">
        <v>2</v>
      </c>
      <c r="DN1409" s="163">
        <v>2</v>
      </c>
      <c r="DO1409" s="163">
        <v>0</v>
      </c>
      <c r="DP1409" s="163">
        <v>25</v>
      </c>
      <c r="DQ1409" s="163">
        <v>25</v>
      </c>
      <c r="DS1409" s="163">
        <v>108</v>
      </c>
      <c r="DT1409" s="163">
        <v>25</v>
      </c>
      <c r="DU1409" s="163">
        <v>14</v>
      </c>
      <c r="DV1409" s="163">
        <v>14</v>
      </c>
      <c r="DW1409" s="163">
        <v>7</v>
      </c>
      <c r="DX1409" s="163">
        <v>9</v>
      </c>
      <c r="DY1409" s="163">
        <v>0</v>
      </c>
      <c r="DZ1409" s="163">
        <v>1</v>
      </c>
      <c r="EA1409" s="163">
        <v>2</v>
      </c>
      <c r="EB1409" s="163">
        <v>0</v>
      </c>
      <c r="EC1409" s="163">
        <v>21</v>
      </c>
      <c r="ED1409" s="163">
        <v>7.56</v>
      </c>
      <c r="EE1409" s="163">
        <v>3.24</v>
      </c>
      <c r="EF1409" s="163">
        <v>2.52</v>
      </c>
      <c r="EG1409" s="163">
        <v>9</v>
      </c>
      <c r="EH1409" s="163">
        <v>1.36</v>
      </c>
      <c r="EI1409" s="163">
        <v>104.963084040523</v>
      </c>
      <c r="EJ1409" s="163">
        <v>0.25510204081632598</v>
      </c>
      <c r="EK1409" s="163">
        <v>0.25714285714285701</v>
      </c>
      <c r="EL1409" s="163">
        <v>0.298701298</v>
      </c>
      <c r="EM1409" s="163">
        <v>0.24675324600000001</v>
      </c>
      <c r="EN1409" s="163">
        <v>0.45454545400000002</v>
      </c>
      <c r="EO1409" s="163">
        <v>0.11688311999999999</v>
      </c>
      <c r="EP1409" s="163">
        <v>0.54545454999999998</v>
      </c>
      <c r="EQ1409" s="163">
        <v>0.10792952</v>
      </c>
      <c r="ER1409" s="163">
        <v>-0.119727922420605</v>
      </c>
      <c r="ES1409" s="163">
        <v>5.04</v>
      </c>
      <c r="ET1409" s="163">
        <v>6.22</v>
      </c>
      <c r="EU1409" s="163">
        <v>6.2457479095458899</v>
      </c>
      <c r="EV1409" s="163">
        <v>4.6701187354326201</v>
      </c>
      <c r="EW1409" s="163">
        <v>4.5800323712301898</v>
      </c>
      <c r="EX1409" s="283">
        <v>-0.26110601425170898</v>
      </c>
    </row>
    <row r="1410" spans="1:154" ht="13" customHeight="1">
      <c r="A1410" s="160" t="s">
        <v>19</v>
      </c>
      <c r="C1410" s="160">
        <v>606996</v>
      </c>
      <c r="D1410" s="160">
        <v>19646</v>
      </c>
      <c r="E1410" s="160" t="s">
        <v>2172</v>
      </c>
      <c r="F1410" s="160" t="s">
        <v>2172</v>
      </c>
      <c r="G1410" s="175"/>
      <c r="H1410" s="162" t="s">
        <v>1731</v>
      </c>
      <c r="I1410" s="162" t="s">
        <v>547</v>
      </c>
      <c r="J1410" s="160">
        <v>32</v>
      </c>
      <c r="Z1410" s="163"/>
      <c r="BT1410" s="480"/>
      <c r="BU1410" s="481"/>
      <c r="BV1410" s="482"/>
      <c r="BW1410" s="480"/>
      <c r="BX1410" s="480"/>
      <c r="BY1410" s="480"/>
      <c r="BZ1410" s="480"/>
      <c r="CA1410" s="481"/>
      <c r="CB1410" s="482"/>
      <c r="CC1410" s="480"/>
      <c r="CD1410" s="481"/>
      <c r="CE1410" s="483"/>
      <c r="CF1410" s="482"/>
      <c r="CG1410" s="480"/>
      <c r="CH1410" s="481"/>
      <c r="CI1410" s="483"/>
      <c r="CJ1410" s="482"/>
      <c r="CK1410" s="480"/>
      <c r="CL1410" s="481"/>
      <c r="CM1410" s="483"/>
      <c r="CN1410" s="482"/>
      <c r="CO1410" s="480"/>
      <c r="CP1410" s="481"/>
      <c r="CQ1410" s="483"/>
      <c r="CR1410" s="482"/>
      <c r="DH1410" s="183"/>
      <c r="DJ1410" s="163">
        <v>7</v>
      </c>
      <c r="DK1410" s="163">
        <v>6</v>
      </c>
      <c r="DL1410" s="163">
        <v>0</v>
      </c>
      <c r="DM1410" s="163">
        <v>3</v>
      </c>
      <c r="DN1410" s="163">
        <v>2</v>
      </c>
      <c r="DO1410" s="163">
        <v>0</v>
      </c>
      <c r="DP1410" s="163">
        <v>29.1</v>
      </c>
      <c r="DQ1410" s="163">
        <v>25.2000007629394</v>
      </c>
      <c r="DR1410" s="163">
        <v>3.20000004768371</v>
      </c>
      <c r="DS1410" s="163">
        <v>121</v>
      </c>
      <c r="DT1410" s="163">
        <v>29</v>
      </c>
      <c r="DU1410" s="163">
        <v>19</v>
      </c>
      <c r="DV1410" s="163">
        <v>19</v>
      </c>
      <c r="DW1410" s="163">
        <v>8</v>
      </c>
      <c r="DX1410" s="163">
        <v>6</v>
      </c>
      <c r="DY1410" s="163">
        <v>0</v>
      </c>
      <c r="DZ1410" s="163">
        <v>0</v>
      </c>
      <c r="EA1410" s="163">
        <v>0</v>
      </c>
      <c r="EB1410" s="163">
        <v>0</v>
      </c>
      <c r="EC1410" s="163">
        <v>19</v>
      </c>
      <c r="ED1410" s="163">
        <v>5.8295460863054904</v>
      </c>
      <c r="EE1410" s="163">
        <v>1.8409092904122599</v>
      </c>
      <c r="EF1410" s="163">
        <v>2.4545457205496799</v>
      </c>
      <c r="EG1410" s="163">
        <v>8.8977282369926005</v>
      </c>
      <c r="EH1410" s="163">
        <v>1.1931819474894201</v>
      </c>
      <c r="EI1410" s="163">
        <v>92.088277227918198</v>
      </c>
      <c r="EJ1410" s="163">
        <v>0.25217391304347803</v>
      </c>
      <c r="EK1410" s="163">
        <v>0.23863636363636301</v>
      </c>
      <c r="EL1410" s="163">
        <v>0.308510638</v>
      </c>
      <c r="EM1410" s="163">
        <v>0.11702127599999999</v>
      </c>
      <c r="EN1410" s="163">
        <v>0.57446808500000002</v>
      </c>
      <c r="EO1410" s="163">
        <v>8.3333329999999997E-2</v>
      </c>
      <c r="EP1410" s="163">
        <v>0.39583332999999998</v>
      </c>
      <c r="EQ1410" s="163">
        <v>8.5778779999999999E-2</v>
      </c>
      <c r="ER1410" s="163">
        <v>0.23186535277068501</v>
      </c>
      <c r="ES1410" s="163">
        <v>5.8295460863054904</v>
      </c>
      <c r="ET1410" s="163">
        <v>4.04</v>
      </c>
      <c r="EU1410" s="163">
        <v>5.9493845835205299</v>
      </c>
      <c r="EV1410" s="163">
        <v>5.11844353400258</v>
      </c>
      <c r="EW1410" s="163">
        <v>4.92587519599972</v>
      </c>
      <c r="EX1410" s="283">
        <v>-0.26616143435239698</v>
      </c>
    </row>
    <row r="1411" spans="1:154" ht="13" customHeight="1">
      <c r="A1411" s="160" t="s">
        <v>19</v>
      </c>
      <c r="C1411" s="160">
        <v>801403</v>
      </c>
      <c r="D1411" s="160">
        <v>33482</v>
      </c>
      <c r="E1411" s="160" t="s">
        <v>246</v>
      </c>
      <c r="F1411" s="160" t="s">
        <v>246</v>
      </c>
      <c r="G1411" s="175"/>
      <c r="H1411" s="162" t="s">
        <v>4505</v>
      </c>
      <c r="I1411" s="162" t="s">
        <v>352</v>
      </c>
      <c r="J1411" s="160">
        <v>23</v>
      </c>
      <c r="Z1411" s="163"/>
      <c r="BT1411" s="480"/>
      <c r="BU1411" s="481"/>
      <c r="BV1411" s="482"/>
      <c r="BW1411" s="480"/>
      <c r="BX1411" s="480"/>
      <c r="BY1411" s="480"/>
      <c r="BZ1411" s="480"/>
      <c r="CA1411" s="481"/>
      <c r="CB1411" s="482"/>
      <c r="CC1411" s="480"/>
      <c r="CD1411" s="481"/>
      <c r="CE1411" s="483"/>
      <c r="CF1411" s="482"/>
      <c r="CG1411" s="480"/>
      <c r="CH1411" s="481"/>
      <c r="CI1411" s="483"/>
      <c r="CJ1411" s="482"/>
      <c r="CK1411" s="480"/>
      <c r="CL1411" s="481"/>
      <c r="CM1411" s="483"/>
      <c r="CN1411" s="482"/>
      <c r="CO1411" s="480"/>
      <c r="CP1411" s="481"/>
      <c r="CQ1411" s="483"/>
      <c r="CR1411" s="482"/>
      <c r="DH1411" s="183"/>
      <c r="DJ1411" s="163">
        <v>15</v>
      </c>
      <c r="DK1411" s="163">
        <v>15</v>
      </c>
      <c r="DL1411" s="163">
        <v>0</v>
      </c>
      <c r="DM1411" s="163">
        <v>2</v>
      </c>
      <c r="DN1411" s="163">
        <v>9</v>
      </c>
      <c r="DO1411" s="163">
        <v>0</v>
      </c>
      <c r="DP1411" s="163">
        <v>68.2</v>
      </c>
      <c r="DQ1411" s="163">
        <v>68.199996948242102</v>
      </c>
      <c r="DS1411" s="163">
        <v>309</v>
      </c>
      <c r="DT1411" s="163">
        <v>74</v>
      </c>
      <c r="DU1411" s="163">
        <v>55</v>
      </c>
      <c r="DV1411" s="163">
        <v>51</v>
      </c>
      <c r="DW1411" s="163">
        <v>15</v>
      </c>
      <c r="DX1411" s="163">
        <v>33</v>
      </c>
      <c r="DY1411" s="163">
        <v>0</v>
      </c>
      <c r="DZ1411" s="163">
        <v>2</v>
      </c>
      <c r="EA1411" s="163">
        <v>1</v>
      </c>
      <c r="EB1411" s="163">
        <v>0</v>
      </c>
      <c r="EC1411" s="163">
        <v>52</v>
      </c>
      <c r="ED1411" s="163">
        <v>6.8155342330019399</v>
      </c>
      <c r="EE1411" s="163">
        <v>4.3252428786358399</v>
      </c>
      <c r="EF1411" s="163">
        <v>1.96601949028902</v>
      </c>
      <c r="EG1411" s="163">
        <v>9.6990294854258305</v>
      </c>
      <c r="EH1411" s="163">
        <v>1.55825248489574</v>
      </c>
      <c r="EI1411" s="163">
        <v>120.26396068269599</v>
      </c>
      <c r="EJ1411" s="163">
        <v>0.27007299270072899</v>
      </c>
      <c r="EK1411" s="163">
        <v>0.28502415458937103</v>
      </c>
      <c r="EL1411" s="163">
        <v>0.43438914000000001</v>
      </c>
      <c r="EM1411" s="163">
        <v>0.19909502200000001</v>
      </c>
      <c r="EN1411" s="163">
        <v>0.36651583700000001</v>
      </c>
      <c r="EO1411" s="163">
        <v>0.12162162</v>
      </c>
      <c r="EP1411" s="163">
        <v>0.40990990999999999</v>
      </c>
      <c r="EQ1411" s="163">
        <v>9.4660190000000005E-2</v>
      </c>
      <c r="ER1411" s="163">
        <v>-0.689053935868428</v>
      </c>
      <c r="ES1411" s="163">
        <v>6.6844662669826702</v>
      </c>
      <c r="ET1411" s="163">
        <v>5.48</v>
      </c>
      <c r="EU1411" s="163">
        <v>5.94011694729884</v>
      </c>
      <c r="EV1411" s="163">
        <v>4.8397081364002297</v>
      </c>
      <c r="EW1411" s="163">
        <v>4.9851290994118704</v>
      </c>
      <c r="EX1411" s="283">
        <v>-0.26841703057289101</v>
      </c>
    </row>
    <row r="1412" spans="1:154" ht="13" customHeight="1">
      <c r="A1412" s="160" t="s">
        <v>19</v>
      </c>
      <c r="C1412" s="160">
        <v>802419</v>
      </c>
      <c r="D1412" s="160">
        <v>31989</v>
      </c>
      <c r="E1412" s="160" t="s">
        <v>438</v>
      </c>
      <c r="F1412" s="160" t="s">
        <v>438</v>
      </c>
      <c r="G1412" s="175"/>
      <c r="H1412" s="162" t="s">
        <v>4501</v>
      </c>
      <c r="I1412" s="162" t="s">
        <v>251</v>
      </c>
      <c r="J1412" s="160">
        <v>23</v>
      </c>
      <c r="Z1412" s="163"/>
      <c r="BT1412" s="480"/>
      <c r="BU1412" s="481"/>
      <c r="BV1412" s="482"/>
      <c r="BW1412" s="480"/>
      <c r="BX1412" s="480"/>
      <c r="BY1412" s="480"/>
      <c r="BZ1412" s="480"/>
      <c r="CA1412" s="481"/>
      <c r="CB1412" s="482"/>
      <c r="CC1412" s="480"/>
      <c r="CD1412" s="481"/>
      <c r="CE1412" s="483"/>
      <c r="CF1412" s="482"/>
      <c r="CG1412" s="480"/>
      <c r="CH1412" s="481"/>
      <c r="CI1412" s="483"/>
      <c r="CJ1412" s="482"/>
      <c r="CK1412" s="480"/>
      <c r="CL1412" s="481"/>
      <c r="CM1412" s="483"/>
      <c r="CN1412" s="482"/>
      <c r="CO1412" s="480"/>
      <c r="CP1412" s="481"/>
      <c r="CQ1412" s="483"/>
      <c r="CR1412" s="482"/>
      <c r="DH1412" s="183"/>
      <c r="DJ1412" s="163">
        <v>2</v>
      </c>
      <c r="DK1412" s="163">
        <v>1</v>
      </c>
      <c r="DL1412" s="163">
        <v>0</v>
      </c>
      <c r="DM1412" s="163">
        <v>0</v>
      </c>
      <c r="DN1412" s="163">
        <v>1</v>
      </c>
      <c r="DO1412" s="163">
        <v>1</v>
      </c>
      <c r="DP1412" s="163">
        <v>8</v>
      </c>
      <c r="DQ1412" s="163">
        <v>4</v>
      </c>
      <c r="DR1412" s="163">
        <v>4</v>
      </c>
      <c r="DS1412" s="163">
        <v>39</v>
      </c>
      <c r="DT1412" s="163">
        <v>11</v>
      </c>
      <c r="DU1412" s="163">
        <v>9</v>
      </c>
      <c r="DV1412" s="163">
        <v>9</v>
      </c>
      <c r="DW1412" s="163">
        <v>3</v>
      </c>
      <c r="DX1412" s="163">
        <v>5</v>
      </c>
      <c r="DY1412" s="163">
        <v>0</v>
      </c>
      <c r="DZ1412" s="163">
        <v>0</v>
      </c>
      <c r="EA1412" s="163">
        <v>1</v>
      </c>
      <c r="EB1412" s="163">
        <v>0</v>
      </c>
      <c r="EC1412" s="163">
        <v>7</v>
      </c>
      <c r="ED1412" s="163">
        <v>7.875</v>
      </c>
      <c r="EE1412" s="163">
        <v>5.625</v>
      </c>
      <c r="EF1412" s="163">
        <v>3.375</v>
      </c>
      <c r="EG1412" s="163">
        <v>12.375</v>
      </c>
      <c r="EH1412" s="163">
        <v>2</v>
      </c>
      <c r="EI1412" s="163">
        <v>154.357476530182</v>
      </c>
      <c r="EJ1412" s="163">
        <v>0.32352941176470501</v>
      </c>
      <c r="EK1412" s="163">
        <v>0.33333333333333298</v>
      </c>
      <c r="EL1412" s="163">
        <v>0.48148148099999999</v>
      </c>
      <c r="EM1412" s="163">
        <v>7.4074074000000004E-2</v>
      </c>
      <c r="EN1412" s="163">
        <v>0.44444444399999999</v>
      </c>
      <c r="EO1412" s="163">
        <v>7.4074070000000006E-2</v>
      </c>
      <c r="EP1412" s="163">
        <v>0.44444444</v>
      </c>
      <c r="EQ1412" s="163">
        <v>0.10666667000000001</v>
      </c>
      <c r="ER1412" s="163">
        <v>4.9296457294425E-2</v>
      </c>
      <c r="ES1412" s="163">
        <v>10.125</v>
      </c>
      <c r="ET1412" s="163">
        <v>5.37</v>
      </c>
      <c r="EU1412" s="163">
        <v>8.0857479095458906</v>
      </c>
      <c r="EV1412" s="163">
        <v>5.4225737944245296</v>
      </c>
      <c r="EW1412" s="163">
        <v>4.9918494437033498</v>
      </c>
      <c r="EX1412" s="283">
        <v>-0.269442379474639</v>
      </c>
    </row>
    <row r="1413" spans="1:154" ht="13" customHeight="1">
      <c r="A1413" s="160" t="s">
        <v>19</v>
      </c>
      <c r="C1413" s="160">
        <v>695534</v>
      </c>
      <c r="D1413" s="160">
        <v>30170</v>
      </c>
      <c r="E1413" s="160" t="s">
        <v>188</v>
      </c>
      <c r="F1413" s="160" t="s">
        <v>188</v>
      </c>
      <c r="G1413" s="175"/>
      <c r="H1413" s="162" t="s">
        <v>4473</v>
      </c>
      <c r="I1413" s="162" t="s">
        <v>352</v>
      </c>
      <c r="J1413" s="160">
        <v>22</v>
      </c>
      <c r="Z1413" s="163"/>
      <c r="BT1413" s="480"/>
      <c r="BU1413" s="481"/>
      <c r="BV1413" s="482"/>
      <c r="BW1413" s="480"/>
      <c r="BX1413" s="480"/>
      <c r="BY1413" s="480"/>
      <c r="BZ1413" s="480"/>
      <c r="CA1413" s="481"/>
      <c r="CB1413" s="482"/>
      <c r="CC1413" s="480"/>
      <c r="CD1413" s="481"/>
      <c r="CE1413" s="483"/>
      <c r="CF1413" s="482"/>
      <c r="CG1413" s="480"/>
      <c r="CH1413" s="481"/>
      <c r="CI1413" s="483"/>
      <c r="CJ1413" s="482"/>
      <c r="CK1413" s="480"/>
      <c r="CL1413" s="481"/>
      <c r="CM1413" s="483"/>
      <c r="CN1413" s="482"/>
      <c r="CO1413" s="480"/>
      <c r="CP1413" s="481"/>
      <c r="CQ1413" s="483"/>
      <c r="CR1413" s="482"/>
      <c r="DH1413" s="183"/>
      <c r="DJ1413" s="163">
        <v>3</v>
      </c>
      <c r="DK1413" s="163">
        <v>2</v>
      </c>
      <c r="DL1413" s="163">
        <v>0</v>
      </c>
      <c r="DM1413" s="163">
        <v>0</v>
      </c>
      <c r="DN1413" s="163">
        <v>3</v>
      </c>
      <c r="DO1413" s="163">
        <v>0</v>
      </c>
      <c r="DP1413" s="163">
        <v>6</v>
      </c>
      <c r="DQ1413" s="163">
        <v>5.0999999046325604</v>
      </c>
      <c r="DR1413" s="163">
        <v>0.20000000298023199</v>
      </c>
      <c r="DS1413" s="163">
        <v>40</v>
      </c>
      <c r="DT1413" s="163">
        <v>14</v>
      </c>
      <c r="DU1413" s="163">
        <v>14</v>
      </c>
      <c r="DV1413" s="163">
        <v>13</v>
      </c>
      <c r="DW1413" s="163">
        <v>3</v>
      </c>
      <c r="DX1413" s="163">
        <v>8</v>
      </c>
      <c r="DY1413" s="163">
        <v>0</v>
      </c>
      <c r="DZ1413" s="163">
        <v>1</v>
      </c>
      <c r="EA1413" s="163">
        <v>0</v>
      </c>
      <c r="EB1413" s="163">
        <v>0</v>
      </c>
      <c r="EC1413" s="163">
        <v>7</v>
      </c>
      <c r="ED1413" s="163">
        <v>10.500001773238401</v>
      </c>
      <c r="EE1413" s="163">
        <v>12.000002026558199</v>
      </c>
      <c r="EF1413" s="163">
        <v>4.5000007599593497</v>
      </c>
      <c r="EG1413" s="163">
        <v>21.000003546476901</v>
      </c>
      <c r="EH1413" s="163">
        <v>3.6666672858928</v>
      </c>
      <c r="EI1413" s="163">
        <v>282.988754763092</v>
      </c>
      <c r="EJ1413" s="163">
        <v>0.45161290322580599</v>
      </c>
      <c r="EK1413" s="163">
        <v>0.52380952380952295</v>
      </c>
      <c r="EL1413" s="163">
        <v>0.25</v>
      </c>
      <c r="EM1413" s="163">
        <v>0.375</v>
      </c>
      <c r="EN1413" s="163">
        <v>0.375</v>
      </c>
      <c r="EO1413" s="163">
        <v>0.125</v>
      </c>
      <c r="EP1413" s="163">
        <v>0.41666667000000002</v>
      </c>
      <c r="EQ1413" s="163">
        <v>0.13609467</v>
      </c>
      <c r="ER1413" s="163">
        <v>4.8977525828832601E-2</v>
      </c>
      <c r="ES1413" s="163">
        <v>19.5000032931571</v>
      </c>
      <c r="ET1413" s="163">
        <v>10.220000000000001</v>
      </c>
      <c r="EU1413" s="163">
        <v>11.7524160398379</v>
      </c>
      <c r="EV1413" s="163">
        <v>7.46424120053039</v>
      </c>
      <c r="EW1413" s="163">
        <v>6.4310387976117003</v>
      </c>
      <c r="EX1413" s="283">
        <v>-0.28778662905097002</v>
      </c>
    </row>
    <row r="1414" spans="1:154" ht="13" customHeight="1">
      <c r="A1414" s="160" t="s">
        <v>19</v>
      </c>
      <c r="C1414" s="160">
        <v>680729</v>
      </c>
      <c r="D1414" s="160">
        <v>31751</v>
      </c>
      <c r="E1414" s="160" t="s">
        <v>18</v>
      </c>
      <c r="F1414" s="160" t="s">
        <v>18</v>
      </c>
      <c r="G1414" s="175"/>
      <c r="H1414" s="162" t="s">
        <v>4494</v>
      </c>
      <c r="I1414" s="162" t="s">
        <v>307</v>
      </c>
      <c r="J1414" s="160">
        <v>25</v>
      </c>
      <c r="Z1414" s="163"/>
      <c r="BT1414" s="480"/>
      <c r="BU1414" s="481"/>
      <c r="BV1414" s="482"/>
      <c r="BW1414" s="480"/>
      <c r="BX1414" s="480"/>
      <c r="BY1414" s="480"/>
      <c r="BZ1414" s="480"/>
      <c r="CA1414" s="481"/>
      <c r="CB1414" s="482"/>
      <c r="CC1414" s="480"/>
      <c r="CD1414" s="481"/>
      <c r="CE1414" s="483"/>
      <c r="CF1414" s="482"/>
      <c r="CG1414" s="480"/>
      <c r="CH1414" s="481"/>
      <c r="CI1414" s="483"/>
      <c r="CJ1414" s="482"/>
      <c r="CK1414" s="480"/>
      <c r="CL1414" s="481"/>
      <c r="CM1414" s="483"/>
      <c r="CN1414" s="482"/>
      <c r="CO1414" s="480"/>
      <c r="CP1414" s="481"/>
      <c r="CQ1414" s="483"/>
      <c r="CR1414" s="482"/>
      <c r="DH1414" s="183"/>
      <c r="DJ1414" s="163">
        <v>10</v>
      </c>
      <c r="DK1414" s="163">
        <v>0</v>
      </c>
      <c r="DL1414" s="163">
        <v>0</v>
      </c>
      <c r="DM1414" s="163">
        <v>0</v>
      </c>
      <c r="DN1414" s="163">
        <v>0</v>
      </c>
      <c r="DO1414" s="163">
        <v>0</v>
      </c>
      <c r="DP1414" s="163">
        <v>10.199999999999999</v>
      </c>
      <c r="DR1414" s="163">
        <v>10.199999809265099</v>
      </c>
      <c r="DS1414" s="163">
        <v>50</v>
      </c>
      <c r="DT1414" s="163">
        <v>13</v>
      </c>
      <c r="DU1414" s="163">
        <v>8</v>
      </c>
      <c r="DV1414" s="163">
        <v>7</v>
      </c>
      <c r="DW1414" s="163">
        <v>2</v>
      </c>
      <c r="DX1414" s="163">
        <v>8</v>
      </c>
      <c r="DY1414" s="163">
        <v>0</v>
      </c>
      <c r="DZ1414" s="163">
        <v>1</v>
      </c>
      <c r="EA1414" s="163">
        <v>2</v>
      </c>
      <c r="EB1414" s="163">
        <v>0</v>
      </c>
      <c r="EC1414" s="163">
        <v>6</v>
      </c>
      <c r="ED1414" s="163">
        <v>5.06250120699434</v>
      </c>
      <c r="EE1414" s="163">
        <v>6.75000160932579</v>
      </c>
      <c r="EF1414" s="163">
        <v>1.6875004023314399</v>
      </c>
      <c r="EG1414" s="163">
        <v>10.968752615154401</v>
      </c>
      <c r="EH1414" s="163">
        <v>1.96875046938668</v>
      </c>
      <c r="EI1414" s="163">
        <v>152.71440104051399</v>
      </c>
      <c r="EJ1414" s="163">
        <v>0.31707317073170699</v>
      </c>
      <c r="EK1414" s="163">
        <v>0.33333333333333298</v>
      </c>
      <c r="EL1414" s="163">
        <v>0.74285714199999997</v>
      </c>
      <c r="EM1414" s="163">
        <v>0.114285714</v>
      </c>
      <c r="EN1414" s="163">
        <v>0.14285714199999999</v>
      </c>
      <c r="EO1414" s="163">
        <v>0.11428571</v>
      </c>
      <c r="EP1414" s="163">
        <v>0.42857142999999998</v>
      </c>
      <c r="EQ1414" s="163">
        <v>9.4240840000000006E-2</v>
      </c>
      <c r="ER1414" s="163">
        <v>-0.364915629583767</v>
      </c>
      <c r="ES1414" s="163">
        <v>5.9062514081600597</v>
      </c>
      <c r="ET1414" s="163">
        <v>6.06</v>
      </c>
      <c r="EU1414" s="163">
        <v>6.9294988259675296</v>
      </c>
      <c r="EV1414" s="163">
        <v>5.1831939986405802</v>
      </c>
      <c r="EW1414" s="163">
        <v>4.8461964757629303</v>
      </c>
      <c r="EX1414" s="283">
        <v>-0.28971004486083901</v>
      </c>
    </row>
    <row r="1415" spans="1:154" ht="13" customHeight="1">
      <c r="A1415" s="160" t="s">
        <v>19</v>
      </c>
      <c r="C1415" s="160">
        <v>694918</v>
      </c>
      <c r="D1415" s="160">
        <v>31701</v>
      </c>
      <c r="E1415" s="160" t="s">
        <v>345</v>
      </c>
      <c r="F1415" s="160" t="s">
        <v>345</v>
      </c>
      <c r="G1415" s="175"/>
      <c r="H1415" s="162" t="s">
        <v>4492</v>
      </c>
      <c r="I1415" s="162" t="s">
        <v>4493</v>
      </c>
      <c r="J1415" s="160">
        <v>24</v>
      </c>
      <c r="Z1415" s="163"/>
      <c r="BT1415" s="480"/>
      <c r="BU1415" s="481"/>
      <c r="BV1415" s="482"/>
      <c r="BW1415" s="480"/>
      <c r="BX1415" s="480"/>
      <c r="BY1415" s="480"/>
      <c r="BZ1415" s="480"/>
      <c r="CA1415" s="481"/>
      <c r="CB1415" s="482"/>
      <c r="CC1415" s="480"/>
      <c r="CD1415" s="481"/>
      <c r="CE1415" s="483"/>
      <c r="CF1415" s="482"/>
      <c r="CG1415" s="480"/>
      <c r="CH1415" s="481"/>
      <c r="CI1415" s="483"/>
      <c r="CJ1415" s="482"/>
      <c r="CK1415" s="480"/>
      <c r="CL1415" s="481"/>
      <c r="CM1415" s="483"/>
      <c r="CN1415" s="482"/>
      <c r="CO1415" s="480"/>
      <c r="CP1415" s="481"/>
      <c r="CQ1415" s="483"/>
      <c r="CR1415" s="482"/>
      <c r="DH1415" s="183"/>
      <c r="DJ1415" s="163">
        <v>4</v>
      </c>
      <c r="DK1415" s="163">
        <v>2</v>
      </c>
      <c r="DL1415" s="163">
        <v>0</v>
      </c>
      <c r="DM1415" s="163">
        <v>1</v>
      </c>
      <c r="DN1415" s="163">
        <v>1</v>
      </c>
      <c r="DO1415" s="163">
        <v>0</v>
      </c>
      <c r="DP1415" s="163">
        <v>15</v>
      </c>
      <c r="DQ1415" s="163">
        <v>7.0999999046325604</v>
      </c>
      <c r="DR1415" s="163">
        <v>7.1999998092651296</v>
      </c>
      <c r="DS1415" s="163">
        <v>78</v>
      </c>
      <c r="DT1415" s="163">
        <v>23</v>
      </c>
      <c r="DU1415" s="163">
        <v>15</v>
      </c>
      <c r="DV1415" s="163">
        <v>15</v>
      </c>
      <c r="DW1415" s="163">
        <v>4</v>
      </c>
      <c r="DX1415" s="163">
        <v>10</v>
      </c>
      <c r="DY1415" s="163">
        <v>0</v>
      </c>
      <c r="DZ1415" s="163">
        <v>1</v>
      </c>
      <c r="EA1415" s="163">
        <v>0</v>
      </c>
      <c r="EB1415" s="163">
        <v>0</v>
      </c>
      <c r="EC1415" s="163">
        <v>10</v>
      </c>
      <c r="ED1415" s="163">
        <v>6.0000007629395498</v>
      </c>
      <c r="EE1415" s="163">
        <v>6.0000007629395498</v>
      </c>
      <c r="EF1415" s="163">
        <v>2.4000003051758201</v>
      </c>
      <c r="EG1415" s="163">
        <v>13.800001754760901</v>
      </c>
      <c r="EH1415" s="163">
        <v>2.2000002797445002</v>
      </c>
      <c r="EI1415" s="163">
        <v>169.79324577352699</v>
      </c>
      <c r="EJ1415" s="163">
        <v>0.34328358208955201</v>
      </c>
      <c r="EK1415" s="163">
        <v>0.35849056603773499</v>
      </c>
      <c r="EL1415" s="163">
        <v>0.35714285699999998</v>
      </c>
      <c r="EM1415" s="163">
        <v>0.196428571</v>
      </c>
      <c r="EN1415" s="163">
        <v>0.446428571</v>
      </c>
      <c r="EO1415" s="163">
        <v>7.0175440000000006E-2</v>
      </c>
      <c r="EP1415" s="163">
        <v>0.24561404000000001</v>
      </c>
      <c r="EQ1415" s="163">
        <v>7.76699E-2</v>
      </c>
      <c r="ER1415" s="163">
        <v>0.12869763077417901</v>
      </c>
      <c r="ES1415" s="163">
        <v>9.0000011444093193</v>
      </c>
      <c r="ET1415" s="163">
        <v>5.76</v>
      </c>
      <c r="EU1415" s="163">
        <v>7.4190817938911202</v>
      </c>
      <c r="EV1415" s="163">
        <v>6.4099993154448001</v>
      </c>
      <c r="EW1415" s="163">
        <v>5.7713655540614903</v>
      </c>
      <c r="EX1415" s="283">
        <v>-0.30809003114700301</v>
      </c>
    </row>
    <row r="1416" spans="1:154" ht="13" customHeight="1">
      <c r="A1416" s="160" t="s">
        <v>19</v>
      </c>
      <c r="C1416" s="160">
        <v>688642</v>
      </c>
      <c r="D1416" s="160">
        <v>31552</v>
      </c>
      <c r="E1416" s="160" t="s">
        <v>246</v>
      </c>
      <c r="F1416" s="160" t="s">
        <v>246</v>
      </c>
      <c r="G1416" s="175"/>
      <c r="H1416" s="162" t="s">
        <v>4483</v>
      </c>
      <c r="I1416" s="162" t="s">
        <v>174</v>
      </c>
      <c r="J1416" s="160">
        <v>24</v>
      </c>
      <c r="Z1416" s="163"/>
      <c r="BT1416" s="480"/>
      <c r="BU1416" s="481"/>
      <c r="BV1416" s="482"/>
      <c r="BW1416" s="480"/>
      <c r="BX1416" s="480"/>
      <c r="BY1416" s="480"/>
      <c r="BZ1416" s="480"/>
      <c r="CA1416" s="481"/>
      <c r="CB1416" s="482"/>
      <c r="CC1416" s="480"/>
      <c r="CD1416" s="481"/>
      <c r="CE1416" s="483"/>
      <c r="CF1416" s="482"/>
      <c r="CG1416" s="480"/>
      <c r="CH1416" s="481"/>
      <c r="CI1416" s="483"/>
      <c r="CJ1416" s="482"/>
      <c r="CK1416" s="480"/>
      <c r="CL1416" s="481"/>
      <c r="CM1416" s="483"/>
      <c r="CN1416" s="482"/>
      <c r="CO1416" s="480"/>
      <c r="CP1416" s="481"/>
      <c r="CQ1416" s="483"/>
      <c r="CR1416" s="482"/>
      <c r="DH1416" s="183"/>
      <c r="DJ1416" s="163">
        <v>22</v>
      </c>
      <c r="DK1416" s="163">
        <v>0</v>
      </c>
      <c r="DL1416" s="163">
        <v>0</v>
      </c>
      <c r="DM1416" s="163">
        <v>1</v>
      </c>
      <c r="DN1416" s="163">
        <v>3</v>
      </c>
      <c r="DO1416" s="163">
        <v>4</v>
      </c>
      <c r="DP1416" s="163">
        <v>24.1</v>
      </c>
      <c r="DR1416" s="163">
        <v>24.100000381469702</v>
      </c>
      <c r="DS1416" s="163">
        <v>103</v>
      </c>
      <c r="DT1416" s="163">
        <v>22</v>
      </c>
      <c r="DU1416" s="163">
        <v>16</v>
      </c>
      <c r="DV1416" s="163">
        <v>14</v>
      </c>
      <c r="DW1416" s="163">
        <v>4</v>
      </c>
      <c r="DX1416" s="163">
        <v>11</v>
      </c>
      <c r="DY1416" s="163">
        <v>0</v>
      </c>
      <c r="DZ1416" s="163">
        <v>0</v>
      </c>
      <c r="EA1416" s="163">
        <v>2</v>
      </c>
      <c r="EB1416" s="163">
        <v>0</v>
      </c>
      <c r="EC1416" s="163">
        <v>13</v>
      </c>
      <c r="ED1416" s="163">
        <v>4.80821980622955</v>
      </c>
      <c r="EE1416" s="163">
        <v>4.0684936821942301</v>
      </c>
      <c r="EF1416" s="163">
        <v>1.47945224807063</v>
      </c>
      <c r="EG1416" s="163">
        <v>8.1369873643884691</v>
      </c>
      <c r="EH1416" s="163">
        <v>1.3561645607314099</v>
      </c>
      <c r="EI1416" s="163">
        <v>104.667069677081</v>
      </c>
      <c r="EJ1416" s="163">
        <v>0.23913043478260801</v>
      </c>
      <c r="EK1416" s="163">
        <v>0.24</v>
      </c>
      <c r="EL1416" s="163">
        <v>0.39743589699999998</v>
      </c>
      <c r="EM1416" s="163">
        <v>0.179487179</v>
      </c>
      <c r="EN1416" s="163">
        <v>0.42307692299999999</v>
      </c>
      <c r="EO1416" s="163">
        <v>0.10126582000000001</v>
      </c>
      <c r="EP1416" s="163">
        <v>0.41772152000000001</v>
      </c>
      <c r="EQ1416" s="163">
        <v>0.11764706</v>
      </c>
      <c r="ER1416" s="163">
        <v>2.6393181872398599E-2</v>
      </c>
      <c r="ES1416" s="163">
        <v>5.17808286824721</v>
      </c>
      <c r="ET1416" s="163">
        <v>6.1</v>
      </c>
      <c r="EU1416" s="163">
        <v>5.5104057605505403</v>
      </c>
      <c r="EV1416" s="163">
        <v>5.3731524330579399</v>
      </c>
      <c r="EW1416" s="163">
        <v>5.2601832459661697</v>
      </c>
      <c r="EX1416" s="283">
        <v>-0.34590902924537598</v>
      </c>
    </row>
    <row r="1417" spans="1:154" ht="13" customHeight="1">
      <c r="A1417" s="160" t="s">
        <v>19</v>
      </c>
      <c r="C1417" s="160">
        <v>672841</v>
      </c>
      <c r="D1417" s="160">
        <v>22915</v>
      </c>
      <c r="E1417" s="160" t="s">
        <v>598</v>
      </c>
      <c r="F1417" s="160" t="s">
        <v>598</v>
      </c>
      <c r="G1417" s="175"/>
      <c r="H1417" s="162" t="s">
        <v>522</v>
      </c>
      <c r="I1417" s="162" t="s">
        <v>597</v>
      </c>
      <c r="J1417" s="160">
        <v>25</v>
      </c>
      <c r="Z1417" s="163"/>
      <c r="BT1417" s="480"/>
      <c r="BU1417" s="481"/>
      <c r="BV1417" s="482"/>
      <c r="BW1417" s="480"/>
      <c r="BX1417" s="480"/>
      <c r="BY1417" s="480"/>
      <c r="BZ1417" s="480"/>
      <c r="CA1417" s="481"/>
      <c r="CB1417" s="482"/>
      <c r="CC1417" s="480"/>
      <c r="CD1417" s="481"/>
      <c r="CE1417" s="483"/>
      <c r="CF1417" s="482"/>
      <c r="CG1417" s="480"/>
      <c r="CH1417" s="481"/>
      <c r="CI1417" s="483"/>
      <c r="CJ1417" s="482"/>
      <c r="CK1417" s="480"/>
      <c r="CL1417" s="481"/>
      <c r="CM1417" s="483"/>
      <c r="CN1417" s="482"/>
      <c r="CO1417" s="480"/>
      <c r="CP1417" s="481"/>
      <c r="CQ1417" s="483"/>
      <c r="CR1417" s="482"/>
      <c r="DH1417" s="183"/>
      <c r="DJ1417" s="163">
        <v>41</v>
      </c>
      <c r="DK1417" s="163">
        <v>0</v>
      </c>
      <c r="DL1417" s="163">
        <v>0</v>
      </c>
      <c r="DM1417" s="163">
        <v>3</v>
      </c>
      <c r="DN1417" s="163">
        <v>5</v>
      </c>
      <c r="DO1417" s="163">
        <v>1</v>
      </c>
      <c r="DP1417" s="163">
        <v>43.1</v>
      </c>
      <c r="DR1417" s="163">
        <v>43.099998474121001</v>
      </c>
      <c r="DS1417" s="163">
        <v>188</v>
      </c>
      <c r="DT1417" s="163">
        <v>43</v>
      </c>
      <c r="DU1417" s="163">
        <v>19</v>
      </c>
      <c r="DV1417" s="163">
        <v>15</v>
      </c>
      <c r="DW1417" s="163">
        <v>5</v>
      </c>
      <c r="DX1417" s="163">
        <v>19</v>
      </c>
      <c r="DY1417" s="163">
        <v>4</v>
      </c>
      <c r="DZ1417" s="163">
        <v>1</v>
      </c>
      <c r="EA1417" s="163">
        <v>2</v>
      </c>
      <c r="EB1417" s="163">
        <v>0</v>
      </c>
      <c r="EC1417" s="163">
        <v>32</v>
      </c>
      <c r="ED1417" s="163">
        <v>6.6461552113191598</v>
      </c>
      <c r="EE1417" s="163">
        <v>3.9461546567207502</v>
      </c>
      <c r="EF1417" s="163">
        <v>1.0384617517686101</v>
      </c>
      <c r="EG1417" s="163">
        <v>8.93077106521012</v>
      </c>
      <c r="EH1417" s="163">
        <v>1.43076952465898</v>
      </c>
      <c r="EI1417" s="163">
        <v>110.983648960544</v>
      </c>
      <c r="EJ1417" s="163">
        <v>0.25595238095237999</v>
      </c>
      <c r="EK1417" s="163">
        <v>0.29007633587786202</v>
      </c>
      <c r="EL1417" s="163">
        <v>0.53333333299999997</v>
      </c>
      <c r="EM1417" s="163">
        <v>0.14814814800000001</v>
      </c>
      <c r="EN1417" s="163">
        <v>0.31851851799999997</v>
      </c>
      <c r="EO1417" s="163">
        <v>5.1470589999999997E-2</v>
      </c>
      <c r="EP1417" s="163">
        <v>0.31617646999999999</v>
      </c>
      <c r="EQ1417" s="163">
        <v>8.3981340000000002E-2</v>
      </c>
      <c r="ER1417" s="163">
        <v>-0.36287801721957802</v>
      </c>
      <c r="ES1417" s="163">
        <v>3.1153852553058501</v>
      </c>
      <c r="ET1417" s="163">
        <v>3.47</v>
      </c>
      <c r="EU1417" s="163">
        <v>4.4934405063877998</v>
      </c>
      <c r="EV1417" s="163">
        <v>4.4566483919040101</v>
      </c>
      <c r="EW1417" s="163">
        <v>4.3122361819128301</v>
      </c>
      <c r="EX1417" s="283">
        <v>-0.35828399658203097</v>
      </c>
    </row>
    <row r="1418" spans="1:154" ht="13" customHeight="1">
      <c r="A1418" s="160" t="s">
        <v>19</v>
      </c>
      <c r="C1418" s="160">
        <v>660730</v>
      </c>
      <c r="D1418" s="160">
        <v>20962</v>
      </c>
      <c r="E1418" s="160" t="s">
        <v>563</v>
      </c>
      <c r="F1418" s="160" t="s">
        <v>563</v>
      </c>
      <c r="G1418" s="175"/>
      <c r="H1418" s="162" t="s">
        <v>165</v>
      </c>
      <c r="I1418" s="162" t="s">
        <v>2957</v>
      </c>
      <c r="J1418" s="160">
        <v>27</v>
      </c>
      <c r="Z1418" s="163"/>
      <c r="BT1418" s="480"/>
      <c r="BU1418" s="481"/>
      <c r="BV1418" s="482"/>
      <c r="BW1418" s="480"/>
      <c r="BX1418" s="480"/>
      <c r="BY1418" s="480"/>
      <c r="BZ1418" s="480"/>
      <c r="CA1418" s="481"/>
      <c r="CB1418" s="482"/>
      <c r="CC1418" s="480"/>
      <c r="CD1418" s="481"/>
      <c r="CE1418" s="483"/>
      <c r="CF1418" s="482"/>
      <c r="CG1418" s="480"/>
      <c r="CH1418" s="481"/>
      <c r="CI1418" s="483"/>
      <c r="CJ1418" s="482"/>
      <c r="CK1418" s="480"/>
      <c r="CL1418" s="481"/>
      <c r="CM1418" s="483"/>
      <c r="CN1418" s="482"/>
      <c r="CO1418" s="480"/>
      <c r="CP1418" s="481"/>
      <c r="CQ1418" s="483"/>
      <c r="CR1418" s="482"/>
      <c r="DH1418" s="183"/>
      <c r="DJ1418" s="163">
        <v>6</v>
      </c>
      <c r="DK1418" s="163">
        <v>2</v>
      </c>
      <c r="DL1418" s="163">
        <v>0</v>
      </c>
      <c r="DM1418" s="163">
        <v>0</v>
      </c>
      <c r="DN1418" s="163">
        <v>2</v>
      </c>
      <c r="DO1418" s="163">
        <v>0</v>
      </c>
      <c r="DP1418" s="163">
        <v>18.2</v>
      </c>
      <c r="DQ1418" s="163">
        <v>9</v>
      </c>
      <c r="DR1418" s="163">
        <v>9.1999998092651296</v>
      </c>
      <c r="DS1418" s="163">
        <v>84</v>
      </c>
      <c r="DT1418" s="163">
        <v>23</v>
      </c>
      <c r="DU1418" s="163">
        <v>18</v>
      </c>
      <c r="DV1418" s="163">
        <v>18</v>
      </c>
      <c r="DW1418" s="163">
        <v>7</v>
      </c>
      <c r="DX1418" s="163">
        <v>7</v>
      </c>
      <c r="DY1418" s="163">
        <v>0</v>
      </c>
      <c r="DZ1418" s="163">
        <v>1</v>
      </c>
      <c r="EA1418" s="163">
        <v>0</v>
      </c>
      <c r="EB1418" s="163">
        <v>0</v>
      </c>
      <c r="EC1418" s="163">
        <v>17</v>
      </c>
      <c r="ED1418" s="163">
        <v>8.19642885059727</v>
      </c>
      <c r="EE1418" s="163">
        <v>3.3750001149518098</v>
      </c>
      <c r="EF1418" s="163">
        <v>3.3750001149518098</v>
      </c>
      <c r="EG1418" s="163">
        <v>11.0892860919845</v>
      </c>
      <c r="EH1418" s="163">
        <v>1.6071429118818099</v>
      </c>
      <c r="EI1418" s="163">
        <v>124.037262150723</v>
      </c>
      <c r="EJ1418" s="163">
        <v>0.30263157894736797</v>
      </c>
      <c r="EK1418" s="163">
        <v>0.30769230769230699</v>
      </c>
      <c r="EL1418" s="163">
        <v>0.186440677</v>
      </c>
      <c r="EM1418" s="163">
        <v>0.186440677</v>
      </c>
      <c r="EN1418" s="163">
        <v>0.62711864399999995</v>
      </c>
      <c r="EO1418" s="163">
        <v>0.18644068</v>
      </c>
      <c r="EP1418" s="163">
        <v>0.47457627000000002</v>
      </c>
      <c r="EQ1418" s="163">
        <v>8.4905659999999994E-2</v>
      </c>
      <c r="ER1418" s="163">
        <v>-0.88333159705695297</v>
      </c>
      <c r="ES1418" s="163">
        <v>8.6785717241618201</v>
      </c>
      <c r="ET1418" s="163">
        <v>7.22</v>
      </c>
      <c r="EU1418" s="163">
        <v>7.4250337716267998</v>
      </c>
      <c r="EV1418" s="163">
        <v>5.4728036244381499</v>
      </c>
      <c r="EW1418" s="163">
        <v>4.8728174596587701</v>
      </c>
      <c r="EX1418" s="283">
        <v>-0.42475780472159302</v>
      </c>
    </row>
    <row r="1419" spans="1:154" ht="13" customHeight="1">
      <c r="A1419" s="160" t="s">
        <v>19</v>
      </c>
      <c r="C1419" s="160">
        <v>687223</v>
      </c>
      <c r="D1419" s="160">
        <v>31612</v>
      </c>
      <c r="E1419" s="160" t="s">
        <v>246</v>
      </c>
      <c r="F1419" s="160" t="s">
        <v>246</v>
      </c>
      <c r="G1419" s="175"/>
      <c r="H1419" s="162" t="s">
        <v>4489</v>
      </c>
      <c r="I1419" s="162" t="s">
        <v>724</v>
      </c>
      <c r="J1419" s="160">
        <v>24</v>
      </c>
      <c r="Z1419" s="163"/>
      <c r="BT1419" s="480"/>
      <c r="BU1419" s="481"/>
      <c r="BV1419" s="482"/>
      <c r="BW1419" s="480"/>
      <c r="BX1419" s="480"/>
      <c r="BY1419" s="480"/>
      <c r="BZ1419" s="480"/>
      <c r="CA1419" s="481"/>
      <c r="CB1419" s="482"/>
      <c r="CC1419" s="480"/>
      <c r="CD1419" s="481"/>
      <c r="CE1419" s="483"/>
      <c r="CF1419" s="482"/>
      <c r="CG1419" s="480"/>
      <c r="CH1419" s="481"/>
      <c r="CI1419" s="483"/>
      <c r="CJ1419" s="482"/>
      <c r="CK1419" s="480"/>
      <c r="CL1419" s="481"/>
      <c r="CM1419" s="483"/>
      <c r="CN1419" s="482"/>
      <c r="CO1419" s="480"/>
      <c r="CP1419" s="481"/>
      <c r="CQ1419" s="483"/>
      <c r="CR1419" s="482"/>
      <c r="DH1419" s="183"/>
      <c r="DJ1419" s="163">
        <v>7</v>
      </c>
      <c r="DK1419" s="163">
        <v>7</v>
      </c>
      <c r="DL1419" s="163">
        <v>0</v>
      </c>
      <c r="DM1419" s="163">
        <v>0</v>
      </c>
      <c r="DN1419" s="163">
        <v>4</v>
      </c>
      <c r="DO1419" s="163">
        <v>0</v>
      </c>
      <c r="DP1419" s="163">
        <v>30.2</v>
      </c>
      <c r="DQ1419" s="163">
        <v>30.2000007629394</v>
      </c>
      <c r="DS1419" s="163">
        <v>147</v>
      </c>
      <c r="DT1419" s="163">
        <v>35</v>
      </c>
      <c r="DU1419" s="163">
        <v>27</v>
      </c>
      <c r="DV1419" s="163">
        <v>26</v>
      </c>
      <c r="DW1419" s="163">
        <v>8</v>
      </c>
      <c r="DX1419" s="163">
        <v>18</v>
      </c>
      <c r="DY1419" s="163">
        <v>0</v>
      </c>
      <c r="DZ1419" s="163">
        <v>3</v>
      </c>
      <c r="EA1419" s="163">
        <v>1</v>
      </c>
      <c r="EB1419" s="163">
        <v>0</v>
      </c>
      <c r="EC1419" s="163">
        <v>22</v>
      </c>
      <c r="ED1419" s="163">
        <v>6.4565222745582096</v>
      </c>
      <c r="EE1419" s="163">
        <v>5.2826091337294399</v>
      </c>
      <c r="EF1419" s="163">
        <v>2.3478262816575302</v>
      </c>
      <c r="EG1419" s="163">
        <v>10.271739982251701</v>
      </c>
      <c r="EH1419" s="163">
        <v>1.7282610128867899</v>
      </c>
      <c r="EI1419" s="163">
        <v>133.385004367351</v>
      </c>
      <c r="EJ1419" s="163">
        <v>0.27777777777777701</v>
      </c>
      <c r="EK1419" s="163">
        <v>0.28125</v>
      </c>
      <c r="EL1419" s="163">
        <v>0.28712871200000001</v>
      </c>
      <c r="EM1419" s="163">
        <v>0.198019801</v>
      </c>
      <c r="EN1419" s="163">
        <v>0.514851485</v>
      </c>
      <c r="EO1419" s="163">
        <v>0.15384614999999999</v>
      </c>
      <c r="EP1419" s="163">
        <v>0.39423077000000001</v>
      </c>
      <c r="EQ1419" s="163">
        <v>6.7681900000000003E-2</v>
      </c>
      <c r="ER1419" s="163">
        <v>-0.38764059723621302</v>
      </c>
      <c r="ES1419" s="163">
        <v>7.6304354153869802</v>
      </c>
      <c r="ET1419" s="163">
        <v>6.62</v>
      </c>
      <c r="EU1419" s="163">
        <v>7.0966178073775099</v>
      </c>
      <c r="EV1419" s="163">
        <v>6.2056382990051597</v>
      </c>
      <c r="EW1419" s="163">
        <v>5.7711810879203096</v>
      </c>
      <c r="EX1419" s="283">
        <v>-0.43168112635612399</v>
      </c>
    </row>
    <row r="1420" spans="1:154" ht="13" customHeight="1">
      <c r="A1420" s="160" t="s">
        <v>19</v>
      </c>
      <c r="C1420" s="160">
        <v>680684</v>
      </c>
      <c r="D1420" s="160">
        <v>31318</v>
      </c>
      <c r="E1420" s="160" t="s">
        <v>4356</v>
      </c>
      <c r="F1420" s="160" t="s">
        <v>4356</v>
      </c>
      <c r="G1420" s="175"/>
      <c r="H1420" s="162" t="s">
        <v>4478</v>
      </c>
      <c r="I1420" s="162" t="s">
        <v>3090</v>
      </c>
      <c r="J1420" s="160">
        <v>25</v>
      </c>
      <c r="Z1420" s="163"/>
      <c r="BT1420" s="480"/>
      <c r="BU1420" s="481"/>
      <c r="BV1420" s="482"/>
      <c r="BW1420" s="480"/>
      <c r="BX1420" s="480"/>
      <c r="BY1420" s="480"/>
      <c r="BZ1420" s="480"/>
      <c r="CA1420" s="481"/>
      <c r="CB1420" s="482"/>
      <c r="CC1420" s="480"/>
      <c r="CD1420" s="481"/>
      <c r="CE1420" s="483"/>
      <c r="CF1420" s="482"/>
      <c r="CG1420" s="480"/>
      <c r="CH1420" s="481"/>
      <c r="CI1420" s="483"/>
      <c r="CJ1420" s="482"/>
      <c r="CK1420" s="480"/>
      <c r="CL1420" s="481"/>
      <c r="CM1420" s="483"/>
      <c r="CN1420" s="482"/>
      <c r="CO1420" s="480"/>
      <c r="CP1420" s="481"/>
      <c r="CQ1420" s="483"/>
      <c r="CR1420" s="482"/>
      <c r="DH1420" s="183"/>
      <c r="DJ1420" s="163">
        <v>6</v>
      </c>
      <c r="DK1420" s="163">
        <v>6</v>
      </c>
      <c r="DL1420" s="163">
        <v>0</v>
      </c>
      <c r="DM1420" s="163">
        <v>1</v>
      </c>
      <c r="DN1420" s="163">
        <v>3</v>
      </c>
      <c r="DO1420" s="163">
        <v>0</v>
      </c>
      <c r="DP1420" s="163">
        <v>32.1</v>
      </c>
      <c r="DQ1420" s="163">
        <v>32.099998474121001</v>
      </c>
      <c r="DS1420" s="163">
        <v>139</v>
      </c>
      <c r="DT1420" s="163">
        <v>38</v>
      </c>
      <c r="DU1420" s="163">
        <v>23</v>
      </c>
      <c r="DV1420" s="163">
        <v>23</v>
      </c>
      <c r="DW1420" s="163">
        <v>10</v>
      </c>
      <c r="DX1420" s="163">
        <v>11</v>
      </c>
      <c r="DY1420" s="163">
        <v>0</v>
      </c>
      <c r="DZ1420" s="163">
        <v>0</v>
      </c>
      <c r="EA1420" s="163">
        <v>1</v>
      </c>
      <c r="EB1420" s="163">
        <v>0</v>
      </c>
      <c r="EC1420" s="163">
        <v>23</v>
      </c>
      <c r="ED1420" s="163">
        <v>6.4020621074425597</v>
      </c>
      <c r="EE1420" s="163">
        <v>3.0618557905160002</v>
      </c>
      <c r="EF1420" s="163">
        <v>2.7835052641054601</v>
      </c>
      <c r="EG1420" s="163">
        <v>10.5773200036007</v>
      </c>
      <c r="EH1420" s="163">
        <v>1.5154639771240801</v>
      </c>
      <c r="EI1420" s="163">
        <v>117.55332997435499</v>
      </c>
      <c r="EJ1420" s="163">
        <v>0.296875</v>
      </c>
      <c r="EK1420" s="163">
        <v>0.29473684210526302</v>
      </c>
      <c r="EL1420" s="163">
        <v>0.40952380900000002</v>
      </c>
      <c r="EM1420" s="163">
        <v>0.18095238</v>
      </c>
      <c r="EN1420" s="163">
        <v>0.40952380900000002</v>
      </c>
      <c r="EO1420" s="163">
        <v>0.16190476000000001</v>
      </c>
      <c r="EP1420" s="163">
        <v>0.44761905000000002</v>
      </c>
      <c r="EQ1420" s="163">
        <v>9.3065690000000006E-2</v>
      </c>
      <c r="ER1420" s="163">
        <v>0.18694151039321999</v>
      </c>
      <c r="ES1420" s="163">
        <v>6.4020621074425597</v>
      </c>
      <c r="ET1420" s="163">
        <v>7.4</v>
      </c>
      <c r="EU1420" s="163">
        <v>6.704304752883</v>
      </c>
      <c r="EV1420" s="163">
        <v>4.6446863842514698</v>
      </c>
      <c r="EW1420" s="163">
        <v>4.7280783152725698</v>
      </c>
      <c r="EX1420" s="283">
        <v>-0.46971073746681202</v>
      </c>
    </row>
    <row r="1421" spans="1:154" ht="13" customHeight="1">
      <c r="A1421" s="171" t="s">
        <v>2003</v>
      </c>
      <c r="B1421" s="474"/>
      <c r="C1421" s="299"/>
      <c r="D1421" s="299"/>
      <c r="E1421" s="171" cm="1">
        <f t="array" ref="E1421">SUMPRODUCT(--($A1422:$A$2509=A1421),--(K1422:$K$2509&gt;0))</f>
        <v>475</v>
      </c>
      <c r="F1421" s="171"/>
      <c r="G1421" s="190"/>
      <c r="H1421" s="172"/>
      <c r="I1421" s="172"/>
      <c r="J1421" s="173"/>
      <c r="K1421" s="174">
        <v>0</v>
      </c>
      <c r="L1421" s="174"/>
      <c r="M1421" s="185"/>
      <c r="N1421" s="188"/>
      <c r="O1421" s="174"/>
      <c r="P1421" s="174"/>
      <c r="Q1421" s="174"/>
      <c r="R1421" s="174"/>
      <c r="S1421" s="174"/>
      <c r="T1421" s="174"/>
      <c r="U1421" s="174"/>
      <c r="V1421" s="174"/>
      <c r="W1421" s="174"/>
      <c r="X1421" s="174"/>
      <c r="Y1421" s="185"/>
      <c r="Z1421" s="336"/>
      <c r="AA1421" s="336"/>
      <c r="AB1421" s="336"/>
      <c r="AC1421" s="336"/>
      <c r="AD1421" s="336"/>
      <c r="AE1421" s="336"/>
      <c r="AF1421" s="336"/>
      <c r="AG1421" s="336"/>
      <c r="AH1421" s="336"/>
      <c r="AI1421" s="336"/>
      <c r="AJ1421" s="336"/>
      <c r="AK1421" s="336"/>
      <c r="AL1421" s="336"/>
      <c r="AM1421" s="336"/>
      <c r="AN1421" s="336"/>
      <c r="AO1421" s="336"/>
      <c r="AP1421" s="336"/>
      <c r="AQ1421" s="336"/>
      <c r="AR1421" s="336"/>
      <c r="AS1421" s="335"/>
      <c r="AT1421" s="335"/>
      <c r="AU1421" s="335"/>
      <c r="AV1421" s="335"/>
      <c r="AW1421" s="335"/>
      <c r="AX1421" s="335"/>
      <c r="AY1421" s="336"/>
      <c r="AZ1421" s="335"/>
      <c r="BA1421" s="335"/>
      <c r="BB1421" s="335"/>
      <c r="BC1421" s="335"/>
      <c r="BD1421" s="337"/>
      <c r="BE1421" s="337"/>
      <c r="BF1421" s="337"/>
      <c r="BG1421" s="337"/>
      <c r="BH1421" s="337"/>
      <c r="BI1421" s="337"/>
      <c r="BJ1421" s="337"/>
      <c r="BK1421" s="337"/>
      <c r="BL1421" s="336"/>
      <c r="BM1421" s="336"/>
      <c r="BN1421" s="336"/>
      <c r="BO1421" s="338"/>
      <c r="BP1421" s="338"/>
      <c r="BQ1421" s="336"/>
      <c r="BR1421" s="338"/>
      <c r="BS1421" s="340"/>
      <c r="BT1421" s="291"/>
      <c r="BU1421" s="292"/>
      <c r="BV1421" s="293"/>
      <c r="BW1421" s="291"/>
      <c r="BX1421" s="291"/>
      <c r="BY1421" s="291"/>
      <c r="BZ1421" s="291"/>
      <c r="CA1421" s="292"/>
      <c r="CB1421" s="293"/>
      <c r="CC1421" s="291"/>
      <c r="CD1421" s="292"/>
      <c r="CE1421" s="330"/>
      <c r="CF1421" s="293"/>
      <c r="CG1421" s="291"/>
      <c r="CH1421" s="292"/>
      <c r="CI1421" s="330"/>
      <c r="CJ1421" s="293"/>
      <c r="CK1421" s="291"/>
      <c r="CL1421" s="292"/>
      <c r="CM1421" s="330"/>
      <c r="CN1421" s="293"/>
      <c r="CO1421" s="291"/>
      <c r="CP1421" s="292"/>
      <c r="CQ1421" s="330"/>
      <c r="CR1421" s="293"/>
      <c r="CS1421" s="291"/>
      <c r="CT1421" s="292"/>
      <c r="CU1421" s="330"/>
      <c r="CV1421" s="330"/>
      <c r="CW1421" s="293"/>
      <c r="CX1421" s="291"/>
      <c r="CY1421" s="292"/>
      <c r="CZ1421" s="330"/>
      <c r="DA1421" s="330"/>
      <c r="DB1421" s="293"/>
      <c r="DC1421" s="291"/>
      <c r="DD1421" s="292"/>
      <c r="DE1421" s="330"/>
      <c r="DF1421" s="330"/>
      <c r="DG1421" s="293"/>
      <c r="DH1421" s="291"/>
      <c r="DI1421" s="452"/>
      <c r="DJ1421" s="336"/>
      <c r="DK1421" s="336"/>
      <c r="DL1421" s="336"/>
      <c r="DM1421" s="336"/>
      <c r="DN1421" s="336"/>
      <c r="DO1421" s="336"/>
      <c r="DP1421" s="338"/>
      <c r="DQ1421" s="338"/>
      <c r="DR1421" s="338"/>
      <c r="DS1421" s="336"/>
      <c r="DT1421" s="336"/>
      <c r="DU1421" s="336"/>
      <c r="DV1421" s="336"/>
      <c r="DW1421" s="336"/>
      <c r="DX1421" s="336"/>
      <c r="DY1421" s="336"/>
      <c r="DZ1421" s="336"/>
      <c r="EA1421" s="336"/>
      <c r="EB1421" s="336"/>
      <c r="EC1421" s="336"/>
      <c r="ED1421" s="338"/>
      <c r="EE1421" s="338"/>
      <c r="EF1421" s="338"/>
      <c r="EG1421" s="338"/>
      <c r="EH1421" s="341"/>
      <c r="EI1421" s="341"/>
      <c r="EJ1421" s="337"/>
      <c r="EK1421" s="337"/>
      <c r="EL1421" s="342"/>
      <c r="EM1421" s="342"/>
      <c r="EN1421" s="342"/>
      <c r="EO1421" s="342"/>
      <c r="EP1421" s="342"/>
      <c r="EQ1421" s="342"/>
      <c r="ER1421" s="237"/>
      <c r="ES1421" s="336"/>
      <c r="ET1421" s="336"/>
      <c r="EU1421" s="336"/>
      <c r="EV1421" s="336"/>
      <c r="EW1421" s="336"/>
      <c r="EX1421" s="340"/>
    </row>
    <row r="1422" spans="1:154" ht="13" hidden="1" customHeight="1">
      <c r="A1422" s="160" t="s">
        <v>2003</v>
      </c>
      <c r="B1422" s="160">
        <v>8873</v>
      </c>
      <c r="C1422" s="160">
        <v>519043</v>
      </c>
      <c r="D1422" s="160">
        <v>1890</v>
      </c>
      <c r="E1422" s="160" t="s">
        <v>18</v>
      </c>
      <c r="F1422" s="160" t="s">
        <v>18</v>
      </c>
      <c r="G1422" s="175"/>
      <c r="H1422" s="162" t="s">
        <v>178</v>
      </c>
      <c r="I1422" s="162" t="s">
        <v>531</v>
      </c>
      <c r="J1422" s="161">
        <v>35</v>
      </c>
      <c r="K1422" s="161">
        <v>1</v>
      </c>
      <c r="M1422" s="184" t="s">
        <v>46</v>
      </c>
      <c r="Z1422" s="163"/>
      <c r="AS1422" s="278"/>
      <c r="AT1422" s="278"/>
      <c r="AU1422" s="278"/>
      <c r="AV1422" s="278"/>
      <c r="AW1422" s="278"/>
      <c r="AX1422" s="278"/>
      <c r="AY1422" s="456"/>
      <c r="AZ1422" s="278"/>
      <c r="BA1422" s="278"/>
      <c r="BB1422" s="278"/>
      <c r="BC1422" s="278"/>
      <c r="BD1422" s="164"/>
      <c r="BE1422" s="164"/>
      <c r="BF1422" s="164"/>
      <c r="BG1422" s="164"/>
      <c r="BH1422" s="164"/>
      <c r="BI1422" s="164"/>
      <c r="BJ1422" s="165"/>
      <c r="BK1422" s="164"/>
      <c r="BL1422" s="165"/>
      <c r="BM1422" s="165"/>
      <c r="BN1422" s="165"/>
      <c r="BO1422" s="165"/>
      <c r="BP1422" s="165"/>
      <c r="BQ1422" s="165"/>
      <c r="BR1422" s="165"/>
      <c r="BS1422" s="284"/>
      <c r="BT1422" s="289"/>
      <c r="BU1422" s="279"/>
      <c r="BV1422" s="290"/>
      <c r="BW1422" s="289"/>
      <c r="BX1422" s="289"/>
      <c r="BY1422" s="289"/>
      <c r="BZ1422" s="289"/>
      <c r="CA1422" s="279"/>
      <c r="CB1422" s="290"/>
      <c r="CC1422" s="289"/>
      <c r="CD1422" s="279"/>
      <c r="CE1422" s="328"/>
      <c r="CF1422" s="290"/>
      <c r="CG1422" s="289"/>
      <c r="CH1422" s="279"/>
      <c r="CI1422" s="328"/>
      <c r="CJ1422" s="290"/>
      <c r="CK1422" s="289"/>
      <c r="CL1422" s="279"/>
      <c r="CM1422" s="328"/>
      <c r="CN1422" s="290"/>
      <c r="CO1422" s="289"/>
      <c r="CP1422" s="279"/>
      <c r="CQ1422" s="328"/>
      <c r="CR1422" s="290"/>
      <c r="CS1422" s="289"/>
      <c r="CT1422" s="279"/>
      <c r="CU1422" s="328"/>
      <c r="CV1422" s="328"/>
      <c r="CW1422" s="290"/>
      <c r="CX1422" s="289"/>
      <c r="CY1422" s="279"/>
      <c r="CZ1422" s="328"/>
      <c r="DA1422" s="328"/>
      <c r="DB1422" s="290"/>
      <c r="DC1422" s="289"/>
      <c r="DD1422" s="279"/>
      <c r="DE1422" s="328"/>
      <c r="DF1422" s="328"/>
      <c r="DG1422" s="290"/>
      <c r="DH1422" s="183"/>
      <c r="DI1422" s="284"/>
      <c r="DP1422" s="165"/>
      <c r="DQ1422" s="165"/>
      <c r="DR1422" s="165"/>
      <c r="ED1422" s="165"/>
      <c r="EE1422" s="165"/>
      <c r="EF1422" s="165"/>
      <c r="EG1422" s="165"/>
      <c r="EH1422" s="166"/>
      <c r="EI1422" s="165"/>
      <c r="EJ1422" s="164"/>
      <c r="EK1422" s="164"/>
      <c r="EL1422" s="278"/>
      <c r="EM1422" s="278"/>
      <c r="EN1422" s="278"/>
      <c r="EO1422" s="278"/>
      <c r="EP1422" s="278"/>
      <c r="EQ1422" s="278"/>
      <c r="ER1422" s="165"/>
      <c r="ES1422" s="166"/>
      <c r="ET1422" s="166"/>
      <c r="EU1422" s="166"/>
      <c r="EV1422" s="166"/>
      <c r="EW1422" s="166"/>
      <c r="EX1422" s="284"/>
    </row>
    <row r="1423" spans="1:154" ht="13" hidden="1" customHeight="1">
      <c r="A1423" s="160" t="s">
        <v>2003</v>
      </c>
      <c r="B1423" s="160">
        <v>9179</v>
      </c>
      <c r="C1423" s="160">
        <v>518617</v>
      </c>
      <c r="D1423" s="160">
        <v>5003</v>
      </c>
      <c r="E1423" s="160" t="s">
        <v>345</v>
      </c>
      <c r="F1423" s="160" t="s">
        <v>345</v>
      </c>
      <c r="G1423" s="175"/>
      <c r="H1423" s="168" t="s">
        <v>725</v>
      </c>
      <c r="I1423" s="169" t="s">
        <v>247</v>
      </c>
      <c r="J1423" s="170">
        <v>37</v>
      </c>
      <c r="K1423" s="161">
        <v>1</v>
      </c>
      <c r="M1423" s="184" t="s">
        <v>46</v>
      </c>
      <c r="Z1423" s="163"/>
      <c r="AS1423" s="278"/>
      <c r="AT1423" s="278"/>
      <c r="AU1423" s="278"/>
      <c r="AV1423" s="278"/>
      <c r="AW1423" s="278"/>
      <c r="AX1423" s="278"/>
      <c r="AY1423" s="456"/>
      <c r="AZ1423" s="278"/>
      <c r="BA1423" s="278"/>
      <c r="BB1423" s="278"/>
      <c r="BC1423" s="278"/>
      <c r="BD1423" s="164"/>
      <c r="BE1423" s="164"/>
      <c r="BF1423" s="164"/>
      <c r="BG1423" s="164"/>
      <c r="BH1423" s="164"/>
      <c r="BI1423" s="164"/>
      <c r="BJ1423" s="165"/>
      <c r="BK1423" s="164"/>
      <c r="BL1423" s="165"/>
      <c r="BM1423" s="165"/>
      <c r="BN1423" s="165"/>
      <c r="BO1423" s="165"/>
      <c r="BP1423" s="165"/>
      <c r="BQ1423" s="165"/>
      <c r="BR1423" s="165"/>
      <c r="BS1423" s="284"/>
      <c r="BT1423" s="289"/>
      <c r="BU1423" s="279"/>
      <c r="BV1423" s="290"/>
      <c r="BW1423" s="289"/>
      <c r="BX1423" s="289"/>
      <c r="BY1423" s="289"/>
      <c r="BZ1423" s="289"/>
      <c r="CA1423" s="279"/>
      <c r="CB1423" s="290"/>
      <c r="CC1423" s="289"/>
      <c r="CD1423" s="279"/>
      <c r="CE1423" s="328"/>
      <c r="CF1423" s="290"/>
      <c r="CG1423" s="289"/>
      <c r="CH1423" s="279"/>
      <c r="CI1423" s="328"/>
      <c r="CJ1423" s="290"/>
      <c r="CK1423" s="289"/>
      <c r="CL1423" s="279"/>
      <c r="CM1423" s="328"/>
      <c r="CN1423" s="290"/>
      <c r="CO1423" s="289"/>
      <c r="CP1423" s="279"/>
      <c r="CQ1423" s="328"/>
      <c r="CR1423" s="290"/>
      <c r="CS1423" s="289"/>
      <c r="CT1423" s="279"/>
      <c r="CU1423" s="328"/>
      <c r="CV1423" s="328"/>
      <c r="CW1423" s="290"/>
      <c r="CX1423" s="289"/>
      <c r="CY1423" s="279"/>
      <c r="CZ1423" s="328"/>
      <c r="DA1423" s="328"/>
      <c r="DB1423" s="290"/>
      <c r="DC1423" s="289"/>
      <c r="DD1423" s="279"/>
      <c r="DE1423" s="328"/>
      <c r="DF1423" s="328"/>
      <c r="DG1423" s="290"/>
      <c r="DH1423" s="289"/>
      <c r="DI1423" s="284"/>
      <c r="DP1423" s="165"/>
      <c r="DQ1423" s="165"/>
      <c r="DR1423" s="165"/>
      <c r="ED1423" s="165"/>
      <c r="EE1423" s="165"/>
      <c r="EF1423" s="165"/>
      <c r="EG1423" s="165"/>
      <c r="EH1423" s="166"/>
      <c r="EI1423" s="165"/>
      <c r="EJ1423" s="164"/>
      <c r="EK1423" s="164"/>
      <c r="EL1423" s="278"/>
      <c r="EM1423" s="278"/>
      <c r="EN1423" s="278"/>
      <c r="EO1423" s="278"/>
      <c r="EP1423" s="278"/>
      <c r="EQ1423" s="278"/>
      <c r="ER1423" s="165"/>
      <c r="ES1423" s="166"/>
      <c r="ET1423" s="166"/>
      <c r="EU1423" s="166"/>
      <c r="EV1423" s="166"/>
      <c r="EW1423" s="166"/>
      <c r="EX1423" s="284"/>
    </row>
    <row r="1424" spans="1:154" ht="13" hidden="1" customHeight="1">
      <c r="A1424" s="160" t="s">
        <v>2003</v>
      </c>
      <c r="B1424" s="160">
        <v>9698</v>
      </c>
      <c r="C1424" s="160">
        <v>502624</v>
      </c>
      <c r="D1424" s="160">
        <v>6895</v>
      </c>
      <c r="E1424" s="160" t="s">
        <v>3328</v>
      </c>
      <c r="F1424" s="160" t="s">
        <v>14</v>
      </c>
      <c r="G1424" s="175"/>
      <c r="H1424" s="168" t="s">
        <v>117</v>
      </c>
      <c r="I1424" s="169" t="s">
        <v>352</v>
      </c>
      <c r="J1424" s="170">
        <v>36</v>
      </c>
      <c r="K1424" s="161">
        <v>1</v>
      </c>
      <c r="M1424" s="184" t="s">
        <v>837</v>
      </c>
      <c r="Z1424" s="163"/>
      <c r="AS1424" s="278"/>
      <c r="AT1424" s="278"/>
      <c r="AU1424" s="278"/>
      <c r="AV1424" s="278"/>
      <c r="AW1424" s="278"/>
      <c r="AX1424" s="278"/>
      <c r="AY1424" s="456"/>
      <c r="AZ1424" s="278"/>
      <c r="BA1424" s="278"/>
      <c r="BB1424" s="278"/>
      <c r="BC1424" s="278"/>
      <c r="BD1424" s="164"/>
      <c r="BE1424" s="164"/>
      <c r="BF1424" s="164"/>
      <c r="BG1424" s="164"/>
      <c r="BH1424" s="164"/>
      <c r="BI1424" s="164"/>
      <c r="BJ1424" s="165"/>
      <c r="BK1424" s="164"/>
      <c r="BL1424" s="165"/>
      <c r="BM1424" s="165"/>
      <c r="BN1424" s="165"/>
      <c r="BO1424" s="165"/>
      <c r="BP1424" s="165"/>
      <c r="BQ1424" s="165"/>
      <c r="BR1424" s="165"/>
      <c r="BS1424" s="284"/>
      <c r="BT1424" s="289"/>
      <c r="BU1424" s="279"/>
      <c r="BV1424" s="290"/>
      <c r="BW1424" s="289"/>
      <c r="BX1424" s="289"/>
      <c r="BY1424" s="289"/>
      <c r="BZ1424" s="289"/>
      <c r="CA1424" s="279"/>
      <c r="CB1424" s="290"/>
      <c r="CC1424" s="289"/>
      <c r="CD1424" s="279"/>
      <c r="CE1424" s="328"/>
      <c r="CF1424" s="290"/>
      <c r="CG1424" s="289"/>
      <c r="CH1424" s="279"/>
      <c r="CI1424" s="328"/>
      <c r="CJ1424" s="290"/>
      <c r="CK1424" s="289"/>
      <c r="CL1424" s="279"/>
      <c r="CM1424" s="328"/>
      <c r="CN1424" s="290"/>
      <c r="CO1424" s="289"/>
      <c r="CP1424" s="279"/>
      <c r="CQ1424" s="328"/>
      <c r="CR1424" s="290"/>
      <c r="CS1424" s="289"/>
      <c r="CT1424" s="279"/>
      <c r="CU1424" s="328"/>
      <c r="CV1424" s="328"/>
      <c r="CW1424" s="290"/>
      <c r="CX1424" s="289"/>
      <c r="CY1424" s="279"/>
      <c r="CZ1424" s="328"/>
      <c r="DA1424" s="328"/>
      <c r="DB1424" s="290"/>
      <c r="DC1424" s="289"/>
      <c r="DD1424" s="279"/>
      <c r="DE1424" s="328"/>
      <c r="DF1424" s="328"/>
      <c r="DG1424" s="290"/>
      <c r="DH1424" s="289"/>
      <c r="DI1424" s="284"/>
      <c r="DP1424" s="165"/>
      <c r="DQ1424" s="165"/>
      <c r="DR1424" s="165"/>
      <c r="ED1424" s="165"/>
      <c r="EE1424" s="165"/>
      <c r="EF1424" s="165"/>
      <c r="EG1424" s="165"/>
      <c r="EH1424" s="166"/>
      <c r="EI1424" s="165"/>
      <c r="EJ1424" s="164"/>
      <c r="EK1424" s="164"/>
      <c r="EL1424" s="278"/>
      <c r="EM1424" s="278"/>
      <c r="EN1424" s="278"/>
      <c r="EO1424" s="278"/>
      <c r="EP1424" s="278"/>
      <c r="EQ1424" s="278"/>
      <c r="ER1424" s="165"/>
      <c r="ES1424" s="166"/>
      <c r="ET1424" s="166"/>
      <c r="EU1424" s="166"/>
      <c r="EV1424" s="166"/>
      <c r="EW1424" s="166"/>
      <c r="EX1424" s="284"/>
    </row>
    <row r="1425" spans="1:260" ht="13" hidden="1" customHeight="1">
      <c r="A1425" s="160" t="s">
        <v>2003</v>
      </c>
      <c r="B1425" s="160">
        <v>8659</v>
      </c>
      <c r="C1425" s="160">
        <v>543351</v>
      </c>
      <c r="D1425" s="160">
        <v>7432</v>
      </c>
      <c r="E1425" s="160" t="s">
        <v>567</v>
      </c>
      <c r="F1425" s="160" t="s">
        <v>567</v>
      </c>
      <c r="G1425" s="175"/>
      <c r="H1425" s="162" t="s">
        <v>279</v>
      </c>
      <c r="I1425" s="162" t="s">
        <v>344</v>
      </c>
      <c r="J1425" s="161">
        <v>36</v>
      </c>
      <c r="K1425" s="161">
        <v>1</v>
      </c>
      <c r="M1425" s="184" t="s">
        <v>837</v>
      </c>
      <c r="Z1425" s="163"/>
      <c r="AS1425" s="278"/>
      <c r="AT1425" s="278"/>
      <c r="AU1425" s="278"/>
      <c r="AV1425" s="278"/>
      <c r="AW1425" s="278"/>
      <c r="AX1425" s="278"/>
      <c r="AY1425" s="456"/>
      <c r="AZ1425" s="278"/>
      <c r="BA1425" s="278"/>
      <c r="BB1425" s="278"/>
      <c r="BC1425" s="278"/>
      <c r="BD1425" s="164"/>
      <c r="BE1425" s="164"/>
      <c r="BF1425" s="164"/>
      <c r="BG1425" s="164"/>
      <c r="BH1425" s="164"/>
      <c r="BI1425" s="164"/>
      <c r="BJ1425" s="165"/>
      <c r="BK1425" s="164"/>
      <c r="BL1425" s="165"/>
      <c r="BM1425" s="165"/>
      <c r="BN1425" s="165"/>
      <c r="BO1425" s="165"/>
      <c r="BP1425" s="165"/>
      <c r="BQ1425" s="165"/>
      <c r="BR1425" s="165"/>
      <c r="BS1425" s="284"/>
      <c r="BT1425" s="289"/>
      <c r="BU1425" s="279"/>
      <c r="BV1425" s="290"/>
      <c r="BW1425" s="289"/>
      <c r="BX1425" s="289"/>
      <c r="BY1425" s="289"/>
      <c r="BZ1425" s="289"/>
      <c r="CA1425" s="279"/>
      <c r="CB1425" s="290"/>
      <c r="CC1425" s="289"/>
      <c r="CD1425" s="279"/>
      <c r="CE1425" s="328"/>
      <c r="CF1425" s="290"/>
      <c r="CG1425" s="289"/>
      <c r="CH1425" s="279"/>
      <c r="CI1425" s="328"/>
      <c r="CJ1425" s="290"/>
      <c r="CK1425" s="289"/>
      <c r="CL1425" s="279"/>
      <c r="CM1425" s="328"/>
      <c r="CN1425" s="290"/>
      <c r="CO1425" s="289"/>
      <c r="CP1425" s="279"/>
      <c r="CQ1425" s="328"/>
      <c r="CR1425" s="290"/>
      <c r="CS1425" s="289"/>
      <c r="CT1425" s="279"/>
      <c r="CU1425" s="328"/>
      <c r="CV1425" s="328"/>
      <c r="CW1425" s="290"/>
      <c r="CX1425" s="289"/>
      <c r="CY1425" s="279"/>
      <c r="CZ1425" s="328"/>
      <c r="DA1425" s="328"/>
      <c r="DB1425" s="290"/>
      <c r="DC1425" s="289"/>
      <c r="DD1425" s="279"/>
      <c r="DE1425" s="328"/>
      <c r="DF1425" s="328"/>
      <c r="DG1425" s="290"/>
      <c r="DH1425" s="289"/>
      <c r="DI1425" s="284"/>
      <c r="DP1425" s="165"/>
      <c r="DQ1425" s="165"/>
      <c r="DR1425" s="165"/>
      <c r="ED1425" s="165"/>
      <c r="EE1425" s="165"/>
      <c r="EF1425" s="165"/>
      <c r="EG1425" s="165"/>
      <c r="EH1425" s="166"/>
      <c r="EI1425" s="165"/>
      <c r="EJ1425" s="164"/>
      <c r="EK1425" s="164"/>
      <c r="EL1425" s="278"/>
      <c r="EM1425" s="278"/>
      <c r="EN1425" s="278"/>
      <c r="EO1425" s="278"/>
      <c r="EP1425" s="278"/>
      <c r="EQ1425" s="278"/>
      <c r="ER1425" s="165"/>
      <c r="ES1425" s="166"/>
      <c r="ET1425" s="166"/>
      <c r="EU1425" s="166"/>
      <c r="EV1425" s="166"/>
      <c r="EW1425" s="166"/>
      <c r="EX1425" s="284"/>
    </row>
    <row r="1426" spans="1:260" ht="13" hidden="1" customHeight="1">
      <c r="A1426" s="160" t="s">
        <v>2003</v>
      </c>
      <c r="B1426" s="160">
        <v>9193</v>
      </c>
      <c r="C1426" s="160">
        <v>519293</v>
      </c>
      <c r="D1426" s="160">
        <v>8048</v>
      </c>
      <c r="E1426" s="160" t="s">
        <v>2170</v>
      </c>
      <c r="F1426" s="160" t="s">
        <v>2170</v>
      </c>
      <c r="G1426" s="175"/>
      <c r="H1426" s="168" t="s">
        <v>601</v>
      </c>
      <c r="I1426" s="169" t="s">
        <v>108</v>
      </c>
      <c r="J1426" s="170">
        <v>34</v>
      </c>
      <c r="K1426" s="161">
        <v>1</v>
      </c>
      <c r="M1426" s="184" t="s">
        <v>46</v>
      </c>
      <c r="Z1426" s="163"/>
      <c r="AS1426" s="278"/>
      <c r="AT1426" s="278"/>
      <c r="AU1426" s="278"/>
      <c r="AV1426" s="278"/>
      <c r="AW1426" s="278"/>
      <c r="AX1426" s="278"/>
      <c r="AY1426" s="456"/>
      <c r="AZ1426" s="278"/>
      <c r="BA1426" s="278"/>
      <c r="BB1426" s="278"/>
      <c r="BC1426" s="278"/>
      <c r="BD1426" s="164"/>
      <c r="BE1426" s="164"/>
      <c r="BF1426" s="164"/>
      <c r="BG1426" s="164"/>
      <c r="BH1426" s="164"/>
      <c r="BI1426" s="164"/>
      <c r="BJ1426" s="165"/>
      <c r="BK1426" s="164"/>
      <c r="BL1426" s="165"/>
      <c r="BM1426" s="165"/>
      <c r="BN1426" s="165"/>
      <c r="BO1426" s="165"/>
      <c r="BP1426" s="165"/>
      <c r="BQ1426" s="165"/>
      <c r="BR1426" s="165"/>
      <c r="BS1426" s="284"/>
      <c r="BT1426" s="289"/>
      <c r="BU1426" s="279"/>
      <c r="BV1426" s="290"/>
      <c r="BW1426" s="289"/>
      <c r="BX1426" s="289"/>
      <c r="BY1426" s="289"/>
      <c r="BZ1426" s="289"/>
      <c r="CA1426" s="279"/>
      <c r="CB1426" s="290"/>
      <c r="CC1426" s="289"/>
      <c r="CD1426" s="279"/>
      <c r="CE1426" s="328"/>
      <c r="CF1426" s="290"/>
      <c r="CG1426" s="289"/>
      <c r="CH1426" s="279"/>
      <c r="CI1426" s="328"/>
      <c r="CJ1426" s="290"/>
      <c r="CK1426" s="289"/>
      <c r="CL1426" s="279"/>
      <c r="CM1426" s="328"/>
      <c r="CN1426" s="290"/>
      <c r="CO1426" s="289"/>
      <c r="CP1426" s="279"/>
      <c r="CQ1426" s="328"/>
      <c r="CR1426" s="290"/>
      <c r="CS1426" s="289"/>
      <c r="CT1426" s="279"/>
      <c r="CU1426" s="328"/>
      <c r="CV1426" s="328"/>
      <c r="CW1426" s="290"/>
      <c r="CX1426" s="289"/>
      <c r="CY1426" s="279"/>
      <c r="CZ1426" s="328"/>
      <c r="DA1426" s="328"/>
      <c r="DB1426" s="290"/>
      <c r="DC1426" s="289"/>
      <c r="DD1426" s="279"/>
      <c r="DE1426" s="328"/>
      <c r="DF1426" s="328"/>
      <c r="DG1426" s="290"/>
      <c r="DH1426" s="289"/>
      <c r="DI1426" s="284"/>
      <c r="DP1426" s="165"/>
      <c r="DQ1426" s="165"/>
      <c r="DR1426" s="165"/>
      <c r="ED1426" s="165"/>
      <c r="EE1426" s="165"/>
      <c r="EF1426" s="165"/>
      <c r="EG1426" s="165"/>
      <c r="EH1426" s="166"/>
      <c r="EI1426" s="165"/>
      <c r="EJ1426" s="164"/>
      <c r="EK1426" s="164"/>
      <c r="EL1426" s="278"/>
      <c r="EM1426" s="278"/>
      <c r="EN1426" s="278"/>
      <c r="EO1426" s="278"/>
      <c r="EP1426" s="278"/>
      <c r="EQ1426" s="278"/>
      <c r="ER1426" s="165"/>
      <c r="ES1426" s="166"/>
      <c r="ET1426" s="166"/>
      <c r="EU1426" s="166"/>
      <c r="EV1426" s="166"/>
      <c r="EW1426" s="166"/>
      <c r="EX1426" s="284"/>
      <c r="FA1426" s="167"/>
      <c r="FB1426" s="167"/>
      <c r="FC1426" s="167"/>
      <c r="FD1426" s="167"/>
      <c r="FE1426" s="167"/>
      <c r="FF1426" s="167"/>
      <c r="FG1426" s="167"/>
      <c r="FH1426" s="167"/>
      <c r="FI1426" s="167"/>
      <c r="FJ1426" s="167"/>
      <c r="FK1426" s="167"/>
      <c r="FL1426" s="167"/>
      <c r="FM1426" s="167"/>
      <c r="FN1426" s="167"/>
      <c r="FO1426" s="167"/>
      <c r="FP1426" s="167"/>
      <c r="FQ1426" s="167"/>
      <c r="FR1426" s="167"/>
      <c r="FS1426" s="167"/>
      <c r="FT1426" s="167"/>
      <c r="FU1426" s="167"/>
      <c r="FV1426" s="167"/>
      <c r="FW1426" s="167"/>
      <c r="FX1426" s="167"/>
      <c r="FY1426" s="167"/>
      <c r="FZ1426" s="167"/>
      <c r="GA1426" s="167"/>
      <c r="GB1426" s="167"/>
      <c r="GC1426" s="167"/>
      <c r="GD1426" s="167"/>
      <c r="GE1426" s="167"/>
      <c r="GF1426" s="167"/>
      <c r="GG1426" s="167"/>
      <c r="GH1426" s="167"/>
      <c r="GI1426" s="167"/>
      <c r="GJ1426" s="167"/>
      <c r="GK1426" s="167"/>
      <c r="GL1426" s="167"/>
      <c r="GM1426" s="167"/>
      <c r="GN1426" s="167"/>
      <c r="GO1426" s="167"/>
      <c r="GP1426" s="167"/>
      <c r="GQ1426" s="167"/>
      <c r="GR1426" s="167"/>
      <c r="GS1426" s="167"/>
      <c r="GT1426" s="167"/>
      <c r="GU1426" s="167"/>
      <c r="GV1426" s="167"/>
      <c r="GW1426" s="167"/>
      <c r="GX1426" s="167"/>
      <c r="GY1426" s="167"/>
      <c r="GZ1426" s="167"/>
      <c r="HA1426" s="167"/>
      <c r="HB1426" s="167"/>
      <c r="HC1426" s="167"/>
      <c r="HD1426" s="167"/>
      <c r="HE1426" s="167"/>
      <c r="HF1426" s="167"/>
      <c r="HG1426" s="167"/>
      <c r="HH1426" s="167"/>
      <c r="HI1426" s="167"/>
      <c r="HJ1426" s="167"/>
      <c r="HK1426" s="167"/>
      <c r="HL1426" s="167"/>
      <c r="HM1426" s="167"/>
      <c r="HN1426" s="167"/>
      <c r="HO1426" s="167"/>
      <c r="HP1426" s="167"/>
      <c r="HQ1426" s="167"/>
      <c r="HR1426" s="167"/>
      <c r="HS1426" s="167"/>
      <c r="HT1426" s="167"/>
      <c r="HU1426" s="167"/>
      <c r="HV1426" s="167"/>
      <c r="HW1426" s="167"/>
      <c r="HX1426" s="167"/>
      <c r="HY1426" s="167"/>
      <c r="HZ1426" s="167"/>
      <c r="IA1426" s="167"/>
      <c r="IB1426" s="167"/>
      <c r="IC1426" s="167"/>
      <c r="ID1426" s="167"/>
      <c r="IE1426" s="167"/>
      <c r="IF1426" s="167"/>
      <c r="IG1426" s="167"/>
      <c r="IH1426" s="167"/>
      <c r="II1426" s="167"/>
      <c r="IJ1426" s="167"/>
      <c r="IK1426" s="167"/>
      <c r="IL1426" s="167"/>
      <c r="IM1426" s="167"/>
      <c r="IN1426" s="167"/>
      <c r="IO1426" s="167"/>
      <c r="IP1426" s="167"/>
      <c r="IQ1426" s="167"/>
      <c r="IR1426" s="167"/>
      <c r="IS1426" s="167"/>
      <c r="IT1426" s="167"/>
      <c r="IU1426" s="167"/>
      <c r="IV1426" s="167"/>
      <c r="IW1426" s="167"/>
      <c r="IX1426" s="167"/>
      <c r="IY1426" s="167"/>
      <c r="IZ1426" s="167"/>
    </row>
    <row r="1427" spans="1:260" ht="13" hidden="1" customHeight="1">
      <c r="A1427" s="160" t="s">
        <v>2003</v>
      </c>
      <c r="B1427" s="160">
        <v>9212</v>
      </c>
      <c r="C1427" s="160">
        <v>523260</v>
      </c>
      <c r="D1427" s="160">
        <v>9761</v>
      </c>
      <c r="E1427" s="160" t="s">
        <v>15</v>
      </c>
      <c r="F1427" s="160" t="s">
        <v>15</v>
      </c>
      <c r="G1427" s="175"/>
      <c r="H1427" s="168" t="s">
        <v>275</v>
      </c>
      <c r="I1427" s="169" t="s">
        <v>536</v>
      </c>
      <c r="J1427" s="170">
        <v>36</v>
      </c>
      <c r="K1427" s="161">
        <v>1</v>
      </c>
      <c r="M1427" s="184" t="s">
        <v>837</v>
      </c>
      <c r="Z1427" s="163"/>
      <c r="AS1427" s="278"/>
      <c r="AT1427" s="278"/>
      <c r="AU1427" s="278"/>
      <c r="AV1427" s="278"/>
      <c r="AW1427" s="278"/>
      <c r="AX1427" s="278"/>
      <c r="AY1427" s="456"/>
      <c r="AZ1427" s="278"/>
      <c r="BA1427" s="278"/>
      <c r="BB1427" s="278"/>
      <c r="BC1427" s="278"/>
      <c r="BD1427" s="164"/>
      <c r="BE1427" s="164"/>
      <c r="BF1427" s="164"/>
      <c r="BG1427" s="164"/>
      <c r="BH1427" s="164"/>
      <c r="BI1427" s="164"/>
      <c r="BJ1427" s="165"/>
      <c r="BK1427" s="164"/>
      <c r="BL1427" s="165"/>
      <c r="BM1427" s="165"/>
      <c r="BN1427" s="165"/>
      <c r="BO1427" s="165"/>
      <c r="BP1427" s="165"/>
      <c r="BQ1427" s="165"/>
      <c r="BR1427" s="165"/>
      <c r="BS1427" s="284"/>
      <c r="BT1427" s="289"/>
      <c r="BU1427" s="279"/>
      <c r="BV1427" s="290"/>
      <c r="BW1427" s="289"/>
      <c r="BX1427" s="289"/>
      <c r="BY1427" s="289"/>
      <c r="BZ1427" s="289"/>
      <c r="CA1427" s="279"/>
      <c r="CB1427" s="290"/>
      <c r="CC1427" s="289"/>
      <c r="CD1427" s="279"/>
      <c r="CE1427" s="328"/>
      <c r="CF1427" s="290"/>
      <c r="CG1427" s="289"/>
      <c r="CH1427" s="279"/>
      <c r="CI1427" s="328"/>
      <c r="CJ1427" s="290"/>
      <c r="CK1427" s="289"/>
      <c r="CL1427" s="279"/>
      <c r="CM1427" s="328"/>
      <c r="CN1427" s="290"/>
      <c r="CO1427" s="289"/>
      <c r="CP1427" s="279"/>
      <c r="CQ1427" s="328"/>
      <c r="CR1427" s="290"/>
      <c r="CS1427" s="289"/>
      <c r="CT1427" s="279"/>
      <c r="CU1427" s="328"/>
      <c r="CV1427" s="328"/>
      <c r="CW1427" s="290"/>
      <c r="CX1427" s="289"/>
      <c r="CY1427" s="279"/>
      <c r="CZ1427" s="328"/>
      <c r="DA1427" s="328"/>
      <c r="DB1427" s="290"/>
      <c r="DC1427" s="289"/>
      <c r="DD1427" s="279"/>
      <c r="DE1427" s="328"/>
      <c r="DF1427" s="328"/>
      <c r="DG1427" s="290"/>
      <c r="DH1427" s="289"/>
      <c r="DI1427" s="284"/>
      <c r="DP1427" s="165"/>
      <c r="DQ1427" s="165"/>
      <c r="DR1427" s="165"/>
      <c r="ED1427" s="165"/>
      <c r="EE1427" s="165"/>
      <c r="EF1427" s="165"/>
      <c r="EG1427" s="165"/>
      <c r="EH1427" s="166"/>
      <c r="EI1427" s="165"/>
      <c r="EJ1427" s="164"/>
      <c r="EK1427" s="164"/>
      <c r="EL1427" s="278"/>
      <c r="EM1427" s="278"/>
      <c r="EN1427" s="278"/>
      <c r="EO1427" s="278"/>
      <c r="EP1427" s="278"/>
      <c r="EQ1427" s="278"/>
      <c r="ER1427" s="165"/>
      <c r="ES1427" s="166"/>
      <c r="ET1427" s="166"/>
      <c r="EU1427" s="166"/>
      <c r="EV1427" s="166"/>
      <c r="EW1427" s="166"/>
      <c r="EX1427" s="284"/>
    </row>
    <row r="1428" spans="1:260" ht="13" hidden="1" customHeight="1">
      <c r="A1428" s="160" t="s">
        <v>2003</v>
      </c>
      <c r="B1428" s="160">
        <v>9135</v>
      </c>
      <c r="C1428" s="160">
        <v>541640</v>
      </c>
      <c r="D1428" s="160">
        <v>10314</v>
      </c>
      <c r="E1428" s="160" t="s">
        <v>2178</v>
      </c>
      <c r="F1428" s="160" t="s">
        <v>2178</v>
      </c>
      <c r="G1428" s="175"/>
      <c r="H1428" s="162" t="s">
        <v>534</v>
      </c>
      <c r="I1428" s="162" t="s">
        <v>1864</v>
      </c>
      <c r="J1428" s="161">
        <v>34</v>
      </c>
      <c r="K1428" s="161">
        <v>1</v>
      </c>
      <c r="M1428" s="184" t="s">
        <v>837</v>
      </c>
      <c r="Z1428" s="163"/>
      <c r="AS1428" s="278"/>
      <c r="AT1428" s="278"/>
      <c r="AU1428" s="278"/>
      <c r="AV1428" s="278"/>
      <c r="AW1428" s="278"/>
      <c r="AX1428" s="278"/>
      <c r="AY1428" s="456"/>
      <c r="AZ1428" s="278"/>
      <c r="BA1428" s="278"/>
      <c r="BB1428" s="278"/>
      <c r="BC1428" s="278"/>
      <c r="BD1428" s="164"/>
      <c r="BE1428" s="164"/>
      <c r="BF1428" s="164"/>
      <c r="BG1428" s="164"/>
      <c r="BH1428" s="164"/>
      <c r="BI1428" s="164"/>
      <c r="BJ1428" s="165"/>
      <c r="BK1428" s="164"/>
      <c r="BL1428" s="165"/>
      <c r="BM1428" s="165"/>
      <c r="BN1428" s="165"/>
      <c r="BO1428" s="165"/>
      <c r="BP1428" s="165"/>
      <c r="BQ1428" s="165"/>
      <c r="BR1428" s="165"/>
      <c r="BS1428" s="284"/>
      <c r="BT1428" s="289"/>
      <c r="BU1428" s="279"/>
      <c r="BV1428" s="290"/>
      <c r="BW1428" s="289"/>
      <c r="BX1428" s="289"/>
      <c r="BY1428" s="289"/>
      <c r="BZ1428" s="289"/>
      <c r="CA1428" s="279"/>
      <c r="CB1428" s="290"/>
      <c r="CC1428" s="289"/>
      <c r="CD1428" s="279"/>
      <c r="CE1428" s="328"/>
      <c r="CF1428" s="290"/>
      <c r="CG1428" s="289"/>
      <c r="CH1428" s="279"/>
      <c r="CI1428" s="328"/>
      <c r="CJ1428" s="290"/>
      <c r="CK1428" s="289"/>
      <c r="CL1428" s="279"/>
      <c r="CM1428" s="328"/>
      <c r="CN1428" s="290"/>
      <c r="CO1428" s="289"/>
      <c r="CP1428" s="279"/>
      <c r="CQ1428" s="328"/>
      <c r="CR1428" s="290"/>
      <c r="CS1428" s="289"/>
      <c r="CT1428" s="279"/>
      <c r="CU1428" s="328"/>
      <c r="CV1428" s="328"/>
      <c r="CW1428" s="290"/>
      <c r="CX1428" s="289"/>
      <c r="CY1428" s="279"/>
      <c r="CZ1428" s="328"/>
      <c r="DA1428" s="328"/>
      <c r="DB1428" s="290"/>
      <c r="DC1428" s="289"/>
      <c r="DD1428" s="279"/>
      <c r="DE1428" s="328"/>
      <c r="DF1428" s="328"/>
      <c r="DG1428" s="290"/>
      <c r="DH1428" s="289"/>
      <c r="DI1428" s="284"/>
      <c r="DP1428" s="165"/>
      <c r="DQ1428" s="165"/>
      <c r="DR1428" s="165"/>
      <c r="ED1428" s="165"/>
      <c r="EE1428" s="165"/>
      <c r="EF1428" s="165"/>
      <c r="EG1428" s="165"/>
      <c r="EH1428" s="166"/>
      <c r="EI1428" s="165"/>
      <c r="EJ1428" s="164"/>
      <c r="EK1428" s="164"/>
      <c r="EL1428" s="278"/>
      <c r="EM1428" s="278"/>
      <c r="EN1428" s="278"/>
      <c r="EO1428" s="278"/>
      <c r="EP1428" s="278"/>
      <c r="EQ1428" s="278"/>
      <c r="ER1428" s="165"/>
      <c r="ES1428" s="166"/>
      <c r="ET1428" s="166"/>
      <c r="EU1428" s="166"/>
      <c r="EV1428" s="166"/>
      <c r="EW1428" s="166"/>
      <c r="EX1428" s="284"/>
    </row>
    <row r="1429" spans="1:260" ht="13" hidden="1" customHeight="1">
      <c r="A1429" s="160" t="s">
        <v>2003</v>
      </c>
      <c r="B1429" s="160">
        <v>9140</v>
      </c>
      <c r="C1429" s="160">
        <v>592767</v>
      </c>
      <c r="D1429" s="160">
        <v>11760</v>
      </c>
      <c r="E1429" s="160" t="s">
        <v>129</v>
      </c>
      <c r="F1429" s="160" t="s">
        <v>129</v>
      </c>
      <c r="G1429" s="175"/>
      <c r="H1429" s="168" t="s">
        <v>420</v>
      </c>
      <c r="I1429" s="169" t="s">
        <v>260</v>
      </c>
      <c r="J1429" s="170">
        <v>35</v>
      </c>
      <c r="K1429" s="161">
        <v>1</v>
      </c>
      <c r="M1429" s="184" t="s">
        <v>46</v>
      </c>
      <c r="Z1429" s="163"/>
      <c r="AS1429" s="278"/>
      <c r="AT1429" s="278"/>
      <c r="AU1429" s="278"/>
      <c r="AV1429" s="278"/>
      <c r="AW1429" s="278"/>
      <c r="AX1429" s="278"/>
      <c r="AY1429" s="456"/>
      <c r="AZ1429" s="278"/>
      <c r="BA1429" s="278"/>
      <c r="BB1429" s="278"/>
      <c r="BC1429" s="278"/>
      <c r="BD1429" s="164"/>
      <c r="BE1429" s="164"/>
      <c r="BF1429" s="164"/>
      <c r="BG1429" s="164"/>
      <c r="BH1429" s="164"/>
      <c r="BI1429" s="164"/>
      <c r="BJ1429" s="165"/>
      <c r="BK1429" s="164"/>
      <c r="BL1429" s="165"/>
      <c r="BM1429" s="165"/>
      <c r="BN1429" s="165"/>
      <c r="BO1429" s="165"/>
      <c r="BP1429" s="165"/>
      <c r="BQ1429" s="165"/>
      <c r="BR1429" s="165"/>
      <c r="BS1429" s="284"/>
      <c r="BT1429" s="289"/>
      <c r="BU1429" s="279"/>
      <c r="BV1429" s="290"/>
      <c r="BW1429" s="289"/>
      <c r="BX1429" s="289"/>
      <c r="BY1429" s="289"/>
      <c r="BZ1429" s="289"/>
      <c r="CA1429" s="279"/>
      <c r="CB1429" s="290"/>
      <c r="CC1429" s="289"/>
      <c r="CD1429" s="279"/>
      <c r="CE1429" s="328"/>
      <c r="CF1429" s="290"/>
      <c r="CG1429" s="289"/>
      <c r="CH1429" s="279"/>
      <c r="CI1429" s="328"/>
      <c r="CJ1429" s="290"/>
      <c r="CK1429" s="289"/>
      <c r="CL1429" s="279"/>
      <c r="CM1429" s="328"/>
      <c r="CN1429" s="290"/>
      <c r="CO1429" s="289"/>
      <c r="CP1429" s="279"/>
      <c r="CQ1429" s="328"/>
      <c r="CR1429" s="290"/>
      <c r="CS1429" s="289"/>
      <c r="CT1429" s="279"/>
      <c r="CU1429" s="328"/>
      <c r="CV1429" s="328"/>
      <c r="CW1429" s="290"/>
      <c r="CX1429" s="289"/>
      <c r="CY1429" s="279"/>
      <c r="CZ1429" s="328"/>
      <c r="DA1429" s="328"/>
      <c r="DB1429" s="290"/>
      <c r="DC1429" s="289"/>
      <c r="DD1429" s="279"/>
      <c r="DE1429" s="328"/>
      <c r="DF1429" s="328"/>
      <c r="DG1429" s="290"/>
      <c r="DH1429" s="289"/>
      <c r="DI1429" s="284"/>
      <c r="DP1429" s="165"/>
      <c r="DQ1429" s="165"/>
      <c r="DR1429" s="165"/>
      <c r="ED1429" s="165"/>
      <c r="EE1429" s="165"/>
      <c r="EF1429" s="165"/>
      <c r="EG1429" s="165"/>
      <c r="EH1429" s="166"/>
      <c r="EI1429" s="165"/>
      <c r="EJ1429" s="164"/>
      <c r="EK1429" s="164"/>
      <c r="EL1429" s="278"/>
      <c r="EM1429" s="278"/>
      <c r="EN1429" s="278"/>
      <c r="EO1429" s="278"/>
      <c r="EP1429" s="278"/>
      <c r="EQ1429" s="278"/>
      <c r="ER1429" s="165"/>
      <c r="ES1429" s="166"/>
      <c r="ET1429" s="166"/>
      <c r="EU1429" s="166"/>
      <c r="EV1429" s="166"/>
      <c r="EW1429" s="166"/>
      <c r="EX1429" s="284"/>
    </row>
    <row r="1430" spans="1:260" ht="13" hidden="1" customHeight="1">
      <c r="A1430" s="160" t="s">
        <v>2003</v>
      </c>
      <c r="B1430" s="160">
        <v>9668</v>
      </c>
      <c r="C1430" s="160">
        <v>605156</v>
      </c>
      <c r="D1430" s="160">
        <v>12272</v>
      </c>
      <c r="E1430" s="160" t="s">
        <v>354</v>
      </c>
      <c r="F1430" s="160" t="s">
        <v>354</v>
      </c>
      <c r="G1430" s="175"/>
      <c r="H1430" s="162" t="s">
        <v>63</v>
      </c>
      <c r="I1430" s="162" t="s">
        <v>216</v>
      </c>
      <c r="J1430" s="160">
        <v>34</v>
      </c>
      <c r="K1430" s="161">
        <v>1</v>
      </c>
      <c r="M1430" s="184" t="s">
        <v>837</v>
      </c>
      <c r="Z1430" s="163"/>
      <c r="AS1430" s="278"/>
      <c r="AT1430" s="278"/>
      <c r="AU1430" s="278"/>
      <c r="AV1430" s="278"/>
      <c r="AW1430" s="278"/>
      <c r="AX1430" s="278"/>
      <c r="AY1430" s="456"/>
      <c r="AZ1430" s="278"/>
      <c r="BA1430" s="278"/>
      <c r="BB1430" s="278"/>
      <c r="BC1430" s="278"/>
      <c r="BD1430" s="164"/>
      <c r="BE1430" s="164"/>
      <c r="BF1430" s="164"/>
      <c r="BG1430" s="164"/>
      <c r="BH1430" s="164"/>
      <c r="BI1430" s="164"/>
      <c r="BJ1430" s="165"/>
      <c r="BK1430" s="164"/>
      <c r="BL1430" s="165"/>
      <c r="BM1430" s="165"/>
      <c r="BN1430" s="165"/>
      <c r="BO1430" s="165"/>
      <c r="BP1430" s="165"/>
      <c r="BQ1430" s="165"/>
      <c r="BR1430" s="165"/>
      <c r="BS1430" s="284"/>
      <c r="BT1430" s="289"/>
      <c r="BU1430" s="279"/>
      <c r="BV1430" s="290"/>
      <c r="BW1430" s="289"/>
      <c r="BX1430" s="289"/>
      <c r="BY1430" s="289"/>
      <c r="BZ1430" s="289"/>
      <c r="CA1430" s="279"/>
      <c r="CB1430" s="290"/>
      <c r="CC1430" s="289"/>
      <c r="CD1430" s="279"/>
      <c r="CE1430" s="328"/>
      <c r="CF1430" s="290"/>
      <c r="CG1430" s="289"/>
      <c r="CH1430" s="279"/>
      <c r="CI1430" s="328"/>
      <c r="CJ1430" s="290"/>
      <c r="CK1430" s="289"/>
      <c r="CL1430" s="279"/>
      <c r="CM1430" s="328"/>
      <c r="CN1430" s="290"/>
      <c r="CO1430" s="289"/>
      <c r="CP1430" s="279"/>
      <c r="CQ1430" s="328"/>
      <c r="CR1430" s="290"/>
      <c r="CS1430" s="289"/>
      <c r="CT1430" s="279"/>
      <c r="CU1430" s="328"/>
      <c r="CV1430" s="328"/>
      <c r="CW1430" s="290"/>
      <c r="CX1430" s="289"/>
      <c r="CY1430" s="279"/>
      <c r="CZ1430" s="328"/>
      <c r="DA1430" s="328"/>
      <c r="DB1430" s="290"/>
      <c r="DC1430" s="289"/>
      <c r="DD1430" s="279"/>
      <c r="DE1430" s="328"/>
      <c r="DF1430" s="328"/>
      <c r="DG1430" s="290"/>
      <c r="DH1430" s="289"/>
      <c r="DI1430" s="284"/>
      <c r="DP1430" s="165"/>
      <c r="DQ1430" s="165"/>
      <c r="DR1430" s="165"/>
      <c r="ED1430" s="165"/>
      <c r="EE1430" s="165"/>
      <c r="EF1430" s="165"/>
      <c r="EG1430" s="165"/>
      <c r="EH1430" s="166"/>
      <c r="EI1430" s="165"/>
      <c r="EJ1430" s="164"/>
      <c r="EK1430" s="164"/>
      <c r="EL1430" s="278"/>
      <c r="EM1430" s="278"/>
      <c r="EN1430" s="278"/>
      <c r="EO1430" s="278"/>
      <c r="EP1430" s="278"/>
      <c r="EQ1430" s="278"/>
      <c r="ER1430" s="165"/>
      <c r="ES1430" s="166"/>
      <c r="ET1430" s="166"/>
      <c r="EU1430" s="166"/>
      <c r="EV1430" s="166"/>
      <c r="EW1430" s="166"/>
      <c r="EX1430" s="284"/>
    </row>
    <row r="1431" spans="1:260" ht="13" hidden="1" customHeight="1">
      <c r="A1431" s="160" t="s">
        <v>2003</v>
      </c>
      <c r="B1431" s="160">
        <v>9392</v>
      </c>
      <c r="C1431" s="160">
        <v>572143</v>
      </c>
      <c r="D1431" s="160">
        <v>12784</v>
      </c>
      <c r="E1431" s="160" t="s">
        <v>3328</v>
      </c>
      <c r="F1431" s="160" t="s">
        <v>17</v>
      </c>
      <c r="G1431" s="175"/>
      <c r="H1431" s="168" t="s">
        <v>601</v>
      </c>
      <c r="I1431" s="169" t="s">
        <v>1178</v>
      </c>
      <c r="J1431" s="170">
        <v>34</v>
      </c>
      <c r="K1431" s="161">
        <v>1</v>
      </c>
      <c r="M1431" s="184" t="s">
        <v>837</v>
      </c>
      <c r="Z1431" s="163"/>
      <c r="AS1431" s="278"/>
      <c r="AT1431" s="278"/>
      <c r="AU1431" s="278"/>
      <c r="AV1431" s="278"/>
      <c r="AW1431" s="278"/>
      <c r="AX1431" s="278"/>
      <c r="AY1431" s="456"/>
      <c r="AZ1431" s="278"/>
      <c r="BA1431" s="278"/>
      <c r="BB1431" s="278"/>
      <c r="BC1431" s="278"/>
      <c r="BD1431" s="164"/>
      <c r="BE1431" s="164"/>
      <c r="BF1431" s="164"/>
      <c r="BG1431" s="164"/>
      <c r="BH1431" s="164"/>
      <c r="BI1431" s="164"/>
      <c r="BJ1431" s="165"/>
      <c r="BK1431" s="164"/>
      <c r="BL1431" s="165"/>
      <c r="BM1431" s="165"/>
      <c r="BN1431" s="165"/>
      <c r="BO1431" s="165"/>
      <c r="BP1431" s="165"/>
      <c r="BQ1431" s="165"/>
      <c r="BR1431" s="165"/>
      <c r="BS1431" s="284"/>
      <c r="BT1431" s="289"/>
      <c r="BU1431" s="279"/>
      <c r="BV1431" s="290"/>
      <c r="BW1431" s="289"/>
      <c r="BX1431" s="289"/>
      <c r="BY1431" s="289"/>
      <c r="BZ1431" s="289"/>
      <c r="CA1431" s="279"/>
      <c r="CB1431" s="290"/>
      <c r="CC1431" s="289"/>
      <c r="CD1431" s="279"/>
      <c r="CE1431" s="328"/>
      <c r="CF1431" s="290"/>
      <c r="CG1431" s="289"/>
      <c r="CH1431" s="279"/>
      <c r="CI1431" s="328"/>
      <c r="CJ1431" s="290"/>
      <c r="CK1431" s="289"/>
      <c r="CL1431" s="279"/>
      <c r="CM1431" s="328"/>
      <c r="CN1431" s="290"/>
      <c r="CO1431" s="289"/>
      <c r="CP1431" s="279"/>
      <c r="CQ1431" s="328"/>
      <c r="CR1431" s="290"/>
      <c r="CS1431" s="289"/>
      <c r="CT1431" s="279"/>
      <c r="CU1431" s="328"/>
      <c r="CV1431" s="328"/>
      <c r="CW1431" s="290"/>
      <c r="CX1431" s="289"/>
      <c r="CY1431" s="279"/>
      <c r="CZ1431" s="328"/>
      <c r="DA1431" s="328"/>
      <c r="DB1431" s="290"/>
      <c r="DC1431" s="289"/>
      <c r="DD1431" s="279"/>
      <c r="DE1431" s="328"/>
      <c r="DF1431" s="328"/>
      <c r="DG1431" s="290"/>
      <c r="DH1431" s="289"/>
      <c r="DI1431" s="284"/>
      <c r="DP1431" s="165"/>
      <c r="DQ1431" s="165"/>
      <c r="DR1431" s="165"/>
      <c r="ED1431" s="165"/>
      <c r="EE1431" s="165"/>
      <c r="EF1431" s="165"/>
      <c r="EG1431" s="165"/>
      <c r="EH1431" s="166"/>
      <c r="EI1431" s="165"/>
      <c r="EJ1431" s="164"/>
      <c r="EK1431" s="164"/>
      <c r="EL1431" s="278"/>
      <c r="EM1431" s="278"/>
      <c r="EN1431" s="278"/>
      <c r="EO1431" s="278"/>
      <c r="EP1431" s="278"/>
      <c r="EQ1431" s="278"/>
      <c r="ER1431" s="165"/>
      <c r="ES1431" s="166"/>
      <c r="ET1431" s="166"/>
      <c r="EU1431" s="166"/>
      <c r="EV1431" s="166"/>
      <c r="EW1431" s="166"/>
      <c r="EX1431" s="284"/>
    </row>
    <row r="1432" spans="1:260" ht="13" hidden="1" customHeight="1">
      <c r="A1432" s="160" t="s">
        <v>2003</v>
      </c>
      <c r="B1432" s="160">
        <v>10994</v>
      </c>
      <c r="C1432" s="160">
        <v>605155</v>
      </c>
      <c r="D1432" s="160">
        <v>12997</v>
      </c>
      <c r="E1432" s="160" t="s">
        <v>129</v>
      </c>
      <c r="F1432" s="160" t="s">
        <v>129</v>
      </c>
      <c r="G1432" s="175"/>
      <c r="H1432" s="168" t="s">
        <v>1167</v>
      </c>
      <c r="I1432" s="169" t="s">
        <v>1168</v>
      </c>
      <c r="J1432" s="170">
        <v>31</v>
      </c>
      <c r="K1432" s="161">
        <v>1</v>
      </c>
      <c r="M1432" s="184" t="s">
        <v>837</v>
      </c>
      <c r="Z1432" s="163"/>
      <c r="AS1432" s="278"/>
      <c r="AT1432" s="278"/>
      <c r="AU1432" s="278"/>
      <c r="AV1432" s="278"/>
      <c r="AW1432" s="278"/>
      <c r="AX1432" s="278"/>
      <c r="AY1432" s="456"/>
      <c r="AZ1432" s="278"/>
      <c r="BA1432" s="278"/>
      <c r="BB1432" s="278"/>
      <c r="BC1432" s="278"/>
      <c r="BD1432" s="164"/>
      <c r="BE1432" s="164"/>
      <c r="BF1432" s="164"/>
      <c r="BG1432" s="164"/>
      <c r="BH1432" s="164"/>
      <c r="BI1432" s="164"/>
      <c r="BJ1432" s="165"/>
      <c r="BK1432" s="164"/>
      <c r="BL1432" s="165"/>
      <c r="BM1432" s="165"/>
      <c r="BN1432" s="165"/>
      <c r="BO1432" s="165"/>
      <c r="BP1432" s="165"/>
      <c r="BQ1432" s="165"/>
      <c r="BR1432" s="165"/>
      <c r="BS1432" s="284"/>
      <c r="BT1432" s="289"/>
      <c r="BU1432" s="279"/>
      <c r="BV1432" s="290"/>
      <c r="BW1432" s="289"/>
      <c r="BX1432" s="289"/>
      <c r="BY1432" s="289"/>
      <c r="BZ1432" s="289"/>
      <c r="CA1432" s="279"/>
      <c r="CB1432" s="290"/>
      <c r="CC1432" s="289"/>
      <c r="CD1432" s="279"/>
      <c r="CE1432" s="328"/>
      <c r="CF1432" s="290"/>
      <c r="CG1432" s="289"/>
      <c r="CH1432" s="279"/>
      <c r="CI1432" s="328"/>
      <c r="CJ1432" s="290"/>
      <c r="CK1432" s="289"/>
      <c r="CL1432" s="279"/>
      <c r="CM1432" s="328"/>
      <c r="CN1432" s="290"/>
      <c r="CO1432" s="289"/>
      <c r="CP1432" s="279"/>
      <c r="CQ1432" s="328"/>
      <c r="CR1432" s="290"/>
      <c r="CS1432" s="289"/>
      <c r="CT1432" s="279"/>
      <c r="CU1432" s="328"/>
      <c r="CV1432" s="328"/>
      <c r="CW1432" s="290"/>
      <c r="CX1432" s="289"/>
      <c r="CY1432" s="279"/>
      <c r="CZ1432" s="328"/>
      <c r="DA1432" s="328"/>
      <c r="DB1432" s="290"/>
      <c r="DC1432" s="289"/>
      <c r="DD1432" s="279"/>
      <c r="DE1432" s="328"/>
      <c r="DF1432" s="328"/>
      <c r="DG1432" s="290"/>
      <c r="DH1432" s="289"/>
      <c r="DI1432" s="284"/>
      <c r="DP1432" s="165"/>
      <c r="DQ1432" s="165"/>
      <c r="DR1432" s="165"/>
      <c r="ED1432" s="165"/>
      <c r="EE1432" s="165"/>
      <c r="EF1432" s="165"/>
      <c r="EG1432" s="165"/>
      <c r="EH1432" s="166"/>
      <c r="EI1432" s="165"/>
      <c r="EJ1432" s="164"/>
      <c r="EK1432" s="164"/>
      <c r="EL1432" s="278"/>
      <c r="EM1432" s="278"/>
      <c r="EN1432" s="278"/>
      <c r="EO1432" s="278"/>
      <c r="EP1432" s="278"/>
      <c r="EQ1432" s="278"/>
      <c r="ER1432" s="165"/>
      <c r="ES1432" s="166"/>
      <c r="ET1432" s="166"/>
      <c r="EU1432" s="166"/>
      <c r="EV1432" s="166"/>
      <c r="EW1432" s="166"/>
      <c r="EX1432" s="284"/>
    </row>
    <row r="1433" spans="1:260" ht="13" hidden="1" customHeight="1">
      <c r="A1433" s="160" t="s">
        <v>2003</v>
      </c>
      <c r="B1433" s="160">
        <v>10258</v>
      </c>
      <c r="C1433" s="160">
        <v>548389</v>
      </c>
      <c r="D1433" s="160">
        <v>13273</v>
      </c>
      <c r="E1433" s="160" t="s">
        <v>354</v>
      </c>
      <c r="F1433" s="160" t="s">
        <v>354</v>
      </c>
      <c r="G1433" s="175"/>
      <c r="H1433" s="168" t="s">
        <v>979</v>
      </c>
      <c r="I1433" s="169" t="s">
        <v>599</v>
      </c>
      <c r="J1433" s="170">
        <v>34</v>
      </c>
      <c r="K1433" s="161">
        <v>1</v>
      </c>
      <c r="M1433" s="184" t="s">
        <v>837</v>
      </c>
      <c r="Z1433" s="163"/>
      <c r="AS1433" s="278"/>
      <c r="AT1433" s="278"/>
      <c r="AU1433" s="278"/>
      <c r="AV1433" s="278"/>
      <c r="AW1433" s="278"/>
      <c r="AX1433" s="278"/>
      <c r="AY1433" s="456"/>
      <c r="AZ1433" s="278"/>
      <c r="BA1433" s="278"/>
      <c r="BB1433" s="278"/>
      <c r="BC1433" s="278"/>
      <c r="BD1433" s="164"/>
      <c r="BE1433" s="164"/>
      <c r="BF1433" s="164"/>
      <c r="BG1433" s="164"/>
      <c r="BH1433" s="164"/>
      <c r="BI1433" s="164"/>
      <c r="BJ1433" s="165"/>
      <c r="BK1433" s="164"/>
      <c r="BL1433" s="165"/>
      <c r="BM1433" s="165"/>
      <c r="BN1433" s="165"/>
      <c r="BO1433" s="165"/>
      <c r="BP1433" s="165"/>
      <c r="BQ1433" s="165"/>
      <c r="BR1433" s="165"/>
      <c r="BS1433" s="284"/>
      <c r="BT1433" s="289"/>
      <c r="BU1433" s="279"/>
      <c r="BV1433" s="290"/>
      <c r="BW1433" s="289"/>
      <c r="BX1433" s="289"/>
      <c r="BY1433" s="289"/>
      <c r="BZ1433" s="289"/>
      <c r="CA1433" s="279"/>
      <c r="CB1433" s="290"/>
      <c r="CC1433" s="289"/>
      <c r="CD1433" s="279"/>
      <c r="CE1433" s="328"/>
      <c r="CF1433" s="290"/>
      <c r="CG1433" s="289"/>
      <c r="CH1433" s="279"/>
      <c r="CI1433" s="328"/>
      <c r="CJ1433" s="290"/>
      <c r="CK1433" s="289"/>
      <c r="CL1433" s="279"/>
      <c r="CM1433" s="328"/>
      <c r="CN1433" s="290"/>
      <c r="CO1433" s="289"/>
      <c r="CP1433" s="279"/>
      <c r="CQ1433" s="328"/>
      <c r="CR1433" s="290"/>
      <c r="CS1433" s="289"/>
      <c r="CT1433" s="279"/>
      <c r="CU1433" s="328"/>
      <c r="CV1433" s="328"/>
      <c r="CW1433" s="290"/>
      <c r="CX1433" s="289"/>
      <c r="CY1433" s="279"/>
      <c r="CZ1433" s="328"/>
      <c r="DA1433" s="328"/>
      <c r="DB1433" s="290"/>
      <c r="DC1433" s="289"/>
      <c r="DD1433" s="279"/>
      <c r="DE1433" s="328"/>
      <c r="DF1433" s="328"/>
      <c r="DG1433" s="290"/>
      <c r="DH1433" s="289"/>
      <c r="DI1433" s="284"/>
      <c r="DP1433" s="165"/>
      <c r="DQ1433" s="165"/>
      <c r="DR1433" s="165"/>
      <c r="ED1433" s="165"/>
      <c r="EE1433" s="165"/>
      <c r="EF1433" s="165"/>
      <c r="EG1433" s="165"/>
      <c r="EH1433" s="166"/>
      <c r="EI1433" s="165"/>
      <c r="EJ1433" s="164"/>
      <c r="EK1433" s="164"/>
      <c r="EL1433" s="278"/>
      <c r="EM1433" s="278"/>
      <c r="EN1433" s="278"/>
      <c r="EO1433" s="278"/>
      <c r="EP1433" s="278"/>
      <c r="EQ1433" s="278"/>
      <c r="ER1433" s="165"/>
      <c r="ES1433" s="166"/>
      <c r="ET1433" s="166"/>
      <c r="EU1433" s="166"/>
      <c r="EV1433" s="166"/>
      <c r="EW1433" s="166"/>
      <c r="EX1433" s="284"/>
    </row>
    <row r="1434" spans="1:260" ht="13" hidden="1" customHeight="1">
      <c r="A1434" s="160" t="s">
        <v>2003</v>
      </c>
      <c r="B1434" s="160">
        <v>9666</v>
      </c>
      <c r="C1434" s="160">
        <v>608678</v>
      </c>
      <c r="D1434" s="160">
        <v>13763</v>
      </c>
      <c r="E1434" s="160" t="s">
        <v>164</v>
      </c>
      <c r="F1434" s="160" t="s">
        <v>164</v>
      </c>
      <c r="G1434" s="175"/>
      <c r="H1434" s="168" t="s">
        <v>848</v>
      </c>
      <c r="I1434" s="169" t="s">
        <v>801</v>
      </c>
      <c r="J1434" s="170">
        <v>32</v>
      </c>
      <c r="K1434" s="161">
        <v>1</v>
      </c>
      <c r="M1434" s="184" t="s">
        <v>837</v>
      </c>
      <c r="Z1434" s="163"/>
      <c r="AS1434" s="278"/>
      <c r="AT1434" s="278"/>
      <c r="AU1434" s="278"/>
      <c r="AV1434" s="278"/>
      <c r="AW1434" s="278"/>
      <c r="AX1434" s="278"/>
      <c r="AY1434" s="456"/>
      <c r="AZ1434" s="278"/>
      <c r="BA1434" s="278"/>
      <c r="BB1434" s="278"/>
      <c r="BC1434" s="278"/>
      <c r="BD1434" s="164"/>
      <c r="BE1434" s="164"/>
      <c r="BF1434" s="164"/>
      <c r="BG1434" s="164"/>
      <c r="BH1434" s="164"/>
      <c r="BI1434" s="164"/>
      <c r="BJ1434" s="165"/>
      <c r="BK1434" s="164"/>
      <c r="BL1434" s="165"/>
      <c r="BM1434" s="165"/>
      <c r="BN1434" s="165"/>
      <c r="BO1434" s="165"/>
      <c r="BP1434" s="165"/>
      <c r="BQ1434" s="165"/>
      <c r="BR1434" s="165"/>
      <c r="BS1434" s="284"/>
      <c r="BT1434" s="289"/>
      <c r="BU1434" s="279"/>
      <c r="BV1434" s="290"/>
      <c r="BW1434" s="289"/>
      <c r="BX1434" s="289"/>
      <c r="BY1434" s="289"/>
      <c r="BZ1434" s="289"/>
      <c r="CA1434" s="279"/>
      <c r="CB1434" s="290"/>
      <c r="CC1434" s="289"/>
      <c r="CD1434" s="279"/>
      <c r="CE1434" s="328"/>
      <c r="CF1434" s="290"/>
      <c r="CG1434" s="289"/>
      <c r="CH1434" s="279"/>
      <c r="CI1434" s="328"/>
      <c r="CJ1434" s="290"/>
      <c r="CK1434" s="289"/>
      <c r="CL1434" s="279"/>
      <c r="CM1434" s="328"/>
      <c r="CN1434" s="290"/>
      <c r="CO1434" s="289"/>
      <c r="CP1434" s="279"/>
      <c r="CQ1434" s="328"/>
      <c r="CR1434" s="290"/>
      <c r="CS1434" s="289"/>
      <c r="CT1434" s="279"/>
      <c r="CU1434" s="328"/>
      <c r="CV1434" s="328"/>
      <c r="CW1434" s="290"/>
      <c r="CX1434" s="289"/>
      <c r="CY1434" s="279"/>
      <c r="CZ1434" s="328"/>
      <c r="DA1434" s="328"/>
      <c r="DB1434" s="290"/>
      <c r="DC1434" s="289"/>
      <c r="DD1434" s="279"/>
      <c r="DE1434" s="328"/>
      <c r="DF1434" s="328"/>
      <c r="DG1434" s="290"/>
      <c r="DH1434" s="289"/>
      <c r="DI1434" s="284"/>
      <c r="DP1434" s="165"/>
      <c r="DQ1434" s="165"/>
      <c r="DR1434" s="165"/>
      <c r="ED1434" s="165"/>
      <c r="EE1434" s="165"/>
      <c r="EF1434" s="165"/>
      <c r="EG1434" s="165"/>
      <c r="EH1434" s="166"/>
      <c r="EI1434" s="165"/>
      <c r="EJ1434" s="164"/>
      <c r="EK1434" s="164"/>
      <c r="EL1434" s="278"/>
      <c r="EM1434" s="278"/>
      <c r="EN1434" s="278"/>
      <c r="EO1434" s="278"/>
      <c r="EP1434" s="278"/>
      <c r="EQ1434" s="278"/>
      <c r="ER1434" s="165"/>
      <c r="ES1434" s="166"/>
      <c r="ET1434" s="166"/>
      <c r="EU1434" s="166"/>
      <c r="EV1434" s="166"/>
      <c r="EW1434" s="166"/>
      <c r="EX1434" s="284"/>
    </row>
    <row r="1435" spans="1:260" ht="13" hidden="1" customHeight="1">
      <c r="A1435" s="160" t="s">
        <v>2003</v>
      </c>
      <c r="B1435" s="160">
        <v>9415</v>
      </c>
      <c r="C1435" s="160">
        <v>622072</v>
      </c>
      <c r="D1435" s="160">
        <v>13781</v>
      </c>
      <c r="E1435" s="160" t="s">
        <v>354</v>
      </c>
      <c r="F1435" s="160" t="s">
        <v>354</v>
      </c>
      <c r="G1435" s="175"/>
      <c r="H1435" s="168" t="s">
        <v>274</v>
      </c>
      <c r="I1435" s="169" t="s">
        <v>277</v>
      </c>
      <c r="J1435" s="170">
        <v>33</v>
      </c>
      <c r="K1435" s="161">
        <v>1</v>
      </c>
      <c r="M1435" s="184" t="s">
        <v>46</v>
      </c>
      <c r="Z1435" s="163"/>
      <c r="AS1435" s="278"/>
      <c r="AT1435" s="278"/>
      <c r="AU1435" s="278"/>
      <c r="AV1435" s="278"/>
      <c r="AW1435" s="278"/>
      <c r="AX1435" s="278"/>
      <c r="AY1435" s="456"/>
      <c r="AZ1435" s="278"/>
      <c r="BA1435" s="278"/>
      <c r="BB1435" s="278"/>
      <c r="BC1435" s="278"/>
      <c r="BD1435" s="164"/>
      <c r="BE1435" s="164"/>
      <c r="BF1435" s="164"/>
      <c r="BG1435" s="164"/>
      <c r="BH1435" s="164"/>
      <c r="BI1435" s="164"/>
      <c r="BJ1435" s="165"/>
      <c r="BK1435" s="164"/>
      <c r="BL1435" s="165"/>
      <c r="BM1435" s="165"/>
      <c r="BN1435" s="165"/>
      <c r="BO1435" s="165"/>
      <c r="BP1435" s="165"/>
      <c r="BQ1435" s="165"/>
      <c r="BR1435" s="165"/>
      <c r="BS1435" s="284"/>
      <c r="BT1435" s="289"/>
      <c r="BU1435" s="279"/>
      <c r="BV1435" s="290"/>
      <c r="BW1435" s="289"/>
      <c r="BX1435" s="289"/>
      <c r="BY1435" s="289"/>
      <c r="BZ1435" s="289"/>
      <c r="CA1435" s="279"/>
      <c r="CB1435" s="290"/>
      <c r="CC1435" s="289"/>
      <c r="CD1435" s="279"/>
      <c r="CE1435" s="328"/>
      <c r="CF1435" s="290"/>
      <c r="CG1435" s="289"/>
      <c r="CH1435" s="279"/>
      <c r="CI1435" s="328"/>
      <c r="CJ1435" s="290"/>
      <c r="CK1435" s="289"/>
      <c r="CL1435" s="279"/>
      <c r="CM1435" s="328"/>
      <c r="CN1435" s="290"/>
      <c r="CO1435" s="289"/>
      <c r="CP1435" s="279"/>
      <c r="CQ1435" s="328"/>
      <c r="CR1435" s="290"/>
      <c r="CS1435" s="289"/>
      <c r="CT1435" s="279"/>
      <c r="CU1435" s="328"/>
      <c r="CV1435" s="328"/>
      <c r="CW1435" s="290"/>
      <c r="CX1435" s="289"/>
      <c r="CY1435" s="279"/>
      <c r="CZ1435" s="328"/>
      <c r="DA1435" s="328"/>
      <c r="DB1435" s="290"/>
      <c r="DC1435" s="289"/>
      <c r="DD1435" s="279"/>
      <c r="DE1435" s="328"/>
      <c r="DF1435" s="328"/>
      <c r="DG1435" s="290"/>
      <c r="DH1435" s="289"/>
      <c r="DI1435" s="284"/>
      <c r="DP1435" s="165"/>
      <c r="DQ1435" s="165"/>
      <c r="DR1435" s="165"/>
      <c r="ED1435" s="165"/>
      <c r="EE1435" s="165"/>
      <c r="EF1435" s="165"/>
      <c r="EG1435" s="165"/>
      <c r="EH1435" s="166"/>
      <c r="EI1435" s="165"/>
      <c r="EJ1435" s="164"/>
      <c r="EK1435" s="164"/>
      <c r="EL1435" s="278"/>
      <c r="EM1435" s="278"/>
      <c r="EN1435" s="278"/>
      <c r="EO1435" s="278"/>
      <c r="EP1435" s="278"/>
      <c r="EQ1435" s="278"/>
      <c r="ER1435" s="165"/>
      <c r="ES1435" s="166"/>
      <c r="ET1435" s="166"/>
      <c r="EU1435" s="166"/>
      <c r="EV1435" s="166"/>
      <c r="EW1435" s="166"/>
      <c r="EX1435" s="284"/>
    </row>
    <row r="1436" spans="1:260" ht="13" hidden="1" customHeight="1">
      <c r="A1436" s="160" t="s">
        <v>2003</v>
      </c>
      <c r="B1436" s="160">
        <v>10760</v>
      </c>
      <c r="C1436" s="160">
        <v>613534</v>
      </c>
      <c r="D1436" s="160">
        <v>13801</v>
      </c>
      <c r="E1436" s="160" t="s">
        <v>354</v>
      </c>
      <c r="F1436" s="160" t="s">
        <v>354</v>
      </c>
      <c r="G1436" s="175"/>
      <c r="H1436" s="168" t="s">
        <v>181</v>
      </c>
      <c r="I1436" s="169" t="s">
        <v>595</v>
      </c>
      <c r="J1436" s="170">
        <v>33</v>
      </c>
      <c r="K1436" s="161">
        <v>1</v>
      </c>
      <c r="M1436" s="184" t="s">
        <v>837</v>
      </c>
      <c r="Z1436" s="163"/>
      <c r="AS1436" s="278"/>
      <c r="AT1436" s="278"/>
      <c r="AU1436" s="278"/>
      <c r="AV1436" s="278"/>
      <c r="AW1436" s="278"/>
      <c r="AX1436" s="278"/>
      <c r="AY1436" s="456"/>
      <c r="AZ1436" s="278"/>
      <c r="BA1436" s="278"/>
      <c r="BB1436" s="278"/>
      <c r="BC1436" s="278"/>
      <c r="BD1436" s="164"/>
      <c r="BE1436" s="164"/>
      <c r="BF1436" s="164"/>
      <c r="BG1436" s="164"/>
      <c r="BH1436" s="164"/>
      <c r="BI1436" s="164"/>
      <c r="BJ1436" s="165"/>
      <c r="BK1436" s="164"/>
      <c r="BL1436" s="165"/>
      <c r="BM1436" s="165"/>
      <c r="BN1436" s="165"/>
      <c r="BO1436" s="165"/>
      <c r="BP1436" s="165"/>
      <c r="BQ1436" s="165"/>
      <c r="BR1436" s="165"/>
      <c r="BS1436" s="284"/>
      <c r="BT1436" s="289"/>
      <c r="BU1436" s="279"/>
      <c r="BV1436" s="290"/>
      <c r="BW1436" s="289"/>
      <c r="BX1436" s="289"/>
      <c r="BY1436" s="289"/>
      <c r="BZ1436" s="289"/>
      <c r="CA1436" s="279"/>
      <c r="CB1436" s="290"/>
      <c r="CC1436" s="289"/>
      <c r="CD1436" s="279"/>
      <c r="CE1436" s="328"/>
      <c r="CF1436" s="290"/>
      <c r="CG1436" s="289"/>
      <c r="CH1436" s="279"/>
      <c r="CI1436" s="328"/>
      <c r="CJ1436" s="290"/>
      <c r="CK1436" s="289"/>
      <c r="CL1436" s="279"/>
      <c r="CM1436" s="328"/>
      <c r="CN1436" s="290"/>
      <c r="CO1436" s="289"/>
      <c r="CP1436" s="279"/>
      <c r="CQ1436" s="328"/>
      <c r="CR1436" s="290"/>
      <c r="CS1436" s="289"/>
      <c r="CT1436" s="279"/>
      <c r="CU1436" s="328"/>
      <c r="CV1436" s="328"/>
      <c r="CW1436" s="290"/>
      <c r="CX1436" s="289"/>
      <c r="CY1436" s="279"/>
      <c r="CZ1436" s="328"/>
      <c r="DA1436" s="328"/>
      <c r="DB1436" s="290"/>
      <c r="DC1436" s="289"/>
      <c r="DD1436" s="279"/>
      <c r="DE1436" s="328"/>
      <c r="DF1436" s="328"/>
      <c r="DG1436" s="290"/>
      <c r="DH1436" s="289"/>
      <c r="DI1436" s="284"/>
      <c r="DP1436" s="165"/>
      <c r="DQ1436" s="165"/>
      <c r="DR1436" s="165"/>
      <c r="ED1436" s="165"/>
      <c r="EE1436" s="165"/>
      <c r="EF1436" s="165"/>
      <c r="EG1436" s="165"/>
      <c r="EH1436" s="166"/>
      <c r="EI1436" s="165"/>
      <c r="EJ1436" s="164"/>
      <c r="EK1436" s="164"/>
      <c r="EL1436" s="278"/>
      <c r="EM1436" s="278"/>
      <c r="EN1436" s="278"/>
      <c r="EO1436" s="278"/>
      <c r="EP1436" s="278"/>
      <c r="EQ1436" s="278"/>
      <c r="ER1436" s="165"/>
      <c r="ES1436" s="166"/>
      <c r="ET1436" s="166"/>
      <c r="EU1436" s="166"/>
      <c r="EV1436" s="166"/>
      <c r="EW1436" s="166"/>
      <c r="EX1436" s="284"/>
    </row>
    <row r="1437" spans="1:260" ht="13" hidden="1" customHeight="1">
      <c r="A1437" s="160" t="s">
        <v>2003</v>
      </c>
      <c r="B1437" s="160">
        <v>10383</v>
      </c>
      <c r="C1437" s="160">
        <v>621389</v>
      </c>
      <c r="D1437" s="160">
        <v>14361</v>
      </c>
      <c r="E1437" s="160" t="s">
        <v>246</v>
      </c>
      <c r="F1437" s="160" t="s">
        <v>246</v>
      </c>
      <c r="G1437" s="175"/>
      <c r="H1437" s="162" t="s">
        <v>2840</v>
      </c>
      <c r="I1437" s="162" t="s">
        <v>448</v>
      </c>
      <c r="J1437" s="160">
        <v>33</v>
      </c>
      <c r="K1437" s="161">
        <v>1</v>
      </c>
      <c r="M1437" s="184" t="s">
        <v>46</v>
      </c>
      <c r="Z1437" s="163"/>
      <c r="AS1437" s="278"/>
      <c r="AT1437" s="278"/>
      <c r="AU1437" s="278"/>
      <c r="AV1437" s="278"/>
      <c r="AW1437" s="278"/>
      <c r="AX1437" s="278"/>
      <c r="AY1437" s="456"/>
      <c r="AZ1437" s="278"/>
      <c r="BA1437" s="278"/>
      <c r="BB1437" s="278"/>
      <c r="BC1437" s="278"/>
      <c r="BD1437" s="164"/>
      <c r="BE1437" s="164"/>
      <c r="BF1437" s="164"/>
      <c r="BG1437" s="164"/>
      <c r="BH1437" s="164"/>
      <c r="BI1437" s="164"/>
      <c r="BJ1437" s="165"/>
      <c r="BK1437" s="164"/>
      <c r="BL1437" s="165"/>
      <c r="BM1437" s="165"/>
      <c r="BN1437" s="165"/>
      <c r="BO1437" s="165"/>
      <c r="BP1437" s="165"/>
      <c r="BQ1437" s="165"/>
      <c r="BR1437" s="165"/>
      <c r="BS1437" s="284"/>
      <c r="BT1437" s="289"/>
      <c r="BU1437" s="279"/>
      <c r="BV1437" s="290"/>
      <c r="BW1437" s="289"/>
      <c r="BX1437" s="289"/>
      <c r="BY1437" s="289"/>
      <c r="BZ1437" s="289"/>
      <c r="CA1437" s="279"/>
      <c r="CB1437" s="290"/>
      <c r="CC1437" s="289"/>
      <c r="CD1437" s="279"/>
      <c r="CE1437" s="328"/>
      <c r="CF1437" s="290"/>
      <c r="CG1437" s="289"/>
      <c r="CH1437" s="279"/>
      <c r="CI1437" s="328"/>
      <c r="CJ1437" s="290"/>
      <c r="CK1437" s="289"/>
      <c r="CL1437" s="279"/>
      <c r="CM1437" s="328"/>
      <c r="CN1437" s="290"/>
      <c r="CO1437" s="289"/>
      <c r="CP1437" s="279"/>
      <c r="CQ1437" s="328"/>
      <c r="CR1437" s="290"/>
      <c r="CS1437" s="289"/>
      <c r="CT1437" s="279"/>
      <c r="CU1437" s="328"/>
      <c r="CV1437" s="328"/>
      <c r="CW1437" s="290"/>
      <c r="CX1437" s="289"/>
      <c r="CY1437" s="279"/>
      <c r="CZ1437" s="328"/>
      <c r="DA1437" s="328"/>
      <c r="DB1437" s="290"/>
      <c r="DC1437" s="289"/>
      <c r="DD1437" s="279"/>
      <c r="DE1437" s="328"/>
      <c r="DF1437" s="328"/>
      <c r="DG1437" s="290"/>
      <c r="DH1437" s="289"/>
      <c r="DI1437" s="284"/>
      <c r="DP1437" s="165"/>
      <c r="DQ1437" s="165"/>
      <c r="DR1437" s="165"/>
      <c r="ED1437" s="165"/>
      <c r="EE1437" s="165"/>
      <c r="EF1437" s="165"/>
      <c r="EG1437" s="165"/>
      <c r="EH1437" s="166"/>
      <c r="EI1437" s="165"/>
      <c r="EJ1437" s="164"/>
      <c r="EK1437" s="164"/>
      <c r="EL1437" s="278"/>
      <c r="EM1437" s="278"/>
      <c r="EN1437" s="278"/>
      <c r="EO1437" s="278"/>
      <c r="EP1437" s="278"/>
      <c r="EQ1437" s="278"/>
      <c r="ER1437" s="165"/>
      <c r="ES1437" s="166"/>
      <c r="ET1437" s="166"/>
      <c r="EU1437" s="166"/>
      <c r="EV1437" s="166"/>
      <c r="EW1437" s="166"/>
      <c r="EX1437" s="284"/>
    </row>
    <row r="1438" spans="1:260" ht="13" hidden="1" customHeight="1">
      <c r="A1438" s="160" t="s">
        <v>2003</v>
      </c>
      <c r="B1438" s="160">
        <v>12289</v>
      </c>
      <c r="C1438" s="160">
        <v>628708</v>
      </c>
      <c r="D1438" s="160">
        <v>14416</v>
      </c>
      <c r="E1438" s="160" t="s">
        <v>13</v>
      </c>
      <c r="F1438" s="160" t="s">
        <v>13</v>
      </c>
      <c r="G1438" s="175"/>
      <c r="H1438" s="162" t="s">
        <v>309</v>
      </c>
      <c r="I1438" s="162" t="s">
        <v>2842</v>
      </c>
      <c r="J1438" s="160">
        <v>29</v>
      </c>
      <c r="K1438" s="161">
        <v>1</v>
      </c>
      <c r="M1438" s="184" t="s">
        <v>837</v>
      </c>
      <c r="Z1438" s="163"/>
      <c r="AS1438" s="278"/>
      <c r="AT1438" s="278"/>
      <c r="AU1438" s="278"/>
      <c r="AV1438" s="278"/>
      <c r="AW1438" s="278"/>
      <c r="AX1438" s="278"/>
      <c r="AY1438" s="456"/>
      <c r="AZ1438" s="278"/>
      <c r="BA1438" s="278"/>
      <c r="BB1438" s="278"/>
      <c r="BC1438" s="278"/>
      <c r="BD1438" s="164"/>
      <c r="BE1438" s="164"/>
      <c r="BF1438" s="164"/>
      <c r="BG1438" s="164"/>
      <c r="BH1438" s="164"/>
      <c r="BI1438" s="164"/>
      <c r="BJ1438" s="165"/>
      <c r="BK1438" s="164"/>
      <c r="BL1438" s="165"/>
      <c r="BM1438" s="165"/>
      <c r="BN1438" s="165"/>
      <c r="BO1438" s="165"/>
      <c r="BP1438" s="165"/>
      <c r="BQ1438" s="165"/>
      <c r="BR1438" s="165"/>
      <c r="BS1438" s="284"/>
      <c r="BT1438" s="289"/>
      <c r="BU1438" s="279"/>
      <c r="BV1438" s="290"/>
      <c r="BW1438" s="289"/>
      <c r="BX1438" s="289"/>
      <c r="BY1438" s="289"/>
      <c r="BZ1438" s="289"/>
      <c r="CA1438" s="279"/>
      <c r="CB1438" s="290"/>
      <c r="CC1438" s="289"/>
      <c r="CD1438" s="279"/>
      <c r="CE1438" s="328"/>
      <c r="CF1438" s="290"/>
      <c r="CG1438" s="289"/>
      <c r="CH1438" s="279"/>
      <c r="CI1438" s="328"/>
      <c r="CJ1438" s="290"/>
      <c r="CK1438" s="289"/>
      <c r="CL1438" s="279"/>
      <c r="CM1438" s="328"/>
      <c r="CN1438" s="290"/>
      <c r="CO1438" s="289"/>
      <c r="CP1438" s="279"/>
      <c r="CQ1438" s="328"/>
      <c r="CR1438" s="290"/>
      <c r="CS1438" s="289"/>
      <c r="CT1438" s="279"/>
      <c r="CU1438" s="328"/>
      <c r="CV1438" s="328"/>
      <c r="CW1438" s="290"/>
      <c r="CX1438" s="289"/>
      <c r="CY1438" s="279"/>
      <c r="CZ1438" s="328"/>
      <c r="DA1438" s="328"/>
      <c r="DB1438" s="290"/>
      <c r="DC1438" s="289"/>
      <c r="DD1438" s="279"/>
      <c r="DE1438" s="328"/>
      <c r="DF1438" s="328"/>
      <c r="DG1438" s="290"/>
      <c r="DH1438" s="289"/>
      <c r="DI1438" s="284"/>
      <c r="DP1438" s="165"/>
      <c r="DQ1438" s="165"/>
      <c r="DR1438" s="165"/>
      <c r="ED1438" s="165"/>
      <c r="EE1438" s="165"/>
      <c r="EF1438" s="165"/>
      <c r="EG1438" s="165"/>
      <c r="EH1438" s="166"/>
      <c r="EI1438" s="165"/>
      <c r="EJ1438" s="164"/>
      <c r="EK1438" s="164"/>
      <c r="EL1438" s="278"/>
      <c r="EM1438" s="278"/>
      <c r="EN1438" s="278"/>
      <c r="EO1438" s="278"/>
      <c r="EP1438" s="278"/>
      <c r="EQ1438" s="278"/>
      <c r="ER1438" s="165"/>
      <c r="ES1438" s="166"/>
      <c r="ET1438" s="166"/>
      <c r="EU1438" s="166"/>
      <c r="EV1438" s="166"/>
      <c r="EW1438" s="166"/>
      <c r="EX1438" s="284"/>
    </row>
    <row r="1439" spans="1:260" ht="13" hidden="1" customHeight="1">
      <c r="A1439" s="160" t="s">
        <v>2003</v>
      </c>
      <c r="B1439" s="160">
        <v>10786</v>
      </c>
      <c r="C1439" s="160">
        <v>600986</v>
      </c>
      <c r="D1439" s="160">
        <v>14510</v>
      </c>
      <c r="E1439" s="160" t="s">
        <v>3328</v>
      </c>
      <c r="F1439" s="160" t="s">
        <v>1121</v>
      </c>
      <c r="G1439" s="175"/>
      <c r="H1439" s="162" t="s">
        <v>3359</v>
      </c>
      <c r="I1439" s="162" t="s">
        <v>3360</v>
      </c>
      <c r="J1439" s="160">
        <v>31</v>
      </c>
      <c r="K1439" s="161">
        <v>1</v>
      </c>
      <c r="M1439" s="184" t="s">
        <v>837</v>
      </c>
      <c r="Z1439" s="163"/>
      <c r="AS1439" s="278"/>
      <c r="AT1439" s="278"/>
      <c r="AU1439" s="278"/>
      <c r="AV1439" s="278"/>
      <c r="AW1439" s="278"/>
      <c r="AX1439" s="278"/>
      <c r="AY1439" s="456"/>
      <c r="AZ1439" s="278"/>
      <c r="BA1439" s="278"/>
      <c r="BB1439" s="278"/>
      <c r="BC1439" s="278"/>
      <c r="BD1439" s="164"/>
      <c r="BE1439" s="164"/>
      <c r="BF1439" s="164"/>
      <c r="BG1439" s="164"/>
      <c r="BH1439" s="164"/>
      <c r="BI1439" s="164"/>
      <c r="BJ1439" s="165"/>
      <c r="BK1439" s="164"/>
      <c r="BL1439" s="165"/>
      <c r="BM1439" s="165"/>
      <c r="BN1439" s="165"/>
      <c r="BO1439" s="165"/>
      <c r="BP1439" s="165"/>
      <c r="BQ1439" s="165"/>
      <c r="BR1439" s="165"/>
      <c r="BS1439" s="284"/>
      <c r="BT1439" s="289"/>
      <c r="BU1439" s="279"/>
      <c r="BV1439" s="290"/>
      <c r="BW1439" s="289"/>
      <c r="BX1439" s="289"/>
      <c r="BY1439" s="289"/>
      <c r="BZ1439" s="289"/>
      <c r="CA1439" s="279"/>
      <c r="CB1439" s="290"/>
      <c r="CC1439" s="289"/>
      <c r="CD1439" s="279"/>
      <c r="CE1439" s="328"/>
      <c r="CF1439" s="290"/>
      <c r="CG1439" s="289"/>
      <c r="CH1439" s="279"/>
      <c r="CI1439" s="328"/>
      <c r="CJ1439" s="290"/>
      <c r="CK1439" s="289"/>
      <c r="CL1439" s="279"/>
      <c r="CM1439" s="328"/>
      <c r="CN1439" s="290"/>
      <c r="CO1439" s="289"/>
      <c r="CP1439" s="279"/>
      <c r="CQ1439" s="328"/>
      <c r="CR1439" s="290"/>
      <c r="CS1439" s="289"/>
      <c r="CT1439" s="279"/>
      <c r="CU1439" s="328"/>
      <c r="CV1439" s="328"/>
      <c r="CW1439" s="290"/>
      <c r="CX1439" s="289"/>
      <c r="CY1439" s="279"/>
      <c r="CZ1439" s="328"/>
      <c r="DA1439" s="328"/>
      <c r="DB1439" s="290"/>
      <c r="DC1439" s="289"/>
      <c r="DD1439" s="279"/>
      <c r="DE1439" s="328"/>
      <c r="DF1439" s="328"/>
      <c r="DG1439" s="290"/>
      <c r="DH1439" s="289"/>
      <c r="DI1439" s="284"/>
      <c r="DP1439" s="165"/>
      <c r="DQ1439" s="165"/>
      <c r="DR1439" s="165"/>
      <c r="ED1439" s="165"/>
      <c r="EE1439" s="165"/>
      <c r="EF1439" s="165"/>
      <c r="EG1439" s="165"/>
      <c r="EH1439" s="166"/>
      <c r="EI1439" s="165"/>
      <c r="EJ1439" s="164"/>
      <c r="EK1439" s="164"/>
      <c r="EL1439" s="278"/>
      <c r="EM1439" s="278"/>
      <c r="EN1439" s="278"/>
      <c r="EO1439" s="278"/>
      <c r="EP1439" s="278"/>
      <c r="EQ1439" s="278"/>
      <c r="ER1439" s="165"/>
      <c r="ES1439" s="166"/>
      <c r="ET1439" s="166"/>
      <c r="EU1439" s="166"/>
      <c r="EV1439" s="166"/>
      <c r="EW1439" s="166"/>
      <c r="EX1439" s="284"/>
    </row>
    <row r="1440" spans="1:260" ht="13" hidden="1" customHeight="1">
      <c r="A1440" s="160" t="s">
        <v>2003</v>
      </c>
      <c r="B1440" s="160">
        <v>9567</v>
      </c>
      <c r="C1440" s="160">
        <v>592351</v>
      </c>
      <c r="D1440" s="160">
        <v>14916</v>
      </c>
      <c r="E1440" s="160" t="s">
        <v>14</v>
      </c>
      <c r="F1440" s="160" t="s">
        <v>14</v>
      </c>
      <c r="G1440" s="175"/>
      <c r="H1440" s="168" t="s">
        <v>654</v>
      </c>
      <c r="I1440" s="169" t="s">
        <v>237</v>
      </c>
      <c r="J1440" s="170">
        <v>32</v>
      </c>
      <c r="K1440" s="161">
        <v>1</v>
      </c>
      <c r="M1440" s="184" t="s">
        <v>837</v>
      </c>
      <c r="Z1440" s="163"/>
      <c r="AS1440" s="278"/>
      <c r="AT1440" s="278"/>
      <c r="AU1440" s="278"/>
      <c r="AV1440" s="278"/>
      <c r="AW1440" s="278"/>
      <c r="AX1440" s="278"/>
      <c r="AY1440" s="456"/>
      <c r="AZ1440" s="278"/>
      <c r="BA1440" s="278"/>
      <c r="BB1440" s="278"/>
      <c r="BC1440" s="278"/>
      <c r="BD1440" s="164"/>
      <c r="BE1440" s="164"/>
      <c r="BF1440" s="164"/>
      <c r="BG1440" s="164"/>
      <c r="BH1440" s="164"/>
      <c r="BI1440" s="164"/>
      <c r="BJ1440" s="165"/>
      <c r="BK1440" s="164"/>
      <c r="BL1440" s="165"/>
      <c r="BM1440" s="165"/>
      <c r="BN1440" s="165"/>
      <c r="BO1440" s="165"/>
      <c r="BP1440" s="165"/>
      <c r="BQ1440" s="165"/>
      <c r="BR1440" s="165"/>
      <c r="BS1440" s="284"/>
      <c r="BT1440" s="289"/>
      <c r="BU1440" s="279"/>
      <c r="BV1440" s="290"/>
      <c r="BW1440" s="289"/>
      <c r="BX1440" s="289"/>
      <c r="BY1440" s="289"/>
      <c r="BZ1440" s="289"/>
      <c r="CA1440" s="279"/>
      <c r="CB1440" s="290"/>
      <c r="CC1440" s="289"/>
      <c r="CD1440" s="279"/>
      <c r="CE1440" s="328"/>
      <c r="CF1440" s="290"/>
      <c r="CG1440" s="289"/>
      <c r="CH1440" s="279"/>
      <c r="CI1440" s="328"/>
      <c r="CJ1440" s="290"/>
      <c r="CK1440" s="289"/>
      <c r="CL1440" s="279"/>
      <c r="CM1440" s="328"/>
      <c r="CN1440" s="290"/>
      <c r="CO1440" s="289"/>
      <c r="CP1440" s="279"/>
      <c r="CQ1440" s="328"/>
      <c r="CR1440" s="290"/>
      <c r="CS1440" s="289"/>
      <c r="CT1440" s="279"/>
      <c r="CU1440" s="328"/>
      <c r="CV1440" s="328"/>
      <c r="CW1440" s="290"/>
      <c r="CX1440" s="289"/>
      <c r="CY1440" s="279"/>
      <c r="CZ1440" s="328"/>
      <c r="DA1440" s="328"/>
      <c r="DB1440" s="290"/>
      <c r="DC1440" s="289"/>
      <c r="DD1440" s="279"/>
      <c r="DE1440" s="328"/>
      <c r="DF1440" s="328"/>
      <c r="DG1440" s="290"/>
      <c r="DH1440" s="289"/>
      <c r="DI1440" s="284"/>
      <c r="DP1440" s="165"/>
      <c r="DQ1440" s="165"/>
      <c r="DR1440" s="165"/>
      <c r="ED1440" s="165"/>
      <c r="EE1440" s="165"/>
      <c r="EF1440" s="165"/>
      <c r="EG1440" s="165"/>
      <c r="EH1440" s="166"/>
      <c r="EI1440" s="165"/>
      <c r="EJ1440" s="164"/>
      <c r="EK1440" s="164"/>
      <c r="EL1440" s="278"/>
      <c r="EM1440" s="278"/>
      <c r="EN1440" s="278"/>
      <c r="EO1440" s="278"/>
      <c r="EP1440" s="278"/>
      <c r="EQ1440" s="278"/>
      <c r="ER1440" s="165"/>
      <c r="ES1440" s="166"/>
      <c r="ET1440" s="166"/>
      <c r="EU1440" s="166"/>
      <c r="EV1440" s="166"/>
      <c r="EW1440" s="166"/>
      <c r="EX1440" s="284"/>
      <c r="FA1440" s="167"/>
      <c r="FB1440" s="167"/>
      <c r="FC1440" s="167"/>
      <c r="FD1440" s="167"/>
      <c r="FE1440" s="167"/>
      <c r="FF1440" s="167"/>
      <c r="FG1440" s="167"/>
      <c r="FH1440" s="167"/>
      <c r="FI1440" s="167"/>
      <c r="FJ1440" s="167"/>
      <c r="FK1440" s="167"/>
      <c r="FL1440" s="167"/>
      <c r="FM1440" s="167"/>
      <c r="FN1440" s="167"/>
      <c r="FO1440" s="167"/>
      <c r="FP1440" s="167"/>
      <c r="FQ1440" s="167"/>
      <c r="FR1440" s="167"/>
      <c r="FS1440" s="167"/>
      <c r="FT1440" s="167"/>
      <c r="FU1440" s="167"/>
      <c r="FV1440" s="167"/>
      <c r="FW1440" s="167"/>
      <c r="FX1440" s="167"/>
      <c r="FY1440" s="167"/>
      <c r="FZ1440" s="167"/>
      <c r="GA1440" s="167"/>
      <c r="GB1440" s="167"/>
      <c r="GC1440" s="167"/>
      <c r="GD1440" s="167"/>
      <c r="GE1440" s="167"/>
      <c r="GF1440" s="167"/>
      <c r="GG1440" s="167"/>
      <c r="GH1440" s="167"/>
      <c r="GI1440" s="167"/>
      <c r="GJ1440" s="167"/>
      <c r="GK1440" s="167"/>
      <c r="GL1440" s="167"/>
      <c r="GM1440" s="167"/>
      <c r="GN1440" s="167"/>
      <c r="GO1440" s="167"/>
      <c r="GP1440" s="167"/>
      <c r="GQ1440" s="167"/>
      <c r="GR1440" s="167"/>
      <c r="GS1440" s="167"/>
      <c r="GT1440" s="167"/>
      <c r="GU1440" s="167"/>
      <c r="GV1440" s="167"/>
      <c r="GW1440" s="167"/>
      <c r="GX1440" s="167"/>
      <c r="GY1440" s="167"/>
      <c r="GZ1440" s="167"/>
      <c r="HA1440" s="167"/>
      <c r="HB1440" s="167"/>
      <c r="HC1440" s="167"/>
      <c r="HD1440" s="167"/>
      <c r="HE1440" s="167"/>
      <c r="HF1440" s="167"/>
      <c r="HG1440" s="167"/>
      <c r="HH1440" s="167"/>
      <c r="HI1440" s="167"/>
      <c r="HJ1440" s="167"/>
      <c r="HK1440" s="167"/>
      <c r="HL1440" s="167"/>
      <c r="HM1440" s="167"/>
      <c r="HN1440" s="167"/>
      <c r="HO1440" s="167"/>
      <c r="HP1440" s="167"/>
      <c r="HQ1440" s="167"/>
      <c r="HR1440" s="167"/>
      <c r="HS1440" s="167"/>
      <c r="HT1440" s="167"/>
      <c r="HU1440" s="167"/>
      <c r="HV1440" s="167"/>
      <c r="HW1440" s="167"/>
      <c r="HX1440" s="167"/>
      <c r="HY1440" s="167"/>
      <c r="HZ1440" s="167"/>
      <c r="IA1440" s="167"/>
      <c r="IB1440" s="167"/>
      <c r="IC1440" s="167"/>
      <c r="ID1440" s="167"/>
      <c r="IE1440" s="167"/>
      <c r="IF1440" s="167"/>
      <c r="IG1440" s="167"/>
      <c r="IH1440" s="167"/>
      <c r="II1440" s="167"/>
      <c r="IJ1440" s="167"/>
      <c r="IK1440" s="167"/>
      <c r="IL1440" s="167"/>
      <c r="IM1440" s="167"/>
      <c r="IN1440" s="167"/>
      <c r="IO1440" s="167"/>
      <c r="IP1440" s="167"/>
      <c r="IQ1440" s="167"/>
      <c r="IR1440" s="167"/>
      <c r="IS1440" s="167"/>
      <c r="IT1440" s="167"/>
      <c r="IU1440" s="167"/>
      <c r="IV1440" s="167"/>
      <c r="IW1440" s="167"/>
      <c r="IX1440" s="167"/>
      <c r="IY1440" s="167"/>
      <c r="IZ1440" s="167"/>
    </row>
    <row r="1441" spans="1:260" ht="13" hidden="1" customHeight="1">
      <c r="A1441" s="160" t="s">
        <v>2003</v>
      </c>
      <c r="B1441" s="160">
        <v>10143</v>
      </c>
      <c r="C1441" s="160">
        <v>641771</v>
      </c>
      <c r="D1441" s="160">
        <v>14975</v>
      </c>
      <c r="E1441" s="160" t="s">
        <v>164</v>
      </c>
      <c r="F1441" s="160" t="s">
        <v>164</v>
      </c>
      <c r="G1441" s="175"/>
      <c r="H1441" s="162" t="s">
        <v>1774</v>
      </c>
      <c r="I1441" s="162" t="s">
        <v>559</v>
      </c>
      <c r="J1441" s="161">
        <v>31</v>
      </c>
      <c r="K1441" s="161">
        <v>1</v>
      </c>
      <c r="M1441" s="184" t="s">
        <v>837</v>
      </c>
      <c r="Z1441" s="163"/>
      <c r="AS1441" s="278"/>
      <c r="AT1441" s="278"/>
      <c r="AU1441" s="278"/>
      <c r="AV1441" s="278"/>
      <c r="AW1441" s="278"/>
      <c r="AX1441" s="278"/>
      <c r="AY1441" s="456"/>
      <c r="AZ1441" s="278"/>
      <c r="BA1441" s="278"/>
      <c r="BB1441" s="278"/>
      <c r="BC1441" s="278"/>
      <c r="BD1441" s="164"/>
      <c r="BE1441" s="164"/>
      <c r="BF1441" s="164"/>
      <c r="BG1441" s="164"/>
      <c r="BH1441" s="164"/>
      <c r="BI1441" s="164"/>
      <c r="BJ1441" s="165"/>
      <c r="BK1441" s="164"/>
      <c r="BL1441" s="165"/>
      <c r="BM1441" s="165"/>
      <c r="BN1441" s="165"/>
      <c r="BO1441" s="165"/>
      <c r="BP1441" s="165"/>
      <c r="BQ1441" s="165"/>
      <c r="BR1441" s="165"/>
      <c r="BS1441" s="284"/>
      <c r="BT1441" s="289"/>
      <c r="BU1441" s="279"/>
      <c r="BV1441" s="290"/>
      <c r="BW1441" s="289"/>
      <c r="BX1441" s="289"/>
      <c r="BY1441" s="289"/>
      <c r="BZ1441" s="289"/>
      <c r="CA1441" s="279"/>
      <c r="CB1441" s="290"/>
      <c r="CC1441" s="289"/>
      <c r="CD1441" s="279"/>
      <c r="CE1441" s="328"/>
      <c r="CF1441" s="290"/>
      <c r="CG1441" s="289"/>
      <c r="CH1441" s="279"/>
      <c r="CI1441" s="328"/>
      <c r="CJ1441" s="290"/>
      <c r="CK1441" s="289"/>
      <c r="CL1441" s="279"/>
      <c r="CM1441" s="328"/>
      <c r="CN1441" s="290"/>
      <c r="CO1441" s="289"/>
      <c r="CP1441" s="279"/>
      <c r="CQ1441" s="328"/>
      <c r="CR1441" s="290"/>
      <c r="CS1441" s="289"/>
      <c r="CT1441" s="279"/>
      <c r="CU1441" s="328"/>
      <c r="CV1441" s="328"/>
      <c r="CW1441" s="290"/>
      <c r="CX1441" s="289"/>
      <c r="CY1441" s="279"/>
      <c r="CZ1441" s="328"/>
      <c r="DA1441" s="328"/>
      <c r="DB1441" s="290"/>
      <c r="DC1441" s="289"/>
      <c r="DD1441" s="279"/>
      <c r="DE1441" s="328"/>
      <c r="DF1441" s="328"/>
      <c r="DG1441" s="290"/>
      <c r="DH1441" s="289"/>
      <c r="DI1441" s="284"/>
      <c r="DP1441" s="165"/>
      <c r="DQ1441" s="165"/>
      <c r="DR1441" s="165"/>
      <c r="ED1441" s="165"/>
      <c r="EE1441" s="165"/>
      <c r="EF1441" s="165"/>
      <c r="EG1441" s="165"/>
      <c r="EH1441" s="166"/>
      <c r="EI1441" s="165"/>
      <c r="EJ1441" s="164"/>
      <c r="EK1441" s="164"/>
      <c r="EL1441" s="278"/>
      <c r="EM1441" s="278"/>
      <c r="EN1441" s="278"/>
      <c r="EO1441" s="278"/>
      <c r="EP1441" s="278"/>
      <c r="EQ1441" s="278"/>
      <c r="ER1441" s="165"/>
      <c r="ES1441" s="166"/>
      <c r="ET1441" s="166"/>
      <c r="EU1441" s="166"/>
      <c r="EV1441" s="166"/>
      <c r="EW1441" s="166"/>
      <c r="EX1441" s="284"/>
    </row>
    <row r="1442" spans="1:260" ht="13" hidden="1" customHeight="1">
      <c r="A1442" s="160" t="s">
        <v>2003</v>
      </c>
      <c r="B1442" s="160">
        <v>10700</v>
      </c>
      <c r="C1442" s="160">
        <v>606149</v>
      </c>
      <c r="D1442" s="160">
        <v>14986</v>
      </c>
      <c r="E1442" s="160" t="s">
        <v>276</v>
      </c>
      <c r="F1442" s="160" t="s">
        <v>276</v>
      </c>
      <c r="G1442" s="175"/>
      <c r="H1442" s="168" t="s">
        <v>1067</v>
      </c>
      <c r="I1442" s="169" t="s">
        <v>909</v>
      </c>
      <c r="J1442" s="170">
        <v>32</v>
      </c>
      <c r="K1442" s="161">
        <v>1</v>
      </c>
      <c r="M1442" s="184" t="s">
        <v>837</v>
      </c>
      <c r="Z1442" s="163"/>
      <c r="AS1442" s="278"/>
      <c r="AT1442" s="278"/>
      <c r="AU1442" s="278"/>
      <c r="AV1442" s="278"/>
      <c r="AW1442" s="278"/>
      <c r="AX1442" s="278"/>
      <c r="AY1442" s="456"/>
      <c r="AZ1442" s="278"/>
      <c r="BA1442" s="278"/>
      <c r="BB1442" s="278"/>
      <c r="BC1442" s="278"/>
      <c r="BD1442" s="164"/>
      <c r="BE1442" s="164"/>
      <c r="BF1442" s="164"/>
      <c r="BG1442" s="164"/>
      <c r="BH1442" s="164"/>
      <c r="BI1442" s="164"/>
      <c r="BJ1442" s="165"/>
      <c r="BK1442" s="164"/>
      <c r="BL1442" s="165"/>
      <c r="BM1442" s="165"/>
      <c r="BN1442" s="165"/>
      <c r="BO1442" s="165"/>
      <c r="BP1442" s="165"/>
      <c r="BQ1442" s="165"/>
      <c r="BR1442" s="165"/>
      <c r="BS1442" s="284"/>
      <c r="BT1442" s="289"/>
      <c r="BU1442" s="279"/>
      <c r="BV1442" s="290"/>
      <c r="BW1442" s="289"/>
      <c r="BX1442" s="289"/>
      <c r="BY1442" s="289"/>
      <c r="BZ1442" s="289"/>
      <c r="CA1442" s="279"/>
      <c r="CB1442" s="290"/>
      <c r="CC1442" s="289"/>
      <c r="CD1442" s="279"/>
      <c r="CE1442" s="328"/>
      <c r="CF1442" s="290"/>
      <c r="CG1442" s="289"/>
      <c r="CH1442" s="279"/>
      <c r="CI1442" s="328"/>
      <c r="CJ1442" s="290"/>
      <c r="CK1442" s="289"/>
      <c r="CL1442" s="279"/>
      <c r="CM1442" s="328"/>
      <c r="CN1442" s="290"/>
      <c r="CO1442" s="289"/>
      <c r="CP1442" s="279"/>
      <c r="CQ1442" s="328"/>
      <c r="CR1442" s="290"/>
      <c r="CS1442" s="289"/>
      <c r="CT1442" s="279"/>
      <c r="CU1442" s="328"/>
      <c r="CV1442" s="328"/>
      <c r="CW1442" s="290"/>
      <c r="CX1442" s="289"/>
      <c r="CY1442" s="279"/>
      <c r="CZ1442" s="328"/>
      <c r="DA1442" s="328"/>
      <c r="DB1442" s="290"/>
      <c r="DC1442" s="289"/>
      <c r="DD1442" s="279"/>
      <c r="DE1442" s="328"/>
      <c r="DF1442" s="328"/>
      <c r="DG1442" s="290"/>
      <c r="DH1442" s="289"/>
      <c r="DI1442" s="284"/>
      <c r="DP1442" s="165"/>
      <c r="DQ1442" s="165"/>
      <c r="DR1442" s="165"/>
      <c r="ED1442" s="165"/>
      <c r="EE1442" s="165"/>
      <c r="EF1442" s="165"/>
      <c r="EG1442" s="165"/>
      <c r="EH1442" s="166"/>
      <c r="EI1442" s="165"/>
      <c r="EJ1442" s="164"/>
      <c r="EK1442" s="164"/>
      <c r="EL1442" s="278"/>
      <c r="EM1442" s="278"/>
      <c r="EN1442" s="278"/>
      <c r="EO1442" s="278"/>
      <c r="EP1442" s="278"/>
      <c r="EQ1442" s="278"/>
      <c r="ER1442" s="165"/>
      <c r="ES1442" s="166"/>
      <c r="ET1442" s="166"/>
      <c r="EU1442" s="166"/>
      <c r="EV1442" s="166"/>
      <c r="EW1442" s="166"/>
      <c r="EX1442" s="284"/>
    </row>
    <row r="1443" spans="1:260" ht="13" hidden="1" customHeight="1">
      <c r="A1443" s="160" t="s">
        <v>2003</v>
      </c>
      <c r="B1443" s="160">
        <v>10979</v>
      </c>
      <c r="C1443" s="160">
        <v>643256</v>
      </c>
      <c r="D1443" s="160">
        <v>15288</v>
      </c>
      <c r="E1443" s="160" t="s">
        <v>18</v>
      </c>
      <c r="F1443" s="160" t="s">
        <v>18</v>
      </c>
      <c r="G1443" s="175"/>
      <c r="H1443" s="168" t="s">
        <v>1203</v>
      </c>
      <c r="I1443" s="169" t="s">
        <v>613</v>
      </c>
      <c r="J1443" s="170">
        <v>33</v>
      </c>
      <c r="K1443" s="161">
        <v>1</v>
      </c>
      <c r="M1443" s="184" t="s">
        <v>837</v>
      </c>
      <c r="Z1443" s="163"/>
      <c r="AS1443" s="278"/>
      <c r="AT1443" s="278"/>
      <c r="AU1443" s="278"/>
      <c r="AV1443" s="278"/>
      <c r="AW1443" s="278"/>
      <c r="AX1443" s="278"/>
      <c r="AY1443" s="456"/>
      <c r="AZ1443" s="278"/>
      <c r="BA1443" s="278"/>
      <c r="BB1443" s="278"/>
      <c r="BC1443" s="278"/>
      <c r="BD1443" s="164"/>
      <c r="BE1443" s="164"/>
      <c r="BF1443" s="164"/>
      <c r="BG1443" s="164"/>
      <c r="BH1443" s="164"/>
      <c r="BI1443" s="164"/>
      <c r="BJ1443" s="165"/>
      <c r="BK1443" s="164"/>
      <c r="BL1443" s="165"/>
      <c r="BM1443" s="165"/>
      <c r="BN1443" s="165"/>
      <c r="BO1443" s="165"/>
      <c r="BP1443" s="165"/>
      <c r="BQ1443" s="165"/>
      <c r="BR1443" s="165"/>
      <c r="BS1443" s="284"/>
      <c r="BT1443" s="289"/>
      <c r="BU1443" s="279"/>
      <c r="BV1443" s="290"/>
      <c r="BW1443" s="289"/>
      <c r="BX1443" s="289"/>
      <c r="BY1443" s="289"/>
      <c r="BZ1443" s="289"/>
      <c r="CA1443" s="279"/>
      <c r="CB1443" s="290"/>
      <c r="CC1443" s="289"/>
      <c r="CD1443" s="279"/>
      <c r="CE1443" s="328"/>
      <c r="CF1443" s="290"/>
      <c r="CG1443" s="289"/>
      <c r="CH1443" s="279"/>
      <c r="CI1443" s="328"/>
      <c r="CJ1443" s="290"/>
      <c r="CK1443" s="289"/>
      <c r="CL1443" s="279"/>
      <c r="CM1443" s="328"/>
      <c r="CN1443" s="290"/>
      <c r="CO1443" s="289"/>
      <c r="CP1443" s="279"/>
      <c r="CQ1443" s="328"/>
      <c r="CR1443" s="290"/>
      <c r="CS1443" s="289"/>
      <c r="CT1443" s="279"/>
      <c r="CU1443" s="328"/>
      <c r="CV1443" s="328"/>
      <c r="CW1443" s="290"/>
      <c r="CX1443" s="289"/>
      <c r="CY1443" s="279"/>
      <c r="CZ1443" s="328"/>
      <c r="DA1443" s="328"/>
      <c r="DB1443" s="290"/>
      <c r="DC1443" s="289"/>
      <c r="DD1443" s="279"/>
      <c r="DE1443" s="328"/>
      <c r="DF1443" s="328"/>
      <c r="DG1443" s="290"/>
      <c r="DH1443" s="289"/>
      <c r="DI1443" s="284"/>
      <c r="DP1443" s="165"/>
      <c r="DQ1443" s="165"/>
      <c r="DR1443" s="165"/>
      <c r="ED1443" s="165"/>
      <c r="EE1443" s="165"/>
      <c r="EF1443" s="165"/>
      <c r="EG1443" s="165"/>
      <c r="EH1443" s="166"/>
      <c r="EI1443" s="165"/>
      <c r="EJ1443" s="164"/>
      <c r="EK1443" s="164"/>
      <c r="EL1443" s="278"/>
      <c r="EM1443" s="278"/>
      <c r="EN1443" s="278"/>
      <c r="EO1443" s="278"/>
      <c r="EP1443" s="278"/>
      <c r="EQ1443" s="278"/>
      <c r="ER1443" s="165"/>
      <c r="ES1443" s="166"/>
      <c r="ET1443" s="166"/>
      <c r="EU1443" s="166"/>
      <c r="EV1443" s="166"/>
      <c r="EW1443" s="166"/>
      <c r="EX1443" s="284"/>
    </row>
    <row r="1444" spans="1:260" ht="13" hidden="1" customHeight="1">
      <c r="A1444" s="160" t="s">
        <v>2003</v>
      </c>
      <c r="B1444" s="160">
        <v>9627</v>
      </c>
      <c r="C1444" s="160">
        <v>594835</v>
      </c>
      <c r="D1444" s="160">
        <v>15467</v>
      </c>
      <c r="E1444" s="160" t="s">
        <v>438</v>
      </c>
      <c r="F1444" s="160" t="s">
        <v>438</v>
      </c>
      <c r="G1444" s="175"/>
      <c r="H1444" s="168" t="s">
        <v>754</v>
      </c>
      <c r="I1444" s="169" t="s">
        <v>461</v>
      </c>
      <c r="J1444" s="170">
        <v>32</v>
      </c>
      <c r="K1444" s="161">
        <v>1</v>
      </c>
      <c r="M1444" s="184" t="s">
        <v>46</v>
      </c>
      <c r="Z1444" s="163"/>
      <c r="AS1444" s="278"/>
      <c r="AT1444" s="278"/>
      <c r="AU1444" s="278"/>
      <c r="AV1444" s="278"/>
      <c r="AW1444" s="278"/>
      <c r="AX1444" s="278"/>
      <c r="AY1444" s="456"/>
      <c r="AZ1444" s="278"/>
      <c r="BA1444" s="278"/>
      <c r="BB1444" s="278"/>
      <c r="BC1444" s="278"/>
      <c r="BD1444" s="164"/>
      <c r="BE1444" s="164"/>
      <c r="BF1444" s="164"/>
      <c r="BG1444" s="164"/>
      <c r="BH1444" s="164"/>
      <c r="BI1444" s="164"/>
      <c r="BJ1444" s="165"/>
      <c r="BK1444" s="164"/>
      <c r="BL1444" s="165"/>
      <c r="BM1444" s="165"/>
      <c r="BN1444" s="165"/>
      <c r="BO1444" s="165"/>
      <c r="BP1444" s="165"/>
      <c r="BQ1444" s="165"/>
      <c r="BR1444" s="165"/>
      <c r="BS1444" s="284"/>
      <c r="BT1444" s="289"/>
      <c r="BU1444" s="279"/>
      <c r="BV1444" s="290"/>
      <c r="BW1444" s="289"/>
      <c r="BX1444" s="289"/>
      <c r="BY1444" s="289"/>
      <c r="BZ1444" s="289"/>
      <c r="CA1444" s="279"/>
      <c r="CB1444" s="290"/>
      <c r="CC1444" s="289"/>
      <c r="CD1444" s="279"/>
      <c r="CE1444" s="328"/>
      <c r="CF1444" s="290"/>
      <c r="CG1444" s="289"/>
      <c r="CH1444" s="279"/>
      <c r="CI1444" s="328"/>
      <c r="CJ1444" s="290"/>
      <c r="CK1444" s="289"/>
      <c r="CL1444" s="279"/>
      <c r="CM1444" s="328"/>
      <c r="CN1444" s="290"/>
      <c r="CO1444" s="289"/>
      <c r="CP1444" s="279"/>
      <c r="CQ1444" s="328"/>
      <c r="CR1444" s="290"/>
      <c r="CS1444" s="289"/>
      <c r="CT1444" s="279"/>
      <c r="CU1444" s="328"/>
      <c r="CV1444" s="328"/>
      <c r="CW1444" s="290"/>
      <c r="CX1444" s="289"/>
      <c r="CY1444" s="279"/>
      <c r="CZ1444" s="328"/>
      <c r="DA1444" s="328"/>
      <c r="DB1444" s="290"/>
      <c r="DC1444" s="289"/>
      <c r="DD1444" s="279"/>
      <c r="DE1444" s="328"/>
      <c r="DF1444" s="328"/>
      <c r="DG1444" s="290"/>
      <c r="DH1444" s="289"/>
      <c r="DI1444" s="284"/>
      <c r="DP1444" s="165"/>
      <c r="DQ1444" s="165"/>
      <c r="DR1444" s="165"/>
      <c r="ED1444" s="165"/>
      <c r="EE1444" s="165"/>
      <c r="EF1444" s="165"/>
      <c r="EG1444" s="165"/>
      <c r="EH1444" s="166"/>
      <c r="EI1444" s="165"/>
      <c r="EJ1444" s="164"/>
      <c r="EK1444" s="164"/>
      <c r="EL1444" s="278"/>
      <c r="EM1444" s="278"/>
      <c r="EN1444" s="278"/>
      <c r="EO1444" s="278"/>
      <c r="EP1444" s="278"/>
      <c r="EQ1444" s="278"/>
      <c r="ER1444" s="165"/>
      <c r="ES1444" s="166"/>
      <c r="ET1444" s="166"/>
      <c r="EU1444" s="166"/>
      <c r="EV1444" s="166"/>
      <c r="EW1444" s="166"/>
      <c r="EX1444" s="284"/>
    </row>
    <row r="1445" spans="1:260" ht="13" hidden="1" customHeight="1">
      <c r="A1445" s="160" t="s">
        <v>2003</v>
      </c>
      <c r="B1445" s="160">
        <v>11002</v>
      </c>
      <c r="C1445" s="160">
        <v>605121</v>
      </c>
      <c r="D1445" s="160">
        <v>16201</v>
      </c>
      <c r="E1445" s="160" t="s">
        <v>164</v>
      </c>
      <c r="F1445" s="160" t="s">
        <v>164</v>
      </c>
      <c r="G1445" s="175"/>
      <c r="H1445" s="162" t="s">
        <v>117</v>
      </c>
      <c r="I1445" s="162" t="s">
        <v>564</v>
      </c>
      <c r="J1445" s="160">
        <v>31</v>
      </c>
      <c r="K1445" s="161">
        <v>1</v>
      </c>
      <c r="M1445" s="184" t="s">
        <v>837</v>
      </c>
      <c r="Z1445" s="163"/>
      <c r="AS1445" s="278"/>
      <c r="AT1445" s="278"/>
      <c r="AU1445" s="278"/>
      <c r="AV1445" s="278"/>
      <c r="AW1445" s="278"/>
      <c r="AX1445" s="278"/>
      <c r="AY1445" s="456"/>
      <c r="AZ1445" s="278"/>
      <c r="BA1445" s="278"/>
      <c r="BB1445" s="278"/>
      <c r="BC1445" s="278"/>
      <c r="BD1445" s="164"/>
      <c r="BE1445" s="164"/>
      <c r="BF1445" s="164"/>
      <c r="BG1445" s="164"/>
      <c r="BH1445" s="164"/>
      <c r="BI1445" s="164"/>
      <c r="BJ1445" s="165"/>
      <c r="BK1445" s="164"/>
      <c r="BL1445" s="165"/>
      <c r="BM1445" s="165"/>
      <c r="BN1445" s="165"/>
      <c r="BO1445" s="165"/>
      <c r="BP1445" s="165"/>
      <c r="BQ1445" s="165"/>
      <c r="BR1445" s="165"/>
      <c r="BS1445" s="284"/>
      <c r="BT1445" s="289"/>
      <c r="BU1445" s="279"/>
      <c r="BV1445" s="290"/>
      <c r="BW1445" s="289"/>
      <c r="BX1445" s="289"/>
      <c r="BY1445" s="289"/>
      <c r="BZ1445" s="289"/>
      <c r="CA1445" s="279"/>
      <c r="CB1445" s="290"/>
      <c r="CC1445" s="289"/>
      <c r="CD1445" s="279"/>
      <c r="CE1445" s="328"/>
      <c r="CF1445" s="290"/>
      <c r="CG1445" s="289"/>
      <c r="CH1445" s="279"/>
      <c r="CI1445" s="328"/>
      <c r="CJ1445" s="290"/>
      <c r="CK1445" s="289"/>
      <c r="CL1445" s="279"/>
      <c r="CM1445" s="328"/>
      <c r="CN1445" s="290"/>
      <c r="CO1445" s="289"/>
      <c r="CP1445" s="279"/>
      <c r="CQ1445" s="328"/>
      <c r="CR1445" s="290"/>
      <c r="CS1445" s="289"/>
      <c r="CT1445" s="279"/>
      <c r="CU1445" s="328"/>
      <c r="CV1445" s="328"/>
      <c r="CW1445" s="290"/>
      <c r="CX1445" s="289"/>
      <c r="CY1445" s="279"/>
      <c r="CZ1445" s="328"/>
      <c r="DA1445" s="328"/>
      <c r="DB1445" s="290"/>
      <c r="DC1445" s="289"/>
      <c r="DD1445" s="279"/>
      <c r="DE1445" s="328"/>
      <c r="DF1445" s="328"/>
      <c r="DG1445" s="290"/>
      <c r="DH1445" s="183"/>
      <c r="DI1445" s="284"/>
      <c r="DP1445" s="165"/>
      <c r="DQ1445" s="165"/>
      <c r="DR1445" s="165"/>
      <c r="ED1445" s="165"/>
      <c r="EE1445" s="165"/>
      <c r="EF1445" s="165"/>
      <c r="EG1445" s="165"/>
      <c r="EH1445" s="166"/>
      <c r="EI1445" s="165"/>
      <c r="EJ1445" s="164"/>
      <c r="EK1445" s="164"/>
      <c r="EL1445" s="278"/>
      <c r="EM1445" s="278"/>
      <c r="EN1445" s="278"/>
      <c r="EO1445" s="278"/>
      <c r="EP1445" s="278"/>
      <c r="EQ1445" s="278"/>
      <c r="ER1445" s="165"/>
      <c r="ES1445" s="166"/>
      <c r="ET1445" s="166"/>
      <c r="EU1445" s="166"/>
      <c r="EV1445" s="166"/>
      <c r="EW1445" s="166"/>
      <c r="EX1445" s="284"/>
    </row>
    <row r="1446" spans="1:260" ht="13" hidden="1" customHeight="1">
      <c r="A1446" s="160" t="s">
        <v>2003</v>
      </c>
      <c r="B1446" s="160">
        <v>10978</v>
      </c>
      <c r="C1446" s="160">
        <v>630023</v>
      </c>
      <c r="D1446" s="160">
        <v>16401</v>
      </c>
      <c r="E1446" s="160" t="s">
        <v>686</v>
      </c>
      <c r="F1446" s="160" t="s">
        <v>686</v>
      </c>
      <c r="G1446" s="175"/>
      <c r="H1446" s="168" t="s">
        <v>402</v>
      </c>
      <c r="I1446" s="169" t="s">
        <v>1147</v>
      </c>
      <c r="J1446" s="170">
        <v>30</v>
      </c>
      <c r="K1446" s="161">
        <v>1</v>
      </c>
      <c r="M1446" s="184" t="s">
        <v>837</v>
      </c>
      <c r="Z1446" s="163"/>
      <c r="AS1446" s="278"/>
      <c r="AT1446" s="278"/>
      <c r="AU1446" s="278"/>
      <c r="AV1446" s="278"/>
      <c r="AW1446" s="278"/>
      <c r="AX1446" s="278"/>
      <c r="AY1446" s="456"/>
      <c r="AZ1446" s="278"/>
      <c r="BA1446" s="278"/>
      <c r="BB1446" s="278"/>
      <c r="BC1446" s="278"/>
      <c r="BD1446" s="164"/>
      <c r="BE1446" s="164"/>
      <c r="BF1446" s="164"/>
      <c r="BG1446" s="164"/>
      <c r="BH1446" s="164"/>
      <c r="BI1446" s="164"/>
      <c r="BJ1446" s="165"/>
      <c r="BK1446" s="164"/>
      <c r="BL1446" s="165"/>
      <c r="BM1446" s="165"/>
      <c r="BN1446" s="165"/>
      <c r="BO1446" s="165"/>
      <c r="BP1446" s="165"/>
      <c r="BQ1446" s="165"/>
      <c r="BR1446" s="165"/>
      <c r="BS1446" s="284"/>
      <c r="BT1446" s="289"/>
      <c r="BU1446" s="279"/>
      <c r="BV1446" s="290"/>
      <c r="BW1446" s="289"/>
      <c r="BX1446" s="289"/>
      <c r="BY1446" s="289"/>
      <c r="BZ1446" s="289"/>
      <c r="CA1446" s="279"/>
      <c r="CB1446" s="290"/>
      <c r="CC1446" s="289"/>
      <c r="CD1446" s="279"/>
      <c r="CE1446" s="328"/>
      <c r="CF1446" s="290"/>
      <c r="CG1446" s="289"/>
      <c r="CH1446" s="279"/>
      <c r="CI1446" s="328"/>
      <c r="CJ1446" s="290"/>
      <c r="CK1446" s="289"/>
      <c r="CL1446" s="279"/>
      <c r="CM1446" s="328"/>
      <c r="CN1446" s="290"/>
      <c r="CO1446" s="289"/>
      <c r="CP1446" s="279"/>
      <c r="CQ1446" s="328"/>
      <c r="CR1446" s="290"/>
      <c r="CS1446" s="289"/>
      <c r="CT1446" s="279"/>
      <c r="CU1446" s="328"/>
      <c r="CV1446" s="328"/>
      <c r="CW1446" s="290"/>
      <c r="CX1446" s="289"/>
      <c r="CY1446" s="279"/>
      <c r="CZ1446" s="328"/>
      <c r="DA1446" s="328"/>
      <c r="DB1446" s="290"/>
      <c r="DC1446" s="289"/>
      <c r="DD1446" s="279"/>
      <c r="DE1446" s="328"/>
      <c r="DF1446" s="328"/>
      <c r="DG1446" s="290"/>
      <c r="DH1446" s="289"/>
      <c r="DI1446" s="284"/>
      <c r="DP1446" s="165"/>
      <c r="DQ1446" s="165"/>
      <c r="DR1446" s="165"/>
      <c r="ED1446" s="165"/>
      <c r="EE1446" s="165"/>
      <c r="EF1446" s="165"/>
      <c r="EG1446" s="165"/>
      <c r="EH1446" s="166"/>
      <c r="EI1446" s="165"/>
      <c r="EJ1446" s="164"/>
      <c r="EK1446" s="164"/>
      <c r="EL1446" s="278"/>
      <c r="EM1446" s="278"/>
      <c r="EN1446" s="278"/>
      <c r="EO1446" s="278"/>
      <c r="EP1446" s="278"/>
      <c r="EQ1446" s="278"/>
      <c r="ER1446" s="165"/>
      <c r="ES1446" s="166"/>
      <c r="ET1446" s="166"/>
      <c r="EU1446" s="166"/>
      <c r="EV1446" s="166"/>
      <c r="EW1446" s="166"/>
      <c r="EX1446" s="284"/>
    </row>
    <row r="1447" spans="1:260" ht="13" hidden="1" customHeight="1">
      <c r="A1447" s="160" t="s">
        <v>2003</v>
      </c>
      <c r="B1447" s="160">
        <v>11631</v>
      </c>
      <c r="C1447" s="160">
        <v>624647</v>
      </c>
      <c r="D1447" s="160">
        <v>16408</v>
      </c>
      <c r="E1447" s="160" t="s">
        <v>16</v>
      </c>
      <c r="F1447" s="160" t="s">
        <v>16</v>
      </c>
      <c r="G1447" s="175"/>
      <c r="H1447" s="162" t="s">
        <v>586</v>
      </c>
      <c r="I1447" s="162" t="s">
        <v>177</v>
      </c>
      <c r="J1447" s="161">
        <v>28</v>
      </c>
      <c r="K1447" s="161">
        <v>1</v>
      </c>
      <c r="M1447" s="184" t="s">
        <v>46</v>
      </c>
      <c r="Z1447" s="163"/>
      <c r="AS1447" s="278"/>
      <c r="AT1447" s="278"/>
      <c r="AU1447" s="278"/>
      <c r="AV1447" s="278"/>
      <c r="AW1447" s="278"/>
      <c r="AX1447" s="278"/>
      <c r="AY1447" s="456"/>
      <c r="AZ1447" s="278"/>
      <c r="BA1447" s="278"/>
      <c r="BB1447" s="278"/>
      <c r="BC1447" s="278"/>
      <c r="BD1447" s="164"/>
      <c r="BE1447" s="164"/>
      <c r="BF1447" s="164"/>
      <c r="BG1447" s="164"/>
      <c r="BH1447" s="164"/>
      <c r="BI1447" s="164"/>
      <c r="BJ1447" s="165"/>
      <c r="BK1447" s="164"/>
      <c r="BL1447" s="165"/>
      <c r="BM1447" s="165"/>
      <c r="BN1447" s="165"/>
      <c r="BO1447" s="165"/>
      <c r="BP1447" s="165"/>
      <c r="BQ1447" s="165"/>
      <c r="BR1447" s="165"/>
      <c r="BS1447" s="284"/>
      <c r="BT1447" s="289"/>
      <c r="BU1447" s="279"/>
      <c r="BV1447" s="290"/>
      <c r="BW1447" s="289"/>
      <c r="BX1447" s="289"/>
      <c r="BY1447" s="289"/>
      <c r="BZ1447" s="289"/>
      <c r="CA1447" s="279"/>
      <c r="CB1447" s="290"/>
      <c r="CC1447" s="289"/>
      <c r="CD1447" s="279"/>
      <c r="CE1447" s="328"/>
      <c r="CF1447" s="290"/>
      <c r="CG1447" s="289"/>
      <c r="CH1447" s="279"/>
      <c r="CI1447" s="328"/>
      <c r="CJ1447" s="290"/>
      <c r="CK1447" s="289"/>
      <c r="CL1447" s="279"/>
      <c r="CM1447" s="328"/>
      <c r="CN1447" s="290"/>
      <c r="CO1447" s="289"/>
      <c r="CP1447" s="279"/>
      <c r="CQ1447" s="328"/>
      <c r="CR1447" s="290"/>
      <c r="CS1447" s="289"/>
      <c r="CT1447" s="279"/>
      <c r="CU1447" s="328"/>
      <c r="CV1447" s="328"/>
      <c r="CW1447" s="290"/>
      <c r="CX1447" s="289"/>
      <c r="CY1447" s="279"/>
      <c r="CZ1447" s="328"/>
      <c r="DA1447" s="328"/>
      <c r="DB1447" s="290"/>
      <c r="DC1447" s="289"/>
      <c r="DD1447" s="279"/>
      <c r="DE1447" s="328"/>
      <c r="DF1447" s="328"/>
      <c r="DG1447" s="290"/>
      <c r="DH1447" s="289"/>
      <c r="DI1447" s="284"/>
      <c r="DP1447" s="165"/>
      <c r="DQ1447" s="165"/>
      <c r="DR1447" s="165"/>
      <c r="ED1447" s="165"/>
      <c r="EE1447" s="165"/>
      <c r="EF1447" s="165"/>
      <c r="EG1447" s="165"/>
      <c r="EH1447" s="166"/>
      <c r="EI1447" s="165"/>
      <c r="EJ1447" s="164"/>
      <c r="EK1447" s="164"/>
      <c r="EL1447" s="278"/>
      <c r="EM1447" s="278"/>
      <c r="EN1447" s="278"/>
      <c r="EO1447" s="278"/>
      <c r="EP1447" s="278"/>
      <c r="EQ1447" s="278"/>
      <c r="ER1447" s="165"/>
      <c r="ES1447" s="166"/>
      <c r="ET1447" s="166"/>
      <c r="EU1447" s="166"/>
      <c r="EV1447" s="166"/>
      <c r="EW1447" s="166"/>
      <c r="EX1447" s="284"/>
    </row>
    <row r="1448" spans="1:260" ht="13" hidden="1" customHeight="1">
      <c r="A1448" s="160" t="s">
        <v>2003</v>
      </c>
      <c r="B1448" s="160">
        <v>10660</v>
      </c>
      <c r="C1448" s="160">
        <v>656756</v>
      </c>
      <c r="D1448" s="160">
        <v>16511</v>
      </c>
      <c r="E1448" s="160" t="s">
        <v>45</v>
      </c>
      <c r="F1448" s="160" t="s">
        <v>1121</v>
      </c>
      <c r="G1448" s="175"/>
      <c r="H1448" s="162" t="s">
        <v>410</v>
      </c>
      <c r="I1448" s="162" t="s">
        <v>539</v>
      </c>
      <c r="J1448" s="161">
        <v>31</v>
      </c>
      <c r="K1448" s="161">
        <v>1</v>
      </c>
      <c r="M1448" s="184" t="s">
        <v>46</v>
      </c>
      <c r="Z1448" s="163"/>
      <c r="AS1448" s="278"/>
      <c r="AT1448" s="278"/>
      <c r="AU1448" s="278"/>
      <c r="AV1448" s="278"/>
      <c r="AW1448" s="278"/>
      <c r="AX1448" s="278"/>
      <c r="AY1448" s="456"/>
      <c r="AZ1448" s="278"/>
      <c r="BA1448" s="278"/>
      <c r="BB1448" s="278"/>
      <c r="BC1448" s="278"/>
      <c r="BD1448" s="164"/>
      <c r="BE1448" s="164"/>
      <c r="BF1448" s="164"/>
      <c r="BG1448" s="164"/>
      <c r="BH1448" s="164"/>
      <c r="BI1448" s="164"/>
      <c r="BJ1448" s="165"/>
      <c r="BK1448" s="164"/>
      <c r="BL1448" s="165"/>
      <c r="BM1448" s="165"/>
      <c r="BN1448" s="165"/>
      <c r="BO1448" s="165"/>
      <c r="BP1448" s="165"/>
      <c r="BQ1448" s="165"/>
      <c r="BR1448" s="165"/>
      <c r="BS1448" s="284"/>
      <c r="BT1448" s="289"/>
      <c r="BU1448" s="279"/>
      <c r="BV1448" s="290"/>
      <c r="BW1448" s="289"/>
      <c r="BX1448" s="289"/>
      <c r="BY1448" s="289"/>
      <c r="BZ1448" s="289"/>
      <c r="CA1448" s="279"/>
      <c r="CB1448" s="290"/>
      <c r="CC1448" s="289"/>
      <c r="CD1448" s="279"/>
      <c r="CE1448" s="328"/>
      <c r="CF1448" s="290"/>
      <c r="CG1448" s="289"/>
      <c r="CH1448" s="279"/>
      <c r="CI1448" s="328"/>
      <c r="CJ1448" s="290"/>
      <c r="CK1448" s="289"/>
      <c r="CL1448" s="279"/>
      <c r="CM1448" s="328"/>
      <c r="CN1448" s="290"/>
      <c r="CO1448" s="289"/>
      <c r="CP1448" s="279"/>
      <c r="CQ1448" s="328"/>
      <c r="CR1448" s="290"/>
      <c r="CS1448" s="289"/>
      <c r="CT1448" s="279"/>
      <c r="CU1448" s="328"/>
      <c r="CV1448" s="328"/>
      <c r="CW1448" s="290"/>
      <c r="CX1448" s="289"/>
      <c r="CY1448" s="279"/>
      <c r="CZ1448" s="328"/>
      <c r="DA1448" s="328"/>
      <c r="DB1448" s="290"/>
      <c r="DC1448" s="289"/>
      <c r="DD1448" s="279"/>
      <c r="DE1448" s="328"/>
      <c r="DF1448" s="328"/>
      <c r="DG1448" s="290"/>
      <c r="DH1448" s="289"/>
      <c r="DI1448" s="284"/>
      <c r="DP1448" s="165"/>
      <c r="DQ1448" s="165"/>
      <c r="DR1448" s="165"/>
      <c r="ED1448" s="165"/>
      <c r="EE1448" s="165"/>
      <c r="EF1448" s="165"/>
      <c r="EG1448" s="165"/>
      <c r="EH1448" s="166"/>
      <c r="EI1448" s="165"/>
      <c r="EJ1448" s="164"/>
      <c r="EK1448" s="164"/>
      <c r="EL1448" s="278"/>
      <c r="EM1448" s="278"/>
      <c r="EN1448" s="278"/>
      <c r="EO1448" s="278"/>
      <c r="EP1448" s="278"/>
      <c r="EQ1448" s="278"/>
      <c r="ER1448" s="165"/>
      <c r="ES1448" s="166"/>
      <c r="ET1448" s="166"/>
      <c r="EU1448" s="166"/>
      <c r="EV1448" s="166"/>
      <c r="EW1448" s="166"/>
      <c r="EX1448" s="284"/>
    </row>
    <row r="1449" spans="1:260" ht="13" hidden="1" customHeight="1">
      <c r="A1449" s="160" t="s">
        <v>2003</v>
      </c>
      <c r="B1449" s="160">
        <v>10069</v>
      </c>
      <c r="C1449" s="160">
        <v>593334</v>
      </c>
      <c r="D1449" s="160">
        <v>17149</v>
      </c>
      <c r="E1449" s="160" t="s">
        <v>438</v>
      </c>
      <c r="F1449" s="160" t="s">
        <v>438</v>
      </c>
      <c r="G1449" s="175"/>
      <c r="H1449" s="168" t="s">
        <v>913</v>
      </c>
      <c r="I1449" s="169" t="s">
        <v>82</v>
      </c>
      <c r="J1449" s="170">
        <v>31</v>
      </c>
      <c r="K1449" s="161">
        <v>1</v>
      </c>
      <c r="M1449" s="184" t="s">
        <v>837</v>
      </c>
      <c r="Z1449" s="163"/>
      <c r="AS1449" s="278"/>
      <c r="AT1449" s="278"/>
      <c r="AU1449" s="278"/>
      <c r="AV1449" s="278"/>
      <c r="AW1449" s="278"/>
      <c r="AX1449" s="278"/>
      <c r="AY1449" s="456"/>
      <c r="AZ1449" s="278"/>
      <c r="BA1449" s="278"/>
      <c r="BB1449" s="278"/>
      <c r="BC1449" s="278"/>
      <c r="BD1449" s="164"/>
      <c r="BE1449" s="164"/>
      <c r="BF1449" s="164"/>
      <c r="BG1449" s="164"/>
      <c r="BH1449" s="164"/>
      <c r="BI1449" s="164"/>
      <c r="BJ1449" s="165"/>
      <c r="BK1449" s="164"/>
      <c r="BL1449" s="165"/>
      <c r="BM1449" s="165"/>
      <c r="BN1449" s="165"/>
      <c r="BO1449" s="165"/>
      <c r="BP1449" s="165"/>
      <c r="BQ1449" s="165"/>
      <c r="BR1449" s="165"/>
      <c r="BS1449" s="284"/>
      <c r="BT1449" s="289"/>
      <c r="BU1449" s="279"/>
      <c r="BV1449" s="290"/>
      <c r="BW1449" s="289"/>
      <c r="BX1449" s="289"/>
      <c r="BY1449" s="289"/>
      <c r="BZ1449" s="289"/>
      <c r="CA1449" s="279"/>
      <c r="CB1449" s="290"/>
      <c r="CC1449" s="289"/>
      <c r="CD1449" s="279"/>
      <c r="CE1449" s="328"/>
      <c r="CF1449" s="290"/>
      <c r="CG1449" s="289"/>
      <c r="CH1449" s="279"/>
      <c r="CI1449" s="328"/>
      <c r="CJ1449" s="290"/>
      <c r="CK1449" s="289"/>
      <c r="CL1449" s="279"/>
      <c r="CM1449" s="328"/>
      <c r="CN1449" s="290"/>
      <c r="CO1449" s="289"/>
      <c r="CP1449" s="279"/>
      <c r="CQ1449" s="328"/>
      <c r="CR1449" s="290"/>
      <c r="CS1449" s="289"/>
      <c r="CT1449" s="279"/>
      <c r="CU1449" s="328"/>
      <c r="CV1449" s="328"/>
      <c r="CW1449" s="290"/>
      <c r="CX1449" s="289"/>
      <c r="CY1449" s="279"/>
      <c r="CZ1449" s="328"/>
      <c r="DA1449" s="328"/>
      <c r="DB1449" s="290"/>
      <c r="DC1449" s="289"/>
      <c r="DD1449" s="279"/>
      <c r="DE1449" s="328"/>
      <c r="DF1449" s="328"/>
      <c r="DG1449" s="290"/>
      <c r="DH1449" s="289"/>
      <c r="DI1449" s="284"/>
      <c r="DP1449" s="165"/>
      <c r="DQ1449" s="165"/>
      <c r="DR1449" s="165"/>
      <c r="ED1449" s="165"/>
      <c r="EE1449" s="165"/>
      <c r="EF1449" s="165"/>
      <c r="EG1449" s="165"/>
      <c r="EH1449" s="166"/>
      <c r="EI1449" s="165"/>
      <c r="EJ1449" s="164"/>
      <c r="EK1449" s="164"/>
      <c r="EL1449" s="278"/>
      <c r="EM1449" s="278"/>
      <c r="EN1449" s="278"/>
      <c r="EO1449" s="278"/>
      <c r="EP1449" s="278"/>
      <c r="EQ1449" s="278"/>
      <c r="ER1449" s="165"/>
      <c r="ES1449" s="166"/>
      <c r="ET1449" s="166"/>
      <c r="EU1449" s="166"/>
      <c r="EV1449" s="166"/>
      <c r="EW1449" s="166"/>
      <c r="EX1449" s="284"/>
    </row>
    <row r="1450" spans="1:260" ht="13" hidden="1" customHeight="1">
      <c r="A1450" s="160" t="s">
        <v>2003</v>
      </c>
      <c r="B1450" s="160">
        <v>13006</v>
      </c>
      <c r="C1450" s="160">
        <v>642629</v>
      </c>
      <c r="D1450" s="160">
        <v>17304</v>
      </c>
      <c r="E1450" s="160" t="s">
        <v>686</v>
      </c>
      <c r="F1450" s="160" t="s">
        <v>686</v>
      </c>
      <c r="G1450" s="175"/>
      <c r="H1450" s="162" t="s">
        <v>534</v>
      </c>
      <c r="I1450" s="162" t="s">
        <v>1200</v>
      </c>
      <c r="J1450" s="160">
        <v>29</v>
      </c>
      <c r="K1450" s="161">
        <v>1</v>
      </c>
      <c r="M1450" s="184" t="s">
        <v>837</v>
      </c>
      <c r="Z1450" s="163"/>
      <c r="AS1450" s="278"/>
      <c r="AT1450" s="278"/>
      <c r="AU1450" s="278"/>
      <c r="AV1450" s="278"/>
      <c r="AW1450" s="278"/>
      <c r="AX1450" s="278"/>
      <c r="AY1450" s="456"/>
      <c r="AZ1450" s="278"/>
      <c r="BA1450" s="278"/>
      <c r="BB1450" s="278"/>
      <c r="BC1450" s="278"/>
      <c r="BD1450" s="164"/>
      <c r="BE1450" s="164"/>
      <c r="BF1450" s="164"/>
      <c r="BG1450" s="164"/>
      <c r="BH1450" s="164"/>
      <c r="BI1450" s="164"/>
      <c r="BJ1450" s="165"/>
      <c r="BK1450" s="164"/>
      <c r="BL1450" s="165"/>
      <c r="BM1450" s="165"/>
      <c r="BN1450" s="165"/>
      <c r="BO1450" s="165"/>
      <c r="BP1450" s="165"/>
      <c r="BQ1450" s="165"/>
      <c r="BR1450" s="165"/>
      <c r="BS1450" s="284"/>
      <c r="BT1450" s="289"/>
      <c r="BU1450" s="279"/>
      <c r="BV1450" s="290"/>
      <c r="BW1450" s="289"/>
      <c r="BX1450" s="289"/>
      <c r="BY1450" s="289"/>
      <c r="BZ1450" s="289"/>
      <c r="CA1450" s="279"/>
      <c r="CB1450" s="290"/>
      <c r="CC1450" s="289"/>
      <c r="CD1450" s="279"/>
      <c r="CE1450" s="328"/>
      <c r="CF1450" s="290"/>
      <c r="CG1450" s="289"/>
      <c r="CH1450" s="279"/>
      <c r="CI1450" s="328"/>
      <c r="CJ1450" s="290"/>
      <c r="CK1450" s="289"/>
      <c r="CL1450" s="279"/>
      <c r="CM1450" s="328"/>
      <c r="CN1450" s="290"/>
      <c r="CO1450" s="289"/>
      <c r="CP1450" s="279"/>
      <c r="CQ1450" s="328"/>
      <c r="CR1450" s="290"/>
      <c r="CS1450" s="289"/>
      <c r="CT1450" s="279"/>
      <c r="CU1450" s="328"/>
      <c r="CV1450" s="328"/>
      <c r="CW1450" s="290"/>
      <c r="CX1450" s="289"/>
      <c r="CY1450" s="279"/>
      <c r="CZ1450" s="328"/>
      <c r="DA1450" s="328"/>
      <c r="DB1450" s="290"/>
      <c r="DC1450" s="289"/>
      <c r="DD1450" s="279"/>
      <c r="DE1450" s="328"/>
      <c r="DF1450" s="328"/>
      <c r="DG1450" s="290"/>
      <c r="DH1450" s="183"/>
      <c r="DI1450" s="284"/>
      <c r="DP1450" s="165"/>
      <c r="DQ1450" s="165"/>
      <c r="DR1450" s="165"/>
      <c r="ED1450" s="165"/>
      <c r="EE1450" s="165"/>
      <c r="EF1450" s="165"/>
      <c r="EG1450" s="165"/>
      <c r="EH1450" s="166"/>
      <c r="EI1450" s="165"/>
      <c r="EJ1450" s="164"/>
      <c r="EK1450" s="164"/>
      <c r="EL1450" s="278"/>
      <c r="EM1450" s="278"/>
      <c r="EN1450" s="278"/>
      <c r="EO1450" s="278"/>
      <c r="EP1450" s="278"/>
      <c r="EQ1450" s="278"/>
      <c r="ER1450" s="165"/>
      <c r="ES1450" s="166"/>
      <c r="ET1450" s="166"/>
      <c r="EU1450" s="166"/>
      <c r="EV1450" s="166"/>
      <c r="EW1450" s="166"/>
      <c r="EX1450" s="284"/>
    </row>
    <row r="1451" spans="1:260" ht="13" hidden="1" customHeight="1">
      <c r="A1451" s="160" t="s">
        <v>2003</v>
      </c>
      <c r="B1451" s="160">
        <v>11191</v>
      </c>
      <c r="C1451" s="160">
        <v>642546</v>
      </c>
      <c r="D1451" s="160">
        <v>17464</v>
      </c>
      <c r="E1451" s="160" t="s">
        <v>3328</v>
      </c>
      <c r="F1451" s="160" t="s">
        <v>598</v>
      </c>
      <c r="G1451" s="175"/>
      <c r="H1451" s="168" t="s">
        <v>584</v>
      </c>
      <c r="I1451" s="169" t="s">
        <v>616</v>
      </c>
      <c r="J1451" s="170">
        <v>27</v>
      </c>
      <c r="K1451" s="161">
        <v>1</v>
      </c>
      <c r="M1451" s="184" t="s">
        <v>837</v>
      </c>
      <c r="Z1451" s="163"/>
      <c r="AS1451" s="278"/>
      <c r="AT1451" s="278"/>
      <c r="AU1451" s="278"/>
      <c r="AV1451" s="278"/>
      <c r="AW1451" s="278"/>
      <c r="AX1451" s="278"/>
      <c r="AY1451" s="456"/>
      <c r="AZ1451" s="278"/>
      <c r="BA1451" s="278"/>
      <c r="BB1451" s="278"/>
      <c r="BC1451" s="278"/>
      <c r="BD1451" s="164"/>
      <c r="BE1451" s="164"/>
      <c r="BF1451" s="164"/>
      <c r="BG1451" s="164"/>
      <c r="BH1451" s="164"/>
      <c r="BI1451" s="164"/>
      <c r="BJ1451" s="165"/>
      <c r="BK1451" s="164"/>
      <c r="BL1451" s="165"/>
      <c r="BM1451" s="165"/>
      <c r="BN1451" s="165"/>
      <c r="BO1451" s="165"/>
      <c r="BP1451" s="165"/>
      <c r="BQ1451" s="165"/>
      <c r="BR1451" s="165"/>
      <c r="BS1451" s="284"/>
      <c r="BT1451" s="289"/>
      <c r="BU1451" s="279"/>
      <c r="BV1451" s="290"/>
      <c r="BW1451" s="289"/>
      <c r="BX1451" s="289"/>
      <c r="BY1451" s="289"/>
      <c r="BZ1451" s="289"/>
      <c r="CA1451" s="279"/>
      <c r="CB1451" s="290"/>
      <c r="CC1451" s="289"/>
      <c r="CD1451" s="279"/>
      <c r="CE1451" s="328"/>
      <c r="CF1451" s="290"/>
      <c r="CG1451" s="289"/>
      <c r="CH1451" s="279"/>
      <c r="CI1451" s="328"/>
      <c r="CJ1451" s="290"/>
      <c r="CK1451" s="289"/>
      <c r="CL1451" s="279"/>
      <c r="CM1451" s="328"/>
      <c r="CN1451" s="290"/>
      <c r="CO1451" s="289"/>
      <c r="CP1451" s="279"/>
      <c r="CQ1451" s="328"/>
      <c r="CR1451" s="290"/>
      <c r="CS1451" s="289"/>
      <c r="CT1451" s="279"/>
      <c r="CU1451" s="328"/>
      <c r="CV1451" s="328"/>
      <c r="CW1451" s="290"/>
      <c r="CX1451" s="289"/>
      <c r="CY1451" s="279"/>
      <c r="CZ1451" s="328"/>
      <c r="DA1451" s="328"/>
      <c r="DB1451" s="290"/>
      <c r="DC1451" s="289"/>
      <c r="DD1451" s="279"/>
      <c r="DE1451" s="328"/>
      <c r="DF1451" s="328"/>
      <c r="DG1451" s="290"/>
      <c r="DH1451" s="289"/>
      <c r="DI1451" s="284"/>
      <c r="DP1451" s="165"/>
      <c r="DQ1451" s="165"/>
      <c r="DR1451" s="165"/>
      <c r="ED1451" s="165"/>
      <c r="EE1451" s="165"/>
      <c r="EF1451" s="165"/>
      <c r="EG1451" s="165"/>
      <c r="EH1451" s="166"/>
      <c r="EI1451" s="165"/>
      <c r="EJ1451" s="164"/>
      <c r="EK1451" s="164"/>
      <c r="EL1451" s="278"/>
      <c r="EM1451" s="278"/>
      <c r="EN1451" s="278"/>
      <c r="EO1451" s="278"/>
      <c r="EP1451" s="278"/>
      <c r="EQ1451" s="278"/>
      <c r="ER1451" s="165"/>
      <c r="ES1451" s="166"/>
      <c r="ET1451" s="166"/>
      <c r="EU1451" s="166"/>
      <c r="EV1451" s="166"/>
      <c r="EW1451" s="166"/>
      <c r="EX1451" s="284"/>
    </row>
    <row r="1452" spans="1:260" ht="13" hidden="1" customHeight="1">
      <c r="A1452" s="160" t="s">
        <v>2003</v>
      </c>
      <c r="B1452" s="160">
        <v>11050</v>
      </c>
      <c r="C1452" s="160">
        <v>622098</v>
      </c>
      <c r="D1452" s="160">
        <v>17755</v>
      </c>
      <c r="E1452" s="160" t="s">
        <v>345</v>
      </c>
      <c r="F1452" s="160" t="s">
        <v>345</v>
      </c>
      <c r="G1452" s="175"/>
      <c r="H1452" s="162" t="s">
        <v>601</v>
      </c>
      <c r="I1452" s="162" t="s">
        <v>260</v>
      </c>
      <c r="J1452" s="161">
        <v>30</v>
      </c>
      <c r="K1452" s="161">
        <v>1</v>
      </c>
      <c r="M1452" s="184" t="s">
        <v>837</v>
      </c>
      <c r="Z1452" s="163"/>
      <c r="AS1452" s="278"/>
      <c r="AT1452" s="278"/>
      <c r="AU1452" s="278"/>
      <c r="AV1452" s="278"/>
      <c r="AW1452" s="278"/>
      <c r="AX1452" s="278"/>
      <c r="AY1452" s="456"/>
      <c r="AZ1452" s="278"/>
      <c r="BA1452" s="278"/>
      <c r="BB1452" s="278"/>
      <c r="BC1452" s="278"/>
      <c r="BD1452" s="164"/>
      <c r="BE1452" s="164"/>
      <c r="BF1452" s="164"/>
      <c r="BG1452" s="164"/>
      <c r="BH1452" s="164"/>
      <c r="BI1452" s="164"/>
      <c r="BJ1452" s="165"/>
      <c r="BK1452" s="164"/>
      <c r="BL1452" s="165"/>
      <c r="BM1452" s="165"/>
      <c r="BN1452" s="165"/>
      <c r="BO1452" s="165"/>
      <c r="BP1452" s="165"/>
      <c r="BQ1452" s="165"/>
      <c r="BR1452" s="165"/>
      <c r="BS1452" s="284"/>
      <c r="BT1452" s="289"/>
      <c r="BU1452" s="279"/>
      <c r="BV1452" s="290"/>
      <c r="BW1452" s="289"/>
      <c r="BX1452" s="289"/>
      <c r="BY1452" s="289"/>
      <c r="BZ1452" s="289"/>
      <c r="CA1452" s="279"/>
      <c r="CB1452" s="290"/>
      <c r="CC1452" s="289"/>
      <c r="CD1452" s="279"/>
      <c r="CE1452" s="328"/>
      <c r="CF1452" s="290"/>
      <c r="CG1452" s="289"/>
      <c r="CH1452" s="279"/>
      <c r="CI1452" s="328"/>
      <c r="CJ1452" s="290"/>
      <c r="CK1452" s="289"/>
      <c r="CL1452" s="279"/>
      <c r="CM1452" s="328"/>
      <c r="CN1452" s="290"/>
      <c r="CO1452" s="289"/>
      <c r="CP1452" s="279"/>
      <c r="CQ1452" s="328"/>
      <c r="CR1452" s="290"/>
      <c r="CS1452" s="289"/>
      <c r="CT1452" s="279"/>
      <c r="CU1452" s="328"/>
      <c r="CV1452" s="328"/>
      <c r="CW1452" s="290"/>
      <c r="CX1452" s="289"/>
      <c r="CY1452" s="279"/>
      <c r="CZ1452" s="328"/>
      <c r="DA1452" s="328"/>
      <c r="DB1452" s="290"/>
      <c r="DC1452" s="289"/>
      <c r="DD1452" s="279"/>
      <c r="DE1452" s="328"/>
      <c r="DF1452" s="328"/>
      <c r="DG1452" s="290"/>
      <c r="DH1452" s="289"/>
      <c r="DI1452" s="284"/>
      <c r="DP1452" s="165"/>
      <c r="DQ1452" s="165"/>
      <c r="DR1452" s="165"/>
      <c r="ED1452" s="165"/>
      <c r="EE1452" s="165"/>
      <c r="EF1452" s="165"/>
      <c r="EG1452" s="165"/>
      <c r="EH1452" s="166"/>
      <c r="EI1452" s="165"/>
      <c r="EJ1452" s="164"/>
      <c r="EK1452" s="164"/>
      <c r="EL1452" s="278"/>
      <c r="EM1452" s="278"/>
      <c r="EN1452" s="278"/>
      <c r="EO1452" s="278"/>
      <c r="EP1452" s="278"/>
      <c r="EQ1452" s="278"/>
      <c r="ER1452" s="165"/>
      <c r="ES1452" s="166"/>
      <c r="ET1452" s="166"/>
      <c r="EU1452" s="166"/>
      <c r="EV1452" s="166"/>
      <c r="EW1452" s="166"/>
      <c r="EX1452" s="284"/>
      <c r="FA1452" s="167"/>
      <c r="FB1452" s="167"/>
      <c r="FC1452" s="167"/>
      <c r="FD1452" s="167"/>
      <c r="FE1452" s="167"/>
      <c r="FF1452" s="167"/>
      <c r="FG1452" s="167"/>
      <c r="FH1452" s="167"/>
      <c r="FI1452" s="167"/>
      <c r="FJ1452" s="167"/>
      <c r="FK1452" s="167"/>
      <c r="FL1452" s="167"/>
      <c r="FM1452" s="167"/>
      <c r="FN1452" s="167"/>
      <c r="FO1452" s="167"/>
      <c r="FP1452" s="167"/>
      <c r="FQ1452" s="167"/>
      <c r="FR1452" s="167"/>
      <c r="FS1452" s="167"/>
      <c r="FT1452" s="167"/>
      <c r="FU1452" s="167"/>
      <c r="FV1452" s="167"/>
      <c r="FW1452" s="167"/>
      <c r="FX1452" s="167"/>
      <c r="FY1452" s="167"/>
      <c r="FZ1452" s="167"/>
      <c r="GA1452" s="167"/>
      <c r="GB1452" s="167"/>
      <c r="GC1452" s="167"/>
      <c r="GD1452" s="167"/>
      <c r="GE1452" s="167"/>
      <c r="GF1452" s="167"/>
      <c r="GG1452" s="167"/>
      <c r="GH1452" s="167"/>
      <c r="GI1452" s="167"/>
      <c r="GJ1452" s="167"/>
      <c r="GK1452" s="167"/>
      <c r="GL1452" s="167"/>
      <c r="GM1452" s="167"/>
      <c r="GN1452" s="167"/>
      <c r="GO1452" s="167"/>
      <c r="GP1452" s="167"/>
      <c r="GQ1452" s="167"/>
      <c r="GR1452" s="167"/>
      <c r="GS1452" s="167"/>
      <c r="GT1452" s="167"/>
      <c r="GU1452" s="167"/>
      <c r="GV1452" s="167"/>
      <c r="GW1452" s="167"/>
      <c r="GX1452" s="167"/>
      <c r="GY1452" s="167"/>
      <c r="GZ1452" s="167"/>
      <c r="HA1452" s="167"/>
      <c r="HB1452" s="167"/>
      <c r="HC1452" s="167"/>
      <c r="HD1452" s="167"/>
      <c r="HE1452" s="167"/>
      <c r="HF1452" s="167"/>
      <c r="HG1452" s="167"/>
      <c r="HH1452" s="167"/>
      <c r="HI1452" s="167"/>
      <c r="HJ1452" s="167"/>
      <c r="HK1452" s="167"/>
      <c r="HL1452" s="167"/>
      <c r="HM1452" s="167"/>
      <c r="HN1452" s="167"/>
      <c r="HO1452" s="167"/>
      <c r="HP1452" s="167"/>
      <c r="HQ1452" s="167"/>
      <c r="HR1452" s="167"/>
      <c r="HS1452" s="167"/>
      <c r="HT1452" s="167"/>
      <c r="HU1452" s="167"/>
      <c r="HV1452" s="167"/>
      <c r="HW1452" s="167"/>
      <c r="HX1452" s="167"/>
      <c r="HY1452" s="167"/>
      <c r="HZ1452" s="167"/>
      <c r="IA1452" s="167"/>
      <c r="IB1452" s="167"/>
      <c r="IC1452" s="167"/>
      <c r="ID1452" s="167"/>
      <c r="IE1452" s="167"/>
      <c r="IF1452" s="167"/>
      <c r="IG1452" s="167"/>
      <c r="IH1452" s="167"/>
      <c r="II1452" s="167"/>
      <c r="IJ1452" s="167"/>
      <c r="IK1452" s="167"/>
      <c r="IL1452" s="167"/>
      <c r="IM1452" s="167"/>
      <c r="IN1452" s="167"/>
      <c r="IO1452" s="167"/>
      <c r="IP1452" s="167"/>
      <c r="IQ1452" s="167"/>
      <c r="IR1452" s="167"/>
      <c r="IS1452" s="167"/>
      <c r="IT1452" s="167"/>
      <c r="IU1452" s="167"/>
      <c r="IV1452" s="167"/>
      <c r="IW1452" s="167"/>
      <c r="IX1452" s="167"/>
      <c r="IY1452" s="167"/>
      <c r="IZ1452" s="167"/>
    </row>
    <row r="1453" spans="1:260" ht="13" hidden="1" customHeight="1">
      <c r="A1453" s="160" t="s">
        <v>2003</v>
      </c>
      <c r="B1453" s="160">
        <v>10858</v>
      </c>
      <c r="C1453" s="160">
        <v>640470</v>
      </c>
      <c r="D1453" s="160">
        <v>17859</v>
      </c>
      <c r="E1453" s="160" t="s">
        <v>129</v>
      </c>
      <c r="F1453" s="160" t="s">
        <v>129</v>
      </c>
      <c r="G1453" s="175"/>
      <c r="H1453" s="168" t="s">
        <v>1140</v>
      </c>
      <c r="I1453" s="169" t="s">
        <v>1141</v>
      </c>
      <c r="J1453" s="170">
        <v>29</v>
      </c>
      <c r="K1453" s="161">
        <v>1</v>
      </c>
      <c r="M1453" s="184" t="s">
        <v>837</v>
      </c>
      <c r="Z1453" s="163"/>
      <c r="AS1453" s="278"/>
      <c r="AT1453" s="278"/>
      <c r="AU1453" s="278"/>
      <c r="AV1453" s="278"/>
      <c r="AW1453" s="278"/>
      <c r="AX1453" s="278"/>
      <c r="AY1453" s="456"/>
      <c r="AZ1453" s="278"/>
      <c r="BA1453" s="278"/>
      <c r="BB1453" s="278"/>
      <c r="BC1453" s="278"/>
      <c r="BD1453" s="164"/>
      <c r="BE1453" s="164"/>
      <c r="BF1453" s="164"/>
      <c r="BG1453" s="164"/>
      <c r="BH1453" s="164"/>
      <c r="BI1453" s="164"/>
      <c r="BJ1453" s="165"/>
      <c r="BK1453" s="164"/>
      <c r="BL1453" s="165"/>
      <c r="BM1453" s="165"/>
      <c r="BN1453" s="165"/>
      <c r="BO1453" s="165"/>
      <c r="BP1453" s="165"/>
      <c r="BQ1453" s="165"/>
      <c r="BR1453" s="165"/>
      <c r="BS1453" s="284"/>
      <c r="BT1453" s="289"/>
      <c r="BU1453" s="279"/>
      <c r="BV1453" s="290"/>
      <c r="BW1453" s="289"/>
      <c r="BX1453" s="289"/>
      <c r="BY1453" s="289"/>
      <c r="BZ1453" s="289"/>
      <c r="CA1453" s="279"/>
      <c r="CB1453" s="290"/>
      <c r="CC1453" s="289"/>
      <c r="CD1453" s="279"/>
      <c r="CE1453" s="328"/>
      <c r="CF1453" s="290"/>
      <c r="CG1453" s="289"/>
      <c r="CH1453" s="279"/>
      <c r="CI1453" s="328"/>
      <c r="CJ1453" s="290"/>
      <c r="CK1453" s="289"/>
      <c r="CL1453" s="279"/>
      <c r="CM1453" s="328"/>
      <c r="CN1453" s="290"/>
      <c r="CO1453" s="289"/>
      <c r="CP1453" s="279"/>
      <c r="CQ1453" s="328"/>
      <c r="CR1453" s="290"/>
      <c r="CS1453" s="289"/>
      <c r="CT1453" s="279"/>
      <c r="CU1453" s="328"/>
      <c r="CV1453" s="328"/>
      <c r="CW1453" s="290"/>
      <c r="CX1453" s="289"/>
      <c r="CY1453" s="279"/>
      <c r="CZ1453" s="328"/>
      <c r="DA1453" s="328"/>
      <c r="DB1453" s="290"/>
      <c r="DC1453" s="289"/>
      <c r="DD1453" s="279"/>
      <c r="DE1453" s="328"/>
      <c r="DF1453" s="328"/>
      <c r="DG1453" s="290"/>
      <c r="DH1453" s="289"/>
      <c r="DI1453" s="284"/>
      <c r="DP1453" s="165"/>
      <c r="DQ1453" s="165"/>
      <c r="DR1453" s="165"/>
      <c r="ED1453" s="165"/>
      <c r="EE1453" s="165"/>
      <c r="EF1453" s="165"/>
      <c r="EG1453" s="165"/>
      <c r="EH1453" s="166"/>
      <c r="EI1453" s="165"/>
      <c r="EJ1453" s="164"/>
      <c r="EK1453" s="164"/>
      <c r="EL1453" s="278"/>
      <c r="EM1453" s="278"/>
      <c r="EN1453" s="278"/>
      <c r="EO1453" s="278"/>
      <c r="EP1453" s="278"/>
      <c r="EQ1453" s="278"/>
      <c r="ER1453" s="165"/>
      <c r="ES1453" s="166"/>
      <c r="ET1453" s="166"/>
      <c r="EU1453" s="166"/>
      <c r="EV1453" s="166"/>
      <c r="EW1453" s="166"/>
      <c r="EX1453" s="284"/>
    </row>
    <row r="1454" spans="1:260" ht="13" hidden="1" customHeight="1">
      <c r="A1454" s="160" t="s">
        <v>2003</v>
      </c>
      <c r="B1454" s="160">
        <v>10467</v>
      </c>
      <c r="C1454" s="160">
        <v>663567</v>
      </c>
      <c r="D1454" s="160">
        <v>17969</v>
      </c>
      <c r="E1454" s="160" t="s">
        <v>246</v>
      </c>
      <c r="F1454" s="160" t="s">
        <v>246</v>
      </c>
      <c r="G1454" s="175"/>
      <c r="H1454" s="162" t="s">
        <v>967</v>
      </c>
      <c r="I1454" s="162" t="s">
        <v>265</v>
      </c>
      <c r="J1454" s="161">
        <v>27</v>
      </c>
      <c r="K1454" s="161">
        <v>1</v>
      </c>
      <c r="M1454" s="184" t="s">
        <v>837</v>
      </c>
      <c r="Z1454" s="163"/>
      <c r="AS1454" s="278"/>
      <c r="AT1454" s="278"/>
      <c r="AU1454" s="278"/>
      <c r="AV1454" s="278"/>
      <c r="AW1454" s="278"/>
      <c r="AX1454" s="278"/>
      <c r="AY1454" s="456"/>
      <c r="AZ1454" s="278"/>
      <c r="BA1454" s="278"/>
      <c r="BB1454" s="278"/>
      <c r="BC1454" s="278"/>
      <c r="BD1454" s="164"/>
      <c r="BE1454" s="164"/>
      <c r="BF1454" s="164"/>
      <c r="BG1454" s="164"/>
      <c r="BH1454" s="164"/>
      <c r="BI1454" s="164"/>
      <c r="BJ1454" s="165"/>
      <c r="BK1454" s="164"/>
      <c r="BL1454" s="165"/>
      <c r="BM1454" s="165"/>
      <c r="BN1454" s="165"/>
      <c r="BO1454" s="165"/>
      <c r="BP1454" s="165"/>
      <c r="BQ1454" s="165"/>
      <c r="BR1454" s="165"/>
      <c r="BS1454" s="284"/>
      <c r="BT1454" s="289"/>
      <c r="BU1454" s="279"/>
      <c r="BV1454" s="290"/>
      <c r="BW1454" s="289"/>
      <c r="BX1454" s="289"/>
      <c r="BY1454" s="289"/>
      <c r="BZ1454" s="289"/>
      <c r="CA1454" s="279"/>
      <c r="CB1454" s="290"/>
      <c r="CC1454" s="289"/>
      <c r="CD1454" s="279"/>
      <c r="CE1454" s="328"/>
      <c r="CF1454" s="290"/>
      <c r="CG1454" s="289"/>
      <c r="CH1454" s="279"/>
      <c r="CI1454" s="328"/>
      <c r="CJ1454" s="290"/>
      <c r="CK1454" s="289"/>
      <c r="CL1454" s="279"/>
      <c r="CM1454" s="328"/>
      <c r="CN1454" s="290"/>
      <c r="CO1454" s="289"/>
      <c r="CP1454" s="279"/>
      <c r="CQ1454" s="328"/>
      <c r="CR1454" s="290"/>
      <c r="CS1454" s="289"/>
      <c r="CT1454" s="279"/>
      <c r="CU1454" s="328"/>
      <c r="CV1454" s="328"/>
      <c r="CW1454" s="290"/>
      <c r="CX1454" s="289"/>
      <c r="CY1454" s="279"/>
      <c r="CZ1454" s="328"/>
      <c r="DA1454" s="328"/>
      <c r="DB1454" s="290"/>
      <c r="DC1454" s="289"/>
      <c r="DD1454" s="279"/>
      <c r="DE1454" s="328"/>
      <c r="DF1454" s="328"/>
      <c r="DG1454" s="290"/>
      <c r="DH1454" s="289"/>
      <c r="DI1454" s="284"/>
      <c r="DP1454" s="165"/>
      <c r="DQ1454" s="165"/>
      <c r="DR1454" s="165"/>
      <c r="ED1454" s="165"/>
      <c r="EE1454" s="165"/>
      <c r="EF1454" s="165"/>
      <c r="EG1454" s="165"/>
      <c r="EH1454" s="166"/>
      <c r="EI1454" s="165"/>
      <c r="EJ1454" s="164"/>
      <c r="EK1454" s="164"/>
      <c r="EL1454" s="278"/>
      <c r="EM1454" s="278"/>
      <c r="EN1454" s="278"/>
      <c r="EO1454" s="278"/>
      <c r="EP1454" s="278"/>
      <c r="EQ1454" s="278"/>
      <c r="ER1454" s="165"/>
      <c r="ES1454" s="166"/>
      <c r="ET1454" s="166"/>
      <c r="EU1454" s="166"/>
      <c r="EV1454" s="166"/>
      <c r="EW1454" s="166"/>
      <c r="EX1454" s="284"/>
    </row>
    <row r="1455" spans="1:260" ht="13" hidden="1" customHeight="1">
      <c r="A1455" s="160" t="s">
        <v>2003</v>
      </c>
      <c r="B1455" s="160">
        <v>10168</v>
      </c>
      <c r="C1455" s="160">
        <v>608334</v>
      </c>
      <c r="D1455" s="160">
        <v>18311</v>
      </c>
      <c r="E1455" s="160" t="s">
        <v>18</v>
      </c>
      <c r="F1455" s="160" t="s">
        <v>18</v>
      </c>
      <c r="G1455" s="175"/>
      <c r="H1455" s="168" t="s">
        <v>683</v>
      </c>
      <c r="I1455" s="169" t="s">
        <v>724</v>
      </c>
      <c r="J1455" s="170">
        <v>30</v>
      </c>
      <c r="K1455" s="161">
        <v>1</v>
      </c>
      <c r="M1455" s="184" t="s">
        <v>837</v>
      </c>
      <c r="Z1455" s="163"/>
      <c r="AS1455" s="278"/>
      <c r="AT1455" s="278"/>
      <c r="AU1455" s="278"/>
      <c r="AV1455" s="278"/>
      <c r="AW1455" s="278"/>
      <c r="AX1455" s="278"/>
      <c r="AY1455" s="456"/>
      <c r="AZ1455" s="278"/>
      <c r="BA1455" s="278"/>
      <c r="BB1455" s="278"/>
      <c r="BC1455" s="278"/>
      <c r="BD1455" s="164"/>
      <c r="BE1455" s="164"/>
      <c r="BF1455" s="164"/>
      <c r="BG1455" s="164"/>
      <c r="BH1455" s="164"/>
      <c r="BI1455" s="164"/>
      <c r="BJ1455" s="165"/>
      <c r="BK1455" s="164"/>
      <c r="BL1455" s="165"/>
      <c r="BM1455" s="165"/>
      <c r="BN1455" s="165"/>
      <c r="BO1455" s="165"/>
      <c r="BP1455" s="165"/>
      <c r="BQ1455" s="165"/>
      <c r="BR1455" s="165"/>
      <c r="BS1455" s="284"/>
      <c r="BT1455" s="289"/>
      <c r="BU1455" s="279"/>
      <c r="BV1455" s="290"/>
      <c r="BW1455" s="289"/>
      <c r="BX1455" s="289"/>
      <c r="BY1455" s="289"/>
      <c r="BZ1455" s="289"/>
      <c r="CA1455" s="279"/>
      <c r="CB1455" s="290"/>
      <c r="CC1455" s="289"/>
      <c r="CD1455" s="279"/>
      <c r="CE1455" s="328"/>
      <c r="CF1455" s="290"/>
      <c r="CG1455" s="289"/>
      <c r="CH1455" s="279"/>
      <c r="CI1455" s="328"/>
      <c r="CJ1455" s="290"/>
      <c r="CK1455" s="289"/>
      <c r="CL1455" s="279"/>
      <c r="CM1455" s="328"/>
      <c r="CN1455" s="290"/>
      <c r="CO1455" s="289"/>
      <c r="CP1455" s="279"/>
      <c r="CQ1455" s="328"/>
      <c r="CR1455" s="290"/>
      <c r="CS1455" s="289"/>
      <c r="CT1455" s="279"/>
      <c r="CU1455" s="328"/>
      <c r="CV1455" s="328"/>
      <c r="CW1455" s="290"/>
      <c r="CX1455" s="289"/>
      <c r="CY1455" s="279"/>
      <c r="CZ1455" s="328"/>
      <c r="DA1455" s="328"/>
      <c r="DB1455" s="290"/>
      <c r="DC1455" s="289"/>
      <c r="DD1455" s="279"/>
      <c r="DE1455" s="328"/>
      <c r="DF1455" s="328"/>
      <c r="DG1455" s="290"/>
      <c r="DH1455" s="289"/>
      <c r="DI1455" s="284"/>
      <c r="DP1455" s="165"/>
      <c r="DQ1455" s="165"/>
      <c r="DR1455" s="165"/>
      <c r="ED1455" s="165"/>
      <c r="EE1455" s="165"/>
      <c r="EF1455" s="165"/>
      <c r="EG1455" s="165"/>
      <c r="EH1455" s="166"/>
      <c r="EI1455" s="165"/>
      <c r="EJ1455" s="164"/>
      <c r="EK1455" s="164"/>
      <c r="EL1455" s="278"/>
      <c r="EM1455" s="278"/>
      <c r="EN1455" s="278"/>
      <c r="EO1455" s="278"/>
      <c r="EP1455" s="278"/>
      <c r="EQ1455" s="278"/>
      <c r="ER1455" s="165"/>
      <c r="ES1455" s="166"/>
      <c r="ET1455" s="166"/>
      <c r="EU1455" s="166"/>
      <c r="EV1455" s="166"/>
      <c r="EW1455" s="166"/>
      <c r="EX1455" s="284"/>
    </row>
    <row r="1456" spans="1:260" ht="13" hidden="1" customHeight="1">
      <c r="A1456" s="160" t="s">
        <v>2003</v>
      </c>
      <c r="B1456" s="160">
        <v>11113</v>
      </c>
      <c r="C1456" s="160">
        <v>623433</v>
      </c>
      <c r="D1456" s="160">
        <v>18337</v>
      </c>
      <c r="E1456" s="160" t="s">
        <v>2170</v>
      </c>
      <c r="F1456" s="160" t="s">
        <v>2170</v>
      </c>
      <c r="H1456" s="168" t="s">
        <v>117</v>
      </c>
      <c r="I1456" s="169" t="s">
        <v>220</v>
      </c>
      <c r="J1456" s="170">
        <v>33</v>
      </c>
      <c r="K1456" s="161">
        <v>1</v>
      </c>
      <c r="M1456" s="184" t="s">
        <v>837</v>
      </c>
      <c r="Z1456" s="163"/>
      <c r="AS1456" s="278"/>
      <c r="AT1456" s="278"/>
      <c r="AU1456" s="278"/>
      <c r="AV1456" s="278"/>
      <c r="AW1456" s="278"/>
      <c r="AX1456" s="278"/>
      <c r="AY1456" s="456"/>
      <c r="AZ1456" s="278"/>
      <c r="BA1456" s="278"/>
      <c r="BB1456" s="278"/>
      <c r="BC1456" s="278"/>
      <c r="BD1456" s="164"/>
      <c r="BE1456" s="164"/>
      <c r="BF1456" s="164"/>
      <c r="BG1456" s="164"/>
      <c r="BH1456" s="164"/>
      <c r="BI1456" s="164"/>
      <c r="BJ1456" s="165"/>
      <c r="BK1456" s="164"/>
      <c r="BL1456" s="165"/>
      <c r="BM1456" s="165"/>
      <c r="BN1456" s="165"/>
      <c r="BO1456" s="165"/>
      <c r="BP1456" s="165"/>
      <c r="BQ1456" s="165"/>
      <c r="BR1456" s="165"/>
      <c r="BS1456" s="284"/>
      <c r="BT1456" s="289"/>
      <c r="BU1456" s="279"/>
      <c r="BV1456" s="290"/>
      <c r="BW1456" s="289"/>
      <c r="BX1456" s="289"/>
      <c r="BY1456" s="289"/>
      <c r="BZ1456" s="289"/>
      <c r="CA1456" s="279"/>
      <c r="CB1456" s="290"/>
      <c r="CC1456" s="289"/>
      <c r="CD1456" s="279"/>
      <c r="CE1456" s="328"/>
      <c r="CF1456" s="290"/>
      <c r="CG1456" s="289"/>
      <c r="CH1456" s="279"/>
      <c r="CI1456" s="328"/>
      <c r="CJ1456" s="290"/>
      <c r="CK1456" s="289"/>
      <c r="CL1456" s="279"/>
      <c r="CM1456" s="328"/>
      <c r="CN1456" s="290"/>
      <c r="CO1456" s="289"/>
      <c r="CP1456" s="279"/>
      <c r="CQ1456" s="328"/>
      <c r="CR1456" s="290"/>
      <c r="CS1456" s="289"/>
      <c r="CT1456" s="279"/>
      <c r="CU1456" s="328"/>
      <c r="CV1456" s="328"/>
      <c r="CW1456" s="290"/>
      <c r="CX1456" s="289"/>
      <c r="CY1456" s="279"/>
      <c r="CZ1456" s="328"/>
      <c r="DA1456" s="328"/>
      <c r="DB1456" s="290"/>
      <c r="DC1456" s="289"/>
      <c r="DD1456" s="279"/>
      <c r="DE1456" s="328"/>
      <c r="DF1456" s="328"/>
      <c r="DG1456" s="290"/>
      <c r="DH1456" s="289"/>
      <c r="DI1456" s="284"/>
      <c r="DP1456" s="165"/>
      <c r="DQ1456" s="165"/>
      <c r="DR1456" s="165"/>
      <c r="ED1456" s="165"/>
      <c r="EE1456" s="165"/>
      <c r="EF1456" s="165"/>
      <c r="EG1456" s="165"/>
      <c r="EH1456" s="166"/>
      <c r="EI1456" s="165"/>
      <c r="EJ1456" s="164"/>
      <c r="EK1456" s="164"/>
      <c r="EL1456" s="278"/>
      <c r="EM1456" s="278"/>
      <c r="EN1456" s="278"/>
      <c r="EO1456" s="278"/>
      <c r="EP1456" s="278"/>
      <c r="EQ1456" s="278"/>
      <c r="ER1456" s="165"/>
      <c r="ES1456" s="166"/>
      <c r="ET1456" s="166"/>
      <c r="EU1456" s="166"/>
      <c r="EV1456" s="166"/>
      <c r="EW1456" s="166"/>
      <c r="EX1456" s="284"/>
    </row>
    <row r="1457" spans="1:154" ht="13" hidden="1" customHeight="1">
      <c r="A1457" s="160" t="s">
        <v>2003</v>
      </c>
      <c r="B1457" s="160">
        <v>10938</v>
      </c>
      <c r="C1457" s="160">
        <v>663531</v>
      </c>
      <c r="D1457" s="160">
        <v>18555</v>
      </c>
      <c r="E1457" s="160" t="s">
        <v>45</v>
      </c>
      <c r="F1457" s="160" t="s">
        <v>1121</v>
      </c>
      <c r="H1457" s="168" t="s">
        <v>460</v>
      </c>
      <c r="I1457" s="169" t="s">
        <v>145</v>
      </c>
      <c r="J1457" s="170">
        <v>27</v>
      </c>
      <c r="K1457" s="161">
        <v>1</v>
      </c>
      <c r="M1457" s="184" t="s">
        <v>46</v>
      </c>
      <c r="Z1457" s="163"/>
      <c r="AS1457" s="278"/>
      <c r="AT1457" s="278"/>
      <c r="AU1457" s="278"/>
      <c r="AV1457" s="278"/>
      <c r="AW1457" s="278"/>
      <c r="AX1457" s="278"/>
      <c r="AY1457" s="456"/>
      <c r="AZ1457" s="278"/>
      <c r="BA1457" s="278"/>
      <c r="BB1457" s="278"/>
      <c r="BC1457" s="278"/>
      <c r="BD1457" s="164"/>
      <c r="BE1457" s="164"/>
      <c r="BF1457" s="164"/>
      <c r="BG1457" s="164"/>
      <c r="BH1457" s="164"/>
      <c r="BI1457" s="164"/>
      <c r="BJ1457" s="165"/>
      <c r="BK1457" s="164"/>
      <c r="BL1457" s="165"/>
      <c r="BM1457" s="165"/>
      <c r="BN1457" s="165"/>
      <c r="BO1457" s="165"/>
      <c r="BP1457" s="165"/>
      <c r="BQ1457" s="165"/>
      <c r="BR1457" s="165"/>
      <c r="BS1457" s="284"/>
      <c r="BT1457" s="289"/>
      <c r="BU1457" s="279"/>
      <c r="BV1457" s="290"/>
      <c r="BW1457" s="289"/>
      <c r="BX1457" s="289"/>
      <c r="BY1457" s="289"/>
      <c r="BZ1457" s="289"/>
      <c r="CA1457" s="279"/>
      <c r="CB1457" s="290"/>
      <c r="CC1457" s="289"/>
      <c r="CD1457" s="279"/>
      <c r="CE1457" s="328"/>
      <c r="CF1457" s="290"/>
      <c r="CG1457" s="289"/>
      <c r="CH1457" s="279"/>
      <c r="CI1457" s="328"/>
      <c r="CJ1457" s="290"/>
      <c r="CK1457" s="289"/>
      <c r="CL1457" s="279"/>
      <c r="CM1457" s="328"/>
      <c r="CN1457" s="290"/>
      <c r="CO1457" s="289"/>
      <c r="CP1457" s="279"/>
      <c r="CQ1457" s="328"/>
      <c r="CR1457" s="290"/>
      <c r="CS1457" s="289"/>
      <c r="CT1457" s="279"/>
      <c r="CU1457" s="328"/>
      <c r="CV1457" s="328"/>
      <c r="CW1457" s="290"/>
      <c r="CX1457" s="289"/>
      <c r="CY1457" s="279"/>
      <c r="CZ1457" s="328"/>
      <c r="DA1457" s="328"/>
      <c r="DB1457" s="290"/>
      <c r="DC1457" s="289"/>
      <c r="DD1457" s="279"/>
      <c r="DE1457" s="328"/>
      <c r="DF1457" s="328"/>
      <c r="DG1457" s="290"/>
      <c r="DH1457" s="289"/>
      <c r="DI1457" s="284"/>
      <c r="DP1457" s="165"/>
      <c r="DQ1457" s="165"/>
      <c r="DR1457" s="165"/>
      <c r="ED1457" s="165"/>
      <c r="EE1457" s="165"/>
      <c r="EF1457" s="165"/>
      <c r="EG1457" s="165"/>
      <c r="EH1457" s="166"/>
      <c r="EI1457" s="165"/>
      <c r="EJ1457" s="164"/>
      <c r="EK1457" s="164"/>
      <c r="EL1457" s="278"/>
      <c r="EM1457" s="278"/>
      <c r="EN1457" s="278"/>
      <c r="EO1457" s="278"/>
      <c r="EP1457" s="278"/>
      <c r="EQ1457" s="278"/>
      <c r="ER1457" s="165"/>
      <c r="ES1457" s="166"/>
      <c r="ET1457" s="166"/>
      <c r="EU1457" s="166"/>
      <c r="EV1457" s="166"/>
      <c r="EW1457" s="166"/>
      <c r="EX1457" s="284"/>
    </row>
    <row r="1458" spans="1:154" ht="13" hidden="1" customHeight="1">
      <c r="A1458" s="160" t="s">
        <v>2003</v>
      </c>
      <c r="B1458" s="160">
        <v>11217</v>
      </c>
      <c r="C1458" s="160">
        <v>650671</v>
      </c>
      <c r="D1458" s="160">
        <v>19200</v>
      </c>
      <c r="E1458" s="160" t="s">
        <v>18</v>
      </c>
      <c r="F1458" s="160" t="s">
        <v>18</v>
      </c>
      <c r="H1458" s="168" t="s">
        <v>1243</v>
      </c>
      <c r="I1458" s="169" t="s">
        <v>565</v>
      </c>
      <c r="J1458" s="170">
        <v>28</v>
      </c>
      <c r="K1458" s="161">
        <v>1</v>
      </c>
      <c r="M1458" s="184" t="s">
        <v>46</v>
      </c>
      <c r="Z1458" s="163"/>
      <c r="AS1458" s="278"/>
      <c r="AT1458" s="278"/>
      <c r="AU1458" s="278"/>
      <c r="AV1458" s="278"/>
      <c r="AW1458" s="278"/>
      <c r="AX1458" s="278"/>
      <c r="AY1458" s="456"/>
      <c r="AZ1458" s="278"/>
      <c r="BA1458" s="278"/>
      <c r="BB1458" s="278"/>
      <c r="BC1458" s="278"/>
      <c r="BD1458" s="164"/>
      <c r="BE1458" s="164"/>
      <c r="BF1458" s="164"/>
      <c r="BG1458" s="164"/>
      <c r="BH1458" s="164"/>
      <c r="BI1458" s="164"/>
      <c r="BJ1458" s="165"/>
      <c r="BK1458" s="164"/>
      <c r="BL1458" s="165"/>
      <c r="BM1458" s="165"/>
      <c r="BN1458" s="165"/>
      <c r="BO1458" s="165"/>
      <c r="BP1458" s="165"/>
      <c r="BQ1458" s="165"/>
      <c r="BR1458" s="165"/>
      <c r="BS1458" s="284"/>
      <c r="BT1458" s="289"/>
      <c r="BU1458" s="279"/>
      <c r="BV1458" s="290"/>
      <c r="BW1458" s="289"/>
      <c r="BX1458" s="289"/>
      <c r="BY1458" s="289"/>
      <c r="BZ1458" s="289"/>
      <c r="CA1458" s="279"/>
      <c r="CB1458" s="290"/>
      <c r="CC1458" s="289"/>
      <c r="CD1458" s="279"/>
      <c r="CE1458" s="328"/>
      <c r="CF1458" s="290"/>
      <c r="CG1458" s="289"/>
      <c r="CH1458" s="279"/>
      <c r="CI1458" s="328"/>
      <c r="CJ1458" s="290"/>
      <c r="CK1458" s="289"/>
      <c r="CL1458" s="279"/>
      <c r="CM1458" s="328"/>
      <c r="CN1458" s="290"/>
      <c r="CO1458" s="289"/>
      <c r="CP1458" s="279"/>
      <c r="CQ1458" s="328"/>
      <c r="CR1458" s="290"/>
      <c r="CS1458" s="289"/>
      <c r="CT1458" s="279"/>
      <c r="CU1458" s="328"/>
      <c r="CV1458" s="328"/>
      <c r="CW1458" s="290"/>
      <c r="CX1458" s="289"/>
      <c r="CY1458" s="279"/>
      <c r="CZ1458" s="328"/>
      <c r="DA1458" s="328"/>
      <c r="DB1458" s="290"/>
      <c r="DC1458" s="289"/>
      <c r="DD1458" s="279"/>
      <c r="DE1458" s="328"/>
      <c r="DF1458" s="328"/>
      <c r="DG1458" s="290"/>
      <c r="DH1458" s="289"/>
      <c r="DI1458" s="284"/>
      <c r="DP1458" s="165"/>
      <c r="DQ1458" s="165"/>
      <c r="DR1458" s="165"/>
      <c r="ED1458" s="165"/>
      <c r="EE1458" s="165"/>
      <c r="EF1458" s="165"/>
      <c r="EG1458" s="165"/>
      <c r="EH1458" s="166"/>
      <c r="EI1458" s="165"/>
      <c r="EJ1458" s="164"/>
      <c r="EK1458" s="164"/>
      <c r="EL1458" s="278"/>
      <c r="EM1458" s="278"/>
      <c r="EN1458" s="278"/>
      <c r="EO1458" s="278"/>
      <c r="EP1458" s="278"/>
      <c r="EQ1458" s="278"/>
      <c r="ER1458" s="165"/>
      <c r="ES1458" s="166"/>
      <c r="ET1458" s="166"/>
      <c r="EU1458" s="166"/>
      <c r="EV1458" s="166"/>
      <c r="EW1458" s="166"/>
      <c r="EX1458" s="284"/>
    </row>
    <row r="1459" spans="1:154" ht="13" hidden="1" customHeight="1">
      <c r="A1459" s="160" t="s">
        <v>2003</v>
      </c>
      <c r="B1459" s="160">
        <v>10598</v>
      </c>
      <c r="C1459" s="160">
        <v>641712</v>
      </c>
      <c r="D1459" s="160">
        <v>19206</v>
      </c>
      <c r="E1459" s="160" t="s">
        <v>246</v>
      </c>
      <c r="F1459" s="160" t="s">
        <v>246</v>
      </c>
      <c r="H1459" s="168" t="s">
        <v>303</v>
      </c>
      <c r="I1459" s="169" t="s">
        <v>1039</v>
      </c>
      <c r="J1459" s="170">
        <v>29</v>
      </c>
      <c r="K1459" s="161">
        <v>1</v>
      </c>
      <c r="M1459" s="184" t="s">
        <v>837</v>
      </c>
      <c r="Z1459" s="163"/>
      <c r="AS1459" s="278"/>
      <c r="AT1459" s="278"/>
      <c r="AU1459" s="278"/>
      <c r="AV1459" s="278"/>
      <c r="AW1459" s="278"/>
      <c r="AX1459" s="278"/>
      <c r="AY1459" s="456"/>
      <c r="AZ1459" s="278"/>
      <c r="BA1459" s="278"/>
      <c r="BB1459" s="278"/>
      <c r="BC1459" s="278"/>
      <c r="BD1459" s="164"/>
      <c r="BE1459" s="164"/>
      <c r="BF1459" s="164"/>
      <c r="BG1459" s="164"/>
      <c r="BH1459" s="164"/>
      <c r="BI1459" s="164"/>
      <c r="BJ1459" s="165"/>
      <c r="BK1459" s="164"/>
      <c r="BL1459" s="165"/>
      <c r="BM1459" s="165"/>
      <c r="BN1459" s="165"/>
      <c r="BO1459" s="165"/>
      <c r="BP1459" s="165"/>
      <c r="BQ1459" s="165"/>
      <c r="BR1459" s="165"/>
      <c r="BS1459" s="284"/>
      <c r="BT1459" s="289"/>
      <c r="BU1459" s="279"/>
      <c r="BV1459" s="290"/>
      <c r="BW1459" s="289"/>
      <c r="BX1459" s="289"/>
      <c r="BY1459" s="289"/>
      <c r="BZ1459" s="289"/>
      <c r="CA1459" s="279"/>
      <c r="CB1459" s="290"/>
      <c r="CC1459" s="289"/>
      <c r="CD1459" s="279"/>
      <c r="CE1459" s="328"/>
      <c r="CF1459" s="290"/>
      <c r="CG1459" s="289"/>
      <c r="CH1459" s="279"/>
      <c r="CI1459" s="328"/>
      <c r="CJ1459" s="290"/>
      <c r="CK1459" s="289"/>
      <c r="CL1459" s="279"/>
      <c r="CM1459" s="328"/>
      <c r="CN1459" s="290"/>
      <c r="CO1459" s="289"/>
      <c r="CP1459" s="279"/>
      <c r="CQ1459" s="328"/>
      <c r="CR1459" s="290"/>
      <c r="CS1459" s="289"/>
      <c r="CT1459" s="279"/>
      <c r="CU1459" s="328"/>
      <c r="CV1459" s="328"/>
      <c r="CW1459" s="290"/>
      <c r="CX1459" s="289"/>
      <c r="CY1459" s="279"/>
      <c r="CZ1459" s="328"/>
      <c r="DA1459" s="328"/>
      <c r="DB1459" s="290"/>
      <c r="DC1459" s="289"/>
      <c r="DD1459" s="279"/>
      <c r="DE1459" s="328"/>
      <c r="DF1459" s="328"/>
      <c r="DG1459" s="290"/>
      <c r="DH1459" s="289"/>
      <c r="DI1459" s="284"/>
      <c r="DP1459" s="165"/>
      <c r="DQ1459" s="165"/>
      <c r="DR1459" s="165"/>
      <c r="ED1459" s="165"/>
      <c r="EE1459" s="165"/>
      <c r="EF1459" s="165"/>
      <c r="EG1459" s="165"/>
      <c r="EH1459" s="166"/>
      <c r="EI1459" s="165"/>
      <c r="EJ1459" s="164"/>
      <c r="EK1459" s="164"/>
      <c r="EL1459" s="278"/>
      <c r="EM1459" s="278"/>
      <c r="EN1459" s="278"/>
      <c r="EO1459" s="278"/>
      <c r="EP1459" s="278"/>
      <c r="EQ1459" s="278"/>
      <c r="ER1459" s="165"/>
      <c r="ES1459" s="166"/>
      <c r="ET1459" s="166"/>
      <c r="EU1459" s="166"/>
      <c r="EV1459" s="166"/>
      <c r="EW1459" s="166"/>
      <c r="EX1459" s="284"/>
    </row>
    <row r="1460" spans="1:154" ht="13" hidden="1" customHeight="1">
      <c r="A1460" s="160" t="s">
        <v>2003</v>
      </c>
      <c r="B1460" s="160">
        <v>10902</v>
      </c>
      <c r="C1460" s="160">
        <v>669952</v>
      </c>
      <c r="D1460" s="160">
        <v>19225</v>
      </c>
      <c r="E1460" s="160" t="s">
        <v>3328</v>
      </c>
      <c r="F1460" s="160" t="s">
        <v>563</v>
      </c>
      <c r="H1460" s="162" t="s">
        <v>11</v>
      </c>
      <c r="I1460" s="162" t="s">
        <v>144</v>
      </c>
      <c r="J1460" s="161">
        <v>29</v>
      </c>
      <c r="K1460" s="161">
        <v>1</v>
      </c>
      <c r="M1460" s="184" t="s">
        <v>837</v>
      </c>
      <c r="Z1460" s="163"/>
      <c r="AS1460" s="278"/>
      <c r="AT1460" s="278"/>
      <c r="AU1460" s="278"/>
      <c r="AV1460" s="278"/>
      <c r="AW1460" s="278"/>
      <c r="AX1460" s="278"/>
      <c r="AY1460" s="456"/>
      <c r="AZ1460" s="278"/>
      <c r="BA1460" s="278"/>
      <c r="BB1460" s="278"/>
      <c r="BC1460" s="278"/>
      <c r="BD1460" s="164"/>
      <c r="BE1460" s="164"/>
      <c r="BF1460" s="164"/>
      <c r="BG1460" s="164"/>
      <c r="BH1460" s="164"/>
      <c r="BI1460" s="164"/>
      <c r="BJ1460" s="165"/>
      <c r="BK1460" s="164"/>
      <c r="BL1460" s="165"/>
      <c r="BM1460" s="165"/>
      <c r="BN1460" s="165"/>
      <c r="BO1460" s="165"/>
      <c r="BP1460" s="165"/>
      <c r="BQ1460" s="165"/>
      <c r="BR1460" s="165"/>
      <c r="BS1460" s="284"/>
      <c r="BT1460" s="289"/>
      <c r="BU1460" s="279"/>
      <c r="BV1460" s="290"/>
      <c r="BW1460" s="289"/>
      <c r="BX1460" s="289"/>
      <c r="BY1460" s="289"/>
      <c r="BZ1460" s="289"/>
      <c r="CA1460" s="279"/>
      <c r="CB1460" s="290"/>
      <c r="CC1460" s="289"/>
      <c r="CD1460" s="279"/>
      <c r="CE1460" s="328"/>
      <c r="CF1460" s="290"/>
      <c r="CG1460" s="289"/>
      <c r="CH1460" s="279"/>
      <c r="CI1460" s="328"/>
      <c r="CJ1460" s="290"/>
      <c r="CK1460" s="289"/>
      <c r="CL1460" s="279"/>
      <c r="CM1460" s="328"/>
      <c r="CN1460" s="290"/>
      <c r="CO1460" s="289"/>
      <c r="CP1460" s="279"/>
      <c r="CQ1460" s="328"/>
      <c r="CR1460" s="290"/>
      <c r="CS1460" s="289"/>
      <c r="CT1460" s="279"/>
      <c r="CU1460" s="328"/>
      <c r="CV1460" s="328"/>
      <c r="CW1460" s="290"/>
      <c r="CX1460" s="289"/>
      <c r="CY1460" s="279"/>
      <c r="CZ1460" s="328"/>
      <c r="DA1460" s="328"/>
      <c r="DB1460" s="290"/>
      <c r="DC1460" s="289"/>
      <c r="DD1460" s="279"/>
      <c r="DE1460" s="328"/>
      <c r="DF1460" s="328"/>
      <c r="DG1460" s="290"/>
      <c r="DH1460" s="289"/>
      <c r="DI1460" s="284"/>
      <c r="DP1460" s="165"/>
      <c r="DQ1460" s="165"/>
      <c r="DR1460" s="165"/>
      <c r="ED1460" s="165"/>
      <c r="EE1460" s="165"/>
      <c r="EF1460" s="165"/>
      <c r="EG1460" s="165"/>
      <c r="EH1460" s="166"/>
      <c r="EI1460" s="165"/>
      <c r="EJ1460" s="164"/>
      <c r="EK1460" s="164"/>
      <c r="EL1460" s="278"/>
      <c r="EM1460" s="278"/>
      <c r="EN1460" s="278"/>
      <c r="EO1460" s="278"/>
      <c r="EP1460" s="278"/>
      <c r="EQ1460" s="278"/>
      <c r="ER1460" s="165"/>
      <c r="ES1460" s="166"/>
      <c r="ET1460" s="166"/>
      <c r="EU1460" s="166"/>
      <c r="EV1460" s="166"/>
      <c r="EW1460" s="166"/>
      <c r="EX1460" s="284"/>
    </row>
    <row r="1461" spans="1:154" ht="13" hidden="1" customHeight="1">
      <c r="A1461" s="160" t="s">
        <v>2003</v>
      </c>
      <c r="B1461" s="160">
        <v>11103</v>
      </c>
      <c r="C1461" s="160">
        <v>608344</v>
      </c>
      <c r="D1461" s="160">
        <v>19244</v>
      </c>
      <c r="E1461" s="160" t="s">
        <v>3328</v>
      </c>
      <c r="F1461" s="160" t="s">
        <v>567</v>
      </c>
      <c r="H1461" s="168" t="s">
        <v>1256</v>
      </c>
      <c r="I1461" s="169" t="s">
        <v>244</v>
      </c>
      <c r="J1461" s="170">
        <v>30</v>
      </c>
      <c r="K1461" s="161">
        <v>1</v>
      </c>
      <c r="M1461" s="184" t="s">
        <v>46</v>
      </c>
      <c r="Z1461" s="163"/>
      <c r="AS1461" s="278"/>
      <c r="AT1461" s="278"/>
      <c r="AU1461" s="278"/>
      <c r="AV1461" s="278"/>
      <c r="AW1461" s="278"/>
      <c r="AX1461" s="278"/>
      <c r="AY1461" s="456"/>
      <c r="AZ1461" s="278"/>
      <c r="BA1461" s="278"/>
      <c r="BB1461" s="278"/>
      <c r="BC1461" s="278"/>
      <c r="BD1461" s="164"/>
      <c r="BE1461" s="164"/>
      <c r="BF1461" s="164"/>
      <c r="BG1461" s="164"/>
      <c r="BH1461" s="164"/>
      <c r="BI1461" s="164"/>
      <c r="BJ1461" s="165"/>
      <c r="BK1461" s="164"/>
      <c r="BL1461" s="165"/>
      <c r="BM1461" s="165"/>
      <c r="BN1461" s="165"/>
      <c r="BO1461" s="165"/>
      <c r="BP1461" s="165"/>
      <c r="BQ1461" s="165"/>
      <c r="BR1461" s="165"/>
      <c r="BS1461" s="284"/>
      <c r="BT1461" s="289"/>
      <c r="BU1461" s="279"/>
      <c r="BV1461" s="290"/>
      <c r="BW1461" s="289"/>
      <c r="BX1461" s="289"/>
      <c r="BY1461" s="289"/>
      <c r="BZ1461" s="289"/>
      <c r="CA1461" s="279"/>
      <c r="CB1461" s="290"/>
      <c r="CC1461" s="289"/>
      <c r="CD1461" s="279"/>
      <c r="CE1461" s="328"/>
      <c r="CF1461" s="290"/>
      <c r="CG1461" s="289"/>
      <c r="CH1461" s="279"/>
      <c r="CI1461" s="328"/>
      <c r="CJ1461" s="290"/>
      <c r="CK1461" s="289"/>
      <c r="CL1461" s="279"/>
      <c r="CM1461" s="328"/>
      <c r="CN1461" s="290"/>
      <c r="CO1461" s="289"/>
      <c r="CP1461" s="279"/>
      <c r="CQ1461" s="328"/>
      <c r="CR1461" s="290"/>
      <c r="CS1461" s="289"/>
      <c r="CT1461" s="279"/>
      <c r="CU1461" s="328"/>
      <c r="CV1461" s="328"/>
      <c r="CW1461" s="290"/>
      <c r="CX1461" s="289"/>
      <c r="CY1461" s="279"/>
      <c r="CZ1461" s="328"/>
      <c r="DA1461" s="328"/>
      <c r="DB1461" s="290"/>
      <c r="DC1461" s="289"/>
      <c r="DD1461" s="279"/>
      <c r="DE1461" s="328"/>
      <c r="DF1461" s="328"/>
      <c r="DG1461" s="290"/>
      <c r="DH1461" s="289"/>
      <c r="DI1461" s="284"/>
      <c r="DP1461" s="165"/>
      <c r="DQ1461" s="165"/>
      <c r="DR1461" s="165"/>
      <c r="ED1461" s="165"/>
      <c r="EE1461" s="165"/>
      <c r="EF1461" s="165"/>
      <c r="EG1461" s="165"/>
      <c r="EH1461" s="166"/>
      <c r="EI1461" s="165"/>
      <c r="EJ1461" s="164"/>
      <c r="EK1461" s="164"/>
      <c r="EL1461" s="278"/>
      <c r="EM1461" s="278"/>
      <c r="EN1461" s="278"/>
      <c r="EO1461" s="278"/>
      <c r="EP1461" s="278"/>
      <c r="EQ1461" s="278"/>
      <c r="ER1461" s="165"/>
      <c r="ES1461" s="166"/>
      <c r="ET1461" s="166"/>
      <c r="EU1461" s="166"/>
      <c r="EV1461" s="166"/>
      <c r="EW1461" s="166"/>
      <c r="EX1461" s="284"/>
    </row>
    <row r="1462" spans="1:154" ht="13" hidden="1" customHeight="1">
      <c r="A1462" s="160" t="s">
        <v>2003</v>
      </c>
      <c r="B1462" s="160">
        <v>11713</v>
      </c>
      <c r="C1462" s="160">
        <v>670990</v>
      </c>
      <c r="D1462" s="160">
        <v>19444</v>
      </c>
      <c r="E1462" s="160" t="s">
        <v>3328</v>
      </c>
      <c r="F1462" s="160" t="s">
        <v>609</v>
      </c>
      <c r="H1462" s="162" t="s">
        <v>534</v>
      </c>
      <c r="I1462" s="162" t="s">
        <v>1866</v>
      </c>
      <c r="J1462" s="161">
        <v>29</v>
      </c>
      <c r="K1462" s="161">
        <v>1</v>
      </c>
      <c r="M1462" s="184" t="s">
        <v>837</v>
      </c>
      <c r="Z1462" s="163"/>
      <c r="AS1462" s="278"/>
      <c r="AT1462" s="278"/>
      <c r="AU1462" s="278"/>
      <c r="AV1462" s="278"/>
      <c r="AW1462" s="278"/>
      <c r="AX1462" s="278"/>
      <c r="AY1462" s="456"/>
      <c r="AZ1462" s="278"/>
      <c r="BA1462" s="278"/>
      <c r="BB1462" s="278"/>
      <c r="BC1462" s="278"/>
      <c r="BD1462" s="164"/>
      <c r="BE1462" s="164"/>
      <c r="BF1462" s="164"/>
      <c r="BG1462" s="164"/>
      <c r="BH1462" s="164"/>
      <c r="BI1462" s="164"/>
      <c r="BJ1462" s="165"/>
      <c r="BK1462" s="164"/>
      <c r="BL1462" s="165"/>
      <c r="BM1462" s="165"/>
      <c r="BN1462" s="165"/>
      <c r="BO1462" s="165"/>
      <c r="BP1462" s="165"/>
      <c r="BQ1462" s="165"/>
      <c r="BR1462" s="165"/>
      <c r="BS1462" s="284"/>
      <c r="BT1462" s="289"/>
      <c r="BU1462" s="279"/>
      <c r="BV1462" s="290"/>
      <c r="BW1462" s="289"/>
      <c r="BX1462" s="289"/>
      <c r="BY1462" s="289"/>
      <c r="BZ1462" s="289"/>
      <c r="CA1462" s="279"/>
      <c r="CB1462" s="290"/>
      <c r="CC1462" s="289"/>
      <c r="CD1462" s="279"/>
      <c r="CE1462" s="328"/>
      <c r="CF1462" s="290"/>
      <c r="CG1462" s="289"/>
      <c r="CH1462" s="279"/>
      <c r="CI1462" s="328"/>
      <c r="CJ1462" s="290"/>
      <c r="CK1462" s="289"/>
      <c r="CL1462" s="279"/>
      <c r="CM1462" s="328"/>
      <c r="CN1462" s="290"/>
      <c r="CO1462" s="289"/>
      <c r="CP1462" s="279"/>
      <c r="CQ1462" s="328"/>
      <c r="CR1462" s="290"/>
      <c r="CS1462" s="289"/>
      <c r="CT1462" s="279"/>
      <c r="CU1462" s="328"/>
      <c r="CV1462" s="328"/>
      <c r="CW1462" s="290"/>
      <c r="CX1462" s="289"/>
      <c r="CY1462" s="279"/>
      <c r="CZ1462" s="328"/>
      <c r="DA1462" s="328"/>
      <c r="DB1462" s="290"/>
      <c r="DC1462" s="289"/>
      <c r="DD1462" s="279"/>
      <c r="DE1462" s="328"/>
      <c r="DF1462" s="328"/>
      <c r="DG1462" s="290"/>
      <c r="DH1462" s="289"/>
      <c r="DI1462" s="284"/>
      <c r="DP1462" s="165"/>
      <c r="DQ1462" s="165"/>
      <c r="DR1462" s="165"/>
      <c r="ED1462" s="165"/>
      <c r="EE1462" s="165"/>
      <c r="EF1462" s="165"/>
      <c r="EG1462" s="165"/>
      <c r="EH1462" s="166"/>
      <c r="EI1462" s="165"/>
      <c r="EJ1462" s="164"/>
      <c r="EK1462" s="164"/>
      <c r="EL1462" s="278"/>
      <c r="EM1462" s="278"/>
      <c r="EN1462" s="278"/>
      <c r="EO1462" s="278"/>
      <c r="EP1462" s="278"/>
      <c r="EQ1462" s="278"/>
      <c r="ER1462" s="165"/>
      <c r="ES1462" s="166"/>
      <c r="ET1462" s="166"/>
      <c r="EU1462" s="166"/>
      <c r="EV1462" s="166"/>
      <c r="EW1462" s="166"/>
      <c r="EX1462" s="284"/>
    </row>
    <row r="1463" spans="1:154" ht="13" hidden="1" customHeight="1">
      <c r="A1463" s="160" t="s">
        <v>2003</v>
      </c>
      <c r="B1463" s="160">
        <v>11478</v>
      </c>
      <c r="C1463" s="160">
        <v>663776</v>
      </c>
      <c r="D1463" s="160">
        <v>19447</v>
      </c>
      <c r="E1463" s="160" t="s">
        <v>18</v>
      </c>
      <c r="F1463" s="160" t="s">
        <v>18</v>
      </c>
      <c r="H1463" s="168" t="s">
        <v>7</v>
      </c>
      <c r="I1463" s="169" t="s">
        <v>645</v>
      </c>
      <c r="J1463" s="170">
        <v>27</v>
      </c>
      <c r="K1463" s="161">
        <v>1</v>
      </c>
      <c r="M1463" s="184" t="s">
        <v>46</v>
      </c>
      <c r="Z1463" s="163"/>
      <c r="AS1463" s="278"/>
      <c r="AT1463" s="278"/>
      <c r="AU1463" s="278"/>
      <c r="AV1463" s="278"/>
      <c r="AW1463" s="278"/>
      <c r="AX1463" s="278"/>
      <c r="AY1463" s="456"/>
      <c r="AZ1463" s="278"/>
      <c r="BA1463" s="278"/>
      <c r="BB1463" s="278"/>
      <c r="BC1463" s="278"/>
      <c r="BD1463" s="164"/>
      <c r="BE1463" s="164"/>
      <c r="BF1463" s="164"/>
      <c r="BG1463" s="164"/>
      <c r="BH1463" s="164"/>
      <c r="BI1463" s="164"/>
      <c r="BJ1463" s="165"/>
      <c r="BK1463" s="164"/>
      <c r="BL1463" s="165"/>
      <c r="BM1463" s="165"/>
      <c r="BN1463" s="165"/>
      <c r="BO1463" s="165"/>
      <c r="BP1463" s="165"/>
      <c r="BQ1463" s="165"/>
      <c r="BR1463" s="165"/>
      <c r="BS1463" s="284"/>
      <c r="BT1463" s="289"/>
      <c r="BU1463" s="279"/>
      <c r="BV1463" s="290"/>
      <c r="BW1463" s="289"/>
      <c r="BX1463" s="289"/>
      <c r="BY1463" s="289"/>
      <c r="BZ1463" s="289"/>
      <c r="CA1463" s="279"/>
      <c r="CB1463" s="290"/>
      <c r="CC1463" s="289"/>
      <c r="CD1463" s="279"/>
      <c r="CE1463" s="328"/>
      <c r="CF1463" s="290"/>
      <c r="CG1463" s="289"/>
      <c r="CH1463" s="279"/>
      <c r="CI1463" s="328"/>
      <c r="CJ1463" s="290"/>
      <c r="CK1463" s="289"/>
      <c r="CL1463" s="279"/>
      <c r="CM1463" s="328"/>
      <c r="CN1463" s="290"/>
      <c r="CO1463" s="289"/>
      <c r="CP1463" s="279"/>
      <c r="CQ1463" s="328"/>
      <c r="CR1463" s="290"/>
      <c r="CS1463" s="289"/>
      <c r="CT1463" s="279"/>
      <c r="CU1463" s="328"/>
      <c r="CV1463" s="328"/>
      <c r="CW1463" s="290"/>
      <c r="CX1463" s="289"/>
      <c r="CY1463" s="279"/>
      <c r="CZ1463" s="328"/>
      <c r="DA1463" s="328"/>
      <c r="DB1463" s="290"/>
      <c r="DC1463" s="289"/>
      <c r="DD1463" s="279"/>
      <c r="DE1463" s="328"/>
      <c r="DF1463" s="328"/>
      <c r="DG1463" s="290"/>
      <c r="DH1463" s="289"/>
      <c r="DI1463" s="284"/>
      <c r="DP1463" s="165"/>
      <c r="DQ1463" s="165"/>
      <c r="DR1463" s="165"/>
      <c r="ED1463" s="165"/>
      <c r="EE1463" s="165"/>
      <c r="EF1463" s="165"/>
      <c r="EG1463" s="165"/>
      <c r="EH1463" s="166"/>
      <c r="EI1463" s="165"/>
      <c r="EJ1463" s="164"/>
      <c r="EK1463" s="164"/>
      <c r="EL1463" s="278"/>
      <c r="EM1463" s="278"/>
      <c r="EN1463" s="278"/>
      <c r="EO1463" s="278"/>
      <c r="EP1463" s="278"/>
      <c r="EQ1463" s="278"/>
      <c r="ER1463" s="165"/>
      <c r="ES1463" s="166"/>
      <c r="ET1463" s="166"/>
      <c r="EU1463" s="166"/>
      <c r="EV1463" s="166"/>
      <c r="EW1463" s="166"/>
      <c r="EX1463" s="284"/>
    </row>
    <row r="1464" spans="1:154" ht="13" hidden="1" customHeight="1">
      <c r="A1464" s="160" t="s">
        <v>2003</v>
      </c>
      <c r="B1464" s="160">
        <v>12762</v>
      </c>
      <c r="C1464" s="160">
        <v>670871</v>
      </c>
      <c r="D1464" s="160">
        <v>19588</v>
      </c>
      <c r="E1464" s="160" t="s">
        <v>18</v>
      </c>
      <c r="F1464" s="160" t="s">
        <v>18</v>
      </c>
      <c r="H1464" s="162" t="s">
        <v>3389</v>
      </c>
      <c r="I1464" s="162" t="s">
        <v>257</v>
      </c>
      <c r="J1464" s="160">
        <v>25</v>
      </c>
      <c r="K1464" s="161">
        <v>1</v>
      </c>
      <c r="M1464" s="184" t="s">
        <v>837</v>
      </c>
      <c r="Z1464" s="163"/>
      <c r="AS1464" s="278"/>
      <c r="AT1464" s="278"/>
      <c r="AU1464" s="278"/>
      <c r="AV1464" s="278"/>
      <c r="AW1464" s="278"/>
      <c r="AX1464" s="278"/>
      <c r="AY1464" s="456"/>
      <c r="AZ1464" s="278"/>
      <c r="BA1464" s="278"/>
      <c r="BB1464" s="278"/>
      <c r="BC1464" s="278"/>
      <c r="BD1464" s="164"/>
      <c r="BE1464" s="164"/>
      <c r="BF1464" s="164"/>
      <c r="BG1464" s="164"/>
      <c r="BH1464" s="164"/>
      <c r="BI1464" s="164"/>
      <c r="BJ1464" s="165"/>
      <c r="BK1464" s="164"/>
      <c r="BL1464" s="165"/>
      <c r="BM1464" s="165"/>
      <c r="BN1464" s="165"/>
      <c r="BO1464" s="165"/>
      <c r="BP1464" s="165"/>
      <c r="BQ1464" s="165"/>
      <c r="BR1464" s="165"/>
      <c r="BS1464" s="284"/>
      <c r="BT1464" s="289"/>
      <c r="BU1464" s="279"/>
      <c r="BV1464" s="290"/>
      <c r="BW1464" s="289"/>
      <c r="BX1464" s="289"/>
      <c r="BY1464" s="289"/>
      <c r="BZ1464" s="289"/>
      <c r="CA1464" s="279"/>
      <c r="CB1464" s="290"/>
      <c r="CC1464" s="289"/>
      <c r="CD1464" s="279"/>
      <c r="CE1464" s="328"/>
      <c r="CF1464" s="290"/>
      <c r="CG1464" s="289"/>
      <c r="CH1464" s="279"/>
      <c r="CI1464" s="328"/>
      <c r="CJ1464" s="290"/>
      <c r="CK1464" s="289"/>
      <c r="CL1464" s="279"/>
      <c r="CM1464" s="328"/>
      <c r="CN1464" s="290"/>
      <c r="CO1464" s="289"/>
      <c r="CP1464" s="279"/>
      <c r="CQ1464" s="328"/>
      <c r="CR1464" s="290"/>
      <c r="CS1464" s="289"/>
      <c r="CT1464" s="279"/>
      <c r="CU1464" s="328"/>
      <c r="CV1464" s="328"/>
      <c r="CW1464" s="290"/>
      <c r="CX1464" s="289"/>
      <c r="CY1464" s="279"/>
      <c r="CZ1464" s="328"/>
      <c r="DA1464" s="328"/>
      <c r="DB1464" s="290"/>
      <c r="DC1464" s="289"/>
      <c r="DD1464" s="279"/>
      <c r="DE1464" s="328"/>
      <c r="DF1464" s="328"/>
      <c r="DG1464" s="290"/>
      <c r="DH1464" s="289"/>
      <c r="DI1464" s="284"/>
      <c r="DP1464" s="165"/>
      <c r="DQ1464" s="165"/>
      <c r="DR1464" s="165"/>
      <c r="ED1464" s="165"/>
      <c r="EE1464" s="165"/>
      <c r="EF1464" s="165"/>
      <c r="EG1464" s="165"/>
      <c r="EH1464" s="166"/>
      <c r="EI1464" s="165"/>
      <c r="EJ1464" s="164"/>
      <c r="EK1464" s="164"/>
      <c r="EL1464" s="278"/>
      <c r="EM1464" s="278"/>
      <c r="EN1464" s="278"/>
      <c r="EO1464" s="278"/>
      <c r="EP1464" s="278"/>
      <c r="EQ1464" s="278"/>
      <c r="ER1464" s="165"/>
      <c r="ES1464" s="166"/>
      <c r="ET1464" s="166"/>
      <c r="EU1464" s="166"/>
      <c r="EV1464" s="166"/>
      <c r="EW1464" s="166"/>
      <c r="EX1464" s="284"/>
    </row>
    <row r="1465" spans="1:154" ht="13" hidden="1" customHeight="1">
      <c r="A1465" s="160" t="s">
        <v>2003</v>
      </c>
      <c r="B1465" s="160">
        <v>10932</v>
      </c>
      <c r="C1465" s="160">
        <v>664350</v>
      </c>
      <c r="D1465" s="160">
        <v>19680</v>
      </c>
      <c r="E1465" s="160" t="s">
        <v>686</v>
      </c>
      <c r="F1465" s="160" t="s">
        <v>686</v>
      </c>
      <c r="H1465" s="162" t="s">
        <v>615</v>
      </c>
      <c r="I1465" s="162" t="s">
        <v>1887</v>
      </c>
      <c r="J1465" s="161">
        <v>25</v>
      </c>
      <c r="K1465" s="161">
        <v>1</v>
      </c>
      <c r="M1465" s="184" t="s">
        <v>837</v>
      </c>
      <c r="Z1465" s="163"/>
      <c r="AS1465" s="278"/>
      <c r="AT1465" s="278"/>
      <c r="AU1465" s="278"/>
      <c r="AV1465" s="278"/>
      <c r="AW1465" s="278"/>
      <c r="AX1465" s="278"/>
      <c r="AY1465" s="456"/>
      <c r="AZ1465" s="278"/>
      <c r="BA1465" s="278"/>
      <c r="BB1465" s="278"/>
      <c r="BC1465" s="278"/>
      <c r="BD1465" s="164"/>
      <c r="BE1465" s="164"/>
      <c r="BF1465" s="164"/>
      <c r="BG1465" s="164"/>
      <c r="BH1465" s="164"/>
      <c r="BI1465" s="164"/>
      <c r="BJ1465" s="165"/>
      <c r="BK1465" s="164"/>
      <c r="BL1465" s="165"/>
      <c r="BM1465" s="165"/>
      <c r="BN1465" s="165"/>
      <c r="BO1465" s="165"/>
      <c r="BP1465" s="165"/>
      <c r="BQ1465" s="165"/>
      <c r="BR1465" s="165"/>
      <c r="BS1465" s="284"/>
      <c r="BT1465" s="289"/>
      <c r="BU1465" s="279"/>
      <c r="BV1465" s="290"/>
      <c r="BW1465" s="289"/>
      <c r="BX1465" s="289"/>
      <c r="BY1465" s="289"/>
      <c r="BZ1465" s="289"/>
      <c r="CA1465" s="279"/>
      <c r="CB1465" s="290"/>
      <c r="CC1465" s="289"/>
      <c r="CD1465" s="279"/>
      <c r="CE1465" s="328"/>
      <c r="CF1465" s="290"/>
      <c r="CG1465" s="289"/>
      <c r="CH1465" s="279"/>
      <c r="CI1465" s="328"/>
      <c r="CJ1465" s="290"/>
      <c r="CK1465" s="289"/>
      <c r="CL1465" s="279"/>
      <c r="CM1465" s="328"/>
      <c r="CN1465" s="290"/>
      <c r="CO1465" s="289"/>
      <c r="CP1465" s="279"/>
      <c r="CQ1465" s="328"/>
      <c r="CR1465" s="290"/>
      <c r="CS1465" s="289"/>
      <c r="CT1465" s="279"/>
      <c r="CU1465" s="328"/>
      <c r="CV1465" s="328"/>
      <c r="CW1465" s="290"/>
      <c r="CX1465" s="289"/>
      <c r="CY1465" s="279"/>
      <c r="CZ1465" s="328"/>
      <c r="DA1465" s="328"/>
      <c r="DB1465" s="290"/>
      <c r="DC1465" s="289"/>
      <c r="DD1465" s="279"/>
      <c r="DE1465" s="328"/>
      <c r="DF1465" s="328"/>
      <c r="DG1465" s="290"/>
      <c r="DH1465" s="289"/>
      <c r="DI1465" s="284"/>
      <c r="DP1465" s="165"/>
      <c r="DQ1465" s="165"/>
      <c r="DR1465" s="165"/>
      <c r="ED1465" s="165"/>
      <c r="EE1465" s="165"/>
      <c r="EF1465" s="165"/>
      <c r="EG1465" s="165"/>
      <c r="EH1465" s="166"/>
      <c r="EI1465" s="165"/>
      <c r="EJ1465" s="164"/>
      <c r="EK1465" s="164"/>
      <c r="EL1465" s="278"/>
      <c r="EM1465" s="278"/>
      <c r="EN1465" s="278"/>
      <c r="EO1465" s="278"/>
      <c r="EP1465" s="278"/>
      <c r="EQ1465" s="278"/>
      <c r="ER1465" s="165"/>
      <c r="ES1465" s="166"/>
      <c r="ET1465" s="166"/>
      <c r="EU1465" s="166"/>
      <c r="EV1465" s="166"/>
      <c r="EW1465" s="166"/>
      <c r="EX1465" s="284"/>
    </row>
    <row r="1466" spans="1:154" ht="13" hidden="1" customHeight="1">
      <c r="A1466" s="160" t="s">
        <v>2003</v>
      </c>
      <c r="B1466" s="160">
        <v>11287</v>
      </c>
      <c r="C1466" s="160">
        <v>624522</v>
      </c>
      <c r="D1466" s="160">
        <v>19795</v>
      </c>
      <c r="E1466" s="160" t="s">
        <v>129</v>
      </c>
      <c r="F1466" s="160" t="s">
        <v>129</v>
      </c>
      <c r="H1466" s="162" t="s">
        <v>1921</v>
      </c>
      <c r="I1466" s="162" t="s">
        <v>1603</v>
      </c>
      <c r="J1466" s="161">
        <v>29</v>
      </c>
      <c r="K1466" s="161">
        <v>1</v>
      </c>
      <c r="M1466" s="184" t="s">
        <v>837</v>
      </c>
      <c r="Z1466" s="163"/>
      <c r="AS1466" s="278"/>
      <c r="AT1466" s="278"/>
      <c r="AU1466" s="278"/>
      <c r="AV1466" s="278"/>
      <c r="AW1466" s="278"/>
      <c r="AX1466" s="278"/>
      <c r="AY1466" s="456"/>
      <c r="AZ1466" s="278"/>
      <c r="BA1466" s="278"/>
      <c r="BB1466" s="278"/>
      <c r="BC1466" s="278"/>
      <c r="BD1466" s="164"/>
      <c r="BE1466" s="164"/>
      <c r="BF1466" s="164"/>
      <c r="BG1466" s="164"/>
      <c r="BH1466" s="164"/>
      <c r="BI1466" s="164"/>
      <c r="BJ1466" s="165"/>
      <c r="BK1466" s="164"/>
      <c r="BL1466" s="165"/>
      <c r="BM1466" s="165"/>
      <c r="BN1466" s="165"/>
      <c r="BO1466" s="165"/>
      <c r="BP1466" s="165"/>
      <c r="BQ1466" s="165"/>
      <c r="BR1466" s="165"/>
      <c r="BS1466" s="284"/>
      <c r="BT1466" s="289"/>
      <c r="BU1466" s="279"/>
      <c r="BV1466" s="290"/>
      <c r="BW1466" s="289"/>
      <c r="BX1466" s="289"/>
      <c r="BY1466" s="289"/>
      <c r="BZ1466" s="289"/>
      <c r="CA1466" s="279"/>
      <c r="CB1466" s="290"/>
      <c r="CC1466" s="289"/>
      <c r="CD1466" s="279"/>
      <c r="CE1466" s="328"/>
      <c r="CF1466" s="290"/>
      <c r="CG1466" s="289"/>
      <c r="CH1466" s="279"/>
      <c r="CI1466" s="328"/>
      <c r="CJ1466" s="290"/>
      <c r="CK1466" s="289"/>
      <c r="CL1466" s="279"/>
      <c r="CM1466" s="328"/>
      <c r="CN1466" s="290"/>
      <c r="CO1466" s="289"/>
      <c r="CP1466" s="279"/>
      <c r="CQ1466" s="328"/>
      <c r="CR1466" s="290"/>
      <c r="CS1466" s="289"/>
      <c r="CT1466" s="279"/>
      <c r="CU1466" s="328"/>
      <c r="CV1466" s="328"/>
      <c r="CW1466" s="290"/>
      <c r="CX1466" s="289"/>
      <c r="CY1466" s="279"/>
      <c r="CZ1466" s="328"/>
      <c r="DA1466" s="328"/>
      <c r="DB1466" s="290"/>
      <c r="DC1466" s="289"/>
      <c r="DD1466" s="279"/>
      <c r="DE1466" s="328"/>
      <c r="DF1466" s="328"/>
      <c r="DG1466" s="290"/>
      <c r="DH1466" s="289"/>
      <c r="DI1466" s="284"/>
      <c r="DP1466" s="165"/>
      <c r="DQ1466" s="165"/>
      <c r="DR1466" s="165"/>
      <c r="ED1466" s="165"/>
      <c r="EE1466" s="165"/>
      <c r="EF1466" s="165"/>
      <c r="EG1466" s="165"/>
      <c r="EH1466" s="166"/>
      <c r="EI1466" s="165"/>
      <c r="EJ1466" s="164"/>
      <c r="EK1466" s="164"/>
      <c r="EL1466" s="278"/>
      <c r="EM1466" s="278"/>
      <c r="EN1466" s="278"/>
      <c r="EO1466" s="278"/>
      <c r="EP1466" s="278"/>
      <c r="EQ1466" s="278"/>
      <c r="ER1466" s="165"/>
      <c r="ES1466" s="166"/>
      <c r="ET1466" s="166"/>
      <c r="EU1466" s="166"/>
      <c r="EV1466" s="166"/>
      <c r="EW1466" s="166"/>
      <c r="EX1466" s="284"/>
    </row>
    <row r="1467" spans="1:154" ht="13" hidden="1" customHeight="1">
      <c r="A1467" s="160" t="s">
        <v>2003</v>
      </c>
      <c r="B1467" s="160">
        <v>11464</v>
      </c>
      <c r="C1467" s="160">
        <v>656232</v>
      </c>
      <c r="D1467" s="160">
        <v>19866</v>
      </c>
      <c r="E1467" s="160" t="s">
        <v>3328</v>
      </c>
      <c r="F1467" s="160" t="s">
        <v>354</v>
      </c>
      <c r="H1467" s="162" t="s">
        <v>1628</v>
      </c>
      <c r="I1467" s="162" t="s">
        <v>544</v>
      </c>
      <c r="J1467" s="161">
        <v>28</v>
      </c>
      <c r="K1467" s="161">
        <v>1</v>
      </c>
      <c r="M1467" s="184" t="s">
        <v>837</v>
      </c>
      <c r="Z1467" s="163"/>
      <c r="AS1467" s="278"/>
      <c r="AT1467" s="278"/>
      <c r="AU1467" s="278"/>
      <c r="AV1467" s="278"/>
      <c r="AW1467" s="278"/>
      <c r="AX1467" s="278"/>
      <c r="AY1467" s="456"/>
      <c r="AZ1467" s="278"/>
      <c r="BA1467" s="278"/>
      <c r="BB1467" s="278"/>
      <c r="BC1467" s="278"/>
      <c r="BD1467" s="164"/>
      <c r="BE1467" s="164"/>
      <c r="BF1467" s="164"/>
      <c r="BG1467" s="164"/>
      <c r="BH1467" s="164"/>
      <c r="BI1467" s="164"/>
      <c r="BJ1467" s="165"/>
      <c r="BK1467" s="164"/>
      <c r="BL1467" s="165"/>
      <c r="BM1467" s="165"/>
      <c r="BN1467" s="165"/>
      <c r="BO1467" s="165"/>
      <c r="BP1467" s="165"/>
      <c r="BQ1467" s="165"/>
      <c r="BR1467" s="165"/>
      <c r="BS1467" s="284"/>
      <c r="BT1467" s="289"/>
      <c r="BU1467" s="279"/>
      <c r="BV1467" s="290"/>
      <c r="BW1467" s="289"/>
      <c r="BX1467" s="289"/>
      <c r="BY1467" s="289"/>
      <c r="BZ1467" s="289"/>
      <c r="CA1467" s="279"/>
      <c r="CB1467" s="290"/>
      <c r="CC1467" s="289"/>
      <c r="CD1467" s="279"/>
      <c r="CE1467" s="328"/>
      <c r="CF1467" s="290"/>
      <c r="CG1467" s="289"/>
      <c r="CH1467" s="279"/>
      <c r="CI1467" s="328"/>
      <c r="CJ1467" s="290"/>
      <c r="CK1467" s="289"/>
      <c r="CL1467" s="279"/>
      <c r="CM1467" s="328"/>
      <c r="CN1467" s="290"/>
      <c r="CO1467" s="289"/>
      <c r="CP1467" s="279"/>
      <c r="CQ1467" s="328"/>
      <c r="CR1467" s="290"/>
      <c r="CS1467" s="289"/>
      <c r="CT1467" s="279"/>
      <c r="CU1467" s="328"/>
      <c r="CV1467" s="328"/>
      <c r="CW1467" s="290"/>
      <c r="CX1467" s="289"/>
      <c r="CY1467" s="279"/>
      <c r="CZ1467" s="328"/>
      <c r="DA1467" s="328"/>
      <c r="DB1467" s="290"/>
      <c r="DC1467" s="289"/>
      <c r="DD1467" s="279"/>
      <c r="DE1467" s="328"/>
      <c r="DF1467" s="328"/>
      <c r="DG1467" s="290"/>
      <c r="DH1467" s="289"/>
      <c r="DI1467" s="284"/>
      <c r="DP1467" s="165"/>
      <c r="DQ1467" s="165"/>
      <c r="DR1467" s="165"/>
      <c r="ED1467" s="165"/>
      <c r="EE1467" s="165"/>
      <c r="EF1467" s="165"/>
      <c r="EG1467" s="165"/>
      <c r="EH1467" s="166"/>
      <c r="EI1467" s="165"/>
      <c r="EJ1467" s="164"/>
      <c r="EK1467" s="164"/>
      <c r="EL1467" s="278"/>
      <c r="EM1467" s="278"/>
      <c r="EN1467" s="278"/>
      <c r="EO1467" s="278"/>
      <c r="EP1467" s="278"/>
      <c r="EQ1467" s="278"/>
      <c r="ER1467" s="165"/>
      <c r="ES1467" s="166"/>
      <c r="ET1467" s="166"/>
      <c r="EU1467" s="166"/>
      <c r="EV1467" s="166"/>
      <c r="EW1467" s="166"/>
      <c r="EX1467" s="284"/>
    </row>
    <row r="1468" spans="1:154" ht="13" hidden="1" customHeight="1">
      <c r="A1468" s="160" t="s">
        <v>2003</v>
      </c>
      <c r="B1468" s="160">
        <v>10860</v>
      </c>
      <c r="C1468" s="160">
        <v>656638</v>
      </c>
      <c r="D1468" s="160">
        <v>19883</v>
      </c>
      <c r="E1468" s="160" t="s">
        <v>239</v>
      </c>
      <c r="F1468" s="160" t="s">
        <v>239</v>
      </c>
      <c r="H1468" s="162" t="s">
        <v>2399</v>
      </c>
      <c r="I1468" s="162" t="s">
        <v>277</v>
      </c>
      <c r="J1468" s="161">
        <v>28</v>
      </c>
      <c r="K1468" s="161">
        <v>1</v>
      </c>
      <c r="M1468" s="184" t="s">
        <v>837</v>
      </c>
      <c r="Z1468" s="163"/>
      <c r="AS1468" s="278"/>
      <c r="AT1468" s="278"/>
      <c r="AU1468" s="278"/>
      <c r="AV1468" s="278"/>
      <c r="AW1468" s="278"/>
      <c r="AX1468" s="278"/>
      <c r="AY1468" s="456"/>
      <c r="AZ1468" s="278"/>
      <c r="BA1468" s="278"/>
      <c r="BB1468" s="278"/>
      <c r="BC1468" s="278"/>
      <c r="BD1468" s="164"/>
      <c r="BE1468" s="164"/>
      <c r="BF1468" s="164"/>
      <c r="BG1468" s="164"/>
      <c r="BH1468" s="164"/>
      <c r="BI1468" s="164"/>
      <c r="BJ1468" s="165"/>
      <c r="BK1468" s="164"/>
      <c r="BL1468" s="165"/>
      <c r="BM1468" s="165"/>
      <c r="BN1468" s="165"/>
      <c r="BO1468" s="165"/>
      <c r="BP1468" s="165"/>
      <c r="BQ1468" s="165"/>
      <c r="BR1468" s="165"/>
      <c r="BS1468" s="284"/>
      <c r="BT1468" s="289"/>
      <c r="BU1468" s="279"/>
      <c r="BV1468" s="290"/>
      <c r="BW1468" s="289"/>
      <c r="BX1468" s="289"/>
      <c r="BY1468" s="289"/>
      <c r="BZ1468" s="289"/>
      <c r="CA1468" s="279"/>
      <c r="CB1468" s="290"/>
      <c r="CC1468" s="289"/>
      <c r="CD1468" s="279"/>
      <c r="CE1468" s="328"/>
      <c r="CF1468" s="290"/>
      <c r="CG1468" s="289"/>
      <c r="CH1468" s="279"/>
      <c r="CI1468" s="328"/>
      <c r="CJ1468" s="290"/>
      <c r="CK1468" s="289"/>
      <c r="CL1468" s="279"/>
      <c r="CM1468" s="328"/>
      <c r="CN1468" s="290"/>
      <c r="CO1468" s="289"/>
      <c r="CP1468" s="279"/>
      <c r="CQ1468" s="328"/>
      <c r="CR1468" s="290"/>
      <c r="CS1468" s="289"/>
      <c r="CT1468" s="279"/>
      <c r="CU1468" s="328"/>
      <c r="CV1468" s="328"/>
      <c r="CW1468" s="290"/>
      <c r="CX1468" s="289"/>
      <c r="CY1468" s="279"/>
      <c r="CZ1468" s="328"/>
      <c r="DA1468" s="328"/>
      <c r="DB1468" s="290"/>
      <c r="DC1468" s="289"/>
      <c r="DD1468" s="279"/>
      <c r="DE1468" s="328"/>
      <c r="DF1468" s="328"/>
      <c r="DG1468" s="290"/>
      <c r="DH1468" s="289"/>
      <c r="DI1468" s="284"/>
      <c r="DP1468" s="165"/>
      <c r="DQ1468" s="165"/>
      <c r="DR1468" s="165"/>
      <c r="ED1468" s="165"/>
      <c r="EE1468" s="165"/>
      <c r="EF1468" s="165"/>
      <c r="EG1468" s="165"/>
      <c r="EH1468" s="166"/>
      <c r="EI1468" s="165"/>
      <c r="EJ1468" s="164"/>
      <c r="EK1468" s="164"/>
      <c r="EL1468" s="278"/>
      <c r="EM1468" s="278"/>
      <c r="EN1468" s="278"/>
      <c r="EO1468" s="278"/>
      <c r="EP1468" s="278"/>
      <c r="EQ1468" s="278"/>
      <c r="ER1468" s="165"/>
      <c r="ES1468" s="166"/>
      <c r="ET1468" s="166"/>
      <c r="EU1468" s="166"/>
      <c r="EV1468" s="166"/>
      <c r="EW1468" s="166"/>
      <c r="EX1468" s="284"/>
    </row>
    <row r="1469" spans="1:154" ht="13" hidden="1" customHeight="1">
      <c r="A1469" s="160" t="s">
        <v>2003</v>
      </c>
      <c r="B1469" s="160">
        <v>12782</v>
      </c>
      <c r="C1469" s="160">
        <v>656924</v>
      </c>
      <c r="D1469" s="160">
        <v>19891</v>
      </c>
      <c r="E1469" s="160" t="s">
        <v>438</v>
      </c>
      <c r="F1469" s="160" t="s">
        <v>438</v>
      </c>
      <c r="H1469" s="162" t="s">
        <v>549</v>
      </c>
      <c r="I1469" s="162" t="s">
        <v>3393</v>
      </c>
      <c r="J1469" s="160">
        <v>29</v>
      </c>
      <c r="K1469" s="161">
        <v>1</v>
      </c>
      <c r="M1469" s="184" t="s">
        <v>837</v>
      </c>
      <c r="Z1469" s="163"/>
      <c r="AS1469" s="278"/>
      <c r="AT1469" s="278"/>
      <c r="AU1469" s="278"/>
      <c r="AV1469" s="278"/>
      <c r="AW1469" s="278"/>
      <c r="AX1469" s="278"/>
      <c r="AY1469" s="456"/>
      <c r="AZ1469" s="278"/>
      <c r="BA1469" s="278"/>
      <c r="BB1469" s="278"/>
      <c r="BC1469" s="278"/>
      <c r="BD1469" s="164"/>
      <c r="BE1469" s="164"/>
      <c r="BF1469" s="164"/>
      <c r="BG1469" s="164"/>
      <c r="BH1469" s="164"/>
      <c r="BI1469" s="164"/>
      <c r="BJ1469" s="165"/>
      <c r="BK1469" s="164"/>
      <c r="BL1469" s="165"/>
      <c r="BM1469" s="165"/>
      <c r="BN1469" s="165"/>
      <c r="BO1469" s="165"/>
      <c r="BP1469" s="165"/>
      <c r="BQ1469" s="165"/>
      <c r="BR1469" s="165"/>
      <c r="BS1469" s="284"/>
      <c r="BT1469" s="289"/>
      <c r="BU1469" s="279"/>
      <c r="BV1469" s="290"/>
      <c r="BW1469" s="289"/>
      <c r="BX1469" s="289"/>
      <c r="BY1469" s="289"/>
      <c r="BZ1469" s="289"/>
      <c r="CA1469" s="279"/>
      <c r="CB1469" s="290"/>
      <c r="CC1469" s="289"/>
      <c r="CD1469" s="279"/>
      <c r="CE1469" s="328"/>
      <c r="CF1469" s="290"/>
      <c r="CG1469" s="289"/>
      <c r="CH1469" s="279"/>
      <c r="CI1469" s="328"/>
      <c r="CJ1469" s="290"/>
      <c r="CK1469" s="289"/>
      <c r="CL1469" s="279"/>
      <c r="CM1469" s="328"/>
      <c r="CN1469" s="290"/>
      <c r="CO1469" s="289"/>
      <c r="CP1469" s="279"/>
      <c r="CQ1469" s="328"/>
      <c r="CR1469" s="290"/>
      <c r="CS1469" s="289"/>
      <c r="CT1469" s="279"/>
      <c r="CU1469" s="328"/>
      <c r="CV1469" s="328"/>
      <c r="CW1469" s="290"/>
      <c r="CX1469" s="289"/>
      <c r="CY1469" s="279"/>
      <c r="CZ1469" s="328"/>
      <c r="DA1469" s="328"/>
      <c r="DB1469" s="290"/>
      <c r="DC1469" s="289"/>
      <c r="DD1469" s="279"/>
      <c r="DE1469" s="328"/>
      <c r="DF1469" s="328"/>
      <c r="DG1469" s="290"/>
      <c r="DH1469" s="289"/>
      <c r="DI1469" s="284"/>
      <c r="DP1469" s="165"/>
      <c r="DQ1469" s="165"/>
      <c r="DR1469" s="165"/>
      <c r="ED1469" s="165"/>
      <c r="EE1469" s="165"/>
      <c r="EF1469" s="165"/>
      <c r="EG1469" s="165"/>
      <c r="EH1469" s="166"/>
      <c r="EI1469" s="165"/>
      <c r="EJ1469" s="164"/>
      <c r="EK1469" s="164"/>
      <c r="EL1469" s="278"/>
      <c r="EM1469" s="278"/>
      <c r="EN1469" s="278"/>
      <c r="EO1469" s="278"/>
      <c r="EP1469" s="278"/>
      <c r="EQ1469" s="278"/>
      <c r="ER1469" s="165"/>
      <c r="ES1469" s="166"/>
      <c r="ET1469" s="166"/>
      <c r="EU1469" s="166"/>
      <c r="EV1469" s="166"/>
      <c r="EW1469" s="166"/>
      <c r="EX1469" s="284"/>
    </row>
    <row r="1470" spans="1:154" ht="13" hidden="1" customHeight="1">
      <c r="A1470" s="160" t="s">
        <v>2003</v>
      </c>
      <c r="B1470" s="160">
        <v>12599</v>
      </c>
      <c r="C1470" s="160">
        <v>670046</v>
      </c>
      <c r="D1470" s="160">
        <v>20009</v>
      </c>
      <c r="E1470" s="160" t="s">
        <v>18</v>
      </c>
      <c r="F1470" s="160" t="s">
        <v>18</v>
      </c>
      <c r="H1470" s="162" t="s">
        <v>2919</v>
      </c>
      <c r="I1470" s="162" t="s">
        <v>2920</v>
      </c>
      <c r="J1470" s="160">
        <v>28</v>
      </c>
      <c r="K1470" s="161">
        <v>1</v>
      </c>
      <c r="M1470" s="184" t="s">
        <v>46</v>
      </c>
      <c r="Z1470" s="163"/>
      <c r="AS1470" s="278"/>
      <c r="AT1470" s="278"/>
      <c r="AU1470" s="278"/>
      <c r="AV1470" s="278"/>
      <c r="AW1470" s="278"/>
      <c r="AX1470" s="278"/>
      <c r="AY1470" s="456"/>
      <c r="AZ1470" s="278"/>
      <c r="BA1470" s="278"/>
      <c r="BB1470" s="278"/>
      <c r="BC1470" s="278"/>
      <c r="BD1470" s="164"/>
      <c r="BE1470" s="164"/>
      <c r="BF1470" s="164"/>
      <c r="BG1470" s="164"/>
      <c r="BH1470" s="164"/>
      <c r="BI1470" s="164"/>
      <c r="BJ1470" s="165"/>
      <c r="BK1470" s="164"/>
      <c r="BL1470" s="165"/>
      <c r="BM1470" s="165"/>
      <c r="BN1470" s="165"/>
      <c r="BO1470" s="165"/>
      <c r="BP1470" s="165"/>
      <c r="BQ1470" s="165"/>
      <c r="BR1470" s="165"/>
      <c r="BS1470" s="284"/>
      <c r="BT1470" s="289"/>
      <c r="BU1470" s="279"/>
      <c r="BV1470" s="290"/>
      <c r="BW1470" s="289"/>
      <c r="BX1470" s="289"/>
      <c r="BY1470" s="289"/>
      <c r="BZ1470" s="289"/>
      <c r="CA1470" s="279"/>
      <c r="CB1470" s="290"/>
      <c r="CC1470" s="289"/>
      <c r="CD1470" s="279"/>
      <c r="CE1470" s="328"/>
      <c r="CF1470" s="290"/>
      <c r="CG1470" s="289"/>
      <c r="CH1470" s="279"/>
      <c r="CI1470" s="328"/>
      <c r="CJ1470" s="290"/>
      <c r="CK1470" s="289"/>
      <c r="CL1470" s="279"/>
      <c r="CM1470" s="328"/>
      <c r="CN1470" s="290"/>
      <c r="CO1470" s="289"/>
      <c r="CP1470" s="279"/>
      <c r="CQ1470" s="328"/>
      <c r="CR1470" s="290"/>
      <c r="CS1470" s="289"/>
      <c r="CT1470" s="279"/>
      <c r="CU1470" s="328"/>
      <c r="CV1470" s="328"/>
      <c r="CW1470" s="290"/>
      <c r="CX1470" s="289"/>
      <c r="CY1470" s="279"/>
      <c r="CZ1470" s="328"/>
      <c r="DA1470" s="328"/>
      <c r="DB1470" s="290"/>
      <c r="DC1470" s="289"/>
      <c r="DD1470" s="279"/>
      <c r="DE1470" s="328"/>
      <c r="DF1470" s="328"/>
      <c r="DG1470" s="290"/>
      <c r="DH1470" s="289"/>
      <c r="DI1470" s="284"/>
      <c r="DP1470" s="165"/>
      <c r="DQ1470" s="165"/>
      <c r="DR1470" s="165"/>
      <c r="ED1470" s="165"/>
      <c r="EE1470" s="165"/>
      <c r="EF1470" s="165"/>
      <c r="EG1470" s="165"/>
      <c r="EH1470" s="166"/>
      <c r="EI1470" s="165"/>
      <c r="EJ1470" s="164"/>
      <c r="EK1470" s="164"/>
      <c r="EL1470" s="278"/>
      <c r="EM1470" s="278"/>
      <c r="EN1470" s="278"/>
      <c r="EO1470" s="278"/>
      <c r="EP1470" s="278"/>
      <c r="EQ1470" s="278"/>
      <c r="ER1470" s="165"/>
      <c r="ES1470" s="166"/>
      <c r="ET1470" s="166"/>
      <c r="EU1470" s="166"/>
      <c r="EV1470" s="166"/>
      <c r="EW1470" s="166"/>
      <c r="EX1470" s="284"/>
    </row>
    <row r="1471" spans="1:154" ht="13" hidden="1" customHeight="1">
      <c r="A1471" s="160" t="s">
        <v>2003</v>
      </c>
      <c r="B1471" s="160">
        <v>12338</v>
      </c>
      <c r="C1471" s="160">
        <v>670124</v>
      </c>
      <c r="D1471" s="160">
        <v>20132</v>
      </c>
      <c r="E1471" s="160" t="s">
        <v>686</v>
      </c>
      <c r="F1471" s="160" t="s">
        <v>686</v>
      </c>
      <c r="H1471" s="162" t="s">
        <v>2928</v>
      </c>
      <c r="I1471" s="162" t="s">
        <v>613</v>
      </c>
      <c r="J1471" s="160">
        <v>29</v>
      </c>
      <c r="K1471" s="161">
        <v>1</v>
      </c>
      <c r="M1471" s="184" t="s">
        <v>837</v>
      </c>
      <c r="Z1471" s="163"/>
      <c r="AS1471" s="278"/>
      <c r="AT1471" s="278"/>
      <c r="AU1471" s="278"/>
      <c r="AV1471" s="278"/>
      <c r="AW1471" s="278"/>
      <c r="AX1471" s="278"/>
      <c r="AY1471" s="456"/>
      <c r="AZ1471" s="278"/>
      <c r="BA1471" s="278"/>
      <c r="BB1471" s="278"/>
      <c r="BC1471" s="278"/>
      <c r="BD1471" s="164"/>
      <c r="BE1471" s="164"/>
      <c r="BF1471" s="164"/>
      <c r="BG1471" s="164"/>
      <c r="BH1471" s="164"/>
      <c r="BI1471" s="164"/>
      <c r="BJ1471" s="165"/>
      <c r="BK1471" s="164"/>
      <c r="BL1471" s="165"/>
      <c r="BM1471" s="165"/>
      <c r="BN1471" s="165"/>
      <c r="BO1471" s="165"/>
      <c r="BP1471" s="165"/>
      <c r="BQ1471" s="165"/>
      <c r="BR1471" s="165"/>
      <c r="BS1471" s="284"/>
      <c r="BT1471" s="289"/>
      <c r="BU1471" s="279"/>
      <c r="BV1471" s="290"/>
      <c r="BW1471" s="289"/>
      <c r="BX1471" s="289"/>
      <c r="BY1471" s="289"/>
      <c r="BZ1471" s="289"/>
      <c r="CA1471" s="279"/>
      <c r="CB1471" s="290"/>
      <c r="CC1471" s="289"/>
      <c r="CD1471" s="279"/>
      <c r="CE1471" s="328"/>
      <c r="CF1471" s="290"/>
      <c r="CG1471" s="289"/>
      <c r="CH1471" s="279"/>
      <c r="CI1471" s="328"/>
      <c r="CJ1471" s="290"/>
      <c r="CK1471" s="289"/>
      <c r="CL1471" s="279"/>
      <c r="CM1471" s="328"/>
      <c r="CN1471" s="290"/>
      <c r="CO1471" s="289"/>
      <c r="CP1471" s="279"/>
      <c r="CQ1471" s="328"/>
      <c r="CR1471" s="290"/>
      <c r="CS1471" s="289"/>
      <c r="CT1471" s="279"/>
      <c r="CU1471" s="328"/>
      <c r="CV1471" s="328"/>
      <c r="CW1471" s="290"/>
      <c r="CX1471" s="289"/>
      <c r="CY1471" s="279"/>
      <c r="CZ1471" s="328"/>
      <c r="DA1471" s="328"/>
      <c r="DB1471" s="290"/>
      <c r="DC1471" s="289"/>
      <c r="DD1471" s="279"/>
      <c r="DE1471" s="328"/>
      <c r="DF1471" s="328"/>
      <c r="DG1471" s="290"/>
      <c r="DH1471" s="289"/>
      <c r="DI1471" s="284"/>
      <c r="DP1471" s="165"/>
      <c r="DQ1471" s="165"/>
      <c r="DR1471" s="165"/>
      <c r="ED1471" s="165"/>
      <c r="EE1471" s="165"/>
      <c r="EF1471" s="165"/>
      <c r="EG1471" s="165"/>
      <c r="EH1471" s="166"/>
      <c r="EI1471" s="165"/>
      <c r="EJ1471" s="164"/>
      <c r="EK1471" s="164"/>
      <c r="EL1471" s="278"/>
      <c r="EM1471" s="278"/>
      <c r="EN1471" s="278"/>
      <c r="EO1471" s="278"/>
      <c r="EP1471" s="278"/>
      <c r="EQ1471" s="278"/>
      <c r="ER1471" s="165"/>
      <c r="ES1471" s="166"/>
      <c r="ET1471" s="166"/>
      <c r="EU1471" s="166"/>
      <c r="EV1471" s="166"/>
      <c r="EW1471" s="166"/>
      <c r="EX1471" s="284"/>
    </row>
    <row r="1472" spans="1:154" ht="13" hidden="1" customHeight="1">
      <c r="A1472" s="160" t="s">
        <v>2003</v>
      </c>
      <c r="B1472" s="160">
        <v>11270</v>
      </c>
      <c r="C1472" s="160">
        <v>666205</v>
      </c>
      <c r="D1472" s="160">
        <v>20167</v>
      </c>
      <c r="E1472" s="160" t="s">
        <v>354</v>
      </c>
      <c r="F1472" s="160" t="s">
        <v>354</v>
      </c>
      <c r="H1472" s="162" t="s">
        <v>2418</v>
      </c>
      <c r="I1472" s="162" t="s">
        <v>547</v>
      </c>
      <c r="J1472" s="161">
        <v>26</v>
      </c>
      <c r="K1472" s="161">
        <v>1</v>
      </c>
      <c r="M1472" s="184" t="s">
        <v>46</v>
      </c>
      <c r="Z1472" s="163"/>
      <c r="AS1472" s="278"/>
      <c r="AT1472" s="278"/>
      <c r="AU1472" s="278"/>
      <c r="AV1472" s="278"/>
      <c r="AW1472" s="278"/>
      <c r="AX1472" s="278"/>
      <c r="AY1472" s="456"/>
      <c r="AZ1472" s="278"/>
      <c r="BA1472" s="278"/>
      <c r="BB1472" s="278"/>
      <c r="BC1472" s="278"/>
      <c r="BD1472" s="164"/>
      <c r="BE1472" s="164"/>
      <c r="BF1472" s="164"/>
      <c r="BG1472" s="164"/>
      <c r="BH1472" s="164"/>
      <c r="BI1472" s="164"/>
      <c r="BJ1472" s="165"/>
      <c r="BK1472" s="164"/>
      <c r="BL1472" s="165"/>
      <c r="BM1472" s="165"/>
      <c r="BN1472" s="165"/>
      <c r="BO1472" s="165"/>
      <c r="BP1472" s="165"/>
      <c r="BQ1472" s="165"/>
      <c r="BR1472" s="165"/>
      <c r="BS1472" s="284"/>
      <c r="BT1472" s="289"/>
      <c r="BU1472" s="279"/>
      <c r="BV1472" s="290"/>
      <c r="BW1472" s="289"/>
      <c r="BX1472" s="289"/>
      <c r="BY1472" s="289"/>
      <c r="BZ1472" s="289"/>
      <c r="CA1472" s="279"/>
      <c r="CB1472" s="290"/>
      <c r="CC1472" s="289"/>
      <c r="CD1472" s="279"/>
      <c r="CE1472" s="328"/>
      <c r="CF1472" s="290"/>
      <c r="CG1472" s="289"/>
      <c r="CH1472" s="279"/>
      <c r="CI1472" s="328"/>
      <c r="CJ1472" s="290"/>
      <c r="CK1472" s="289"/>
      <c r="CL1472" s="279"/>
      <c r="CM1472" s="328"/>
      <c r="CN1472" s="290"/>
      <c r="CO1472" s="289"/>
      <c r="CP1472" s="279"/>
      <c r="CQ1472" s="328"/>
      <c r="CR1472" s="290"/>
      <c r="CS1472" s="289"/>
      <c r="CT1472" s="279"/>
      <c r="CU1472" s="328"/>
      <c r="CV1472" s="328"/>
      <c r="CW1472" s="290"/>
      <c r="CX1472" s="289"/>
      <c r="CY1472" s="279"/>
      <c r="CZ1472" s="328"/>
      <c r="DA1472" s="328"/>
      <c r="DB1472" s="290"/>
      <c r="DC1472" s="289"/>
      <c r="DD1472" s="279"/>
      <c r="DE1472" s="328"/>
      <c r="DF1472" s="328"/>
      <c r="DG1472" s="290"/>
      <c r="DH1472" s="289"/>
      <c r="DI1472" s="284"/>
      <c r="DP1472" s="165"/>
      <c r="DQ1472" s="165"/>
      <c r="DR1472" s="165"/>
      <c r="ED1472" s="165"/>
      <c r="EE1472" s="165"/>
      <c r="EF1472" s="165"/>
      <c r="EG1472" s="165"/>
      <c r="EH1472" s="166"/>
      <c r="EI1472" s="165"/>
      <c r="EJ1472" s="164"/>
      <c r="EK1472" s="164"/>
      <c r="EL1472" s="278"/>
      <c r="EM1472" s="278"/>
      <c r="EN1472" s="278"/>
      <c r="EO1472" s="278"/>
      <c r="EP1472" s="278"/>
      <c r="EQ1472" s="278"/>
      <c r="ER1472" s="165"/>
      <c r="ES1472" s="166"/>
      <c r="ET1472" s="166"/>
      <c r="EU1472" s="166"/>
      <c r="EV1472" s="166"/>
      <c r="EW1472" s="166"/>
      <c r="EX1472" s="284"/>
    </row>
    <row r="1473" spans="1:154" ht="13" hidden="1" customHeight="1">
      <c r="A1473" s="160" t="s">
        <v>2003</v>
      </c>
      <c r="B1473" s="160">
        <v>11425</v>
      </c>
      <c r="C1473" s="160">
        <v>657508</v>
      </c>
      <c r="D1473" s="160">
        <v>20206</v>
      </c>
      <c r="E1473" s="160" t="s">
        <v>3328</v>
      </c>
      <c r="F1473" s="160" t="s">
        <v>686</v>
      </c>
      <c r="H1473" s="162" t="s">
        <v>2424</v>
      </c>
      <c r="I1473" s="162" t="s">
        <v>546</v>
      </c>
      <c r="J1473" s="161">
        <v>28</v>
      </c>
      <c r="K1473" s="161">
        <v>1</v>
      </c>
      <c r="M1473" s="184" t="s">
        <v>837</v>
      </c>
      <c r="Z1473" s="163"/>
      <c r="AS1473" s="278"/>
      <c r="AT1473" s="278"/>
      <c r="AU1473" s="278"/>
      <c r="AV1473" s="278"/>
      <c r="AW1473" s="278"/>
      <c r="AX1473" s="278"/>
      <c r="AY1473" s="456"/>
      <c r="AZ1473" s="278"/>
      <c r="BA1473" s="278"/>
      <c r="BB1473" s="278"/>
      <c r="BC1473" s="278"/>
      <c r="BD1473" s="164"/>
      <c r="BE1473" s="164"/>
      <c r="BF1473" s="164"/>
      <c r="BG1473" s="164"/>
      <c r="BH1473" s="164"/>
      <c r="BI1473" s="164"/>
      <c r="BJ1473" s="165"/>
      <c r="BK1473" s="164"/>
      <c r="BL1473" s="165"/>
      <c r="BM1473" s="165"/>
      <c r="BN1473" s="165"/>
      <c r="BO1473" s="165"/>
      <c r="BP1473" s="165"/>
      <c r="BQ1473" s="165"/>
      <c r="BR1473" s="165"/>
      <c r="BS1473" s="284"/>
      <c r="BT1473" s="289"/>
      <c r="BU1473" s="279"/>
      <c r="BV1473" s="290"/>
      <c r="BW1473" s="289"/>
      <c r="BX1473" s="289"/>
      <c r="BY1473" s="289"/>
      <c r="BZ1473" s="289"/>
      <c r="CA1473" s="279"/>
      <c r="CB1473" s="290"/>
      <c r="CC1473" s="289"/>
      <c r="CD1473" s="279"/>
      <c r="CE1473" s="328"/>
      <c r="CF1473" s="290"/>
      <c r="CG1473" s="289"/>
      <c r="CH1473" s="279"/>
      <c r="CI1473" s="328"/>
      <c r="CJ1473" s="290"/>
      <c r="CK1473" s="289"/>
      <c r="CL1473" s="279"/>
      <c r="CM1473" s="328"/>
      <c r="CN1473" s="290"/>
      <c r="CO1473" s="289"/>
      <c r="CP1473" s="279"/>
      <c r="CQ1473" s="328"/>
      <c r="CR1473" s="290"/>
      <c r="CS1473" s="289"/>
      <c r="CT1473" s="279"/>
      <c r="CU1473" s="328"/>
      <c r="CV1473" s="328"/>
      <c r="CW1473" s="290"/>
      <c r="CX1473" s="289"/>
      <c r="CY1473" s="279"/>
      <c r="CZ1473" s="328"/>
      <c r="DA1473" s="328"/>
      <c r="DB1473" s="290"/>
      <c r="DC1473" s="289"/>
      <c r="DD1473" s="279"/>
      <c r="DE1473" s="328"/>
      <c r="DF1473" s="328"/>
      <c r="DG1473" s="290"/>
      <c r="DH1473" s="289"/>
      <c r="DI1473" s="284"/>
      <c r="DP1473" s="165"/>
      <c r="DQ1473" s="165"/>
      <c r="DR1473" s="165"/>
      <c r="ED1473" s="165"/>
      <c r="EE1473" s="165"/>
      <c r="EF1473" s="165"/>
      <c r="EG1473" s="165"/>
      <c r="EH1473" s="166"/>
      <c r="EI1473" s="165"/>
      <c r="EJ1473" s="164"/>
      <c r="EK1473" s="164"/>
      <c r="EL1473" s="278"/>
      <c r="EM1473" s="278"/>
      <c r="EN1473" s="278"/>
      <c r="EO1473" s="278"/>
      <c r="EP1473" s="278"/>
      <c r="EQ1473" s="278"/>
      <c r="ER1473" s="165"/>
      <c r="ES1473" s="166"/>
      <c r="ET1473" s="166"/>
      <c r="EU1473" s="166"/>
      <c r="EV1473" s="166"/>
      <c r="EW1473" s="166"/>
      <c r="EX1473" s="284"/>
    </row>
    <row r="1474" spans="1:154" ht="13" hidden="1" customHeight="1">
      <c r="A1474" s="160" t="s">
        <v>2003</v>
      </c>
      <c r="B1474" s="160">
        <v>10474</v>
      </c>
      <c r="C1474" s="160">
        <v>666159</v>
      </c>
      <c r="D1474" s="160">
        <v>20369</v>
      </c>
      <c r="E1474" s="160" t="s">
        <v>239</v>
      </c>
      <c r="F1474" s="160" t="s">
        <v>239</v>
      </c>
      <c r="H1474" s="162" t="s">
        <v>2443</v>
      </c>
      <c r="I1474" s="162" t="s">
        <v>531</v>
      </c>
      <c r="J1474" s="161">
        <v>26</v>
      </c>
      <c r="K1474" s="161">
        <v>1</v>
      </c>
      <c r="M1474" s="184" t="s">
        <v>837</v>
      </c>
      <c r="Z1474" s="163"/>
      <c r="AS1474" s="278"/>
      <c r="AT1474" s="278"/>
      <c r="AU1474" s="278"/>
      <c r="AV1474" s="278"/>
      <c r="AW1474" s="278"/>
      <c r="AX1474" s="278"/>
      <c r="AY1474" s="456"/>
      <c r="AZ1474" s="278"/>
      <c r="BA1474" s="278"/>
      <c r="BB1474" s="278"/>
      <c r="BC1474" s="278"/>
      <c r="BD1474" s="164"/>
      <c r="BE1474" s="164"/>
      <c r="BF1474" s="164"/>
      <c r="BG1474" s="164"/>
      <c r="BH1474" s="164"/>
      <c r="BI1474" s="164"/>
      <c r="BJ1474" s="165"/>
      <c r="BK1474" s="164"/>
      <c r="BL1474" s="165"/>
      <c r="BM1474" s="165"/>
      <c r="BN1474" s="165"/>
      <c r="BO1474" s="165"/>
      <c r="BP1474" s="165"/>
      <c r="BQ1474" s="165"/>
      <c r="BR1474" s="165"/>
      <c r="BS1474" s="284"/>
      <c r="BT1474" s="289"/>
      <c r="BU1474" s="279"/>
      <c r="BV1474" s="290"/>
      <c r="BW1474" s="289"/>
      <c r="BX1474" s="289"/>
      <c r="BY1474" s="289"/>
      <c r="BZ1474" s="289"/>
      <c r="CA1474" s="279"/>
      <c r="CB1474" s="290"/>
      <c r="CC1474" s="289"/>
      <c r="CD1474" s="279"/>
      <c r="CE1474" s="328"/>
      <c r="CF1474" s="290"/>
      <c r="CG1474" s="289"/>
      <c r="CH1474" s="279"/>
      <c r="CI1474" s="328"/>
      <c r="CJ1474" s="290"/>
      <c r="CK1474" s="289"/>
      <c r="CL1474" s="279"/>
      <c r="CM1474" s="328"/>
      <c r="CN1474" s="290"/>
      <c r="CO1474" s="289"/>
      <c r="CP1474" s="279"/>
      <c r="CQ1474" s="328"/>
      <c r="CR1474" s="290"/>
      <c r="CS1474" s="289"/>
      <c r="CT1474" s="279"/>
      <c r="CU1474" s="328"/>
      <c r="CV1474" s="328"/>
      <c r="CW1474" s="290"/>
      <c r="CX1474" s="289"/>
      <c r="CY1474" s="279"/>
      <c r="CZ1474" s="328"/>
      <c r="DA1474" s="328"/>
      <c r="DB1474" s="290"/>
      <c r="DC1474" s="289"/>
      <c r="DD1474" s="279"/>
      <c r="DE1474" s="328"/>
      <c r="DF1474" s="328"/>
      <c r="DG1474" s="290"/>
      <c r="DH1474" s="289"/>
      <c r="DI1474" s="284"/>
      <c r="DP1474" s="165"/>
      <c r="DQ1474" s="165"/>
      <c r="DR1474" s="165"/>
      <c r="ED1474" s="165"/>
      <c r="EE1474" s="165"/>
      <c r="EF1474" s="165"/>
      <c r="EG1474" s="165"/>
      <c r="EH1474" s="166"/>
      <c r="EI1474" s="165"/>
      <c r="EJ1474" s="164"/>
      <c r="EK1474" s="164"/>
      <c r="EL1474" s="278"/>
      <c r="EM1474" s="278"/>
      <c r="EN1474" s="278"/>
      <c r="EO1474" s="278"/>
      <c r="EP1474" s="278"/>
      <c r="EQ1474" s="278"/>
      <c r="ER1474" s="165"/>
      <c r="ES1474" s="166"/>
      <c r="ET1474" s="166"/>
      <c r="EU1474" s="166"/>
      <c r="EV1474" s="166"/>
      <c r="EW1474" s="166"/>
      <c r="EX1474" s="284"/>
    </row>
    <row r="1475" spans="1:154" ht="13" hidden="1" customHeight="1">
      <c r="A1475" s="160" t="s">
        <v>2003</v>
      </c>
      <c r="B1475" s="160">
        <v>11888</v>
      </c>
      <c r="C1475" s="160">
        <v>676596</v>
      </c>
      <c r="D1475" s="160">
        <v>20418</v>
      </c>
      <c r="E1475" s="160" t="s">
        <v>438</v>
      </c>
      <c r="F1475" s="160" t="s">
        <v>438</v>
      </c>
      <c r="H1475" s="162" t="s">
        <v>1699</v>
      </c>
      <c r="I1475" s="162" t="s">
        <v>533</v>
      </c>
      <c r="J1475" s="161">
        <v>28</v>
      </c>
      <c r="K1475" s="161">
        <v>1</v>
      </c>
      <c r="M1475" s="184" t="s">
        <v>46</v>
      </c>
      <c r="Z1475" s="163"/>
      <c r="AS1475" s="278"/>
      <c r="AT1475" s="278"/>
      <c r="AU1475" s="278"/>
      <c r="AV1475" s="278"/>
      <c r="AW1475" s="278"/>
      <c r="AX1475" s="278"/>
      <c r="AY1475" s="456"/>
      <c r="AZ1475" s="278"/>
      <c r="BA1475" s="278"/>
      <c r="BB1475" s="278"/>
      <c r="BC1475" s="278"/>
      <c r="BD1475" s="164"/>
      <c r="BE1475" s="164"/>
      <c r="BF1475" s="164"/>
      <c r="BG1475" s="164"/>
      <c r="BH1475" s="164"/>
      <c r="BI1475" s="164"/>
      <c r="BJ1475" s="165"/>
      <c r="BK1475" s="164"/>
      <c r="BL1475" s="165"/>
      <c r="BM1475" s="165"/>
      <c r="BN1475" s="165"/>
      <c r="BO1475" s="165"/>
      <c r="BP1475" s="165"/>
      <c r="BQ1475" s="165"/>
      <c r="BR1475" s="165"/>
      <c r="BS1475" s="284"/>
      <c r="BT1475" s="289"/>
      <c r="BU1475" s="279"/>
      <c r="BV1475" s="290"/>
      <c r="BW1475" s="289"/>
      <c r="BX1475" s="289"/>
      <c r="BY1475" s="289"/>
      <c r="BZ1475" s="289"/>
      <c r="CA1475" s="279"/>
      <c r="CB1475" s="290"/>
      <c r="CC1475" s="289"/>
      <c r="CD1475" s="279"/>
      <c r="CE1475" s="328"/>
      <c r="CF1475" s="290"/>
      <c r="CG1475" s="289"/>
      <c r="CH1475" s="279"/>
      <c r="CI1475" s="328"/>
      <c r="CJ1475" s="290"/>
      <c r="CK1475" s="289"/>
      <c r="CL1475" s="279"/>
      <c r="CM1475" s="328"/>
      <c r="CN1475" s="290"/>
      <c r="CO1475" s="289"/>
      <c r="CP1475" s="279"/>
      <c r="CQ1475" s="328"/>
      <c r="CR1475" s="290"/>
      <c r="CS1475" s="289"/>
      <c r="CT1475" s="279"/>
      <c r="CU1475" s="328"/>
      <c r="CV1475" s="328"/>
      <c r="CW1475" s="290"/>
      <c r="CX1475" s="289"/>
      <c r="CY1475" s="279"/>
      <c r="CZ1475" s="328"/>
      <c r="DA1475" s="328"/>
      <c r="DB1475" s="290"/>
      <c r="DC1475" s="289"/>
      <c r="DD1475" s="279"/>
      <c r="DE1475" s="328"/>
      <c r="DF1475" s="328"/>
      <c r="DG1475" s="290"/>
      <c r="DH1475" s="289"/>
      <c r="DI1475" s="284"/>
      <c r="DP1475" s="165"/>
      <c r="DQ1475" s="165"/>
      <c r="DR1475" s="165"/>
      <c r="ED1475" s="165"/>
      <c r="EE1475" s="165"/>
      <c r="EF1475" s="165"/>
      <c r="EG1475" s="165"/>
      <c r="EH1475" s="166"/>
      <c r="EI1475" s="165"/>
      <c r="EJ1475" s="164"/>
      <c r="EK1475" s="164"/>
      <c r="EL1475" s="278"/>
      <c r="EM1475" s="278"/>
      <c r="EN1475" s="278"/>
      <c r="EO1475" s="278"/>
      <c r="EP1475" s="278"/>
      <c r="EQ1475" s="278"/>
      <c r="ER1475" s="165"/>
      <c r="ES1475" s="166"/>
      <c r="ET1475" s="166"/>
      <c r="EU1475" s="166"/>
      <c r="EV1475" s="166"/>
      <c r="EW1475" s="166"/>
      <c r="EX1475" s="284"/>
    </row>
    <row r="1476" spans="1:154" ht="13" hidden="1" customHeight="1">
      <c r="A1476" s="160" t="s">
        <v>2003</v>
      </c>
      <c r="B1476" s="160">
        <v>12273</v>
      </c>
      <c r="C1476" s="160">
        <v>661527</v>
      </c>
      <c r="D1476" s="160">
        <v>21045</v>
      </c>
      <c r="E1476" s="160" t="s">
        <v>614</v>
      </c>
      <c r="F1476" s="160" t="s">
        <v>614</v>
      </c>
      <c r="H1476" s="162" t="s">
        <v>176</v>
      </c>
      <c r="I1476" s="162" t="s">
        <v>602</v>
      </c>
      <c r="J1476" s="161">
        <v>29</v>
      </c>
      <c r="K1476" s="161">
        <v>1</v>
      </c>
      <c r="M1476" s="184" t="s">
        <v>837</v>
      </c>
      <c r="Z1476" s="163"/>
      <c r="AS1476" s="278"/>
      <c r="AT1476" s="278"/>
      <c r="AU1476" s="278"/>
      <c r="AV1476" s="278"/>
      <c r="AW1476" s="278"/>
      <c r="AX1476" s="278"/>
      <c r="AY1476" s="456"/>
      <c r="AZ1476" s="278"/>
      <c r="BA1476" s="278"/>
      <c r="BB1476" s="278"/>
      <c r="BC1476" s="278"/>
      <c r="BD1476" s="164"/>
      <c r="BE1476" s="164"/>
      <c r="BF1476" s="164"/>
      <c r="BG1476" s="164"/>
      <c r="BH1476" s="164"/>
      <c r="BI1476" s="164"/>
      <c r="BJ1476" s="165"/>
      <c r="BK1476" s="164"/>
      <c r="BL1476" s="165"/>
      <c r="BM1476" s="165"/>
      <c r="BN1476" s="165"/>
      <c r="BO1476" s="165"/>
      <c r="BP1476" s="165"/>
      <c r="BQ1476" s="165"/>
      <c r="BR1476" s="165"/>
      <c r="BS1476" s="284"/>
      <c r="BT1476" s="289"/>
      <c r="BU1476" s="279"/>
      <c r="BV1476" s="290"/>
      <c r="BW1476" s="289"/>
      <c r="BX1476" s="289"/>
      <c r="BY1476" s="289"/>
      <c r="BZ1476" s="289"/>
      <c r="CA1476" s="279"/>
      <c r="CB1476" s="290"/>
      <c r="CC1476" s="289"/>
      <c r="CD1476" s="279"/>
      <c r="CE1476" s="328"/>
      <c r="CF1476" s="290"/>
      <c r="CG1476" s="289"/>
      <c r="CH1476" s="279"/>
      <c r="CI1476" s="328"/>
      <c r="CJ1476" s="290"/>
      <c r="CK1476" s="289"/>
      <c r="CL1476" s="279"/>
      <c r="CM1476" s="328"/>
      <c r="CN1476" s="290"/>
      <c r="CO1476" s="289"/>
      <c r="CP1476" s="279"/>
      <c r="CQ1476" s="328"/>
      <c r="CR1476" s="290"/>
      <c r="CS1476" s="289"/>
      <c r="CT1476" s="279"/>
      <c r="CU1476" s="328"/>
      <c r="CV1476" s="328"/>
      <c r="CW1476" s="290"/>
      <c r="CX1476" s="289"/>
      <c r="CY1476" s="279"/>
      <c r="CZ1476" s="328"/>
      <c r="DA1476" s="328"/>
      <c r="DB1476" s="290"/>
      <c r="DC1476" s="289"/>
      <c r="DD1476" s="279"/>
      <c r="DE1476" s="328"/>
      <c r="DF1476" s="328"/>
      <c r="DG1476" s="290"/>
      <c r="DH1476" s="289"/>
      <c r="DI1476" s="284"/>
      <c r="DP1476" s="165"/>
      <c r="DQ1476" s="165"/>
      <c r="DR1476" s="165"/>
      <c r="ED1476" s="165"/>
      <c r="EE1476" s="165"/>
      <c r="EF1476" s="165"/>
      <c r="EG1476" s="165"/>
      <c r="EH1476" s="166"/>
      <c r="EI1476" s="165"/>
      <c r="EJ1476" s="164"/>
      <c r="EK1476" s="164"/>
      <c r="EL1476" s="278"/>
      <c r="EM1476" s="278"/>
      <c r="EN1476" s="278"/>
      <c r="EO1476" s="278"/>
      <c r="EP1476" s="278"/>
      <c r="EQ1476" s="278"/>
      <c r="ER1476" s="165"/>
      <c r="ES1476" s="166"/>
      <c r="ET1476" s="166"/>
      <c r="EU1476" s="166"/>
      <c r="EV1476" s="166"/>
      <c r="EW1476" s="166"/>
      <c r="EX1476" s="284"/>
    </row>
    <row r="1477" spans="1:154" ht="13" hidden="1" customHeight="1">
      <c r="A1477" s="160" t="s">
        <v>2003</v>
      </c>
      <c r="B1477" s="160">
        <v>11715</v>
      </c>
      <c r="C1477" s="160">
        <v>666204</v>
      </c>
      <c r="D1477" s="160">
        <v>21170</v>
      </c>
      <c r="E1477" s="160" t="s">
        <v>354</v>
      </c>
      <c r="F1477" s="160" t="s">
        <v>354</v>
      </c>
      <c r="H1477" s="162" t="s">
        <v>346</v>
      </c>
      <c r="I1477" s="162" t="s">
        <v>1754</v>
      </c>
      <c r="J1477" s="161">
        <v>30</v>
      </c>
      <c r="K1477" s="161">
        <v>1</v>
      </c>
      <c r="M1477" s="184" t="s">
        <v>837</v>
      </c>
      <c r="Z1477" s="163"/>
      <c r="AS1477" s="278"/>
      <c r="AT1477" s="278"/>
      <c r="AU1477" s="278"/>
      <c r="AV1477" s="278"/>
      <c r="AW1477" s="278"/>
      <c r="AX1477" s="278"/>
      <c r="AY1477" s="456"/>
      <c r="AZ1477" s="278"/>
      <c r="BA1477" s="278"/>
      <c r="BB1477" s="278"/>
      <c r="BC1477" s="278"/>
      <c r="BD1477" s="164"/>
      <c r="BE1477" s="164"/>
      <c r="BF1477" s="164"/>
      <c r="BG1477" s="164"/>
      <c r="BH1477" s="164"/>
      <c r="BI1477" s="164"/>
      <c r="BJ1477" s="165"/>
      <c r="BK1477" s="164"/>
      <c r="BL1477" s="165"/>
      <c r="BM1477" s="165"/>
      <c r="BN1477" s="165"/>
      <c r="BO1477" s="165"/>
      <c r="BP1477" s="165"/>
      <c r="BQ1477" s="165"/>
      <c r="BR1477" s="165"/>
      <c r="BS1477" s="284"/>
      <c r="BT1477" s="289"/>
      <c r="BU1477" s="279"/>
      <c r="BV1477" s="290"/>
      <c r="BW1477" s="289"/>
      <c r="BX1477" s="289"/>
      <c r="BY1477" s="289"/>
      <c r="BZ1477" s="289"/>
      <c r="CA1477" s="279"/>
      <c r="CB1477" s="290"/>
      <c r="CC1477" s="289"/>
      <c r="CD1477" s="279"/>
      <c r="CE1477" s="328"/>
      <c r="CF1477" s="290"/>
      <c r="CG1477" s="289"/>
      <c r="CH1477" s="279"/>
      <c r="CI1477" s="328"/>
      <c r="CJ1477" s="290"/>
      <c r="CK1477" s="289"/>
      <c r="CL1477" s="279"/>
      <c r="CM1477" s="328"/>
      <c r="CN1477" s="290"/>
      <c r="CO1477" s="289"/>
      <c r="CP1477" s="279"/>
      <c r="CQ1477" s="328"/>
      <c r="CR1477" s="290"/>
      <c r="CS1477" s="289"/>
      <c r="CT1477" s="279"/>
      <c r="CU1477" s="328"/>
      <c r="CV1477" s="328"/>
      <c r="CW1477" s="290"/>
      <c r="CX1477" s="289"/>
      <c r="CY1477" s="279"/>
      <c r="CZ1477" s="328"/>
      <c r="DA1477" s="328"/>
      <c r="DB1477" s="290"/>
      <c r="DC1477" s="289"/>
      <c r="DD1477" s="279"/>
      <c r="DE1477" s="328"/>
      <c r="DF1477" s="328"/>
      <c r="DG1477" s="290"/>
      <c r="DH1477" s="289"/>
      <c r="DI1477" s="284"/>
      <c r="DP1477" s="165"/>
      <c r="DQ1477" s="165"/>
      <c r="DR1477" s="165"/>
      <c r="ED1477" s="165"/>
      <c r="EE1477" s="165"/>
      <c r="EF1477" s="165"/>
      <c r="EG1477" s="165"/>
      <c r="EH1477" s="166"/>
      <c r="EI1477" s="165"/>
      <c r="EJ1477" s="164"/>
      <c r="EK1477" s="164"/>
      <c r="EL1477" s="278"/>
      <c r="EM1477" s="278"/>
      <c r="EN1477" s="278"/>
      <c r="EO1477" s="278"/>
      <c r="EP1477" s="278"/>
      <c r="EQ1477" s="278"/>
      <c r="ER1477" s="165"/>
      <c r="ES1477" s="166"/>
      <c r="ET1477" s="166"/>
      <c r="EU1477" s="166"/>
      <c r="EV1477" s="166"/>
      <c r="EW1477" s="166"/>
      <c r="EX1477" s="284"/>
    </row>
    <row r="1478" spans="1:154" ht="13" hidden="1" customHeight="1">
      <c r="A1478" s="160" t="s">
        <v>2003</v>
      </c>
      <c r="B1478" s="160">
        <v>12725</v>
      </c>
      <c r="C1478" s="160">
        <v>641585</v>
      </c>
      <c r="D1478" s="160">
        <v>21212</v>
      </c>
      <c r="E1478" s="160" t="s">
        <v>614</v>
      </c>
      <c r="F1478" s="160" t="s">
        <v>614</v>
      </c>
      <c r="H1478" s="162" t="s">
        <v>1250</v>
      </c>
      <c r="I1478" s="162" t="s">
        <v>1670</v>
      </c>
      <c r="J1478" s="160">
        <v>29</v>
      </c>
      <c r="K1478" s="161">
        <v>1</v>
      </c>
      <c r="M1478" s="184" t="s">
        <v>837</v>
      </c>
      <c r="Z1478" s="163"/>
      <c r="AS1478" s="278"/>
      <c r="AT1478" s="278"/>
      <c r="AU1478" s="278"/>
      <c r="AV1478" s="278"/>
      <c r="AW1478" s="278"/>
      <c r="AX1478" s="278"/>
      <c r="AY1478" s="456"/>
      <c r="AZ1478" s="278"/>
      <c r="BA1478" s="278"/>
      <c r="BB1478" s="278"/>
      <c r="BC1478" s="278"/>
      <c r="BD1478" s="164"/>
      <c r="BE1478" s="164"/>
      <c r="BF1478" s="164"/>
      <c r="BG1478" s="164"/>
      <c r="BH1478" s="164"/>
      <c r="BI1478" s="164"/>
      <c r="BJ1478" s="165"/>
      <c r="BK1478" s="164"/>
      <c r="BL1478" s="165"/>
      <c r="BM1478" s="165"/>
      <c r="BN1478" s="165"/>
      <c r="BO1478" s="165"/>
      <c r="BP1478" s="165"/>
      <c r="BQ1478" s="165"/>
      <c r="BR1478" s="165"/>
      <c r="BS1478" s="284"/>
      <c r="BT1478" s="289"/>
      <c r="BU1478" s="279"/>
      <c r="BV1478" s="290"/>
      <c r="BW1478" s="289"/>
      <c r="BX1478" s="289"/>
      <c r="BY1478" s="289"/>
      <c r="BZ1478" s="289"/>
      <c r="CA1478" s="279"/>
      <c r="CB1478" s="290"/>
      <c r="CC1478" s="289"/>
      <c r="CD1478" s="279"/>
      <c r="CE1478" s="328"/>
      <c r="CF1478" s="290"/>
      <c r="CG1478" s="289"/>
      <c r="CH1478" s="279"/>
      <c r="CI1478" s="328"/>
      <c r="CJ1478" s="290"/>
      <c r="CK1478" s="289"/>
      <c r="CL1478" s="279"/>
      <c r="CM1478" s="328"/>
      <c r="CN1478" s="290"/>
      <c r="CO1478" s="289"/>
      <c r="CP1478" s="279"/>
      <c r="CQ1478" s="328"/>
      <c r="CR1478" s="290"/>
      <c r="CS1478" s="289"/>
      <c r="CT1478" s="279"/>
      <c r="CU1478" s="328"/>
      <c r="CV1478" s="328"/>
      <c r="CW1478" s="290"/>
      <c r="CX1478" s="289"/>
      <c r="CY1478" s="279"/>
      <c r="CZ1478" s="328"/>
      <c r="DA1478" s="328"/>
      <c r="DB1478" s="290"/>
      <c r="DC1478" s="289"/>
      <c r="DD1478" s="279"/>
      <c r="DE1478" s="328"/>
      <c r="DF1478" s="328"/>
      <c r="DG1478" s="290"/>
      <c r="DH1478" s="289"/>
      <c r="DI1478" s="284"/>
      <c r="DP1478" s="165"/>
      <c r="DQ1478" s="165"/>
      <c r="DR1478" s="165"/>
      <c r="ED1478" s="165"/>
      <c r="EE1478" s="165"/>
      <c r="EF1478" s="165"/>
      <c r="EG1478" s="165"/>
      <c r="EH1478" s="166"/>
      <c r="EI1478" s="165"/>
      <c r="EJ1478" s="164"/>
      <c r="EK1478" s="164"/>
      <c r="EL1478" s="278"/>
      <c r="EM1478" s="278"/>
      <c r="EN1478" s="278"/>
      <c r="EO1478" s="278"/>
      <c r="EP1478" s="278"/>
      <c r="EQ1478" s="278"/>
      <c r="ER1478" s="165"/>
      <c r="ES1478" s="166"/>
      <c r="ET1478" s="166"/>
      <c r="EU1478" s="166"/>
      <c r="EV1478" s="166"/>
      <c r="EW1478" s="166"/>
      <c r="EX1478" s="284"/>
    </row>
    <row r="1479" spans="1:154" ht="13" hidden="1" customHeight="1">
      <c r="A1479" s="160" t="s">
        <v>2003</v>
      </c>
      <c r="B1479" s="160">
        <v>11354</v>
      </c>
      <c r="C1479" s="160">
        <v>665622</v>
      </c>
      <c r="D1479" s="160">
        <v>21649</v>
      </c>
      <c r="E1479" s="160" t="s">
        <v>354</v>
      </c>
      <c r="F1479" s="160" t="s">
        <v>354</v>
      </c>
      <c r="H1479" s="162" t="s">
        <v>1807</v>
      </c>
      <c r="I1479" s="162" t="s">
        <v>589</v>
      </c>
      <c r="J1479" s="160">
        <v>25</v>
      </c>
      <c r="K1479" s="161">
        <v>1</v>
      </c>
      <c r="M1479" s="184" t="s">
        <v>837</v>
      </c>
      <c r="Z1479" s="163"/>
      <c r="AS1479" s="278"/>
      <c r="AT1479" s="278"/>
      <c r="AU1479" s="278"/>
      <c r="AV1479" s="278"/>
      <c r="AW1479" s="278"/>
      <c r="AX1479" s="278"/>
      <c r="AY1479" s="456"/>
      <c r="AZ1479" s="278"/>
      <c r="BA1479" s="278"/>
      <c r="BB1479" s="278"/>
      <c r="BC1479" s="278"/>
      <c r="BD1479" s="164"/>
      <c r="BE1479" s="164"/>
      <c r="BF1479" s="164"/>
      <c r="BG1479" s="164"/>
      <c r="BH1479" s="164"/>
      <c r="BI1479" s="164"/>
      <c r="BJ1479" s="165"/>
      <c r="BK1479" s="164"/>
      <c r="BL1479" s="165"/>
      <c r="BM1479" s="165"/>
      <c r="BN1479" s="165"/>
      <c r="BO1479" s="165"/>
      <c r="BP1479" s="165"/>
      <c r="BQ1479" s="165"/>
      <c r="BR1479" s="165"/>
      <c r="BS1479" s="284"/>
      <c r="BT1479" s="289"/>
      <c r="BU1479" s="279"/>
      <c r="BV1479" s="290"/>
      <c r="BW1479" s="289"/>
      <c r="BX1479" s="289"/>
      <c r="BY1479" s="289"/>
      <c r="BZ1479" s="289"/>
      <c r="CA1479" s="279"/>
      <c r="CB1479" s="290"/>
      <c r="CC1479" s="289"/>
      <c r="CD1479" s="279"/>
      <c r="CE1479" s="328"/>
      <c r="CF1479" s="290"/>
      <c r="CG1479" s="289"/>
      <c r="CH1479" s="279"/>
      <c r="CI1479" s="328"/>
      <c r="CJ1479" s="290"/>
      <c r="CK1479" s="289"/>
      <c r="CL1479" s="279"/>
      <c r="CM1479" s="328"/>
      <c r="CN1479" s="290"/>
      <c r="CO1479" s="289"/>
      <c r="CP1479" s="279"/>
      <c r="CQ1479" s="328"/>
      <c r="CR1479" s="290"/>
      <c r="CS1479" s="289"/>
      <c r="CT1479" s="279"/>
      <c r="CU1479" s="328"/>
      <c r="CV1479" s="328"/>
      <c r="CW1479" s="290"/>
      <c r="CX1479" s="289"/>
      <c r="CY1479" s="279"/>
      <c r="CZ1479" s="328"/>
      <c r="DA1479" s="328"/>
      <c r="DB1479" s="290"/>
      <c r="DC1479" s="289"/>
      <c r="DD1479" s="279"/>
      <c r="DE1479" s="328"/>
      <c r="DF1479" s="328"/>
      <c r="DG1479" s="290"/>
      <c r="DH1479" s="289"/>
      <c r="DI1479" s="284"/>
      <c r="DP1479" s="165"/>
      <c r="DQ1479" s="165"/>
      <c r="DR1479" s="165"/>
      <c r="ED1479" s="165"/>
      <c r="EE1479" s="165"/>
      <c r="EF1479" s="165"/>
      <c r="EG1479" s="165"/>
      <c r="EH1479" s="166"/>
      <c r="EI1479" s="165"/>
      <c r="EJ1479" s="164"/>
      <c r="EK1479" s="164"/>
      <c r="EL1479" s="278"/>
      <c r="EM1479" s="278"/>
      <c r="EN1479" s="278"/>
      <c r="EO1479" s="278"/>
      <c r="EP1479" s="278"/>
      <c r="EQ1479" s="278"/>
      <c r="ER1479" s="165"/>
      <c r="ES1479" s="166"/>
      <c r="ET1479" s="166"/>
      <c r="EU1479" s="166"/>
      <c r="EV1479" s="166"/>
      <c r="EW1479" s="166"/>
      <c r="EX1479" s="284"/>
    </row>
    <row r="1480" spans="1:154" ht="13" hidden="1" customHeight="1">
      <c r="A1480" s="160" t="s">
        <v>2003</v>
      </c>
      <c r="B1480" s="160">
        <v>12251</v>
      </c>
      <c r="C1480" s="160">
        <v>665896</v>
      </c>
      <c r="D1480" s="160">
        <v>21761</v>
      </c>
      <c r="E1480" s="160" t="s">
        <v>18</v>
      </c>
      <c r="F1480" s="160" t="s">
        <v>18</v>
      </c>
      <c r="H1480" s="162" t="s">
        <v>309</v>
      </c>
      <c r="I1480" s="162" t="s">
        <v>565</v>
      </c>
      <c r="J1480" s="161">
        <v>28</v>
      </c>
      <c r="K1480" s="161">
        <v>1</v>
      </c>
      <c r="M1480" s="184" t="s">
        <v>837</v>
      </c>
      <c r="Z1480" s="163"/>
      <c r="AS1480" s="278"/>
      <c r="AT1480" s="278"/>
      <c r="AU1480" s="278"/>
      <c r="AV1480" s="278"/>
      <c r="AW1480" s="278"/>
      <c r="AX1480" s="278"/>
      <c r="AY1480" s="456"/>
      <c r="AZ1480" s="278"/>
      <c r="BA1480" s="278"/>
      <c r="BB1480" s="278"/>
      <c r="BC1480" s="278"/>
      <c r="BD1480" s="164"/>
      <c r="BE1480" s="164"/>
      <c r="BF1480" s="164"/>
      <c r="BG1480" s="164"/>
      <c r="BH1480" s="164"/>
      <c r="BI1480" s="164"/>
      <c r="BJ1480" s="165"/>
      <c r="BK1480" s="164"/>
      <c r="BL1480" s="165"/>
      <c r="BM1480" s="165"/>
      <c r="BN1480" s="165"/>
      <c r="BO1480" s="165"/>
      <c r="BP1480" s="165"/>
      <c r="BQ1480" s="165"/>
      <c r="BR1480" s="165"/>
      <c r="BS1480" s="284"/>
      <c r="BT1480" s="289"/>
      <c r="BU1480" s="279"/>
      <c r="BV1480" s="290"/>
      <c r="BW1480" s="289"/>
      <c r="BX1480" s="289"/>
      <c r="BY1480" s="289"/>
      <c r="BZ1480" s="289"/>
      <c r="CA1480" s="279"/>
      <c r="CB1480" s="290"/>
      <c r="CC1480" s="289"/>
      <c r="CD1480" s="279"/>
      <c r="CE1480" s="328"/>
      <c r="CF1480" s="290"/>
      <c r="CG1480" s="289"/>
      <c r="CH1480" s="279"/>
      <c r="CI1480" s="328"/>
      <c r="CJ1480" s="290"/>
      <c r="CK1480" s="289"/>
      <c r="CL1480" s="279"/>
      <c r="CM1480" s="328"/>
      <c r="CN1480" s="290"/>
      <c r="CO1480" s="289"/>
      <c r="CP1480" s="279"/>
      <c r="CQ1480" s="328"/>
      <c r="CR1480" s="290"/>
      <c r="CS1480" s="289"/>
      <c r="CT1480" s="279"/>
      <c r="CU1480" s="328"/>
      <c r="CV1480" s="328"/>
      <c r="CW1480" s="290"/>
      <c r="CX1480" s="289"/>
      <c r="CY1480" s="279"/>
      <c r="CZ1480" s="328"/>
      <c r="DA1480" s="328"/>
      <c r="DB1480" s="290"/>
      <c r="DC1480" s="289"/>
      <c r="DD1480" s="279"/>
      <c r="DE1480" s="328"/>
      <c r="DF1480" s="328"/>
      <c r="DG1480" s="290"/>
      <c r="DH1480" s="289"/>
      <c r="DI1480" s="284"/>
      <c r="DP1480" s="165"/>
      <c r="DQ1480" s="165"/>
      <c r="DR1480" s="165"/>
      <c r="ED1480" s="165"/>
      <c r="EE1480" s="165"/>
      <c r="EF1480" s="165"/>
      <c r="EG1480" s="165"/>
      <c r="EH1480" s="166"/>
      <c r="EI1480" s="165"/>
      <c r="EJ1480" s="164"/>
      <c r="EK1480" s="164"/>
      <c r="EL1480" s="278"/>
      <c r="EM1480" s="278"/>
      <c r="EN1480" s="278"/>
      <c r="EO1480" s="278"/>
      <c r="EP1480" s="278"/>
      <c r="EQ1480" s="278"/>
      <c r="ER1480" s="165"/>
      <c r="ES1480" s="166"/>
      <c r="ET1480" s="166"/>
      <c r="EU1480" s="166"/>
      <c r="EV1480" s="166"/>
      <c r="EW1480" s="166"/>
      <c r="EX1480" s="284"/>
    </row>
    <row r="1481" spans="1:154" ht="13" hidden="1" customHeight="1">
      <c r="A1481" s="160" t="s">
        <v>2003</v>
      </c>
      <c r="B1481" s="160">
        <v>10513</v>
      </c>
      <c r="C1481" s="160">
        <v>666129</v>
      </c>
      <c r="D1481" s="160">
        <v>21844</v>
      </c>
      <c r="E1481" s="160" t="s">
        <v>686</v>
      </c>
      <c r="F1481" s="160" t="s">
        <v>686</v>
      </c>
      <c r="H1481" s="162" t="s">
        <v>307</v>
      </c>
      <c r="I1481" s="162" t="s">
        <v>1711</v>
      </c>
      <c r="J1481" s="161">
        <v>26</v>
      </c>
      <c r="K1481" s="161">
        <v>1</v>
      </c>
      <c r="M1481" s="184" t="s">
        <v>46</v>
      </c>
      <c r="Z1481" s="163"/>
      <c r="AS1481" s="278"/>
      <c r="AT1481" s="278"/>
      <c r="AU1481" s="278"/>
      <c r="AV1481" s="278"/>
      <c r="AW1481" s="278"/>
      <c r="AX1481" s="278"/>
      <c r="AY1481" s="456"/>
      <c r="AZ1481" s="278"/>
      <c r="BA1481" s="278"/>
      <c r="BB1481" s="278"/>
      <c r="BC1481" s="278"/>
      <c r="BD1481" s="164"/>
      <c r="BE1481" s="164"/>
      <c r="BF1481" s="164"/>
      <c r="BG1481" s="164"/>
      <c r="BH1481" s="164"/>
      <c r="BI1481" s="164"/>
      <c r="BJ1481" s="165"/>
      <c r="BK1481" s="164"/>
      <c r="BL1481" s="165"/>
      <c r="BM1481" s="165"/>
      <c r="BN1481" s="165"/>
      <c r="BO1481" s="165"/>
      <c r="BP1481" s="165"/>
      <c r="BQ1481" s="165"/>
      <c r="BR1481" s="165"/>
      <c r="BS1481" s="284"/>
      <c r="BT1481" s="289"/>
      <c r="BU1481" s="279"/>
      <c r="BV1481" s="290"/>
      <c r="BW1481" s="289"/>
      <c r="BX1481" s="289"/>
      <c r="BY1481" s="289"/>
      <c r="BZ1481" s="289"/>
      <c r="CA1481" s="279"/>
      <c r="CB1481" s="290"/>
      <c r="CC1481" s="289"/>
      <c r="CD1481" s="279"/>
      <c r="CE1481" s="328"/>
      <c r="CF1481" s="290"/>
      <c r="CG1481" s="289"/>
      <c r="CH1481" s="279"/>
      <c r="CI1481" s="328"/>
      <c r="CJ1481" s="290"/>
      <c r="CK1481" s="289"/>
      <c r="CL1481" s="279"/>
      <c r="CM1481" s="328"/>
      <c r="CN1481" s="290"/>
      <c r="CO1481" s="289"/>
      <c r="CP1481" s="279"/>
      <c r="CQ1481" s="328"/>
      <c r="CR1481" s="290"/>
      <c r="CS1481" s="289"/>
      <c r="CT1481" s="279"/>
      <c r="CU1481" s="328"/>
      <c r="CV1481" s="328"/>
      <c r="CW1481" s="290"/>
      <c r="CX1481" s="289"/>
      <c r="CY1481" s="279"/>
      <c r="CZ1481" s="328"/>
      <c r="DA1481" s="328"/>
      <c r="DB1481" s="290"/>
      <c r="DC1481" s="289"/>
      <c r="DD1481" s="279"/>
      <c r="DE1481" s="328"/>
      <c r="DF1481" s="328"/>
      <c r="DG1481" s="290"/>
      <c r="DH1481" s="289"/>
      <c r="DI1481" s="284"/>
      <c r="DP1481" s="165"/>
      <c r="DQ1481" s="165"/>
      <c r="DR1481" s="165"/>
      <c r="ED1481" s="165"/>
      <c r="EE1481" s="165"/>
      <c r="EF1481" s="165"/>
      <c r="EG1481" s="165"/>
      <c r="EH1481" s="166"/>
      <c r="EI1481" s="165"/>
      <c r="EJ1481" s="164"/>
      <c r="EK1481" s="164"/>
      <c r="EL1481" s="278"/>
      <c r="EM1481" s="278"/>
      <c r="EN1481" s="278"/>
      <c r="EO1481" s="278"/>
      <c r="EP1481" s="278"/>
      <c r="EQ1481" s="278"/>
      <c r="ER1481" s="165"/>
      <c r="ES1481" s="166"/>
      <c r="ET1481" s="166"/>
      <c r="EU1481" s="166"/>
      <c r="EV1481" s="166"/>
      <c r="EW1481" s="166"/>
      <c r="EX1481" s="284"/>
    </row>
    <row r="1482" spans="1:154" ht="13" hidden="1" customHeight="1">
      <c r="A1482" s="160" t="s">
        <v>2003</v>
      </c>
      <c r="B1482" s="160">
        <v>11879</v>
      </c>
      <c r="C1482" s="160">
        <v>666720</v>
      </c>
      <c r="D1482" s="160">
        <v>21955</v>
      </c>
      <c r="E1482" s="160" t="s">
        <v>3328</v>
      </c>
      <c r="F1482" s="160" t="s">
        <v>470</v>
      </c>
      <c r="H1482" s="162" t="s">
        <v>165</v>
      </c>
      <c r="I1482" s="162" t="s">
        <v>2975</v>
      </c>
      <c r="J1482" s="160">
        <v>26</v>
      </c>
      <c r="K1482" s="161">
        <v>1</v>
      </c>
      <c r="M1482" s="184" t="s">
        <v>837</v>
      </c>
      <c r="Z1482" s="163"/>
      <c r="AS1482" s="278"/>
      <c r="AT1482" s="278"/>
      <c r="AU1482" s="278"/>
      <c r="AV1482" s="278"/>
      <c r="AW1482" s="278"/>
      <c r="AX1482" s="278"/>
      <c r="AY1482" s="456"/>
      <c r="AZ1482" s="278"/>
      <c r="BA1482" s="278"/>
      <c r="BB1482" s="278"/>
      <c r="BC1482" s="278"/>
      <c r="BD1482" s="164"/>
      <c r="BE1482" s="164"/>
      <c r="BF1482" s="164"/>
      <c r="BG1482" s="164"/>
      <c r="BH1482" s="164"/>
      <c r="BI1482" s="164"/>
      <c r="BJ1482" s="165"/>
      <c r="BK1482" s="164"/>
      <c r="BL1482" s="165"/>
      <c r="BM1482" s="165"/>
      <c r="BN1482" s="165"/>
      <c r="BO1482" s="165"/>
      <c r="BP1482" s="165"/>
      <c r="BQ1482" s="165"/>
      <c r="BR1482" s="165"/>
      <c r="BS1482" s="284"/>
      <c r="BT1482" s="289"/>
      <c r="BU1482" s="279"/>
      <c r="BV1482" s="290"/>
      <c r="BW1482" s="289"/>
      <c r="BX1482" s="289"/>
      <c r="BY1482" s="289"/>
      <c r="BZ1482" s="289"/>
      <c r="CA1482" s="279"/>
      <c r="CB1482" s="290"/>
      <c r="CC1482" s="289"/>
      <c r="CD1482" s="279"/>
      <c r="CE1482" s="328"/>
      <c r="CF1482" s="290"/>
      <c r="CG1482" s="289"/>
      <c r="CH1482" s="279"/>
      <c r="CI1482" s="328"/>
      <c r="CJ1482" s="290"/>
      <c r="CK1482" s="289"/>
      <c r="CL1482" s="279"/>
      <c r="CM1482" s="328"/>
      <c r="CN1482" s="290"/>
      <c r="CO1482" s="289"/>
      <c r="CP1482" s="279"/>
      <c r="CQ1482" s="328"/>
      <c r="CR1482" s="290"/>
      <c r="CS1482" s="289"/>
      <c r="CT1482" s="279"/>
      <c r="CU1482" s="328"/>
      <c r="CV1482" s="328"/>
      <c r="CW1482" s="290"/>
      <c r="CX1482" s="289"/>
      <c r="CY1482" s="279"/>
      <c r="CZ1482" s="328"/>
      <c r="DA1482" s="328"/>
      <c r="DB1482" s="290"/>
      <c r="DC1482" s="289"/>
      <c r="DD1482" s="279"/>
      <c r="DE1482" s="328"/>
      <c r="DF1482" s="328"/>
      <c r="DG1482" s="290"/>
      <c r="DH1482" s="289"/>
      <c r="DI1482" s="284"/>
      <c r="DP1482" s="165"/>
      <c r="DQ1482" s="165"/>
      <c r="DR1482" s="165"/>
      <c r="ED1482" s="165"/>
      <c r="EE1482" s="165"/>
      <c r="EF1482" s="165"/>
      <c r="EG1482" s="165"/>
      <c r="EH1482" s="166"/>
      <c r="EI1482" s="165"/>
      <c r="EJ1482" s="164"/>
      <c r="EK1482" s="164"/>
      <c r="EL1482" s="278"/>
      <c r="EM1482" s="278"/>
      <c r="EN1482" s="278"/>
      <c r="EO1482" s="278"/>
      <c r="EP1482" s="278"/>
      <c r="EQ1482" s="278"/>
      <c r="ER1482" s="165"/>
      <c r="ES1482" s="166"/>
      <c r="ET1482" s="166"/>
      <c r="EU1482" s="166"/>
      <c r="EV1482" s="166"/>
      <c r="EW1482" s="166"/>
      <c r="EX1482" s="284"/>
    </row>
    <row r="1483" spans="1:154" ht="13" hidden="1" customHeight="1">
      <c r="A1483" s="160" t="s">
        <v>2003</v>
      </c>
      <c r="B1483" s="160">
        <v>12259</v>
      </c>
      <c r="C1483" s="160">
        <v>667725</v>
      </c>
      <c r="D1483" s="160">
        <v>22092</v>
      </c>
      <c r="E1483" s="160" t="s">
        <v>686</v>
      </c>
      <c r="F1483" s="160" t="s">
        <v>686</v>
      </c>
      <c r="H1483" s="162" t="s">
        <v>571</v>
      </c>
      <c r="I1483" s="162" t="s">
        <v>547</v>
      </c>
      <c r="J1483" s="161">
        <v>27</v>
      </c>
      <c r="K1483" s="161">
        <v>1</v>
      </c>
      <c r="M1483" s="184" t="s">
        <v>837</v>
      </c>
      <c r="Z1483" s="163"/>
      <c r="AS1483" s="278"/>
      <c r="AT1483" s="278"/>
      <c r="AU1483" s="278"/>
      <c r="AV1483" s="278"/>
      <c r="AW1483" s="278"/>
      <c r="AX1483" s="278"/>
      <c r="AY1483" s="456"/>
      <c r="AZ1483" s="278"/>
      <c r="BA1483" s="278"/>
      <c r="BB1483" s="278"/>
      <c r="BC1483" s="278"/>
      <c r="BD1483" s="164"/>
      <c r="BE1483" s="164"/>
      <c r="BF1483" s="164"/>
      <c r="BG1483" s="164"/>
      <c r="BH1483" s="164"/>
      <c r="BI1483" s="164"/>
      <c r="BJ1483" s="165"/>
      <c r="BK1483" s="164"/>
      <c r="BL1483" s="165"/>
      <c r="BM1483" s="165"/>
      <c r="BN1483" s="165"/>
      <c r="BO1483" s="165"/>
      <c r="BP1483" s="165"/>
      <c r="BQ1483" s="165"/>
      <c r="BR1483" s="165"/>
      <c r="BS1483" s="284"/>
      <c r="BT1483" s="289"/>
      <c r="BU1483" s="279"/>
      <c r="BV1483" s="290"/>
      <c r="BW1483" s="289"/>
      <c r="BX1483" s="289"/>
      <c r="BY1483" s="289"/>
      <c r="BZ1483" s="289"/>
      <c r="CA1483" s="279"/>
      <c r="CB1483" s="290"/>
      <c r="CC1483" s="289"/>
      <c r="CD1483" s="279"/>
      <c r="CE1483" s="328"/>
      <c r="CF1483" s="290"/>
      <c r="CG1483" s="289"/>
      <c r="CH1483" s="279"/>
      <c r="CI1483" s="328"/>
      <c r="CJ1483" s="290"/>
      <c r="CK1483" s="289"/>
      <c r="CL1483" s="279"/>
      <c r="CM1483" s="328"/>
      <c r="CN1483" s="290"/>
      <c r="CO1483" s="289"/>
      <c r="CP1483" s="279"/>
      <c r="CQ1483" s="328"/>
      <c r="CR1483" s="290"/>
      <c r="CS1483" s="289"/>
      <c r="CT1483" s="279"/>
      <c r="CU1483" s="328"/>
      <c r="CV1483" s="328"/>
      <c r="CW1483" s="290"/>
      <c r="CX1483" s="289"/>
      <c r="CY1483" s="279"/>
      <c r="CZ1483" s="328"/>
      <c r="DA1483" s="328"/>
      <c r="DB1483" s="290"/>
      <c r="DC1483" s="289"/>
      <c r="DD1483" s="279"/>
      <c r="DE1483" s="328"/>
      <c r="DF1483" s="328"/>
      <c r="DG1483" s="290"/>
      <c r="DH1483" s="289"/>
      <c r="DI1483" s="284"/>
      <c r="DP1483" s="165"/>
      <c r="DQ1483" s="165"/>
      <c r="DR1483" s="165"/>
      <c r="ED1483" s="165"/>
      <c r="EE1483" s="165"/>
      <c r="EF1483" s="165"/>
      <c r="EG1483" s="165"/>
      <c r="EH1483" s="166"/>
      <c r="EI1483" s="165"/>
      <c r="EJ1483" s="164"/>
      <c r="EK1483" s="164"/>
      <c r="EL1483" s="278"/>
      <c r="EM1483" s="278"/>
      <c r="EN1483" s="278"/>
      <c r="EO1483" s="278"/>
      <c r="EP1483" s="278"/>
      <c r="EQ1483" s="278"/>
      <c r="ER1483" s="165"/>
      <c r="ES1483" s="166"/>
      <c r="ET1483" s="166"/>
      <c r="EU1483" s="166"/>
      <c r="EV1483" s="166"/>
      <c r="EW1483" s="166"/>
      <c r="EX1483" s="284"/>
    </row>
    <row r="1484" spans="1:154" ht="13" hidden="1" customHeight="1">
      <c r="A1484" s="160" t="s">
        <v>2003</v>
      </c>
      <c r="B1484" s="282">
        <v>12709</v>
      </c>
      <c r="C1484" s="282">
        <v>672860</v>
      </c>
      <c r="D1484" s="282">
        <v>22932</v>
      </c>
      <c r="E1484" s="282" t="s">
        <v>164</v>
      </c>
      <c r="F1484" s="160" t="s">
        <v>164</v>
      </c>
      <c r="H1484" s="162" t="s">
        <v>3646</v>
      </c>
      <c r="I1484" s="162" t="s">
        <v>3647</v>
      </c>
      <c r="J1484" s="160">
        <v>24</v>
      </c>
      <c r="K1484" s="161">
        <v>1</v>
      </c>
      <c r="M1484" s="184" t="s">
        <v>837</v>
      </c>
      <c r="Z1484" s="163"/>
      <c r="AS1484" s="278"/>
      <c r="AT1484" s="278"/>
      <c r="AU1484" s="278"/>
      <c r="AV1484" s="278"/>
      <c r="AW1484" s="278"/>
      <c r="AX1484" s="278"/>
      <c r="AY1484" s="456"/>
      <c r="AZ1484" s="278"/>
      <c r="BA1484" s="278"/>
      <c r="BB1484" s="278"/>
      <c r="BC1484" s="278"/>
      <c r="BD1484" s="164"/>
      <c r="BE1484" s="164"/>
      <c r="BF1484" s="164"/>
      <c r="BG1484" s="164"/>
      <c r="BH1484" s="164"/>
      <c r="BI1484" s="164"/>
      <c r="BJ1484" s="165"/>
      <c r="BK1484" s="164"/>
      <c r="BL1484" s="165"/>
      <c r="BM1484" s="165"/>
      <c r="BN1484" s="165"/>
      <c r="BO1484" s="165"/>
      <c r="BP1484" s="165"/>
      <c r="BQ1484" s="165"/>
      <c r="BR1484" s="165"/>
      <c r="BS1484" s="284"/>
      <c r="BT1484" s="289"/>
      <c r="BU1484" s="279"/>
      <c r="BV1484" s="290"/>
      <c r="BW1484" s="289"/>
      <c r="BX1484" s="289"/>
      <c r="BY1484" s="289"/>
      <c r="BZ1484" s="289"/>
      <c r="CA1484" s="279"/>
      <c r="CB1484" s="290"/>
      <c r="CC1484" s="289"/>
      <c r="CD1484" s="279"/>
      <c r="CE1484" s="328"/>
      <c r="CF1484" s="290"/>
      <c r="CG1484" s="289"/>
      <c r="CH1484" s="279"/>
      <c r="CI1484" s="328"/>
      <c r="CJ1484" s="290"/>
      <c r="CK1484" s="289"/>
      <c r="CL1484" s="279"/>
      <c r="CM1484" s="328"/>
      <c r="CN1484" s="290"/>
      <c r="CO1484" s="289"/>
      <c r="CP1484" s="279"/>
      <c r="CQ1484" s="328"/>
      <c r="CR1484" s="290"/>
      <c r="CS1484" s="289"/>
      <c r="CT1484" s="279"/>
      <c r="CU1484" s="328"/>
      <c r="CV1484" s="328"/>
      <c r="CW1484" s="290"/>
      <c r="CX1484" s="289"/>
      <c r="CY1484" s="279"/>
      <c r="CZ1484" s="328"/>
      <c r="DA1484" s="328"/>
      <c r="DB1484" s="290"/>
      <c r="DC1484" s="289"/>
      <c r="DD1484" s="279"/>
      <c r="DE1484" s="328"/>
      <c r="DF1484" s="328"/>
      <c r="DG1484" s="290"/>
      <c r="DH1484" s="289"/>
      <c r="DI1484" s="284"/>
      <c r="DP1484" s="165"/>
      <c r="DQ1484" s="165"/>
      <c r="DR1484" s="165"/>
      <c r="ED1484" s="165"/>
      <c r="EE1484" s="165"/>
      <c r="EF1484" s="165"/>
      <c r="EG1484" s="165"/>
      <c r="EH1484" s="166"/>
      <c r="EI1484" s="165"/>
      <c r="EJ1484" s="164"/>
      <c r="EK1484" s="164"/>
      <c r="EL1484" s="278"/>
      <c r="EM1484" s="278"/>
      <c r="EN1484" s="278"/>
      <c r="EO1484" s="278"/>
      <c r="EP1484" s="278"/>
      <c r="EQ1484" s="278"/>
      <c r="ER1484" s="165"/>
      <c r="ES1484" s="166"/>
      <c r="ET1484" s="166"/>
      <c r="EU1484" s="166"/>
      <c r="EV1484" s="166"/>
      <c r="EW1484" s="166"/>
      <c r="EX1484" s="284"/>
    </row>
    <row r="1485" spans="1:154" ht="13" hidden="1" customHeight="1">
      <c r="A1485" s="160" t="s">
        <v>2003</v>
      </c>
      <c r="B1485" s="160">
        <v>11515</v>
      </c>
      <c r="C1485" s="160">
        <v>675921</v>
      </c>
      <c r="D1485" s="160">
        <v>23252</v>
      </c>
      <c r="E1485" s="160" t="s">
        <v>3328</v>
      </c>
      <c r="F1485" s="160" t="s">
        <v>213</v>
      </c>
      <c r="H1485" s="162" t="s">
        <v>204</v>
      </c>
      <c r="I1485" s="162" t="s">
        <v>867</v>
      </c>
      <c r="J1485" s="161">
        <v>27</v>
      </c>
      <c r="K1485" s="161">
        <v>1</v>
      </c>
      <c r="M1485" s="184" t="s">
        <v>837</v>
      </c>
      <c r="Z1485" s="163"/>
      <c r="AS1485" s="278"/>
      <c r="AT1485" s="278"/>
      <c r="AU1485" s="278"/>
      <c r="AV1485" s="278"/>
      <c r="AW1485" s="278"/>
      <c r="AX1485" s="278"/>
      <c r="AY1485" s="456"/>
      <c r="AZ1485" s="278"/>
      <c r="BA1485" s="278"/>
      <c r="BB1485" s="278"/>
      <c r="BC1485" s="278"/>
      <c r="BD1485" s="164"/>
      <c r="BE1485" s="164"/>
      <c r="BF1485" s="164"/>
      <c r="BG1485" s="164"/>
      <c r="BH1485" s="164"/>
      <c r="BI1485" s="164"/>
      <c r="BJ1485" s="165"/>
      <c r="BK1485" s="164"/>
      <c r="BL1485" s="165"/>
      <c r="BM1485" s="165"/>
      <c r="BN1485" s="165"/>
      <c r="BO1485" s="165"/>
      <c r="BP1485" s="165"/>
      <c r="BQ1485" s="165"/>
      <c r="BR1485" s="165"/>
      <c r="BS1485" s="284"/>
      <c r="BT1485" s="289"/>
      <c r="BU1485" s="279"/>
      <c r="BV1485" s="290"/>
      <c r="BW1485" s="289"/>
      <c r="BX1485" s="289"/>
      <c r="BY1485" s="289"/>
      <c r="BZ1485" s="289"/>
      <c r="CA1485" s="279"/>
      <c r="CB1485" s="290"/>
      <c r="CC1485" s="289"/>
      <c r="CD1485" s="279"/>
      <c r="CE1485" s="328"/>
      <c r="CF1485" s="290"/>
      <c r="CG1485" s="289"/>
      <c r="CH1485" s="279"/>
      <c r="CI1485" s="328"/>
      <c r="CJ1485" s="290"/>
      <c r="CK1485" s="289"/>
      <c r="CL1485" s="279"/>
      <c r="CM1485" s="328"/>
      <c r="CN1485" s="290"/>
      <c r="CO1485" s="289"/>
      <c r="CP1485" s="279"/>
      <c r="CQ1485" s="328"/>
      <c r="CR1485" s="290"/>
      <c r="CS1485" s="289"/>
      <c r="CT1485" s="279"/>
      <c r="CU1485" s="328"/>
      <c r="CV1485" s="328"/>
      <c r="CW1485" s="290"/>
      <c r="CX1485" s="289"/>
      <c r="CY1485" s="279"/>
      <c r="CZ1485" s="328"/>
      <c r="DA1485" s="328"/>
      <c r="DB1485" s="290"/>
      <c r="DC1485" s="289"/>
      <c r="DD1485" s="279"/>
      <c r="DE1485" s="328"/>
      <c r="DF1485" s="328"/>
      <c r="DG1485" s="290"/>
      <c r="DH1485" s="289"/>
      <c r="DI1485" s="284"/>
      <c r="DP1485" s="165"/>
      <c r="DQ1485" s="165"/>
      <c r="DR1485" s="165"/>
      <c r="ED1485" s="165"/>
      <c r="EE1485" s="165"/>
      <c r="EF1485" s="165"/>
      <c r="EG1485" s="165"/>
      <c r="EH1485" s="166"/>
      <c r="EI1485" s="165"/>
      <c r="EJ1485" s="164"/>
      <c r="EK1485" s="164"/>
      <c r="EL1485" s="278"/>
      <c r="EM1485" s="278"/>
      <c r="EN1485" s="278"/>
      <c r="EO1485" s="278"/>
      <c r="EP1485" s="278"/>
      <c r="EQ1485" s="278"/>
      <c r="ER1485" s="165"/>
      <c r="ES1485" s="166"/>
      <c r="ET1485" s="166"/>
      <c r="EU1485" s="166"/>
      <c r="EV1485" s="166"/>
      <c r="EW1485" s="166"/>
      <c r="EX1485" s="284"/>
    </row>
    <row r="1486" spans="1:154" ht="13" hidden="1" customHeight="1">
      <c r="A1486" s="160" t="s">
        <v>2003</v>
      </c>
      <c r="B1486" s="160">
        <v>12618</v>
      </c>
      <c r="C1486" s="160">
        <v>676714</v>
      </c>
      <c r="D1486" s="160">
        <v>23460</v>
      </c>
      <c r="E1486" s="160" t="s">
        <v>45</v>
      </c>
      <c r="F1486" s="160" t="s">
        <v>1121</v>
      </c>
      <c r="H1486" s="162" t="s">
        <v>471</v>
      </c>
      <c r="I1486" s="162" t="s">
        <v>544</v>
      </c>
      <c r="J1486" s="160">
        <v>28</v>
      </c>
      <c r="K1486" s="161">
        <v>1</v>
      </c>
      <c r="M1486" s="184" t="s">
        <v>46</v>
      </c>
      <c r="Z1486" s="163"/>
      <c r="AS1486" s="278"/>
      <c r="AT1486" s="278"/>
      <c r="AU1486" s="278"/>
      <c r="AV1486" s="278"/>
      <c r="AW1486" s="278"/>
      <c r="AX1486" s="278"/>
      <c r="AY1486" s="456"/>
      <c r="AZ1486" s="278"/>
      <c r="BA1486" s="278"/>
      <c r="BB1486" s="278"/>
      <c r="BC1486" s="278"/>
      <c r="BD1486" s="164"/>
      <c r="BE1486" s="164"/>
      <c r="BF1486" s="164"/>
      <c r="BG1486" s="164"/>
      <c r="BH1486" s="164"/>
      <c r="BI1486" s="164"/>
      <c r="BJ1486" s="165"/>
      <c r="BK1486" s="164"/>
      <c r="BL1486" s="165"/>
      <c r="BM1486" s="165"/>
      <c r="BN1486" s="165"/>
      <c r="BO1486" s="165"/>
      <c r="BP1486" s="165"/>
      <c r="BQ1486" s="165"/>
      <c r="BR1486" s="165"/>
      <c r="BS1486" s="284"/>
      <c r="BT1486" s="289"/>
      <c r="BU1486" s="279"/>
      <c r="BV1486" s="290"/>
      <c r="BW1486" s="289"/>
      <c r="BX1486" s="289"/>
      <c r="BY1486" s="289"/>
      <c r="BZ1486" s="289"/>
      <c r="CA1486" s="279"/>
      <c r="CB1486" s="290"/>
      <c r="CC1486" s="289"/>
      <c r="CD1486" s="279"/>
      <c r="CE1486" s="328"/>
      <c r="CF1486" s="290"/>
      <c r="CG1486" s="289"/>
      <c r="CH1486" s="279"/>
      <c r="CI1486" s="328"/>
      <c r="CJ1486" s="290"/>
      <c r="CK1486" s="289"/>
      <c r="CL1486" s="279"/>
      <c r="CM1486" s="328"/>
      <c r="CN1486" s="290"/>
      <c r="CO1486" s="289"/>
      <c r="CP1486" s="279"/>
      <c r="CQ1486" s="328"/>
      <c r="CR1486" s="290"/>
      <c r="CS1486" s="289"/>
      <c r="CT1486" s="279"/>
      <c r="CU1486" s="328"/>
      <c r="CV1486" s="328"/>
      <c r="CW1486" s="290"/>
      <c r="CX1486" s="289"/>
      <c r="CY1486" s="279"/>
      <c r="CZ1486" s="328"/>
      <c r="DA1486" s="328"/>
      <c r="DB1486" s="290"/>
      <c r="DC1486" s="289"/>
      <c r="DD1486" s="279"/>
      <c r="DE1486" s="328"/>
      <c r="DF1486" s="328"/>
      <c r="DG1486" s="290"/>
      <c r="DH1486" s="289"/>
      <c r="DI1486" s="284"/>
      <c r="DP1486" s="165"/>
      <c r="DQ1486" s="165"/>
      <c r="DR1486" s="165"/>
      <c r="ED1486" s="165"/>
      <c r="EE1486" s="165"/>
      <c r="EF1486" s="165"/>
      <c r="EG1486" s="165"/>
      <c r="EH1486" s="166"/>
      <c r="EI1486" s="165"/>
      <c r="EJ1486" s="164"/>
      <c r="EK1486" s="164"/>
      <c r="EL1486" s="278"/>
      <c r="EM1486" s="278"/>
      <c r="EN1486" s="278"/>
      <c r="EO1486" s="278"/>
      <c r="EP1486" s="278"/>
      <c r="EQ1486" s="278"/>
      <c r="ER1486" s="165"/>
      <c r="ES1486" s="166"/>
      <c r="ET1486" s="166"/>
      <c r="EU1486" s="166"/>
      <c r="EV1486" s="166"/>
      <c r="EW1486" s="166"/>
      <c r="EX1486" s="284"/>
    </row>
    <row r="1487" spans="1:154" ht="13" hidden="1" customHeight="1">
      <c r="A1487" s="160" t="s">
        <v>2003</v>
      </c>
      <c r="B1487" s="160">
        <v>12332</v>
      </c>
      <c r="C1487" s="160">
        <v>676760</v>
      </c>
      <c r="D1487" s="160">
        <v>23488</v>
      </c>
      <c r="E1487" s="160" t="s">
        <v>16</v>
      </c>
      <c r="F1487" s="160" t="s">
        <v>16</v>
      </c>
      <c r="H1487" s="162" t="s">
        <v>3028</v>
      </c>
      <c r="I1487" s="162" t="s">
        <v>3029</v>
      </c>
      <c r="J1487" s="160">
        <v>28</v>
      </c>
      <c r="K1487" s="161">
        <v>1</v>
      </c>
      <c r="M1487" s="184" t="s">
        <v>837</v>
      </c>
      <c r="Z1487" s="163"/>
      <c r="AS1487" s="278"/>
      <c r="AT1487" s="278"/>
      <c r="AU1487" s="278"/>
      <c r="AV1487" s="278"/>
      <c r="AW1487" s="278"/>
      <c r="AX1487" s="278"/>
      <c r="AY1487" s="456"/>
      <c r="AZ1487" s="278"/>
      <c r="BA1487" s="278"/>
      <c r="BB1487" s="278"/>
      <c r="BC1487" s="278"/>
      <c r="BD1487" s="164"/>
      <c r="BE1487" s="164"/>
      <c r="BF1487" s="164"/>
      <c r="BG1487" s="164"/>
      <c r="BH1487" s="164"/>
      <c r="BI1487" s="164"/>
      <c r="BJ1487" s="165"/>
      <c r="BK1487" s="164"/>
      <c r="BL1487" s="165"/>
      <c r="BM1487" s="165"/>
      <c r="BN1487" s="165"/>
      <c r="BO1487" s="165"/>
      <c r="BP1487" s="165"/>
      <c r="BQ1487" s="165"/>
      <c r="BR1487" s="165"/>
      <c r="BS1487" s="284"/>
      <c r="BT1487" s="289"/>
      <c r="BU1487" s="279"/>
      <c r="BV1487" s="290"/>
      <c r="BW1487" s="289"/>
      <c r="BX1487" s="289"/>
      <c r="BY1487" s="289"/>
      <c r="BZ1487" s="289"/>
      <c r="CA1487" s="279"/>
      <c r="CB1487" s="290"/>
      <c r="CC1487" s="289"/>
      <c r="CD1487" s="279"/>
      <c r="CE1487" s="328"/>
      <c r="CF1487" s="290"/>
      <c r="CG1487" s="289"/>
      <c r="CH1487" s="279"/>
      <c r="CI1487" s="328"/>
      <c r="CJ1487" s="290"/>
      <c r="CK1487" s="289"/>
      <c r="CL1487" s="279"/>
      <c r="CM1487" s="328"/>
      <c r="CN1487" s="290"/>
      <c r="CO1487" s="289"/>
      <c r="CP1487" s="279"/>
      <c r="CQ1487" s="328"/>
      <c r="CR1487" s="290"/>
      <c r="CS1487" s="289"/>
      <c r="CT1487" s="279"/>
      <c r="CU1487" s="328"/>
      <c r="CV1487" s="328"/>
      <c r="CW1487" s="290"/>
      <c r="CX1487" s="289"/>
      <c r="CY1487" s="279"/>
      <c r="CZ1487" s="328"/>
      <c r="DA1487" s="328"/>
      <c r="DB1487" s="290"/>
      <c r="DC1487" s="289"/>
      <c r="DD1487" s="279"/>
      <c r="DE1487" s="328"/>
      <c r="DF1487" s="328"/>
      <c r="DG1487" s="290"/>
      <c r="DH1487" s="289"/>
      <c r="DI1487" s="284"/>
      <c r="DP1487" s="165"/>
      <c r="DQ1487" s="165"/>
      <c r="DR1487" s="165"/>
      <c r="ED1487" s="165"/>
      <c r="EE1487" s="165"/>
      <c r="EF1487" s="165"/>
      <c r="EG1487" s="165"/>
      <c r="EH1487" s="166"/>
      <c r="EI1487" s="165"/>
      <c r="EJ1487" s="164"/>
      <c r="EK1487" s="164"/>
      <c r="EL1487" s="278"/>
      <c r="EM1487" s="278"/>
      <c r="EN1487" s="278"/>
      <c r="EO1487" s="278"/>
      <c r="EP1487" s="278"/>
      <c r="EQ1487" s="278"/>
      <c r="ER1487" s="165"/>
      <c r="ES1487" s="166"/>
      <c r="ET1487" s="166"/>
      <c r="EU1487" s="166"/>
      <c r="EV1487" s="166"/>
      <c r="EW1487" s="166"/>
      <c r="EX1487" s="284"/>
    </row>
    <row r="1488" spans="1:154" ht="13" hidden="1" customHeight="1">
      <c r="A1488" s="160" t="s">
        <v>2003</v>
      </c>
      <c r="B1488" s="160">
        <v>12737</v>
      </c>
      <c r="C1488" s="160">
        <v>676775</v>
      </c>
      <c r="D1488" s="160">
        <v>23499</v>
      </c>
      <c r="E1488" s="160" t="s">
        <v>2177</v>
      </c>
      <c r="F1488" s="160" t="s">
        <v>2177</v>
      </c>
      <c r="H1488" s="162" t="s">
        <v>3444</v>
      </c>
      <c r="I1488" s="162" t="s">
        <v>3445</v>
      </c>
      <c r="J1488" s="160">
        <v>26</v>
      </c>
      <c r="K1488" s="161">
        <v>1</v>
      </c>
      <c r="M1488" s="184" t="s">
        <v>837</v>
      </c>
      <c r="Z1488" s="163"/>
      <c r="AS1488" s="278"/>
      <c r="AT1488" s="278"/>
      <c r="AU1488" s="278"/>
      <c r="AV1488" s="278"/>
      <c r="AW1488" s="278"/>
      <c r="AX1488" s="278"/>
      <c r="AY1488" s="456"/>
      <c r="AZ1488" s="278"/>
      <c r="BA1488" s="278"/>
      <c r="BB1488" s="278"/>
      <c r="BC1488" s="278"/>
      <c r="BD1488" s="164"/>
      <c r="BE1488" s="164"/>
      <c r="BF1488" s="164"/>
      <c r="BG1488" s="164"/>
      <c r="BH1488" s="164"/>
      <c r="BI1488" s="164"/>
      <c r="BJ1488" s="165"/>
      <c r="BK1488" s="164"/>
      <c r="BL1488" s="165"/>
      <c r="BM1488" s="165"/>
      <c r="BN1488" s="165"/>
      <c r="BO1488" s="165"/>
      <c r="BP1488" s="165"/>
      <c r="BQ1488" s="165"/>
      <c r="BR1488" s="165"/>
      <c r="BS1488" s="284"/>
      <c r="BT1488" s="289"/>
      <c r="BU1488" s="279"/>
      <c r="BV1488" s="290"/>
      <c r="BW1488" s="289"/>
      <c r="BX1488" s="289"/>
      <c r="BY1488" s="289"/>
      <c r="BZ1488" s="289"/>
      <c r="CA1488" s="279"/>
      <c r="CB1488" s="290"/>
      <c r="CC1488" s="289"/>
      <c r="CD1488" s="279"/>
      <c r="CE1488" s="328"/>
      <c r="CF1488" s="290"/>
      <c r="CG1488" s="289"/>
      <c r="CH1488" s="279"/>
      <c r="CI1488" s="328"/>
      <c r="CJ1488" s="290"/>
      <c r="CK1488" s="289"/>
      <c r="CL1488" s="279"/>
      <c r="CM1488" s="328"/>
      <c r="CN1488" s="290"/>
      <c r="CO1488" s="289"/>
      <c r="CP1488" s="279"/>
      <c r="CQ1488" s="328"/>
      <c r="CR1488" s="290"/>
      <c r="CS1488" s="289"/>
      <c r="CT1488" s="279"/>
      <c r="CU1488" s="328"/>
      <c r="CV1488" s="328"/>
      <c r="CW1488" s="290"/>
      <c r="CX1488" s="289"/>
      <c r="CY1488" s="279"/>
      <c r="CZ1488" s="328"/>
      <c r="DA1488" s="328"/>
      <c r="DB1488" s="290"/>
      <c r="DC1488" s="289"/>
      <c r="DD1488" s="279"/>
      <c r="DE1488" s="328"/>
      <c r="DF1488" s="328"/>
      <c r="DG1488" s="290"/>
      <c r="DH1488" s="289"/>
      <c r="DI1488" s="284"/>
      <c r="DP1488" s="165"/>
      <c r="DQ1488" s="165"/>
      <c r="DR1488" s="165"/>
      <c r="ED1488" s="165"/>
      <c r="EE1488" s="165"/>
      <c r="EF1488" s="165"/>
      <c r="EG1488" s="165"/>
      <c r="EH1488" s="166"/>
      <c r="EI1488" s="165"/>
      <c r="EJ1488" s="164"/>
      <c r="EK1488" s="164"/>
      <c r="EL1488" s="278"/>
      <c r="EM1488" s="278"/>
      <c r="EN1488" s="278"/>
      <c r="EO1488" s="278"/>
      <c r="EP1488" s="278"/>
      <c r="EQ1488" s="278"/>
      <c r="ER1488" s="165"/>
      <c r="ES1488" s="166"/>
      <c r="ET1488" s="166"/>
      <c r="EU1488" s="166"/>
      <c r="EV1488" s="166"/>
      <c r="EW1488" s="166"/>
      <c r="EX1488" s="284"/>
    </row>
    <row r="1489" spans="1:260" ht="13" hidden="1" customHeight="1">
      <c r="A1489" s="160" t="s">
        <v>2003</v>
      </c>
      <c r="B1489" s="160">
        <v>12293</v>
      </c>
      <c r="C1489" s="160">
        <v>678061</v>
      </c>
      <c r="D1489" s="160">
        <v>23809</v>
      </c>
      <c r="E1489" s="160" t="s">
        <v>555</v>
      </c>
      <c r="F1489" s="160" t="s">
        <v>555</v>
      </c>
      <c r="H1489" s="162" t="s">
        <v>3032</v>
      </c>
      <c r="I1489" s="162" t="s">
        <v>310</v>
      </c>
      <c r="J1489" s="160">
        <v>29</v>
      </c>
      <c r="K1489" s="161">
        <v>1</v>
      </c>
      <c r="M1489" s="184" t="s">
        <v>46</v>
      </c>
      <c r="Z1489" s="163"/>
      <c r="AS1489" s="278"/>
      <c r="AT1489" s="278"/>
      <c r="AU1489" s="278"/>
      <c r="AV1489" s="278"/>
      <c r="AW1489" s="278"/>
      <c r="AX1489" s="278"/>
      <c r="AY1489" s="456"/>
      <c r="AZ1489" s="278"/>
      <c r="BA1489" s="278"/>
      <c r="BB1489" s="278"/>
      <c r="BC1489" s="278"/>
      <c r="BD1489" s="164"/>
      <c r="BE1489" s="164"/>
      <c r="BF1489" s="164"/>
      <c r="BG1489" s="164"/>
      <c r="BH1489" s="164"/>
      <c r="BI1489" s="164"/>
      <c r="BJ1489" s="165"/>
      <c r="BK1489" s="164"/>
      <c r="BL1489" s="165"/>
      <c r="BM1489" s="165"/>
      <c r="BN1489" s="165"/>
      <c r="BO1489" s="165"/>
      <c r="BP1489" s="165"/>
      <c r="BQ1489" s="165"/>
      <c r="BR1489" s="165"/>
      <c r="BS1489" s="284"/>
      <c r="BT1489" s="289"/>
      <c r="BU1489" s="279"/>
      <c r="BV1489" s="290"/>
      <c r="BW1489" s="289"/>
      <c r="BX1489" s="289"/>
      <c r="BY1489" s="289"/>
      <c r="BZ1489" s="289"/>
      <c r="CA1489" s="279"/>
      <c r="CB1489" s="290"/>
      <c r="CC1489" s="289"/>
      <c r="CD1489" s="279"/>
      <c r="CE1489" s="328"/>
      <c r="CF1489" s="290"/>
      <c r="CG1489" s="289"/>
      <c r="CH1489" s="279"/>
      <c r="CI1489" s="328"/>
      <c r="CJ1489" s="290"/>
      <c r="CK1489" s="289"/>
      <c r="CL1489" s="279"/>
      <c r="CM1489" s="328"/>
      <c r="CN1489" s="290"/>
      <c r="CO1489" s="289"/>
      <c r="CP1489" s="279"/>
      <c r="CQ1489" s="328"/>
      <c r="CR1489" s="290"/>
      <c r="CS1489" s="289"/>
      <c r="CT1489" s="279"/>
      <c r="CU1489" s="328"/>
      <c r="CV1489" s="328"/>
      <c r="CW1489" s="290"/>
      <c r="CX1489" s="289"/>
      <c r="CY1489" s="279"/>
      <c r="CZ1489" s="328"/>
      <c r="DA1489" s="328"/>
      <c r="DB1489" s="290"/>
      <c r="DC1489" s="289"/>
      <c r="DD1489" s="279"/>
      <c r="DE1489" s="328"/>
      <c r="DF1489" s="328"/>
      <c r="DG1489" s="290"/>
      <c r="DH1489" s="289"/>
      <c r="DI1489" s="284"/>
      <c r="DP1489" s="165"/>
      <c r="DQ1489" s="165"/>
      <c r="DR1489" s="165"/>
      <c r="ED1489" s="165"/>
      <c r="EE1489" s="165"/>
      <c r="EF1489" s="165"/>
      <c r="EG1489" s="165"/>
      <c r="EH1489" s="166"/>
      <c r="EI1489" s="165"/>
      <c r="EJ1489" s="164"/>
      <c r="EK1489" s="164"/>
      <c r="EL1489" s="278"/>
      <c r="EM1489" s="278"/>
      <c r="EN1489" s="278"/>
      <c r="EO1489" s="278"/>
      <c r="EP1489" s="278"/>
      <c r="EQ1489" s="278"/>
      <c r="ER1489" s="165"/>
      <c r="ES1489" s="166"/>
      <c r="ET1489" s="166"/>
      <c r="EU1489" s="166"/>
      <c r="EV1489" s="166"/>
      <c r="EW1489" s="166"/>
      <c r="EX1489" s="284"/>
    </row>
    <row r="1490" spans="1:260" ht="13" hidden="1" customHeight="1">
      <c r="A1490" s="160" t="s">
        <v>2003</v>
      </c>
      <c r="B1490" s="160">
        <v>12772</v>
      </c>
      <c r="C1490" s="160">
        <v>681402</v>
      </c>
      <c r="D1490" s="160">
        <v>24737</v>
      </c>
      <c r="E1490" s="160" t="s">
        <v>3328</v>
      </c>
      <c r="F1490" s="160" t="s">
        <v>164</v>
      </c>
      <c r="H1490" s="162" t="s">
        <v>3114</v>
      </c>
      <c r="I1490" s="162" t="s">
        <v>3469</v>
      </c>
      <c r="J1490" s="160">
        <v>27</v>
      </c>
      <c r="K1490" s="161">
        <v>1</v>
      </c>
      <c r="M1490" s="184" t="s">
        <v>837</v>
      </c>
      <c r="Z1490" s="163"/>
      <c r="AS1490" s="278"/>
      <c r="AT1490" s="278"/>
      <c r="AU1490" s="278"/>
      <c r="AV1490" s="278"/>
      <c r="AW1490" s="278"/>
      <c r="AX1490" s="278"/>
      <c r="AY1490" s="456"/>
      <c r="AZ1490" s="278"/>
      <c r="BA1490" s="278"/>
      <c r="BB1490" s="278"/>
      <c r="BC1490" s="278"/>
      <c r="BD1490" s="164"/>
      <c r="BE1490" s="164"/>
      <c r="BF1490" s="164"/>
      <c r="BG1490" s="164"/>
      <c r="BH1490" s="164"/>
      <c r="BI1490" s="164"/>
      <c r="BJ1490" s="165"/>
      <c r="BK1490" s="164"/>
      <c r="BL1490" s="165"/>
      <c r="BM1490" s="165"/>
      <c r="BN1490" s="165"/>
      <c r="BO1490" s="165"/>
      <c r="BP1490" s="165"/>
      <c r="BQ1490" s="165"/>
      <c r="BR1490" s="165"/>
      <c r="BS1490" s="284"/>
      <c r="BT1490" s="289"/>
      <c r="BU1490" s="279"/>
      <c r="BV1490" s="290"/>
      <c r="BW1490" s="289"/>
      <c r="BX1490" s="289"/>
      <c r="BY1490" s="289"/>
      <c r="BZ1490" s="289"/>
      <c r="CA1490" s="279"/>
      <c r="CB1490" s="290"/>
      <c r="CC1490" s="289"/>
      <c r="CD1490" s="279"/>
      <c r="CE1490" s="328"/>
      <c r="CF1490" s="290"/>
      <c r="CG1490" s="289"/>
      <c r="CH1490" s="279"/>
      <c r="CI1490" s="328"/>
      <c r="CJ1490" s="290"/>
      <c r="CK1490" s="289"/>
      <c r="CL1490" s="279"/>
      <c r="CM1490" s="328"/>
      <c r="CN1490" s="290"/>
      <c r="CO1490" s="289"/>
      <c r="CP1490" s="279"/>
      <c r="CQ1490" s="328"/>
      <c r="CR1490" s="290"/>
      <c r="CS1490" s="289"/>
      <c r="CT1490" s="279"/>
      <c r="CU1490" s="328"/>
      <c r="CV1490" s="328"/>
      <c r="CW1490" s="290"/>
      <c r="CX1490" s="289"/>
      <c r="CY1490" s="279"/>
      <c r="CZ1490" s="328"/>
      <c r="DA1490" s="328"/>
      <c r="DB1490" s="290"/>
      <c r="DC1490" s="289"/>
      <c r="DD1490" s="279"/>
      <c r="DE1490" s="328"/>
      <c r="DF1490" s="328"/>
      <c r="DG1490" s="290"/>
      <c r="DH1490" s="289"/>
      <c r="DI1490" s="284"/>
      <c r="DP1490" s="165"/>
      <c r="DQ1490" s="165"/>
      <c r="DR1490" s="165"/>
      <c r="ED1490" s="165"/>
      <c r="EE1490" s="165"/>
      <c r="EF1490" s="165"/>
      <c r="EG1490" s="165"/>
      <c r="EH1490" s="166"/>
      <c r="EI1490" s="165"/>
      <c r="EJ1490" s="164"/>
      <c r="EK1490" s="164"/>
      <c r="EL1490" s="278"/>
      <c r="EM1490" s="278"/>
      <c r="EN1490" s="278"/>
      <c r="EO1490" s="278"/>
      <c r="EP1490" s="278"/>
      <c r="EQ1490" s="278"/>
      <c r="ER1490" s="165"/>
      <c r="ES1490" s="166"/>
      <c r="ET1490" s="166"/>
      <c r="EU1490" s="166"/>
      <c r="EV1490" s="166"/>
      <c r="EW1490" s="166"/>
      <c r="EX1490" s="284"/>
    </row>
    <row r="1491" spans="1:260" ht="13" hidden="1" customHeight="1">
      <c r="A1491" s="160" t="s">
        <v>2003</v>
      </c>
      <c r="B1491" s="160">
        <v>12713</v>
      </c>
      <c r="C1491" s="160">
        <v>666745</v>
      </c>
      <c r="D1491" s="160">
        <v>25386</v>
      </c>
      <c r="E1491" s="160" t="s">
        <v>2172</v>
      </c>
      <c r="F1491" s="160" t="s">
        <v>2172</v>
      </c>
      <c r="H1491" s="162" t="s">
        <v>3481</v>
      </c>
      <c r="I1491" s="162" t="s">
        <v>3482</v>
      </c>
      <c r="J1491" s="160">
        <v>26</v>
      </c>
      <c r="K1491" s="161">
        <v>1</v>
      </c>
      <c r="M1491" s="184" t="s">
        <v>837</v>
      </c>
      <c r="Z1491" s="163"/>
      <c r="AS1491" s="278"/>
      <c r="AT1491" s="278"/>
      <c r="AU1491" s="278"/>
      <c r="AV1491" s="278"/>
      <c r="AW1491" s="278"/>
      <c r="AX1491" s="278"/>
      <c r="AY1491" s="456"/>
      <c r="AZ1491" s="278"/>
      <c r="BA1491" s="278"/>
      <c r="BB1491" s="278"/>
      <c r="BC1491" s="278"/>
      <c r="BD1491" s="164"/>
      <c r="BE1491" s="164"/>
      <c r="BF1491" s="164"/>
      <c r="BG1491" s="164"/>
      <c r="BH1491" s="164"/>
      <c r="BI1491" s="164"/>
      <c r="BJ1491" s="165"/>
      <c r="BK1491" s="164"/>
      <c r="BL1491" s="165"/>
      <c r="BM1491" s="165"/>
      <c r="BN1491" s="165"/>
      <c r="BO1491" s="165"/>
      <c r="BP1491" s="165"/>
      <c r="BQ1491" s="165"/>
      <c r="BR1491" s="165"/>
      <c r="BS1491" s="284"/>
      <c r="BT1491" s="289"/>
      <c r="BU1491" s="279"/>
      <c r="BV1491" s="290"/>
      <c r="BW1491" s="289"/>
      <c r="BX1491" s="289"/>
      <c r="BY1491" s="289"/>
      <c r="BZ1491" s="289"/>
      <c r="CA1491" s="279"/>
      <c r="CB1491" s="290"/>
      <c r="CC1491" s="289"/>
      <c r="CD1491" s="279"/>
      <c r="CE1491" s="328"/>
      <c r="CF1491" s="290"/>
      <c r="CG1491" s="289"/>
      <c r="CH1491" s="279"/>
      <c r="CI1491" s="328"/>
      <c r="CJ1491" s="290"/>
      <c r="CK1491" s="289"/>
      <c r="CL1491" s="279"/>
      <c r="CM1491" s="328"/>
      <c r="CN1491" s="290"/>
      <c r="CO1491" s="289"/>
      <c r="CP1491" s="279"/>
      <c r="CQ1491" s="328"/>
      <c r="CR1491" s="290"/>
      <c r="CS1491" s="289"/>
      <c r="CT1491" s="279"/>
      <c r="CU1491" s="328"/>
      <c r="CV1491" s="328"/>
      <c r="CW1491" s="290"/>
      <c r="CX1491" s="289"/>
      <c r="CY1491" s="279"/>
      <c r="CZ1491" s="328"/>
      <c r="DA1491" s="328"/>
      <c r="DB1491" s="290"/>
      <c r="DC1491" s="289"/>
      <c r="DD1491" s="279"/>
      <c r="DE1491" s="328"/>
      <c r="DF1491" s="328"/>
      <c r="DG1491" s="290"/>
      <c r="DH1491" s="289"/>
      <c r="DI1491" s="284"/>
      <c r="DP1491" s="165"/>
      <c r="DQ1491" s="165"/>
      <c r="DR1491" s="165"/>
      <c r="ED1491" s="165"/>
      <c r="EE1491" s="165"/>
      <c r="EF1491" s="165"/>
      <c r="EG1491" s="165"/>
      <c r="EH1491" s="166"/>
      <c r="EI1491" s="165"/>
      <c r="EJ1491" s="164"/>
      <c r="EK1491" s="164"/>
      <c r="EL1491" s="278"/>
      <c r="EM1491" s="278"/>
      <c r="EN1491" s="278"/>
      <c r="EO1491" s="278"/>
      <c r="EP1491" s="278"/>
      <c r="EQ1491" s="278"/>
      <c r="ER1491" s="165"/>
      <c r="ES1491" s="166"/>
      <c r="ET1491" s="166"/>
      <c r="EU1491" s="166"/>
      <c r="EV1491" s="166"/>
      <c r="EW1491" s="166"/>
      <c r="EX1491" s="284"/>
    </row>
    <row r="1492" spans="1:260" ht="13" hidden="1" customHeight="1">
      <c r="A1492" s="160" t="s">
        <v>2003</v>
      </c>
      <c r="B1492" s="160">
        <v>12907</v>
      </c>
      <c r="C1492" s="160">
        <v>669620</v>
      </c>
      <c r="D1492" s="160">
        <v>25582</v>
      </c>
      <c r="E1492" s="160" t="s">
        <v>354</v>
      </c>
      <c r="F1492" s="160" t="s">
        <v>354</v>
      </c>
      <c r="H1492" s="162" t="s">
        <v>3977</v>
      </c>
      <c r="I1492" s="162" t="s">
        <v>1778</v>
      </c>
      <c r="J1492" s="160">
        <v>26</v>
      </c>
      <c r="K1492" s="161">
        <v>1</v>
      </c>
      <c r="M1492" s="184" t="s">
        <v>46</v>
      </c>
      <c r="Z1492" s="163"/>
      <c r="AS1492" s="278"/>
      <c r="AT1492" s="278"/>
      <c r="AU1492" s="278"/>
      <c r="AV1492" s="278"/>
      <c r="AW1492" s="278"/>
      <c r="AX1492" s="278"/>
      <c r="AY1492" s="456"/>
      <c r="AZ1492" s="278"/>
      <c r="BA1492" s="278"/>
      <c r="BB1492" s="278"/>
      <c r="BC1492" s="278"/>
      <c r="BD1492" s="164"/>
      <c r="BE1492" s="164"/>
      <c r="BF1492" s="164"/>
      <c r="BG1492" s="164"/>
      <c r="BH1492" s="164"/>
      <c r="BI1492" s="164"/>
      <c r="BJ1492" s="165"/>
      <c r="BK1492" s="164"/>
      <c r="BL1492" s="165"/>
      <c r="BM1492" s="165"/>
      <c r="BN1492" s="165"/>
      <c r="BO1492" s="165"/>
      <c r="BP1492" s="165"/>
      <c r="BQ1492" s="165"/>
      <c r="BR1492" s="165"/>
      <c r="BS1492" s="284"/>
      <c r="BT1492" s="289"/>
      <c r="BU1492" s="279"/>
      <c r="BV1492" s="290"/>
      <c r="BW1492" s="289"/>
      <c r="BX1492" s="289"/>
      <c r="BY1492" s="289"/>
      <c r="BZ1492" s="289"/>
      <c r="CA1492" s="279"/>
      <c r="CB1492" s="290"/>
      <c r="CC1492" s="289"/>
      <c r="CD1492" s="279"/>
      <c r="CE1492" s="328"/>
      <c r="CF1492" s="290"/>
      <c r="CG1492" s="289"/>
      <c r="CH1492" s="279"/>
      <c r="CI1492" s="328"/>
      <c r="CJ1492" s="290"/>
      <c r="CK1492" s="289"/>
      <c r="CL1492" s="279"/>
      <c r="CM1492" s="328"/>
      <c r="CN1492" s="290"/>
      <c r="CO1492" s="289"/>
      <c r="CP1492" s="279"/>
      <c r="CQ1492" s="328"/>
      <c r="CR1492" s="290"/>
      <c r="CS1492" s="289"/>
      <c r="CT1492" s="279"/>
      <c r="CU1492" s="328"/>
      <c r="CV1492" s="328"/>
      <c r="CW1492" s="290"/>
      <c r="CX1492" s="289"/>
      <c r="CY1492" s="279"/>
      <c r="CZ1492" s="328"/>
      <c r="DA1492" s="328"/>
      <c r="DB1492" s="290"/>
      <c r="DC1492" s="289"/>
      <c r="DD1492" s="279"/>
      <c r="DE1492" s="328"/>
      <c r="DF1492" s="328"/>
      <c r="DG1492" s="290"/>
      <c r="DH1492" s="183"/>
      <c r="DI1492" s="284"/>
      <c r="DP1492" s="165"/>
      <c r="DQ1492" s="165"/>
      <c r="DR1492" s="165"/>
      <c r="ED1492" s="165"/>
      <c r="EE1492" s="165"/>
      <c r="EF1492" s="165"/>
      <c r="EG1492" s="165"/>
      <c r="EH1492" s="166"/>
      <c r="EI1492" s="165"/>
      <c r="EJ1492" s="164"/>
      <c r="EK1492" s="164"/>
      <c r="EL1492" s="278"/>
      <c r="EM1492" s="278"/>
      <c r="EN1492" s="278"/>
      <c r="EO1492" s="278"/>
      <c r="EP1492" s="278"/>
      <c r="EQ1492" s="278"/>
      <c r="ER1492" s="165"/>
      <c r="ES1492" s="166"/>
      <c r="ET1492" s="166"/>
      <c r="EU1492" s="166"/>
      <c r="EV1492" s="166"/>
      <c r="EW1492" s="166"/>
      <c r="EX1492" s="284"/>
    </row>
    <row r="1493" spans="1:260" ht="13" hidden="1" customHeight="1">
      <c r="A1493" s="160" t="s">
        <v>2003</v>
      </c>
      <c r="B1493" s="160">
        <v>12841</v>
      </c>
      <c r="C1493" s="160">
        <v>686539</v>
      </c>
      <c r="D1493" s="160">
        <v>25645</v>
      </c>
      <c r="E1493" s="160" t="s">
        <v>686</v>
      </c>
      <c r="F1493" s="160" t="s">
        <v>686</v>
      </c>
      <c r="H1493" s="162" t="s">
        <v>3494</v>
      </c>
      <c r="I1493" s="162" t="s">
        <v>3495</v>
      </c>
      <c r="J1493" s="160">
        <v>26</v>
      </c>
      <c r="K1493" s="161">
        <v>1</v>
      </c>
      <c r="M1493" s="184" t="s">
        <v>837</v>
      </c>
      <c r="Z1493" s="163"/>
      <c r="AS1493" s="278"/>
      <c r="AT1493" s="278"/>
      <c r="AU1493" s="278"/>
      <c r="AV1493" s="278"/>
      <c r="AW1493" s="278"/>
      <c r="AX1493" s="278"/>
      <c r="AY1493" s="456"/>
      <c r="AZ1493" s="278"/>
      <c r="BA1493" s="278"/>
      <c r="BB1493" s="278"/>
      <c r="BC1493" s="278"/>
      <c r="BD1493" s="164"/>
      <c r="BE1493" s="164"/>
      <c r="BF1493" s="164"/>
      <c r="BG1493" s="164"/>
      <c r="BH1493" s="164"/>
      <c r="BI1493" s="164"/>
      <c r="BJ1493" s="165"/>
      <c r="BK1493" s="164"/>
      <c r="BL1493" s="165"/>
      <c r="BM1493" s="165"/>
      <c r="BN1493" s="165"/>
      <c r="BO1493" s="165"/>
      <c r="BP1493" s="165"/>
      <c r="BQ1493" s="165"/>
      <c r="BR1493" s="165"/>
      <c r="BS1493" s="284"/>
      <c r="BT1493" s="289"/>
      <c r="BU1493" s="279"/>
      <c r="BV1493" s="290"/>
      <c r="BW1493" s="289"/>
      <c r="BX1493" s="289"/>
      <c r="BY1493" s="289"/>
      <c r="BZ1493" s="289"/>
      <c r="CA1493" s="279"/>
      <c r="CB1493" s="290"/>
      <c r="CC1493" s="289"/>
      <c r="CD1493" s="279"/>
      <c r="CE1493" s="328"/>
      <c r="CF1493" s="290"/>
      <c r="CG1493" s="289"/>
      <c r="CH1493" s="279"/>
      <c r="CI1493" s="328"/>
      <c r="CJ1493" s="290"/>
      <c r="CK1493" s="289"/>
      <c r="CL1493" s="279"/>
      <c r="CM1493" s="328"/>
      <c r="CN1493" s="290"/>
      <c r="CO1493" s="289"/>
      <c r="CP1493" s="279"/>
      <c r="CQ1493" s="328"/>
      <c r="CR1493" s="290"/>
      <c r="CS1493" s="289"/>
      <c r="CT1493" s="279"/>
      <c r="CU1493" s="328"/>
      <c r="CV1493" s="328"/>
      <c r="CW1493" s="290"/>
      <c r="CX1493" s="289"/>
      <c r="CY1493" s="279"/>
      <c r="CZ1493" s="328"/>
      <c r="DA1493" s="328"/>
      <c r="DB1493" s="290"/>
      <c r="DC1493" s="289"/>
      <c r="DD1493" s="279"/>
      <c r="DE1493" s="328"/>
      <c r="DF1493" s="328"/>
      <c r="DG1493" s="290"/>
      <c r="DH1493" s="289"/>
      <c r="DI1493" s="284"/>
      <c r="DP1493" s="165"/>
      <c r="DQ1493" s="165"/>
      <c r="DR1493" s="165"/>
      <c r="ED1493" s="165"/>
      <c r="EE1493" s="165"/>
      <c r="EF1493" s="165"/>
      <c r="EG1493" s="165"/>
      <c r="EH1493" s="166"/>
      <c r="EI1493" s="165"/>
      <c r="EJ1493" s="164"/>
      <c r="EK1493" s="164"/>
      <c r="EL1493" s="278"/>
      <c r="EM1493" s="278"/>
      <c r="EN1493" s="278"/>
      <c r="EO1493" s="278"/>
      <c r="EP1493" s="278"/>
      <c r="EQ1493" s="278"/>
      <c r="ER1493" s="165"/>
      <c r="ES1493" s="166"/>
      <c r="ET1493" s="166"/>
      <c r="EU1493" s="166"/>
      <c r="EV1493" s="166"/>
      <c r="EW1493" s="166"/>
      <c r="EX1493" s="284"/>
    </row>
    <row r="1494" spans="1:260" ht="13" hidden="1" customHeight="1">
      <c r="A1494" s="160" t="s">
        <v>2003</v>
      </c>
      <c r="B1494" s="160">
        <v>11727</v>
      </c>
      <c r="C1494" s="160">
        <v>686796</v>
      </c>
      <c r="D1494" s="160">
        <v>26270</v>
      </c>
      <c r="E1494" s="160" t="s">
        <v>45</v>
      </c>
      <c r="F1494" s="160" t="s">
        <v>1121</v>
      </c>
      <c r="H1494" s="162" t="s">
        <v>4080</v>
      </c>
      <c r="I1494" s="162" t="s">
        <v>208</v>
      </c>
      <c r="J1494" s="160">
        <v>23</v>
      </c>
      <c r="K1494" s="161">
        <v>1</v>
      </c>
      <c r="M1494" s="184" t="s">
        <v>46</v>
      </c>
      <c r="Z1494" s="163"/>
      <c r="AS1494" s="278"/>
      <c r="AT1494" s="278"/>
      <c r="AU1494" s="278"/>
      <c r="AV1494" s="278"/>
      <c r="AW1494" s="278"/>
      <c r="AX1494" s="278"/>
      <c r="AY1494" s="456"/>
      <c r="AZ1494" s="278"/>
      <c r="BA1494" s="278"/>
      <c r="BB1494" s="278"/>
      <c r="BC1494" s="278"/>
      <c r="BD1494" s="164"/>
      <c r="BE1494" s="164"/>
      <c r="BF1494" s="164"/>
      <c r="BG1494" s="164"/>
      <c r="BH1494" s="164"/>
      <c r="BI1494" s="164"/>
      <c r="BJ1494" s="165"/>
      <c r="BK1494" s="164"/>
      <c r="BL1494" s="165"/>
      <c r="BM1494" s="165"/>
      <c r="BN1494" s="165"/>
      <c r="BO1494" s="165"/>
      <c r="BP1494" s="165"/>
      <c r="BQ1494" s="165"/>
      <c r="BR1494" s="165"/>
      <c r="BS1494" s="284"/>
      <c r="BT1494" s="289"/>
      <c r="BU1494" s="279"/>
      <c r="BV1494" s="290"/>
      <c r="BW1494" s="289"/>
      <c r="BX1494" s="289"/>
      <c r="BY1494" s="289"/>
      <c r="BZ1494" s="289"/>
      <c r="CA1494" s="279"/>
      <c r="CB1494" s="290"/>
      <c r="CC1494" s="289"/>
      <c r="CD1494" s="279"/>
      <c r="CE1494" s="328"/>
      <c r="CF1494" s="290"/>
      <c r="CG1494" s="289"/>
      <c r="CH1494" s="279"/>
      <c r="CI1494" s="328"/>
      <c r="CJ1494" s="290"/>
      <c r="CK1494" s="289"/>
      <c r="CL1494" s="279"/>
      <c r="CM1494" s="328"/>
      <c r="CN1494" s="290"/>
      <c r="CO1494" s="289"/>
      <c r="CP1494" s="279"/>
      <c r="CQ1494" s="328"/>
      <c r="CR1494" s="290"/>
      <c r="CS1494" s="289"/>
      <c r="CT1494" s="279"/>
      <c r="CU1494" s="328"/>
      <c r="CV1494" s="328"/>
      <c r="CW1494" s="290"/>
      <c r="CX1494" s="289"/>
      <c r="CY1494" s="279"/>
      <c r="CZ1494" s="328"/>
      <c r="DA1494" s="328"/>
      <c r="DB1494" s="290"/>
      <c r="DC1494" s="289"/>
      <c r="DD1494" s="279"/>
      <c r="DE1494" s="328"/>
      <c r="DF1494" s="328"/>
      <c r="DG1494" s="290"/>
      <c r="DH1494" s="183"/>
      <c r="DI1494" s="284"/>
      <c r="DP1494" s="165"/>
      <c r="DQ1494" s="165"/>
      <c r="DR1494" s="165"/>
      <c r="ED1494" s="165"/>
      <c r="EE1494" s="165"/>
      <c r="EF1494" s="165"/>
      <c r="EG1494" s="165"/>
      <c r="EH1494" s="166"/>
      <c r="EI1494" s="165"/>
      <c r="EJ1494" s="164"/>
      <c r="EK1494" s="164"/>
      <c r="EL1494" s="278"/>
      <c r="EM1494" s="278"/>
      <c r="EN1494" s="278"/>
      <c r="EO1494" s="278"/>
      <c r="EP1494" s="278"/>
      <c r="EQ1494" s="278"/>
      <c r="ER1494" s="165"/>
      <c r="ES1494" s="166"/>
      <c r="ET1494" s="166"/>
      <c r="EU1494" s="166"/>
      <c r="EV1494" s="166"/>
      <c r="EW1494" s="166"/>
      <c r="EX1494" s="284"/>
    </row>
    <row r="1495" spans="1:260" ht="13" hidden="1" customHeight="1">
      <c r="A1495" s="160" t="s">
        <v>2003</v>
      </c>
      <c r="B1495" s="160">
        <v>12163</v>
      </c>
      <c r="C1495" s="160">
        <v>676105</v>
      </c>
      <c r="D1495" s="160">
        <v>27608</v>
      </c>
      <c r="E1495" s="160" t="s">
        <v>246</v>
      </c>
      <c r="F1495" s="160" t="s">
        <v>246</v>
      </c>
      <c r="H1495" s="162" t="s">
        <v>2525</v>
      </c>
      <c r="I1495" s="162" t="s">
        <v>581</v>
      </c>
      <c r="J1495" s="160">
        <v>25</v>
      </c>
      <c r="K1495" s="161">
        <v>1</v>
      </c>
      <c r="M1495" s="184" t="s">
        <v>837</v>
      </c>
      <c r="Z1495" s="163"/>
      <c r="AS1495" s="278"/>
      <c r="AT1495" s="278"/>
      <c r="AU1495" s="278"/>
      <c r="AV1495" s="278"/>
      <c r="AW1495" s="278"/>
      <c r="AX1495" s="278"/>
      <c r="AY1495" s="456"/>
      <c r="AZ1495" s="278"/>
      <c r="BA1495" s="278"/>
      <c r="BB1495" s="278"/>
      <c r="BC1495" s="278"/>
      <c r="BD1495" s="164"/>
      <c r="BE1495" s="164"/>
      <c r="BF1495" s="164"/>
      <c r="BG1495" s="164"/>
      <c r="BH1495" s="164"/>
      <c r="BI1495" s="164"/>
      <c r="BJ1495" s="165"/>
      <c r="BK1495" s="164"/>
      <c r="BL1495" s="165"/>
      <c r="BM1495" s="165"/>
      <c r="BN1495" s="165"/>
      <c r="BO1495" s="165"/>
      <c r="BP1495" s="165"/>
      <c r="BQ1495" s="165"/>
      <c r="BR1495" s="165"/>
      <c r="BS1495" s="284"/>
      <c r="BT1495" s="289"/>
      <c r="BU1495" s="279"/>
      <c r="BV1495" s="290"/>
      <c r="BW1495" s="289"/>
      <c r="BX1495" s="289"/>
      <c r="BY1495" s="289"/>
      <c r="BZ1495" s="289"/>
      <c r="CA1495" s="279"/>
      <c r="CB1495" s="290"/>
      <c r="CC1495" s="289"/>
      <c r="CD1495" s="279"/>
      <c r="CE1495" s="328"/>
      <c r="CF1495" s="290"/>
      <c r="CG1495" s="289"/>
      <c r="CH1495" s="279"/>
      <c r="CI1495" s="328"/>
      <c r="CJ1495" s="290"/>
      <c r="CK1495" s="289"/>
      <c r="CL1495" s="279"/>
      <c r="CM1495" s="328"/>
      <c r="CN1495" s="290"/>
      <c r="CO1495" s="289"/>
      <c r="CP1495" s="279"/>
      <c r="CQ1495" s="328"/>
      <c r="CR1495" s="290"/>
      <c r="CS1495" s="289"/>
      <c r="CT1495" s="279"/>
      <c r="CU1495" s="328"/>
      <c r="CV1495" s="328"/>
      <c r="CW1495" s="290"/>
      <c r="CX1495" s="289"/>
      <c r="CY1495" s="279"/>
      <c r="CZ1495" s="328"/>
      <c r="DA1495" s="328"/>
      <c r="DB1495" s="290"/>
      <c r="DC1495" s="289"/>
      <c r="DD1495" s="279"/>
      <c r="DE1495" s="328"/>
      <c r="DF1495" s="328"/>
      <c r="DG1495" s="290"/>
      <c r="DH1495" s="183"/>
      <c r="DI1495" s="284"/>
      <c r="DP1495" s="165"/>
      <c r="DQ1495" s="165"/>
      <c r="DR1495" s="165"/>
      <c r="ED1495" s="165"/>
      <c r="EE1495" s="165"/>
      <c r="EF1495" s="165"/>
      <c r="EG1495" s="165"/>
      <c r="EH1495" s="166"/>
      <c r="EI1495" s="165"/>
      <c r="EJ1495" s="164"/>
      <c r="EK1495" s="164"/>
      <c r="EL1495" s="278"/>
      <c r="EM1495" s="278"/>
      <c r="EN1495" s="278"/>
      <c r="EO1495" s="278"/>
      <c r="EP1495" s="278"/>
      <c r="EQ1495" s="278"/>
      <c r="ER1495" s="165"/>
      <c r="ES1495" s="166"/>
      <c r="ET1495" s="166"/>
      <c r="EU1495" s="166"/>
      <c r="EV1495" s="166"/>
      <c r="EW1495" s="166"/>
      <c r="EX1495" s="284"/>
    </row>
    <row r="1496" spans="1:260" ht="13" hidden="1" customHeight="1">
      <c r="A1496" s="160" t="s">
        <v>2003</v>
      </c>
      <c r="B1496" s="160">
        <v>12962</v>
      </c>
      <c r="C1496" s="160">
        <v>679156</v>
      </c>
      <c r="D1496" s="160">
        <v>27624</v>
      </c>
      <c r="E1496" s="160" t="s">
        <v>3328</v>
      </c>
      <c r="F1496" s="160" t="s">
        <v>14</v>
      </c>
      <c r="H1496" s="162" t="s">
        <v>4027</v>
      </c>
      <c r="I1496" s="162" t="s">
        <v>3515</v>
      </c>
      <c r="J1496" s="160">
        <v>26</v>
      </c>
      <c r="K1496" s="161">
        <v>1</v>
      </c>
      <c r="M1496" s="184" t="s">
        <v>46</v>
      </c>
      <c r="Z1496" s="163"/>
      <c r="AS1496" s="278"/>
      <c r="AT1496" s="278"/>
      <c r="AU1496" s="278"/>
      <c r="AV1496" s="278"/>
      <c r="AW1496" s="278"/>
      <c r="AX1496" s="278"/>
      <c r="AY1496" s="456"/>
      <c r="AZ1496" s="278"/>
      <c r="BA1496" s="278"/>
      <c r="BB1496" s="278"/>
      <c r="BC1496" s="278"/>
      <c r="BD1496" s="164"/>
      <c r="BE1496" s="164"/>
      <c r="BF1496" s="164"/>
      <c r="BG1496" s="164"/>
      <c r="BH1496" s="164"/>
      <c r="BI1496" s="164"/>
      <c r="BJ1496" s="165"/>
      <c r="BK1496" s="164"/>
      <c r="BL1496" s="165"/>
      <c r="BM1496" s="165"/>
      <c r="BN1496" s="165"/>
      <c r="BO1496" s="165"/>
      <c r="BP1496" s="165"/>
      <c r="BQ1496" s="165"/>
      <c r="BR1496" s="165"/>
      <c r="BS1496" s="284"/>
      <c r="BT1496" s="289"/>
      <c r="BU1496" s="279"/>
      <c r="BV1496" s="290"/>
      <c r="BW1496" s="289"/>
      <c r="BX1496" s="289"/>
      <c r="BY1496" s="289"/>
      <c r="BZ1496" s="289"/>
      <c r="CA1496" s="279"/>
      <c r="CB1496" s="290"/>
      <c r="CC1496" s="289"/>
      <c r="CD1496" s="279"/>
      <c r="CE1496" s="328"/>
      <c r="CF1496" s="290"/>
      <c r="CG1496" s="289"/>
      <c r="CH1496" s="279"/>
      <c r="CI1496" s="328"/>
      <c r="CJ1496" s="290"/>
      <c r="CK1496" s="289"/>
      <c r="CL1496" s="279"/>
      <c r="CM1496" s="328"/>
      <c r="CN1496" s="290"/>
      <c r="CO1496" s="289"/>
      <c r="CP1496" s="279"/>
      <c r="CQ1496" s="328"/>
      <c r="CR1496" s="290"/>
      <c r="CS1496" s="289"/>
      <c r="CT1496" s="279"/>
      <c r="CU1496" s="328"/>
      <c r="CV1496" s="328"/>
      <c r="CW1496" s="290"/>
      <c r="CX1496" s="289"/>
      <c r="CY1496" s="279"/>
      <c r="CZ1496" s="328"/>
      <c r="DA1496" s="328"/>
      <c r="DB1496" s="290"/>
      <c r="DC1496" s="289"/>
      <c r="DD1496" s="279"/>
      <c r="DE1496" s="328"/>
      <c r="DF1496" s="328"/>
      <c r="DG1496" s="290"/>
      <c r="DH1496" s="183"/>
      <c r="DI1496" s="284"/>
      <c r="DP1496" s="165"/>
      <c r="DQ1496" s="165"/>
      <c r="DR1496" s="165"/>
      <c r="ED1496" s="165"/>
      <c r="EE1496" s="165"/>
      <c r="EF1496" s="165"/>
      <c r="EG1496" s="165"/>
      <c r="EH1496" s="166"/>
      <c r="EI1496" s="165"/>
      <c r="EJ1496" s="164"/>
      <c r="EK1496" s="164"/>
      <c r="EL1496" s="278"/>
      <c r="EM1496" s="278"/>
      <c r="EN1496" s="278"/>
      <c r="EO1496" s="278"/>
      <c r="EP1496" s="278"/>
      <c r="EQ1496" s="278"/>
      <c r="ER1496" s="165"/>
      <c r="ES1496" s="166"/>
      <c r="ET1496" s="166"/>
      <c r="EU1496" s="166"/>
      <c r="EV1496" s="166"/>
      <c r="EW1496" s="166"/>
      <c r="EX1496" s="284"/>
    </row>
    <row r="1497" spans="1:260" ht="13" hidden="1" customHeight="1">
      <c r="A1497" s="160" t="s">
        <v>2003</v>
      </c>
      <c r="B1497" s="160">
        <v>12453</v>
      </c>
      <c r="C1497" s="160">
        <v>681066</v>
      </c>
      <c r="D1497" s="160">
        <v>29823</v>
      </c>
      <c r="E1497" s="160" t="s">
        <v>164</v>
      </c>
      <c r="F1497" s="160" t="s">
        <v>164</v>
      </c>
      <c r="H1497" s="162" t="s">
        <v>2169</v>
      </c>
      <c r="I1497" s="162" t="s">
        <v>4041</v>
      </c>
      <c r="J1497" s="160">
        <v>24</v>
      </c>
      <c r="K1497" s="161">
        <v>1</v>
      </c>
      <c r="M1497" s="184" t="s">
        <v>46</v>
      </c>
      <c r="Z1497" s="163"/>
      <c r="AS1497" s="278"/>
      <c r="AT1497" s="278"/>
      <c r="AU1497" s="278"/>
      <c r="AV1497" s="278"/>
      <c r="AW1497" s="278"/>
      <c r="AX1497" s="278"/>
      <c r="AY1497" s="456"/>
      <c r="AZ1497" s="278"/>
      <c r="BA1497" s="278"/>
      <c r="BB1497" s="278"/>
      <c r="BC1497" s="278"/>
      <c r="BD1497" s="164"/>
      <c r="BE1497" s="164"/>
      <c r="BF1497" s="164"/>
      <c r="BG1497" s="164"/>
      <c r="BH1497" s="164"/>
      <c r="BI1497" s="164"/>
      <c r="BJ1497" s="165"/>
      <c r="BK1497" s="164"/>
      <c r="BL1497" s="165"/>
      <c r="BM1497" s="165"/>
      <c r="BN1497" s="165"/>
      <c r="BO1497" s="165"/>
      <c r="BP1497" s="165"/>
      <c r="BQ1497" s="165"/>
      <c r="BR1497" s="165"/>
      <c r="BS1497" s="284"/>
      <c r="BT1497" s="289"/>
      <c r="BU1497" s="279"/>
      <c r="BV1497" s="290"/>
      <c r="BW1497" s="289"/>
      <c r="BX1497" s="289"/>
      <c r="BY1497" s="289"/>
      <c r="BZ1497" s="289"/>
      <c r="CA1497" s="279"/>
      <c r="CB1497" s="290"/>
      <c r="CC1497" s="289"/>
      <c r="CD1497" s="279"/>
      <c r="CE1497" s="328"/>
      <c r="CF1497" s="290"/>
      <c r="CG1497" s="289"/>
      <c r="CH1497" s="279"/>
      <c r="CI1497" s="328"/>
      <c r="CJ1497" s="290"/>
      <c r="CK1497" s="289"/>
      <c r="CL1497" s="279"/>
      <c r="CM1497" s="328"/>
      <c r="CN1497" s="290"/>
      <c r="CO1497" s="289"/>
      <c r="CP1497" s="279"/>
      <c r="CQ1497" s="328"/>
      <c r="CR1497" s="290"/>
      <c r="CS1497" s="289"/>
      <c r="CT1497" s="279"/>
      <c r="CU1497" s="328"/>
      <c r="CV1497" s="328"/>
      <c r="CW1497" s="290"/>
      <c r="CX1497" s="289"/>
      <c r="CY1497" s="279"/>
      <c r="CZ1497" s="328"/>
      <c r="DA1497" s="328"/>
      <c r="DB1497" s="290"/>
      <c r="DC1497" s="289"/>
      <c r="DD1497" s="279"/>
      <c r="DE1497" s="328"/>
      <c r="DF1497" s="328"/>
      <c r="DG1497" s="290"/>
      <c r="DH1497" s="183"/>
      <c r="DI1497" s="284"/>
      <c r="DP1497" s="165"/>
      <c r="DQ1497" s="165"/>
      <c r="DR1497" s="165"/>
      <c r="ED1497" s="165"/>
      <c r="EE1497" s="165"/>
      <c r="EF1497" s="165"/>
      <c r="EG1497" s="165"/>
      <c r="EH1497" s="166"/>
      <c r="EI1497" s="165"/>
      <c r="EJ1497" s="164"/>
      <c r="EK1497" s="164"/>
      <c r="EL1497" s="278"/>
      <c r="EM1497" s="278"/>
      <c r="EN1497" s="278"/>
      <c r="EO1497" s="278"/>
      <c r="EP1497" s="278"/>
      <c r="EQ1497" s="278"/>
      <c r="ER1497" s="165"/>
      <c r="ES1497" s="166"/>
      <c r="ET1497" s="166"/>
      <c r="EU1497" s="166"/>
      <c r="EV1497" s="166"/>
      <c r="EW1497" s="166"/>
      <c r="EX1497" s="284"/>
    </row>
    <row r="1498" spans="1:260" ht="13" hidden="1" customHeight="1">
      <c r="A1498" s="160" t="s">
        <v>2003</v>
      </c>
      <c r="B1498" s="160">
        <v>12996</v>
      </c>
      <c r="C1498" s="160">
        <v>680897</v>
      </c>
      <c r="D1498" s="160">
        <v>29833</v>
      </c>
      <c r="E1498" s="160" t="s">
        <v>164</v>
      </c>
      <c r="F1498" s="160" t="s">
        <v>164</v>
      </c>
      <c r="H1498" s="162" t="s">
        <v>4040</v>
      </c>
      <c r="I1498" s="162" t="s">
        <v>220</v>
      </c>
      <c r="J1498" s="160">
        <v>24</v>
      </c>
      <c r="K1498" s="161">
        <v>1</v>
      </c>
      <c r="M1498" s="184" t="s">
        <v>837</v>
      </c>
      <c r="Z1498" s="163"/>
      <c r="AS1498" s="278"/>
      <c r="AT1498" s="278"/>
      <c r="AU1498" s="278"/>
      <c r="AV1498" s="278"/>
      <c r="AW1498" s="278"/>
      <c r="AX1498" s="278"/>
      <c r="AY1498" s="456"/>
      <c r="AZ1498" s="278"/>
      <c r="BA1498" s="278"/>
      <c r="BB1498" s="278"/>
      <c r="BC1498" s="278"/>
      <c r="BD1498" s="164"/>
      <c r="BE1498" s="164"/>
      <c r="BF1498" s="164"/>
      <c r="BG1498" s="164"/>
      <c r="BH1498" s="164"/>
      <c r="BI1498" s="164"/>
      <c r="BJ1498" s="165"/>
      <c r="BK1498" s="164"/>
      <c r="BL1498" s="165"/>
      <c r="BM1498" s="165"/>
      <c r="BN1498" s="165"/>
      <c r="BO1498" s="165"/>
      <c r="BP1498" s="165"/>
      <c r="BQ1498" s="165"/>
      <c r="BR1498" s="165"/>
      <c r="BS1498" s="284"/>
      <c r="BT1498" s="289"/>
      <c r="BU1498" s="279"/>
      <c r="BV1498" s="290"/>
      <c r="BW1498" s="289"/>
      <c r="BX1498" s="289"/>
      <c r="BY1498" s="289"/>
      <c r="BZ1498" s="289"/>
      <c r="CA1498" s="279"/>
      <c r="CB1498" s="290"/>
      <c r="CC1498" s="289"/>
      <c r="CD1498" s="279"/>
      <c r="CE1498" s="328"/>
      <c r="CF1498" s="290"/>
      <c r="CG1498" s="289"/>
      <c r="CH1498" s="279"/>
      <c r="CI1498" s="328"/>
      <c r="CJ1498" s="290"/>
      <c r="CK1498" s="289"/>
      <c r="CL1498" s="279"/>
      <c r="CM1498" s="328"/>
      <c r="CN1498" s="290"/>
      <c r="CO1498" s="289"/>
      <c r="CP1498" s="279"/>
      <c r="CQ1498" s="328"/>
      <c r="CR1498" s="290"/>
      <c r="CS1498" s="289"/>
      <c r="CT1498" s="279"/>
      <c r="CU1498" s="328"/>
      <c r="CV1498" s="328"/>
      <c r="CW1498" s="290"/>
      <c r="CX1498" s="289"/>
      <c r="CY1498" s="279"/>
      <c r="CZ1498" s="328"/>
      <c r="DA1498" s="328"/>
      <c r="DB1498" s="290"/>
      <c r="DC1498" s="289"/>
      <c r="DD1498" s="279"/>
      <c r="DE1498" s="328"/>
      <c r="DF1498" s="328"/>
      <c r="DG1498" s="290"/>
      <c r="DH1498" s="183"/>
      <c r="DI1498" s="284"/>
      <c r="DP1498" s="165"/>
      <c r="DQ1498" s="165"/>
      <c r="DR1498" s="165"/>
      <c r="ED1498" s="165"/>
      <c r="EE1498" s="165"/>
      <c r="EF1498" s="165"/>
      <c r="EG1498" s="165"/>
      <c r="EH1498" s="166"/>
      <c r="EI1498" s="165"/>
      <c r="EJ1498" s="164"/>
      <c r="EK1498" s="164"/>
      <c r="EL1498" s="278"/>
      <c r="EM1498" s="278"/>
      <c r="EN1498" s="278"/>
      <c r="EO1498" s="278"/>
      <c r="EP1498" s="278"/>
      <c r="EQ1498" s="278"/>
      <c r="ER1498" s="165"/>
      <c r="ES1498" s="166"/>
      <c r="ET1498" s="166"/>
      <c r="EU1498" s="166"/>
      <c r="EV1498" s="166"/>
      <c r="EW1498" s="166"/>
      <c r="EX1498" s="284"/>
    </row>
    <row r="1499" spans="1:260" ht="13" hidden="1" customHeight="1">
      <c r="A1499" s="160" t="s">
        <v>2003</v>
      </c>
      <c r="B1499" s="160">
        <v>13076</v>
      </c>
      <c r="C1499" s="160">
        <v>687924</v>
      </c>
      <c r="D1499" s="160">
        <v>30031</v>
      </c>
      <c r="E1499" s="160" t="s">
        <v>188</v>
      </c>
      <c r="F1499" s="160" t="s">
        <v>188</v>
      </c>
      <c r="H1499" s="162" t="s">
        <v>4094</v>
      </c>
      <c r="I1499" s="162" t="s">
        <v>1816</v>
      </c>
      <c r="J1499" s="160">
        <v>23</v>
      </c>
      <c r="K1499" s="161">
        <v>1</v>
      </c>
      <c r="M1499" s="184" t="s">
        <v>837</v>
      </c>
      <c r="Z1499" s="163"/>
      <c r="AS1499" s="278"/>
      <c r="AT1499" s="278"/>
      <c r="AU1499" s="278"/>
      <c r="AV1499" s="278"/>
      <c r="AW1499" s="278"/>
      <c r="AX1499" s="278"/>
      <c r="AY1499" s="456"/>
      <c r="AZ1499" s="278"/>
      <c r="BA1499" s="278"/>
      <c r="BB1499" s="278"/>
      <c r="BC1499" s="278"/>
      <c r="BD1499" s="164"/>
      <c r="BE1499" s="164"/>
      <c r="BF1499" s="164"/>
      <c r="BG1499" s="164"/>
      <c r="BH1499" s="164"/>
      <c r="BI1499" s="164"/>
      <c r="BJ1499" s="165"/>
      <c r="BK1499" s="164"/>
      <c r="BL1499" s="165"/>
      <c r="BM1499" s="165"/>
      <c r="BN1499" s="165"/>
      <c r="BO1499" s="165"/>
      <c r="BP1499" s="165"/>
      <c r="BQ1499" s="165"/>
      <c r="BR1499" s="165"/>
      <c r="BS1499" s="284"/>
      <c r="BT1499" s="289"/>
      <c r="BU1499" s="279"/>
      <c r="BV1499" s="290"/>
      <c r="BW1499" s="289"/>
      <c r="BX1499" s="289"/>
      <c r="BY1499" s="289"/>
      <c r="BZ1499" s="289"/>
      <c r="CA1499" s="279"/>
      <c r="CB1499" s="290"/>
      <c r="CC1499" s="289"/>
      <c r="CD1499" s="279"/>
      <c r="CE1499" s="328"/>
      <c r="CF1499" s="290"/>
      <c r="CG1499" s="289"/>
      <c r="CH1499" s="279"/>
      <c r="CI1499" s="328"/>
      <c r="CJ1499" s="290"/>
      <c r="CK1499" s="289"/>
      <c r="CL1499" s="279"/>
      <c r="CM1499" s="328"/>
      <c r="CN1499" s="290"/>
      <c r="CO1499" s="289"/>
      <c r="CP1499" s="279"/>
      <c r="CQ1499" s="328"/>
      <c r="CR1499" s="290"/>
      <c r="CS1499" s="289"/>
      <c r="CT1499" s="279"/>
      <c r="CU1499" s="328"/>
      <c r="CV1499" s="328"/>
      <c r="CW1499" s="290"/>
      <c r="CX1499" s="289"/>
      <c r="CY1499" s="279"/>
      <c r="CZ1499" s="328"/>
      <c r="DA1499" s="328"/>
      <c r="DB1499" s="290"/>
      <c r="DC1499" s="289"/>
      <c r="DD1499" s="279"/>
      <c r="DE1499" s="328"/>
      <c r="DF1499" s="328"/>
      <c r="DG1499" s="290"/>
      <c r="DH1499" s="183"/>
      <c r="DI1499" s="284"/>
      <c r="DP1499" s="165"/>
      <c r="DQ1499" s="165"/>
      <c r="DR1499" s="165"/>
      <c r="ED1499" s="165"/>
      <c r="EE1499" s="165"/>
      <c r="EF1499" s="165"/>
      <c r="EG1499" s="165"/>
      <c r="EH1499" s="166"/>
      <c r="EI1499" s="165"/>
      <c r="EJ1499" s="164"/>
      <c r="EK1499" s="164"/>
      <c r="EL1499" s="278"/>
      <c r="EM1499" s="278"/>
      <c r="EN1499" s="278"/>
      <c r="EO1499" s="278"/>
      <c r="EP1499" s="278"/>
      <c r="EQ1499" s="278"/>
      <c r="ER1499" s="165"/>
      <c r="ES1499" s="166"/>
      <c r="ET1499" s="166"/>
      <c r="EU1499" s="166"/>
      <c r="EV1499" s="166"/>
      <c r="EW1499" s="166"/>
      <c r="EX1499" s="284"/>
    </row>
    <row r="1500" spans="1:260" ht="13" hidden="1" customHeight="1">
      <c r="A1500" s="160" t="s">
        <v>2003</v>
      </c>
      <c r="B1500" s="160">
        <v>12973</v>
      </c>
      <c r="C1500" s="160">
        <v>681035</v>
      </c>
      <c r="D1500" s="160">
        <v>30107</v>
      </c>
      <c r="E1500" s="160" t="s">
        <v>345</v>
      </c>
      <c r="F1500" s="160" t="s">
        <v>345</v>
      </c>
      <c r="H1500" s="162" t="s">
        <v>524</v>
      </c>
      <c r="I1500" s="162" t="s">
        <v>331</v>
      </c>
      <c r="J1500" s="160">
        <v>25</v>
      </c>
      <c r="K1500" s="161">
        <v>1</v>
      </c>
      <c r="M1500" s="184" t="s">
        <v>837</v>
      </c>
      <c r="Z1500" s="163"/>
      <c r="AS1500" s="278"/>
      <c r="AT1500" s="278"/>
      <c r="AU1500" s="278"/>
      <c r="AV1500" s="278"/>
      <c r="AW1500" s="278"/>
      <c r="AX1500" s="278"/>
      <c r="AY1500" s="456"/>
      <c r="AZ1500" s="278"/>
      <c r="BA1500" s="278"/>
      <c r="BB1500" s="278"/>
      <c r="BC1500" s="278"/>
      <c r="BD1500" s="164"/>
      <c r="BE1500" s="164"/>
      <c r="BF1500" s="164"/>
      <c r="BG1500" s="164"/>
      <c r="BH1500" s="164"/>
      <c r="BI1500" s="164"/>
      <c r="BJ1500" s="165"/>
      <c r="BK1500" s="164"/>
      <c r="BL1500" s="165"/>
      <c r="BM1500" s="165"/>
      <c r="BN1500" s="165"/>
      <c r="BO1500" s="165"/>
      <c r="BP1500" s="165"/>
      <c r="BQ1500" s="165"/>
      <c r="BR1500" s="165"/>
      <c r="BS1500" s="284"/>
      <c r="BT1500" s="289"/>
      <c r="BU1500" s="279"/>
      <c r="BV1500" s="290"/>
      <c r="BW1500" s="289"/>
      <c r="BX1500" s="289"/>
      <c r="BY1500" s="289"/>
      <c r="BZ1500" s="289"/>
      <c r="CA1500" s="279"/>
      <c r="CB1500" s="290"/>
      <c r="CC1500" s="289"/>
      <c r="CD1500" s="279"/>
      <c r="CE1500" s="328"/>
      <c r="CF1500" s="290"/>
      <c r="CG1500" s="289"/>
      <c r="CH1500" s="279"/>
      <c r="CI1500" s="328"/>
      <c r="CJ1500" s="290"/>
      <c r="CK1500" s="289"/>
      <c r="CL1500" s="279"/>
      <c r="CM1500" s="328"/>
      <c r="CN1500" s="290"/>
      <c r="CO1500" s="289"/>
      <c r="CP1500" s="279"/>
      <c r="CQ1500" s="328"/>
      <c r="CR1500" s="290"/>
      <c r="CS1500" s="289"/>
      <c r="CT1500" s="279"/>
      <c r="CU1500" s="328"/>
      <c r="CV1500" s="328"/>
      <c r="CW1500" s="290"/>
      <c r="CX1500" s="289"/>
      <c r="CY1500" s="279"/>
      <c r="CZ1500" s="328"/>
      <c r="DA1500" s="328"/>
      <c r="DB1500" s="290"/>
      <c r="DC1500" s="289"/>
      <c r="DD1500" s="279"/>
      <c r="DE1500" s="328"/>
      <c r="DF1500" s="328"/>
      <c r="DG1500" s="290"/>
      <c r="DH1500" s="183"/>
      <c r="DI1500" s="284"/>
      <c r="DP1500" s="165"/>
      <c r="DQ1500" s="165"/>
      <c r="DR1500" s="165"/>
      <c r="ED1500" s="165"/>
      <c r="EE1500" s="165"/>
      <c r="EF1500" s="165"/>
      <c r="EG1500" s="165"/>
      <c r="EH1500" s="166"/>
      <c r="EI1500" s="165"/>
      <c r="EJ1500" s="164"/>
      <c r="EK1500" s="164"/>
      <c r="EL1500" s="278"/>
      <c r="EM1500" s="278"/>
      <c r="EN1500" s="278"/>
      <c r="EO1500" s="278"/>
      <c r="EP1500" s="278"/>
      <c r="EQ1500" s="278"/>
      <c r="ER1500" s="165"/>
      <c r="ES1500" s="166"/>
      <c r="ET1500" s="166"/>
      <c r="EU1500" s="166"/>
      <c r="EV1500" s="166"/>
      <c r="EW1500" s="166"/>
      <c r="EX1500" s="284"/>
    </row>
    <row r="1501" spans="1:260" ht="13" hidden="1" customHeight="1">
      <c r="A1501" s="160" t="s">
        <v>2003</v>
      </c>
      <c r="B1501" s="160">
        <v>12423</v>
      </c>
      <c r="C1501" s="160">
        <v>680744</v>
      </c>
      <c r="D1501" s="160">
        <v>30140</v>
      </c>
      <c r="E1501" s="160" t="s">
        <v>239</v>
      </c>
      <c r="F1501" s="160" t="s">
        <v>239</v>
      </c>
      <c r="H1501" s="162" t="s">
        <v>4036</v>
      </c>
      <c r="I1501" s="162" t="s">
        <v>448</v>
      </c>
      <c r="J1501" s="160">
        <v>24</v>
      </c>
      <c r="K1501" s="161">
        <v>1</v>
      </c>
      <c r="M1501" s="184" t="s">
        <v>837</v>
      </c>
      <c r="Z1501" s="163"/>
      <c r="AS1501" s="278"/>
      <c r="AT1501" s="278"/>
      <c r="AU1501" s="278"/>
      <c r="AV1501" s="278"/>
      <c r="AW1501" s="278"/>
      <c r="AX1501" s="278"/>
      <c r="AY1501" s="456"/>
      <c r="AZ1501" s="278"/>
      <c r="BA1501" s="278"/>
      <c r="BB1501" s="278"/>
      <c r="BC1501" s="278"/>
      <c r="BD1501" s="164"/>
      <c r="BE1501" s="164"/>
      <c r="BF1501" s="164"/>
      <c r="BG1501" s="164"/>
      <c r="BH1501" s="164"/>
      <c r="BI1501" s="164"/>
      <c r="BJ1501" s="165"/>
      <c r="BK1501" s="164"/>
      <c r="BL1501" s="165"/>
      <c r="BM1501" s="165"/>
      <c r="BN1501" s="165"/>
      <c r="BO1501" s="165"/>
      <c r="BP1501" s="165"/>
      <c r="BQ1501" s="165"/>
      <c r="BR1501" s="165"/>
      <c r="BS1501" s="284"/>
      <c r="BT1501" s="289"/>
      <c r="BU1501" s="279"/>
      <c r="BV1501" s="290"/>
      <c r="BW1501" s="289"/>
      <c r="BX1501" s="289"/>
      <c r="BY1501" s="289"/>
      <c r="BZ1501" s="289"/>
      <c r="CA1501" s="279"/>
      <c r="CB1501" s="290"/>
      <c r="CC1501" s="289"/>
      <c r="CD1501" s="279"/>
      <c r="CE1501" s="328"/>
      <c r="CF1501" s="290"/>
      <c r="CG1501" s="289"/>
      <c r="CH1501" s="279"/>
      <c r="CI1501" s="328"/>
      <c r="CJ1501" s="290"/>
      <c r="CK1501" s="289"/>
      <c r="CL1501" s="279"/>
      <c r="CM1501" s="328"/>
      <c r="CN1501" s="290"/>
      <c r="CO1501" s="289"/>
      <c r="CP1501" s="279"/>
      <c r="CQ1501" s="328"/>
      <c r="CR1501" s="290"/>
      <c r="CS1501" s="289"/>
      <c r="CT1501" s="279"/>
      <c r="CU1501" s="328"/>
      <c r="CV1501" s="328"/>
      <c r="CW1501" s="290"/>
      <c r="CX1501" s="289"/>
      <c r="CY1501" s="279"/>
      <c r="CZ1501" s="328"/>
      <c r="DA1501" s="328"/>
      <c r="DB1501" s="290"/>
      <c r="DC1501" s="289"/>
      <c r="DD1501" s="279"/>
      <c r="DE1501" s="328"/>
      <c r="DF1501" s="328"/>
      <c r="DG1501" s="290"/>
      <c r="DH1501" s="183"/>
      <c r="DI1501" s="284"/>
      <c r="DP1501" s="165"/>
      <c r="DQ1501" s="165"/>
      <c r="DR1501" s="165"/>
      <c r="ED1501" s="165"/>
      <c r="EE1501" s="165"/>
      <c r="EF1501" s="165"/>
      <c r="EG1501" s="165"/>
      <c r="EH1501" s="166"/>
      <c r="EI1501" s="165"/>
      <c r="EJ1501" s="164"/>
      <c r="EK1501" s="164"/>
      <c r="EL1501" s="278"/>
      <c r="EM1501" s="278"/>
      <c r="EN1501" s="278"/>
      <c r="EO1501" s="278"/>
      <c r="EP1501" s="278"/>
      <c r="EQ1501" s="278"/>
      <c r="ER1501" s="165"/>
      <c r="ES1501" s="166"/>
      <c r="ET1501" s="166"/>
      <c r="EU1501" s="166"/>
      <c r="EV1501" s="166"/>
      <c r="EW1501" s="166"/>
      <c r="EX1501" s="284"/>
    </row>
    <row r="1502" spans="1:260" ht="13" hidden="1" customHeight="1">
      <c r="A1502" s="160" t="s">
        <v>2003</v>
      </c>
      <c r="B1502" s="160">
        <v>8312</v>
      </c>
      <c r="D1502" s="160">
        <v>1157</v>
      </c>
      <c r="H1502" s="162" t="s">
        <v>163</v>
      </c>
      <c r="I1502" s="162" t="s">
        <v>324</v>
      </c>
      <c r="J1502" s="161"/>
      <c r="K1502" s="161">
        <v>1</v>
      </c>
      <c r="M1502" s="184" t="s">
        <v>837</v>
      </c>
      <c r="Z1502" s="163"/>
      <c r="BT1502" s="289"/>
      <c r="BU1502" s="279"/>
      <c r="BV1502" s="290"/>
      <c r="BW1502" s="289"/>
      <c r="BX1502" s="289"/>
      <c r="BY1502" s="289"/>
      <c r="BZ1502" s="289"/>
      <c r="CA1502" s="279"/>
      <c r="CB1502" s="290"/>
      <c r="CC1502" s="289"/>
      <c r="CD1502" s="279"/>
      <c r="CE1502" s="328"/>
      <c r="CF1502" s="290"/>
      <c r="CG1502" s="289"/>
      <c r="CH1502" s="279"/>
      <c r="CI1502" s="328"/>
      <c r="CJ1502" s="290"/>
      <c r="CK1502" s="289"/>
      <c r="CL1502" s="279"/>
      <c r="CM1502" s="328"/>
      <c r="CN1502" s="290"/>
      <c r="CO1502" s="289"/>
      <c r="CP1502" s="279"/>
      <c r="CQ1502" s="328"/>
      <c r="CR1502" s="290"/>
      <c r="CS1502" s="289"/>
      <c r="CT1502" s="279"/>
      <c r="CU1502" s="328"/>
      <c r="CV1502" s="328"/>
      <c r="CW1502" s="290"/>
      <c r="CX1502" s="289"/>
      <c r="CY1502" s="279"/>
      <c r="CZ1502" s="328"/>
      <c r="DA1502" s="328"/>
      <c r="DB1502" s="290"/>
      <c r="DC1502" s="289"/>
      <c r="DD1502" s="279"/>
      <c r="DE1502" s="328"/>
      <c r="DF1502" s="328"/>
      <c r="DG1502" s="290"/>
      <c r="DH1502" s="289"/>
      <c r="DP1502" s="165"/>
      <c r="DQ1502" s="165"/>
      <c r="DR1502" s="165"/>
      <c r="ED1502" s="165"/>
      <c r="EE1502" s="165"/>
      <c r="EF1502" s="165"/>
      <c r="EG1502" s="165"/>
      <c r="EH1502" s="166"/>
      <c r="EI1502" s="166"/>
      <c r="EJ1502" s="164"/>
      <c r="EK1502" s="164"/>
      <c r="EL1502" s="278"/>
      <c r="EM1502" s="278"/>
      <c r="EN1502" s="278"/>
      <c r="EO1502" s="278"/>
      <c r="EP1502" s="278"/>
      <c r="EQ1502" s="278"/>
      <c r="ER1502" s="165"/>
      <c r="ES1502" s="166"/>
      <c r="ET1502" s="166"/>
      <c r="EU1502" s="166"/>
      <c r="EV1502" s="166"/>
      <c r="EW1502" s="166"/>
      <c r="EX1502" s="284"/>
      <c r="FA1502" s="167"/>
      <c r="FB1502" s="167"/>
      <c r="FC1502" s="167"/>
      <c r="FD1502" s="167"/>
      <c r="FE1502" s="167"/>
      <c r="FF1502" s="167"/>
      <c r="FG1502" s="167"/>
      <c r="FH1502" s="167"/>
      <c r="FI1502" s="167"/>
      <c r="FJ1502" s="167"/>
      <c r="FK1502" s="167"/>
      <c r="FL1502" s="167"/>
      <c r="FM1502" s="167"/>
      <c r="FN1502" s="167"/>
      <c r="FO1502" s="167"/>
      <c r="FP1502" s="167"/>
      <c r="FQ1502" s="167"/>
      <c r="FR1502" s="167"/>
      <c r="FS1502" s="167"/>
      <c r="FT1502" s="167"/>
      <c r="FU1502" s="167"/>
      <c r="FV1502" s="167"/>
      <c r="FW1502" s="167"/>
      <c r="FX1502" s="167"/>
      <c r="FY1502" s="167"/>
      <c r="FZ1502" s="167"/>
      <c r="GA1502" s="167"/>
      <c r="GB1502" s="167"/>
      <c r="GC1502" s="167"/>
      <c r="GD1502" s="167"/>
      <c r="GE1502" s="167"/>
      <c r="GF1502" s="167"/>
      <c r="GG1502" s="167"/>
      <c r="GH1502" s="167"/>
      <c r="GI1502" s="167"/>
      <c r="GJ1502" s="167"/>
      <c r="GK1502" s="167"/>
      <c r="GL1502" s="167"/>
      <c r="GM1502" s="167"/>
      <c r="GN1502" s="167"/>
      <c r="GO1502" s="167"/>
      <c r="GP1502" s="167"/>
      <c r="GQ1502" s="167"/>
      <c r="GR1502" s="167"/>
      <c r="GS1502" s="167"/>
      <c r="GT1502" s="167"/>
      <c r="GU1502" s="167"/>
      <c r="GV1502" s="167"/>
      <c r="GW1502" s="167"/>
      <c r="GX1502" s="167"/>
      <c r="GY1502" s="167"/>
      <c r="GZ1502" s="167"/>
      <c r="HA1502" s="167"/>
      <c r="HB1502" s="167"/>
      <c r="HC1502" s="167"/>
      <c r="HD1502" s="167"/>
      <c r="HE1502" s="167"/>
      <c r="HF1502" s="167"/>
      <c r="HG1502" s="167"/>
      <c r="HH1502" s="167"/>
      <c r="HI1502" s="167"/>
      <c r="HJ1502" s="167"/>
      <c r="HK1502" s="167"/>
      <c r="HL1502" s="167"/>
      <c r="HM1502" s="167"/>
      <c r="HN1502" s="167"/>
      <c r="HO1502" s="167"/>
      <c r="HP1502" s="167"/>
      <c r="HQ1502" s="167"/>
      <c r="HR1502" s="167"/>
      <c r="HS1502" s="167"/>
      <c r="HT1502" s="167"/>
      <c r="HU1502" s="167"/>
      <c r="HV1502" s="167"/>
      <c r="HW1502" s="167"/>
      <c r="HX1502" s="167"/>
      <c r="HY1502" s="167"/>
      <c r="HZ1502" s="167"/>
      <c r="IA1502" s="167"/>
      <c r="IB1502" s="167"/>
      <c r="IC1502" s="167"/>
      <c r="ID1502" s="167"/>
      <c r="IE1502" s="167"/>
      <c r="IF1502" s="167"/>
      <c r="IG1502" s="167"/>
      <c r="IH1502" s="167"/>
      <c r="II1502" s="167"/>
      <c r="IJ1502" s="167"/>
      <c r="IK1502" s="167"/>
      <c r="IL1502" s="167"/>
      <c r="IM1502" s="167"/>
      <c r="IN1502" s="167"/>
      <c r="IO1502" s="167"/>
      <c r="IP1502" s="167"/>
      <c r="IQ1502" s="167"/>
      <c r="IR1502" s="167"/>
      <c r="IS1502" s="167"/>
      <c r="IT1502" s="167"/>
      <c r="IU1502" s="167"/>
      <c r="IV1502" s="167"/>
      <c r="IW1502" s="167"/>
      <c r="IX1502" s="167"/>
      <c r="IY1502" s="167"/>
      <c r="IZ1502" s="167"/>
    </row>
    <row r="1503" spans="1:260" ht="13" hidden="1" customHeight="1">
      <c r="A1503" s="160" t="s">
        <v>2003</v>
      </c>
      <c r="B1503" s="160">
        <v>7257</v>
      </c>
      <c r="D1503" s="160">
        <v>1943</v>
      </c>
      <c r="H1503" s="168" t="s">
        <v>286</v>
      </c>
      <c r="I1503" s="169" t="s">
        <v>287</v>
      </c>
      <c r="J1503" s="170"/>
      <c r="K1503" s="161">
        <v>1</v>
      </c>
      <c r="M1503" s="184" t="s">
        <v>837</v>
      </c>
      <c r="Z1503" s="163"/>
      <c r="BT1503" s="289"/>
      <c r="BU1503" s="279"/>
      <c r="BV1503" s="290"/>
      <c r="BW1503" s="289"/>
      <c r="BX1503" s="289"/>
      <c r="BY1503" s="289"/>
      <c r="BZ1503" s="289"/>
      <c r="CA1503" s="279"/>
      <c r="CB1503" s="290"/>
      <c r="CC1503" s="289"/>
      <c r="CD1503" s="279"/>
      <c r="CE1503" s="328"/>
      <c r="CF1503" s="290"/>
      <c r="CG1503" s="289"/>
      <c r="CH1503" s="279"/>
      <c r="CI1503" s="328"/>
      <c r="CJ1503" s="290"/>
      <c r="CK1503" s="289"/>
      <c r="CL1503" s="279"/>
      <c r="CM1503" s="328"/>
      <c r="CN1503" s="290"/>
      <c r="CO1503" s="289"/>
      <c r="CP1503" s="279"/>
      <c r="CQ1503" s="328"/>
      <c r="CR1503" s="290"/>
      <c r="CS1503" s="289"/>
      <c r="CT1503" s="279"/>
      <c r="CU1503" s="328"/>
      <c r="CV1503" s="328"/>
      <c r="CW1503" s="290"/>
      <c r="CX1503" s="289"/>
      <c r="CY1503" s="279"/>
      <c r="CZ1503" s="328"/>
      <c r="DA1503" s="328"/>
      <c r="DB1503" s="290"/>
      <c r="DC1503" s="289"/>
      <c r="DD1503" s="279"/>
      <c r="DE1503" s="328"/>
      <c r="DF1503" s="328"/>
      <c r="DG1503" s="290"/>
      <c r="DH1503" s="289"/>
      <c r="DP1503" s="165"/>
      <c r="DQ1503" s="165"/>
      <c r="DR1503" s="165"/>
      <c r="ED1503" s="165"/>
      <c r="EE1503" s="165"/>
      <c r="EF1503" s="165"/>
      <c r="EG1503" s="165"/>
      <c r="EH1503" s="166"/>
      <c r="EI1503" s="166"/>
      <c r="EJ1503" s="164"/>
      <c r="EK1503" s="164"/>
      <c r="EL1503" s="278"/>
      <c r="EM1503" s="278"/>
      <c r="EN1503" s="278"/>
      <c r="EO1503" s="278"/>
      <c r="EP1503" s="278"/>
      <c r="EQ1503" s="278"/>
      <c r="ER1503" s="165"/>
      <c r="ES1503" s="166"/>
      <c r="ET1503" s="166"/>
      <c r="EU1503" s="166"/>
      <c r="EV1503" s="166"/>
      <c r="EW1503" s="166"/>
      <c r="EX1503" s="284"/>
    </row>
    <row r="1504" spans="1:260" ht="13" hidden="1" customHeight="1">
      <c r="A1504" s="160" t="s">
        <v>2003</v>
      </c>
      <c r="B1504" s="160">
        <v>7048</v>
      </c>
      <c r="D1504" s="160">
        <v>2233</v>
      </c>
      <c r="H1504" s="168" t="s">
        <v>332</v>
      </c>
      <c r="I1504" s="169" t="s">
        <v>613</v>
      </c>
      <c r="J1504" s="170"/>
      <c r="K1504" s="161">
        <v>1</v>
      </c>
      <c r="M1504" s="184" t="s">
        <v>837</v>
      </c>
      <c r="Z1504" s="163"/>
      <c r="AS1504" s="278"/>
      <c r="AT1504" s="278"/>
      <c r="AU1504" s="278"/>
      <c r="AV1504" s="278"/>
      <c r="AW1504" s="278"/>
      <c r="AX1504" s="278"/>
      <c r="AY1504" s="165"/>
      <c r="AZ1504" s="278"/>
      <c r="BA1504" s="278"/>
      <c r="BB1504" s="278"/>
      <c r="BC1504" s="278"/>
      <c r="BD1504" s="164"/>
      <c r="BE1504" s="164"/>
      <c r="BF1504" s="164"/>
      <c r="BG1504" s="164"/>
      <c r="BH1504" s="164"/>
      <c r="BI1504" s="164"/>
      <c r="BJ1504" s="164"/>
      <c r="BK1504" s="164"/>
      <c r="BL1504" s="165"/>
      <c r="BM1504" s="165"/>
      <c r="BN1504" s="165"/>
      <c r="BO1504" s="165"/>
      <c r="BP1504" s="165"/>
      <c r="BQ1504" s="165"/>
      <c r="BR1504" s="165"/>
      <c r="BS1504" s="284"/>
      <c r="BT1504" s="289"/>
      <c r="BU1504" s="279"/>
      <c r="BV1504" s="290"/>
      <c r="BW1504" s="289"/>
      <c r="BX1504" s="289"/>
      <c r="BY1504" s="289"/>
      <c r="BZ1504" s="289"/>
      <c r="CA1504" s="279"/>
      <c r="CB1504" s="290"/>
      <c r="CC1504" s="289"/>
      <c r="CD1504" s="279"/>
      <c r="CE1504" s="328"/>
      <c r="CF1504" s="290"/>
      <c r="CG1504" s="289"/>
      <c r="CH1504" s="279"/>
      <c r="CI1504" s="328"/>
      <c r="CJ1504" s="290"/>
      <c r="CK1504" s="289"/>
      <c r="CL1504" s="279"/>
      <c r="CM1504" s="328"/>
      <c r="CN1504" s="290"/>
      <c r="CO1504" s="289"/>
      <c r="CP1504" s="279"/>
      <c r="CQ1504" s="328"/>
      <c r="CR1504" s="290"/>
      <c r="CS1504" s="289"/>
      <c r="CT1504" s="279"/>
      <c r="CU1504" s="328"/>
      <c r="CV1504" s="328"/>
      <c r="CW1504" s="290"/>
      <c r="CX1504" s="289"/>
      <c r="CY1504" s="279"/>
      <c r="CZ1504" s="328"/>
      <c r="DA1504" s="328"/>
      <c r="DB1504" s="290"/>
      <c r="DC1504" s="289"/>
      <c r="DD1504" s="279"/>
      <c r="DE1504" s="328"/>
      <c r="DF1504" s="328"/>
      <c r="DG1504" s="290"/>
      <c r="DH1504" s="289"/>
      <c r="DI1504" s="284"/>
      <c r="DP1504" s="165"/>
      <c r="DQ1504" s="165"/>
      <c r="DR1504" s="165"/>
      <c r="ED1504" s="165"/>
      <c r="EE1504" s="165"/>
      <c r="EF1504" s="165"/>
      <c r="EG1504" s="165"/>
      <c r="EH1504" s="166"/>
      <c r="EI1504" s="166"/>
      <c r="EJ1504" s="164"/>
      <c r="EK1504" s="164"/>
      <c r="EL1504" s="278"/>
      <c r="EM1504" s="278"/>
      <c r="EN1504" s="278"/>
      <c r="EO1504" s="278"/>
      <c r="EP1504" s="278"/>
      <c r="EQ1504" s="278"/>
      <c r="ER1504" s="165"/>
      <c r="ES1504" s="166"/>
      <c r="ET1504" s="166"/>
      <c r="EU1504" s="166"/>
      <c r="EV1504" s="166"/>
      <c r="EW1504" s="166"/>
      <c r="EX1504" s="284"/>
    </row>
    <row r="1505" spans="1:156" ht="13" hidden="1" customHeight="1">
      <c r="A1505" s="160" t="s">
        <v>2003</v>
      </c>
      <c r="B1505" s="160">
        <v>9048</v>
      </c>
      <c r="D1505" s="160">
        <v>2429</v>
      </c>
      <c r="H1505" s="168" t="s">
        <v>384</v>
      </c>
      <c r="I1505" s="169" t="s">
        <v>156</v>
      </c>
      <c r="J1505" s="170"/>
      <c r="K1505" s="161">
        <v>1</v>
      </c>
      <c r="M1505" s="184" t="s">
        <v>837</v>
      </c>
      <c r="Z1505" s="163"/>
      <c r="BT1505" s="289"/>
      <c r="BU1505" s="279"/>
      <c r="BV1505" s="290"/>
      <c r="BW1505" s="289"/>
      <c r="BX1505" s="289"/>
      <c r="BY1505" s="289"/>
      <c r="BZ1505" s="289"/>
      <c r="CA1505" s="279"/>
      <c r="CB1505" s="290"/>
      <c r="CC1505" s="289"/>
      <c r="CD1505" s="279"/>
      <c r="CE1505" s="328"/>
      <c r="CF1505" s="290"/>
      <c r="CG1505" s="289"/>
      <c r="CH1505" s="279"/>
      <c r="CI1505" s="328"/>
      <c r="CJ1505" s="290"/>
      <c r="CK1505" s="289"/>
      <c r="CL1505" s="279"/>
      <c r="CM1505" s="328"/>
      <c r="CN1505" s="290"/>
      <c r="CO1505" s="289"/>
      <c r="CP1505" s="279"/>
      <c r="CQ1505" s="328"/>
      <c r="CR1505" s="290"/>
      <c r="CS1505" s="289"/>
      <c r="CT1505" s="279"/>
      <c r="CU1505" s="328"/>
      <c r="CV1505" s="328"/>
      <c r="CW1505" s="290"/>
      <c r="CX1505" s="289"/>
      <c r="CY1505" s="279"/>
      <c r="CZ1505" s="328"/>
      <c r="DA1505" s="328"/>
      <c r="DB1505" s="290"/>
      <c r="DC1505" s="289"/>
      <c r="DD1505" s="279"/>
      <c r="DE1505" s="328"/>
      <c r="DF1505" s="328"/>
      <c r="DG1505" s="290"/>
      <c r="DH1505" s="289"/>
      <c r="DP1505" s="165"/>
      <c r="DQ1505" s="165"/>
      <c r="DR1505" s="165"/>
      <c r="ED1505" s="165"/>
      <c r="EE1505" s="165"/>
      <c r="EF1505" s="165"/>
      <c r="EG1505" s="165"/>
      <c r="EH1505" s="166"/>
      <c r="EI1505" s="166"/>
      <c r="EJ1505" s="164"/>
      <c r="EK1505" s="164"/>
      <c r="EL1505" s="278"/>
      <c r="EM1505" s="278"/>
      <c r="EN1505" s="278"/>
      <c r="EO1505" s="278"/>
      <c r="EP1505" s="278"/>
      <c r="EQ1505" s="278"/>
      <c r="ER1505" s="165"/>
      <c r="ES1505" s="166"/>
      <c r="ET1505" s="166"/>
      <c r="EU1505" s="166"/>
      <c r="EV1505" s="166"/>
      <c r="EW1505" s="166"/>
      <c r="EX1505" s="284"/>
    </row>
    <row r="1506" spans="1:156" ht="13" hidden="1" customHeight="1">
      <c r="A1506" s="160" t="s">
        <v>2003</v>
      </c>
      <c r="B1506" s="160">
        <v>7578</v>
      </c>
      <c r="C1506" s="160">
        <v>448179</v>
      </c>
      <c r="D1506" s="160">
        <v>4806</v>
      </c>
      <c r="E1506" s="160" t="s">
        <v>609</v>
      </c>
      <c r="H1506" s="168" t="s">
        <v>100</v>
      </c>
      <c r="I1506" s="169" t="s">
        <v>101</v>
      </c>
      <c r="J1506" s="170">
        <v>44</v>
      </c>
      <c r="K1506" s="161">
        <v>1</v>
      </c>
      <c r="M1506" s="184" t="s">
        <v>46</v>
      </c>
      <c r="Z1506" s="163"/>
      <c r="AS1506" s="278"/>
      <c r="AT1506" s="278"/>
      <c r="AU1506" s="278"/>
      <c r="AV1506" s="278"/>
      <c r="AW1506" s="278"/>
      <c r="AX1506" s="278"/>
      <c r="AY1506" s="456"/>
      <c r="AZ1506" s="278"/>
      <c r="BA1506" s="278"/>
      <c r="BB1506" s="278"/>
      <c r="BC1506" s="278"/>
      <c r="BD1506" s="164"/>
      <c r="BE1506" s="164"/>
      <c r="BF1506" s="164"/>
      <c r="BG1506" s="164"/>
      <c r="BH1506" s="164"/>
      <c r="BI1506" s="164"/>
      <c r="BJ1506" s="165"/>
      <c r="BK1506" s="164"/>
      <c r="BL1506" s="165"/>
      <c r="BM1506" s="165"/>
      <c r="BN1506" s="165"/>
      <c r="BO1506" s="165"/>
      <c r="BP1506" s="165"/>
      <c r="BQ1506" s="165"/>
      <c r="BR1506" s="165"/>
      <c r="BS1506" s="284"/>
      <c r="BT1506" s="289"/>
      <c r="BU1506" s="279"/>
      <c r="BV1506" s="290"/>
      <c r="BW1506" s="289"/>
      <c r="BX1506" s="289"/>
      <c r="BY1506" s="289"/>
      <c r="BZ1506" s="289"/>
      <c r="CA1506" s="279"/>
      <c r="CB1506" s="290"/>
      <c r="CC1506" s="289"/>
      <c r="CD1506" s="279"/>
      <c r="CE1506" s="328"/>
      <c r="CF1506" s="290"/>
      <c r="CG1506" s="289"/>
      <c r="CH1506" s="279"/>
      <c r="CI1506" s="328"/>
      <c r="CJ1506" s="290"/>
      <c r="CK1506" s="289"/>
      <c r="CL1506" s="279"/>
      <c r="CM1506" s="328"/>
      <c r="CN1506" s="290"/>
      <c r="CO1506" s="289"/>
      <c r="CP1506" s="279"/>
      <c r="CQ1506" s="328"/>
      <c r="CR1506" s="290"/>
      <c r="CS1506" s="289"/>
      <c r="CT1506" s="279"/>
      <c r="CU1506" s="328"/>
      <c r="CV1506" s="328"/>
      <c r="CW1506" s="290"/>
      <c r="CX1506" s="289"/>
      <c r="CY1506" s="279"/>
      <c r="CZ1506" s="328"/>
      <c r="DA1506" s="328"/>
      <c r="DB1506" s="290"/>
      <c r="DC1506" s="289"/>
      <c r="DD1506" s="279"/>
      <c r="DE1506" s="328"/>
      <c r="DF1506" s="328"/>
      <c r="DG1506" s="290"/>
      <c r="DH1506" s="289"/>
      <c r="DI1506" s="284"/>
      <c r="DP1506" s="165"/>
      <c r="DQ1506" s="165"/>
      <c r="DR1506" s="165"/>
      <c r="ED1506" s="165"/>
      <c r="EE1506" s="165"/>
      <c r="EF1506" s="165"/>
      <c r="EG1506" s="165"/>
      <c r="EH1506" s="166"/>
      <c r="EI1506" s="165"/>
      <c r="EJ1506" s="164"/>
      <c r="EK1506" s="164"/>
      <c r="EL1506" s="278"/>
      <c r="EM1506" s="278"/>
      <c r="EN1506" s="278"/>
      <c r="EO1506" s="278"/>
      <c r="EP1506" s="278"/>
      <c r="EQ1506" s="278"/>
      <c r="ER1506" s="165"/>
      <c r="ES1506" s="166"/>
      <c r="ET1506" s="166"/>
      <c r="EU1506" s="166"/>
      <c r="EV1506" s="166"/>
      <c r="EW1506" s="166"/>
      <c r="EX1506" s="284"/>
    </row>
    <row r="1507" spans="1:156" ht="13" hidden="1" customHeight="1">
      <c r="A1507" s="160" t="s">
        <v>2003</v>
      </c>
      <c r="C1507" s="160">
        <v>543238</v>
      </c>
      <c r="D1507" s="160">
        <v>5097</v>
      </c>
      <c r="E1507" s="160" t="s">
        <v>213</v>
      </c>
      <c r="H1507" s="162" t="s">
        <v>2581</v>
      </c>
      <c r="I1507" s="162" t="s">
        <v>110</v>
      </c>
      <c r="J1507" s="161">
        <v>33</v>
      </c>
      <c r="K1507" s="161">
        <v>1</v>
      </c>
      <c r="M1507" s="184" t="s">
        <v>46</v>
      </c>
      <c r="Z1507" s="163"/>
      <c r="AS1507" s="278"/>
      <c r="AT1507" s="278"/>
      <c r="AU1507" s="278"/>
      <c r="AV1507" s="278"/>
      <c r="AW1507" s="278"/>
      <c r="AX1507" s="278"/>
      <c r="AY1507" s="456"/>
      <c r="AZ1507" s="278"/>
      <c r="BA1507" s="278"/>
      <c r="BB1507" s="278"/>
      <c r="BC1507" s="278"/>
      <c r="BD1507" s="164"/>
      <c r="BE1507" s="164"/>
      <c r="BF1507" s="164"/>
      <c r="BG1507" s="164"/>
      <c r="BH1507" s="164"/>
      <c r="BI1507" s="164"/>
      <c r="BJ1507" s="165"/>
      <c r="BK1507" s="164"/>
      <c r="BL1507" s="165"/>
      <c r="BM1507" s="165"/>
      <c r="BN1507" s="165"/>
      <c r="BO1507" s="165"/>
      <c r="BP1507" s="165"/>
      <c r="BQ1507" s="165"/>
      <c r="BR1507" s="165"/>
      <c r="BS1507" s="284"/>
      <c r="BT1507" s="289"/>
      <c r="BU1507" s="279"/>
      <c r="BV1507" s="290"/>
      <c r="BW1507" s="289"/>
      <c r="BX1507" s="289"/>
      <c r="BY1507" s="289"/>
      <c r="BZ1507" s="289"/>
      <c r="CA1507" s="279"/>
      <c r="CB1507" s="290"/>
      <c r="CC1507" s="289"/>
      <c r="CD1507" s="279"/>
      <c r="CE1507" s="328"/>
      <c r="CF1507" s="290"/>
      <c r="CG1507" s="289"/>
      <c r="CH1507" s="279"/>
      <c r="CI1507" s="328"/>
      <c r="CJ1507" s="290"/>
      <c r="CK1507" s="289"/>
      <c r="CL1507" s="279"/>
      <c r="CM1507" s="328"/>
      <c r="CN1507" s="290"/>
      <c r="CO1507" s="289"/>
      <c r="CP1507" s="279"/>
      <c r="CQ1507" s="328"/>
      <c r="CR1507" s="290"/>
      <c r="CS1507" s="289"/>
      <c r="CT1507" s="279"/>
      <c r="CU1507" s="328"/>
      <c r="CV1507" s="328"/>
      <c r="CW1507" s="290"/>
      <c r="CX1507" s="289"/>
      <c r="CY1507" s="279"/>
      <c r="CZ1507" s="328"/>
      <c r="DA1507" s="328"/>
      <c r="DB1507" s="290"/>
      <c r="DC1507" s="289"/>
      <c r="DD1507" s="279"/>
      <c r="DE1507" s="328"/>
      <c r="DF1507" s="328"/>
      <c r="DG1507" s="290"/>
      <c r="DH1507" s="289"/>
      <c r="DI1507" s="284"/>
      <c r="DP1507" s="165"/>
      <c r="DQ1507" s="165"/>
      <c r="DR1507" s="165"/>
      <c r="ED1507" s="165"/>
      <c r="EE1507" s="165"/>
      <c r="EF1507" s="165"/>
      <c r="EG1507" s="165"/>
      <c r="EH1507" s="166"/>
      <c r="EI1507" s="165"/>
      <c r="EJ1507" s="164"/>
      <c r="EK1507" s="164"/>
      <c r="EL1507" s="278"/>
      <c r="EM1507" s="278"/>
      <c r="EN1507" s="278"/>
      <c r="EO1507" s="278"/>
      <c r="EP1507" s="278"/>
      <c r="EQ1507" s="278"/>
      <c r="ER1507" s="165"/>
      <c r="ES1507" s="166"/>
      <c r="ET1507" s="166"/>
      <c r="EU1507" s="166"/>
      <c r="EV1507" s="166"/>
      <c r="EW1507" s="166"/>
      <c r="EX1507" s="284"/>
    </row>
    <row r="1508" spans="1:156" ht="13" hidden="1" customHeight="1">
      <c r="A1508" s="160" t="s">
        <v>2003</v>
      </c>
      <c r="B1508" s="160">
        <v>9783</v>
      </c>
      <c r="D1508" s="160">
        <v>6398</v>
      </c>
      <c r="E1508" s="160" t="s">
        <v>354</v>
      </c>
      <c r="H1508" s="168" t="s">
        <v>88</v>
      </c>
      <c r="I1508" s="169" t="s">
        <v>551</v>
      </c>
      <c r="J1508" s="170">
        <v>33</v>
      </c>
      <c r="K1508" s="161">
        <v>1</v>
      </c>
      <c r="M1508" s="184" t="s">
        <v>837</v>
      </c>
      <c r="Z1508" s="163"/>
      <c r="BT1508" s="289"/>
      <c r="BU1508" s="279"/>
      <c r="BV1508" s="290"/>
      <c r="BW1508" s="289"/>
      <c r="BX1508" s="289"/>
      <c r="BY1508" s="289"/>
      <c r="BZ1508" s="289"/>
      <c r="CA1508" s="279"/>
      <c r="CB1508" s="290"/>
      <c r="CC1508" s="289"/>
      <c r="CD1508" s="279"/>
      <c r="CE1508" s="328"/>
      <c r="CF1508" s="290"/>
      <c r="CG1508" s="289"/>
      <c r="CH1508" s="279"/>
      <c r="CI1508" s="328"/>
      <c r="CJ1508" s="290"/>
      <c r="CK1508" s="289"/>
      <c r="CL1508" s="279"/>
      <c r="CM1508" s="328"/>
      <c r="CN1508" s="290"/>
      <c r="CO1508" s="289"/>
      <c r="CP1508" s="279"/>
      <c r="CQ1508" s="328"/>
      <c r="CR1508" s="290"/>
      <c r="CS1508" s="289"/>
      <c r="CT1508" s="279"/>
      <c r="CU1508" s="328"/>
      <c r="CV1508" s="328"/>
      <c r="CW1508" s="290"/>
      <c r="CX1508" s="289"/>
      <c r="CY1508" s="279"/>
      <c r="CZ1508" s="328"/>
      <c r="DA1508" s="328"/>
      <c r="DB1508" s="290"/>
      <c r="DC1508" s="289"/>
      <c r="DD1508" s="279"/>
      <c r="DE1508" s="328"/>
      <c r="DF1508" s="328"/>
      <c r="DG1508" s="290"/>
      <c r="DH1508" s="289"/>
      <c r="DP1508" s="165"/>
      <c r="DQ1508" s="165"/>
      <c r="DR1508" s="165"/>
      <c r="ED1508" s="165"/>
      <c r="EE1508" s="165"/>
      <c r="EF1508" s="165"/>
      <c r="EG1508" s="165"/>
      <c r="EH1508" s="166"/>
      <c r="EI1508" s="166"/>
      <c r="EJ1508" s="164"/>
      <c r="EK1508" s="164"/>
      <c r="EL1508" s="278"/>
      <c r="EM1508" s="278"/>
      <c r="EN1508" s="278"/>
      <c r="EO1508" s="278"/>
      <c r="EP1508" s="278"/>
      <c r="EQ1508" s="278"/>
      <c r="ER1508" s="165"/>
      <c r="ES1508" s="166"/>
      <c r="ET1508" s="166"/>
      <c r="EU1508" s="166"/>
      <c r="EV1508" s="166"/>
      <c r="EW1508" s="166"/>
      <c r="EX1508" s="284"/>
      <c r="EZ1508" s="167"/>
    </row>
    <row r="1509" spans="1:156" ht="13" hidden="1" customHeight="1">
      <c r="A1509" s="160" t="s">
        <v>2003</v>
      </c>
      <c r="B1509" s="160">
        <v>9375</v>
      </c>
      <c r="C1509" s="160">
        <v>542585</v>
      </c>
      <c r="D1509" s="160">
        <v>6399</v>
      </c>
      <c r="E1509" s="160" t="s">
        <v>18</v>
      </c>
      <c r="H1509" s="168" t="s">
        <v>1287</v>
      </c>
      <c r="I1509" s="169" t="s">
        <v>565</v>
      </c>
      <c r="J1509" s="170">
        <v>35</v>
      </c>
      <c r="K1509" s="161">
        <v>1</v>
      </c>
      <c r="M1509" s="184" t="s">
        <v>837</v>
      </c>
      <c r="Z1509" s="163"/>
      <c r="AS1509" s="278"/>
      <c r="AT1509" s="278"/>
      <c r="AU1509" s="278"/>
      <c r="AV1509" s="278"/>
      <c r="AW1509" s="278"/>
      <c r="AX1509" s="278"/>
      <c r="AY1509" s="456"/>
      <c r="AZ1509" s="278"/>
      <c r="BA1509" s="278"/>
      <c r="BB1509" s="278"/>
      <c r="BC1509" s="278"/>
      <c r="BD1509" s="164"/>
      <c r="BE1509" s="164"/>
      <c r="BF1509" s="164"/>
      <c r="BG1509" s="164"/>
      <c r="BH1509" s="164"/>
      <c r="BI1509" s="164"/>
      <c r="BJ1509" s="165"/>
      <c r="BK1509" s="164"/>
      <c r="BL1509" s="165"/>
      <c r="BM1509" s="165"/>
      <c r="BN1509" s="165"/>
      <c r="BO1509" s="165"/>
      <c r="BP1509" s="165"/>
      <c r="BQ1509" s="165"/>
      <c r="BR1509" s="165"/>
      <c r="BS1509" s="284"/>
      <c r="BT1509" s="289"/>
      <c r="BU1509" s="279"/>
      <c r="BV1509" s="290"/>
      <c r="BW1509" s="289"/>
      <c r="BX1509" s="289"/>
      <c r="BY1509" s="289"/>
      <c r="BZ1509" s="289"/>
      <c r="CA1509" s="279"/>
      <c r="CB1509" s="290"/>
      <c r="CC1509" s="289"/>
      <c r="CD1509" s="279"/>
      <c r="CE1509" s="328"/>
      <c r="CF1509" s="290"/>
      <c r="CG1509" s="289"/>
      <c r="CH1509" s="279"/>
      <c r="CI1509" s="328"/>
      <c r="CJ1509" s="290"/>
      <c r="CK1509" s="289"/>
      <c r="CL1509" s="279"/>
      <c r="CM1509" s="328"/>
      <c r="CN1509" s="290"/>
      <c r="CO1509" s="289"/>
      <c r="CP1509" s="279"/>
      <c r="CQ1509" s="328"/>
      <c r="CR1509" s="290"/>
      <c r="CS1509" s="289"/>
      <c r="CT1509" s="279"/>
      <c r="CU1509" s="328"/>
      <c r="CV1509" s="328"/>
      <c r="CW1509" s="290"/>
      <c r="CX1509" s="289"/>
      <c r="CY1509" s="279"/>
      <c r="CZ1509" s="328"/>
      <c r="DA1509" s="328"/>
      <c r="DB1509" s="290"/>
      <c r="DC1509" s="289"/>
      <c r="DD1509" s="279"/>
      <c r="DE1509" s="328"/>
      <c r="DF1509" s="328"/>
      <c r="DG1509" s="290"/>
      <c r="DH1509" s="289"/>
      <c r="DI1509" s="284"/>
      <c r="DP1509" s="165"/>
      <c r="DQ1509" s="165"/>
      <c r="DR1509" s="165"/>
      <c r="ED1509" s="165"/>
      <c r="EE1509" s="165"/>
      <c r="EF1509" s="165"/>
      <c r="EG1509" s="165"/>
      <c r="EH1509" s="166"/>
      <c r="EI1509" s="165"/>
      <c r="EJ1509" s="164"/>
      <c r="EK1509" s="164"/>
      <c r="EL1509" s="278"/>
      <c r="EM1509" s="278"/>
      <c r="EN1509" s="278"/>
      <c r="EO1509" s="278"/>
      <c r="EP1509" s="278"/>
      <c r="EQ1509" s="278"/>
      <c r="ER1509" s="165"/>
      <c r="ES1509" s="166"/>
      <c r="ET1509" s="166"/>
      <c r="EU1509" s="166"/>
      <c r="EV1509" s="166"/>
      <c r="EW1509" s="166"/>
      <c r="EX1509" s="284"/>
    </row>
    <row r="1510" spans="1:156" ht="13" hidden="1" customHeight="1">
      <c r="A1510" s="160" t="s">
        <v>2003</v>
      </c>
      <c r="B1510" s="160">
        <v>8918</v>
      </c>
      <c r="C1510" s="160">
        <v>502171</v>
      </c>
      <c r="D1510" s="160">
        <v>6562</v>
      </c>
      <c r="E1510" s="160" t="s">
        <v>213</v>
      </c>
      <c r="H1510" s="168" t="s">
        <v>403</v>
      </c>
      <c r="I1510" s="169" t="s">
        <v>277</v>
      </c>
      <c r="J1510" s="170">
        <v>36</v>
      </c>
      <c r="K1510" s="161">
        <v>1</v>
      </c>
      <c r="M1510" s="184" t="s">
        <v>837</v>
      </c>
      <c r="Z1510" s="163"/>
      <c r="AS1510" s="278"/>
      <c r="AT1510" s="278"/>
      <c r="AU1510" s="278"/>
      <c r="AV1510" s="278"/>
      <c r="AW1510" s="278"/>
      <c r="AX1510" s="278"/>
      <c r="AY1510" s="456"/>
      <c r="AZ1510" s="278"/>
      <c r="BA1510" s="278"/>
      <c r="BB1510" s="278"/>
      <c r="BC1510" s="278"/>
      <c r="BD1510" s="164"/>
      <c r="BE1510" s="164"/>
      <c r="BF1510" s="164"/>
      <c r="BG1510" s="164"/>
      <c r="BH1510" s="164"/>
      <c r="BI1510" s="164"/>
      <c r="BJ1510" s="165"/>
      <c r="BK1510" s="164"/>
      <c r="BL1510" s="165"/>
      <c r="BM1510" s="165"/>
      <c r="BN1510" s="165"/>
      <c r="BO1510" s="165"/>
      <c r="BP1510" s="165"/>
      <c r="BQ1510" s="165"/>
      <c r="BR1510" s="165"/>
      <c r="BS1510" s="284"/>
      <c r="BT1510" s="289"/>
      <c r="BU1510" s="279"/>
      <c r="BV1510" s="290"/>
      <c r="BW1510" s="289"/>
      <c r="BX1510" s="289"/>
      <c r="BY1510" s="289"/>
      <c r="BZ1510" s="289"/>
      <c r="CA1510" s="279"/>
      <c r="CB1510" s="290"/>
      <c r="CC1510" s="289"/>
      <c r="CD1510" s="279"/>
      <c r="CE1510" s="328"/>
      <c r="CF1510" s="290"/>
      <c r="CG1510" s="289"/>
      <c r="CH1510" s="279"/>
      <c r="CI1510" s="328"/>
      <c r="CJ1510" s="290"/>
      <c r="CK1510" s="289"/>
      <c r="CL1510" s="279"/>
      <c r="CM1510" s="328"/>
      <c r="CN1510" s="290"/>
      <c r="CO1510" s="289"/>
      <c r="CP1510" s="279"/>
      <c r="CQ1510" s="328"/>
      <c r="CR1510" s="290"/>
      <c r="CS1510" s="289"/>
      <c r="CT1510" s="279"/>
      <c r="CU1510" s="328"/>
      <c r="CV1510" s="328"/>
      <c r="CW1510" s="290"/>
      <c r="CX1510" s="289"/>
      <c r="CY1510" s="279"/>
      <c r="CZ1510" s="328"/>
      <c r="DA1510" s="328"/>
      <c r="DB1510" s="290"/>
      <c r="DC1510" s="289"/>
      <c r="DD1510" s="279"/>
      <c r="DE1510" s="328"/>
      <c r="DF1510" s="328"/>
      <c r="DG1510" s="290"/>
      <c r="DH1510" s="289"/>
      <c r="DI1510" s="284"/>
      <c r="DP1510" s="165"/>
      <c r="DQ1510" s="165"/>
      <c r="DR1510" s="165"/>
      <c r="ED1510" s="165"/>
      <c r="EE1510" s="165"/>
      <c r="EF1510" s="165"/>
      <c r="EG1510" s="165"/>
      <c r="EH1510" s="166"/>
      <c r="EI1510" s="165"/>
      <c r="EJ1510" s="164"/>
      <c r="EK1510" s="164"/>
      <c r="EL1510" s="278"/>
      <c r="EM1510" s="278"/>
      <c r="EN1510" s="278"/>
      <c r="EO1510" s="278"/>
      <c r="EP1510" s="278"/>
      <c r="EQ1510" s="278"/>
      <c r="ER1510" s="165"/>
      <c r="ES1510" s="166"/>
      <c r="ET1510" s="166"/>
      <c r="EU1510" s="166"/>
      <c r="EV1510" s="166"/>
      <c r="EW1510" s="166"/>
      <c r="EX1510" s="284"/>
    </row>
    <row r="1511" spans="1:156" ht="13" hidden="1" customHeight="1">
      <c r="A1511" s="160" t="s">
        <v>2003</v>
      </c>
      <c r="B1511" s="160">
        <v>8846</v>
      </c>
      <c r="C1511" s="160">
        <v>527054</v>
      </c>
      <c r="D1511" s="160">
        <v>6797</v>
      </c>
      <c r="E1511" s="160" t="s">
        <v>345</v>
      </c>
      <c r="H1511" s="168" t="s">
        <v>432</v>
      </c>
      <c r="I1511" s="169" t="s">
        <v>128</v>
      </c>
      <c r="J1511" s="170">
        <v>33</v>
      </c>
      <c r="K1511" s="161">
        <v>1</v>
      </c>
      <c r="M1511" s="184" t="s">
        <v>837</v>
      </c>
      <c r="Z1511" s="163"/>
      <c r="AS1511" s="278"/>
      <c r="AT1511" s="278"/>
      <c r="AU1511" s="278"/>
      <c r="AV1511" s="278"/>
      <c r="AW1511" s="278"/>
      <c r="AX1511" s="278"/>
      <c r="AY1511" s="456"/>
      <c r="AZ1511" s="278"/>
      <c r="BA1511" s="278"/>
      <c r="BB1511" s="278"/>
      <c r="BC1511" s="278"/>
      <c r="BD1511" s="164"/>
      <c r="BE1511" s="164"/>
      <c r="BF1511" s="164"/>
      <c r="BG1511" s="164"/>
      <c r="BH1511" s="164"/>
      <c r="BI1511" s="164"/>
      <c r="BJ1511" s="165"/>
      <c r="BK1511" s="164"/>
      <c r="BL1511" s="165"/>
      <c r="BM1511" s="165"/>
      <c r="BN1511" s="165"/>
      <c r="BO1511" s="165"/>
      <c r="BP1511" s="165"/>
      <c r="BQ1511" s="165"/>
      <c r="BR1511" s="165"/>
      <c r="BS1511" s="284"/>
      <c r="BT1511" s="289"/>
      <c r="BU1511" s="279"/>
      <c r="BV1511" s="290"/>
      <c r="BW1511" s="289"/>
      <c r="BX1511" s="289"/>
      <c r="BY1511" s="289"/>
      <c r="BZ1511" s="289"/>
      <c r="CA1511" s="279"/>
      <c r="CB1511" s="290"/>
      <c r="CC1511" s="289"/>
      <c r="CD1511" s="279"/>
      <c r="CE1511" s="328"/>
      <c r="CF1511" s="290"/>
      <c r="CG1511" s="289"/>
      <c r="CH1511" s="279"/>
      <c r="CI1511" s="328"/>
      <c r="CJ1511" s="290"/>
      <c r="CK1511" s="289"/>
      <c r="CL1511" s="279"/>
      <c r="CM1511" s="328"/>
      <c r="CN1511" s="290"/>
      <c r="CO1511" s="289"/>
      <c r="CP1511" s="279"/>
      <c r="CQ1511" s="328"/>
      <c r="CR1511" s="290"/>
      <c r="CS1511" s="289"/>
      <c r="CT1511" s="279"/>
      <c r="CU1511" s="328"/>
      <c r="CV1511" s="328"/>
      <c r="CW1511" s="290"/>
      <c r="CX1511" s="289"/>
      <c r="CY1511" s="279"/>
      <c r="CZ1511" s="328"/>
      <c r="DA1511" s="328"/>
      <c r="DB1511" s="290"/>
      <c r="DC1511" s="289"/>
      <c r="DD1511" s="279"/>
      <c r="DE1511" s="328"/>
      <c r="DF1511" s="328"/>
      <c r="DG1511" s="290"/>
      <c r="DH1511" s="289"/>
      <c r="DI1511" s="284"/>
      <c r="DP1511" s="165"/>
      <c r="DQ1511" s="165"/>
      <c r="DR1511" s="165"/>
      <c r="ED1511" s="165"/>
      <c r="EE1511" s="165"/>
      <c r="EF1511" s="165"/>
      <c r="EG1511" s="165"/>
      <c r="EH1511" s="166"/>
      <c r="EI1511" s="165"/>
      <c r="EJ1511" s="164"/>
      <c r="EK1511" s="164"/>
      <c r="EL1511" s="278"/>
      <c r="EM1511" s="278"/>
      <c r="EN1511" s="278"/>
      <c r="EO1511" s="278"/>
      <c r="EP1511" s="278"/>
      <c r="EQ1511" s="278"/>
      <c r="ER1511" s="165"/>
      <c r="ES1511" s="166"/>
      <c r="ET1511" s="166"/>
      <c r="EU1511" s="166"/>
      <c r="EV1511" s="166"/>
      <c r="EW1511" s="166"/>
      <c r="EX1511" s="284"/>
    </row>
    <row r="1512" spans="1:156" ht="13" hidden="1" customHeight="1">
      <c r="A1512" s="160" t="s">
        <v>2003</v>
      </c>
      <c r="B1512" s="160">
        <v>8172</v>
      </c>
      <c r="C1512" s="160">
        <v>456501</v>
      </c>
      <c r="D1512" s="160">
        <v>6893</v>
      </c>
      <c r="E1512" s="160" t="s">
        <v>18</v>
      </c>
      <c r="H1512" s="168" t="s">
        <v>444</v>
      </c>
      <c r="I1512" s="169" t="s">
        <v>583</v>
      </c>
      <c r="J1512" s="170">
        <v>38</v>
      </c>
      <c r="K1512" s="161">
        <v>1</v>
      </c>
      <c r="M1512" s="184" t="s">
        <v>837</v>
      </c>
      <c r="Z1512" s="163"/>
      <c r="AS1512" s="278"/>
      <c r="AT1512" s="278"/>
      <c r="AU1512" s="278"/>
      <c r="AV1512" s="278"/>
      <c r="AW1512" s="278"/>
      <c r="AX1512" s="278"/>
      <c r="AY1512" s="456"/>
      <c r="AZ1512" s="278"/>
      <c r="BA1512" s="278"/>
      <c r="BB1512" s="278"/>
      <c r="BC1512" s="278"/>
      <c r="BD1512" s="164"/>
      <c r="BE1512" s="164"/>
      <c r="BF1512" s="164"/>
      <c r="BG1512" s="164"/>
      <c r="BH1512" s="164"/>
      <c r="BI1512" s="164"/>
      <c r="BJ1512" s="165"/>
      <c r="BK1512" s="164"/>
      <c r="BL1512" s="165"/>
      <c r="BM1512" s="165"/>
      <c r="BN1512" s="165"/>
      <c r="BO1512" s="165"/>
      <c r="BP1512" s="165"/>
      <c r="BQ1512" s="165"/>
      <c r="BR1512" s="165"/>
      <c r="BS1512" s="284"/>
      <c r="BT1512" s="289"/>
      <c r="BU1512" s="279"/>
      <c r="BV1512" s="290"/>
      <c r="BW1512" s="289"/>
      <c r="BX1512" s="289"/>
      <c r="BY1512" s="289"/>
      <c r="BZ1512" s="289"/>
      <c r="CA1512" s="279"/>
      <c r="CB1512" s="290"/>
      <c r="CC1512" s="289"/>
      <c r="CD1512" s="279"/>
      <c r="CE1512" s="328"/>
      <c r="CF1512" s="290"/>
      <c r="CG1512" s="289"/>
      <c r="CH1512" s="279"/>
      <c r="CI1512" s="328"/>
      <c r="CJ1512" s="290"/>
      <c r="CK1512" s="289"/>
      <c r="CL1512" s="279"/>
      <c r="CM1512" s="328"/>
      <c r="CN1512" s="290"/>
      <c r="CO1512" s="289"/>
      <c r="CP1512" s="279"/>
      <c r="CQ1512" s="328"/>
      <c r="CR1512" s="290"/>
      <c r="CS1512" s="289"/>
      <c r="CT1512" s="279"/>
      <c r="CU1512" s="328"/>
      <c r="CV1512" s="328"/>
      <c r="CW1512" s="290"/>
      <c r="CX1512" s="289"/>
      <c r="CY1512" s="279"/>
      <c r="CZ1512" s="328"/>
      <c r="DA1512" s="328"/>
      <c r="DB1512" s="290"/>
      <c r="DC1512" s="289"/>
      <c r="DD1512" s="279"/>
      <c r="DE1512" s="328"/>
      <c r="DF1512" s="328"/>
      <c r="DG1512" s="290"/>
      <c r="DH1512" s="289"/>
      <c r="DI1512" s="284"/>
      <c r="DP1512" s="165"/>
      <c r="DQ1512" s="165"/>
      <c r="DR1512" s="165"/>
      <c r="ED1512" s="165"/>
      <c r="EE1512" s="165"/>
      <c r="EF1512" s="165"/>
      <c r="EG1512" s="165"/>
      <c r="EH1512" s="166"/>
      <c r="EI1512" s="165"/>
      <c r="EJ1512" s="164"/>
      <c r="EK1512" s="164"/>
      <c r="EL1512" s="278"/>
      <c r="EM1512" s="278"/>
      <c r="EN1512" s="278"/>
      <c r="EO1512" s="278"/>
      <c r="EP1512" s="278"/>
      <c r="EQ1512" s="278"/>
      <c r="ER1512" s="165"/>
      <c r="ES1512" s="166"/>
      <c r="ET1512" s="166"/>
      <c r="EU1512" s="166"/>
      <c r="EV1512" s="166"/>
      <c r="EW1512" s="166"/>
      <c r="EX1512" s="284"/>
    </row>
    <row r="1513" spans="1:156" ht="13" hidden="1" customHeight="1">
      <c r="A1513" s="160" t="s">
        <v>2003</v>
      </c>
      <c r="B1513" s="160">
        <v>8470</v>
      </c>
      <c r="D1513" s="160">
        <v>7115</v>
      </c>
      <c r="H1513" s="162" t="s">
        <v>196</v>
      </c>
      <c r="I1513" s="162" t="s">
        <v>197</v>
      </c>
      <c r="J1513" s="161"/>
      <c r="K1513" s="161">
        <v>1</v>
      </c>
      <c r="M1513" s="184" t="s">
        <v>837</v>
      </c>
      <c r="Z1513" s="163"/>
      <c r="BT1513" s="289"/>
      <c r="BU1513" s="279"/>
      <c r="BV1513" s="290"/>
      <c r="BW1513" s="289"/>
      <c r="BX1513" s="289"/>
      <c r="BY1513" s="289"/>
      <c r="BZ1513" s="289"/>
      <c r="CA1513" s="279"/>
      <c r="CB1513" s="290"/>
      <c r="CC1513" s="289"/>
      <c r="CD1513" s="279"/>
      <c r="CE1513" s="328"/>
      <c r="CF1513" s="290"/>
      <c r="CG1513" s="289"/>
      <c r="CH1513" s="279"/>
      <c r="CI1513" s="328"/>
      <c r="CJ1513" s="290"/>
      <c r="CK1513" s="289"/>
      <c r="CL1513" s="279"/>
      <c r="CM1513" s="328"/>
      <c r="CN1513" s="290"/>
      <c r="CO1513" s="289"/>
      <c r="CP1513" s="279"/>
      <c r="CQ1513" s="328"/>
      <c r="CR1513" s="290"/>
      <c r="CS1513" s="289"/>
      <c r="CT1513" s="279"/>
      <c r="CU1513" s="328"/>
      <c r="CV1513" s="328"/>
      <c r="CW1513" s="290"/>
      <c r="CX1513" s="289"/>
      <c r="CY1513" s="279"/>
      <c r="CZ1513" s="328"/>
      <c r="DA1513" s="328"/>
      <c r="DB1513" s="290"/>
      <c r="DC1513" s="289"/>
      <c r="DD1513" s="279"/>
      <c r="DE1513" s="328"/>
      <c r="DF1513" s="328"/>
      <c r="DG1513" s="290"/>
      <c r="DH1513" s="289"/>
      <c r="DP1513" s="165"/>
      <c r="DQ1513" s="165"/>
      <c r="DR1513" s="165"/>
      <c r="ED1513" s="165"/>
      <c r="EE1513" s="165"/>
      <c r="EF1513" s="165"/>
      <c r="EG1513" s="165"/>
      <c r="EH1513" s="166"/>
      <c r="EI1513" s="166"/>
      <c r="EJ1513" s="164"/>
      <c r="EK1513" s="164"/>
      <c r="EL1513" s="278"/>
      <c r="EM1513" s="278"/>
      <c r="EN1513" s="278"/>
      <c r="EO1513" s="278"/>
      <c r="EP1513" s="278"/>
      <c r="EQ1513" s="278"/>
      <c r="ER1513" s="165"/>
      <c r="ES1513" s="166"/>
      <c r="ET1513" s="166"/>
      <c r="EU1513" s="166"/>
      <c r="EV1513" s="166"/>
      <c r="EW1513" s="166"/>
      <c r="EX1513" s="284"/>
    </row>
    <row r="1514" spans="1:156" ht="13" hidden="1" customHeight="1">
      <c r="A1514" s="160" t="s">
        <v>2003</v>
      </c>
      <c r="B1514" s="160">
        <v>9275</v>
      </c>
      <c r="D1514" s="160">
        <v>7531</v>
      </c>
      <c r="H1514" s="168" t="s">
        <v>710</v>
      </c>
      <c r="I1514" s="169" t="s">
        <v>569</v>
      </c>
      <c r="J1514" s="170">
        <v>36</v>
      </c>
      <c r="K1514" s="161">
        <v>1</v>
      </c>
      <c r="M1514" s="184" t="s">
        <v>837</v>
      </c>
      <c r="Z1514" s="163"/>
      <c r="BT1514" s="289"/>
      <c r="BU1514" s="279"/>
      <c r="BV1514" s="290"/>
      <c r="BW1514" s="289"/>
      <c r="BX1514" s="289"/>
      <c r="BY1514" s="289"/>
      <c r="BZ1514" s="289"/>
      <c r="CA1514" s="279"/>
      <c r="CB1514" s="290"/>
      <c r="CC1514" s="289"/>
      <c r="CD1514" s="279"/>
      <c r="CE1514" s="328"/>
      <c r="CF1514" s="290"/>
      <c r="CG1514" s="289"/>
      <c r="CH1514" s="279"/>
      <c r="CI1514" s="328"/>
      <c r="CJ1514" s="290"/>
      <c r="CK1514" s="289"/>
      <c r="CL1514" s="279"/>
      <c r="CM1514" s="328"/>
      <c r="CN1514" s="290"/>
      <c r="CO1514" s="289"/>
      <c r="CP1514" s="279"/>
      <c r="CQ1514" s="328"/>
      <c r="CR1514" s="290"/>
      <c r="CS1514" s="289"/>
      <c r="CT1514" s="279"/>
      <c r="CU1514" s="328"/>
      <c r="CV1514" s="328"/>
      <c r="CW1514" s="290"/>
      <c r="CX1514" s="289"/>
      <c r="CY1514" s="279"/>
      <c r="CZ1514" s="328"/>
      <c r="DA1514" s="328"/>
      <c r="DB1514" s="290"/>
      <c r="DC1514" s="289"/>
      <c r="DD1514" s="279"/>
      <c r="DE1514" s="328"/>
      <c r="DF1514" s="328"/>
      <c r="DG1514" s="290"/>
      <c r="DH1514" s="289"/>
      <c r="DP1514" s="165"/>
      <c r="DQ1514" s="165"/>
      <c r="DR1514" s="165"/>
      <c r="ED1514" s="165"/>
      <c r="EE1514" s="165"/>
      <c r="EF1514" s="165"/>
      <c r="EG1514" s="165"/>
      <c r="EH1514" s="166"/>
      <c r="EI1514" s="166"/>
      <c r="EJ1514" s="164"/>
      <c r="EK1514" s="164"/>
      <c r="EL1514" s="278"/>
      <c r="EM1514" s="278"/>
      <c r="EN1514" s="278"/>
      <c r="EO1514" s="278"/>
      <c r="EP1514" s="278"/>
      <c r="EQ1514" s="278"/>
      <c r="ER1514" s="165"/>
      <c r="ES1514" s="166"/>
      <c r="ET1514" s="166"/>
      <c r="EU1514" s="166"/>
      <c r="EV1514" s="166"/>
      <c r="EW1514" s="166"/>
      <c r="EX1514" s="284"/>
    </row>
    <row r="1515" spans="1:156" ht="13" hidden="1" customHeight="1">
      <c r="A1515" s="160" t="s">
        <v>2003</v>
      </c>
      <c r="B1515" s="160">
        <v>8856</v>
      </c>
      <c r="C1515" s="160">
        <v>543475</v>
      </c>
      <c r="D1515" s="160">
        <v>7593</v>
      </c>
      <c r="E1515" s="160" t="s">
        <v>2170</v>
      </c>
      <c r="H1515" s="168" t="s">
        <v>513</v>
      </c>
      <c r="I1515" s="169" t="s">
        <v>539</v>
      </c>
      <c r="J1515" s="170">
        <v>33</v>
      </c>
      <c r="K1515" s="161">
        <v>1</v>
      </c>
      <c r="M1515" s="184" t="s">
        <v>837</v>
      </c>
      <c r="Z1515" s="163"/>
      <c r="AS1515" s="278"/>
      <c r="AT1515" s="278"/>
      <c r="AU1515" s="278"/>
      <c r="AV1515" s="278"/>
      <c r="AW1515" s="278"/>
      <c r="AX1515" s="278"/>
      <c r="AY1515" s="456"/>
      <c r="AZ1515" s="278"/>
      <c r="BA1515" s="278"/>
      <c r="BB1515" s="278"/>
      <c r="BC1515" s="278"/>
      <c r="BD1515" s="164"/>
      <c r="BE1515" s="164"/>
      <c r="BF1515" s="164"/>
      <c r="BG1515" s="164"/>
      <c r="BH1515" s="164"/>
      <c r="BI1515" s="164"/>
      <c r="BJ1515" s="165"/>
      <c r="BK1515" s="164"/>
      <c r="BL1515" s="165"/>
      <c r="BM1515" s="165"/>
      <c r="BN1515" s="165"/>
      <c r="BO1515" s="165"/>
      <c r="BP1515" s="165"/>
      <c r="BQ1515" s="165"/>
      <c r="BR1515" s="165"/>
      <c r="BS1515" s="284"/>
      <c r="BT1515" s="289"/>
      <c r="BU1515" s="279"/>
      <c r="BV1515" s="290"/>
      <c r="BW1515" s="289"/>
      <c r="BX1515" s="289"/>
      <c r="BY1515" s="289"/>
      <c r="BZ1515" s="289"/>
      <c r="CA1515" s="279"/>
      <c r="CB1515" s="290"/>
      <c r="CC1515" s="289"/>
      <c r="CD1515" s="279"/>
      <c r="CE1515" s="328"/>
      <c r="CF1515" s="290"/>
      <c r="CG1515" s="289"/>
      <c r="CH1515" s="279"/>
      <c r="CI1515" s="328"/>
      <c r="CJ1515" s="290"/>
      <c r="CK1515" s="289"/>
      <c r="CL1515" s="279"/>
      <c r="CM1515" s="328"/>
      <c r="CN1515" s="290"/>
      <c r="CO1515" s="289"/>
      <c r="CP1515" s="279"/>
      <c r="CQ1515" s="328"/>
      <c r="CR1515" s="290"/>
      <c r="CS1515" s="289"/>
      <c r="CT1515" s="279"/>
      <c r="CU1515" s="328"/>
      <c r="CV1515" s="328"/>
      <c r="CW1515" s="290"/>
      <c r="CX1515" s="289"/>
      <c r="CY1515" s="279"/>
      <c r="CZ1515" s="328"/>
      <c r="DA1515" s="328"/>
      <c r="DB1515" s="290"/>
      <c r="DC1515" s="289"/>
      <c r="DD1515" s="279"/>
      <c r="DE1515" s="328"/>
      <c r="DF1515" s="328"/>
      <c r="DG1515" s="290"/>
      <c r="DH1515" s="289"/>
      <c r="DI1515" s="284"/>
      <c r="DP1515" s="165"/>
      <c r="DQ1515" s="165"/>
      <c r="DR1515" s="165"/>
      <c r="ED1515" s="165"/>
      <c r="EE1515" s="165"/>
      <c r="EF1515" s="165"/>
      <c r="EG1515" s="165"/>
      <c r="EH1515" s="166"/>
      <c r="EI1515" s="165"/>
      <c r="EJ1515" s="164"/>
      <c r="EK1515" s="164"/>
      <c r="EL1515" s="278"/>
      <c r="EM1515" s="278"/>
      <c r="EN1515" s="278"/>
      <c r="EO1515" s="278"/>
      <c r="EP1515" s="278"/>
      <c r="EQ1515" s="278"/>
      <c r="ER1515" s="165"/>
      <c r="ES1515" s="166"/>
      <c r="ET1515" s="166"/>
      <c r="EU1515" s="166"/>
      <c r="EV1515" s="166"/>
      <c r="EW1515" s="166"/>
      <c r="EX1515" s="284"/>
    </row>
    <row r="1516" spans="1:156" ht="13" hidden="1" customHeight="1">
      <c r="A1516" s="160" t="s">
        <v>2003</v>
      </c>
      <c r="B1516" s="160">
        <v>10309</v>
      </c>
      <c r="D1516" s="160">
        <v>7803</v>
      </c>
      <c r="H1516" s="168" t="s">
        <v>1013</v>
      </c>
      <c r="I1516" s="169" t="s">
        <v>900</v>
      </c>
      <c r="J1516" s="170"/>
      <c r="K1516" s="161">
        <v>1</v>
      </c>
      <c r="M1516" s="184" t="s">
        <v>46</v>
      </c>
      <c r="Z1516" s="163"/>
      <c r="BT1516" s="289"/>
      <c r="BU1516" s="279"/>
      <c r="BV1516" s="290"/>
      <c r="BW1516" s="289"/>
      <c r="BX1516" s="289"/>
      <c r="BY1516" s="289"/>
      <c r="BZ1516" s="289"/>
      <c r="CA1516" s="279"/>
      <c r="CB1516" s="290"/>
      <c r="CC1516" s="289"/>
      <c r="CD1516" s="279"/>
      <c r="CE1516" s="328"/>
      <c r="CF1516" s="290"/>
      <c r="CG1516" s="289"/>
      <c r="CH1516" s="279"/>
      <c r="CI1516" s="328"/>
      <c r="CJ1516" s="290"/>
      <c r="CK1516" s="289"/>
      <c r="CL1516" s="279"/>
      <c r="CM1516" s="328"/>
      <c r="CN1516" s="290"/>
      <c r="CO1516" s="289"/>
      <c r="CP1516" s="279"/>
      <c r="CQ1516" s="328"/>
      <c r="CR1516" s="290"/>
      <c r="CS1516" s="289"/>
      <c r="CT1516" s="279"/>
      <c r="CU1516" s="328"/>
      <c r="CV1516" s="328"/>
      <c r="CW1516" s="290"/>
      <c r="CX1516" s="289"/>
      <c r="CY1516" s="279"/>
      <c r="CZ1516" s="328"/>
      <c r="DA1516" s="328"/>
      <c r="DB1516" s="290"/>
      <c r="DC1516" s="289"/>
      <c r="DD1516" s="279"/>
      <c r="DE1516" s="328"/>
      <c r="DF1516" s="328"/>
      <c r="DG1516" s="290"/>
      <c r="DH1516" s="289"/>
      <c r="DP1516" s="165"/>
      <c r="DQ1516" s="165"/>
      <c r="DR1516" s="165"/>
      <c r="ED1516" s="165"/>
      <c r="EE1516" s="165"/>
      <c r="EF1516" s="165"/>
      <c r="EG1516" s="165"/>
      <c r="EH1516" s="166"/>
      <c r="EI1516" s="166"/>
      <c r="EJ1516" s="164"/>
      <c r="EK1516" s="164"/>
      <c r="EL1516" s="278"/>
      <c r="EM1516" s="278"/>
      <c r="EN1516" s="278"/>
      <c r="EO1516" s="278"/>
      <c r="EP1516" s="278"/>
      <c r="EQ1516" s="278"/>
      <c r="ER1516" s="165"/>
      <c r="ES1516" s="166"/>
      <c r="ET1516" s="166"/>
      <c r="EU1516" s="166"/>
      <c r="EV1516" s="166"/>
      <c r="EW1516" s="166"/>
      <c r="EX1516" s="284"/>
    </row>
    <row r="1517" spans="1:156" ht="13" hidden="1" customHeight="1">
      <c r="A1517" s="160" t="s">
        <v>2003</v>
      </c>
      <c r="B1517" s="160">
        <v>8965</v>
      </c>
      <c r="D1517" s="160">
        <v>7982</v>
      </c>
      <c r="H1517" s="168" t="s">
        <v>1093</v>
      </c>
      <c r="I1517" s="169" t="s">
        <v>110</v>
      </c>
      <c r="J1517" s="170"/>
      <c r="K1517" s="161">
        <v>1</v>
      </c>
      <c r="M1517" s="184" t="s">
        <v>837</v>
      </c>
      <c r="Z1517" s="163"/>
      <c r="BT1517" s="289"/>
      <c r="BU1517" s="279"/>
      <c r="BV1517" s="290"/>
      <c r="BW1517" s="289"/>
      <c r="BX1517" s="289"/>
      <c r="BY1517" s="289"/>
      <c r="BZ1517" s="289"/>
      <c r="CA1517" s="279"/>
      <c r="CB1517" s="290"/>
      <c r="CC1517" s="289"/>
      <c r="CD1517" s="279"/>
      <c r="CE1517" s="328"/>
      <c r="CF1517" s="290"/>
      <c r="CG1517" s="289"/>
      <c r="CH1517" s="279"/>
      <c r="CI1517" s="328"/>
      <c r="CJ1517" s="290"/>
      <c r="CK1517" s="289"/>
      <c r="CL1517" s="279"/>
      <c r="CM1517" s="328"/>
      <c r="CN1517" s="290"/>
      <c r="CO1517" s="289"/>
      <c r="CP1517" s="279"/>
      <c r="CQ1517" s="328"/>
      <c r="CR1517" s="290"/>
      <c r="CS1517" s="289"/>
      <c r="CT1517" s="279"/>
      <c r="CU1517" s="328"/>
      <c r="CV1517" s="328"/>
      <c r="CW1517" s="290"/>
      <c r="CX1517" s="289"/>
      <c r="CY1517" s="279"/>
      <c r="CZ1517" s="328"/>
      <c r="DA1517" s="328"/>
      <c r="DB1517" s="290"/>
      <c r="DC1517" s="289"/>
      <c r="DD1517" s="279"/>
      <c r="DE1517" s="328"/>
      <c r="DF1517" s="328"/>
      <c r="DG1517" s="290"/>
      <c r="DH1517" s="289"/>
      <c r="DP1517" s="165"/>
      <c r="DQ1517" s="165"/>
      <c r="DR1517" s="165"/>
      <c r="ED1517" s="165"/>
      <c r="EE1517" s="165"/>
      <c r="EF1517" s="165"/>
      <c r="EG1517" s="165"/>
      <c r="EH1517" s="166"/>
      <c r="EI1517" s="166"/>
      <c r="EJ1517" s="164"/>
      <c r="EK1517" s="164"/>
      <c r="EL1517" s="278"/>
      <c r="EM1517" s="278"/>
      <c r="EN1517" s="278"/>
      <c r="EO1517" s="278"/>
      <c r="EP1517" s="278"/>
      <c r="EQ1517" s="278"/>
      <c r="ER1517" s="165"/>
      <c r="ES1517" s="166"/>
      <c r="ET1517" s="166"/>
      <c r="EU1517" s="166"/>
      <c r="EV1517" s="166"/>
      <c r="EW1517" s="166"/>
      <c r="EX1517" s="284"/>
    </row>
    <row r="1518" spans="1:156" ht="13" hidden="1" customHeight="1">
      <c r="A1518" s="160" t="s">
        <v>2003</v>
      </c>
      <c r="B1518" s="160">
        <v>8962</v>
      </c>
      <c r="C1518" s="160">
        <v>543766</v>
      </c>
      <c r="D1518" s="160">
        <v>8110</v>
      </c>
      <c r="E1518" s="160" t="s">
        <v>164</v>
      </c>
      <c r="H1518" s="168" t="s">
        <v>656</v>
      </c>
      <c r="I1518" s="169" t="s">
        <v>577</v>
      </c>
      <c r="J1518" s="170">
        <v>36</v>
      </c>
      <c r="K1518" s="161">
        <v>1</v>
      </c>
      <c r="M1518" s="184" t="s">
        <v>837</v>
      </c>
      <c r="Z1518" s="163"/>
      <c r="AS1518" s="278"/>
      <c r="AT1518" s="278"/>
      <c r="AU1518" s="278"/>
      <c r="AV1518" s="278"/>
      <c r="AW1518" s="278"/>
      <c r="AX1518" s="278"/>
      <c r="AY1518" s="456"/>
      <c r="AZ1518" s="278"/>
      <c r="BA1518" s="278"/>
      <c r="BB1518" s="278"/>
      <c r="BC1518" s="278"/>
      <c r="BD1518" s="164"/>
      <c r="BE1518" s="164"/>
      <c r="BF1518" s="164"/>
      <c r="BG1518" s="164"/>
      <c r="BH1518" s="164"/>
      <c r="BI1518" s="164"/>
      <c r="BJ1518" s="165"/>
      <c r="BK1518" s="164"/>
      <c r="BL1518" s="165"/>
      <c r="BM1518" s="165"/>
      <c r="BN1518" s="165"/>
      <c r="BO1518" s="165"/>
      <c r="BP1518" s="165"/>
      <c r="BQ1518" s="165"/>
      <c r="BR1518" s="165"/>
      <c r="BS1518" s="284"/>
      <c r="BT1518" s="289"/>
      <c r="BU1518" s="279"/>
      <c r="BV1518" s="290"/>
      <c r="BW1518" s="289"/>
      <c r="BX1518" s="289"/>
      <c r="BY1518" s="289"/>
      <c r="BZ1518" s="289"/>
      <c r="CA1518" s="279"/>
      <c r="CB1518" s="290"/>
      <c r="CC1518" s="289"/>
      <c r="CD1518" s="279"/>
      <c r="CE1518" s="328"/>
      <c r="CF1518" s="290"/>
      <c r="CG1518" s="289"/>
      <c r="CH1518" s="279"/>
      <c r="CI1518" s="328"/>
      <c r="CJ1518" s="290"/>
      <c r="CK1518" s="289"/>
      <c r="CL1518" s="279"/>
      <c r="CM1518" s="328"/>
      <c r="CN1518" s="290"/>
      <c r="CO1518" s="289"/>
      <c r="CP1518" s="279"/>
      <c r="CQ1518" s="328"/>
      <c r="CR1518" s="290"/>
      <c r="CS1518" s="289"/>
      <c r="CT1518" s="279"/>
      <c r="CU1518" s="328"/>
      <c r="CV1518" s="328"/>
      <c r="CW1518" s="290"/>
      <c r="CX1518" s="289"/>
      <c r="CY1518" s="279"/>
      <c r="CZ1518" s="328"/>
      <c r="DA1518" s="328"/>
      <c r="DB1518" s="290"/>
      <c r="DC1518" s="289"/>
      <c r="DD1518" s="279"/>
      <c r="DE1518" s="328"/>
      <c r="DF1518" s="328"/>
      <c r="DG1518" s="290"/>
      <c r="DH1518" s="289"/>
      <c r="DI1518" s="284"/>
      <c r="DP1518" s="165"/>
      <c r="DQ1518" s="165"/>
      <c r="DR1518" s="165"/>
      <c r="ED1518" s="165"/>
      <c r="EE1518" s="165"/>
      <c r="EF1518" s="165"/>
      <c r="EG1518" s="165"/>
      <c r="EH1518" s="166"/>
      <c r="EI1518" s="165"/>
      <c r="EJ1518" s="164"/>
      <c r="EK1518" s="164"/>
      <c r="EL1518" s="278"/>
      <c r="EM1518" s="278"/>
      <c r="EN1518" s="278"/>
      <c r="EO1518" s="278"/>
      <c r="EP1518" s="278"/>
      <c r="EQ1518" s="278"/>
      <c r="ER1518" s="165"/>
      <c r="ES1518" s="166"/>
      <c r="ET1518" s="166"/>
      <c r="EU1518" s="166"/>
      <c r="EV1518" s="166"/>
      <c r="EW1518" s="166"/>
      <c r="EX1518" s="284"/>
    </row>
    <row r="1519" spans="1:156" ht="13" hidden="1" customHeight="1">
      <c r="A1519" s="160" t="s">
        <v>2003</v>
      </c>
      <c r="C1519" s="160">
        <v>502179</v>
      </c>
      <c r="D1519" s="160">
        <v>8246</v>
      </c>
      <c r="E1519" s="160" t="s">
        <v>470</v>
      </c>
      <c r="H1519" s="162" t="s">
        <v>1693</v>
      </c>
      <c r="I1519" s="162" t="s">
        <v>1694</v>
      </c>
      <c r="J1519" s="161">
        <v>37</v>
      </c>
      <c r="K1519" s="161">
        <v>1</v>
      </c>
      <c r="M1519" s="184" t="s">
        <v>837</v>
      </c>
      <c r="Z1519" s="163"/>
      <c r="AS1519" s="278"/>
      <c r="AT1519" s="278"/>
      <c r="AU1519" s="278"/>
      <c r="AV1519" s="278"/>
      <c r="AW1519" s="278"/>
      <c r="AX1519" s="278"/>
      <c r="AY1519" s="456"/>
      <c r="AZ1519" s="278"/>
      <c r="BA1519" s="278"/>
      <c r="BB1519" s="278"/>
      <c r="BC1519" s="278"/>
      <c r="BD1519" s="164"/>
      <c r="BE1519" s="164"/>
      <c r="BF1519" s="164"/>
      <c r="BG1519" s="164"/>
      <c r="BH1519" s="164"/>
      <c r="BI1519" s="164"/>
      <c r="BJ1519" s="165"/>
      <c r="BK1519" s="164"/>
      <c r="BL1519" s="165"/>
      <c r="BM1519" s="165"/>
      <c r="BN1519" s="165"/>
      <c r="BO1519" s="165"/>
      <c r="BP1519" s="165"/>
      <c r="BQ1519" s="165"/>
      <c r="BR1519" s="165"/>
      <c r="BS1519" s="284"/>
      <c r="BT1519" s="289"/>
      <c r="BU1519" s="279"/>
      <c r="BV1519" s="290"/>
      <c r="BW1519" s="289"/>
      <c r="BX1519" s="289"/>
      <c r="BY1519" s="289"/>
      <c r="BZ1519" s="289"/>
      <c r="CA1519" s="279"/>
      <c r="CB1519" s="290"/>
      <c r="CC1519" s="289"/>
      <c r="CD1519" s="279"/>
      <c r="CE1519" s="328"/>
      <c r="CF1519" s="290"/>
      <c r="CG1519" s="289"/>
      <c r="CH1519" s="279"/>
      <c r="CI1519" s="328"/>
      <c r="CJ1519" s="290"/>
      <c r="CK1519" s="289"/>
      <c r="CL1519" s="279"/>
      <c r="CM1519" s="328"/>
      <c r="CN1519" s="290"/>
      <c r="CO1519" s="289"/>
      <c r="CP1519" s="279"/>
      <c r="CQ1519" s="328"/>
      <c r="CR1519" s="290"/>
      <c r="CS1519" s="289"/>
      <c r="CT1519" s="279"/>
      <c r="CU1519" s="328"/>
      <c r="CV1519" s="328"/>
      <c r="CW1519" s="290"/>
      <c r="CX1519" s="289"/>
      <c r="CY1519" s="279"/>
      <c r="CZ1519" s="328"/>
      <c r="DA1519" s="328"/>
      <c r="DB1519" s="290"/>
      <c r="DC1519" s="289"/>
      <c r="DD1519" s="279"/>
      <c r="DE1519" s="328"/>
      <c r="DF1519" s="328"/>
      <c r="DG1519" s="290"/>
      <c r="DH1519" s="289"/>
      <c r="DI1519" s="284"/>
      <c r="DP1519" s="165"/>
      <c r="DQ1519" s="165"/>
      <c r="DR1519" s="165"/>
      <c r="ED1519" s="165"/>
      <c r="EE1519" s="165"/>
      <c r="EF1519" s="165"/>
      <c r="EG1519" s="165"/>
      <c r="EH1519" s="166"/>
      <c r="EI1519" s="165"/>
      <c r="EJ1519" s="164"/>
      <c r="EK1519" s="164"/>
      <c r="EL1519" s="278"/>
      <c r="EM1519" s="278"/>
      <c r="EN1519" s="278"/>
      <c r="EO1519" s="278"/>
      <c r="EP1519" s="278"/>
      <c r="EQ1519" s="278"/>
      <c r="ER1519" s="165"/>
      <c r="ES1519" s="166"/>
      <c r="ET1519" s="166"/>
      <c r="EU1519" s="166"/>
      <c r="EV1519" s="166"/>
      <c r="EW1519" s="166"/>
      <c r="EX1519" s="284"/>
    </row>
    <row r="1520" spans="1:156" ht="13" hidden="1" customHeight="1">
      <c r="A1520" s="160" t="s">
        <v>2003</v>
      </c>
      <c r="B1520" s="160">
        <v>8955</v>
      </c>
      <c r="D1520" s="160">
        <v>9111</v>
      </c>
      <c r="H1520" s="168" t="s">
        <v>52</v>
      </c>
      <c r="I1520" s="169" t="s">
        <v>293</v>
      </c>
      <c r="J1520" s="170"/>
      <c r="K1520" s="161">
        <v>1</v>
      </c>
      <c r="M1520" s="184" t="s">
        <v>46</v>
      </c>
      <c r="Z1520" s="163"/>
      <c r="BT1520" s="289"/>
      <c r="BU1520" s="279"/>
      <c r="BV1520" s="290"/>
      <c r="BW1520" s="289"/>
      <c r="BX1520" s="289"/>
      <c r="BY1520" s="289"/>
      <c r="BZ1520" s="289"/>
      <c r="CA1520" s="279"/>
      <c r="CB1520" s="290"/>
      <c r="CC1520" s="289"/>
      <c r="CD1520" s="279"/>
      <c r="CE1520" s="328"/>
      <c r="CF1520" s="290"/>
      <c r="CG1520" s="289"/>
      <c r="CH1520" s="279"/>
      <c r="CI1520" s="328"/>
      <c r="CJ1520" s="290"/>
      <c r="CK1520" s="289"/>
      <c r="CL1520" s="279"/>
      <c r="CM1520" s="328"/>
      <c r="CN1520" s="290"/>
      <c r="CO1520" s="289"/>
      <c r="CP1520" s="279"/>
      <c r="CQ1520" s="328"/>
      <c r="CR1520" s="290"/>
      <c r="CS1520" s="289"/>
      <c r="CT1520" s="279"/>
      <c r="CU1520" s="328"/>
      <c r="CV1520" s="328"/>
      <c r="CW1520" s="290"/>
      <c r="CX1520" s="289"/>
      <c r="CY1520" s="279"/>
      <c r="CZ1520" s="328"/>
      <c r="DA1520" s="328"/>
      <c r="DB1520" s="290"/>
      <c r="DC1520" s="289"/>
      <c r="DD1520" s="279"/>
      <c r="DE1520" s="328"/>
      <c r="DF1520" s="328"/>
      <c r="DG1520" s="290"/>
      <c r="DH1520" s="289"/>
      <c r="DP1520" s="165"/>
      <c r="DQ1520" s="165"/>
      <c r="DR1520" s="165"/>
      <c r="ED1520" s="165"/>
      <c r="EE1520" s="165"/>
      <c r="EF1520" s="165"/>
      <c r="EG1520" s="165"/>
      <c r="EH1520" s="166"/>
      <c r="EI1520" s="166"/>
      <c r="EJ1520" s="164"/>
      <c r="EK1520" s="164"/>
      <c r="EL1520" s="278"/>
      <c r="EM1520" s="278"/>
      <c r="EN1520" s="278"/>
      <c r="EO1520" s="278"/>
      <c r="EP1520" s="278"/>
      <c r="EQ1520" s="278"/>
      <c r="ER1520" s="165"/>
      <c r="ES1520" s="166"/>
      <c r="ET1520" s="166"/>
      <c r="EU1520" s="166"/>
      <c r="EV1520" s="166"/>
      <c r="EW1520" s="166"/>
      <c r="EX1520" s="284"/>
    </row>
    <row r="1521" spans="1:154" ht="13" hidden="1" customHeight="1">
      <c r="A1521" s="160" t="s">
        <v>2003</v>
      </c>
      <c r="C1521" s="160">
        <v>543391</v>
      </c>
      <c r="D1521" s="160">
        <v>9174</v>
      </c>
      <c r="E1521" s="160" t="s">
        <v>188</v>
      </c>
      <c r="H1521" s="162" t="s">
        <v>275</v>
      </c>
      <c r="I1521" s="162" t="s">
        <v>209</v>
      </c>
      <c r="J1521" s="160">
        <v>34</v>
      </c>
      <c r="K1521" s="161">
        <v>1</v>
      </c>
      <c r="Z1521" s="163"/>
      <c r="AS1521" s="278"/>
      <c r="AT1521" s="278"/>
      <c r="AU1521" s="278"/>
      <c r="AV1521" s="278"/>
      <c r="AW1521" s="278"/>
      <c r="AX1521" s="278"/>
      <c r="AY1521" s="456"/>
      <c r="AZ1521" s="278"/>
      <c r="BA1521" s="278"/>
      <c r="BB1521" s="278"/>
      <c r="BC1521" s="278"/>
      <c r="BD1521" s="164"/>
      <c r="BE1521" s="164"/>
      <c r="BF1521" s="164"/>
      <c r="BG1521" s="164"/>
      <c r="BH1521" s="164"/>
      <c r="BI1521" s="164"/>
      <c r="BJ1521" s="165"/>
      <c r="BK1521" s="164"/>
      <c r="BL1521" s="165"/>
      <c r="BM1521" s="165"/>
      <c r="BN1521" s="165"/>
      <c r="BO1521" s="165"/>
      <c r="BP1521" s="165"/>
      <c r="BQ1521" s="165"/>
      <c r="BR1521" s="165"/>
      <c r="BS1521" s="284"/>
      <c r="BT1521" s="289"/>
      <c r="BU1521" s="279"/>
      <c r="BV1521" s="290"/>
      <c r="BW1521" s="289"/>
      <c r="BX1521" s="289"/>
      <c r="BY1521" s="289"/>
      <c r="BZ1521" s="289"/>
      <c r="CA1521" s="279"/>
      <c r="CB1521" s="290"/>
      <c r="CC1521" s="289"/>
      <c r="CD1521" s="279"/>
      <c r="CE1521" s="328"/>
      <c r="CF1521" s="290"/>
      <c r="CG1521" s="289"/>
      <c r="CH1521" s="279"/>
      <c r="CI1521" s="328"/>
      <c r="CJ1521" s="290"/>
      <c r="CK1521" s="289"/>
      <c r="CL1521" s="279"/>
      <c r="CM1521" s="328"/>
      <c r="CN1521" s="290"/>
      <c r="CO1521" s="289"/>
      <c r="CP1521" s="279"/>
      <c r="CQ1521" s="328"/>
      <c r="CR1521" s="290"/>
      <c r="CS1521" s="289"/>
      <c r="CT1521" s="279"/>
      <c r="CU1521" s="328"/>
      <c r="CV1521" s="328"/>
      <c r="CW1521" s="290"/>
      <c r="CX1521" s="289"/>
      <c r="CY1521" s="279"/>
      <c r="CZ1521" s="328"/>
      <c r="DA1521" s="328"/>
      <c r="DB1521" s="290"/>
      <c r="DC1521" s="289"/>
      <c r="DD1521" s="279"/>
      <c r="DE1521" s="328"/>
      <c r="DF1521" s="328"/>
      <c r="DG1521" s="290"/>
      <c r="DH1521" s="183"/>
      <c r="DI1521" s="284"/>
      <c r="DP1521" s="165"/>
      <c r="DQ1521" s="165"/>
      <c r="DR1521" s="165"/>
      <c r="ED1521" s="165"/>
      <c r="EE1521" s="165"/>
      <c r="EF1521" s="165"/>
      <c r="EG1521" s="165"/>
      <c r="EH1521" s="166"/>
      <c r="EI1521" s="165"/>
      <c r="EJ1521" s="164"/>
      <c r="EK1521" s="164"/>
      <c r="EL1521" s="278"/>
      <c r="EM1521" s="278"/>
      <c r="EN1521" s="278"/>
      <c r="EO1521" s="278"/>
      <c r="EP1521" s="278"/>
      <c r="EQ1521" s="278"/>
      <c r="ER1521" s="165"/>
      <c r="ES1521" s="166"/>
      <c r="ET1521" s="166"/>
      <c r="EU1521" s="166"/>
      <c r="EV1521" s="166"/>
      <c r="EW1521" s="166"/>
      <c r="EX1521" s="284"/>
    </row>
    <row r="1522" spans="1:154" ht="13" hidden="1" customHeight="1">
      <c r="A1522" s="160" t="s">
        <v>2003</v>
      </c>
      <c r="B1522" s="160">
        <v>9217</v>
      </c>
      <c r="C1522" s="160">
        <v>572971</v>
      </c>
      <c r="D1522" s="160">
        <v>9434</v>
      </c>
      <c r="E1522" s="160" t="s">
        <v>563</v>
      </c>
      <c r="H1522" s="168" t="s">
        <v>728</v>
      </c>
      <c r="I1522" s="169" t="s">
        <v>537</v>
      </c>
      <c r="J1522" s="170">
        <v>36</v>
      </c>
      <c r="K1522" s="161">
        <v>1</v>
      </c>
      <c r="M1522" s="184" t="s">
        <v>46</v>
      </c>
      <c r="Z1522" s="163"/>
      <c r="AS1522" s="278"/>
      <c r="AT1522" s="278"/>
      <c r="AU1522" s="278"/>
      <c r="AV1522" s="278"/>
      <c r="AW1522" s="278"/>
      <c r="AX1522" s="278"/>
      <c r="AY1522" s="456"/>
      <c r="AZ1522" s="278"/>
      <c r="BA1522" s="278"/>
      <c r="BB1522" s="278"/>
      <c r="BC1522" s="278"/>
      <c r="BD1522" s="164"/>
      <c r="BE1522" s="164"/>
      <c r="BF1522" s="164"/>
      <c r="BG1522" s="164"/>
      <c r="BH1522" s="164"/>
      <c r="BI1522" s="164"/>
      <c r="BJ1522" s="165"/>
      <c r="BK1522" s="164"/>
      <c r="BL1522" s="165"/>
      <c r="BM1522" s="165"/>
      <c r="BN1522" s="165"/>
      <c r="BO1522" s="165"/>
      <c r="BP1522" s="165"/>
      <c r="BQ1522" s="165"/>
      <c r="BR1522" s="165"/>
      <c r="BS1522" s="284"/>
      <c r="BT1522" s="289"/>
      <c r="BU1522" s="279"/>
      <c r="BV1522" s="290"/>
      <c r="BW1522" s="289"/>
      <c r="BX1522" s="289"/>
      <c r="BY1522" s="289"/>
      <c r="BZ1522" s="289"/>
      <c r="CA1522" s="279"/>
      <c r="CB1522" s="290"/>
      <c r="CC1522" s="289"/>
      <c r="CD1522" s="279"/>
      <c r="CE1522" s="328"/>
      <c r="CF1522" s="290"/>
      <c r="CG1522" s="289"/>
      <c r="CH1522" s="279"/>
      <c r="CI1522" s="328"/>
      <c r="CJ1522" s="290"/>
      <c r="CK1522" s="289"/>
      <c r="CL1522" s="279"/>
      <c r="CM1522" s="328"/>
      <c r="CN1522" s="290"/>
      <c r="CO1522" s="289"/>
      <c r="CP1522" s="279"/>
      <c r="CQ1522" s="328"/>
      <c r="CR1522" s="290"/>
      <c r="CS1522" s="289"/>
      <c r="CT1522" s="279"/>
      <c r="CU1522" s="328"/>
      <c r="CV1522" s="328"/>
      <c r="CW1522" s="290"/>
      <c r="CX1522" s="289"/>
      <c r="CY1522" s="279"/>
      <c r="CZ1522" s="328"/>
      <c r="DA1522" s="328"/>
      <c r="DB1522" s="290"/>
      <c r="DC1522" s="289"/>
      <c r="DD1522" s="279"/>
      <c r="DE1522" s="328"/>
      <c r="DF1522" s="328"/>
      <c r="DG1522" s="290"/>
      <c r="DH1522" s="289"/>
      <c r="DI1522" s="284"/>
      <c r="DP1522" s="165"/>
      <c r="DQ1522" s="165"/>
      <c r="DR1522" s="165"/>
      <c r="ED1522" s="165"/>
      <c r="EE1522" s="165"/>
      <c r="EF1522" s="165"/>
      <c r="EG1522" s="165"/>
      <c r="EH1522" s="166"/>
      <c r="EI1522" s="165"/>
      <c r="EJ1522" s="164"/>
      <c r="EK1522" s="164"/>
      <c r="EL1522" s="278"/>
      <c r="EM1522" s="278"/>
      <c r="EN1522" s="278"/>
      <c r="EO1522" s="278"/>
      <c r="EP1522" s="278"/>
      <c r="EQ1522" s="278"/>
      <c r="ER1522" s="165"/>
      <c r="ES1522" s="166"/>
      <c r="ET1522" s="166"/>
      <c r="EU1522" s="166"/>
      <c r="EV1522" s="166"/>
      <c r="EW1522" s="166"/>
      <c r="EX1522" s="284"/>
    </row>
    <row r="1523" spans="1:154" ht="13" hidden="1" customHeight="1">
      <c r="A1523" s="160" t="s">
        <v>2003</v>
      </c>
      <c r="B1523" s="160">
        <v>9262</v>
      </c>
      <c r="C1523" s="160">
        <v>548384</v>
      </c>
      <c r="D1523" s="160">
        <v>10061</v>
      </c>
      <c r="E1523" s="160" t="s">
        <v>345</v>
      </c>
      <c r="H1523" s="162" t="s">
        <v>1863</v>
      </c>
      <c r="I1523" s="162" t="s">
        <v>63</v>
      </c>
      <c r="J1523" s="161">
        <v>36</v>
      </c>
      <c r="K1523" s="161">
        <v>1</v>
      </c>
      <c r="M1523" s="184" t="s">
        <v>46</v>
      </c>
      <c r="Z1523" s="163"/>
      <c r="AS1523" s="278"/>
      <c r="AT1523" s="278"/>
      <c r="AU1523" s="278"/>
      <c r="AV1523" s="278"/>
      <c r="AW1523" s="278"/>
      <c r="AX1523" s="278"/>
      <c r="AY1523" s="456"/>
      <c r="AZ1523" s="278"/>
      <c r="BA1523" s="278"/>
      <c r="BB1523" s="278"/>
      <c r="BC1523" s="278"/>
      <c r="BD1523" s="164"/>
      <c r="BE1523" s="164"/>
      <c r="BF1523" s="164"/>
      <c r="BG1523" s="164"/>
      <c r="BH1523" s="164"/>
      <c r="BI1523" s="164"/>
      <c r="BJ1523" s="165"/>
      <c r="BK1523" s="164"/>
      <c r="BL1523" s="165"/>
      <c r="BM1523" s="165"/>
      <c r="BN1523" s="165"/>
      <c r="BO1523" s="165"/>
      <c r="BP1523" s="165"/>
      <c r="BQ1523" s="165"/>
      <c r="BR1523" s="165"/>
      <c r="BS1523" s="284"/>
      <c r="BT1523" s="289"/>
      <c r="BU1523" s="279"/>
      <c r="BV1523" s="290"/>
      <c r="BW1523" s="289"/>
      <c r="BX1523" s="289"/>
      <c r="BY1523" s="289"/>
      <c r="BZ1523" s="289"/>
      <c r="CA1523" s="279"/>
      <c r="CB1523" s="290"/>
      <c r="CC1523" s="289"/>
      <c r="CD1523" s="279"/>
      <c r="CE1523" s="328"/>
      <c r="CF1523" s="290"/>
      <c r="CG1523" s="289"/>
      <c r="CH1523" s="279"/>
      <c r="CI1523" s="328"/>
      <c r="CJ1523" s="290"/>
      <c r="CK1523" s="289"/>
      <c r="CL1523" s="279"/>
      <c r="CM1523" s="328"/>
      <c r="CN1523" s="290"/>
      <c r="CO1523" s="289"/>
      <c r="CP1523" s="279"/>
      <c r="CQ1523" s="328"/>
      <c r="CR1523" s="290"/>
      <c r="CS1523" s="289"/>
      <c r="CT1523" s="279"/>
      <c r="CU1523" s="328"/>
      <c r="CV1523" s="328"/>
      <c r="CW1523" s="290"/>
      <c r="CX1523" s="289"/>
      <c r="CY1523" s="279"/>
      <c r="CZ1523" s="328"/>
      <c r="DA1523" s="328"/>
      <c r="DB1523" s="290"/>
      <c r="DC1523" s="289"/>
      <c r="DD1523" s="279"/>
      <c r="DE1523" s="328"/>
      <c r="DF1523" s="328"/>
      <c r="DG1523" s="290"/>
      <c r="DH1523" s="289"/>
      <c r="DI1523" s="284"/>
      <c r="DP1523" s="165"/>
      <c r="DQ1523" s="165"/>
      <c r="DR1523" s="165"/>
      <c r="ED1523" s="165"/>
      <c r="EE1523" s="165"/>
      <c r="EF1523" s="165"/>
      <c r="EG1523" s="165"/>
      <c r="EH1523" s="166"/>
      <c r="EI1523" s="165"/>
      <c r="EJ1523" s="164"/>
      <c r="EK1523" s="164"/>
      <c r="EL1523" s="278"/>
      <c r="EM1523" s="278"/>
      <c r="EN1523" s="278"/>
      <c r="EO1523" s="278"/>
      <c r="EP1523" s="278"/>
      <c r="EQ1523" s="278"/>
      <c r="ER1523" s="165"/>
      <c r="ES1523" s="166"/>
      <c r="ET1523" s="166"/>
      <c r="EU1523" s="166"/>
      <c r="EV1523" s="166"/>
      <c r="EW1523" s="166"/>
      <c r="EX1523" s="284"/>
    </row>
    <row r="1524" spans="1:154" ht="13" hidden="1" customHeight="1">
      <c r="A1524" s="160" t="s">
        <v>2003</v>
      </c>
      <c r="B1524" s="160">
        <v>9215</v>
      </c>
      <c r="D1524" s="160">
        <v>10133</v>
      </c>
      <c r="H1524" s="168" t="s">
        <v>66</v>
      </c>
      <c r="I1524" s="169" t="s">
        <v>293</v>
      </c>
      <c r="J1524" s="170"/>
      <c r="K1524" s="161">
        <v>1</v>
      </c>
      <c r="M1524" s="184" t="s">
        <v>837</v>
      </c>
      <c r="Z1524" s="163"/>
      <c r="BT1524" s="289"/>
      <c r="BU1524" s="279"/>
      <c r="BV1524" s="290"/>
      <c r="BW1524" s="289"/>
      <c r="BX1524" s="289"/>
      <c r="BY1524" s="289"/>
      <c r="BZ1524" s="289"/>
      <c r="CA1524" s="279"/>
      <c r="CB1524" s="290"/>
      <c r="CC1524" s="289"/>
      <c r="CD1524" s="279"/>
      <c r="CE1524" s="328"/>
      <c r="CF1524" s="290"/>
      <c r="CG1524" s="289"/>
      <c r="CH1524" s="279"/>
      <c r="CI1524" s="328"/>
      <c r="CJ1524" s="290"/>
      <c r="CK1524" s="289"/>
      <c r="CL1524" s="279"/>
      <c r="CM1524" s="328"/>
      <c r="CN1524" s="290"/>
      <c r="CO1524" s="289"/>
      <c r="CP1524" s="279"/>
      <c r="CQ1524" s="328"/>
      <c r="CR1524" s="290"/>
      <c r="CS1524" s="289"/>
      <c r="CT1524" s="279"/>
      <c r="CU1524" s="328"/>
      <c r="CV1524" s="328"/>
      <c r="CW1524" s="290"/>
      <c r="CX1524" s="289"/>
      <c r="CY1524" s="279"/>
      <c r="CZ1524" s="328"/>
      <c r="DA1524" s="328"/>
      <c r="DB1524" s="290"/>
      <c r="DC1524" s="289"/>
      <c r="DD1524" s="279"/>
      <c r="DE1524" s="328"/>
      <c r="DF1524" s="328"/>
      <c r="DG1524" s="290"/>
      <c r="DH1524" s="289"/>
      <c r="DP1524" s="165"/>
      <c r="DQ1524" s="165"/>
      <c r="DR1524" s="165"/>
      <c r="ED1524" s="165"/>
      <c r="EE1524" s="165"/>
      <c r="EF1524" s="165"/>
      <c r="EG1524" s="165"/>
      <c r="EH1524" s="166"/>
      <c r="EI1524" s="166"/>
      <c r="EJ1524" s="164"/>
      <c r="EK1524" s="164"/>
      <c r="EL1524" s="278"/>
      <c r="EM1524" s="278"/>
      <c r="EN1524" s="278"/>
      <c r="EO1524" s="278"/>
      <c r="EP1524" s="278"/>
      <c r="EQ1524" s="278"/>
      <c r="ER1524" s="165"/>
      <c r="ES1524" s="166"/>
      <c r="ET1524" s="166"/>
      <c r="EU1524" s="166"/>
      <c r="EV1524" s="166"/>
      <c r="EW1524" s="166"/>
      <c r="EX1524" s="284"/>
    </row>
    <row r="1525" spans="1:154" ht="13" hidden="1" customHeight="1">
      <c r="A1525" s="160" t="s">
        <v>2003</v>
      </c>
      <c r="B1525" s="160">
        <v>9236</v>
      </c>
      <c r="D1525" s="160">
        <v>10343</v>
      </c>
      <c r="H1525" s="162" t="s">
        <v>1788</v>
      </c>
      <c r="I1525" s="162" t="s">
        <v>216</v>
      </c>
      <c r="J1525" s="161"/>
      <c r="K1525" s="161">
        <v>1</v>
      </c>
      <c r="M1525" s="184" t="s">
        <v>46</v>
      </c>
      <c r="Z1525" s="163"/>
      <c r="BT1525" s="289"/>
      <c r="BU1525" s="279"/>
      <c r="BV1525" s="290"/>
      <c r="BW1525" s="289"/>
      <c r="BX1525" s="289"/>
      <c r="BY1525" s="289"/>
      <c r="BZ1525" s="289"/>
      <c r="CA1525" s="279"/>
      <c r="CB1525" s="290"/>
      <c r="CC1525" s="289"/>
      <c r="CD1525" s="279"/>
      <c r="CE1525" s="328"/>
      <c r="CF1525" s="290"/>
      <c r="CG1525" s="289"/>
      <c r="CH1525" s="279"/>
      <c r="CI1525" s="328"/>
      <c r="CJ1525" s="290"/>
      <c r="CK1525" s="289"/>
      <c r="CL1525" s="279"/>
      <c r="CM1525" s="328"/>
      <c r="CN1525" s="290"/>
      <c r="CO1525" s="289"/>
      <c r="CP1525" s="279"/>
      <c r="CQ1525" s="328"/>
      <c r="CR1525" s="290"/>
      <c r="CS1525" s="289"/>
      <c r="CT1525" s="279"/>
      <c r="CU1525" s="328"/>
      <c r="CV1525" s="328"/>
      <c r="CW1525" s="290"/>
      <c r="CX1525" s="289"/>
      <c r="CY1525" s="279"/>
      <c r="CZ1525" s="328"/>
      <c r="DA1525" s="328"/>
      <c r="DB1525" s="290"/>
      <c r="DC1525" s="289"/>
      <c r="DD1525" s="279"/>
      <c r="DE1525" s="328"/>
      <c r="DF1525" s="328"/>
      <c r="DG1525" s="290"/>
      <c r="DH1525" s="289"/>
      <c r="DP1525" s="165"/>
      <c r="DQ1525" s="165"/>
      <c r="DR1525" s="165"/>
      <c r="ED1525" s="165"/>
      <c r="EE1525" s="165"/>
      <c r="EF1525" s="165"/>
      <c r="EG1525" s="165"/>
      <c r="EH1525" s="166"/>
      <c r="EI1525" s="166"/>
      <c r="EJ1525" s="164"/>
      <c r="EK1525" s="164"/>
      <c r="EL1525" s="278"/>
      <c r="EM1525" s="278"/>
      <c r="EN1525" s="278"/>
      <c r="EO1525" s="278"/>
      <c r="EP1525" s="278"/>
      <c r="EQ1525" s="278"/>
      <c r="ER1525" s="165"/>
      <c r="ES1525" s="166"/>
      <c r="ET1525" s="166"/>
      <c r="EU1525" s="166"/>
      <c r="EV1525" s="166"/>
      <c r="EW1525" s="166"/>
      <c r="EX1525" s="284"/>
    </row>
    <row r="1526" spans="1:154" ht="13" hidden="1" customHeight="1">
      <c r="A1526" s="160" t="s">
        <v>2003</v>
      </c>
      <c r="B1526" s="160">
        <v>9962</v>
      </c>
      <c r="D1526" s="160">
        <v>10657</v>
      </c>
      <c r="H1526" s="162" t="s">
        <v>2205</v>
      </c>
      <c r="I1526" s="162" t="s">
        <v>136</v>
      </c>
      <c r="J1526" s="161"/>
      <c r="K1526" s="161">
        <v>1</v>
      </c>
      <c r="M1526" s="184" t="s">
        <v>837</v>
      </c>
      <c r="Z1526" s="163"/>
      <c r="BT1526" s="289"/>
      <c r="BU1526" s="279"/>
      <c r="BV1526" s="290"/>
      <c r="BW1526" s="289"/>
      <c r="BX1526" s="289"/>
      <c r="BY1526" s="289"/>
      <c r="BZ1526" s="289"/>
      <c r="CA1526" s="279"/>
      <c r="CB1526" s="290"/>
      <c r="CC1526" s="289"/>
      <c r="CD1526" s="279"/>
      <c r="CE1526" s="328"/>
      <c r="CF1526" s="290"/>
      <c r="CG1526" s="289"/>
      <c r="CH1526" s="279"/>
      <c r="CI1526" s="328"/>
      <c r="CJ1526" s="290"/>
      <c r="CK1526" s="289"/>
      <c r="CL1526" s="279"/>
      <c r="CM1526" s="328"/>
      <c r="CN1526" s="290"/>
      <c r="CO1526" s="289"/>
      <c r="CP1526" s="279"/>
      <c r="CQ1526" s="328"/>
      <c r="CR1526" s="290"/>
      <c r="CS1526" s="289"/>
      <c r="CT1526" s="279"/>
      <c r="CU1526" s="328"/>
      <c r="CV1526" s="328"/>
      <c r="CW1526" s="290"/>
      <c r="CX1526" s="289"/>
      <c r="CY1526" s="279"/>
      <c r="CZ1526" s="328"/>
      <c r="DA1526" s="328"/>
      <c r="DB1526" s="290"/>
      <c r="DC1526" s="289"/>
      <c r="DD1526" s="279"/>
      <c r="DE1526" s="328"/>
      <c r="DF1526" s="328"/>
      <c r="DG1526" s="290"/>
      <c r="DH1526" s="289"/>
      <c r="DP1526" s="165"/>
      <c r="DQ1526" s="165"/>
      <c r="DR1526" s="165"/>
      <c r="ED1526" s="165"/>
      <c r="EE1526" s="165"/>
      <c r="EF1526" s="165"/>
      <c r="EG1526" s="165"/>
      <c r="EH1526" s="166"/>
      <c r="EI1526" s="166"/>
      <c r="EJ1526" s="164"/>
      <c r="EK1526" s="164"/>
      <c r="EL1526" s="278"/>
      <c r="EM1526" s="278"/>
      <c r="EN1526" s="278"/>
      <c r="EO1526" s="278"/>
      <c r="EP1526" s="278"/>
      <c r="EQ1526" s="278"/>
      <c r="ER1526" s="165"/>
      <c r="ES1526" s="166"/>
      <c r="ET1526" s="166"/>
      <c r="EU1526" s="166"/>
      <c r="EV1526" s="166"/>
      <c r="EW1526" s="166"/>
      <c r="EX1526" s="284"/>
    </row>
    <row r="1527" spans="1:154" ht="13" hidden="1" customHeight="1">
      <c r="A1527" s="160" t="s">
        <v>2003</v>
      </c>
      <c r="B1527" s="160">
        <v>9768</v>
      </c>
      <c r="C1527" s="160">
        <v>592741</v>
      </c>
      <c r="D1527" s="160">
        <v>10855</v>
      </c>
      <c r="E1527" s="160" t="s">
        <v>246</v>
      </c>
      <c r="H1527" s="162" t="s">
        <v>1898</v>
      </c>
      <c r="I1527" s="162" t="s">
        <v>859</v>
      </c>
      <c r="J1527" s="161">
        <v>33</v>
      </c>
      <c r="K1527" s="161">
        <v>1</v>
      </c>
      <c r="M1527" s="184" t="s">
        <v>46</v>
      </c>
      <c r="Z1527" s="163"/>
      <c r="AS1527" s="278"/>
      <c r="AT1527" s="278"/>
      <c r="AU1527" s="278"/>
      <c r="AV1527" s="278"/>
      <c r="AW1527" s="278"/>
      <c r="AX1527" s="278"/>
      <c r="AY1527" s="456"/>
      <c r="AZ1527" s="278"/>
      <c r="BA1527" s="278"/>
      <c r="BB1527" s="278"/>
      <c r="BC1527" s="278"/>
      <c r="BD1527" s="164"/>
      <c r="BE1527" s="164"/>
      <c r="BF1527" s="164"/>
      <c r="BG1527" s="164"/>
      <c r="BH1527" s="164"/>
      <c r="BI1527" s="164"/>
      <c r="BJ1527" s="165"/>
      <c r="BK1527" s="164"/>
      <c r="BL1527" s="165"/>
      <c r="BM1527" s="165"/>
      <c r="BN1527" s="165"/>
      <c r="BO1527" s="165"/>
      <c r="BP1527" s="165"/>
      <c r="BQ1527" s="165"/>
      <c r="BR1527" s="165"/>
      <c r="BS1527" s="284"/>
      <c r="BT1527" s="289"/>
      <c r="BU1527" s="279"/>
      <c r="BV1527" s="290"/>
      <c r="BW1527" s="289"/>
      <c r="BX1527" s="289"/>
      <c r="BY1527" s="289"/>
      <c r="BZ1527" s="289"/>
      <c r="CA1527" s="279"/>
      <c r="CB1527" s="290"/>
      <c r="CC1527" s="289"/>
      <c r="CD1527" s="279"/>
      <c r="CE1527" s="328"/>
      <c r="CF1527" s="290"/>
      <c r="CG1527" s="289"/>
      <c r="CH1527" s="279"/>
      <c r="CI1527" s="328"/>
      <c r="CJ1527" s="290"/>
      <c r="CK1527" s="289"/>
      <c r="CL1527" s="279"/>
      <c r="CM1527" s="328"/>
      <c r="CN1527" s="290"/>
      <c r="CO1527" s="289"/>
      <c r="CP1527" s="279"/>
      <c r="CQ1527" s="328"/>
      <c r="CR1527" s="290"/>
      <c r="CS1527" s="289"/>
      <c r="CT1527" s="279"/>
      <c r="CU1527" s="328"/>
      <c r="CV1527" s="328"/>
      <c r="CW1527" s="290"/>
      <c r="CX1527" s="289"/>
      <c r="CY1527" s="279"/>
      <c r="CZ1527" s="328"/>
      <c r="DA1527" s="328"/>
      <c r="DB1527" s="290"/>
      <c r="DC1527" s="289"/>
      <c r="DD1527" s="279"/>
      <c r="DE1527" s="328"/>
      <c r="DF1527" s="328"/>
      <c r="DG1527" s="290"/>
      <c r="DH1527" s="289"/>
      <c r="DI1527" s="284"/>
      <c r="DP1527" s="165"/>
      <c r="DQ1527" s="165"/>
      <c r="DR1527" s="165"/>
      <c r="ED1527" s="165"/>
      <c r="EE1527" s="165"/>
      <c r="EF1527" s="165"/>
      <c r="EG1527" s="165"/>
      <c r="EH1527" s="166"/>
      <c r="EI1527" s="165"/>
      <c r="EJ1527" s="164"/>
      <c r="EK1527" s="164"/>
      <c r="EL1527" s="278"/>
      <c r="EM1527" s="278"/>
      <c r="EN1527" s="278"/>
      <c r="EO1527" s="278"/>
      <c r="EP1527" s="278"/>
      <c r="EQ1527" s="278"/>
      <c r="ER1527" s="165"/>
      <c r="ES1527" s="166"/>
      <c r="ET1527" s="166"/>
      <c r="EU1527" s="166"/>
      <c r="EV1527" s="166"/>
      <c r="EW1527" s="166"/>
      <c r="EX1527" s="284"/>
    </row>
    <row r="1528" spans="1:154" ht="13" hidden="1" customHeight="1">
      <c r="A1528" s="160" t="s">
        <v>2003</v>
      </c>
      <c r="C1528" s="160">
        <v>571527</v>
      </c>
      <c r="D1528" s="160">
        <v>11176</v>
      </c>
      <c r="E1528" s="160" t="s">
        <v>188</v>
      </c>
      <c r="H1528" s="162" t="s">
        <v>3940</v>
      </c>
      <c r="I1528" s="162" t="s">
        <v>617</v>
      </c>
      <c r="J1528" s="160">
        <v>35</v>
      </c>
      <c r="K1528" s="161">
        <v>1</v>
      </c>
      <c r="Z1528" s="163"/>
      <c r="AS1528" s="278"/>
      <c r="AT1528" s="278"/>
      <c r="AU1528" s="278"/>
      <c r="AV1528" s="278"/>
      <c r="AW1528" s="278"/>
      <c r="AX1528" s="278"/>
      <c r="AY1528" s="456"/>
      <c r="AZ1528" s="278"/>
      <c r="BA1528" s="278"/>
      <c r="BB1528" s="278"/>
      <c r="BC1528" s="278"/>
      <c r="BD1528" s="164"/>
      <c r="BE1528" s="164"/>
      <c r="BF1528" s="164"/>
      <c r="BG1528" s="164"/>
      <c r="BH1528" s="164"/>
      <c r="BI1528" s="164"/>
      <c r="BJ1528" s="165"/>
      <c r="BK1528" s="164"/>
      <c r="BL1528" s="165"/>
      <c r="BM1528" s="165"/>
      <c r="BN1528" s="165"/>
      <c r="BO1528" s="165"/>
      <c r="BP1528" s="165"/>
      <c r="BQ1528" s="165"/>
      <c r="BR1528" s="165"/>
      <c r="BS1528" s="284"/>
      <c r="BT1528" s="289"/>
      <c r="BU1528" s="279"/>
      <c r="BV1528" s="290"/>
      <c r="BW1528" s="289"/>
      <c r="BX1528" s="289"/>
      <c r="BY1528" s="289"/>
      <c r="BZ1528" s="289"/>
      <c r="CA1528" s="279"/>
      <c r="CB1528" s="290"/>
      <c r="CC1528" s="289"/>
      <c r="CD1528" s="279"/>
      <c r="CE1528" s="328"/>
      <c r="CF1528" s="290"/>
      <c r="CG1528" s="289"/>
      <c r="CH1528" s="279"/>
      <c r="CI1528" s="328"/>
      <c r="CJ1528" s="290"/>
      <c r="CK1528" s="289"/>
      <c r="CL1528" s="279"/>
      <c r="CM1528" s="328"/>
      <c r="CN1528" s="290"/>
      <c r="CO1528" s="289"/>
      <c r="CP1528" s="279"/>
      <c r="CQ1528" s="328"/>
      <c r="CR1528" s="290"/>
      <c r="CS1528" s="289"/>
      <c r="CT1528" s="279"/>
      <c r="CU1528" s="328"/>
      <c r="CV1528" s="328"/>
      <c r="CW1528" s="290"/>
      <c r="CX1528" s="289"/>
      <c r="CY1528" s="279"/>
      <c r="CZ1528" s="328"/>
      <c r="DA1528" s="328"/>
      <c r="DB1528" s="290"/>
      <c r="DC1528" s="289"/>
      <c r="DD1528" s="279"/>
      <c r="DE1528" s="328"/>
      <c r="DF1528" s="328"/>
      <c r="DG1528" s="290"/>
      <c r="DH1528" s="183"/>
      <c r="DI1528" s="284"/>
      <c r="DP1528" s="165"/>
      <c r="DQ1528" s="165"/>
      <c r="DR1528" s="165"/>
      <c r="ED1528" s="165"/>
      <c r="EE1528" s="165"/>
      <c r="EF1528" s="165"/>
      <c r="EG1528" s="165"/>
      <c r="EH1528" s="166"/>
      <c r="EI1528" s="165"/>
      <c r="EJ1528" s="164"/>
      <c r="EK1528" s="164"/>
      <c r="EL1528" s="278"/>
      <c r="EM1528" s="278"/>
      <c r="EN1528" s="278"/>
      <c r="EO1528" s="278"/>
      <c r="EP1528" s="278"/>
      <c r="EQ1528" s="278"/>
      <c r="ER1528" s="165"/>
      <c r="ES1528" s="166"/>
      <c r="ET1528" s="166"/>
      <c r="EU1528" s="166"/>
      <c r="EV1528" s="166"/>
      <c r="EW1528" s="166"/>
      <c r="EX1528" s="284"/>
    </row>
    <row r="1529" spans="1:154" ht="13" hidden="1" customHeight="1">
      <c r="A1529" s="160" t="s">
        <v>2003</v>
      </c>
      <c r="B1529" s="160">
        <v>9992</v>
      </c>
      <c r="D1529" s="160">
        <v>11189</v>
      </c>
      <c r="H1529" s="168" t="s">
        <v>31</v>
      </c>
      <c r="I1529" s="169" t="s">
        <v>1090</v>
      </c>
      <c r="J1529" s="170"/>
      <c r="K1529" s="161">
        <v>1</v>
      </c>
      <c r="M1529" s="184" t="s">
        <v>837</v>
      </c>
      <c r="Z1529" s="163"/>
      <c r="BT1529" s="289"/>
      <c r="BU1529" s="279"/>
      <c r="BV1529" s="290"/>
      <c r="BW1529" s="289"/>
      <c r="BX1529" s="289"/>
      <c r="BY1529" s="289"/>
      <c r="BZ1529" s="289"/>
      <c r="CA1529" s="279"/>
      <c r="CB1529" s="290"/>
      <c r="CC1529" s="289"/>
      <c r="CD1529" s="279"/>
      <c r="CE1529" s="328"/>
      <c r="CF1529" s="290"/>
      <c r="CG1529" s="289"/>
      <c r="CH1529" s="279"/>
      <c r="CI1529" s="328"/>
      <c r="CJ1529" s="290"/>
      <c r="CK1529" s="289"/>
      <c r="CL1529" s="279"/>
      <c r="CM1529" s="328"/>
      <c r="CN1529" s="290"/>
      <c r="CO1529" s="289"/>
      <c r="CP1529" s="279"/>
      <c r="CQ1529" s="328"/>
      <c r="CR1529" s="290"/>
      <c r="CS1529" s="289"/>
      <c r="CT1529" s="279"/>
      <c r="CU1529" s="328"/>
      <c r="CV1529" s="328"/>
      <c r="CW1529" s="290"/>
      <c r="CX1529" s="289"/>
      <c r="CY1529" s="279"/>
      <c r="CZ1529" s="328"/>
      <c r="DA1529" s="328"/>
      <c r="DB1529" s="290"/>
      <c r="DC1529" s="289"/>
      <c r="DD1529" s="279"/>
      <c r="DE1529" s="328"/>
      <c r="DF1529" s="328"/>
      <c r="DG1529" s="290"/>
      <c r="DH1529" s="289"/>
      <c r="DP1529" s="165"/>
      <c r="DQ1529" s="165"/>
      <c r="DR1529" s="165"/>
      <c r="ED1529" s="165"/>
      <c r="EE1529" s="165"/>
      <c r="EF1529" s="165"/>
      <c r="EG1529" s="165"/>
      <c r="EH1529" s="166"/>
      <c r="EI1529" s="166"/>
      <c r="EJ1529" s="164"/>
      <c r="EK1529" s="164"/>
      <c r="EL1529" s="278"/>
      <c r="EM1529" s="278"/>
      <c r="EN1529" s="278"/>
      <c r="EO1529" s="278"/>
      <c r="EP1529" s="278"/>
      <c r="EQ1529" s="278"/>
      <c r="ER1529" s="165"/>
      <c r="ES1529" s="166"/>
      <c r="ET1529" s="166"/>
      <c r="EU1529" s="166"/>
      <c r="EV1529" s="166"/>
      <c r="EW1529" s="166"/>
      <c r="EX1529" s="284"/>
    </row>
    <row r="1530" spans="1:154" ht="13" hidden="1" customHeight="1">
      <c r="A1530" s="160" t="s">
        <v>2003</v>
      </c>
      <c r="B1530" s="160">
        <v>10289</v>
      </c>
      <c r="D1530" s="160">
        <v>11294</v>
      </c>
      <c r="H1530" s="162" t="s">
        <v>3341</v>
      </c>
      <c r="I1530" s="162" t="s">
        <v>174</v>
      </c>
      <c r="K1530" s="161">
        <v>1</v>
      </c>
      <c r="Z1530" s="163"/>
      <c r="BT1530" s="289"/>
      <c r="BU1530" s="279"/>
      <c r="BV1530" s="290"/>
      <c r="BW1530" s="289"/>
      <c r="BX1530" s="289"/>
      <c r="BY1530" s="289"/>
      <c r="BZ1530" s="289"/>
      <c r="CA1530" s="279"/>
      <c r="CB1530" s="290"/>
      <c r="CC1530" s="289"/>
      <c r="CD1530" s="279"/>
      <c r="CE1530" s="328"/>
      <c r="CF1530" s="290"/>
      <c r="CG1530" s="289"/>
      <c r="CH1530" s="279"/>
      <c r="CI1530" s="328"/>
      <c r="CJ1530" s="290"/>
      <c r="CK1530" s="289"/>
      <c r="CL1530" s="279"/>
      <c r="CM1530" s="328"/>
      <c r="CN1530" s="290"/>
      <c r="CO1530" s="289"/>
      <c r="CP1530" s="279"/>
      <c r="CQ1530" s="328"/>
      <c r="CR1530" s="290"/>
      <c r="CS1530" s="289"/>
      <c r="CT1530" s="279"/>
      <c r="CU1530" s="328"/>
      <c r="CV1530" s="328"/>
      <c r="CW1530" s="290"/>
      <c r="CX1530" s="289"/>
      <c r="CY1530" s="279"/>
      <c r="CZ1530" s="328"/>
      <c r="DA1530" s="328"/>
      <c r="DB1530" s="290"/>
      <c r="DC1530" s="289"/>
      <c r="DD1530" s="279"/>
      <c r="DE1530" s="328"/>
      <c r="DF1530" s="328"/>
      <c r="DG1530" s="290"/>
      <c r="DH1530" s="289"/>
      <c r="DP1530" s="165"/>
      <c r="DQ1530" s="165"/>
      <c r="DR1530" s="165"/>
      <c r="ED1530" s="165"/>
      <c r="EE1530" s="165"/>
      <c r="EF1530" s="165"/>
      <c r="EG1530" s="165"/>
      <c r="EH1530" s="166"/>
      <c r="EI1530" s="166"/>
      <c r="EJ1530" s="164"/>
      <c r="EK1530" s="164"/>
      <c r="EL1530" s="278"/>
      <c r="EM1530" s="278"/>
      <c r="EN1530" s="278"/>
      <c r="EO1530" s="278"/>
      <c r="EP1530" s="278"/>
      <c r="EQ1530" s="278"/>
      <c r="ER1530" s="165"/>
      <c r="ES1530" s="166"/>
      <c r="ET1530" s="166"/>
      <c r="EU1530" s="166"/>
      <c r="EV1530" s="166"/>
      <c r="EW1530" s="166"/>
      <c r="EX1530" s="284"/>
    </row>
    <row r="1531" spans="1:154" ht="13" hidden="1" customHeight="1">
      <c r="A1531" s="160" t="s">
        <v>2003</v>
      </c>
      <c r="C1531" s="160">
        <v>570257</v>
      </c>
      <c r="D1531" s="160">
        <v>11487</v>
      </c>
      <c r="E1531" s="160" t="s">
        <v>609</v>
      </c>
      <c r="H1531" s="162" t="s">
        <v>165</v>
      </c>
      <c r="I1531" s="162" t="s">
        <v>1875</v>
      </c>
      <c r="J1531" s="161">
        <v>32</v>
      </c>
      <c r="K1531" s="161">
        <v>1</v>
      </c>
      <c r="M1531" s="184" t="s">
        <v>46</v>
      </c>
      <c r="Z1531" s="163"/>
      <c r="AS1531" s="278"/>
      <c r="AT1531" s="278"/>
      <c r="AU1531" s="278"/>
      <c r="AV1531" s="278"/>
      <c r="AW1531" s="278"/>
      <c r="AX1531" s="278"/>
      <c r="AY1531" s="456"/>
      <c r="AZ1531" s="278"/>
      <c r="BA1531" s="278"/>
      <c r="BB1531" s="278"/>
      <c r="BC1531" s="278"/>
      <c r="BD1531" s="164"/>
      <c r="BE1531" s="164"/>
      <c r="BF1531" s="164"/>
      <c r="BG1531" s="164"/>
      <c r="BH1531" s="164"/>
      <c r="BI1531" s="164"/>
      <c r="BJ1531" s="165"/>
      <c r="BK1531" s="164"/>
      <c r="BL1531" s="165"/>
      <c r="BM1531" s="165"/>
      <c r="BN1531" s="165"/>
      <c r="BO1531" s="165"/>
      <c r="BP1531" s="165"/>
      <c r="BQ1531" s="165"/>
      <c r="BR1531" s="165"/>
      <c r="BS1531" s="284"/>
      <c r="BT1531" s="289"/>
      <c r="BU1531" s="279"/>
      <c r="BV1531" s="290"/>
      <c r="BW1531" s="289"/>
      <c r="BX1531" s="289"/>
      <c r="BY1531" s="289"/>
      <c r="BZ1531" s="289"/>
      <c r="CA1531" s="279"/>
      <c r="CB1531" s="290"/>
      <c r="CC1531" s="289"/>
      <c r="CD1531" s="279"/>
      <c r="CE1531" s="328"/>
      <c r="CF1531" s="290"/>
      <c r="CG1531" s="289"/>
      <c r="CH1531" s="279"/>
      <c r="CI1531" s="328"/>
      <c r="CJ1531" s="290"/>
      <c r="CK1531" s="289"/>
      <c r="CL1531" s="279"/>
      <c r="CM1531" s="328"/>
      <c r="CN1531" s="290"/>
      <c r="CO1531" s="289"/>
      <c r="CP1531" s="279"/>
      <c r="CQ1531" s="328"/>
      <c r="CR1531" s="290"/>
      <c r="CS1531" s="289"/>
      <c r="CT1531" s="279"/>
      <c r="CU1531" s="328"/>
      <c r="CV1531" s="328"/>
      <c r="CW1531" s="290"/>
      <c r="CX1531" s="289"/>
      <c r="CY1531" s="279"/>
      <c r="CZ1531" s="328"/>
      <c r="DA1531" s="328"/>
      <c r="DB1531" s="290"/>
      <c r="DC1531" s="289"/>
      <c r="DD1531" s="279"/>
      <c r="DE1531" s="328"/>
      <c r="DF1531" s="328"/>
      <c r="DG1531" s="290"/>
      <c r="DH1531" s="289"/>
      <c r="DI1531" s="284"/>
      <c r="DP1531" s="165"/>
      <c r="DQ1531" s="165"/>
      <c r="DR1531" s="165"/>
      <c r="ED1531" s="165"/>
      <c r="EE1531" s="165"/>
      <c r="EF1531" s="165"/>
      <c r="EG1531" s="165"/>
      <c r="EH1531" s="166"/>
      <c r="EI1531" s="165"/>
      <c r="EJ1531" s="164"/>
      <c r="EK1531" s="164"/>
      <c r="EL1531" s="278"/>
      <c r="EM1531" s="278"/>
      <c r="EN1531" s="278"/>
      <c r="EO1531" s="278"/>
      <c r="EP1531" s="278"/>
      <c r="EQ1531" s="278"/>
      <c r="ER1531" s="165"/>
      <c r="ES1531" s="166"/>
      <c r="ET1531" s="166"/>
      <c r="EU1531" s="166"/>
      <c r="EV1531" s="166"/>
      <c r="EW1531" s="166"/>
      <c r="EX1531" s="284"/>
    </row>
    <row r="1532" spans="1:154" ht="13" hidden="1" customHeight="1">
      <c r="A1532" s="160" t="s">
        <v>2003</v>
      </c>
      <c r="B1532" s="160">
        <v>9597</v>
      </c>
      <c r="D1532" s="160">
        <v>11762</v>
      </c>
      <c r="H1532" s="168" t="s">
        <v>698</v>
      </c>
      <c r="I1532" s="169" t="s">
        <v>249</v>
      </c>
      <c r="J1532" s="170"/>
      <c r="K1532" s="161">
        <v>1</v>
      </c>
      <c r="M1532" s="184" t="s">
        <v>837</v>
      </c>
      <c r="Z1532" s="163"/>
      <c r="BT1532" s="289"/>
      <c r="BU1532" s="279"/>
      <c r="BV1532" s="290"/>
      <c r="BW1532" s="289"/>
      <c r="BX1532" s="289"/>
      <c r="BY1532" s="289"/>
      <c r="BZ1532" s="289"/>
      <c r="CA1532" s="279"/>
      <c r="CB1532" s="290"/>
      <c r="CC1532" s="289"/>
      <c r="CD1532" s="279"/>
      <c r="CE1532" s="328"/>
      <c r="CF1532" s="290"/>
      <c r="CG1532" s="289"/>
      <c r="CH1532" s="279"/>
      <c r="CI1532" s="328"/>
      <c r="CJ1532" s="290"/>
      <c r="CK1532" s="289"/>
      <c r="CL1532" s="279"/>
      <c r="CM1532" s="328"/>
      <c r="CN1532" s="290"/>
      <c r="CO1532" s="289"/>
      <c r="CP1532" s="279"/>
      <c r="CQ1532" s="328"/>
      <c r="CR1532" s="290"/>
      <c r="CS1532" s="289"/>
      <c r="CT1532" s="279"/>
      <c r="CU1532" s="328"/>
      <c r="CV1532" s="328"/>
      <c r="CW1532" s="290"/>
      <c r="CX1532" s="289"/>
      <c r="CY1532" s="279"/>
      <c r="CZ1532" s="328"/>
      <c r="DA1532" s="328"/>
      <c r="DB1532" s="290"/>
      <c r="DC1532" s="289"/>
      <c r="DD1532" s="279"/>
      <c r="DE1532" s="328"/>
      <c r="DF1532" s="328"/>
      <c r="DG1532" s="290"/>
      <c r="DH1532" s="289"/>
      <c r="DP1532" s="165"/>
      <c r="DQ1532" s="165"/>
      <c r="DR1532" s="165"/>
      <c r="ED1532" s="165"/>
      <c r="EE1532" s="165"/>
      <c r="EF1532" s="165"/>
      <c r="EG1532" s="165"/>
      <c r="EH1532" s="166"/>
      <c r="EI1532" s="166"/>
      <c r="EJ1532" s="164"/>
      <c r="EK1532" s="164"/>
      <c r="EL1532" s="278"/>
      <c r="EM1532" s="278"/>
      <c r="EN1532" s="278"/>
      <c r="EO1532" s="278"/>
      <c r="EP1532" s="278"/>
      <c r="EQ1532" s="278"/>
      <c r="ER1532" s="165"/>
      <c r="ES1532" s="166"/>
      <c r="ET1532" s="166"/>
      <c r="EU1532" s="166"/>
      <c r="EV1532" s="166"/>
      <c r="EW1532" s="166"/>
      <c r="EX1532" s="284"/>
    </row>
    <row r="1533" spans="1:154" ht="13" hidden="1" customHeight="1">
      <c r="A1533" s="160" t="s">
        <v>2003</v>
      </c>
      <c r="C1533" s="160">
        <v>542882</v>
      </c>
      <c r="D1533" s="160">
        <v>12022</v>
      </c>
      <c r="E1533" s="160" t="s">
        <v>686</v>
      </c>
      <c r="H1533" s="168" t="s">
        <v>917</v>
      </c>
      <c r="I1533" s="169" t="s">
        <v>531</v>
      </c>
      <c r="J1533" s="170">
        <v>34</v>
      </c>
      <c r="K1533" s="161">
        <v>1</v>
      </c>
      <c r="M1533" s="184" t="s">
        <v>837</v>
      </c>
      <c r="Z1533" s="163"/>
      <c r="AS1533" s="278"/>
      <c r="AT1533" s="278"/>
      <c r="AU1533" s="278"/>
      <c r="AV1533" s="278"/>
      <c r="AW1533" s="278"/>
      <c r="AX1533" s="278"/>
      <c r="AY1533" s="456"/>
      <c r="AZ1533" s="278"/>
      <c r="BA1533" s="278"/>
      <c r="BB1533" s="278"/>
      <c r="BC1533" s="278"/>
      <c r="BD1533" s="164"/>
      <c r="BE1533" s="164"/>
      <c r="BF1533" s="164"/>
      <c r="BG1533" s="164"/>
      <c r="BH1533" s="164"/>
      <c r="BI1533" s="164"/>
      <c r="BJ1533" s="165"/>
      <c r="BK1533" s="164"/>
      <c r="BL1533" s="165"/>
      <c r="BM1533" s="165"/>
      <c r="BN1533" s="165"/>
      <c r="BO1533" s="165"/>
      <c r="BP1533" s="165"/>
      <c r="BQ1533" s="165"/>
      <c r="BR1533" s="165"/>
      <c r="BS1533" s="284"/>
      <c r="BT1533" s="289"/>
      <c r="BU1533" s="279"/>
      <c r="BV1533" s="290"/>
      <c r="BW1533" s="289"/>
      <c r="BX1533" s="289"/>
      <c r="BY1533" s="289"/>
      <c r="BZ1533" s="289"/>
      <c r="CA1533" s="279"/>
      <c r="CB1533" s="290"/>
      <c r="CC1533" s="289"/>
      <c r="CD1533" s="279"/>
      <c r="CE1533" s="328"/>
      <c r="CF1533" s="290"/>
      <c r="CG1533" s="289"/>
      <c r="CH1533" s="279"/>
      <c r="CI1533" s="328"/>
      <c r="CJ1533" s="290"/>
      <c r="CK1533" s="289"/>
      <c r="CL1533" s="279"/>
      <c r="CM1533" s="328"/>
      <c r="CN1533" s="290"/>
      <c r="CO1533" s="289"/>
      <c r="CP1533" s="279"/>
      <c r="CQ1533" s="328"/>
      <c r="CR1533" s="290"/>
      <c r="CS1533" s="289"/>
      <c r="CT1533" s="279"/>
      <c r="CU1533" s="328"/>
      <c r="CV1533" s="328"/>
      <c r="CW1533" s="290"/>
      <c r="CX1533" s="289"/>
      <c r="CY1533" s="279"/>
      <c r="CZ1533" s="328"/>
      <c r="DA1533" s="328"/>
      <c r="DB1533" s="290"/>
      <c r="DC1533" s="289"/>
      <c r="DD1533" s="279"/>
      <c r="DE1533" s="328"/>
      <c r="DF1533" s="328"/>
      <c r="DG1533" s="290"/>
      <c r="DH1533" s="289"/>
      <c r="DI1533" s="284"/>
      <c r="DP1533" s="165"/>
      <c r="DQ1533" s="165"/>
      <c r="DR1533" s="165"/>
      <c r="ED1533" s="165"/>
      <c r="EE1533" s="165"/>
      <c r="EF1533" s="165"/>
      <c r="EG1533" s="165"/>
      <c r="EH1533" s="166"/>
      <c r="EI1533" s="165"/>
      <c r="EJ1533" s="164"/>
      <c r="EK1533" s="164"/>
      <c r="EL1533" s="278"/>
      <c r="EM1533" s="278"/>
      <c r="EN1533" s="278"/>
      <c r="EO1533" s="278"/>
      <c r="EP1533" s="278"/>
      <c r="EQ1533" s="278"/>
      <c r="ER1533" s="165"/>
      <c r="ES1533" s="166"/>
      <c r="ET1533" s="166"/>
      <c r="EU1533" s="166"/>
      <c r="EV1533" s="166"/>
      <c r="EW1533" s="166"/>
      <c r="EX1533" s="284"/>
    </row>
    <row r="1534" spans="1:154" ht="13" hidden="1" customHeight="1">
      <c r="A1534" s="160" t="s">
        <v>2003</v>
      </c>
      <c r="B1534" s="160">
        <v>9763</v>
      </c>
      <c r="D1534" s="160">
        <v>12499</v>
      </c>
      <c r="H1534" s="162" t="s">
        <v>3349</v>
      </c>
      <c r="I1534" s="162" t="s">
        <v>260</v>
      </c>
      <c r="K1534" s="161">
        <v>1</v>
      </c>
      <c r="Z1534" s="163"/>
      <c r="BT1534" s="289"/>
      <c r="BU1534" s="279"/>
      <c r="BV1534" s="290"/>
      <c r="BW1534" s="289"/>
      <c r="BX1534" s="289"/>
      <c r="BY1534" s="289"/>
      <c r="BZ1534" s="289"/>
      <c r="CA1534" s="279"/>
      <c r="CB1534" s="290"/>
      <c r="CC1534" s="289"/>
      <c r="CD1534" s="279"/>
      <c r="CE1534" s="328"/>
      <c r="CF1534" s="290"/>
      <c r="CG1534" s="289"/>
      <c r="CH1534" s="279"/>
      <c r="CI1534" s="328"/>
      <c r="CJ1534" s="290"/>
      <c r="CK1534" s="289"/>
      <c r="CL1534" s="279"/>
      <c r="CM1534" s="328"/>
      <c r="CN1534" s="290"/>
      <c r="CO1534" s="289"/>
      <c r="CP1534" s="279"/>
      <c r="CQ1534" s="328"/>
      <c r="CR1534" s="290"/>
      <c r="CS1534" s="289"/>
      <c r="CT1534" s="279"/>
      <c r="CU1534" s="328"/>
      <c r="CV1534" s="328"/>
      <c r="CW1534" s="290"/>
      <c r="CX1534" s="289"/>
      <c r="CY1534" s="279"/>
      <c r="CZ1534" s="328"/>
      <c r="DA1534" s="328"/>
      <c r="DB1534" s="290"/>
      <c r="DC1534" s="289"/>
      <c r="DD1534" s="279"/>
      <c r="DE1534" s="328"/>
      <c r="DF1534" s="328"/>
      <c r="DG1534" s="290"/>
      <c r="DH1534" s="289"/>
      <c r="DP1534" s="165"/>
      <c r="DQ1534" s="165"/>
      <c r="DR1534" s="165"/>
      <c r="ED1534" s="165"/>
      <c r="EE1534" s="165"/>
      <c r="EF1534" s="165"/>
      <c r="EG1534" s="165"/>
      <c r="EH1534" s="166"/>
      <c r="EI1534" s="166"/>
      <c r="EJ1534" s="164"/>
      <c r="EK1534" s="164"/>
      <c r="EL1534" s="278"/>
      <c r="EM1534" s="278"/>
      <c r="EN1534" s="278"/>
      <c r="EO1534" s="278"/>
      <c r="EP1534" s="278"/>
      <c r="EQ1534" s="278"/>
      <c r="ER1534" s="165"/>
      <c r="ES1534" s="166"/>
      <c r="ET1534" s="166"/>
      <c r="EU1534" s="166"/>
      <c r="EV1534" s="166"/>
      <c r="EW1534" s="166"/>
      <c r="EX1534" s="284"/>
    </row>
    <row r="1535" spans="1:154" ht="13" hidden="1" customHeight="1">
      <c r="A1535" s="160" t="s">
        <v>2003</v>
      </c>
      <c r="B1535" s="160">
        <v>11583</v>
      </c>
      <c r="C1535" s="160">
        <v>598286</v>
      </c>
      <c r="D1535" s="160">
        <v>12575</v>
      </c>
      <c r="E1535" s="160" t="s">
        <v>15</v>
      </c>
      <c r="F1535" s="200"/>
      <c r="G1535" s="211"/>
      <c r="H1535" s="168" t="s">
        <v>534</v>
      </c>
      <c r="I1535" s="169" t="s">
        <v>220</v>
      </c>
      <c r="J1535" s="170">
        <v>34</v>
      </c>
      <c r="K1535" s="161">
        <v>1</v>
      </c>
      <c r="M1535" s="184" t="s">
        <v>46</v>
      </c>
      <c r="Z1535" s="163"/>
      <c r="AS1535" s="278"/>
      <c r="AT1535" s="278"/>
      <c r="AU1535" s="278"/>
      <c r="AV1535" s="278"/>
      <c r="AW1535" s="278"/>
      <c r="AX1535" s="278"/>
      <c r="AY1535" s="456"/>
      <c r="AZ1535" s="278"/>
      <c r="BA1535" s="278"/>
      <c r="BB1535" s="278"/>
      <c r="BC1535" s="278"/>
      <c r="BD1535" s="164"/>
      <c r="BE1535" s="164"/>
      <c r="BF1535" s="164"/>
      <c r="BG1535" s="164"/>
      <c r="BH1535" s="164"/>
      <c r="BI1535" s="164"/>
      <c r="BJ1535" s="165"/>
      <c r="BK1535" s="164"/>
      <c r="BL1535" s="165"/>
      <c r="BM1535" s="165"/>
      <c r="BN1535" s="165"/>
      <c r="BO1535" s="165"/>
      <c r="BP1535" s="165"/>
      <c r="BQ1535" s="165"/>
      <c r="BR1535" s="165"/>
      <c r="BS1535" s="284"/>
      <c r="BT1535" s="289"/>
      <c r="BU1535" s="279"/>
      <c r="BV1535" s="290"/>
      <c r="BW1535" s="289"/>
      <c r="BX1535" s="289"/>
      <c r="BY1535" s="289"/>
      <c r="BZ1535" s="289"/>
      <c r="CA1535" s="279"/>
      <c r="CB1535" s="290"/>
      <c r="CC1535" s="289"/>
      <c r="CD1535" s="279"/>
      <c r="CE1535" s="328"/>
      <c r="CF1535" s="290"/>
      <c r="CG1535" s="289"/>
      <c r="CH1535" s="279"/>
      <c r="CI1535" s="328"/>
      <c r="CJ1535" s="290"/>
      <c r="CK1535" s="289"/>
      <c r="CL1535" s="279"/>
      <c r="CM1535" s="328"/>
      <c r="CN1535" s="290"/>
      <c r="CO1535" s="289"/>
      <c r="CP1535" s="279"/>
      <c r="CQ1535" s="328"/>
      <c r="CR1535" s="290"/>
      <c r="CS1535" s="289"/>
      <c r="CT1535" s="279"/>
      <c r="CU1535" s="328"/>
      <c r="CV1535" s="328"/>
      <c r="CW1535" s="290"/>
      <c r="CX1535" s="289"/>
      <c r="CY1535" s="279"/>
      <c r="CZ1535" s="328"/>
      <c r="DA1535" s="328"/>
      <c r="DB1535" s="290"/>
      <c r="DC1535" s="289"/>
      <c r="DD1535" s="279"/>
      <c r="DE1535" s="328"/>
      <c r="DF1535" s="328"/>
      <c r="DG1535" s="290"/>
      <c r="DH1535" s="289"/>
      <c r="DI1535" s="284"/>
      <c r="DP1535" s="165"/>
      <c r="DQ1535" s="165"/>
      <c r="DR1535" s="165"/>
      <c r="ED1535" s="165"/>
      <c r="EE1535" s="165"/>
      <c r="EF1535" s="165"/>
      <c r="EG1535" s="165"/>
      <c r="EH1535" s="166"/>
      <c r="EI1535" s="165"/>
      <c r="EJ1535" s="164"/>
      <c r="EK1535" s="164"/>
      <c r="EL1535" s="278"/>
      <c r="EM1535" s="278"/>
      <c r="EN1535" s="278"/>
      <c r="EO1535" s="278"/>
      <c r="EP1535" s="278"/>
      <c r="EQ1535" s="278"/>
      <c r="ER1535" s="165"/>
      <c r="ES1535" s="166"/>
      <c r="ET1535" s="166"/>
      <c r="EU1535" s="166"/>
      <c r="EV1535" s="166"/>
      <c r="EW1535" s="166"/>
      <c r="EX1535" s="284"/>
    </row>
    <row r="1536" spans="1:154" ht="13" hidden="1" customHeight="1">
      <c r="A1536" s="160" t="s">
        <v>2003</v>
      </c>
      <c r="B1536" s="160">
        <v>9333</v>
      </c>
      <c r="C1536" s="160">
        <v>598264</v>
      </c>
      <c r="D1536" s="160">
        <v>12863</v>
      </c>
      <c r="E1536" s="160" t="s">
        <v>2171</v>
      </c>
      <c r="H1536" s="168" t="s">
        <v>383</v>
      </c>
      <c r="I1536" s="169" t="s">
        <v>531</v>
      </c>
      <c r="J1536" s="170">
        <v>34</v>
      </c>
      <c r="K1536" s="161">
        <v>1</v>
      </c>
      <c r="M1536" s="184" t="s">
        <v>837</v>
      </c>
      <c r="Z1536" s="163"/>
      <c r="AS1536" s="278"/>
      <c r="AT1536" s="278"/>
      <c r="AU1536" s="278"/>
      <c r="AV1536" s="278"/>
      <c r="AW1536" s="278"/>
      <c r="AX1536" s="278"/>
      <c r="AY1536" s="456"/>
      <c r="AZ1536" s="278"/>
      <c r="BA1536" s="278"/>
      <c r="BB1536" s="278"/>
      <c r="BC1536" s="278"/>
      <c r="BD1536" s="164"/>
      <c r="BE1536" s="164"/>
      <c r="BF1536" s="164"/>
      <c r="BG1536" s="164"/>
      <c r="BH1536" s="164"/>
      <c r="BI1536" s="164"/>
      <c r="BJ1536" s="165"/>
      <c r="BK1536" s="164"/>
      <c r="BL1536" s="165"/>
      <c r="BM1536" s="165"/>
      <c r="BN1536" s="165"/>
      <c r="BO1536" s="165"/>
      <c r="BP1536" s="165"/>
      <c r="BQ1536" s="165"/>
      <c r="BR1536" s="165"/>
      <c r="BS1536" s="284"/>
      <c r="BT1536" s="289"/>
      <c r="BU1536" s="279"/>
      <c r="BV1536" s="290"/>
      <c r="BW1536" s="289"/>
      <c r="BX1536" s="289"/>
      <c r="BY1536" s="289"/>
      <c r="BZ1536" s="289"/>
      <c r="CA1536" s="279"/>
      <c r="CB1536" s="290"/>
      <c r="CC1536" s="289"/>
      <c r="CD1536" s="279"/>
      <c r="CE1536" s="328"/>
      <c r="CF1536" s="290"/>
      <c r="CG1536" s="289"/>
      <c r="CH1536" s="279"/>
      <c r="CI1536" s="328"/>
      <c r="CJ1536" s="290"/>
      <c r="CK1536" s="289"/>
      <c r="CL1536" s="279"/>
      <c r="CM1536" s="328"/>
      <c r="CN1536" s="290"/>
      <c r="CO1536" s="289"/>
      <c r="CP1536" s="279"/>
      <c r="CQ1536" s="328"/>
      <c r="CR1536" s="290"/>
      <c r="CS1536" s="289"/>
      <c r="CT1536" s="279"/>
      <c r="CU1536" s="328"/>
      <c r="CV1536" s="328"/>
      <c r="CW1536" s="290"/>
      <c r="CX1536" s="289"/>
      <c r="CY1536" s="279"/>
      <c r="CZ1536" s="328"/>
      <c r="DA1536" s="328"/>
      <c r="DB1536" s="290"/>
      <c r="DC1536" s="289"/>
      <c r="DD1536" s="279"/>
      <c r="DE1536" s="328"/>
      <c r="DF1536" s="328"/>
      <c r="DG1536" s="290"/>
      <c r="DH1536" s="289"/>
      <c r="DI1536" s="284"/>
      <c r="DP1536" s="165"/>
      <c r="DQ1536" s="165"/>
      <c r="DR1536" s="165"/>
      <c r="ED1536" s="165"/>
      <c r="EE1536" s="165"/>
      <c r="EF1536" s="165"/>
      <c r="EG1536" s="165"/>
      <c r="EH1536" s="166"/>
      <c r="EI1536" s="165"/>
      <c r="EJ1536" s="164"/>
      <c r="EK1536" s="164"/>
      <c r="EL1536" s="278"/>
      <c r="EM1536" s="278"/>
      <c r="EN1536" s="278"/>
      <c r="EO1536" s="278"/>
      <c r="EP1536" s="278"/>
      <c r="EQ1536" s="278"/>
      <c r="ER1536" s="165"/>
      <c r="ES1536" s="166"/>
      <c r="ET1536" s="166"/>
      <c r="EU1536" s="166"/>
      <c r="EV1536" s="166"/>
      <c r="EW1536" s="166"/>
      <c r="EX1536" s="284"/>
    </row>
    <row r="1537" spans="1:154" ht="13" hidden="1" customHeight="1">
      <c r="A1537" s="160" t="s">
        <v>2003</v>
      </c>
      <c r="B1537" s="160">
        <v>10070</v>
      </c>
      <c r="D1537" s="160">
        <v>13183</v>
      </c>
      <c r="H1537" s="168" t="s">
        <v>831</v>
      </c>
      <c r="I1537" s="169" t="s">
        <v>174</v>
      </c>
      <c r="J1537" s="170"/>
      <c r="K1537" s="161">
        <v>1</v>
      </c>
      <c r="M1537" s="184" t="s">
        <v>837</v>
      </c>
      <c r="Z1537" s="163"/>
      <c r="BT1537" s="289"/>
      <c r="BU1537" s="279"/>
      <c r="BV1537" s="290"/>
      <c r="BW1537" s="289"/>
      <c r="BX1537" s="289"/>
      <c r="BY1537" s="289"/>
      <c r="BZ1537" s="289"/>
      <c r="CA1537" s="279"/>
      <c r="CB1537" s="290"/>
      <c r="CC1537" s="289"/>
      <c r="CD1537" s="279"/>
      <c r="CE1537" s="328"/>
      <c r="CF1537" s="290"/>
      <c r="CG1537" s="289"/>
      <c r="CH1537" s="279"/>
      <c r="CI1537" s="328"/>
      <c r="CJ1537" s="290"/>
      <c r="CK1537" s="289"/>
      <c r="CL1537" s="279"/>
      <c r="CM1537" s="328"/>
      <c r="CN1537" s="290"/>
      <c r="CO1537" s="289"/>
      <c r="CP1537" s="279"/>
      <c r="CQ1537" s="328"/>
      <c r="CR1537" s="290"/>
      <c r="CS1537" s="289"/>
      <c r="CT1537" s="279"/>
      <c r="CU1537" s="328"/>
      <c r="CV1537" s="328"/>
      <c r="CW1537" s="290"/>
      <c r="CX1537" s="289"/>
      <c r="CY1537" s="279"/>
      <c r="CZ1537" s="328"/>
      <c r="DA1537" s="328"/>
      <c r="DB1537" s="290"/>
      <c r="DC1537" s="289"/>
      <c r="DD1537" s="279"/>
      <c r="DE1537" s="328"/>
      <c r="DF1537" s="328"/>
      <c r="DG1537" s="290"/>
      <c r="DH1537" s="289"/>
      <c r="DP1537" s="165"/>
      <c r="DQ1537" s="165"/>
      <c r="DR1537" s="165"/>
      <c r="ED1537" s="165"/>
      <c r="EE1537" s="165"/>
      <c r="EF1537" s="165"/>
      <c r="EG1537" s="165"/>
      <c r="EH1537" s="166"/>
      <c r="EI1537" s="166"/>
      <c r="EJ1537" s="164"/>
      <c r="EK1537" s="164"/>
      <c r="EL1537" s="278"/>
      <c r="EM1537" s="278"/>
      <c r="EN1537" s="278"/>
      <c r="EO1537" s="278"/>
      <c r="EP1537" s="278"/>
      <c r="EQ1537" s="278"/>
      <c r="ER1537" s="165"/>
      <c r="ES1537" s="166"/>
      <c r="ET1537" s="166"/>
      <c r="EU1537" s="166"/>
      <c r="EV1537" s="166"/>
      <c r="EW1537" s="166"/>
      <c r="EX1537" s="284"/>
    </row>
    <row r="1538" spans="1:154" ht="13" hidden="1" customHeight="1">
      <c r="A1538" s="160" t="s">
        <v>2003</v>
      </c>
      <c r="B1538" s="160">
        <v>10367</v>
      </c>
      <c r="C1538" s="160">
        <v>571539</v>
      </c>
      <c r="D1538" s="160">
        <v>13276</v>
      </c>
      <c r="E1538" s="160" t="s">
        <v>246</v>
      </c>
      <c r="H1538" s="162" t="s">
        <v>3353</v>
      </c>
      <c r="I1538" s="162" t="s">
        <v>531</v>
      </c>
      <c r="J1538" s="160">
        <v>32</v>
      </c>
      <c r="K1538" s="161">
        <v>1</v>
      </c>
      <c r="Z1538" s="163"/>
      <c r="AS1538" s="278"/>
      <c r="AT1538" s="278"/>
      <c r="AU1538" s="278"/>
      <c r="AV1538" s="278"/>
      <c r="AW1538" s="278"/>
      <c r="AX1538" s="278"/>
      <c r="AY1538" s="456"/>
      <c r="AZ1538" s="278"/>
      <c r="BA1538" s="278"/>
      <c r="BB1538" s="278"/>
      <c r="BC1538" s="278"/>
      <c r="BD1538" s="164"/>
      <c r="BE1538" s="164"/>
      <c r="BF1538" s="164"/>
      <c r="BG1538" s="164"/>
      <c r="BH1538" s="164"/>
      <c r="BI1538" s="164"/>
      <c r="BJ1538" s="165"/>
      <c r="BK1538" s="164"/>
      <c r="BL1538" s="165"/>
      <c r="BM1538" s="165"/>
      <c r="BN1538" s="165"/>
      <c r="BO1538" s="165"/>
      <c r="BP1538" s="165"/>
      <c r="BQ1538" s="165"/>
      <c r="BR1538" s="165"/>
      <c r="BS1538" s="284"/>
      <c r="BT1538" s="289"/>
      <c r="BU1538" s="279"/>
      <c r="BV1538" s="290"/>
      <c r="BW1538" s="289"/>
      <c r="BX1538" s="289"/>
      <c r="BY1538" s="289"/>
      <c r="BZ1538" s="289"/>
      <c r="CA1538" s="279"/>
      <c r="CB1538" s="290"/>
      <c r="CC1538" s="289"/>
      <c r="CD1538" s="279"/>
      <c r="CE1538" s="328"/>
      <c r="CF1538" s="290"/>
      <c r="CG1538" s="289"/>
      <c r="CH1538" s="279"/>
      <c r="CI1538" s="328"/>
      <c r="CJ1538" s="290"/>
      <c r="CK1538" s="289"/>
      <c r="CL1538" s="279"/>
      <c r="CM1538" s="328"/>
      <c r="CN1538" s="290"/>
      <c r="CO1538" s="289"/>
      <c r="CP1538" s="279"/>
      <c r="CQ1538" s="328"/>
      <c r="CR1538" s="290"/>
      <c r="CS1538" s="289"/>
      <c r="CT1538" s="279"/>
      <c r="CU1538" s="328"/>
      <c r="CV1538" s="328"/>
      <c r="CW1538" s="290"/>
      <c r="CX1538" s="289"/>
      <c r="CY1538" s="279"/>
      <c r="CZ1538" s="328"/>
      <c r="DA1538" s="328"/>
      <c r="DB1538" s="290"/>
      <c r="DC1538" s="289"/>
      <c r="DD1538" s="279"/>
      <c r="DE1538" s="328"/>
      <c r="DF1538" s="328"/>
      <c r="DG1538" s="290"/>
      <c r="DH1538" s="289"/>
      <c r="DI1538" s="284"/>
      <c r="DP1538" s="165"/>
      <c r="DQ1538" s="165"/>
      <c r="DR1538" s="165"/>
      <c r="ED1538" s="165"/>
      <c r="EE1538" s="165"/>
      <c r="EF1538" s="165"/>
      <c r="EG1538" s="165"/>
      <c r="EH1538" s="166"/>
      <c r="EI1538" s="165"/>
      <c r="EJ1538" s="164"/>
      <c r="EK1538" s="164"/>
      <c r="EL1538" s="278"/>
      <c r="EM1538" s="278"/>
      <c r="EN1538" s="278"/>
      <c r="EO1538" s="278"/>
      <c r="EP1538" s="278"/>
      <c r="EQ1538" s="278"/>
      <c r="ER1538" s="165"/>
      <c r="ES1538" s="166"/>
      <c r="ET1538" s="166"/>
      <c r="EU1538" s="166"/>
      <c r="EV1538" s="166"/>
      <c r="EW1538" s="166"/>
      <c r="EX1538" s="284"/>
    </row>
    <row r="1539" spans="1:154" ht="13" hidden="1" customHeight="1">
      <c r="A1539" s="160" t="s">
        <v>2003</v>
      </c>
      <c r="B1539" s="160">
        <v>10256</v>
      </c>
      <c r="D1539" s="160">
        <v>13345</v>
      </c>
      <c r="H1539" s="168" t="s">
        <v>972</v>
      </c>
      <c r="I1539" s="169" t="s">
        <v>589</v>
      </c>
      <c r="J1539" s="170"/>
      <c r="K1539" s="161">
        <v>1</v>
      </c>
      <c r="M1539" s="184" t="s">
        <v>837</v>
      </c>
      <c r="Z1539" s="163"/>
      <c r="BT1539" s="289"/>
      <c r="BU1539" s="279"/>
      <c r="BV1539" s="290"/>
      <c r="BW1539" s="289"/>
      <c r="BX1539" s="289"/>
      <c r="BY1539" s="289"/>
      <c r="BZ1539" s="289"/>
      <c r="CA1539" s="279"/>
      <c r="CB1539" s="290"/>
      <c r="CC1539" s="289"/>
      <c r="CD1539" s="279"/>
      <c r="CE1539" s="328"/>
      <c r="CF1539" s="290"/>
      <c r="CG1539" s="289"/>
      <c r="CH1539" s="279"/>
      <c r="CI1539" s="328"/>
      <c r="CJ1539" s="290"/>
      <c r="CK1539" s="289"/>
      <c r="CL1539" s="279"/>
      <c r="CM1539" s="328"/>
      <c r="CN1539" s="290"/>
      <c r="CO1539" s="289"/>
      <c r="CP1539" s="279"/>
      <c r="CQ1539" s="328"/>
      <c r="CR1539" s="290"/>
      <c r="CS1539" s="289"/>
      <c r="CT1539" s="279"/>
      <c r="CU1539" s="328"/>
      <c r="CV1539" s="328"/>
      <c r="CW1539" s="290"/>
      <c r="CX1539" s="289"/>
      <c r="CY1539" s="279"/>
      <c r="CZ1539" s="328"/>
      <c r="DA1539" s="328"/>
      <c r="DB1539" s="290"/>
      <c r="DC1539" s="289"/>
      <c r="DD1539" s="279"/>
      <c r="DE1539" s="328"/>
      <c r="DF1539" s="328"/>
      <c r="DG1539" s="290"/>
      <c r="DH1539" s="289"/>
      <c r="DP1539" s="165"/>
      <c r="DQ1539" s="165"/>
      <c r="DR1539" s="165"/>
      <c r="ED1539" s="165"/>
      <c r="EE1539" s="165"/>
      <c r="EF1539" s="165"/>
      <c r="EG1539" s="165"/>
      <c r="EH1539" s="166"/>
      <c r="EI1539" s="166"/>
      <c r="EJ1539" s="164"/>
      <c r="EK1539" s="164"/>
      <c r="EL1539" s="278"/>
      <c r="EM1539" s="278"/>
      <c r="EN1539" s="278"/>
      <c r="EO1539" s="278"/>
      <c r="EP1539" s="278"/>
      <c r="EQ1539" s="278"/>
      <c r="ER1539" s="165"/>
      <c r="ES1539" s="166"/>
      <c r="ET1539" s="166"/>
      <c r="EU1539" s="166"/>
      <c r="EV1539" s="166"/>
      <c r="EW1539" s="166"/>
      <c r="EX1539" s="284"/>
    </row>
    <row r="1540" spans="1:154" ht="13" hidden="1" customHeight="1">
      <c r="A1540" s="160" t="s">
        <v>2003</v>
      </c>
      <c r="B1540" s="160">
        <v>10404</v>
      </c>
      <c r="C1540" s="160">
        <v>571863</v>
      </c>
      <c r="D1540" s="160">
        <v>13420</v>
      </c>
      <c r="E1540" s="160" t="s">
        <v>246</v>
      </c>
      <c r="H1540" s="162" t="s">
        <v>2837</v>
      </c>
      <c r="I1540" s="162" t="s">
        <v>531</v>
      </c>
      <c r="J1540" s="160">
        <v>33</v>
      </c>
      <c r="K1540" s="161">
        <v>1</v>
      </c>
      <c r="Z1540" s="163"/>
      <c r="AS1540" s="278"/>
      <c r="AT1540" s="278"/>
      <c r="AU1540" s="278"/>
      <c r="AV1540" s="278"/>
      <c r="AW1540" s="278"/>
      <c r="AX1540" s="278"/>
      <c r="AY1540" s="456"/>
      <c r="AZ1540" s="278"/>
      <c r="BA1540" s="278"/>
      <c r="BB1540" s="278"/>
      <c r="BC1540" s="278"/>
      <c r="BD1540" s="164"/>
      <c r="BE1540" s="164"/>
      <c r="BF1540" s="164"/>
      <c r="BG1540" s="164"/>
      <c r="BH1540" s="164"/>
      <c r="BI1540" s="164"/>
      <c r="BJ1540" s="165"/>
      <c r="BK1540" s="164"/>
      <c r="BL1540" s="165"/>
      <c r="BM1540" s="165"/>
      <c r="BN1540" s="165"/>
      <c r="BO1540" s="165"/>
      <c r="BP1540" s="165"/>
      <c r="BQ1540" s="165"/>
      <c r="BR1540" s="165"/>
      <c r="BS1540" s="284"/>
      <c r="BT1540" s="289"/>
      <c r="BU1540" s="279"/>
      <c r="BV1540" s="290"/>
      <c r="BW1540" s="289"/>
      <c r="BX1540" s="289"/>
      <c r="BY1540" s="289"/>
      <c r="BZ1540" s="289"/>
      <c r="CA1540" s="279"/>
      <c r="CB1540" s="290"/>
      <c r="CC1540" s="289"/>
      <c r="CD1540" s="279"/>
      <c r="CE1540" s="328"/>
      <c r="CF1540" s="290"/>
      <c r="CG1540" s="289"/>
      <c r="CH1540" s="279"/>
      <c r="CI1540" s="328"/>
      <c r="CJ1540" s="290"/>
      <c r="CK1540" s="289"/>
      <c r="CL1540" s="279"/>
      <c r="CM1540" s="328"/>
      <c r="CN1540" s="290"/>
      <c r="CO1540" s="289"/>
      <c r="CP1540" s="279"/>
      <c r="CQ1540" s="328"/>
      <c r="CR1540" s="290"/>
      <c r="CS1540" s="289"/>
      <c r="CT1540" s="279"/>
      <c r="CU1540" s="328"/>
      <c r="CV1540" s="328"/>
      <c r="CW1540" s="290"/>
      <c r="CX1540" s="289"/>
      <c r="CY1540" s="279"/>
      <c r="CZ1540" s="328"/>
      <c r="DA1540" s="328"/>
      <c r="DB1540" s="290"/>
      <c r="DC1540" s="289"/>
      <c r="DD1540" s="279"/>
      <c r="DE1540" s="328"/>
      <c r="DF1540" s="328"/>
      <c r="DG1540" s="290"/>
      <c r="DH1540" s="289"/>
      <c r="DI1540" s="284"/>
      <c r="DP1540" s="165"/>
      <c r="DQ1540" s="165"/>
      <c r="DR1540" s="165"/>
      <c r="ED1540" s="165"/>
      <c r="EE1540" s="165"/>
      <c r="EF1540" s="165"/>
      <c r="EG1540" s="165"/>
      <c r="EH1540" s="166"/>
      <c r="EI1540" s="165"/>
      <c r="EJ1540" s="164"/>
      <c r="EK1540" s="164"/>
      <c r="EL1540" s="278"/>
      <c r="EM1540" s="278"/>
      <c r="EN1540" s="278"/>
      <c r="EO1540" s="278"/>
      <c r="EP1540" s="278"/>
      <c r="EQ1540" s="278"/>
      <c r="ER1540" s="165"/>
      <c r="ES1540" s="166"/>
      <c r="ET1540" s="166"/>
      <c r="EU1540" s="166"/>
      <c r="EV1540" s="166"/>
      <c r="EW1540" s="166"/>
      <c r="EX1540" s="284"/>
    </row>
    <row r="1541" spans="1:154" ht="13" hidden="1" customHeight="1">
      <c r="A1541" s="160" t="s">
        <v>2003</v>
      </c>
      <c r="B1541" s="160">
        <v>9767</v>
      </c>
      <c r="D1541" s="160">
        <v>13424</v>
      </c>
      <c r="E1541" s="160" t="s">
        <v>276</v>
      </c>
      <c r="H1541" s="162" t="s">
        <v>2838</v>
      </c>
      <c r="I1541" s="162" t="s">
        <v>260</v>
      </c>
      <c r="J1541" s="160">
        <v>32</v>
      </c>
      <c r="K1541" s="161">
        <v>1</v>
      </c>
      <c r="M1541" s="184" t="s">
        <v>837</v>
      </c>
      <c r="Z1541" s="163"/>
      <c r="BT1541" s="289"/>
      <c r="BU1541" s="279"/>
      <c r="BV1541" s="290"/>
      <c r="BW1541" s="289"/>
      <c r="BX1541" s="289"/>
      <c r="BY1541" s="289"/>
      <c r="BZ1541" s="289"/>
      <c r="CA1541" s="279"/>
      <c r="CB1541" s="290"/>
      <c r="CC1541" s="289"/>
      <c r="CD1541" s="279"/>
      <c r="CE1541" s="328"/>
      <c r="CF1541" s="290"/>
      <c r="CG1541" s="289"/>
      <c r="CH1541" s="279"/>
      <c r="CI1541" s="328"/>
      <c r="CJ1541" s="290"/>
      <c r="CK1541" s="289"/>
      <c r="CL1541" s="279"/>
      <c r="CM1541" s="328"/>
      <c r="CN1541" s="290"/>
      <c r="CO1541" s="289"/>
      <c r="CP1541" s="279"/>
      <c r="CQ1541" s="328"/>
      <c r="CR1541" s="290"/>
      <c r="CS1541" s="289"/>
      <c r="CT1541" s="279"/>
      <c r="CU1541" s="328"/>
      <c r="CV1541" s="328"/>
      <c r="CW1541" s="290"/>
      <c r="CX1541" s="289"/>
      <c r="CY1541" s="279"/>
      <c r="CZ1541" s="328"/>
      <c r="DA1541" s="328"/>
      <c r="DB1541" s="290"/>
      <c r="DC1541" s="289"/>
      <c r="DD1541" s="279"/>
      <c r="DE1541" s="328"/>
      <c r="DF1541" s="328"/>
      <c r="DG1541" s="290"/>
      <c r="DH1541" s="289"/>
      <c r="DP1541" s="165"/>
      <c r="DQ1541" s="165"/>
      <c r="DR1541" s="165"/>
      <c r="ED1541" s="165"/>
      <c r="EE1541" s="165"/>
      <c r="EF1541" s="165"/>
      <c r="EG1541" s="165"/>
      <c r="EH1541" s="166"/>
      <c r="EI1541" s="166"/>
      <c r="EJ1541" s="164"/>
      <c r="EK1541" s="164"/>
      <c r="EL1541" s="278"/>
      <c r="EM1541" s="278"/>
      <c r="EN1541" s="278"/>
      <c r="EO1541" s="278"/>
      <c r="EP1541" s="278"/>
      <c r="EQ1541" s="278"/>
      <c r="ER1541" s="165"/>
      <c r="ES1541" s="166"/>
      <c r="ET1541" s="166"/>
      <c r="EU1541" s="166"/>
      <c r="EV1541" s="166"/>
      <c r="EW1541" s="166"/>
      <c r="EX1541" s="284"/>
    </row>
    <row r="1542" spans="1:154" ht="13" hidden="1" customHeight="1">
      <c r="A1542" s="160" t="s">
        <v>2003</v>
      </c>
      <c r="C1542" s="160">
        <v>608648</v>
      </c>
      <c r="D1542" s="160">
        <v>13758</v>
      </c>
      <c r="E1542" s="160" t="s">
        <v>2170</v>
      </c>
      <c r="H1542" s="168" t="s">
        <v>943</v>
      </c>
      <c r="I1542" s="169" t="s">
        <v>571</v>
      </c>
      <c r="J1542" s="170">
        <v>33</v>
      </c>
      <c r="K1542" s="161">
        <v>1</v>
      </c>
      <c r="M1542" s="184" t="s">
        <v>837</v>
      </c>
      <c r="Z1542" s="163"/>
      <c r="AS1542" s="278"/>
      <c r="AT1542" s="278"/>
      <c r="AU1542" s="278"/>
      <c r="AV1542" s="278"/>
      <c r="AW1542" s="278"/>
      <c r="AX1542" s="278"/>
      <c r="AY1542" s="456"/>
      <c r="AZ1542" s="278"/>
      <c r="BA1542" s="278"/>
      <c r="BB1542" s="278"/>
      <c r="BC1542" s="278"/>
      <c r="BD1542" s="164"/>
      <c r="BE1542" s="164"/>
      <c r="BF1542" s="164"/>
      <c r="BG1542" s="164"/>
      <c r="BH1542" s="164"/>
      <c r="BI1542" s="164"/>
      <c r="BJ1542" s="165"/>
      <c r="BK1542" s="164"/>
      <c r="BL1542" s="165"/>
      <c r="BM1542" s="165"/>
      <c r="BN1542" s="165"/>
      <c r="BO1542" s="165"/>
      <c r="BP1542" s="165"/>
      <c r="BQ1542" s="165"/>
      <c r="BR1542" s="165"/>
      <c r="BS1542" s="284"/>
      <c r="BT1542" s="289"/>
      <c r="BU1542" s="279"/>
      <c r="BV1542" s="290"/>
      <c r="BW1542" s="289"/>
      <c r="BX1542" s="289"/>
      <c r="BY1542" s="289"/>
      <c r="BZ1542" s="289"/>
      <c r="CA1542" s="279"/>
      <c r="CB1542" s="290"/>
      <c r="CC1542" s="289"/>
      <c r="CD1542" s="279"/>
      <c r="CE1542" s="328"/>
      <c r="CF1542" s="290"/>
      <c r="CG1542" s="289"/>
      <c r="CH1542" s="279"/>
      <c r="CI1542" s="328"/>
      <c r="CJ1542" s="290"/>
      <c r="CK1542" s="289"/>
      <c r="CL1542" s="279"/>
      <c r="CM1542" s="328"/>
      <c r="CN1542" s="290"/>
      <c r="CO1542" s="289"/>
      <c r="CP1542" s="279"/>
      <c r="CQ1542" s="328"/>
      <c r="CR1542" s="290"/>
      <c r="CS1542" s="289"/>
      <c r="CT1542" s="279"/>
      <c r="CU1542" s="328"/>
      <c r="CV1542" s="328"/>
      <c r="CW1542" s="290"/>
      <c r="CX1542" s="289"/>
      <c r="CY1542" s="279"/>
      <c r="CZ1542" s="328"/>
      <c r="DA1542" s="328"/>
      <c r="DB1542" s="290"/>
      <c r="DC1542" s="289"/>
      <c r="DD1542" s="279"/>
      <c r="DE1542" s="328"/>
      <c r="DF1542" s="328"/>
      <c r="DG1542" s="290"/>
      <c r="DH1542" s="289"/>
      <c r="DI1542" s="284"/>
      <c r="DP1542" s="165"/>
      <c r="DQ1542" s="165"/>
      <c r="DR1542" s="165"/>
      <c r="ED1542" s="165"/>
      <c r="EE1542" s="165"/>
      <c r="EF1542" s="165"/>
      <c r="EG1542" s="165"/>
      <c r="EH1542" s="166"/>
      <c r="EI1542" s="165"/>
      <c r="EJ1542" s="164"/>
      <c r="EK1542" s="164"/>
      <c r="EL1542" s="278"/>
      <c r="EM1542" s="278"/>
      <c r="EN1542" s="278"/>
      <c r="EO1542" s="278"/>
      <c r="EP1542" s="278"/>
      <c r="EQ1542" s="278"/>
      <c r="ER1542" s="165"/>
      <c r="ES1542" s="166"/>
      <c r="ET1542" s="166"/>
      <c r="EU1542" s="166"/>
      <c r="EV1542" s="166"/>
      <c r="EW1542" s="166"/>
      <c r="EX1542" s="284"/>
    </row>
    <row r="1543" spans="1:154" ht="13" hidden="1" customHeight="1">
      <c r="A1543" s="160" t="s">
        <v>2003</v>
      </c>
      <c r="B1543" s="160">
        <v>10171</v>
      </c>
      <c r="C1543" s="160">
        <v>607237</v>
      </c>
      <c r="D1543" s="160">
        <v>14375</v>
      </c>
      <c r="E1543" s="160" t="s">
        <v>18</v>
      </c>
      <c r="H1543" s="168" t="s">
        <v>307</v>
      </c>
      <c r="I1543" s="169" t="s">
        <v>720</v>
      </c>
      <c r="J1543" s="170">
        <v>32</v>
      </c>
      <c r="K1543" s="161">
        <v>1</v>
      </c>
      <c r="M1543" s="184" t="s">
        <v>46</v>
      </c>
      <c r="Z1543" s="163"/>
      <c r="AS1543" s="278"/>
      <c r="AT1543" s="278"/>
      <c r="AU1543" s="278"/>
      <c r="AV1543" s="278"/>
      <c r="AW1543" s="278"/>
      <c r="AX1543" s="278"/>
      <c r="AY1543" s="456"/>
      <c r="AZ1543" s="278"/>
      <c r="BA1543" s="278"/>
      <c r="BB1543" s="278"/>
      <c r="BC1543" s="278"/>
      <c r="BD1543" s="164"/>
      <c r="BE1543" s="164"/>
      <c r="BF1543" s="164"/>
      <c r="BG1543" s="164"/>
      <c r="BH1543" s="164"/>
      <c r="BI1543" s="164"/>
      <c r="BJ1543" s="165"/>
      <c r="BK1543" s="164"/>
      <c r="BL1543" s="165"/>
      <c r="BM1543" s="165"/>
      <c r="BN1543" s="165"/>
      <c r="BO1543" s="165"/>
      <c r="BP1543" s="165"/>
      <c r="BQ1543" s="165"/>
      <c r="BR1543" s="165"/>
      <c r="BS1543" s="284"/>
      <c r="BT1543" s="289"/>
      <c r="BU1543" s="279"/>
      <c r="BV1543" s="290"/>
      <c r="BW1543" s="289"/>
      <c r="BX1543" s="289"/>
      <c r="BY1543" s="289"/>
      <c r="BZ1543" s="289"/>
      <c r="CA1543" s="279"/>
      <c r="CB1543" s="290"/>
      <c r="CC1543" s="289"/>
      <c r="CD1543" s="279"/>
      <c r="CE1543" s="328"/>
      <c r="CF1543" s="290"/>
      <c r="CG1543" s="289"/>
      <c r="CH1543" s="279"/>
      <c r="CI1543" s="328"/>
      <c r="CJ1543" s="290"/>
      <c r="CK1543" s="289"/>
      <c r="CL1543" s="279"/>
      <c r="CM1543" s="328"/>
      <c r="CN1543" s="290"/>
      <c r="CO1543" s="289"/>
      <c r="CP1543" s="279"/>
      <c r="CQ1543" s="328"/>
      <c r="CR1543" s="290"/>
      <c r="CS1543" s="289"/>
      <c r="CT1543" s="279"/>
      <c r="CU1543" s="328"/>
      <c r="CV1543" s="328"/>
      <c r="CW1543" s="290"/>
      <c r="CX1543" s="289"/>
      <c r="CY1543" s="279"/>
      <c r="CZ1543" s="328"/>
      <c r="DA1543" s="328"/>
      <c r="DB1543" s="290"/>
      <c r="DC1543" s="289"/>
      <c r="DD1543" s="279"/>
      <c r="DE1543" s="328"/>
      <c r="DF1543" s="328"/>
      <c r="DG1543" s="290"/>
      <c r="DH1543" s="289"/>
      <c r="DI1543" s="284"/>
      <c r="DP1543" s="165"/>
      <c r="DQ1543" s="165"/>
      <c r="DR1543" s="165"/>
      <c r="ED1543" s="165"/>
      <c r="EE1543" s="165"/>
      <c r="EF1543" s="165"/>
      <c r="EG1543" s="165"/>
      <c r="EH1543" s="166"/>
      <c r="EI1543" s="165"/>
      <c r="EJ1543" s="164"/>
      <c r="EK1543" s="164"/>
      <c r="EL1543" s="278"/>
      <c r="EM1543" s="278"/>
      <c r="EN1543" s="278"/>
      <c r="EO1543" s="278"/>
      <c r="EP1543" s="278"/>
      <c r="EQ1543" s="278"/>
      <c r="ER1543" s="165"/>
      <c r="ES1543" s="166"/>
      <c r="ET1543" s="166"/>
      <c r="EU1543" s="166"/>
      <c r="EV1543" s="166"/>
      <c r="EW1543" s="166"/>
      <c r="EX1543" s="284"/>
    </row>
    <row r="1544" spans="1:154" ht="13" hidden="1" customHeight="1">
      <c r="A1544" s="160" t="s">
        <v>2003</v>
      </c>
      <c r="C1544" s="160">
        <v>623451</v>
      </c>
      <c r="D1544" s="160">
        <v>14420</v>
      </c>
      <c r="E1544" s="160" t="s">
        <v>555</v>
      </c>
      <c r="H1544" s="162" t="s">
        <v>2843</v>
      </c>
      <c r="I1544" s="162" t="s">
        <v>279</v>
      </c>
      <c r="J1544" s="160">
        <v>30</v>
      </c>
      <c r="K1544" s="161">
        <v>1</v>
      </c>
      <c r="M1544" s="184" t="s">
        <v>837</v>
      </c>
      <c r="Z1544" s="163"/>
      <c r="AS1544" s="278"/>
      <c r="AT1544" s="278"/>
      <c r="AU1544" s="278"/>
      <c r="AV1544" s="278"/>
      <c r="AW1544" s="278"/>
      <c r="AX1544" s="278"/>
      <c r="AY1544" s="456"/>
      <c r="AZ1544" s="278"/>
      <c r="BA1544" s="278"/>
      <c r="BB1544" s="278"/>
      <c r="BC1544" s="278"/>
      <c r="BD1544" s="164"/>
      <c r="BE1544" s="164"/>
      <c r="BF1544" s="164"/>
      <c r="BG1544" s="164"/>
      <c r="BH1544" s="164"/>
      <c r="BI1544" s="164"/>
      <c r="BJ1544" s="165"/>
      <c r="BK1544" s="164"/>
      <c r="BL1544" s="165"/>
      <c r="BM1544" s="165"/>
      <c r="BN1544" s="165"/>
      <c r="BO1544" s="165"/>
      <c r="BP1544" s="165"/>
      <c r="BQ1544" s="165"/>
      <c r="BR1544" s="165"/>
      <c r="BS1544" s="284"/>
      <c r="BT1544" s="289"/>
      <c r="BU1544" s="279"/>
      <c r="BV1544" s="290"/>
      <c r="BW1544" s="289"/>
      <c r="BX1544" s="289"/>
      <c r="BY1544" s="289"/>
      <c r="BZ1544" s="289"/>
      <c r="CA1544" s="279"/>
      <c r="CB1544" s="290"/>
      <c r="CC1544" s="289"/>
      <c r="CD1544" s="279"/>
      <c r="CE1544" s="328"/>
      <c r="CF1544" s="290"/>
      <c r="CG1544" s="289"/>
      <c r="CH1544" s="279"/>
      <c r="CI1544" s="328"/>
      <c r="CJ1544" s="290"/>
      <c r="CK1544" s="289"/>
      <c r="CL1544" s="279"/>
      <c r="CM1544" s="328"/>
      <c r="CN1544" s="290"/>
      <c r="CO1544" s="289"/>
      <c r="CP1544" s="279"/>
      <c r="CQ1544" s="328"/>
      <c r="CR1544" s="290"/>
      <c r="CS1544" s="289"/>
      <c r="CT1544" s="279"/>
      <c r="CU1544" s="328"/>
      <c r="CV1544" s="328"/>
      <c r="CW1544" s="290"/>
      <c r="CX1544" s="289"/>
      <c r="CY1544" s="279"/>
      <c r="CZ1544" s="328"/>
      <c r="DA1544" s="328"/>
      <c r="DB1544" s="290"/>
      <c r="DC1544" s="289"/>
      <c r="DD1544" s="279"/>
      <c r="DE1544" s="328"/>
      <c r="DF1544" s="328"/>
      <c r="DG1544" s="290"/>
      <c r="DH1544" s="289"/>
      <c r="DI1544" s="284"/>
      <c r="DP1544" s="165"/>
      <c r="DQ1544" s="165"/>
      <c r="DR1544" s="165"/>
      <c r="ED1544" s="165"/>
      <c r="EE1544" s="165"/>
      <c r="EF1544" s="165"/>
      <c r="EG1544" s="165"/>
      <c r="EH1544" s="166"/>
      <c r="EI1544" s="165"/>
      <c r="EJ1544" s="164"/>
      <c r="EK1544" s="164"/>
      <c r="EL1544" s="278"/>
      <c r="EM1544" s="278"/>
      <c r="EN1544" s="278"/>
      <c r="EO1544" s="278"/>
      <c r="EP1544" s="278"/>
      <c r="EQ1544" s="278"/>
      <c r="ER1544" s="165"/>
      <c r="ES1544" s="166"/>
      <c r="ET1544" s="166"/>
      <c r="EU1544" s="166"/>
      <c r="EV1544" s="166"/>
      <c r="EW1544" s="166"/>
      <c r="EX1544" s="284"/>
    </row>
    <row r="1545" spans="1:154" ht="13" hidden="1" customHeight="1">
      <c r="A1545" s="160" t="s">
        <v>2003</v>
      </c>
      <c r="B1545" s="160">
        <v>9317</v>
      </c>
      <c r="D1545" s="160">
        <v>14444</v>
      </c>
      <c r="E1545" s="160" t="s">
        <v>470</v>
      </c>
      <c r="H1545" s="168" t="s">
        <v>3739</v>
      </c>
      <c r="I1545" s="169" t="s">
        <v>3738</v>
      </c>
      <c r="J1545" s="170">
        <v>36</v>
      </c>
      <c r="K1545" s="161">
        <v>1</v>
      </c>
      <c r="M1545" s="184" t="s">
        <v>46</v>
      </c>
      <c r="Z1545" s="163"/>
      <c r="BT1545" s="289"/>
      <c r="BU1545" s="279"/>
      <c r="BV1545" s="290"/>
      <c r="BW1545" s="289"/>
      <c r="BX1545" s="289"/>
      <c r="BY1545" s="289"/>
      <c r="BZ1545" s="289"/>
      <c r="CA1545" s="279"/>
      <c r="CB1545" s="290"/>
      <c r="CC1545" s="289"/>
      <c r="CD1545" s="279"/>
      <c r="CE1545" s="328"/>
      <c r="CF1545" s="290"/>
      <c r="CG1545" s="289"/>
      <c r="CH1545" s="279"/>
      <c r="CI1545" s="328"/>
      <c r="CJ1545" s="290"/>
      <c r="CK1545" s="289"/>
      <c r="CL1545" s="279"/>
      <c r="CM1545" s="328"/>
      <c r="CN1545" s="290"/>
      <c r="CO1545" s="289"/>
      <c r="CP1545" s="279"/>
      <c r="CQ1545" s="328"/>
      <c r="CR1545" s="290"/>
      <c r="CS1545" s="289"/>
      <c r="CT1545" s="279"/>
      <c r="CU1545" s="328"/>
      <c r="CV1545" s="328"/>
      <c r="CW1545" s="290"/>
      <c r="CX1545" s="289"/>
      <c r="CY1545" s="279"/>
      <c r="CZ1545" s="328"/>
      <c r="DA1545" s="328"/>
      <c r="DB1545" s="290"/>
      <c r="DC1545" s="289"/>
      <c r="DD1545" s="279"/>
      <c r="DE1545" s="328"/>
      <c r="DF1545" s="328"/>
      <c r="DG1545" s="290"/>
      <c r="DH1545" s="289"/>
      <c r="DP1545" s="165"/>
      <c r="DQ1545" s="165"/>
      <c r="DR1545" s="165"/>
      <c r="ED1545" s="165"/>
      <c r="EE1545" s="165"/>
      <c r="EF1545" s="165"/>
      <c r="EG1545" s="165"/>
      <c r="EH1545" s="166"/>
      <c r="EI1545" s="166"/>
      <c r="EJ1545" s="164"/>
      <c r="EK1545" s="164"/>
      <c r="EL1545" s="278"/>
      <c r="EM1545" s="278"/>
      <c r="EN1545" s="278"/>
      <c r="EO1545" s="278"/>
      <c r="EP1545" s="278"/>
      <c r="EQ1545" s="278"/>
      <c r="ER1545" s="165"/>
      <c r="ES1545" s="166"/>
      <c r="ET1545" s="166"/>
      <c r="EU1545" s="166"/>
      <c r="EV1545" s="166"/>
      <c r="EW1545" s="166"/>
      <c r="EX1545" s="284"/>
    </row>
    <row r="1546" spans="1:154" ht="13" hidden="1" customHeight="1">
      <c r="A1546" s="160" t="s">
        <v>2003</v>
      </c>
      <c r="B1546" s="160">
        <v>10165</v>
      </c>
      <c r="D1546" s="160">
        <v>14677</v>
      </c>
      <c r="H1546" s="168" t="s">
        <v>3361</v>
      </c>
      <c r="I1546" s="169" t="s">
        <v>887</v>
      </c>
      <c r="J1546" s="170"/>
      <c r="K1546" s="161">
        <v>1</v>
      </c>
      <c r="M1546" s="184" t="s">
        <v>837</v>
      </c>
      <c r="Z1546" s="163"/>
      <c r="BT1546" s="289"/>
      <c r="BU1546" s="279"/>
      <c r="BV1546" s="290"/>
      <c r="BW1546" s="289"/>
      <c r="BX1546" s="289"/>
      <c r="BY1546" s="289"/>
      <c r="BZ1546" s="289"/>
      <c r="CA1546" s="279"/>
      <c r="CB1546" s="290"/>
      <c r="CC1546" s="289"/>
      <c r="CD1546" s="279"/>
      <c r="CE1546" s="328"/>
      <c r="CF1546" s="290"/>
      <c r="CG1546" s="289"/>
      <c r="CH1546" s="279"/>
      <c r="CI1546" s="328"/>
      <c r="CJ1546" s="290"/>
      <c r="CK1546" s="289"/>
      <c r="CL1546" s="279"/>
      <c r="CM1546" s="328"/>
      <c r="CN1546" s="290"/>
      <c r="CO1546" s="289"/>
      <c r="CP1546" s="279"/>
      <c r="CQ1546" s="328"/>
      <c r="CR1546" s="290"/>
      <c r="CS1546" s="289"/>
      <c r="CT1546" s="279"/>
      <c r="CU1546" s="328"/>
      <c r="CV1546" s="328"/>
      <c r="CW1546" s="290"/>
      <c r="CX1546" s="289"/>
      <c r="CY1546" s="279"/>
      <c r="CZ1546" s="328"/>
      <c r="DA1546" s="328"/>
      <c r="DB1546" s="290"/>
      <c r="DC1546" s="289"/>
      <c r="DD1546" s="279"/>
      <c r="DE1546" s="328"/>
      <c r="DF1546" s="328"/>
      <c r="DG1546" s="290"/>
      <c r="DH1546" s="289"/>
      <c r="DP1546" s="165"/>
      <c r="DQ1546" s="165"/>
      <c r="DR1546" s="165"/>
      <c r="ED1546" s="165"/>
      <c r="EE1546" s="165"/>
      <c r="EF1546" s="165"/>
      <c r="EG1546" s="165"/>
      <c r="EH1546" s="166"/>
      <c r="EI1546" s="166"/>
      <c r="EJ1546" s="164"/>
      <c r="EK1546" s="164"/>
      <c r="EL1546" s="278"/>
      <c r="EM1546" s="278"/>
      <c r="EN1546" s="278"/>
      <c r="EO1546" s="278"/>
      <c r="EP1546" s="278"/>
      <c r="EQ1546" s="278"/>
      <c r="ER1546" s="165"/>
      <c r="ES1546" s="166"/>
      <c r="ET1546" s="166"/>
      <c r="EU1546" s="166"/>
      <c r="EV1546" s="166"/>
      <c r="EW1546" s="166"/>
      <c r="EX1546" s="284"/>
    </row>
    <row r="1547" spans="1:154" ht="13" hidden="1" customHeight="1">
      <c r="A1547" s="160" t="s">
        <v>2003</v>
      </c>
      <c r="B1547" s="160">
        <v>10812</v>
      </c>
      <c r="D1547" s="160">
        <v>14681</v>
      </c>
      <c r="H1547" s="162" t="s">
        <v>359</v>
      </c>
      <c r="I1547" s="162" t="s">
        <v>621</v>
      </c>
      <c r="J1547" s="161"/>
      <c r="K1547" s="161">
        <v>1</v>
      </c>
      <c r="M1547" s="184" t="s">
        <v>837</v>
      </c>
      <c r="Z1547" s="163"/>
      <c r="BT1547" s="289"/>
      <c r="BU1547" s="279"/>
      <c r="BV1547" s="290"/>
      <c r="BW1547" s="289"/>
      <c r="BX1547" s="289"/>
      <c r="BY1547" s="289"/>
      <c r="BZ1547" s="289"/>
      <c r="CA1547" s="279"/>
      <c r="CB1547" s="290"/>
      <c r="CC1547" s="289"/>
      <c r="CD1547" s="279"/>
      <c r="CE1547" s="328"/>
      <c r="CF1547" s="290"/>
      <c r="CG1547" s="289"/>
      <c r="CH1547" s="279"/>
      <c r="CI1547" s="328"/>
      <c r="CJ1547" s="290"/>
      <c r="CK1547" s="289"/>
      <c r="CL1547" s="279"/>
      <c r="CM1547" s="328"/>
      <c r="CN1547" s="290"/>
      <c r="CO1547" s="289"/>
      <c r="CP1547" s="279"/>
      <c r="CQ1547" s="328"/>
      <c r="CR1547" s="290"/>
      <c r="CS1547" s="289"/>
      <c r="CT1547" s="279"/>
      <c r="CU1547" s="328"/>
      <c r="CV1547" s="328"/>
      <c r="CW1547" s="290"/>
      <c r="CX1547" s="289"/>
      <c r="CY1547" s="279"/>
      <c r="CZ1547" s="328"/>
      <c r="DA1547" s="328"/>
      <c r="DB1547" s="290"/>
      <c r="DC1547" s="289"/>
      <c r="DD1547" s="279"/>
      <c r="DE1547" s="328"/>
      <c r="DF1547" s="328"/>
      <c r="DG1547" s="290"/>
      <c r="DH1547" s="289"/>
      <c r="DP1547" s="165"/>
      <c r="DQ1547" s="165"/>
      <c r="DR1547" s="165"/>
      <c r="ED1547" s="165"/>
      <c r="EE1547" s="165"/>
      <c r="EF1547" s="165"/>
      <c r="EG1547" s="165"/>
      <c r="EH1547" s="166"/>
      <c r="EI1547" s="166"/>
      <c r="EJ1547" s="164"/>
      <c r="EK1547" s="164"/>
      <c r="EL1547" s="278"/>
      <c r="EM1547" s="278"/>
      <c r="EN1547" s="278"/>
      <c r="EO1547" s="278"/>
      <c r="EP1547" s="278"/>
      <c r="EQ1547" s="278"/>
      <c r="ER1547" s="165"/>
      <c r="ES1547" s="166"/>
      <c r="ET1547" s="166"/>
      <c r="EU1547" s="166"/>
      <c r="EV1547" s="166"/>
      <c r="EW1547" s="166"/>
      <c r="EX1547" s="284"/>
    </row>
    <row r="1548" spans="1:154" ht="13" hidden="1" customHeight="1">
      <c r="A1548" s="160" t="s">
        <v>2003</v>
      </c>
      <c r="B1548" s="282"/>
      <c r="C1548" s="282">
        <v>641149</v>
      </c>
      <c r="D1548" s="282">
        <v>14764</v>
      </c>
      <c r="E1548" s="282" t="s">
        <v>3328</v>
      </c>
      <c r="H1548" s="162" t="s">
        <v>3635</v>
      </c>
      <c r="I1548" s="162" t="s">
        <v>1211</v>
      </c>
      <c r="J1548" s="160">
        <v>31</v>
      </c>
      <c r="K1548" s="161">
        <v>1</v>
      </c>
      <c r="Z1548" s="163"/>
      <c r="AS1548" s="278"/>
      <c r="AT1548" s="278"/>
      <c r="AU1548" s="278"/>
      <c r="AV1548" s="278"/>
      <c r="AW1548" s="278"/>
      <c r="AX1548" s="278"/>
      <c r="AY1548" s="456"/>
      <c r="AZ1548" s="278"/>
      <c r="BA1548" s="278"/>
      <c r="BB1548" s="278"/>
      <c r="BC1548" s="278"/>
      <c r="BD1548" s="164"/>
      <c r="BE1548" s="164"/>
      <c r="BF1548" s="164"/>
      <c r="BG1548" s="164"/>
      <c r="BH1548" s="164"/>
      <c r="BI1548" s="164"/>
      <c r="BJ1548" s="165"/>
      <c r="BK1548" s="164"/>
      <c r="BL1548" s="165"/>
      <c r="BM1548" s="165"/>
      <c r="BN1548" s="165"/>
      <c r="BO1548" s="165"/>
      <c r="BP1548" s="165"/>
      <c r="BQ1548" s="165"/>
      <c r="BR1548" s="165"/>
      <c r="BS1548" s="284"/>
      <c r="BT1548" s="289"/>
      <c r="BU1548" s="279"/>
      <c r="BV1548" s="290"/>
      <c r="BW1548" s="289"/>
      <c r="BX1548" s="289"/>
      <c r="BY1548" s="289"/>
      <c r="BZ1548" s="289"/>
      <c r="CA1548" s="279"/>
      <c r="CB1548" s="290"/>
      <c r="CC1548" s="289"/>
      <c r="CD1548" s="279"/>
      <c r="CE1548" s="328"/>
      <c r="CF1548" s="290"/>
      <c r="CG1548" s="289"/>
      <c r="CH1548" s="279"/>
      <c r="CI1548" s="328"/>
      <c r="CJ1548" s="290"/>
      <c r="CK1548" s="289"/>
      <c r="CL1548" s="279"/>
      <c r="CM1548" s="328"/>
      <c r="CN1548" s="290"/>
      <c r="CO1548" s="289"/>
      <c r="CP1548" s="279"/>
      <c r="CQ1548" s="328"/>
      <c r="CR1548" s="290"/>
      <c r="CS1548" s="289"/>
      <c r="CT1548" s="279"/>
      <c r="CU1548" s="328"/>
      <c r="CV1548" s="328"/>
      <c r="CW1548" s="290"/>
      <c r="CX1548" s="289"/>
      <c r="CY1548" s="279"/>
      <c r="CZ1548" s="328"/>
      <c r="DA1548" s="328"/>
      <c r="DB1548" s="290"/>
      <c r="DC1548" s="289"/>
      <c r="DD1548" s="279"/>
      <c r="DE1548" s="328"/>
      <c r="DF1548" s="328"/>
      <c r="DG1548" s="290"/>
      <c r="DH1548" s="289"/>
      <c r="DI1548" s="284"/>
      <c r="DP1548" s="165"/>
      <c r="DQ1548" s="165"/>
      <c r="DR1548" s="165"/>
      <c r="ED1548" s="165"/>
      <c r="EE1548" s="165"/>
      <c r="EF1548" s="165"/>
      <c r="EG1548" s="165"/>
      <c r="EH1548" s="166"/>
      <c r="EI1548" s="165"/>
      <c r="EJ1548" s="164"/>
      <c r="EK1548" s="164"/>
      <c r="EL1548" s="278"/>
      <c r="EM1548" s="278"/>
      <c r="EN1548" s="278"/>
      <c r="EO1548" s="278"/>
      <c r="EP1548" s="278"/>
      <c r="EQ1548" s="278"/>
      <c r="ER1548" s="165"/>
      <c r="ES1548" s="166"/>
      <c r="ET1548" s="166"/>
      <c r="EU1548" s="166"/>
      <c r="EV1548" s="166"/>
      <c r="EW1548" s="166"/>
      <c r="EX1548" s="284"/>
    </row>
    <row r="1549" spans="1:154" ht="13" hidden="1" customHeight="1">
      <c r="A1549" s="160" t="s">
        <v>2003</v>
      </c>
      <c r="B1549" s="160">
        <v>9585</v>
      </c>
      <c r="D1549" s="160">
        <v>14765</v>
      </c>
      <c r="H1549" s="168" t="s">
        <v>782</v>
      </c>
      <c r="I1549" s="169" t="s">
        <v>128</v>
      </c>
      <c r="J1549" s="170"/>
      <c r="K1549" s="161">
        <v>1</v>
      </c>
      <c r="M1549" s="184" t="s">
        <v>46</v>
      </c>
      <c r="Z1549" s="163"/>
      <c r="BT1549" s="289"/>
      <c r="BU1549" s="279"/>
      <c r="BV1549" s="290"/>
      <c r="BW1549" s="289"/>
      <c r="BX1549" s="289"/>
      <c r="BY1549" s="289"/>
      <c r="BZ1549" s="289"/>
      <c r="CA1549" s="279"/>
      <c r="CB1549" s="290"/>
      <c r="CC1549" s="289"/>
      <c r="CD1549" s="279"/>
      <c r="CE1549" s="328"/>
      <c r="CF1549" s="290"/>
      <c r="CG1549" s="289"/>
      <c r="CH1549" s="279"/>
      <c r="CI1549" s="328"/>
      <c r="CJ1549" s="290"/>
      <c r="CK1549" s="289"/>
      <c r="CL1549" s="279"/>
      <c r="CM1549" s="328"/>
      <c r="CN1549" s="290"/>
      <c r="CO1549" s="289"/>
      <c r="CP1549" s="279"/>
      <c r="CQ1549" s="328"/>
      <c r="CR1549" s="290"/>
      <c r="CS1549" s="289"/>
      <c r="CT1549" s="279"/>
      <c r="CU1549" s="328"/>
      <c r="CV1549" s="328"/>
      <c r="CW1549" s="290"/>
      <c r="CX1549" s="289"/>
      <c r="CY1549" s="279"/>
      <c r="CZ1549" s="328"/>
      <c r="DA1549" s="328"/>
      <c r="DB1549" s="290"/>
      <c r="DC1549" s="289"/>
      <c r="DD1549" s="279"/>
      <c r="DE1549" s="328"/>
      <c r="DF1549" s="328"/>
      <c r="DG1549" s="290"/>
      <c r="DH1549" s="289"/>
      <c r="DP1549" s="165"/>
      <c r="DQ1549" s="165"/>
      <c r="DR1549" s="165"/>
      <c r="ED1549" s="165"/>
      <c r="EE1549" s="165"/>
      <c r="EF1549" s="165"/>
      <c r="EG1549" s="165"/>
      <c r="EH1549" s="166"/>
      <c r="EI1549" s="166"/>
      <c r="EJ1549" s="164"/>
      <c r="EK1549" s="164"/>
      <c r="EL1549" s="278"/>
      <c r="EM1549" s="278"/>
      <c r="EN1549" s="278"/>
      <c r="EO1549" s="278"/>
      <c r="EP1549" s="278"/>
      <c r="EQ1549" s="278"/>
      <c r="ER1549" s="165"/>
      <c r="ES1549" s="166"/>
      <c r="ET1549" s="166"/>
      <c r="EU1549" s="166"/>
      <c r="EV1549" s="166"/>
      <c r="EW1549" s="166"/>
      <c r="EX1549" s="284"/>
    </row>
    <row r="1550" spans="1:154" ht="13" hidden="1" customHeight="1">
      <c r="A1550" s="160" t="s">
        <v>2003</v>
      </c>
      <c r="B1550" s="160">
        <v>10662</v>
      </c>
      <c r="D1550" s="160">
        <v>14825</v>
      </c>
      <c r="H1550" s="168" t="s">
        <v>796</v>
      </c>
      <c r="I1550" s="169" t="s">
        <v>409</v>
      </c>
      <c r="J1550" s="170"/>
      <c r="K1550" s="161">
        <v>1</v>
      </c>
      <c r="M1550" s="184" t="s">
        <v>837</v>
      </c>
      <c r="Z1550" s="163"/>
      <c r="BT1550" s="289"/>
      <c r="BU1550" s="279"/>
      <c r="BV1550" s="290"/>
      <c r="BW1550" s="289"/>
      <c r="BX1550" s="289"/>
      <c r="BY1550" s="289"/>
      <c r="BZ1550" s="289"/>
      <c r="CA1550" s="279"/>
      <c r="CB1550" s="290"/>
      <c r="CC1550" s="289"/>
      <c r="CD1550" s="279"/>
      <c r="CE1550" s="328"/>
      <c r="CF1550" s="290"/>
      <c r="CG1550" s="289"/>
      <c r="CH1550" s="279"/>
      <c r="CI1550" s="328"/>
      <c r="CJ1550" s="290"/>
      <c r="CK1550" s="289"/>
      <c r="CL1550" s="279"/>
      <c r="CM1550" s="328"/>
      <c r="CN1550" s="290"/>
      <c r="CO1550" s="289"/>
      <c r="CP1550" s="279"/>
      <c r="CQ1550" s="328"/>
      <c r="CR1550" s="290"/>
      <c r="CS1550" s="289"/>
      <c r="CT1550" s="279"/>
      <c r="CU1550" s="328"/>
      <c r="CV1550" s="328"/>
      <c r="CW1550" s="290"/>
      <c r="CX1550" s="289"/>
      <c r="CY1550" s="279"/>
      <c r="CZ1550" s="328"/>
      <c r="DA1550" s="328"/>
      <c r="DB1550" s="290"/>
      <c r="DC1550" s="289"/>
      <c r="DD1550" s="279"/>
      <c r="DE1550" s="328"/>
      <c r="DF1550" s="328"/>
      <c r="DG1550" s="290"/>
      <c r="DH1550" s="289"/>
      <c r="DP1550" s="165"/>
      <c r="DQ1550" s="165"/>
      <c r="DR1550" s="165"/>
      <c r="ED1550" s="165"/>
      <c r="EE1550" s="165"/>
      <c r="EF1550" s="165"/>
      <c r="EG1550" s="165"/>
      <c r="EH1550" s="166"/>
      <c r="EI1550" s="166"/>
      <c r="EJ1550" s="164"/>
      <c r="EK1550" s="164"/>
      <c r="EL1550" s="278"/>
      <c r="EM1550" s="278"/>
      <c r="EN1550" s="278"/>
      <c r="EO1550" s="278"/>
      <c r="EP1550" s="278"/>
      <c r="EQ1550" s="278"/>
      <c r="ER1550" s="165"/>
      <c r="ES1550" s="166"/>
      <c r="ET1550" s="166"/>
      <c r="EU1550" s="166"/>
      <c r="EV1550" s="166"/>
      <c r="EW1550" s="166"/>
      <c r="EX1550" s="284"/>
    </row>
    <row r="1551" spans="1:154" ht="13" hidden="1" customHeight="1">
      <c r="A1551" s="160" t="s">
        <v>2003</v>
      </c>
      <c r="B1551" s="160">
        <v>9996</v>
      </c>
      <c r="D1551" s="160">
        <v>15046</v>
      </c>
      <c r="E1551" s="160" t="s">
        <v>3328</v>
      </c>
      <c r="H1551" s="168" t="s">
        <v>933</v>
      </c>
      <c r="I1551" s="169" t="s">
        <v>551</v>
      </c>
      <c r="J1551" s="170">
        <v>30</v>
      </c>
      <c r="K1551" s="161">
        <v>1</v>
      </c>
      <c r="M1551" s="184" t="s">
        <v>837</v>
      </c>
      <c r="Z1551" s="163"/>
      <c r="BT1551" s="289"/>
      <c r="BU1551" s="279"/>
      <c r="BV1551" s="290"/>
      <c r="BW1551" s="289"/>
      <c r="BX1551" s="289"/>
      <c r="BY1551" s="289"/>
      <c r="BZ1551" s="289"/>
      <c r="CA1551" s="279"/>
      <c r="CB1551" s="290"/>
      <c r="CC1551" s="289"/>
      <c r="CD1551" s="279"/>
      <c r="CE1551" s="328"/>
      <c r="CF1551" s="290"/>
      <c r="CG1551" s="289"/>
      <c r="CH1551" s="279"/>
      <c r="CI1551" s="328"/>
      <c r="CJ1551" s="290"/>
      <c r="CK1551" s="289"/>
      <c r="CL1551" s="279"/>
      <c r="CM1551" s="328"/>
      <c r="CN1551" s="290"/>
      <c r="CO1551" s="289"/>
      <c r="CP1551" s="279"/>
      <c r="CQ1551" s="328"/>
      <c r="CR1551" s="290"/>
      <c r="CS1551" s="289"/>
      <c r="CT1551" s="279"/>
      <c r="CU1551" s="328"/>
      <c r="CV1551" s="328"/>
      <c r="CW1551" s="290"/>
      <c r="CX1551" s="289"/>
      <c r="CY1551" s="279"/>
      <c r="CZ1551" s="328"/>
      <c r="DA1551" s="328"/>
      <c r="DB1551" s="290"/>
      <c r="DC1551" s="289"/>
      <c r="DD1551" s="279"/>
      <c r="DE1551" s="328"/>
      <c r="DF1551" s="328"/>
      <c r="DG1551" s="290"/>
      <c r="DH1551" s="289"/>
      <c r="DP1551" s="165"/>
      <c r="DQ1551" s="165"/>
      <c r="DR1551" s="165"/>
      <c r="ED1551" s="165"/>
      <c r="EE1551" s="165"/>
      <c r="EF1551" s="165"/>
      <c r="EG1551" s="165"/>
      <c r="EH1551" s="166"/>
      <c r="EI1551" s="166"/>
      <c r="EJ1551" s="164"/>
      <c r="EK1551" s="164"/>
      <c r="EL1551" s="278"/>
      <c r="EM1551" s="278"/>
      <c r="EN1551" s="278"/>
      <c r="EO1551" s="278"/>
      <c r="EP1551" s="278"/>
      <c r="EQ1551" s="278"/>
      <c r="ER1551" s="165"/>
      <c r="ES1551" s="166"/>
      <c r="ET1551" s="166"/>
      <c r="EU1551" s="166"/>
      <c r="EV1551" s="166"/>
      <c r="EW1551" s="166"/>
      <c r="EX1551" s="284"/>
    </row>
    <row r="1552" spans="1:154" ht="13" hidden="1" customHeight="1">
      <c r="A1552" s="160" t="s">
        <v>2003</v>
      </c>
      <c r="B1552" s="160">
        <v>10871</v>
      </c>
      <c r="C1552" s="160">
        <v>622075</v>
      </c>
      <c r="D1552" s="160">
        <v>15068</v>
      </c>
      <c r="E1552" s="160" t="s">
        <v>129</v>
      </c>
      <c r="H1552" s="168" t="s">
        <v>647</v>
      </c>
      <c r="I1552" s="169" t="s">
        <v>1055</v>
      </c>
      <c r="J1552" s="170">
        <v>30</v>
      </c>
      <c r="K1552" s="161">
        <v>1</v>
      </c>
      <c r="M1552" s="184" t="s">
        <v>837</v>
      </c>
      <c r="Z1552" s="163"/>
      <c r="AS1552" s="278"/>
      <c r="AT1552" s="278"/>
      <c r="AU1552" s="278"/>
      <c r="AV1552" s="278"/>
      <c r="AW1552" s="278"/>
      <c r="AX1552" s="278"/>
      <c r="AY1552" s="456"/>
      <c r="AZ1552" s="278"/>
      <c r="BA1552" s="278"/>
      <c r="BB1552" s="278"/>
      <c r="BC1552" s="278"/>
      <c r="BD1552" s="164"/>
      <c r="BE1552" s="164"/>
      <c r="BF1552" s="164"/>
      <c r="BG1552" s="164"/>
      <c r="BH1552" s="164"/>
      <c r="BI1552" s="164"/>
      <c r="BJ1552" s="165"/>
      <c r="BK1552" s="164"/>
      <c r="BL1552" s="165"/>
      <c r="BM1552" s="165"/>
      <c r="BN1552" s="165"/>
      <c r="BO1552" s="165"/>
      <c r="BP1552" s="165"/>
      <c r="BQ1552" s="165"/>
      <c r="BR1552" s="165"/>
      <c r="BS1552" s="284"/>
      <c r="BT1552" s="289"/>
      <c r="BU1552" s="279"/>
      <c r="BV1552" s="290"/>
      <c r="BW1552" s="289"/>
      <c r="BX1552" s="289"/>
      <c r="BY1552" s="289"/>
      <c r="BZ1552" s="289"/>
      <c r="CA1552" s="279"/>
      <c r="CB1552" s="290"/>
      <c r="CC1552" s="289"/>
      <c r="CD1552" s="279"/>
      <c r="CE1552" s="328"/>
      <c r="CF1552" s="290"/>
      <c r="CG1552" s="289"/>
      <c r="CH1552" s="279"/>
      <c r="CI1552" s="328"/>
      <c r="CJ1552" s="290"/>
      <c r="CK1552" s="289"/>
      <c r="CL1552" s="279"/>
      <c r="CM1552" s="328"/>
      <c r="CN1552" s="290"/>
      <c r="CO1552" s="289"/>
      <c r="CP1552" s="279"/>
      <c r="CQ1552" s="328"/>
      <c r="CR1552" s="290"/>
      <c r="CS1552" s="289"/>
      <c r="CT1552" s="279"/>
      <c r="CU1552" s="328"/>
      <c r="CV1552" s="328"/>
      <c r="CW1552" s="290"/>
      <c r="CX1552" s="289"/>
      <c r="CY1552" s="279"/>
      <c r="CZ1552" s="328"/>
      <c r="DA1552" s="328"/>
      <c r="DB1552" s="290"/>
      <c r="DC1552" s="289"/>
      <c r="DD1552" s="279"/>
      <c r="DE1552" s="328"/>
      <c r="DF1552" s="328"/>
      <c r="DG1552" s="290"/>
      <c r="DH1552" s="289"/>
      <c r="DI1552" s="284"/>
      <c r="DP1552" s="165"/>
      <c r="DQ1552" s="165"/>
      <c r="DR1552" s="165"/>
      <c r="ED1552" s="165"/>
      <c r="EE1552" s="165"/>
      <c r="EF1552" s="165"/>
      <c r="EG1552" s="165"/>
      <c r="EH1552" s="166"/>
      <c r="EI1552" s="165"/>
      <c r="EJ1552" s="164"/>
      <c r="EK1552" s="164"/>
      <c r="EL1552" s="278"/>
      <c r="EM1552" s="278"/>
      <c r="EN1552" s="278"/>
      <c r="EO1552" s="278"/>
      <c r="EP1552" s="278"/>
      <c r="EQ1552" s="278"/>
      <c r="ER1552" s="165"/>
      <c r="ES1552" s="166"/>
      <c r="ET1552" s="166"/>
      <c r="EU1552" s="166"/>
      <c r="EV1552" s="166"/>
      <c r="EW1552" s="166"/>
      <c r="EX1552" s="284"/>
    </row>
    <row r="1553" spans="1:155" ht="13" hidden="1" customHeight="1">
      <c r="A1553" s="160" t="s">
        <v>2003</v>
      </c>
      <c r="B1553" s="160">
        <v>10365</v>
      </c>
      <c r="C1553" s="160">
        <v>621294</v>
      </c>
      <c r="D1553" s="160">
        <v>15100</v>
      </c>
      <c r="E1553" s="160" t="s">
        <v>438</v>
      </c>
      <c r="H1553" s="162" t="s">
        <v>1738</v>
      </c>
      <c r="I1553" s="162" t="s">
        <v>607</v>
      </c>
      <c r="J1553" s="161">
        <v>32</v>
      </c>
      <c r="K1553" s="161">
        <v>1</v>
      </c>
      <c r="Z1553" s="163"/>
      <c r="AS1553" s="278"/>
      <c r="AT1553" s="278"/>
      <c r="AU1553" s="278"/>
      <c r="AV1553" s="278"/>
      <c r="AW1553" s="278"/>
      <c r="AX1553" s="278"/>
      <c r="AY1553" s="456"/>
      <c r="AZ1553" s="278"/>
      <c r="BA1553" s="278"/>
      <c r="BB1553" s="278"/>
      <c r="BC1553" s="278"/>
      <c r="BD1553" s="164"/>
      <c r="BE1553" s="164"/>
      <c r="BF1553" s="164"/>
      <c r="BG1553" s="164"/>
      <c r="BH1553" s="164"/>
      <c r="BI1553" s="164"/>
      <c r="BJ1553" s="165"/>
      <c r="BK1553" s="164"/>
      <c r="BL1553" s="165"/>
      <c r="BM1553" s="165"/>
      <c r="BN1553" s="165"/>
      <c r="BO1553" s="165"/>
      <c r="BP1553" s="165"/>
      <c r="BQ1553" s="165"/>
      <c r="BR1553" s="165"/>
      <c r="BS1553" s="284"/>
      <c r="BT1553" s="289"/>
      <c r="BU1553" s="279"/>
      <c r="BV1553" s="290"/>
      <c r="BW1553" s="289"/>
      <c r="BX1553" s="289"/>
      <c r="BY1553" s="289"/>
      <c r="BZ1553" s="289"/>
      <c r="CA1553" s="279"/>
      <c r="CB1553" s="290"/>
      <c r="CC1553" s="289"/>
      <c r="CD1553" s="279"/>
      <c r="CE1553" s="328"/>
      <c r="CF1553" s="290"/>
      <c r="CG1553" s="289"/>
      <c r="CH1553" s="279"/>
      <c r="CI1553" s="328"/>
      <c r="CJ1553" s="290"/>
      <c r="CK1553" s="289"/>
      <c r="CL1553" s="279"/>
      <c r="CM1553" s="328"/>
      <c r="CN1553" s="290"/>
      <c r="CO1553" s="289"/>
      <c r="CP1553" s="279"/>
      <c r="CQ1553" s="328"/>
      <c r="CR1553" s="290"/>
      <c r="CS1553" s="289"/>
      <c r="CT1553" s="279"/>
      <c r="CU1553" s="328"/>
      <c r="CV1553" s="328"/>
      <c r="CW1553" s="290"/>
      <c r="CX1553" s="289"/>
      <c r="CY1553" s="279"/>
      <c r="CZ1553" s="328"/>
      <c r="DA1553" s="328"/>
      <c r="DB1553" s="290"/>
      <c r="DC1553" s="289"/>
      <c r="DD1553" s="279"/>
      <c r="DE1553" s="328"/>
      <c r="DF1553" s="328"/>
      <c r="DG1553" s="290"/>
      <c r="DH1553" s="289"/>
      <c r="DI1553" s="284"/>
      <c r="DP1553" s="165"/>
      <c r="DQ1553" s="165"/>
      <c r="DR1553" s="165"/>
      <c r="ED1553" s="165"/>
      <c r="EE1553" s="165"/>
      <c r="EF1553" s="165"/>
      <c r="EG1553" s="165"/>
      <c r="EH1553" s="166"/>
      <c r="EI1553" s="165"/>
      <c r="EJ1553" s="164"/>
      <c r="EK1553" s="164"/>
      <c r="EL1553" s="278"/>
      <c r="EM1553" s="278"/>
      <c r="EN1553" s="278"/>
      <c r="EO1553" s="278"/>
      <c r="EP1553" s="278"/>
      <c r="EQ1553" s="278"/>
      <c r="ER1553" s="165"/>
      <c r="ES1553" s="166"/>
      <c r="ET1553" s="166"/>
      <c r="EU1553" s="166"/>
      <c r="EV1553" s="166"/>
      <c r="EW1553" s="166"/>
      <c r="EX1553" s="284"/>
    </row>
    <row r="1554" spans="1:155" ht="13" hidden="1" customHeight="1">
      <c r="A1554" s="160" t="s">
        <v>2003</v>
      </c>
      <c r="C1554" s="160">
        <v>641427</v>
      </c>
      <c r="D1554" s="160">
        <v>15239</v>
      </c>
      <c r="E1554" s="160" t="s">
        <v>188</v>
      </c>
      <c r="H1554" s="162" t="s">
        <v>3363</v>
      </c>
      <c r="I1554" s="162" t="s">
        <v>2414</v>
      </c>
      <c r="J1554" s="160">
        <v>33</v>
      </c>
      <c r="K1554" s="161">
        <v>1</v>
      </c>
      <c r="Z1554" s="163"/>
      <c r="AS1554" s="278"/>
      <c r="AT1554" s="278"/>
      <c r="AU1554" s="278"/>
      <c r="AV1554" s="278"/>
      <c r="AW1554" s="278"/>
      <c r="AX1554" s="278"/>
      <c r="AY1554" s="456"/>
      <c r="AZ1554" s="278"/>
      <c r="BA1554" s="278"/>
      <c r="BB1554" s="278"/>
      <c r="BC1554" s="278"/>
      <c r="BD1554" s="164"/>
      <c r="BE1554" s="164"/>
      <c r="BF1554" s="164"/>
      <c r="BG1554" s="164"/>
      <c r="BH1554" s="164"/>
      <c r="BI1554" s="164"/>
      <c r="BJ1554" s="165"/>
      <c r="BK1554" s="164"/>
      <c r="BL1554" s="165"/>
      <c r="BM1554" s="165"/>
      <c r="BN1554" s="165"/>
      <c r="BO1554" s="165"/>
      <c r="BP1554" s="165"/>
      <c r="BQ1554" s="165"/>
      <c r="BR1554" s="165"/>
      <c r="BS1554" s="284"/>
      <c r="BT1554" s="289"/>
      <c r="BU1554" s="279"/>
      <c r="BV1554" s="290"/>
      <c r="BW1554" s="289"/>
      <c r="BX1554" s="289"/>
      <c r="BY1554" s="289"/>
      <c r="BZ1554" s="289"/>
      <c r="CA1554" s="279"/>
      <c r="CB1554" s="290"/>
      <c r="CC1554" s="289"/>
      <c r="CD1554" s="279"/>
      <c r="CE1554" s="328"/>
      <c r="CF1554" s="290"/>
      <c r="CG1554" s="289"/>
      <c r="CH1554" s="279"/>
      <c r="CI1554" s="328"/>
      <c r="CJ1554" s="290"/>
      <c r="CK1554" s="289"/>
      <c r="CL1554" s="279"/>
      <c r="CM1554" s="328"/>
      <c r="CN1554" s="290"/>
      <c r="CO1554" s="289"/>
      <c r="CP1554" s="279"/>
      <c r="CQ1554" s="328"/>
      <c r="CR1554" s="290"/>
      <c r="CS1554" s="289"/>
      <c r="CT1554" s="279"/>
      <c r="CU1554" s="328"/>
      <c r="CV1554" s="328"/>
      <c r="CW1554" s="290"/>
      <c r="CX1554" s="289"/>
      <c r="CY1554" s="279"/>
      <c r="CZ1554" s="328"/>
      <c r="DA1554" s="328"/>
      <c r="DB1554" s="290"/>
      <c r="DC1554" s="289"/>
      <c r="DD1554" s="279"/>
      <c r="DE1554" s="328"/>
      <c r="DF1554" s="328"/>
      <c r="DG1554" s="290"/>
      <c r="DH1554" s="289"/>
      <c r="DI1554" s="284"/>
      <c r="DP1554" s="165"/>
      <c r="DQ1554" s="165"/>
      <c r="DR1554" s="165"/>
      <c r="ED1554" s="165"/>
      <c r="EE1554" s="165"/>
      <c r="EF1554" s="165"/>
      <c r="EG1554" s="165"/>
      <c r="EH1554" s="166"/>
      <c r="EI1554" s="165"/>
      <c r="EJ1554" s="164"/>
      <c r="EK1554" s="164"/>
      <c r="EL1554" s="278"/>
      <c r="EM1554" s="278"/>
      <c r="EN1554" s="278"/>
      <c r="EO1554" s="278"/>
      <c r="EP1554" s="278"/>
      <c r="EQ1554" s="278"/>
      <c r="ER1554" s="165"/>
      <c r="ES1554" s="166"/>
      <c r="ET1554" s="166"/>
      <c r="EU1554" s="166"/>
      <c r="EV1554" s="166"/>
      <c r="EW1554" s="166"/>
      <c r="EX1554" s="284"/>
    </row>
    <row r="1555" spans="1:155" ht="13" hidden="1" customHeight="1">
      <c r="A1555" s="160" t="s">
        <v>2003</v>
      </c>
      <c r="B1555" s="160">
        <v>10694</v>
      </c>
      <c r="D1555" s="160">
        <v>15264</v>
      </c>
      <c r="E1555" s="160" t="s">
        <v>3328</v>
      </c>
      <c r="H1555" s="162" t="s">
        <v>1817</v>
      </c>
      <c r="I1555" s="162" t="s">
        <v>1818</v>
      </c>
      <c r="J1555" s="161">
        <v>29</v>
      </c>
      <c r="K1555" s="161">
        <v>1</v>
      </c>
      <c r="M1555" s="184" t="s">
        <v>837</v>
      </c>
      <c r="Z1555" s="163"/>
      <c r="BT1555" s="289"/>
      <c r="BU1555" s="279"/>
      <c r="BV1555" s="290"/>
      <c r="BW1555" s="289"/>
      <c r="BX1555" s="289"/>
      <c r="BY1555" s="289"/>
      <c r="BZ1555" s="289"/>
      <c r="CA1555" s="279"/>
      <c r="CB1555" s="290"/>
      <c r="CC1555" s="289"/>
      <c r="CD1555" s="279"/>
      <c r="CE1555" s="328"/>
      <c r="CF1555" s="290"/>
      <c r="CG1555" s="289"/>
      <c r="CH1555" s="279"/>
      <c r="CI1555" s="328"/>
      <c r="CJ1555" s="290"/>
      <c r="CK1555" s="289"/>
      <c r="CL1555" s="279"/>
      <c r="CM1555" s="328"/>
      <c r="CN1555" s="290"/>
      <c r="CO1555" s="289"/>
      <c r="CP1555" s="279"/>
      <c r="CQ1555" s="328"/>
      <c r="CR1555" s="290"/>
      <c r="CS1555" s="289"/>
      <c r="CT1555" s="279"/>
      <c r="CU1555" s="328"/>
      <c r="CV1555" s="328"/>
      <c r="CW1555" s="290"/>
      <c r="CX1555" s="289"/>
      <c r="CY1555" s="279"/>
      <c r="CZ1555" s="328"/>
      <c r="DA1555" s="328"/>
      <c r="DB1555" s="290"/>
      <c r="DC1555" s="289"/>
      <c r="DD1555" s="279"/>
      <c r="DE1555" s="328"/>
      <c r="DF1555" s="328"/>
      <c r="DG1555" s="290"/>
      <c r="DH1555" s="289"/>
      <c r="DP1555" s="165"/>
      <c r="DQ1555" s="165"/>
      <c r="DR1555" s="165"/>
      <c r="ED1555" s="165"/>
      <c r="EE1555" s="165"/>
      <c r="EF1555" s="165"/>
      <c r="EG1555" s="165"/>
      <c r="EH1555" s="166"/>
      <c r="EI1555" s="166"/>
      <c r="EJ1555" s="164"/>
      <c r="EK1555" s="164"/>
      <c r="EL1555" s="278"/>
      <c r="EM1555" s="278"/>
      <c r="EN1555" s="278"/>
      <c r="EO1555" s="278"/>
      <c r="EP1555" s="278"/>
      <c r="EQ1555" s="278"/>
      <c r="ER1555" s="165"/>
      <c r="ES1555" s="166"/>
      <c r="ET1555" s="166"/>
      <c r="EU1555" s="166"/>
      <c r="EV1555" s="166"/>
      <c r="EW1555" s="166"/>
      <c r="EX1555" s="284"/>
    </row>
    <row r="1556" spans="1:155" ht="13" hidden="1" customHeight="1">
      <c r="A1556" s="160" t="s">
        <v>2003</v>
      </c>
      <c r="B1556" s="160">
        <v>10664</v>
      </c>
      <c r="C1556" s="160">
        <v>643493</v>
      </c>
      <c r="D1556" s="160">
        <v>15290</v>
      </c>
      <c r="E1556" s="160" t="s">
        <v>14</v>
      </c>
      <c r="H1556" s="162" t="s">
        <v>2268</v>
      </c>
      <c r="I1556" s="162" t="s">
        <v>595</v>
      </c>
      <c r="J1556" s="161">
        <v>34</v>
      </c>
      <c r="K1556" s="161">
        <v>1</v>
      </c>
      <c r="M1556" s="184" t="s">
        <v>837</v>
      </c>
      <c r="Z1556" s="163"/>
      <c r="AS1556" s="278"/>
      <c r="AT1556" s="278"/>
      <c r="AU1556" s="278"/>
      <c r="AV1556" s="278"/>
      <c r="AW1556" s="278"/>
      <c r="AX1556" s="278"/>
      <c r="AY1556" s="456"/>
      <c r="AZ1556" s="278"/>
      <c r="BA1556" s="278"/>
      <c r="BB1556" s="278"/>
      <c r="BC1556" s="278"/>
      <c r="BD1556" s="164"/>
      <c r="BE1556" s="164"/>
      <c r="BF1556" s="164"/>
      <c r="BG1556" s="164"/>
      <c r="BH1556" s="164"/>
      <c r="BI1556" s="164"/>
      <c r="BJ1556" s="165"/>
      <c r="BK1556" s="164"/>
      <c r="BL1556" s="165"/>
      <c r="BM1556" s="165"/>
      <c r="BN1556" s="165"/>
      <c r="BO1556" s="165"/>
      <c r="BP1556" s="165"/>
      <c r="BQ1556" s="165"/>
      <c r="BR1556" s="165"/>
      <c r="BS1556" s="284"/>
      <c r="BT1556" s="289"/>
      <c r="BU1556" s="279"/>
      <c r="BV1556" s="290"/>
      <c r="BW1556" s="289"/>
      <c r="BX1556" s="289"/>
      <c r="BY1556" s="289"/>
      <c r="BZ1556" s="289"/>
      <c r="CA1556" s="279"/>
      <c r="CB1556" s="290"/>
      <c r="CC1556" s="289"/>
      <c r="CD1556" s="279"/>
      <c r="CE1556" s="328"/>
      <c r="CF1556" s="290"/>
      <c r="CG1556" s="289"/>
      <c r="CH1556" s="279"/>
      <c r="CI1556" s="328"/>
      <c r="CJ1556" s="290"/>
      <c r="CK1556" s="289"/>
      <c r="CL1556" s="279"/>
      <c r="CM1556" s="328"/>
      <c r="CN1556" s="290"/>
      <c r="CO1556" s="289"/>
      <c r="CP1556" s="279"/>
      <c r="CQ1556" s="328"/>
      <c r="CR1556" s="290"/>
      <c r="CS1556" s="289"/>
      <c r="CT1556" s="279"/>
      <c r="CU1556" s="328"/>
      <c r="CV1556" s="328"/>
      <c r="CW1556" s="290"/>
      <c r="CX1556" s="289"/>
      <c r="CY1556" s="279"/>
      <c r="CZ1556" s="328"/>
      <c r="DA1556" s="328"/>
      <c r="DB1556" s="290"/>
      <c r="DC1556" s="289"/>
      <c r="DD1556" s="279"/>
      <c r="DE1556" s="328"/>
      <c r="DF1556" s="328"/>
      <c r="DG1556" s="290"/>
      <c r="DH1556" s="289"/>
      <c r="DI1556" s="284"/>
      <c r="DP1556" s="165"/>
      <c r="DQ1556" s="165"/>
      <c r="DR1556" s="165"/>
      <c r="ED1556" s="165"/>
      <c r="EE1556" s="165"/>
      <c r="EF1556" s="165"/>
      <c r="EG1556" s="165"/>
      <c r="EH1556" s="166"/>
      <c r="EI1556" s="165"/>
      <c r="EJ1556" s="164"/>
      <c r="EK1556" s="164"/>
      <c r="EL1556" s="278"/>
      <c r="EM1556" s="278"/>
      <c r="EN1556" s="278"/>
      <c r="EO1556" s="278"/>
      <c r="EP1556" s="278"/>
      <c r="EQ1556" s="278"/>
      <c r="ER1556" s="165"/>
      <c r="ES1556" s="166"/>
      <c r="ET1556" s="166"/>
      <c r="EU1556" s="166"/>
      <c r="EV1556" s="166"/>
      <c r="EW1556" s="166"/>
      <c r="EX1556" s="284"/>
    </row>
    <row r="1557" spans="1:155" ht="13" hidden="1" customHeight="1">
      <c r="A1557" s="160" t="s">
        <v>2003</v>
      </c>
      <c r="B1557" s="160">
        <v>10350</v>
      </c>
      <c r="D1557" s="160">
        <v>15451</v>
      </c>
      <c r="H1557" s="168" t="s">
        <v>1024</v>
      </c>
      <c r="I1557" s="169" t="s">
        <v>546</v>
      </c>
      <c r="J1557" s="170"/>
      <c r="K1557" s="161">
        <v>1</v>
      </c>
      <c r="M1557" s="184" t="s">
        <v>837</v>
      </c>
      <c r="Z1557" s="163"/>
      <c r="BT1557" s="289"/>
      <c r="BU1557" s="279"/>
      <c r="BV1557" s="290"/>
      <c r="BW1557" s="289"/>
      <c r="BX1557" s="289"/>
      <c r="BY1557" s="289"/>
      <c r="BZ1557" s="289"/>
      <c r="CA1557" s="279"/>
      <c r="CB1557" s="290"/>
      <c r="CC1557" s="289"/>
      <c r="CD1557" s="279"/>
      <c r="CE1557" s="328"/>
      <c r="CF1557" s="290"/>
      <c r="CG1557" s="289"/>
      <c r="CH1557" s="279"/>
      <c r="CI1557" s="328"/>
      <c r="CJ1557" s="290"/>
      <c r="CK1557" s="289"/>
      <c r="CL1557" s="279"/>
      <c r="CM1557" s="328"/>
      <c r="CN1557" s="290"/>
      <c r="CO1557" s="289"/>
      <c r="CP1557" s="279"/>
      <c r="CQ1557" s="328"/>
      <c r="CR1557" s="290"/>
      <c r="CS1557" s="289"/>
      <c r="CT1557" s="279"/>
      <c r="CU1557" s="328"/>
      <c r="CV1557" s="328"/>
      <c r="CW1557" s="290"/>
      <c r="CX1557" s="289"/>
      <c r="CY1557" s="279"/>
      <c r="CZ1557" s="328"/>
      <c r="DA1557" s="328"/>
      <c r="DB1557" s="290"/>
      <c r="DC1557" s="289"/>
      <c r="DD1557" s="279"/>
      <c r="DE1557" s="328"/>
      <c r="DF1557" s="328"/>
      <c r="DG1557" s="290"/>
      <c r="DH1557" s="289"/>
      <c r="DP1557" s="165"/>
      <c r="DQ1557" s="165"/>
      <c r="DR1557" s="165"/>
      <c r="ED1557" s="165"/>
      <c r="EE1557" s="165"/>
      <c r="EF1557" s="165"/>
      <c r="EG1557" s="165"/>
      <c r="EH1557" s="166"/>
      <c r="EI1557" s="166"/>
      <c r="EJ1557" s="164"/>
      <c r="EK1557" s="164"/>
      <c r="EL1557" s="278"/>
      <c r="EM1557" s="278"/>
      <c r="EN1557" s="278"/>
      <c r="EO1557" s="278"/>
      <c r="EP1557" s="278"/>
      <c r="EQ1557" s="278"/>
      <c r="ER1557" s="165"/>
      <c r="ES1557" s="166"/>
      <c r="ET1557" s="166"/>
      <c r="EU1557" s="166"/>
      <c r="EV1557" s="166"/>
      <c r="EW1557" s="166"/>
      <c r="EX1557" s="284"/>
      <c r="EY1557" s="459"/>
    </row>
    <row r="1558" spans="1:155" ht="13" hidden="1" customHeight="1">
      <c r="A1558" s="160" t="s">
        <v>2003</v>
      </c>
      <c r="B1558" s="160">
        <v>10130</v>
      </c>
      <c r="D1558" s="160">
        <v>15594</v>
      </c>
      <c r="H1558" s="168" t="s">
        <v>844</v>
      </c>
      <c r="I1558" s="169" t="s">
        <v>220</v>
      </c>
      <c r="J1558" s="170"/>
      <c r="K1558" s="161">
        <v>1</v>
      </c>
      <c r="M1558" s="184" t="s">
        <v>837</v>
      </c>
      <c r="Z1558" s="163"/>
      <c r="BT1558" s="289"/>
      <c r="BU1558" s="279"/>
      <c r="BV1558" s="290"/>
      <c r="BW1558" s="289"/>
      <c r="BX1558" s="289"/>
      <c r="BY1558" s="289"/>
      <c r="BZ1558" s="289"/>
      <c r="CA1558" s="279"/>
      <c r="CB1558" s="290"/>
      <c r="CC1558" s="289"/>
      <c r="CD1558" s="279"/>
      <c r="CE1558" s="328"/>
      <c r="CF1558" s="290"/>
      <c r="CG1558" s="289"/>
      <c r="CH1558" s="279"/>
      <c r="CI1558" s="328"/>
      <c r="CJ1558" s="290"/>
      <c r="CK1558" s="289"/>
      <c r="CL1558" s="279"/>
      <c r="CM1558" s="328"/>
      <c r="CN1558" s="290"/>
      <c r="CO1558" s="289"/>
      <c r="CP1558" s="279"/>
      <c r="CQ1558" s="328"/>
      <c r="CR1558" s="290"/>
      <c r="CS1558" s="289"/>
      <c r="CT1558" s="279"/>
      <c r="CU1558" s="328"/>
      <c r="CV1558" s="328"/>
      <c r="CW1558" s="290"/>
      <c r="CX1558" s="289"/>
      <c r="CY1558" s="279"/>
      <c r="CZ1558" s="328"/>
      <c r="DA1558" s="328"/>
      <c r="DB1558" s="290"/>
      <c r="DC1558" s="289"/>
      <c r="DD1558" s="279"/>
      <c r="DE1558" s="328"/>
      <c r="DF1558" s="328"/>
      <c r="DG1558" s="290"/>
      <c r="DH1558" s="289"/>
      <c r="DP1558" s="165"/>
      <c r="DQ1558" s="165"/>
      <c r="DR1558" s="165"/>
      <c r="ED1558" s="165"/>
      <c r="EE1558" s="165"/>
      <c r="EF1558" s="165"/>
      <c r="EG1558" s="165"/>
      <c r="EH1558" s="166"/>
      <c r="EI1558" s="166"/>
      <c r="EJ1558" s="164"/>
      <c r="EK1558" s="164"/>
      <c r="EL1558" s="278"/>
      <c r="EM1558" s="278"/>
      <c r="EN1558" s="278"/>
      <c r="EO1558" s="278"/>
      <c r="EP1558" s="278"/>
      <c r="EQ1558" s="278"/>
      <c r="ER1558" s="165"/>
      <c r="ES1558" s="166"/>
      <c r="ET1558" s="166"/>
      <c r="EU1558" s="166"/>
      <c r="EV1558" s="166"/>
      <c r="EW1558" s="166"/>
      <c r="EX1558" s="284"/>
    </row>
    <row r="1559" spans="1:155" ht="13" hidden="1" customHeight="1">
      <c r="A1559" s="160" t="s">
        <v>2003</v>
      </c>
      <c r="B1559" s="160">
        <v>11123</v>
      </c>
      <c r="D1559" s="160">
        <v>15690</v>
      </c>
      <c r="E1559" s="160" t="s">
        <v>16</v>
      </c>
      <c r="H1559" s="168" t="s">
        <v>835</v>
      </c>
      <c r="I1559" s="169" t="s">
        <v>217</v>
      </c>
      <c r="J1559" s="170">
        <v>31</v>
      </c>
      <c r="K1559" s="161">
        <v>1</v>
      </c>
      <c r="M1559" s="184" t="s">
        <v>837</v>
      </c>
      <c r="Z1559" s="163"/>
      <c r="BT1559" s="289"/>
      <c r="BU1559" s="279"/>
      <c r="BV1559" s="290"/>
      <c r="BW1559" s="289"/>
      <c r="BX1559" s="289"/>
      <c r="BY1559" s="289"/>
      <c r="BZ1559" s="289"/>
      <c r="CA1559" s="279"/>
      <c r="CB1559" s="290"/>
      <c r="CC1559" s="289"/>
      <c r="CD1559" s="279"/>
      <c r="CE1559" s="328"/>
      <c r="CF1559" s="290"/>
      <c r="CG1559" s="289"/>
      <c r="CH1559" s="279"/>
      <c r="CI1559" s="328"/>
      <c r="CJ1559" s="290"/>
      <c r="CK1559" s="289"/>
      <c r="CL1559" s="279"/>
      <c r="CM1559" s="328"/>
      <c r="CN1559" s="290"/>
      <c r="CO1559" s="289"/>
      <c r="CP1559" s="279"/>
      <c r="CQ1559" s="328"/>
      <c r="CR1559" s="290"/>
      <c r="CS1559" s="289"/>
      <c r="CT1559" s="279"/>
      <c r="CU1559" s="328"/>
      <c r="CV1559" s="328"/>
      <c r="CW1559" s="290"/>
      <c r="CX1559" s="289"/>
      <c r="CY1559" s="279"/>
      <c r="CZ1559" s="328"/>
      <c r="DA1559" s="328"/>
      <c r="DB1559" s="290"/>
      <c r="DC1559" s="289"/>
      <c r="DD1559" s="279"/>
      <c r="DE1559" s="328"/>
      <c r="DF1559" s="328"/>
      <c r="DG1559" s="290"/>
      <c r="DH1559" s="289"/>
      <c r="DP1559" s="165"/>
      <c r="DQ1559" s="165"/>
      <c r="DR1559" s="165"/>
      <c r="ED1559" s="165"/>
      <c r="EE1559" s="165"/>
      <c r="EF1559" s="165"/>
      <c r="EG1559" s="165"/>
      <c r="EH1559" s="166"/>
      <c r="EI1559" s="166"/>
      <c r="EJ1559" s="164"/>
      <c r="EK1559" s="164"/>
      <c r="EL1559" s="278"/>
      <c r="EM1559" s="278"/>
      <c r="EN1559" s="278"/>
      <c r="EO1559" s="278"/>
      <c r="EP1559" s="278"/>
      <c r="EQ1559" s="278"/>
      <c r="ER1559" s="165"/>
      <c r="ES1559" s="166"/>
      <c r="ET1559" s="166"/>
      <c r="EU1559" s="166"/>
      <c r="EV1559" s="166"/>
      <c r="EW1559" s="166"/>
      <c r="EX1559" s="284"/>
    </row>
    <row r="1560" spans="1:155" ht="13" hidden="1" customHeight="1">
      <c r="A1560" s="160" t="s">
        <v>2003</v>
      </c>
      <c r="C1560" s="160">
        <v>592288</v>
      </c>
      <c r="D1560" s="160">
        <v>15849</v>
      </c>
      <c r="E1560" s="160" t="s">
        <v>686</v>
      </c>
      <c r="H1560" s="162" t="s">
        <v>2278</v>
      </c>
      <c r="I1560" s="162" t="s">
        <v>2279</v>
      </c>
      <c r="J1560" s="161">
        <v>32</v>
      </c>
      <c r="K1560" s="161">
        <v>1</v>
      </c>
      <c r="Z1560" s="163"/>
      <c r="AS1560" s="278"/>
      <c r="AT1560" s="278"/>
      <c r="AU1560" s="278"/>
      <c r="AV1560" s="278"/>
      <c r="AW1560" s="278"/>
      <c r="AX1560" s="278"/>
      <c r="AY1560" s="456"/>
      <c r="AZ1560" s="278"/>
      <c r="BA1560" s="278"/>
      <c r="BB1560" s="278"/>
      <c r="BC1560" s="278"/>
      <c r="BD1560" s="164"/>
      <c r="BE1560" s="164"/>
      <c r="BF1560" s="164"/>
      <c r="BG1560" s="164"/>
      <c r="BH1560" s="164"/>
      <c r="BI1560" s="164"/>
      <c r="BJ1560" s="165"/>
      <c r="BK1560" s="164"/>
      <c r="BL1560" s="165"/>
      <c r="BM1560" s="165"/>
      <c r="BN1560" s="165"/>
      <c r="BO1560" s="165"/>
      <c r="BP1560" s="165"/>
      <c r="BQ1560" s="165"/>
      <c r="BR1560" s="165"/>
      <c r="BS1560" s="284"/>
      <c r="BT1560" s="289"/>
      <c r="BU1560" s="279"/>
      <c r="BV1560" s="290"/>
      <c r="BW1560" s="289"/>
      <c r="BX1560" s="289"/>
      <c r="BY1560" s="289"/>
      <c r="BZ1560" s="289"/>
      <c r="CA1560" s="279"/>
      <c r="CB1560" s="290"/>
      <c r="CC1560" s="289"/>
      <c r="CD1560" s="279"/>
      <c r="CE1560" s="328"/>
      <c r="CF1560" s="290"/>
      <c r="CG1560" s="289"/>
      <c r="CH1560" s="279"/>
      <c r="CI1560" s="328"/>
      <c r="CJ1560" s="290"/>
      <c r="CK1560" s="289"/>
      <c r="CL1560" s="279"/>
      <c r="CM1560" s="328"/>
      <c r="CN1560" s="290"/>
      <c r="CO1560" s="289"/>
      <c r="CP1560" s="279"/>
      <c r="CQ1560" s="328"/>
      <c r="CR1560" s="290"/>
      <c r="CS1560" s="289"/>
      <c r="CT1560" s="279"/>
      <c r="CU1560" s="328"/>
      <c r="CV1560" s="328"/>
      <c r="CW1560" s="290"/>
      <c r="CX1560" s="289"/>
      <c r="CY1560" s="279"/>
      <c r="CZ1560" s="328"/>
      <c r="DA1560" s="328"/>
      <c r="DB1560" s="290"/>
      <c r="DC1560" s="289"/>
      <c r="DD1560" s="279"/>
      <c r="DE1560" s="328"/>
      <c r="DF1560" s="328"/>
      <c r="DG1560" s="290"/>
      <c r="DH1560" s="289"/>
      <c r="DI1560" s="284"/>
      <c r="DP1560" s="165"/>
      <c r="DQ1560" s="165"/>
      <c r="DR1560" s="165"/>
      <c r="ED1560" s="165"/>
      <c r="EE1560" s="165"/>
      <c r="EF1560" s="165"/>
      <c r="EG1560" s="165"/>
      <c r="EH1560" s="166"/>
      <c r="EI1560" s="165"/>
      <c r="EJ1560" s="164"/>
      <c r="EK1560" s="164"/>
      <c r="EL1560" s="278"/>
      <c r="EM1560" s="278"/>
      <c r="EN1560" s="278"/>
      <c r="EO1560" s="278"/>
      <c r="EP1560" s="278"/>
      <c r="EQ1560" s="278"/>
      <c r="ER1560" s="165"/>
      <c r="ES1560" s="166"/>
      <c r="ET1560" s="166"/>
      <c r="EU1560" s="166"/>
      <c r="EV1560" s="166"/>
      <c r="EW1560" s="166"/>
      <c r="EX1560" s="284"/>
    </row>
    <row r="1561" spans="1:155" ht="13" hidden="1" customHeight="1">
      <c r="A1561" s="160" t="s">
        <v>2003</v>
      </c>
      <c r="C1561" s="160">
        <v>593833</v>
      </c>
      <c r="D1561" s="160">
        <v>15855</v>
      </c>
      <c r="E1561" s="160" t="s">
        <v>614</v>
      </c>
      <c r="H1561" s="168" t="s">
        <v>1132</v>
      </c>
      <c r="I1561" s="169" t="s">
        <v>1133</v>
      </c>
      <c r="J1561" s="170">
        <v>32</v>
      </c>
      <c r="K1561" s="161">
        <v>1</v>
      </c>
      <c r="M1561" s="184" t="s">
        <v>837</v>
      </c>
      <c r="Z1561" s="163"/>
      <c r="AS1561" s="278"/>
      <c r="AT1561" s="278"/>
      <c r="AU1561" s="278"/>
      <c r="AV1561" s="278"/>
      <c r="AW1561" s="278"/>
      <c r="AX1561" s="278"/>
      <c r="AY1561" s="456"/>
      <c r="AZ1561" s="278"/>
      <c r="BA1561" s="278"/>
      <c r="BB1561" s="278"/>
      <c r="BC1561" s="278"/>
      <c r="BD1561" s="164"/>
      <c r="BE1561" s="164"/>
      <c r="BF1561" s="164"/>
      <c r="BG1561" s="164"/>
      <c r="BH1561" s="164"/>
      <c r="BI1561" s="164"/>
      <c r="BJ1561" s="165"/>
      <c r="BK1561" s="164"/>
      <c r="BL1561" s="165"/>
      <c r="BM1561" s="165"/>
      <c r="BN1561" s="165"/>
      <c r="BO1561" s="165"/>
      <c r="BP1561" s="165"/>
      <c r="BQ1561" s="165"/>
      <c r="BR1561" s="165"/>
      <c r="BS1561" s="284"/>
      <c r="BT1561" s="289"/>
      <c r="BU1561" s="279"/>
      <c r="BV1561" s="290"/>
      <c r="BW1561" s="289"/>
      <c r="BX1561" s="289"/>
      <c r="BY1561" s="289"/>
      <c r="BZ1561" s="289"/>
      <c r="CA1561" s="279"/>
      <c r="CB1561" s="290"/>
      <c r="CC1561" s="289"/>
      <c r="CD1561" s="279"/>
      <c r="CE1561" s="328"/>
      <c r="CF1561" s="290"/>
      <c r="CG1561" s="289"/>
      <c r="CH1561" s="279"/>
      <c r="CI1561" s="328"/>
      <c r="CJ1561" s="290"/>
      <c r="CK1561" s="289"/>
      <c r="CL1561" s="279"/>
      <c r="CM1561" s="328"/>
      <c r="CN1561" s="290"/>
      <c r="CO1561" s="289"/>
      <c r="CP1561" s="279"/>
      <c r="CQ1561" s="328"/>
      <c r="CR1561" s="290"/>
      <c r="CS1561" s="289"/>
      <c r="CT1561" s="279"/>
      <c r="CU1561" s="328"/>
      <c r="CV1561" s="328"/>
      <c r="CW1561" s="290"/>
      <c r="CX1561" s="289"/>
      <c r="CY1561" s="279"/>
      <c r="CZ1561" s="328"/>
      <c r="DA1561" s="328"/>
      <c r="DB1561" s="290"/>
      <c r="DC1561" s="289"/>
      <c r="DD1561" s="279"/>
      <c r="DE1561" s="328"/>
      <c r="DF1561" s="328"/>
      <c r="DG1561" s="290"/>
      <c r="DH1561" s="289"/>
      <c r="DI1561" s="284"/>
      <c r="DP1561" s="165"/>
      <c r="DQ1561" s="165"/>
      <c r="DR1561" s="165"/>
      <c r="ED1561" s="165"/>
      <c r="EE1561" s="165"/>
      <c r="EF1561" s="165"/>
      <c r="EG1561" s="165"/>
      <c r="EH1561" s="166"/>
      <c r="EI1561" s="165"/>
      <c r="EJ1561" s="164"/>
      <c r="EK1561" s="164"/>
      <c r="EL1561" s="278"/>
      <c r="EM1561" s="278"/>
      <c r="EN1561" s="278"/>
      <c r="EO1561" s="278"/>
      <c r="EP1561" s="278"/>
      <c r="EQ1561" s="278"/>
      <c r="ER1561" s="165"/>
      <c r="ES1561" s="166"/>
      <c r="ET1561" s="166"/>
      <c r="EU1561" s="166"/>
      <c r="EV1561" s="166"/>
      <c r="EW1561" s="166"/>
      <c r="EX1561" s="284"/>
    </row>
    <row r="1562" spans="1:155" ht="13" hidden="1" customHeight="1">
      <c r="A1562" s="160" t="s">
        <v>2003</v>
      </c>
      <c r="C1562" s="160">
        <v>621399</v>
      </c>
      <c r="D1562" s="160">
        <v>15968</v>
      </c>
      <c r="E1562" s="160" t="s">
        <v>438</v>
      </c>
      <c r="H1562" s="162" t="s">
        <v>3942</v>
      </c>
      <c r="I1562" s="162" t="s">
        <v>1778</v>
      </c>
      <c r="J1562" s="160">
        <v>33</v>
      </c>
      <c r="K1562" s="161">
        <v>1</v>
      </c>
      <c r="Z1562" s="163"/>
      <c r="AS1562" s="278"/>
      <c r="AT1562" s="278"/>
      <c r="AU1562" s="278"/>
      <c r="AV1562" s="278"/>
      <c r="AW1562" s="278"/>
      <c r="AX1562" s="278"/>
      <c r="AY1562" s="456"/>
      <c r="AZ1562" s="278"/>
      <c r="BA1562" s="278"/>
      <c r="BB1562" s="278"/>
      <c r="BC1562" s="278"/>
      <c r="BD1562" s="164"/>
      <c r="BE1562" s="164"/>
      <c r="BF1562" s="164"/>
      <c r="BG1562" s="164"/>
      <c r="BH1562" s="164"/>
      <c r="BI1562" s="164"/>
      <c r="BJ1562" s="165"/>
      <c r="BK1562" s="164"/>
      <c r="BL1562" s="165"/>
      <c r="BM1562" s="165"/>
      <c r="BN1562" s="165"/>
      <c r="BO1562" s="165"/>
      <c r="BP1562" s="165"/>
      <c r="BQ1562" s="165"/>
      <c r="BR1562" s="165"/>
      <c r="BS1562" s="284"/>
      <c r="BT1562" s="289"/>
      <c r="BU1562" s="279"/>
      <c r="BV1562" s="290"/>
      <c r="BW1562" s="289"/>
      <c r="BX1562" s="289"/>
      <c r="BY1562" s="289"/>
      <c r="BZ1562" s="289"/>
      <c r="CA1562" s="279"/>
      <c r="CB1562" s="290"/>
      <c r="CC1562" s="289"/>
      <c r="CD1562" s="279"/>
      <c r="CE1562" s="328"/>
      <c r="CF1562" s="290"/>
      <c r="CG1562" s="289"/>
      <c r="CH1562" s="279"/>
      <c r="CI1562" s="328"/>
      <c r="CJ1562" s="290"/>
      <c r="CK1562" s="289"/>
      <c r="CL1562" s="279"/>
      <c r="CM1562" s="328"/>
      <c r="CN1562" s="290"/>
      <c r="CO1562" s="289"/>
      <c r="CP1562" s="279"/>
      <c r="CQ1562" s="328"/>
      <c r="CR1562" s="290"/>
      <c r="CS1562" s="289"/>
      <c r="CT1562" s="279"/>
      <c r="CU1562" s="328"/>
      <c r="CV1562" s="328"/>
      <c r="CW1562" s="290"/>
      <c r="CX1562" s="289"/>
      <c r="CY1562" s="279"/>
      <c r="CZ1562" s="328"/>
      <c r="DA1562" s="328"/>
      <c r="DB1562" s="290"/>
      <c r="DC1562" s="289"/>
      <c r="DD1562" s="279"/>
      <c r="DE1562" s="328"/>
      <c r="DF1562" s="328"/>
      <c r="DG1562" s="290"/>
      <c r="DH1562" s="183"/>
      <c r="DI1562" s="284"/>
      <c r="DP1562" s="165"/>
      <c r="DQ1562" s="165"/>
      <c r="DR1562" s="165"/>
      <c r="ED1562" s="165"/>
      <c r="EE1562" s="165"/>
      <c r="EF1562" s="165"/>
      <c r="EG1562" s="165"/>
      <c r="EH1562" s="166"/>
      <c r="EI1562" s="165"/>
      <c r="EJ1562" s="164"/>
      <c r="EK1562" s="164"/>
      <c r="EL1562" s="278"/>
      <c r="EM1562" s="278"/>
      <c r="EN1562" s="278"/>
      <c r="EO1562" s="278"/>
      <c r="EP1562" s="278"/>
      <c r="EQ1562" s="278"/>
      <c r="ER1562" s="165"/>
      <c r="ES1562" s="166"/>
      <c r="ET1562" s="166"/>
      <c r="EU1562" s="166"/>
      <c r="EV1562" s="166"/>
      <c r="EW1562" s="166"/>
      <c r="EX1562" s="284"/>
    </row>
    <row r="1563" spans="1:155" ht="13" hidden="1" customHeight="1">
      <c r="A1563" s="160" t="s">
        <v>2003</v>
      </c>
      <c r="C1563" s="160">
        <v>605335</v>
      </c>
      <c r="D1563" s="160">
        <v>16135</v>
      </c>
      <c r="E1563" s="160" t="s">
        <v>188</v>
      </c>
      <c r="H1563" s="162" t="s">
        <v>1780</v>
      </c>
      <c r="I1563" s="162" t="s">
        <v>544</v>
      </c>
      <c r="J1563" s="161">
        <v>31</v>
      </c>
      <c r="K1563" s="161">
        <v>1</v>
      </c>
      <c r="M1563" s="184" t="s">
        <v>46</v>
      </c>
      <c r="Z1563" s="163"/>
      <c r="AS1563" s="278"/>
      <c r="AT1563" s="278"/>
      <c r="AU1563" s="278"/>
      <c r="AV1563" s="278"/>
      <c r="AW1563" s="278"/>
      <c r="AX1563" s="278"/>
      <c r="AY1563" s="456"/>
      <c r="AZ1563" s="278"/>
      <c r="BA1563" s="278"/>
      <c r="BB1563" s="278"/>
      <c r="BC1563" s="278"/>
      <c r="BD1563" s="164"/>
      <c r="BE1563" s="164"/>
      <c r="BF1563" s="164"/>
      <c r="BG1563" s="164"/>
      <c r="BH1563" s="164"/>
      <c r="BI1563" s="164"/>
      <c r="BJ1563" s="165"/>
      <c r="BK1563" s="164"/>
      <c r="BL1563" s="165"/>
      <c r="BM1563" s="165"/>
      <c r="BN1563" s="165"/>
      <c r="BO1563" s="165"/>
      <c r="BP1563" s="165"/>
      <c r="BQ1563" s="165"/>
      <c r="BR1563" s="165"/>
      <c r="BS1563" s="284"/>
      <c r="BT1563" s="289"/>
      <c r="BU1563" s="279"/>
      <c r="BV1563" s="290"/>
      <c r="BW1563" s="289"/>
      <c r="BX1563" s="289"/>
      <c r="BY1563" s="289"/>
      <c r="BZ1563" s="289"/>
      <c r="CA1563" s="279"/>
      <c r="CB1563" s="290"/>
      <c r="CC1563" s="289"/>
      <c r="CD1563" s="279"/>
      <c r="CE1563" s="328"/>
      <c r="CF1563" s="290"/>
      <c r="CG1563" s="289"/>
      <c r="CH1563" s="279"/>
      <c r="CI1563" s="328"/>
      <c r="CJ1563" s="290"/>
      <c r="CK1563" s="289"/>
      <c r="CL1563" s="279"/>
      <c r="CM1563" s="328"/>
      <c r="CN1563" s="290"/>
      <c r="CO1563" s="289"/>
      <c r="CP1563" s="279"/>
      <c r="CQ1563" s="328"/>
      <c r="CR1563" s="290"/>
      <c r="CS1563" s="289"/>
      <c r="CT1563" s="279"/>
      <c r="CU1563" s="328"/>
      <c r="CV1563" s="328"/>
      <c r="CW1563" s="290"/>
      <c r="CX1563" s="289"/>
      <c r="CY1563" s="279"/>
      <c r="CZ1563" s="328"/>
      <c r="DA1563" s="328"/>
      <c r="DB1563" s="290"/>
      <c r="DC1563" s="289"/>
      <c r="DD1563" s="279"/>
      <c r="DE1563" s="328"/>
      <c r="DF1563" s="328"/>
      <c r="DG1563" s="290"/>
      <c r="DH1563" s="289"/>
      <c r="DI1563" s="284"/>
      <c r="DP1563" s="165"/>
      <c r="DQ1563" s="165"/>
      <c r="DR1563" s="165"/>
      <c r="ED1563" s="165"/>
      <c r="EE1563" s="165"/>
      <c r="EF1563" s="165"/>
      <c r="EG1563" s="165"/>
      <c r="EH1563" s="166"/>
      <c r="EI1563" s="165"/>
      <c r="EJ1563" s="164"/>
      <c r="EK1563" s="164"/>
      <c r="EL1563" s="278"/>
      <c r="EM1563" s="278"/>
      <c r="EN1563" s="278"/>
      <c r="EO1563" s="278"/>
      <c r="EP1563" s="278"/>
      <c r="EQ1563" s="278"/>
      <c r="ER1563" s="165"/>
      <c r="ES1563" s="166"/>
      <c r="ET1563" s="166"/>
      <c r="EU1563" s="166"/>
      <c r="EV1563" s="166"/>
      <c r="EW1563" s="166"/>
      <c r="EX1563" s="284"/>
    </row>
    <row r="1564" spans="1:155" ht="13" hidden="1" customHeight="1">
      <c r="A1564" s="160" t="s">
        <v>2003</v>
      </c>
      <c r="C1564" s="160">
        <v>622088</v>
      </c>
      <c r="D1564" s="160">
        <v>16233</v>
      </c>
      <c r="E1564" s="160" t="s">
        <v>188</v>
      </c>
      <c r="H1564" s="162" t="s">
        <v>1610</v>
      </c>
      <c r="I1564" s="162" t="s">
        <v>1611</v>
      </c>
      <c r="J1564" s="161">
        <v>30</v>
      </c>
      <c r="K1564" s="161">
        <v>1</v>
      </c>
      <c r="M1564" s="184" t="s">
        <v>837</v>
      </c>
      <c r="Z1564" s="163"/>
      <c r="AS1564" s="278"/>
      <c r="AT1564" s="278"/>
      <c r="AU1564" s="278"/>
      <c r="AV1564" s="278"/>
      <c r="AW1564" s="278"/>
      <c r="AX1564" s="278"/>
      <c r="AY1564" s="456"/>
      <c r="AZ1564" s="278"/>
      <c r="BA1564" s="278"/>
      <c r="BB1564" s="278"/>
      <c r="BC1564" s="278"/>
      <c r="BD1564" s="164"/>
      <c r="BE1564" s="164"/>
      <c r="BF1564" s="164"/>
      <c r="BG1564" s="164"/>
      <c r="BH1564" s="164"/>
      <c r="BI1564" s="164"/>
      <c r="BJ1564" s="165"/>
      <c r="BK1564" s="164"/>
      <c r="BL1564" s="165"/>
      <c r="BM1564" s="165"/>
      <c r="BN1564" s="165"/>
      <c r="BO1564" s="165"/>
      <c r="BP1564" s="165"/>
      <c r="BQ1564" s="165"/>
      <c r="BR1564" s="165"/>
      <c r="BS1564" s="284"/>
      <c r="BT1564" s="289"/>
      <c r="BU1564" s="279"/>
      <c r="BV1564" s="290"/>
      <c r="BW1564" s="289"/>
      <c r="BX1564" s="289"/>
      <c r="BY1564" s="289"/>
      <c r="BZ1564" s="289"/>
      <c r="CA1564" s="279"/>
      <c r="CB1564" s="290"/>
      <c r="CC1564" s="289"/>
      <c r="CD1564" s="279"/>
      <c r="CE1564" s="328"/>
      <c r="CF1564" s="290"/>
      <c r="CG1564" s="289"/>
      <c r="CH1564" s="279"/>
      <c r="CI1564" s="328"/>
      <c r="CJ1564" s="290"/>
      <c r="CK1564" s="289"/>
      <c r="CL1564" s="279"/>
      <c r="CM1564" s="328"/>
      <c r="CN1564" s="290"/>
      <c r="CO1564" s="289"/>
      <c r="CP1564" s="279"/>
      <c r="CQ1564" s="328"/>
      <c r="CR1564" s="290"/>
      <c r="CS1564" s="289"/>
      <c r="CT1564" s="279"/>
      <c r="CU1564" s="328"/>
      <c r="CV1564" s="328"/>
      <c r="CW1564" s="290"/>
      <c r="CX1564" s="289"/>
      <c r="CY1564" s="279"/>
      <c r="CZ1564" s="328"/>
      <c r="DA1564" s="328"/>
      <c r="DB1564" s="290"/>
      <c r="DC1564" s="289"/>
      <c r="DD1564" s="279"/>
      <c r="DE1564" s="328"/>
      <c r="DF1564" s="328"/>
      <c r="DG1564" s="290"/>
      <c r="DH1564" s="289"/>
      <c r="DI1564" s="284"/>
      <c r="DP1564" s="165"/>
      <c r="DQ1564" s="165"/>
      <c r="DR1564" s="165"/>
      <c r="ED1564" s="165"/>
      <c r="EE1564" s="165"/>
      <c r="EF1564" s="165"/>
      <c r="EG1564" s="165"/>
      <c r="EH1564" s="166"/>
      <c r="EI1564" s="165"/>
      <c r="EJ1564" s="164"/>
      <c r="EK1564" s="164"/>
      <c r="EL1564" s="278"/>
      <c r="EM1564" s="278"/>
      <c r="EN1564" s="278"/>
      <c r="EO1564" s="278"/>
      <c r="EP1564" s="278"/>
      <c r="EQ1564" s="278"/>
      <c r="ER1564" s="165"/>
      <c r="ES1564" s="166"/>
      <c r="ET1564" s="166"/>
      <c r="EU1564" s="166"/>
      <c r="EV1564" s="166"/>
      <c r="EW1564" s="166"/>
      <c r="EX1564" s="284"/>
    </row>
    <row r="1565" spans="1:155" ht="13" hidden="1" customHeight="1">
      <c r="A1565" s="160" t="s">
        <v>2003</v>
      </c>
      <c r="C1565" s="160">
        <v>622103</v>
      </c>
      <c r="D1565" s="160">
        <v>16306</v>
      </c>
      <c r="E1565" s="160" t="s">
        <v>354</v>
      </c>
      <c r="H1565" s="162" t="s">
        <v>193</v>
      </c>
      <c r="I1565" s="162" t="s">
        <v>478</v>
      </c>
      <c r="J1565" s="160">
        <v>31</v>
      </c>
      <c r="K1565" s="161">
        <v>1</v>
      </c>
      <c r="Z1565" s="163"/>
      <c r="AS1565" s="278"/>
      <c r="AT1565" s="278"/>
      <c r="AU1565" s="278"/>
      <c r="AV1565" s="278"/>
      <c r="AW1565" s="278"/>
      <c r="AX1565" s="278"/>
      <c r="AY1565" s="456"/>
      <c r="AZ1565" s="278"/>
      <c r="BA1565" s="278"/>
      <c r="BB1565" s="278"/>
      <c r="BC1565" s="278"/>
      <c r="BD1565" s="164"/>
      <c r="BE1565" s="164"/>
      <c r="BF1565" s="164"/>
      <c r="BG1565" s="164"/>
      <c r="BH1565" s="164"/>
      <c r="BI1565" s="164"/>
      <c r="BJ1565" s="165"/>
      <c r="BK1565" s="164"/>
      <c r="BL1565" s="165"/>
      <c r="BM1565" s="165"/>
      <c r="BN1565" s="165"/>
      <c r="BO1565" s="165"/>
      <c r="BP1565" s="165"/>
      <c r="BQ1565" s="165"/>
      <c r="BR1565" s="165"/>
      <c r="BS1565" s="284"/>
      <c r="BT1565" s="289"/>
      <c r="BU1565" s="279"/>
      <c r="BV1565" s="290"/>
      <c r="BW1565" s="289"/>
      <c r="BX1565" s="289"/>
      <c r="BY1565" s="289"/>
      <c r="BZ1565" s="289"/>
      <c r="CA1565" s="279"/>
      <c r="CB1565" s="290"/>
      <c r="CC1565" s="289"/>
      <c r="CD1565" s="279"/>
      <c r="CE1565" s="328"/>
      <c r="CF1565" s="290"/>
      <c r="CG1565" s="289"/>
      <c r="CH1565" s="279"/>
      <c r="CI1565" s="328"/>
      <c r="CJ1565" s="290"/>
      <c r="CK1565" s="289"/>
      <c r="CL1565" s="279"/>
      <c r="CM1565" s="328"/>
      <c r="CN1565" s="290"/>
      <c r="CO1565" s="289"/>
      <c r="CP1565" s="279"/>
      <c r="CQ1565" s="328"/>
      <c r="CR1565" s="290"/>
      <c r="CS1565" s="289"/>
      <c r="CT1565" s="279"/>
      <c r="CU1565" s="328"/>
      <c r="CV1565" s="328"/>
      <c r="CW1565" s="290"/>
      <c r="CX1565" s="289"/>
      <c r="CY1565" s="279"/>
      <c r="CZ1565" s="328"/>
      <c r="DA1565" s="328"/>
      <c r="DB1565" s="290"/>
      <c r="DC1565" s="289"/>
      <c r="DD1565" s="279"/>
      <c r="DE1565" s="328"/>
      <c r="DF1565" s="328"/>
      <c r="DG1565" s="290"/>
      <c r="DH1565" s="289"/>
      <c r="DI1565" s="284"/>
      <c r="DP1565" s="165"/>
      <c r="DQ1565" s="165"/>
      <c r="DR1565" s="165"/>
      <c r="ED1565" s="165"/>
      <c r="EE1565" s="165"/>
      <c r="EF1565" s="165"/>
      <c r="EG1565" s="165"/>
      <c r="EH1565" s="166"/>
      <c r="EI1565" s="165"/>
      <c r="EJ1565" s="164"/>
      <c r="EK1565" s="164"/>
      <c r="EL1565" s="278"/>
      <c r="EM1565" s="278"/>
      <c r="EN1565" s="278"/>
      <c r="EO1565" s="278"/>
      <c r="EP1565" s="278"/>
      <c r="EQ1565" s="278"/>
      <c r="ER1565" s="165"/>
      <c r="ES1565" s="166"/>
      <c r="ET1565" s="166"/>
      <c r="EU1565" s="166"/>
      <c r="EV1565" s="166"/>
      <c r="EW1565" s="166"/>
      <c r="EX1565" s="284"/>
    </row>
    <row r="1566" spans="1:155" ht="13" hidden="1" customHeight="1">
      <c r="A1566" s="160" t="s">
        <v>2003</v>
      </c>
      <c r="C1566" s="160">
        <v>620982</v>
      </c>
      <c r="D1566" s="160">
        <v>16318</v>
      </c>
      <c r="E1566" s="160" t="s">
        <v>13</v>
      </c>
      <c r="H1566" s="162" t="s">
        <v>2914</v>
      </c>
      <c r="I1566" s="162" t="s">
        <v>1886</v>
      </c>
      <c r="J1566" s="160">
        <v>30</v>
      </c>
      <c r="K1566" s="161">
        <v>1</v>
      </c>
      <c r="Z1566" s="163"/>
      <c r="AS1566" s="278"/>
      <c r="AT1566" s="278"/>
      <c r="AU1566" s="278"/>
      <c r="AV1566" s="278"/>
      <c r="AW1566" s="278"/>
      <c r="AX1566" s="278"/>
      <c r="AY1566" s="456"/>
      <c r="AZ1566" s="278"/>
      <c r="BA1566" s="278"/>
      <c r="BB1566" s="278"/>
      <c r="BC1566" s="278"/>
      <c r="BD1566" s="164"/>
      <c r="BE1566" s="164"/>
      <c r="BF1566" s="164"/>
      <c r="BG1566" s="164"/>
      <c r="BH1566" s="164"/>
      <c r="BI1566" s="164"/>
      <c r="BJ1566" s="165"/>
      <c r="BK1566" s="164"/>
      <c r="BL1566" s="165"/>
      <c r="BM1566" s="165"/>
      <c r="BN1566" s="165"/>
      <c r="BO1566" s="165"/>
      <c r="BP1566" s="165"/>
      <c r="BQ1566" s="165"/>
      <c r="BR1566" s="165"/>
      <c r="BS1566" s="284"/>
      <c r="BT1566" s="289"/>
      <c r="BU1566" s="279"/>
      <c r="BV1566" s="290"/>
      <c r="BW1566" s="289"/>
      <c r="BX1566" s="289"/>
      <c r="BY1566" s="289"/>
      <c r="BZ1566" s="289"/>
      <c r="CA1566" s="279"/>
      <c r="CB1566" s="290"/>
      <c r="CC1566" s="289"/>
      <c r="CD1566" s="279"/>
      <c r="CE1566" s="328"/>
      <c r="CF1566" s="290"/>
      <c r="CG1566" s="289"/>
      <c r="CH1566" s="279"/>
      <c r="CI1566" s="328"/>
      <c r="CJ1566" s="290"/>
      <c r="CK1566" s="289"/>
      <c r="CL1566" s="279"/>
      <c r="CM1566" s="328"/>
      <c r="CN1566" s="290"/>
      <c r="CO1566" s="289"/>
      <c r="CP1566" s="279"/>
      <c r="CQ1566" s="328"/>
      <c r="CR1566" s="290"/>
      <c r="CS1566" s="289"/>
      <c r="CT1566" s="279"/>
      <c r="CU1566" s="328"/>
      <c r="CV1566" s="328"/>
      <c r="CW1566" s="290"/>
      <c r="CX1566" s="289"/>
      <c r="CY1566" s="279"/>
      <c r="CZ1566" s="328"/>
      <c r="DA1566" s="328"/>
      <c r="DB1566" s="290"/>
      <c r="DC1566" s="289"/>
      <c r="DD1566" s="279"/>
      <c r="DE1566" s="328"/>
      <c r="DF1566" s="328"/>
      <c r="DG1566" s="290"/>
      <c r="DH1566" s="183"/>
      <c r="DI1566" s="284"/>
      <c r="DP1566" s="165"/>
      <c r="DQ1566" s="165"/>
      <c r="DR1566" s="165"/>
      <c r="ED1566" s="165"/>
      <c r="EE1566" s="165"/>
      <c r="EF1566" s="165"/>
      <c r="EG1566" s="165"/>
      <c r="EH1566" s="166"/>
      <c r="EI1566" s="165"/>
      <c r="EJ1566" s="164"/>
      <c r="EK1566" s="164"/>
      <c r="EL1566" s="278"/>
      <c r="EM1566" s="278"/>
      <c r="EN1566" s="278"/>
      <c r="EO1566" s="278"/>
      <c r="EP1566" s="278"/>
      <c r="EQ1566" s="278"/>
      <c r="ER1566" s="165"/>
      <c r="ES1566" s="166"/>
      <c r="ET1566" s="166"/>
      <c r="EU1566" s="166"/>
      <c r="EV1566" s="166"/>
      <c r="EW1566" s="166"/>
      <c r="EX1566" s="284"/>
    </row>
    <row r="1567" spans="1:155" ht="13" hidden="1" customHeight="1">
      <c r="A1567" s="160" t="s">
        <v>2003</v>
      </c>
      <c r="C1567" s="160">
        <v>657697</v>
      </c>
      <c r="D1567" s="160">
        <v>16754</v>
      </c>
      <c r="E1567" s="160" t="s">
        <v>3328</v>
      </c>
      <c r="H1567" s="162" t="s">
        <v>2296</v>
      </c>
      <c r="I1567" s="162" t="s">
        <v>2297</v>
      </c>
      <c r="J1567" s="161">
        <v>33</v>
      </c>
      <c r="K1567" s="161">
        <v>1</v>
      </c>
      <c r="M1567" s="184" t="s">
        <v>837</v>
      </c>
      <c r="Z1567" s="163"/>
      <c r="AS1567" s="278"/>
      <c r="AT1567" s="278"/>
      <c r="AU1567" s="278"/>
      <c r="AV1567" s="278"/>
      <c r="AW1567" s="278"/>
      <c r="AX1567" s="278"/>
      <c r="AY1567" s="456"/>
      <c r="AZ1567" s="278"/>
      <c r="BA1567" s="278"/>
      <c r="BB1567" s="278"/>
      <c r="BC1567" s="278"/>
      <c r="BD1567" s="164"/>
      <c r="BE1567" s="164"/>
      <c r="BF1567" s="164"/>
      <c r="BG1567" s="164"/>
      <c r="BH1567" s="164"/>
      <c r="BI1567" s="164"/>
      <c r="BJ1567" s="165"/>
      <c r="BK1567" s="164"/>
      <c r="BL1567" s="165"/>
      <c r="BM1567" s="165"/>
      <c r="BN1567" s="165"/>
      <c r="BO1567" s="165"/>
      <c r="BP1567" s="165"/>
      <c r="BQ1567" s="165"/>
      <c r="BR1567" s="165"/>
      <c r="BS1567" s="284"/>
      <c r="BT1567" s="289"/>
      <c r="BU1567" s="279"/>
      <c r="BV1567" s="290"/>
      <c r="BW1567" s="289"/>
      <c r="BX1567" s="289"/>
      <c r="BY1567" s="289"/>
      <c r="BZ1567" s="289"/>
      <c r="CA1567" s="279"/>
      <c r="CB1567" s="290"/>
      <c r="CC1567" s="289"/>
      <c r="CD1567" s="279"/>
      <c r="CE1567" s="328"/>
      <c r="CF1567" s="290"/>
      <c r="CG1567" s="289"/>
      <c r="CH1567" s="279"/>
      <c r="CI1567" s="328"/>
      <c r="CJ1567" s="290"/>
      <c r="CK1567" s="289"/>
      <c r="CL1567" s="279"/>
      <c r="CM1567" s="328"/>
      <c r="CN1567" s="290"/>
      <c r="CO1567" s="289"/>
      <c r="CP1567" s="279"/>
      <c r="CQ1567" s="328"/>
      <c r="CR1567" s="290"/>
      <c r="CS1567" s="289"/>
      <c r="CT1567" s="279"/>
      <c r="CU1567" s="328"/>
      <c r="CV1567" s="328"/>
      <c r="CW1567" s="290"/>
      <c r="CX1567" s="289"/>
      <c r="CY1567" s="279"/>
      <c r="CZ1567" s="328"/>
      <c r="DA1567" s="328"/>
      <c r="DB1567" s="290"/>
      <c r="DC1567" s="289"/>
      <c r="DD1567" s="279"/>
      <c r="DE1567" s="328"/>
      <c r="DF1567" s="328"/>
      <c r="DG1567" s="290"/>
      <c r="DH1567" s="289"/>
      <c r="DI1567" s="284"/>
      <c r="DP1567" s="165"/>
      <c r="DQ1567" s="165"/>
      <c r="DR1567" s="165"/>
      <c r="ED1567" s="165"/>
      <c r="EE1567" s="165"/>
      <c r="EF1567" s="165"/>
      <c r="EG1567" s="165"/>
      <c r="EH1567" s="166"/>
      <c r="EI1567" s="165"/>
      <c r="EJ1567" s="164"/>
      <c r="EK1567" s="164"/>
      <c r="EL1567" s="278"/>
      <c r="EM1567" s="278"/>
      <c r="EN1567" s="278"/>
      <c r="EO1567" s="278"/>
      <c r="EP1567" s="278"/>
      <c r="EQ1567" s="278"/>
      <c r="ER1567" s="165"/>
      <c r="ES1567" s="166"/>
      <c r="ET1567" s="166"/>
      <c r="EU1567" s="166"/>
      <c r="EV1567" s="166"/>
      <c r="EW1567" s="166"/>
      <c r="EX1567" s="284"/>
    </row>
    <row r="1568" spans="1:155" ht="13" hidden="1" customHeight="1">
      <c r="A1568" s="160" t="s">
        <v>2003</v>
      </c>
      <c r="C1568" s="160">
        <v>622694</v>
      </c>
      <c r="D1568" s="160">
        <v>16933</v>
      </c>
      <c r="E1568" s="160" t="s">
        <v>3328</v>
      </c>
      <c r="H1568" s="168" t="s">
        <v>584</v>
      </c>
      <c r="I1568" s="169" t="s">
        <v>1182</v>
      </c>
      <c r="J1568" s="170">
        <v>29</v>
      </c>
      <c r="K1568" s="161">
        <v>1</v>
      </c>
      <c r="M1568" s="184" t="s">
        <v>837</v>
      </c>
      <c r="Z1568" s="163"/>
      <c r="AS1568" s="278"/>
      <c r="AT1568" s="278"/>
      <c r="AU1568" s="278"/>
      <c r="AV1568" s="278"/>
      <c r="AW1568" s="278"/>
      <c r="AX1568" s="278"/>
      <c r="AY1568" s="456"/>
      <c r="AZ1568" s="278"/>
      <c r="BA1568" s="278"/>
      <c r="BB1568" s="278"/>
      <c r="BC1568" s="278"/>
      <c r="BD1568" s="164"/>
      <c r="BE1568" s="164"/>
      <c r="BF1568" s="164"/>
      <c r="BG1568" s="164"/>
      <c r="BH1568" s="164"/>
      <c r="BI1568" s="164"/>
      <c r="BJ1568" s="165"/>
      <c r="BK1568" s="164"/>
      <c r="BL1568" s="165"/>
      <c r="BM1568" s="165"/>
      <c r="BN1568" s="165"/>
      <c r="BO1568" s="165"/>
      <c r="BP1568" s="165"/>
      <c r="BQ1568" s="165"/>
      <c r="BR1568" s="165"/>
      <c r="BS1568" s="284"/>
      <c r="BT1568" s="289"/>
      <c r="BU1568" s="279"/>
      <c r="BV1568" s="290"/>
      <c r="BW1568" s="289"/>
      <c r="BX1568" s="289"/>
      <c r="BY1568" s="289"/>
      <c r="BZ1568" s="289"/>
      <c r="CA1568" s="279"/>
      <c r="CB1568" s="290"/>
      <c r="CC1568" s="289"/>
      <c r="CD1568" s="279"/>
      <c r="CE1568" s="328"/>
      <c r="CF1568" s="290"/>
      <c r="CG1568" s="289"/>
      <c r="CH1568" s="279"/>
      <c r="CI1568" s="328"/>
      <c r="CJ1568" s="290"/>
      <c r="CK1568" s="289"/>
      <c r="CL1568" s="279"/>
      <c r="CM1568" s="328"/>
      <c r="CN1568" s="290"/>
      <c r="CO1568" s="289"/>
      <c r="CP1568" s="279"/>
      <c r="CQ1568" s="328"/>
      <c r="CR1568" s="290"/>
      <c r="CS1568" s="289"/>
      <c r="CT1568" s="279"/>
      <c r="CU1568" s="328"/>
      <c r="CV1568" s="328"/>
      <c r="CW1568" s="290"/>
      <c r="CX1568" s="289"/>
      <c r="CY1568" s="279"/>
      <c r="CZ1568" s="328"/>
      <c r="DA1568" s="328"/>
      <c r="DB1568" s="290"/>
      <c r="DC1568" s="289"/>
      <c r="DD1568" s="279"/>
      <c r="DE1568" s="328"/>
      <c r="DF1568" s="328"/>
      <c r="DG1568" s="290"/>
      <c r="DH1568" s="289"/>
      <c r="DI1568" s="284"/>
      <c r="DP1568" s="165"/>
      <c r="DQ1568" s="165"/>
      <c r="DR1568" s="165"/>
      <c r="ED1568" s="165"/>
      <c r="EE1568" s="165"/>
      <c r="EF1568" s="165"/>
      <c r="EG1568" s="165"/>
      <c r="EH1568" s="166"/>
      <c r="EI1568" s="165"/>
      <c r="EJ1568" s="164"/>
      <c r="EK1568" s="164"/>
      <c r="EL1568" s="278"/>
      <c r="EM1568" s="278"/>
      <c r="EN1568" s="278"/>
      <c r="EO1568" s="278"/>
      <c r="EP1568" s="278"/>
      <c r="EQ1568" s="278"/>
      <c r="ER1568" s="165"/>
      <c r="ES1568" s="166"/>
      <c r="ET1568" s="166"/>
      <c r="EU1568" s="166"/>
      <c r="EV1568" s="166"/>
      <c r="EW1568" s="166"/>
      <c r="EX1568" s="284"/>
    </row>
    <row r="1569" spans="1:155" ht="13" hidden="1" customHeight="1">
      <c r="A1569" s="160" t="s">
        <v>2003</v>
      </c>
      <c r="B1569" s="160">
        <v>10519</v>
      </c>
      <c r="C1569" s="160">
        <v>656814</v>
      </c>
      <c r="D1569" s="160">
        <v>16942</v>
      </c>
      <c r="E1569" s="160" t="s">
        <v>13</v>
      </c>
      <c r="H1569" s="162" t="s">
        <v>2858</v>
      </c>
      <c r="I1569" s="162" t="s">
        <v>3371</v>
      </c>
      <c r="J1569" s="160">
        <v>28</v>
      </c>
      <c r="K1569" s="161">
        <v>1</v>
      </c>
      <c r="Z1569" s="163"/>
      <c r="AS1569" s="278"/>
      <c r="AT1569" s="278"/>
      <c r="AU1569" s="278"/>
      <c r="AV1569" s="278"/>
      <c r="AW1569" s="278"/>
      <c r="AX1569" s="278"/>
      <c r="AY1569" s="456"/>
      <c r="AZ1569" s="278"/>
      <c r="BA1569" s="278"/>
      <c r="BB1569" s="278"/>
      <c r="BC1569" s="278"/>
      <c r="BD1569" s="164"/>
      <c r="BE1569" s="164"/>
      <c r="BF1569" s="164"/>
      <c r="BG1569" s="164"/>
      <c r="BH1569" s="164"/>
      <c r="BI1569" s="164"/>
      <c r="BJ1569" s="165"/>
      <c r="BK1569" s="164"/>
      <c r="BL1569" s="165"/>
      <c r="BM1569" s="165"/>
      <c r="BN1569" s="165"/>
      <c r="BO1569" s="165"/>
      <c r="BP1569" s="165"/>
      <c r="BQ1569" s="165"/>
      <c r="BR1569" s="165"/>
      <c r="BS1569" s="284"/>
      <c r="BT1569" s="289"/>
      <c r="BU1569" s="279"/>
      <c r="BV1569" s="290"/>
      <c r="BW1569" s="289"/>
      <c r="BX1569" s="289"/>
      <c r="BY1569" s="289"/>
      <c r="BZ1569" s="289"/>
      <c r="CA1569" s="279"/>
      <c r="CB1569" s="290"/>
      <c r="CC1569" s="289"/>
      <c r="CD1569" s="279"/>
      <c r="CE1569" s="328"/>
      <c r="CF1569" s="290"/>
      <c r="CG1569" s="289"/>
      <c r="CH1569" s="279"/>
      <c r="CI1569" s="328"/>
      <c r="CJ1569" s="290"/>
      <c r="CK1569" s="289"/>
      <c r="CL1569" s="279"/>
      <c r="CM1569" s="328"/>
      <c r="CN1569" s="290"/>
      <c r="CO1569" s="289"/>
      <c r="CP1569" s="279"/>
      <c r="CQ1569" s="328"/>
      <c r="CR1569" s="290"/>
      <c r="CS1569" s="289"/>
      <c r="CT1569" s="279"/>
      <c r="CU1569" s="328"/>
      <c r="CV1569" s="328"/>
      <c r="CW1569" s="290"/>
      <c r="CX1569" s="289"/>
      <c r="CY1569" s="279"/>
      <c r="CZ1569" s="328"/>
      <c r="DA1569" s="328"/>
      <c r="DB1569" s="290"/>
      <c r="DC1569" s="289"/>
      <c r="DD1569" s="279"/>
      <c r="DE1569" s="328"/>
      <c r="DF1569" s="328"/>
      <c r="DG1569" s="290"/>
      <c r="DH1569" s="289"/>
      <c r="DI1569" s="284"/>
      <c r="DP1569" s="165"/>
      <c r="DQ1569" s="165"/>
      <c r="DR1569" s="165"/>
      <c r="ED1569" s="165"/>
      <c r="EE1569" s="165"/>
      <c r="EF1569" s="165"/>
      <c r="EG1569" s="165"/>
      <c r="EH1569" s="166"/>
      <c r="EI1569" s="165"/>
      <c r="EJ1569" s="164"/>
      <c r="EK1569" s="164"/>
      <c r="EL1569" s="278"/>
      <c r="EM1569" s="278"/>
      <c r="EN1569" s="278"/>
      <c r="EO1569" s="278"/>
      <c r="EP1569" s="278"/>
      <c r="EQ1569" s="278"/>
      <c r="ER1569" s="165"/>
      <c r="ES1569" s="166"/>
      <c r="ET1569" s="166"/>
      <c r="EU1569" s="166"/>
      <c r="EV1569" s="166"/>
      <c r="EW1569" s="166"/>
      <c r="EX1569" s="284"/>
    </row>
    <row r="1570" spans="1:155" ht="13" hidden="1" customHeight="1">
      <c r="A1570" s="160" t="s">
        <v>2003</v>
      </c>
      <c r="C1570" s="160">
        <v>595881</v>
      </c>
      <c r="D1570" s="160">
        <v>16981</v>
      </c>
      <c r="E1570" s="160" t="s">
        <v>213</v>
      </c>
      <c r="H1570" s="168" t="s">
        <v>664</v>
      </c>
      <c r="I1570" s="169" t="s">
        <v>571</v>
      </c>
      <c r="J1570" s="170">
        <v>31</v>
      </c>
      <c r="K1570" s="161">
        <v>1</v>
      </c>
      <c r="M1570" s="184" t="s">
        <v>837</v>
      </c>
      <c r="Z1570" s="163"/>
      <c r="AS1570" s="278"/>
      <c r="AT1570" s="278"/>
      <c r="AU1570" s="278"/>
      <c r="AV1570" s="278"/>
      <c r="AW1570" s="278"/>
      <c r="AX1570" s="278"/>
      <c r="AY1570" s="456"/>
      <c r="AZ1570" s="278"/>
      <c r="BA1570" s="278"/>
      <c r="BB1570" s="278"/>
      <c r="BC1570" s="278"/>
      <c r="BD1570" s="164"/>
      <c r="BE1570" s="164"/>
      <c r="BF1570" s="164"/>
      <c r="BG1570" s="164"/>
      <c r="BH1570" s="164"/>
      <c r="BI1570" s="164"/>
      <c r="BJ1570" s="165"/>
      <c r="BK1570" s="164"/>
      <c r="BL1570" s="165"/>
      <c r="BM1570" s="165"/>
      <c r="BN1570" s="165"/>
      <c r="BO1570" s="165"/>
      <c r="BP1570" s="165"/>
      <c r="BQ1570" s="165"/>
      <c r="BR1570" s="165"/>
      <c r="BS1570" s="284"/>
      <c r="BT1570" s="289"/>
      <c r="BU1570" s="279"/>
      <c r="BV1570" s="290"/>
      <c r="BW1570" s="289"/>
      <c r="BX1570" s="289"/>
      <c r="BY1570" s="289"/>
      <c r="BZ1570" s="289"/>
      <c r="CA1570" s="279"/>
      <c r="CB1570" s="290"/>
      <c r="CC1570" s="289"/>
      <c r="CD1570" s="279"/>
      <c r="CE1570" s="328"/>
      <c r="CF1570" s="290"/>
      <c r="CG1570" s="289"/>
      <c r="CH1570" s="279"/>
      <c r="CI1570" s="328"/>
      <c r="CJ1570" s="290"/>
      <c r="CK1570" s="289"/>
      <c r="CL1570" s="279"/>
      <c r="CM1570" s="328"/>
      <c r="CN1570" s="290"/>
      <c r="CO1570" s="289"/>
      <c r="CP1570" s="279"/>
      <c r="CQ1570" s="328"/>
      <c r="CR1570" s="290"/>
      <c r="CS1570" s="289"/>
      <c r="CT1570" s="279"/>
      <c r="CU1570" s="328"/>
      <c r="CV1570" s="328"/>
      <c r="CW1570" s="290"/>
      <c r="CX1570" s="289"/>
      <c r="CY1570" s="279"/>
      <c r="CZ1570" s="328"/>
      <c r="DA1570" s="328"/>
      <c r="DB1570" s="290"/>
      <c r="DC1570" s="289"/>
      <c r="DD1570" s="279"/>
      <c r="DE1570" s="328"/>
      <c r="DF1570" s="328"/>
      <c r="DG1570" s="290"/>
      <c r="DH1570" s="289"/>
      <c r="DI1570" s="284"/>
      <c r="DP1570" s="165"/>
      <c r="DQ1570" s="165"/>
      <c r="DR1570" s="165"/>
      <c r="ED1570" s="165"/>
      <c r="EE1570" s="165"/>
      <c r="EF1570" s="165"/>
      <c r="EG1570" s="165"/>
      <c r="EH1570" s="166"/>
      <c r="EI1570" s="165"/>
      <c r="EJ1570" s="164"/>
      <c r="EK1570" s="164"/>
      <c r="EL1570" s="278"/>
      <c r="EM1570" s="278"/>
      <c r="EN1570" s="278"/>
      <c r="EO1570" s="278"/>
      <c r="EP1570" s="278"/>
      <c r="EQ1570" s="278"/>
      <c r="ER1570" s="165"/>
      <c r="ES1570" s="166"/>
      <c r="ET1570" s="166"/>
      <c r="EU1570" s="166"/>
      <c r="EV1570" s="166"/>
      <c r="EW1570" s="166"/>
      <c r="EX1570" s="284"/>
    </row>
    <row r="1571" spans="1:155" ht="13" hidden="1" customHeight="1">
      <c r="A1571" s="160" t="s">
        <v>2003</v>
      </c>
      <c r="C1571" s="160">
        <v>656354</v>
      </c>
      <c r="D1571" s="160">
        <v>17117</v>
      </c>
      <c r="E1571" s="160" t="s">
        <v>2172</v>
      </c>
      <c r="H1571" s="168" t="s">
        <v>262</v>
      </c>
      <c r="I1571" s="169" t="s">
        <v>595</v>
      </c>
      <c r="J1571" s="170">
        <v>31</v>
      </c>
      <c r="K1571" s="161">
        <v>1</v>
      </c>
      <c r="M1571" s="184" t="s">
        <v>46</v>
      </c>
      <c r="Z1571" s="163"/>
      <c r="AS1571" s="278"/>
      <c r="AT1571" s="278"/>
      <c r="AU1571" s="278"/>
      <c r="AV1571" s="278"/>
      <c r="AW1571" s="278"/>
      <c r="AX1571" s="278"/>
      <c r="AY1571" s="456"/>
      <c r="AZ1571" s="278"/>
      <c r="BA1571" s="278"/>
      <c r="BB1571" s="278"/>
      <c r="BC1571" s="278"/>
      <c r="BD1571" s="164"/>
      <c r="BE1571" s="164"/>
      <c r="BF1571" s="164"/>
      <c r="BG1571" s="164"/>
      <c r="BH1571" s="164"/>
      <c r="BI1571" s="164"/>
      <c r="BJ1571" s="165"/>
      <c r="BK1571" s="164"/>
      <c r="BL1571" s="165"/>
      <c r="BM1571" s="165"/>
      <c r="BN1571" s="165"/>
      <c r="BO1571" s="165"/>
      <c r="BP1571" s="165"/>
      <c r="BQ1571" s="165"/>
      <c r="BR1571" s="165"/>
      <c r="BS1571" s="284"/>
      <c r="BT1571" s="289"/>
      <c r="BU1571" s="279"/>
      <c r="BV1571" s="290"/>
      <c r="BW1571" s="289"/>
      <c r="BX1571" s="289"/>
      <c r="BY1571" s="289"/>
      <c r="BZ1571" s="289"/>
      <c r="CA1571" s="279"/>
      <c r="CB1571" s="290"/>
      <c r="CC1571" s="289"/>
      <c r="CD1571" s="279"/>
      <c r="CE1571" s="328"/>
      <c r="CF1571" s="290"/>
      <c r="CG1571" s="289"/>
      <c r="CH1571" s="279"/>
      <c r="CI1571" s="328"/>
      <c r="CJ1571" s="290"/>
      <c r="CK1571" s="289"/>
      <c r="CL1571" s="279"/>
      <c r="CM1571" s="328"/>
      <c r="CN1571" s="290"/>
      <c r="CO1571" s="289"/>
      <c r="CP1571" s="279"/>
      <c r="CQ1571" s="328"/>
      <c r="CR1571" s="290"/>
      <c r="CS1571" s="289"/>
      <c r="CT1571" s="279"/>
      <c r="CU1571" s="328"/>
      <c r="CV1571" s="328"/>
      <c r="CW1571" s="290"/>
      <c r="CX1571" s="289"/>
      <c r="CY1571" s="279"/>
      <c r="CZ1571" s="328"/>
      <c r="DA1571" s="328"/>
      <c r="DB1571" s="290"/>
      <c r="DC1571" s="289"/>
      <c r="DD1571" s="279"/>
      <c r="DE1571" s="328"/>
      <c r="DF1571" s="328"/>
      <c r="DG1571" s="290"/>
      <c r="DH1571" s="289"/>
      <c r="DI1571" s="284"/>
      <c r="DP1571" s="165"/>
      <c r="DQ1571" s="165"/>
      <c r="DR1571" s="165"/>
      <c r="ED1571" s="165"/>
      <c r="EE1571" s="165"/>
      <c r="EF1571" s="165"/>
      <c r="EG1571" s="165"/>
      <c r="EH1571" s="166"/>
      <c r="EI1571" s="165"/>
      <c r="EJ1571" s="164"/>
      <c r="EK1571" s="164"/>
      <c r="EL1571" s="278"/>
      <c r="EM1571" s="278"/>
      <c r="EN1571" s="278"/>
      <c r="EO1571" s="278"/>
      <c r="EP1571" s="278"/>
      <c r="EQ1571" s="278"/>
      <c r="ER1571" s="165"/>
      <c r="ES1571" s="166"/>
      <c r="ET1571" s="166"/>
      <c r="EU1571" s="166"/>
      <c r="EV1571" s="166"/>
      <c r="EW1571" s="166"/>
      <c r="EX1571" s="284"/>
    </row>
    <row r="1572" spans="1:155" ht="13" hidden="1" customHeight="1">
      <c r="A1572" s="160" t="s">
        <v>2003</v>
      </c>
      <c r="B1572" s="160">
        <v>10703</v>
      </c>
      <c r="C1572" s="160">
        <v>659275</v>
      </c>
      <c r="D1572" s="160">
        <v>17186</v>
      </c>
      <c r="E1572" s="160" t="s">
        <v>15</v>
      </c>
      <c r="H1572" s="168" t="s">
        <v>1084</v>
      </c>
      <c r="I1572" s="169" t="s">
        <v>1085</v>
      </c>
      <c r="J1572" s="170">
        <v>31</v>
      </c>
      <c r="K1572" s="161">
        <v>1</v>
      </c>
      <c r="M1572" s="184" t="s">
        <v>837</v>
      </c>
      <c r="Z1572" s="163"/>
      <c r="AS1572" s="278"/>
      <c r="AT1572" s="278"/>
      <c r="AU1572" s="278"/>
      <c r="AV1572" s="278"/>
      <c r="AW1572" s="278"/>
      <c r="AX1572" s="278"/>
      <c r="AY1572" s="456"/>
      <c r="AZ1572" s="278"/>
      <c r="BA1572" s="278"/>
      <c r="BB1572" s="278"/>
      <c r="BC1572" s="278"/>
      <c r="BD1572" s="164"/>
      <c r="BE1572" s="164"/>
      <c r="BF1572" s="164"/>
      <c r="BG1572" s="164"/>
      <c r="BH1572" s="164"/>
      <c r="BI1572" s="164"/>
      <c r="BJ1572" s="165"/>
      <c r="BK1572" s="164"/>
      <c r="BL1572" s="165"/>
      <c r="BM1572" s="165"/>
      <c r="BN1572" s="165"/>
      <c r="BO1572" s="165"/>
      <c r="BP1572" s="165"/>
      <c r="BQ1572" s="165"/>
      <c r="BR1572" s="165"/>
      <c r="BS1572" s="284"/>
      <c r="BT1572" s="289"/>
      <c r="BU1572" s="279"/>
      <c r="BV1572" s="290"/>
      <c r="BW1572" s="289"/>
      <c r="BX1572" s="289"/>
      <c r="BY1572" s="289"/>
      <c r="BZ1572" s="289"/>
      <c r="CA1572" s="279"/>
      <c r="CB1572" s="290"/>
      <c r="CC1572" s="289"/>
      <c r="CD1572" s="279"/>
      <c r="CE1572" s="328"/>
      <c r="CF1572" s="290"/>
      <c r="CG1572" s="289"/>
      <c r="CH1572" s="279"/>
      <c r="CI1572" s="328"/>
      <c r="CJ1572" s="290"/>
      <c r="CK1572" s="289"/>
      <c r="CL1572" s="279"/>
      <c r="CM1572" s="328"/>
      <c r="CN1572" s="290"/>
      <c r="CO1572" s="289"/>
      <c r="CP1572" s="279"/>
      <c r="CQ1572" s="328"/>
      <c r="CR1572" s="290"/>
      <c r="CS1572" s="289"/>
      <c r="CT1572" s="279"/>
      <c r="CU1572" s="328"/>
      <c r="CV1572" s="328"/>
      <c r="CW1572" s="290"/>
      <c r="CX1572" s="289"/>
      <c r="CY1572" s="279"/>
      <c r="CZ1572" s="328"/>
      <c r="DA1572" s="328"/>
      <c r="DB1572" s="290"/>
      <c r="DC1572" s="289"/>
      <c r="DD1572" s="279"/>
      <c r="DE1572" s="328"/>
      <c r="DF1572" s="328"/>
      <c r="DG1572" s="290"/>
      <c r="DH1572" s="289"/>
      <c r="DI1572" s="284"/>
      <c r="DP1572" s="165"/>
      <c r="DQ1572" s="165"/>
      <c r="DR1572" s="165"/>
      <c r="ED1572" s="165"/>
      <c r="EE1572" s="165"/>
      <c r="EF1572" s="165"/>
      <c r="EG1572" s="165"/>
      <c r="EH1572" s="166"/>
      <c r="EI1572" s="165"/>
      <c r="EJ1572" s="164"/>
      <c r="EK1572" s="164"/>
      <c r="EL1572" s="278"/>
      <c r="EM1572" s="278"/>
      <c r="EN1572" s="278"/>
      <c r="EO1572" s="278"/>
      <c r="EP1572" s="278"/>
      <c r="EQ1572" s="278"/>
      <c r="ER1572" s="165"/>
      <c r="ES1572" s="166"/>
      <c r="ET1572" s="166"/>
      <c r="EU1572" s="166"/>
      <c r="EV1572" s="166"/>
      <c r="EW1572" s="166"/>
      <c r="EX1572" s="284"/>
    </row>
    <row r="1573" spans="1:155" ht="13" hidden="1" customHeight="1">
      <c r="A1573" s="160" t="s">
        <v>2003</v>
      </c>
      <c r="B1573" s="160">
        <v>10238</v>
      </c>
      <c r="D1573" s="160">
        <v>17292</v>
      </c>
      <c r="H1573" s="162" t="s">
        <v>458</v>
      </c>
      <c r="I1573" s="162" t="s">
        <v>641</v>
      </c>
      <c r="J1573" s="161"/>
      <c r="K1573" s="161">
        <v>1</v>
      </c>
      <c r="M1573" s="184" t="s">
        <v>837</v>
      </c>
      <c r="Z1573" s="163"/>
      <c r="BT1573" s="289"/>
      <c r="BU1573" s="279"/>
      <c r="BV1573" s="290"/>
      <c r="BW1573" s="289"/>
      <c r="BX1573" s="289"/>
      <c r="BY1573" s="289"/>
      <c r="BZ1573" s="289"/>
      <c r="CA1573" s="279"/>
      <c r="CB1573" s="290"/>
      <c r="CC1573" s="289"/>
      <c r="CD1573" s="279"/>
      <c r="CE1573" s="328"/>
      <c r="CF1573" s="290"/>
      <c r="CG1573" s="289"/>
      <c r="CH1573" s="279"/>
      <c r="CI1573" s="328"/>
      <c r="CJ1573" s="290"/>
      <c r="CK1573" s="289"/>
      <c r="CL1573" s="279"/>
      <c r="CM1573" s="328"/>
      <c r="CN1573" s="290"/>
      <c r="CO1573" s="289"/>
      <c r="CP1573" s="279"/>
      <c r="CQ1573" s="328"/>
      <c r="CR1573" s="290"/>
      <c r="CS1573" s="289"/>
      <c r="CT1573" s="279"/>
      <c r="CU1573" s="328"/>
      <c r="CV1573" s="328"/>
      <c r="CW1573" s="290"/>
      <c r="CX1573" s="289"/>
      <c r="CY1573" s="279"/>
      <c r="CZ1573" s="328"/>
      <c r="DA1573" s="328"/>
      <c r="DB1573" s="290"/>
      <c r="DC1573" s="289"/>
      <c r="DD1573" s="279"/>
      <c r="DE1573" s="328"/>
      <c r="DF1573" s="328"/>
      <c r="DG1573" s="290"/>
      <c r="DH1573" s="289"/>
      <c r="DP1573" s="165"/>
      <c r="DQ1573" s="165"/>
      <c r="DR1573" s="165"/>
      <c r="ED1573" s="165"/>
      <c r="EE1573" s="165"/>
      <c r="EF1573" s="165"/>
      <c r="EG1573" s="165"/>
      <c r="EH1573" s="166"/>
      <c r="EI1573" s="166"/>
      <c r="EJ1573" s="164"/>
      <c r="EK1573" s="164"/>
      <c r="EL1573" s="278"/>
      <c r="EM1573" s="278"/>
      <c r="EN1573" s="278"/>
      <c r="EO1573" s="278"/>
      <c r="EP1573" s="278"/>
      <c r="EQ1573" s="278"/>
      <c r="ER1573" s="165"/>
      <c r="ES1573" s="166"/>
      <c r="ET1573" s="166"/>
      <c r="EU1573" s="166"/>
      <c r="EV1573" s="166"/>
      <c r="EW1573" s="166"/>
      <c r="EX1573" s="284"/>
    </row>
    <row r="1574" spans="1:155" ht="13" hidden="1" customHeight="1">
      <c r="A1574" s="160" t="s">
        <v>2003</v>
      </c>
      <c r="B1574" s="160">
        <v>12302</v>
      </c>
      <c r="C1574" s="160">
        <v>650960</v>
      </c>
      <c r="D1574" s="160">
        <v>17480</v>
      </c>
      <c r="E1574" s="160" t="s">
        <v>567</v>
      </c>
      <c r="H1574" s="162" t="s">
        <v>2866</v>
      </c>
      <c r="I1574" s="162" t="s">
        <v>197</v>
      </c>
      <c r="J1574" s="160">
        <v>27</v>
      </c>
      <c r="K1574" s="161">
        <v>1</v>
      </c>
      <c r="Z1574" s="163"/>
      <c r="AS1574" s="278"/>
      <c r="AT1574" s="278"/>
      <c r="AU1574" s="278"/>
      <c r="AV1574" s="278"/>
      <c r="AW1574" s="278"/>
      <c r="AX1574" s="278"/>
      <c r="AY1574" s="456"/>
      <c r="AZ1574" s="278"/>
      <c r="BA1574" s="278"/>
      <c r="BB1574" s="278"/>
      <c r="BC1574" s="278"/>
      <c r="BD1574" s="164"/>
      <c r="BE1574" s="164"/>
      <c r="BF1574" s="164"/>
      <c r="BG1574" s="164"/>
      <c r="BH1574" s="164"/>
      <c r="BI1574" s="164"/>
      <c r="BJ1574" s="165"/>
      <c r="BK1574" s="164"/>
      <c r="BL1574" s="165"/>
      <c r="BM1574" s="165"/>
      <c r="BN1574" s="165"/>
      <c r="BO1574" s="165"/>
      <c r="BP1574" s="165"/>
      <c r="BQ1574" s="165"/>
      <c r="BR1574" s="165"/>
      <c r="BS1574" s="284"/>
      <c r="BT1574" s="289"/>
      <c r="BU1574" s="279"/>
      <c r="BV1574" s="290"/>
      <c r="BW1574" s="289"/>
      <c r="BX1574" s="289"/>
      <c r="BY1574" s="289"/>
      <c r="BZ1574" s="289"/>
      <c r="CA1574" s="279"/>
      <c r="CB1574" s="290"/>
      <c r="CC1574" s="289"/>
      <c r="CD1574" s="279"/>
      <c r="CE1574" s="328"/>
      <c r="CF1574" s="290"/>
      <c r="CG1574" s="289"/>
      <c r="CH1574" s="279"/>
      <c r="CI1574" s="328"/>
      <c r="CJ1574" s="290"/>
      <c r="CK1574" s="289"/>
      <c r="CL1574" s="279"/>
      <c r="CM1574" s="328"/>
      <c r="CN1574" s="290"/>
      <c r="CO1574" s="289"/>
      <c r="CP1574" s="279"/>
      <c r="CQ1574" s="328"/>
      <c r="CR1574" s="290"/>
      <c r="CS1574" s="289"/>
      <c r="CT1574" s="279"/>
      <c r="CU1574" s="328"/>
      <c r="CV1574" s="328"/>
      <c r="CW1574" s="290"/>
      <c r="CX1574" s="289"/>
      <c r="CY1574" s="279"/>
      <c r="CZ1574" s="328"/>
      <c r="DA1574" s="328"/>
      <c r="DB1574" s="290"/>
      <c r="DC1574" s="289"/>
      <c r="DD1574" s="279"/>
      <c r="DE1574" s="328"/>
      <c r="DF1574" s="328"/>
      <c r="DG1574" s="290"/>
      <c r="DH1574" s="289"/>
      <c r="DI1574" s="284"/>
      <c r="DP1574" s="165"/>
      <c r="DQ1574" s="165"/>
      <c r="DR1574" s="165"/>
      <c r="ED1574" s="165"/>
      <c r="EE1574" s="165"/>
      <c r="EF1574" s="165"/>
      <c r="EG1574" s="165"/>
      <c r="EH1574" s="166"/>
      <c r="EI1574" s="165"/>
      <c r="EJ1574" s="164"/>
      <c r="EK1574" s="164"/>
      <c r="EL1574" s="278"/>
      <c r="EM1574" s="278"/>
      <c r="EN1574" s="278"/>
      <c r="EO1574" s="278"/>
      <c r="EP1574" s="278"/>
      <c r="EQ1574" s="278"/>
      <c r="ER1574" s="165"/>
      <c r="ES1574" s="166"/>
      <c r="ET1574" s="166"/>
      <c r="EU1574" s="166"/>
      <c r="EV1574" s="166"/>
      <c r="EW1574" s="166"/>
      <c r="EX1574" s="284"/>
    </row>
    <row r="1575" spans="1:155" ht="13" hidden="1" customHeight="1">
      <c r="A1575" s="160" t="s">
        <v>2003</v>
      </c>
      <c r="B1575" s="160">
        <v>10546</v>
      </c>
      <c r="D1575" s="160">
        <v>17485</v>
      </c>
      <c r="H1575" s="162" t="s">
        <v>205</v>
      </c>
      <c r="I1575" s="162" t="s">
        <v>299</v>
      </c>
      <c r="J1575" s="161"/>
      <c r="K1575" s="161">
        <v>1</v>
      </c>
      <c r="M1575" s="184" t="s">
        <v>837</v>
      </c>
      <c r="Z1575" s="163"/>
      <c r="BT1575" s="289"/>
      <c r="BU1575" s="279"/>
      <c r="BV1575" s="290"/>
      <c r="BW1575" s="289"/>
      <c r="BX1575" s="289"/>
      <c r="BY1575" s="289"/>
      <c r="BZ1575" s="289"/>
      <c r="CA1575" s="279"/>
      <c r="CB1575" s="290"/>
      <c r="CC1575" s="289"/>
      <c r="CD1575" s="279"/>
      <c r="CE1575" s="328"/>
      <c r="CF1575" s="290"/>
      <c r="CG1575" s="289"/>
      <c r="CH1575" s="279"/>
      <c r="CI1575" s="328"/>
      <c r="CJ1575" s="290"/>
      <c r="CK1575" s="289"/>
      <c r="CL1575" s="279"/>
      <c r="CM1575" s="328"/>
      <c r="CN1575" s="290"/>
      <c r="CO1575" s="289"/>
      <c r="CP1575" s="279"/>
      <c r="CQ1575" s="328"/>
      <c r="CR1575" s="290"/>
      <c r="CS1575" s="289"/>
      <c r="CT1575" s="279"/>
      <c r="CU1575" s="328"/>
      <c r="CV1575" s="328"/>
      <c r="CW1575" s="290"/>
      <c r="CX1575" s="289"/>
      <c r="CY1575" s="279"/>
      <c r="CZ1575" s="328"/>
      <c r="DA1575" s="328"/>
      <c r="DB1575" s="290"/>
      <c r="DC1575" s="289"/>
      <c r="DD1575" s="279"/>
      <c r="DE1575" s="328"/>
      <c r="DF1575" s="328"/>
      <c r="DG1575" s="290"/>
      <c r="DH1575" s="289"/>
      <c r="DP1575" s="165"/>
      <c r="DQ1575" s="165"/>
      <c r="DR1575" s="165"/>
      <c r="ED1575" s="165"/>
      <c r="EE1575" s="165"/>
      <c r="EF1575" s="165"/>
      <c r="EG1575" s="165"/>
      <c r="EH1575" s="166"/>
      <c r="EI1575" s="166"/>
      <c r="EJ1575" s="164"/>
      <c r="EK1575" s="164"/>
      <c r="EL1575" s="278"/>
      <c r="EM1575" s="278"/>
      <c r="EN1575" s="278"/>
      <c r="EO1575" s="278"/>
      <c r="EP1575" s="278"/>
      <c r="EQ1575" s="278"/>
      <c r="ER1575" s="165"/>
      <c r="ES1575" s="166"/>
      <c r="ET1575" s="166"/>
      <c r="EU1575" s="166"/>
      <c r="EV1575" s="166"/>
      <c r="EW1575" s="166"/>
      <c r="EX1575" s="284"/>
    </row>
    <row r="1576" spans="1:155" ht="13" hidden="1" customHeight="1">
      <c r="A1576" s="160" t="s">
        <v>2003</v>
      </c>
      <c r="C1576" s="160">
        <v>650895</v>
      </c>
      <c r="D1576" s="160">
        <v>17496</v>
      </c>
      <c r="E1576" s="160" t="s">
        <v>567</v>
      </c>
      <c r="H1576" s="168" t="s">
        <v>588</v>
      </c>
      <c r="I1576" s="169" t="s">
        <v>1094</v>
      </c>
      <c r="J1576" s="170">
        <v>30</v>
      </c>
      <c r="K1576" s="161">
        <v>1</v>
      </c>
      <c r="M1576" s="184" t="s">
        <v>837</v>
      </c>
      <c r="Z1576" s="163"/>
      <c r="AS1576" s="278"/>
      <c r="AT1576" s="278"/>
      <c r="AU1576" s="278"/>
      <c r="AV1576" s="278"/>
      <c r="AW1576" s="278"/>
      <c r="AX1576" s="278"/>
      <c r="AY1576" s="456"/>
      <c r="AZ1576" s="278"/>
      <c r="BA1576" s="278"/>
      <c r="BB1576" s="278"/>
      <c r="BC1576" s="278"/>
      <c r="BD1576" s="164"/>
      <c r="BE1576" s="164"/>
      <c r="BF1576" s="164"/>
      <c r="BG1576" s="164"/>
      <c r="BH1576" s="164"/>
      <c r="BI1576" s="164"/>
      <c r="BJ1576" s="165"/>
      <c r="BK1576" s="164"/>
      <c r="BL1576" s="165"/>
      <c r="BM1576" s="165"/>
      <c r="BN1576" s="165"/>
      <c r="BO1576" s="165"/>
      <c r="BP1576" s="165"/>
      <c r="BQ1576" s="165"/>
      <c r="BR1576" s="165"/>
      <c r="BS1576" s="284"/>
      <c r="BT1576" s="289"/>
      <c r="BU1576" s="279"/>
      <c r="BV1576" s="290"/>
      <c r="BW1576" s="289"/>
      <c r="BX1576" s="289"/>
      <c r="BY1576" s="289"/>
      <c r="BZ1576" s="289"/>
      <c r="CA1576" s="279"/>
      <c r="CB1576" s="290"/>
      <c r="CC1576" s="289"/>
      <c r="CD1576" s="279"/>
      <c r="CE1576" s="328"/>
      <c r="CF1576" s="290"/>
      <c r="CG1576" s="289"/>
      <c r="CH1576" s="279"/>
      <c r="CI1576" s="328"/>
      <c r="CJ1576" s="290"/>
      <c r="CK1576" s="289"/>
      <c r="CL1576" s="279"/>
      <c r="CM1576" s="328"/>
      <c r="CN1576" s="290"/>
      <c r="CO1576" s="289"/>
      <c r="CP1576" s="279"/>
      <c r="CQ1576" s="328"/>
      <c r="CR1576" s="290"/>
      <c r="CS1576" s="289"/>
      <c r="CT1576" s="279"/>
      <c r="CU1576" s="328"/>
      <c r="CV1576" s="328"/>
      <c r="CW1576" s="290"/>
      <c r="CX1576" s="289"/>
      <c r="CY1576" s="279"/>
      <c r="CZ1576" s="328"/>
      <c r="DA1576" s="328"/>
      <c r="DB1576" s="290"/>
      <c r="DC1576" s="289"/>
      <c r="DD1576" s="279"/>
      <c r="DE1576" s="328"/>
      <c r="DF1576" s="328"/>
      <c r="DG1576" s="290"/>
      <c r="DH1576" s="289"/>
      <c r="DI1576" s="284"/>
      <c r="DP1576" s="165"/>
      <c r="DQ1576" s="165"/>
      <c r="DR1576" s="165"/>
      <c r="ED1576" s="165"/>
      <c r="EE1576" s="165"/>
      <c r="EF1576" s="165"/>
      <c r="EG1576" s="165"/>
      <c r="EH1576" s="166"/>
      <c r="EI1576" s="165"/>
      <c r="EJ1576" s="164"/>
      <c r="EK1576" s="164"/>
      <c r="EL1576" s="278"/>
      <c r="EM1576" s="278"/>
      <c r="EN1576" s="278"/>
      <c r="EO1576" s="278"/>
      <c r="EP1576" s="278"/>
      <c r="EQ1576" s="278"/>
      <c r="ER1576" s="165"/>
      <c r="ES1576" s="166"/>
      <c r="ET1576" s="166"/>
      <c r="EU1576" s="166"/>
      <c r="EV1576" s="166"/>
      <c r="EW1576" s="166"/>
      <c r="EX1576" s="284"/>
    </row>
    <row r="1577" spans="1:155" ht="13" hidden="1" customHeight="1">
      <c r="A1577" s="160" t="s">
        <v>2003</v>
      </c>
      <c r="B1577" s="160">
        <v>12625</v>
      </c>
      <c r="C1577" s="160">
        <v>621016</v>
      </c>
      <c r="D1577" s="160">
        <v>17701</v>
      </c>
      <c r="E1577" s="160" t="s">
        <v>3328</v>
      </c>
      <c r="H1577" s="162" t="s">
        <v>2867</v>
      </c>
      <c r="I1577" s="162" t="s">
        <v>565</v>
      </c>
      <c r="J1577" s="160">
        <v>30</v>
      </c>
      <c r="K1577" s="161">
        <v>1</v>
      </c>
      <c r="M1577" s="184" t="s">
        <v>837</v>
      </c>
      <c r="Z1577" s="163"/>
      <c r="AS1577" s="278"/>
      <c r="AT1577" s="278"/>
      <c r="AU1577" s="278"/>
      <c r="AV1577" s="278"/>
      <c r="AW1577" s="278"/>
      <c r="AX1577" s="278"/>
      <c r="AY1577" s="456"/>
      <c r="AZ1577" s="278"/>
      <c r="BA1577" s="278"/>
      <c r="BB1577" s="278"/>
      <c r="BC1577" s="278"/>
      <c r="BD1577" s="164"/>
      <c r="BE1577" s="164"/>
      <c r="BF1577" s="164"/>
      <c r="BG1577" s="164"/>
      <c r="BH1577" s="164"/>
      <c r="BI1577" s="164"/>
      <c r="BJ1577" s="165"/>
      <c r="BK1577" s="164"/>
      <c r="BL1577" s="165"/>
      <c r="BM1577" s="165"/>
      <c r="BN1577" s="165"/>
      <c r="BO1577" s="165"/>
      <c r="BP1577" s="165"/>
      <c r="BQ1577" s="165"/>
      <c r="BR1577" s="165"/>
      <c r="BS1577" s="284"/>
      <c r="BT1577" s="289"/>
      <c r="BU1577" s="279"/>
      <c r="BV1577" s="290"/>
      <c r="BW1577" s="289"/>
      <c r="BX1577" s="289"/>
      <c r="BY1577" s="289"/>
      <c r="BZ1577" s="289"/>
      <c r="CA1577" s="279"/>
      <c r="CB1577" s="290"/>
      <c r="CC1577" s="289"/>
      <c r="CD1577" s="279"/>
      <c r="CE1577" s="328"/>
      <c r="CF1577" s="290"/>
      <c r="CG1577" s="289"/>
      <c r="CH1577" s="279"/>
      <c r="CI1577" s="328"/>
      <c r="CJ1577" s="290"/>
      <c r="CK1577" s="289"/>
      <c r="CL1577" s="279"/>
      <c r="CM1577" s="328"/>
      <c r="CN1577" s="290"/>
      <c r="CO1577" s="289"/>
      <c r="CP1577" s="279"/>
      <c r="CQ1577" s="328"/>
      <c r="CR1577" s="290"/>
      <c r="CS1577" s="289"/>
      <c r="CT1577" s="279"/>
      <c r="CU1577" s="328"/>
      <c r="CV1577" s="328"/>
      <c r="CW1577" s="290"/>
      <c r="CX1577" s="289"/>
      <c r="CY1577" s="279"/>
      <c r="CZ1577" s="328"/>
      <c r="DA1577" s="328"/>
      <c r="DB1577" s="290"/>
      <c r="DC1577" s="289"/>
      <c r="DD1577" s="279"/>
      <c r="DE1577" s="328"/>
      <c r="DF1577" s="328"/>
      <c r="DG1577" s="290"/>
      <c r="DH1577" s="289"/>
      <c r="DI1577" s="284"/>
      <c r="DP1577" s="165"/>
      <c r="DQ1577" s="165"/>
      <c r="DR1577" s="165"/>
      <c r="ED1577" s="165"/>
      <c r="EE1577" s="165"/>
      <c r="EF1577" s="165"/>
      <c r="EG1577" s="165"/>
      <c r="EH1577" s="166"/>
      <c r="EI1577" s="165"/>
      <c r="EJ1577" s="164"/>
      <c r="EK1577" s="164"/>
      <c r="EL1577" s="278"/>
      <c r="EM1577" s="278"/>
      <c r="EN1577" s="278"/>
      <c r="EO1577" s="278"/>
      <c r="EP1577" s="278"/>
      <c r="EQ1577" s="278"/>
      <c r="ER1577" s="165"/>
      <c r="ES1577" s="166"/>
      <c r="ET1577" s="166"/>
      <c r="EU1577" s="166"/>
      <c r="EV1577" s="166"/>
      <c r="EW1577" s="166"/>
      <c r="EX1577" s="284"/>
    </row>
    <row r="1578" spans="1:155" ht="13" hidden="1" customHeight="1">
      <c r="A1578" s="160" t="s">
        <v>2003</v>
      </c>
      <c r="C1578" s="160">
        <v>622503</v>
      </c>
      <c r="D1578" s="160">
        <v>17732</v>
      </c>
      <c r="E1578" s="160" t="s">
        <v>15</v>
      </c>
      <c r="H1578" s="162" t="s">
        <v>1671</v>
      </c>
      <c r="I1578" s="162" t="s">
        <v>1672</v>
      </c>
      <c r="J1578" s="161">
        <v>29</v>
      </c>
      <c r="K1578" s="161">
        <v>1</v>
      </c>
      <c r="M1578" s="184" t="s">
        <v>837</v>
      </c>
      <c r="Z1578" s="163"/>
      <c r="AS1578" s="278"/>
      <c r="AT1578" s="278"/>
      <c r="AU1578" s="278"/>
      <c r="AV1578" s="278"/>
      <c r="AW1578" s="278"/>
      <c r="AX1578" s="278"/>
      <c r="AY1578" s="456"/>
      <c r="AZ1578" s="278"/>
      <c r="BA1578" s="278"/>
      <c r="BB1578" s="278"/>
      <c r="BC1578" s="278"/>
      <c r="BD1578" s="164"/>
      <c r="BE1578" s="164"/>
      <c r="BF1578" s="164"/>
      <c r="BG1578" s="164"/>
      <c r="BH1578" s="164"/>
      <c r="BI1578" s="164"/>
      <c r="BJ1578" s="165"/>
      <c r="BK1578" s="164"/>
      <c r="BL1578" s="165"/>
      <c r="BM1578" s="165"/>
      <c r="BN1578" s="165"/>
      <c r="BO1578" s="165"/>
      <c r="BP1578" s="165"/>
      <c r="BQ1578" s="165"/>
      <c r="BR1578" s="165"/>
      <c r="BS1578" s="284"/>
      <c r="BT1578" s="289"/>
      <c r="BU1578" s="279"/>
      <c r="BV1578" s="290"/>
      <c r="BW1578" s="289"/>
      <c r="BX1578" s="289"/>
      <c r="BY1578" s="289"/>
      <c r="BZ1578" s="289"/>
      <c r="CA1578" s="279"/>
      <c r="CB1578" s="290"/>
      <c r="CC1578" s="289"/>
      <c r="CD1578" s="279"/>
      <c r="CE1578" s="328"/>
      <c r="CF1578" s="290"/>
      <c r="CG1578" s="289"/>
      <c r="CH1578" s="279"/>
      <c r="CI1578" s="328"/>
      <c r="CJ1578" s="290"/>
      <c r="CK1578" s="289"/>
      <c r="CL1578" s="279"/>
      <c r="CM1578" s="328"/>
      <c r="CN1578" s="290"/>
      <c r="CO1578" s="289"/>
      <c r="CP1578" s="279"/>
      <c r="CQ1578" s="328"/>
      <c r="CR1578" s="290"/>
      <c r="CS1578" s="289"/>
      <c r="CT1578" s="279"/>
      <c r="CU1578" s="328"/>
      <c r="CV1578" s="328"/>
      <c r="CW1578" s="290"/>
      <c r="CX1578" s="289"/>
      <c r="CY1578" s="279"/>
      <c r="CZ1578" s="328"/>
      <c r="DA1578" s="328"/>
      <c r="DB1578" s="290"/>
      <c r="DC1578" s="289"/>
      <c r="DD1578" s="279"/>
      <c r="DE1578" s="328"/>
      <c r="DF1578" s="328"/>
      <c r="DG1578" s="290"/>
      <c r="DH1578" s="289"/>
      <c r="DI1578" s="284"/>
      <c r="DP1578" s="165"/>
      <c r="DQ1578" s="165"/>
      <c r="DR1578" s="165"/>
      <c r="ED1578" s="165"/>
      <c r="EE1578" s="165"/>
      <c r="EF1578" s="165"/>
      <c r="EG1578" s="165"/>
      <c r="EH1578" s="166"/>
      <c r="EI1578" s="165"/>
      <c r="EJ1578" s="164"/>
      <c r="EK1578" s="164"/>
      <c r="EL1578" s="278"/>
      <c r="EM1578" s="278"/>
      <c r="EN1578" s="278"/>
      <c r="EO1578" s="278"/>
      <c r="EP1578" s="278"/>
      <c r="EQ1578" s="278"/>
      <c r="ER1578" s="165"/>
      <c r="ES1578" s="166"/>
      <c r="ET1578" s="166"/>
      <c r="EU1578" s="166"/>
      <c r="EV1578" s="166"/>
      <c r="EW1578" s="166"/>
      <c r="EX1578" s="284"/>
    </row>
    <row r="1579" spans="1:155" ht="13" hidden="1" customHeight="1">
      <c r="A1579" s="160" t="s">
        <v>2003</v>
      </c>
      <c r="C1579" s="160">
        <v>622259</v>
      </c>
      <c r="D1579" s="160">
        <v>17793</v>
      </c>
      <c r="E1579" s="160" t="s">
        <v>3328</v>
      </c>
      <c r="H1579" s="168" t="s">
        <v>1222</v>
      </c>
      <c r="I1579" s="169" t="s">
        <v>418</v>
      </c>
      <c r="J1579" s="170">
        <v>30</v>
      </c>
      <c r="K1579" s="161">
        <v>1</v>
      </c>
      <c r="M1579" s="184" t="s">
        <v>837</v>
      </c>
      <c r="Z1579" s="163"/>
      <c r="AS1579" s="278"/>
      <c r="AT1579" s="278"/>
      <c r="AU1579" s="278"/>
      <c r="AV1579" s="278"/>
      <c r="AW1579" s="278"/>
      <c r="AX1579" s="278"/>
      <c r="AY1579" s="456"/>
      <c r="AZ1579" s="278"/>
      <c r="BA1579" s="278"/>
      <c r="BB1579" s="278"/>
      <c r="BC1579" s="278"/>
      <c r="BD1579" s="164"/>
      <c r="BE1579" s="164"/>
      <c r="BF1579" s="164"/>
      <c r="BG1579" s="164"/>
      <c r="BH1579" s="164"/>
      <c r="BI1579" s="164"/>
      <c r="BJ1579" s="165"/>
      <c r="BK1579" s="164"/>
      <c r="BL1579" s="165"/>
      <c r="BM1579" s="165"/>
      <c r="BN1579" s="165"/>
      <c r="BO1579" s="165"/>
      <c r="BP1579" s="165"/>
      <c r="BQ1579" s="165"/>
      <c r="BR1579" s="165"/>
      <c r="BS1579" s="284"/>
      <c r="BT1579" s="289"/>
      <c r="BU1579" s="279"/>
      <c r="BV1579" s="290"/>
      <c r="BW1579" s="289"/>
      <c r="BX1579" s="289"/>
      <c r="BY1579" s="289"/>
      <c r="BZ1579" s="289"/>
      <c r="CA1579" s="279"/>
      <c r="CB1579" s="290"/>
      <c r="CC1579" s="289"/>
      <c r="CD1579" s="279"/>
      <c r="CE1579" s="328"/>
      <c r="CF1579" s="290"/>
      <c r="CG1579" s="289"/>
      <c r="CH1579" s="279"/>
      <c r="CI1579" s="328"/>
      <c r="CJ1579" s="290"/>
      <c r="CK1579" s="289"/>
      <c r="CL1579" s="279"/>
      <c r="CM1579" s="328"/>
      <c r="CN1579" s="290"/>
      <c r="CO1579" s="289"/>
      <c r="CP1579" s="279"/>
      <c r="CQ1579" s="328"/>
      <c r="CR1579" s="290"/>
      <c r="CS1579" s="289"/>
      <c r="CT1579" s="279"/>
      <c r="CU1579" s="328"/>
      <c r="CV1579" s="328"/>
      <c r="CW1579" s="290"/>
      <c r="CX1579" s="289"/>
      <c r="CY1579" s="279"/>
      <c r="CZ1579" s="328"/>
      <c r="DA1579" s="328"/>
      <c r="DB1579" s="290"/>
      <c r="DC1579" s="289"/>
      <c r="DD1579" s="279"/>
      <c r="DE1579" s="328"/>
      <c r="DF1579" s="328"/>
      <c r="DG1579" s="290"/>
      <c r="DH1579" s="289"/>
      <c r="DI1579" s="284"/>
      <c r="DP1579" s="165"/>
      <c r="DQ1579" s="165"/>
      <c r="DR1579" s="165"/>
      <c r="ED1579" s="165"/>
      <c r="EE1579" s="165"/>
      <c r="EF1579" s="165"/>
      <c r="EG1579" s="165"/>
      <c r="EH1579" s="166"/>
      <c r="EI1579" s="165"/>
      <c r="EJ1579" s="164"/>
      <c r="EK1579" s="164"/>
      <c r="EL1579" s="278"/>
      <c r="EM1579" s="278"/>
      <c r="EN1579" s="278"/>
      <c r="EO1579" s="278"/>
      <c r="EP1579" s="278"/>
      <c r="EQ1579" s="278"/>
      <c r="ER1579" s="165"/>
      <c r="ES1579" s="166"/>
      <c r="ET1579" s="166"/>
      <c r="EU1579" s="166"/>
      <c r="EV1579" s="166"/>
      <c r="EW1579" s="166"/>
      <c r="EX1579" s="284"/>
    </row>
    <row r="1580" spans="1:155" ht="13" hidden="1" customHeight="1">
      <c r="A1580" s="160" t="s">
        <v>2003</v>
      </c>
      <c r="B1580" s="160">
        <v>11100</v>
      </c>
      <c r="D1580" s="160">
        <v>17877</v>
      </c>
      <c r="H1580" s="162" t="s">
        <v>311</v>
      </c>
      <c r="I1580" s="162" t="s">
        <v>570</v>
      </c>
      <c r="K1580" s="161">
        <v>1</v>
      </c>
      <c r="Z1580" s="163"/>
      <c r="BT1580" s="289"/>
      <c r="BU1580" s="279"/>
      <c r="BV1580" s="290"/>
      <c r="BW1580" s="289"/>
      <c r="BX1580" s="289"/>
      <c r="BY1580" s="289"/>
      <c r="BZ1580" s="289"/>
      <c r="CA1580" s="279"/>
      <c r="CB1580" s="290"/>
      <c r="CC1580" s="289"/>
      <c r="CD1580" s="279"/>
      <c r="CE1580" s="328"/>
      <c r="CF1580" s="290"/>
      <c r="CG1580" s="289"/>
      <c r="CH1580" s="279"/>
      <c r="CI1580" s="328"/>
      <c r="CJ1580" s="290"/>
      <c r="CK1580" s="289"/>
      <c r="CL1580" s="279"/>
      <c r="CM1580" s="328"/>
      <c r="CN1580" s="290"/>
      <c r="CO1580" s="289"/>
      <c r="CP1580" s="279"/>
      <c r="CQ1580" s="328"/>
      <c r="CR1580" s="290"/>
      <c r="CS1580" s="289"/>
      <c r="CT1580" s="279"/>
      <c r="CU1580" s="328"/>
      <c r="CV1580" s="328"/>
      <c r="CW1580" s="290"/>
      <c r="CX1580" s="289"/>
      <c r="CY1580" s="279"/>
      <c r="CZ1580" s="328"/>
      <c r="DA1580" s="328"/>
      <c r="DB1580" s="290"/>
      <c r="DC1580" s="289"/>
      <c r="DD1580" s="279"/>
      <c r="DE1580" s="328"/>
      <c r="DF1580" s="328"/>
      <c r="DG1580" s="290"/>
      <c r="DH1580" s="289"/>
      <c r="DP1580" s="165"/>
      <c r="DQ1580" s="165"/>
      <c r="DR1580" s="165"/>
      <c r="ED1580" s="165"/>
      <c r="EE1580" s="165"/>
      <c r="EF1580" s="165"/>
      <c r="EG1580" s="165"/>
      <c r="EH1580" s="166"/>
      <c r="EI1580" s="166"/>
      <c r="EJ1580" s="164"/>
      <c r="EK1580" s="164"/>
      <c r="EL1580" s="278"/>
      <c r="EM1580" s="278"/>
      <c r="EN1580" s="278"/>
      <c r="EO1580" s="278"/>
      <c r="EP1580" s="278"/>
      <c r="EQ1580" s="278"/>
      <c r="ER1580" s="165"/>
      <c r="ES1580" s="166"/>
      <c r="ET1580" s="166"/>
      <c r="EU1580" s="166"/>
      <c r="EV1580" s="166"/>
      <c r="EW1580" s="166"/>
      <c r="EX1580" s="284"/>
    </row>
    <row r="1581" spans="1:155" ht="13" hidden="1" customHeight="1">
      <c r="A1581" s="160" t="s">
        <v>2003</v>
      </c>
      <c r="C1581" s="160">
        <v>664079</v>
      </c>
      <c r="D1581" s="160">
        <v>17952</v>
      </c>
      <c r="E1581" s="160" t="s">
        <v>3328</v>
      </c>
      <c r="H1581" s="162" t="s">
        <v>344</v>
      </c>
      <c r="I1581" s="162" t="s">
        <v>571</v>
      </c>
      <c r="J1581" s="160">
        <v>30</v>
      </c>
      <c r="K1581" s="161">
        <v>1</v>
      </c>
      <c r="Z1581" s="163"/>
      <c r="AS1581" s="278"/>
      <c r="AT1581" s="278"/>
      <c r="AU1581" s="278"/>
      <c r="AV1581" s="278"/>
      <c r="AW1581" s="278"/>
      <c r="AX1581" s="278"/>
      <c r="AY1581" s="456"/>
      <c r="AZ1581" s="278"/>
      <c r="BA1581" s="278"/>
      <c r="BB1581" s="278"/>
      <c r="BC1581" s="278"/>
      <c r="BD1581" s="164"/>
      <c r="BE1581" s="164"/>
      <c r="BF1581" s="164"/>
      <c r="BG1581" s="164"/>
      <c r="BH1581" s="164"/>
      <c r="BI1581" s="164"/>
      <c r="BJ1581" s="165"/>
      <c r="BK1581" s="164"/>
      <c r="BL1581" s="165"/>
      <c r="BM1581" s="165"/>
      <c r="BN1581" s="165"/>
      <c r="BO1581" s="165"/>
      <c r="BP1581" s="165"/>
      <c r="BQ1581" s="165"/>
      <c r="BR1581" s="165"/>
      <c r="BS1581" s="284"/>
      <c r="BT1581" s="289"/>
      <c r="BU1581" s="279"/>
      <c r="BV1581" s="290"/>
      <c r="BW1581" s="289"/>
      <c r="BX1581" s="289"/>
      <c r="BY1581" s="289"/>
      <c r="BZ1581" s="289"/>
      <c r="CA1581" s="279"/>
      <c r="CB1581" s="290"/>
      <c r="CC1581" s="289"/>
      <c r="CD1581" s="279"/>
      <c r="CE1581" s="328"/>
      <c r="CF1581" s="290"/>
      <c r="CG1581" s="289"/>
      <c r="CH1581" s="279"/>
      <c r="CI1581" s="328"/>
      <c r="CJ1581" s="290"/>
      <c r="CK1581" s="289"/>
      <c r="CL1581" s="279"/>
      <c r="CM1581" s="328"/>
      <c r="CN1581" s="290"/>
      <c r="CO1581" s="289"/>
      <c r="CP1581" s="279"/>
      <c r="CQ1581" s="328"/>
      <c r="CR1581" s="290"/>
      <c r="CS1581" s="289"/>
      <c r="CT1581" s="279"/>
      <c r="CU1581" s="328"/>
      <c r="CV1581" s="328"/>
      <c r="CW1581" s="290"/>
      <c r="CX1581" s="289"/>
      <c r="CY1581" s="279"/>
      <c r="CZ1581" s="328"/>
      <c r="DA1581" s="328"/>
      <c r="DB1581" s="290"/>
      <c r="DC1581" s="289"/>
      <c r="DD1581" s="279"/>
      <c r="DE1581" s="328"/>
      <c r="DF1581" s="328"/>
      <c r="DG1581" s="290"/>
      <c r="DH1581" s="183"/>
      <c r="DI1581" s="284"/>
      <c r="DP1581" s="165"/>
      <c r="DQ1581" s="165"/>
      <c r="DR1581" s="165"/>
      <c r="ED1581" s="165"/>
      <c r="EE1581" s="165"/>
      <c r="EF1581" s="165"/>
      <c r="EG1581" s="165"/>
      <c r="EH1581" s="166"/>
      <c r="EI1581" s="165"/>
      <c r="EJ1581" s="164"/>
      <c r="EK1581" s="164"/>
      <c r="EL1581" s="278"/>
      <c r="EM1581" s="278"/>
      <c r="EN1581" s="278"/>
      <c r="EO1581" s="278"/>
      <c r="EP1581" s="278"/>
      <c r="EQ1581" s="278"/>
      <c r="ER1581" s="165"/>
      <c r="ES1581" s="166"/>
      <c r="ET1581" s="166"/>
      <c r="EU1581" s="166"/>
      <c r="EV1581" s="166"/>
      <c r="EW1581" s="166"/>
      <c r="EX1581" s="284"/>
    </row>
    <row r="1582" spans="1:155" ht="13" hidden="1" customHeight="1">
      <c r="A1582" s="160" t="s">
        <v>2003</v>
      </c>
      <c r="C1582" s="160">
        <v>664948</v>
      </c>
      <c r="D1582" s="160">
        <v>18152</v>
      </c>
      <c r="E1582" s="160" t="s">
        <v>16</v>
      </c>
      <c r="H1582" s="162" t="s">
        <v>1821</v>
      </c>
      <c r="I1582" s="162" t="s">
        <v>110</v>
      </c>
      <c r="J1582" s="161">
        <v>29</v>
      </c>
      <c r="K1582" s="161">
        <v>1</v>
      </c>
      <c r="M1582" s="184" t="s">
        <v>46</v>
      </c>
      <c r="Z1582" s="163"/>
      <c r="AS1582" s="278"/>
      <c r="AT1582" s="278"/>
      <c r="AU1582" s="278"/>
      <c r="AV1582" s="278"/>
      <c r="AW1582" s="278"/>
      <c r="AX1582" s="278"/>
      <c r="AY1582" s="456"/>
      <c r="AZ1582" s="278"/>
      <c r="BA1582" s="278"/>
      <c r="BB1582" s="278"/>
      <c r="BC1582" s="278"/>
      <c r="BD1582" s="164"/>
      <c r="BE1582" s="164"/>
      <c r="BF1582" s="164"/>
      <c r="BG1582" s="164"/>
      <c r="BH1582" s="164"/>
      <c r="BI1582" s="164"/>
      <c r="BJ1582" s="165"/>
      <c r="BK1582" s="164"/>
      <c r="BL1582" s="165"/>
      <c r="BM1582" s="165"/>
      <c r="BN1582" s="165"/>
      <c r="BO1582" s="165"/>
      <c r="BP1582" s="165"/>
      <c r="BQ1582" s="165"/>
      <c r="BR1582" s="165"/>
      <c r="BS1582" s="284"/>
      <c r="BT1582" s="289"/>
      <c r="BU1582" s="279"/>
      <c r="BV1582" s="290"/>
      <c r="BW1582" s="289"/>
      <c r="BX1582" s="289"/>
      <c r="BY1582" s="289"/>
      <c r="BZ1582" s="289"/>
      <c r="CA1582" s="279"/>
      <c r="CB1582" s="290"/>
      <c r="CC1582" s="289"/>
      <c r="CD1582" s="279"/>
      <c r="CE1582" s="328"/>
      <c r="CF1582" s="290"/>
      <c r="CG1582" s="289"/>
      <c r="CH1582" s="279"/>
      <c r="CI1582" s="328"/>
      <c r="CJ1582" s="290"/>
      <c r="CK1582" s="289"/>
      <c r="CL1582" s="279"/>
      <c r="CM1582" s="328"/>
      <c r="CN1582" s="290"/>
      <c r="CO1582" s="289"/>
      <c r="CP1582" s="279"/>
      <c r="CQ1582" s="328"/>
      <c r="CR1582" s="290"/>
      <c r="CS1582" s="289"/>
      <c r="CT1582" s="279"/>
      <c r="CU1582" s="328"/>
      <c r="CV1582" s="328"/>
      <c r="CW1582" s="290"/>
      <c r="CX1582" s="289"/>
      <c r="CY1582" s="279"/>
      <c r="CZ1582" s="328"/>
      <c r="DA1582" s="328"/>
      <c r="DB1582" s="290"/>
      <c r="DC1582" s="289"/>
      <c r="DD1582" s="279"/>
      <c r="DE1582" s="328"/>
      <c r="DF1582" s="328"/>
      <c r="DG1582" s="290"/>
      <c r="DH1582" s="289"/>
      <c r="DI1582" s="284"/>
      <c r="DP1582" s="165"/>
      <c r="DQ1582" s="165"/>
      <c r="DR1582" s="165"/>
      <c r="ED1582" s="165"/>
      <c r="EE1582" s="165"/>
      <c r="EF1582" s="165"/>
      <c r="EG1582" s="165"/>
      <c r="EH1582" s="166"/>
      <c r="EI1582" s="165"/>
      <c r="EJ1582" s="164"/>
      <c r="EK1582" s="164"/>
      <c r="EL1582" s="278"/>
      <c r="EM1582" s="278"/>
      <c r="EN1582" s="278"/>
      <c r="EO1582" s="278"/>
      <c r="EP1582" s="278"/>
      <c r="EQ1582" s="278"/>
      <c r="ER1582" s="165"/>
      <c r="ES1582" s="166"/>
      <c r="ET1582" s="166"/>
      <c r="EU1582" s="166"/>
      <c r="EV1582" s="166"/>
      <c r="EW1582" s="166"/>
      <c r="EX1582" s="284"/>
    </row>
    <row r="1583" spans="1:155" ht="13" hidden="1" customHeight="1">
      <c r="A1583" s="160" t="s">
        <v>2003</v>
      </c>
      <c r="B1583" s="160">
        <v>10581</v>
      </c>
      <c r="D1583" s="160">
        <v>18300</v>
      </c>
      <c r="H1583" s="168" t="s">
        <v>295</v>
      </c>
      <c r="I1583" s="169" t="s">
        <v>136</v>
      </c>
      <c r="J1583" s="170"/>
      <c r="K1583" s="161">
        <v>1</v>
      </c>
      <c r="M1583" s="184" t="s">
        <v>46</v>
      </c>
      <c r="Z1583" s="163"/>
      <c r="BT1583" s="289"/>
      <c r="BU1583" s="279"/>
      <c r="BV1583" s="290"/>
      <c r="BW1583" s="289"/>
      <c r="BX1583" s="289"/>
      <c r="BY1583" s="289"/>
      <c r="BZ1583" s="289"/>
      <c r="CA1583" s="279"/>
      <c r="CB1583" s="290"/>
      <c r="CC1583" s="289"/>
      <c r="CD1583" s="279"/>
      <c r="CE1583" s="328"/>
      <c r="CF1583" s="290"/>
      <c r="CG1583" s="289"/>
      <c r="CH1583" s="279"/>
      <c r="CI1583" s="328"/>
      <c r="CJ1583" s="290"/>
      <c r="CK1583" s="289"/>
      <c r="CL1583" s="279"/>
      <c r="CM1583" s="328"/>
      <c r="CN1583" s="290"/>
      <c r="CO1583" s="289"/>
      <c r="CP1583" s="279"/>
      <c r="CQ1583" s="328"/>
      <c r="CR1583" s="290"/>
      <c r="CS1583" s="289"/>
      <c r="CT1583" s="279"/>
      <c r="CU1583" s="328"/>
      <c r="CV1583" s="328"/>
      <c r="CW1583" s="290"/>
      <c r="CX1583" s="289"/>
      <c r="CY1583" s="279"/>
      <c r="CZ1583" s="328"/>
      <c r="DA1583" s="328"/>
      <c r="DB1583" s="290"/>
      <c r="DC1583" s="289"/>
      <c r="DD1583" s="279"/>
      <c r="DE1583" s="328"/>
      <c r="DF1583" s="328"/>
      <c r="DG1583" s="290"/>
      <c r="DH1583" s="289"/>
      <c r="DP1583" s="165"/>
      <c r="DQ1583" s="165"/>
      <c r="DR1583" s="165"/>
      <c r="ED1583" s="165"/>
      <c r="EE1583" s="165"/>
      <c r="EF1583" s="165"/>
      <c r="EG1583" s="165"/>
      <c r="EH1583" s="166"/>
      <c r="EI1583" s="166"/>
      <c r="EJ1583" s="164"/>
      <c r="EK1583" s="164"/>
      <c r="EL1583" s="278"/>
      <c r="EM1583" s="278"/>
      <c r="EN1583" s="278"/>
      <c r="EO1583" s="278"/>
      <c r="EP1583" s="278"/>
      <c r="EQ1583" s="278"/>
      <c r="ER1583" s="165"/>
      <c r="ES1583" s="166"/>
      <c r="ET1583" s="166"/>
      <c r="EU1583" s="166"/>
      <c r="EV1583" s="166"/>
      <c r="EW1583" s="166"/>
      <c r="EX1583" s="284"/>
    </row>
    <row r="1584" spans="1:155" ht="13" hidden="1" customHeight="1">
      <c r="A1584" s="160" t="s">
        <v>2003</v>
      </c>
      <c r="C1584" s="160">
        <v>621097</v>
      </c>
      <c r="D1584" s="160">
        <v>18318</v>
      </c>
      <c r="E1584" s="160" t="s">
        <v>2178</v>
      </c>
      <c r="H1584" s="168" t="s">
        <v>1247</v>
      </c>
      <c r="I1584" s="169" t="s">
        <v>576</v>
      </c>
      <c r="J1584" s="170">
        <v>30</v>
      </c>
      <c r="K1584" s="161">
        <v>1</v>
      </c>
      <c r="M1584" s="184" t="s">
        <v>837</v>
      </c>
      <c r="Z1584" s="163"/>
      <c r="AS1584" s="278"/>
      <c r="AT1584" s="278"/>
      <c r="AU1584" s="278"/>
      <c r="AV1584" s="278"/>
      <c r="AW1584" s="278"/>
      <c r="AX1584" s="278"/>
      <c r="AY1584" s="456"/>
      <c r="AZ1584" s="278"/>
      <c r="BA1584" s="278"/>
      <c r="BB1584" s="278"/>
      <c r="BC1584" s="278"/>
      <c r="BD1584" s="164"/>
      <c r="BE1584" s="164"/>
      <c r="BF1584" s="164"/>
      <c r="BG1584" s="164"/>
      <c r="BH1584" s="164"/>
      <c r="BI1584" s="164"/>
      <c r="BJ1584" s="165"/>
      <c r="BK1584" s="164"/>
      <c r="BL1584" s="165"/>
      <c r="BM1584" s="165"/>
      <c r="BN1584" s="165"/>
      <c r="BO1584" s="165"/>
      <c r="BP1584" s="165"/>
      <c r="BQ1584" s="165"/>
      <c r="BR1584" s="165"/>
      <c r="BS1584" s="284"/>
      <c r="BT1584" s="289"/>
      <c r="BU1584" s="279"/>
      <c r="BV1584" s="290"/>
      <c r="BW1584" s="289"/>
      <c r="BX1584" s="289"/>
      <c r="BY1584" s="289"/>
      <c r="BZ1584" s="289"/>
      <c r="CA1584" s="279"/>
      <c r="CB1584" s="290"/>
      <c r="CC1584" s="289"/>
      <c r="CD1584" s="279"/>
      <c r="CE1584" s="328"/>
      <c r="CF1584" s="290"/>
      <c r="CG1584" s="289"/>
      <c r="CH1584" s="279"/>
      <c r="CI1584" s="328"/>
      <c r="CJ1584" s="290"/>
      <c r="CK1584" s="289"/>
      <c r="CL1584" s="279"/>
      <c r="CM1584" s="328"/>
      <c r="CN1584" s="290"/>
      <c r="CO1584" s="289"/>
      <c r="CP1584" s="279"/>
      <c r="CQ1584" s="328"/>
      <c r="CR1584" s="290"/>
      <c r="CS1584" s="289"/>
      <c r="CT1584" s="279"/>
      <c r="CU1584" s="328"/>
      <c r="CV1584" s="328"/>
      <c r="CW1584" s="290"/>
      <c r="CX1584" s="289"/>
      <c r="CY1584" s="279"/>
      <c r="CZ1584" s="328"/>
      <c r="DA1584" s="328"/>
      <c r="DB1584" s="290"/>
      <c r="DC1584" s="289"/>
      <c r="DD1584" s="279"/>
      <c r="DE1584" s="328"/>
      <c r="DF1584" s="328"/>
      <c r="DG1584" s="290"/>
      <c r="DH1584" s="289"/>
      <c r="DI1584" s="284"/>
      <c r="DP1584" s="165"/>
      <c r="DQ1584" s="165"/>
      <c r="DR1584" s="165"/>
      <c r="ED1584" s="165"/>
      <c r="EE1584" s="165"/>
      <c r="EF1584" s="165"/>
      <c r="EG1584" s="165"/>
      <c r="EH1584" s="166"/>
      <c r="EI1584" s="165"/>
      <c r="EJ1584" s="164"/>
      <c r="EK1584" s="164"/>
      <c r="EL1584" s="278"/>
      <c r="EM1584" s="278"/>
      <c r="EN1584" s="278"/>
      <c r="EO1584" s="278"/>
      <c r="EP1584" s="278"/>
      <c r="EQ1584" s="278"/>
      <c r="ER1584" s="165"/>
      <c r="ES1584" s="166"/>
      <c r="ET1584" s="166"/>
      <c r="EU1584" s="166"/>
      <c r="EV1584" s="166"/>
      <c r="EW1584" s="166"/>
      <c r="EX1584" s="284"/>
      <c r="EY1584" s="459"/>
    </row>
    <row r="1585" spans="1:154" ht="13" hidden="1" customHeight="1">
      <c r="A1585" s="160" t="s">
        <v>2003</v>
      </c>
      <c r="B1585" s="160">
        <v>11214</v>
      </c>
      <c r="C1585" s="160">
        <v>622250</v>
      </c>
      <c r="D1585" s="160">
        <v>18323</v>
      </c>
      <c r="E1585" s="160" t="s">
        <v>14</v>
      </c>
      <c r="H1585" s="162" t="s">
        <v>1890</v>
      </c>
      <c r="I1585" s="162" t="s">
        <v>533</v>
      </c>
      <c r="J1585" s="161">
        <v>30</v>
      </c>
      <c r="K1585" s="161">
        <v>1</v>
      </c>
      <c r="M1585" s="184" t="s">
        <v>837</v>
      </c>
      <c r="Z1585" s="163"/>
      <c r="AS1585" s="278"/>
      <c r="AT1585" s="278"/>
      <c r="AU1585" s="278"/>
      <c r="AV1585" s="278"/>
      <c r="AW1585" s="278"/>
      <c r="AX1585" s="278"/>
      <c r="AY1585" s="456"/>
      <c r="AZ1585" s="278"/>
      <c r="BA1585" s="278"/>
      <c r="BB1585" s="278"/>
      <c r="BC1585" s="278"/>
      <c r="BD1585" s="164"/>
      <c r="BE1585" s="164"/>
      <c r="BF1585" s="164"/>
      <c r="BG1585" s="164"/>
      <c r="BH1585" s="164"/>
      <c r="BI1585" s="164"/>
      <c r="BJ1585" s="165"/>
      <c r="BK1585" s="164"/>
      <c r="BL1585" s="165"/>
      <c r="BM1585" s="165"/>
      <c r="BN1585" s="165"/>
      <c r="BO1585" s="165"/>
      <c r="BP1585" s="165"/>
      <c r="BQ1585" s="165"/>
      <c r="BR1585" s="165"/>
      <c r="BS1585" s="284"/>
      <c r="BT1585" s="289"/>
      <c r="BU1585" s="279"/>
      <c r="BV1585" s="290"/>
      <c r="BW1585" s="289"/>
      <c r="BX1585" s="289"/>
      <c r="BY1585" s="289"/>
      <c r="BZ1585" s="289"/>
      <c r="CA1585" s="279"/>
      <c r="CB1585" s="290"/>
      <c r="CC1585" s="289"/>
      <c r="CD1585" s="279"/>
      <c r="CE1585" s="328"/>
      <c r="CF1585" s="290"/>
      <c r="CG1585" s="289"/>
      <c r="CH1585" s="279"/>
      <c r="CI1585" s="328"/>
      <c r="CJ1585" s="290"/>
      <c r="CK1585" s="289"/>
      <c r="CL1585" s="279"/>
      <c r="CM1585" s="328"/>
      <c r="CN1585" s="290"/>
      <c r="CO1585" s="289"/>
      <c r="CP1585" s="279"/>
      <c r="CQ1585" s="328"/>
      <c r="CR1585" s="290"/>
      <c r="CS1585" s="289"/>
      <c r="CT1585" s="279"/>
      <c r="CU1585" s="328"/>
      <c r="CV1585" s="328"/>
      <c r="CW1585" s="290"/>
      <c r="CX1585" s="289"/>
      <c r="CY1585" s="279"/>
      <c r="CZ1585" s="328"/>
      <c r="DA1585" s="328"/>
      <c r="DB1585" s="290"/>
      <c r="DC1585" s="289"/>
      <c r="DD1585" s="279"/>
      <c r="DE1585" s="328"/>
      <c r="DF1585" s="328"/>
      <c r="DG1585" s="290"/>
      <c r="DH1585" s="289"/>
      <c r="DI1585" s="284"/>
      <c r="DP1585" s="165"/>
      <c r="DQ1585" s="165"/>
      <c r="DR1585" s="165"/>
      <c r="ED1585" s="165"/>
      <c r="EE1585" s="165"/>
      <c r="EF1585" s="165"/>
      <c r="EG1585" s="165"/>
      <c r="EH1585" s="166"/>
      <c r="EI1585" s="165"/>
      <c r="EJ1585" s="164"/>
      <c r="EK1585" s="164"/>
      <c r="EL1585" s="278"/>
      <c r="EM1585" s="278"/>
      <c r="EN1585" s="278"/>
      <c r="EO1585" s="278"/>
      <c r="EP1585" s="278"/>
      <c r="EQ1585" s="278"/>
      <c r="ER1585" s="165"/>
      <c r="ES1585" s="166"/>
      <c r="ET1585" s="166"/>
      <c r="EU1585" s="166"/>
      <c r="EV1585" s="166"/>
      <c r="EW1585" s="166"/>
      <c r="EX1585" s="284"/>
    </row>
    <row r="1586" spans="1:154" ht="13" hidden="1" customHeight="1">
      <c r="A1586" s="160" t="s">
        <v>2003</v>
      </c>
      <c r="B1586" s="160">
        <v>10200</v>
      </c>
      <c r="D1586" s="160">
        <v>18331</v>
      </c>
      <c r="H1586" s="162" t="s">
        <v>1759</v>
      </c>
      <c r="I1586" s="162" t="s">
        <v>138</v>
      </c>
      <c r="J1586" s="161"/>
      <c r="K1586" s="161">
        <v>1</v>
      </c>
      <c r="M1586" s="184" t="s">
        <v>837</v>
      </c>
      <c r="Z1586" s="163"/>
      <c r="BT1586" s="289"/>
      <c r="BU1586" s="279"/>
      <c r="BV1586" s="290"/>
      <c r="BW1586" s="289"/>
      <c r="BX1586" s="289"/>
      <c r="BY1586" s="289"/>
      <c r="BZ1586" s="289"/>
      <c r="CA1586" s="279"/>
      <c r="CB1586" s="290"/>
      <c r="CC1586" s="289"/>
      <c r="CD1586" s="279"/>
      <c r="CE1586" s="328"/>
      <c r="CF1586" s="290"/>
      <c r="CG1586" s="289"/>
      <c r="CH1586" s="279"/>
      <c r="CI1586" s="328"/>
      <c r="CJ1586" s="290"/>
      <c r="CK1586" s="289"/>
      <c r="CL1586" s="279"/>
      <c r="CM1586" s="328"/>
      <c r="CN1586" s="290"/>
      <c r="CO1586" s="289"/>
      <c r="CP1586" s="279"/>
      <c r="CQ1586" s="328"/>
      <c r="CR1586" s="290"/>
      <c r="CS1586" s="289"/>
      <c r="CT1586" s="279"/>
      <c r="CU1586" s="328"/>
      <c r="CV1586" s="328"/>
      <c r="CW1586" s="290"/>
      <c r="CX1586" s="289"/>
      <c r="CY1586" s="279"/>
      <c r="CZ1586" s="328"/>
      <c r="DA1586" s="328"/>
      <c r="DB1586" s="290"/>
      <c r="DC1586" s="289"/>
      <c r="DD1586" s="279"/>
      <c r="DE1586" s="328"/>
      <c r="DF1586" s="328"/>
      <c r="DG1586" s="290"/>
      <c r="DH1586" s="289"/>
      <c r="DP1586" s="165"/>
      <c r="DQ1586" s="165"/>
      <c r="DR1586" s="165"/>
      <c r="ED1586" s="165"/>
      <c r="EE1586" s="165"/>
      <c r="EF1586" s="165"/>
      <c r="EG1586" s="165"/>
      <c r="EH1586" s="166"/>
      <c r="EI1586" s="166"/>
      <c r="EJ1586" s="164"/>
      <c r="EK1586" s="164"/>
      <c r="EL1586" s="278"/>
      <c r="EM1586" s="278"/>
      <c r="EN1586" s="278"/>
      <c r="EO1586" s="278"/>
      <c r="EP1586" s="278"/>
      <c r="EQ1586" s="278"/>
      <c r="ER1586" s="165"/>
      <c r="ES1586" s="166"/>
      <c r="ET1586" s="166"/>
      <c r="EU1586" s="166"/>
      <c r="EV1586" s="166"/>
      <c r="EW1586" s="166"/>
      <c r="EX1586" s="284"/>
    </row>
    <row r="1587" spans="1:154" ht="13" hidden="1" customHeight="1">
      <c r="A1587" s="160" t="s">
        <v>2003</v>
      </c>
      <c r="B1587" s="160">
        <v>10414</v>
      </c>
      <c r="C1587" s="160">
        <v>622065</v>
      </c>
      <c r="D1587" s="160">
        <v>18333</v>
      </c>
      <c r="E1587" s="160" t="s">
        <v>3328</v>
      </c>
      <c r="H1587" s="168" t="s">
        <v>608</v>
      </c>
      <c r="I1587" s="169" t="s">
        <v>277</v>
      </c>
      <c r="J1587" s="170">
        <v>30</v>
      </c>
      <c r="K1587" s="161">
        <v>1</v>
      </c>
      <c r="M1587" s="184" t="s">
        <v>46</v>
      </c>
      <c r="Z1587" s="163"/>
      <c r="AS1587" s="278"/>
      <c r="AT1587" s="278"/>
      <c r="AU1587" s="278"/>
      <c r="AV1587" s="278"/>
      <c r="AW1587" s="278"/>
      <c r="AX1587" s="278"/>
      <c r="AY1587" s="456"/>
      <c r="AZ1587" s="278"/>
      <c r="BA1587" s="278"/>
      <c r="BB1587" s="278"/>
      <c r="BC1587" s="278"/>
      <c r="BD1587" s="164"/>
      <c r="BE1587" s="164"/>
      <c r="BF1587" s="164"/>
      <c r="BG1587" s="164"/>
      <c r="BH1587" s="164"/>
      <c r="BI1587" s="164"/>
      <c r="BJ1587" s="165"/>
      <c r="BK1587" s="164"/>
      <c r="BL1587" s="165"/>
      <c r="BM1587" s="165"/>
      <c r="BN1587" s="165"/>
      <c r="BO1587" s="165"/>
      <c r="BP1587" s="165"/>
      <c r="BQ1587" s="165"/>
      <c r="BR1587" s="165"/>
      <c r="BS1587" s="284"/>
      <c r="BT1587" s="289"/>
      <c r="BU1587" s="279"/>
      <c r="BV1587" s="290"/>
      <c r="BW1587" s="289"/>
      <c r="BX1587" s="289"/>
      <c r="BY1587" s="289"/>
      <c r="BZ1587" s="289"/>
      <c r="CA1587" s="279"/>
      <c r="CB1587" s="290"/>
      <c r="CC1587" s="289"/>
      <c r="CD1587" s="279"/>
      <c r="CE1587" s="328"/>
      <c r="CF1587" s="290"/>
      <c r="CG1587" s="289"/>
      <c r="CH1587" s="279"/>
      <c r="CI1587" s="328"/>
      <c r="CJ1587" s="290"/>
      <c r="CK1587" s="289"/>
      <c r="CL1587" s="279"/>
      <c r="CM1587" s="328"/>
      <c r="CN1587" s="290"/>
      <c r="CO1587" s="289"/>
      <c r="CP1587" s="279"/>
      <c r="CQ1587" s="328"/>
      <c r="CR1587" s="290"/>
      <c r="CS1587" s="289"/>
      <c r="CT1587" s="279"/>
      <c r="CU1587" s="328"/>
      <c r="CV1587" s="328"/>
      <c r="CW1587" s="290"/>
      <c r="CX1587" s="289"/>
      <c r="CY1587" s="279"/>
      <c r="CZ1587" s="328"/>
      <c r="DA1587" s="328"/>
      <c r="DB1587" s="290"/>
      <c r="DC1587" s="289"/>
      <c r="DD1587" s="279"/>
      <c r="DE1587" s="328"/>
      <c r="DF1587" s="328"/>
      <c r="DG1587" s="290"/>
      <c r="DH1587" s="289"/>
      <c r="DI1587" s="284"/>
      <c r="DP1587" s="165"/>
      <c r="DQ1587" s="165"/>
      <c r="DR1587" s="165"/>
      <c r="ED1587" s="165"/>
      <c r="EE1587" s="165"/>
      <c r="EF1587" s="165"/>
      <c r="EG1587" s="165"/>
      <c r="EH1587" s="166"/>
      <c r="EI1587" s="165"/>
      <c r="EJ1587" s="164"/>
      <c r="EK1587" s="164"/>
      <c r="EL1587" s="278"/>
      <c r="EM1587" s="278"/>
      <c r="EN1587" s="278"/>
      <c r="EO1587" s="278"/>
      <c r="EP1587" s="278"/>
      <c r="EQ1587" s="278"/>
      <c r="ER1587" s="165"/>
      <c r="ES1587" s="166"/>
      <c r="ET1587" s="166"/>
      <c r="EU1587" s="166"/>
      <c r="EV1587" s="166"/>
      <c r="EW1587" s="166"/>
      <c r="EX1587" s="284"/>
    </row>
    <row r="1588" spans="1:154" ht="13" hidden="1" customHeight="1">
      <c r="A1588" s="160" t="s">
        <v>2003</v>
      </c>
      <c r="B1588" s="160">
        <v>10501</v>
      </c>
      <c r="D1588" s="160">
        <v>18356</v>
      </c>
      <c r="H1588" s="168" t="s">
        <v>1003</v>
      </c>
      <c r="I1588" s="169" t="s">
        <v>529</v>
      </c>
      <c r="J1588" s="170"/>
      <c r="K1588" s="161">
        <v>1</v>
      </c>
      <c r="M1588" s="184" t="s">
        <v>837</v>
      </c>
      <c r="Z1588" s="163"/>
      <c r="BT1588" s="289"/>
      <c r="BU1588" s="279"/>
      <c r="BV1588" s="290"/>
      <c r="BW1588" s="289"/>
      <c r="BX1588" s="289"/>
      <c r="BY1588" s="289"/>
      <c r="BZ1588" s="289"/>
      <c r="CA1588" s="279"/>
      <c r="CB1588" s="290"/>
      <c r="CC1588" s="289"/>
      <c r="CD1588" s="279"/>
      <c r="CE1588" s="328"/>
      <c r="CF1588" s="290"/>
      <c r="CG1588" s="289"/>
      <c r="CH1588" s="279"/>
      <c r="CI1588" s="328"/>
      <c r="CJ1588" s="290"/>
      <c r="CK1588" s="289"/>
      <c r="CL1588" s="279"/>
      <c r="CM1588" s="328"/>
      <c r="CN1588" s="290"/>
      <c r="CO1588" s="289"/>
      <c r="CP1588" s="279"/>
      <c r="CQ1588" s="328"/>
      <c r="CR1588" s="290"/>
      <c r="CS1588" s="289"/>
      <c r="CT1588" s="279"/>
      <c r="CU1588" s="328"/>
      <c r="CV1588" s="328"/>
      <c r="CW1588" s="290"/>
      <c r="CX1588" s="289"/>
      <c r="CY1588" s="279"/>
      <c r="CZ1588" s="328"/>
      <c r="DA1588" s="328"/>
      <c r="DB1588" s="290"/>
      <c r="DC1588" s="289"/>
      <c r="DD1588" s="279"/>
      <c r="DE1588" s="328"/>
      <c r="DF1588" s="328"/>
      <c r="DG1588" s="290"/>
      <c r="DH1588" s="289"/>
      <c r="DP1588" s="165"/>
      <c r="DQ1588" s="165"/>
      <c r="DR1588" s="165"/>
      <c r="ED1588" s="165"/>
      <c r="EE1588" s="165"/>
      <c r="EF1588" s="165"/>
      <c r="EG1588" s="165"/>
      <c r="EH1588" s="166"/>
      <c r="EI1588" s="166"/>
      <c r="EJ1588" s="164"/>
      <c r="EK1588" s="164"/>
      <c r="EL1588" s="278"/>
      <c r="EM1588" s="278"/>
      <c r="EN1588" s="278"/>
      <c r="EO1588" s="278"/>
      <c r="EP1588" s="278"/>
      <c r="EQ1588" s="278"/>
      <c r="ER1588" s="165"/>
      <c r="ES1588" s="166"/>
      <c r="ET1588" s="166"/>
      <c r="EU1588" s="166"/>
      <c r="EV1588" s="166"/>
      <c r="EW1588" s="166"/>
      <c r="EX1588" s="284"/>
    </row>
    <row r="1589" spans="1:154" ht="13" hidden="1" customHeight="1">
      <c r="A1589" s="160" t="s">
        <v>2003</v>
      </c>
      <c r="B1589" s="160">
        <v>11608</v>
      </c>
      <c r="D1589" s="160">
        <v>18413</v>
      </c>
      <c r="E1589" s="160" t="s">
        <v>614</v>
      </c>
      <c r="H1589" s="168" t="s">
        <v>1293</v>
      </c>
      <c r="I1589" s="169" t="s">
        <v>565</v>
      </c>
      <c r="J1589" s="170">
        <v>28</v>
      </c>
      <c r="K1589" s="161">
        <v>1</v>
      </c>
      <c r="M1589" s="184" t="s">
        <v>837</v>
      </c>
      <c r="Z1589" s="163"/>
      <c r="BT1589" s="289"/>
      <c r="BU1589" s="279"/>
      <c r="BV1589" s="290"/>
      <c r="BW1589" s="289"/>
      <c r="BX1589" s="289"/>
      <c r="BY1589" s="289"/>
      <c r="BZ1589" s="289"/>
      <c r="CA1589" s="279"/>
      <c r="CB1589" s="290"/>
      <c r="CC1589" s="289"/>
      <c r="CD1589" s="279"/>
      <c r="CE1589" s="328"/>
      <c r="CF1589" s="290"/>
      <c r="CG1589" s="289"/>
      <c r="CH1589" s="279"/>
      <c r="CI1589" s="328"/>
      <c r="CJ1589" s="290"/>
      <c r="CK1589" s="289"/>
      <c r="CL1589" s="279"/>
      <c r="CM1589" s="328"/>
      <c r="CN1589" s="290"/>
      <c r="CO1589" s="289"/>
      <c r="CP1589" s="279"/>
      <c r="CQ1589" s="328"/>
      <c r="CR1589" s="290"/>
      <c r="CS1589" s="289"/>
      <c r="CT1589" s="279"/>
      <c r="CU1589" s="328"/>
      <c r="CV1589" s="328"/>
      <c r="CW1589" s="290"/>
      <c r="CX1589" s="289"/>
      <c r="CY1589" s="279"/>
      <c r="CZ1589" s="328"/>
      <c r="DA1589" s="328"/>
      <c r="DB1589" s="290"/>
      <c r="DC1589" s="289"/>
      <c r="DD1589" s="279"/>
      <c r="DE1589" s="328"/>
      <c r="DF1589" s="328"/>
      <c r="DG1589" s="290"/>
      <c r="DH1589" s="289"/>
      <c r="DP1589" s="165"/>
      <c r="DQ1589" s="165"/>
      <c r="DR1589" s="165"/>
      <c r="ED1589" s="165"/>
      <c r="EE1589" s="165"/>
      <c r="EF1589" s="165"/>
      <c r="EG1589" s="165"/>
      <c r="EH1589" s="166"/>
      <c r="EI1589" s="166"/>
      <c r="EJ1589" s="164"/>
      <c r="EK1589" s="164"/>
      <c r="EL1589" s="278"/>
      <c r="EM1589" s="278"/>
      <c r="EN1589" s="278"/>
      <c r="EO1589" s="278"/>
      <c r="EP1589" s="278"/>
      <c r="EQ1589" s="278"/>
      <c r="ER1589" s="165"/>
      <c r="ES1589" s="166"/>
      <c r="ET1589" s="166"/>
      <c r="EU1589" s="166"/>
      <c r="EV1589" s="166"/>
      <c r="EW1589" s="166"/>
      <c r="EX1589" s="284"/>
    </row>
    <row r="1590" spans="1:154" ht="13" hidden="1" customHeight="1">
      <c r="A1590" s="160" t="s">
        <v>2003</v>
      </c>
      <c r="C1590" s="160">
        <v>642028</v>
      </c>
      <c r="D1590" s="160">
        <v>18510</v>
      </c>
      <c r="E1590" s="160" t="s">
        <v>246</v>
      </c>
      <c r="H1590" s="162" t="s">
        <v>200</v>
      </c>
      <c r="I1590" s="162" t="s">
        <v>533</v>
      </c>
      <c r="J1590" s="161">
        <v>29</v>
      </c>
      <c r="K1590" s="161">
        <v>1</v>
      </c>
      <c r="M1590" s="184" t="s">
        <v>46</v>
      </c>
      <c r="Z1590" s="163"/>
      <c r="AS1590" s="278"/>
      <c r="AT1590" s="278"/>
      <c r="AU1590" s="278"/>
      <c r="AV1590" s="278"/>
      <c r="AW1590" s="278"/>
      <c r="AX1590" s="278"/>
      <c r="AY1590" s="456"/>
      <c r="AZ1590" s="278"/>
      <c r="BA1590" s="278"/>
      <c r="BB1590" s="278"/>
      <c r="BC1590" s="278"/>
      <c r="BD1590" s="164"/>
      <c r="BE1590" s="164"/>
      <c r="BF1590" s="164"/>
      <c r="BG1590" s="164"/>
      <c r="BH1590" s="164"/>
      <c r="BI1590" s="164"/>
      <c r="BJ1590" s="165"/>
      <c r="BK1590" s="164"/>
      <c r="BL1590" s="165"/>
      <c r="BM1590" s="165"/>
      <c r="BN1590" s="165"/>
      <c r="BO1590" s="165"/>
      <c r="BP1590" s="165"/>
      <c r="BQ1590" s="165"/>
      <c r="BR1590" s="165"/>
      <c r="BS1590" s="284"/>
      <c r="BT1590" s="289"/>
      <c r="BU1590" s="279"/>
      <c r="BV1590" s="290"/>
      <c r="BW1590" s="289"/>
      <c r="BX1590" s="289"/>
      <c r="BY1590" s="289"/>
      <c r="BZ1590" s="289"/>
      <c r="CA1590" s="279"/>
      <c r="CB1590" s="290"/>
      <c r="CC1590" s="289"/>
      <c r="CD1590" s="279"/>
      <c r="CE1590" s="328"/>
      <c r="CF1590" s="290"/>
      <c r="CG1590" s="289"/>
      <c r="CH1590" s="279"/>
      <c r="CI1590" s="328"/>
      <c r="CJ1590" s="290"/>
      <c r="CK1590" s="289"/>
      <c r="CL1590" s="279"/>
      <c r="CM1590" s="328"/>
      <c r="CN1590" s="290"/>
      <c r="CO1590" s="289"/>
      <c r="CP1590" s="279"/>
      <c r="CQ1590" s="328"/>
      <c r="CR1590" s="290"/>
      <c r="CS1590" s="289"/>
      <c r="CT1590" s="279"/>
      <c r="CU1590" s="328"/>
      <c r="CV1590" s="328"/>
      <c r="CW1590" s="290"/>
      <c r="CX1590" s="289"/>
      <c r="CY1590" s="279"/>
      <c r="CZ1590" s="328"/>
      <c r="DA1590" s="328"/>
      <c r="DB1590" s="290"/>
      <c r="DC1590" s="289"/>
      <c r="DD1590" s="279"/>
      <c r="DE1590" s="328"/>
      <c r="DF1590" s="328"/>
      <c r="DG1590" s="290"/>
      <c r="DH1590" s="289"/>
      <c r="DI1590" s="284"/>
      <c r="DP1590" s="165"/>
      <c r="DQ1590" s="165"/>
      <c r="DR1590" s="165"/>
      <c r="ED1590" s="165"/>
      <c r="EE1590" s="165"/>
      <c r="EF1590" s="165"/>
      <c r="EG1590" s="165"/>
      <c r="EH1590" s="166"/>
      <c r="EI1590" s="165"/>
      <c r="EJ1590" s="164"/>
      <c r="EK1590" s="164"/>
      <c r="EL1590" s="278"/>
      <c r="EM1590" s="278"/>
      <c r="EN1590" s="278"/>
      <c r="EO1590" s="278"/>
      <c r="EP1590" s="278"/>
      <c r="EQ1590" s="278"/>
      <c r="ER1590" s="165"/>
      <c r="ES1590" s="166"/>
      <c r="ET1590" s="166"/>
      <c r="EU1590" s="166"/>
      <c r="EV1590" s="166"/>
      <c r="EW1590" s="166"/>
      <c r="EX1590" s="284"/>
    </row>
    <row r="1591" spans="1:154" ht="13" hidden="1" customHeight="1">
      <c r="A1591" s="160" t="s">
        <v>2003</v>
      </c>
      <c r="B1591" s="160">
        <v>10520</v>
      </c>
      <c r="C1591" s="160">
        <v>641360</v>
      </c>
      <c r="D1591" s="160">
        <v>18519</v>
      </c>
      <c r="E1591" s="160" t="s">
        <v>16</v>
      </c>
      <c r="H1591" s="162" t="s">
        <v>1627</v>
      </c>
      <c r="I1591" s="162" t="s">
        <v>619</v>
      </c>
      <c r="J1591" s="161">
        <v>28</v>
      </c>
      <c r="K1591" s="161">
        <v>1</v>
      </c>
      <c r="M1591" s="184" t="s">
        <v>837</v>
      </c>
      <c r="Z1591" s="163"/>
      <c r="AS1591" s="278"/>
      <c r="AT1591" s="278"/>
      <c r="AU1591" s="278"/>
      <c r="AV1591" s="278"/>
      <c r="AW1591" s="278"/>
      <c r="AX1591" s="278"/>
      <c r="AY1591" s="456"/>
      <c r="AZ1591" s="278"/>
      <c r="BA1591" s="278"/>
      <c r="BB1591" s="278"/>
      <c r="BC1591" s="278"/>
      <c r="BD1591" s="164"/>
      <c r="BE1591" s="164"/>
      <c r="BF1591" s="164"/>
      <c r="BG1591" s="164"/>
      <c r="BH1591" s="164"/>
      <c r="BI1591" s="164"/>
      <c r="BJ1591" s="165"/>
      <c r="BK1591" s="164"/>
      <c r="BL1591" s="165"/>
      <c r="BM1591" s="165"/>
      <c r="BN1591" s="165"/>
      <c r="BO1591" s="165"/>
      <c r="BP1591" s="165"/>
      <c r="BQ1591" s="165"/>
      <c r="BR1591" s="165"/>
      <c r="BS1591" s="284"/>
      <c r="BT1591" s="289"/>
      <c r="BU1591" s="279"/>
      <c r="BV1591" s="290"/>
      <c r="BW1591" s="289"/>
      <c r="BX1591" s="289"/>
      <c r="BY1591" s="289"/>
      <c r="BZ1591" s="289"/>
      <c r="CA1591" s="279"/>
      <c r="CB1591" s="290"/>
      <c r="CC1591" s="289"/>
      <c r="CD1591" s="279"/>
      <c r="CE1591" s="328"/>
      <c r="CF1591" s="290"/>
      <c r="CG1591" s="289"/>
      <c r="CH1591" s="279"/>
      <c r="CI1591" s="328"/>
      <c r="CJ1591" s="290"/>
      <c r="CK1591" s="289"/>
      <c r="CL1591" s="279"/>
      <c r="CM1591" s="328"/>
      <c r="CN1591" s="290"/>
      <c r="CO1591" s="289"/>
      <c r="CP1591" s="279"/>
      <c r="CQ1591" s="328"/>
      <c r="CR1591" s="290"/>
      <c r="CS1591" s="289"/>
      <c r="CT1591" s="279"/>
      <c r="CU1591" s="328"/>
      <c r="CV1591" s="328"/>
      <c r="CW1591" s="290"/>
      <c r="CX1591" s="289"/>
      <c r="CY1591" s="279"/>
      <c r="CZ1591" s="328"/>
      <c r="DA1591" s="328"/>
      <c r="DB1591" s="290"/>
      <c r="DC1591" s="289"/>
      <c r="DD1591" s="279"/>
      <c r="DE1591" s="328"/>
      <c r="DF1591" s="328"/>
      <c r="DG1591" s="290"/>
      <c r="DH1591" s="289"/>
      <c r="DI1591" s="284"/>
      <c r="DP1591" s="165"/>
      <c r="DQ1591" s="165"/>
      <c r="DR1591" s="165"/>
      <c r="ED1591" s="165"/>
      <c r="EE1591" s="165"/>
      <c r="EF1591" s="165"/>
      <c r="EG1591" s="165"/>
      <c r="EH1591" s="166"/>
      <c r="EI1591" s="165"/>
      <c r="EJ1591" s="164"/>
      <c r="EK1591" s="164"/>
      <c r="EL1591" s="278"/>
      <c r="EM1591" s="278"/>
      <c r="EN1591" s="278"/>
      <c r="EO1591" s="278"/>
      <c r="EP1591" s="278"/>
      <c r="EQ1591" s="278"/>
      <c r="ER1591" s="165"/>
      <c r="ES1591" s="166"/>
      <c r="ET1591" s="166"/>
      <c r="EU1591" s="166"/>
      <c r="EV1591" s="166"/>
      <c r="EW1591" s="166"/>
      <c r="EX1591" s="284"/>
    </row>
    <row r="1592" spans="1:154" ht="13" hidden="1" customHeight="1">
      <c r="A1592" s="160" t="s">
        <v>2003</v>
      </c>
      <c r="B1592" s="160">
        <v>12788</v>
      </c>
      <c r="D1592" s="160">
        <v>18615</v>
      </c>
      <c r="H1592" s="162" t="s">
        <v>149</v>
      </c>
      <c r="I1592" s="162" t="s">
        <v>3379</v>
      </c>
      <c r="K1592" s="161">
        <v>1</v>
      </c>
      <c r="Z1592" s="163"/>
      <c r="BT1592" s="289"/>
      <c r="BU1592" s="279"/>
      <c r="BV1592" s="290"/>
      <c r="BW1592" s="289"/>
      <c r="BX1592" s="289"/>
      <c r="BY1592" s="289"/>
      <c r="BZ1592" s="289"/>
      <c r="CA1592" s="279"/>
      <c r="CB1592" s="290"/>
      <c r="CC1592" s="289"/>
      <c r="CD1592" s="279"/>
      <c r="CE1592" s="328"/>
      <c r="CF1592" s="290"/>
      <c r="CG1592" s="289"/>
      <c r="CH1592" s="279"/>
      <c r="CI1592" s="328"/>
      <c r="CJ1592" s="290"/>
      <c r="CK1592" s="289"/>
      <c r="CL1592" s="279"/>
      <c r="CM1592" s="328"/>
      <c r="CN1592" s="290"/>
      <c r="CO1592" s="289"/>
      <c r="CP1592" s="279"/>
      <c r="CQ1592" s="328"/>
      <c r="CR1592" s="290"/>
      <c r="CS1592" s="289"/>
      <c r="CT1592" s="279"/>
      <c r="CU1592" s="328"/>
      <c r="CV1592" s="328"/>
      <c r="CW1592" s="290"/>
      <c r="CX1592" s="289"/>
      <c r="CY1592" s="279"/>
      <c r="CZ1592" s="328"/>
      <c r="DA1592" s="328"/>
      <c r="DB1592" s="290"/>
      <c r="DC1592" s="289"/>
      <c r="DD1592" s="279"/>
      <c r="DE1592" s="328"/>
      <c r="DF1592" s="328"/>
      <c r="DG1592" s="290"/>
      <c r="DH1592" s="289"/>
      <c r="DP1592" s="165"/>
      <c r="DQ1592" s="165"/>
      <c r="DR1592" s="165"/>
      <c r="ED1592" s="165"/>
      <c r="EE1592" s="165"/>
      <c r="EF1592" s="165"/>
      <c r="EG1592" s="165"/>
      <c r="EH1592" s="166"/>
      <c r="EI1592" s="166"/>
      <c r="EJ1592" s="164"/>
      <c r="EK1592" s="164"/>
      <c r="EL1592" s="278"/>
      <c r="EM1592" s="278"/>
      <c r="EN1592" s="278"/>
      <c r="EO1592" s="278"/>
      <c r="EP1592" s="278"/>
      <c r="EQ1592" s="278"/>
      <c r="ER1592" s="165"/>
      <c r="ES1592" s="166"/>
      <c r="ET1592" s="166"/>
      <c r="EU1592" s="166"/>
      <c r="EV1592" s="166"/>
      <c r="EW1592" s="166"/>
      <c r="EX1592" s="284"/>
    </row>
    <row r="1593" spans="1:154" ht="13" hidden="1" customHeight="1">
      <c r="A1593" s="160" t="s">
        <v>2003</v>
      </c>
      <c r="C1593" s="160">
        <v>622766</v>
      </c>
      <c r="D1593" s="160">
        <v>18815</v>
      </c>
      <c r="E1593" s="160" t="s">
        <v>614</v>
      </c>
      <c r="H1593" s="162" t="s">
        <v>259</v>
      </c>
      <c r="I1593" s="162" t="s">
        <v>151</v>
      </c>
      <c r="J1593" s="161">
        <v>29</v>
      </c>
      <c r="K1593" s="161">
        <v>1</v>
      </c>
      <c r="M1593" s="184" t="s">
        <v>837</v>
      </c>
      <c r="Z1593" s="163"/>
      <c r="AS1593" s="278"/>
      <c r="AT1593" s="278"/>
      <c r="AU1593" s="278"/>
      <c r="AV1593" s="278"/>
      <c r="AW1593" s="278"/>
      <c r="AX1593" s="278"/>
      <c r="AY1593" s="456"/>
      <c r="AZ1593" s="278"/>
      <c r="BA1593" s="278"/>
      <c r="BB1593" s="278"/>
      <c r="BC1593" s="278"/>
      <c r="BD1593" s="164"/>
      <c r="BE1593" s="164"/>
      <c r="BF1593" s="164"/>
      <c r="BG1593" s="164"/>
      <c r="BH1593" s="164"/>
      <c r="BI1593" s="164"/>
      <c r="BJ1593" s="165"/>
      <c r="BK1593" s="164"/>
      <c r="BL1593" s="165"/>
      <c r="BM1593" s="165"/>
      <c r="BN1593" s="165"/>
      <c r="BO1593" s="165"/>
      <c r="BP1593" s="165"/>
      <c r="BQ1593" s="165"/>
      <c r="BR1593" s="165"/>
      <c r="BS1593" s="284"/>
      <c r="BT1593" s="289"/>
      <c r="BU1593" s="279"/>
      <c r="BV1593" s="290"/>
      <c r="BW1593" s="289"/>
      <c r="BX1593" s="289"/>
      <c r="BY1593" s="289"/>
      <c r="BZ1593" s="289"/>
      <c r="CA1593" s="279"/>
      <c r="CB1593" s="290"/>
      <c r="CC1593" s="289"/>
      <c r="CD1593" s="279"/>
      <c r="CE1593" s="328"/>
      <c r="CF1593" s="290"/>
      <c r="CG1593" s="289"/>
      <c r="CH1593" s="279"/>
      <c r="CI1593" s="328"/>
      <c r="CJ1593" s="290"/>
      <c r="CK1593" s="289"/>
      <c r="CL1593" s="279"/>
      <c r="CM1593" s="328"/>
      <c r="CN1593" s="290"/>
      <c r="CO1593" s="289"/>
      <c r="CP1593" s="279"/>
      <c r="CQ1593" s="328"/>
      <c r="CR1593" s="290"/>
      <c r="CS1593" s="289"/>
      <c r="CT1593" s="279"/>
      <c r="CU1593" s="328"/>
      <c r="CV1593" s="328"/>
      <c r="CW1593" s="290"/>
      <c r="CX1593" s="289"/>
      <c r="CY1593" s="279"/>
      <c r="CZ1593" s="328"/>
      <c r="DA1593" s="328"/>
      <c r="DB1593" s="290"/>
      <c r="DC1593" s="289"/>
      <c r="DD1593" s="279"/>
      <c r="DE1593" s="328"/>
      <c r="DF1593" s="328"/>
      <c r="DG1593" s="290"/>
      <c r="DH1593" s="289"/>
      <c r="DI1593" s="284"/>
      <c r="DP1593" s="165"/>
      <c r="DQ1593" s="165"/>
      <c r="DR1593" s="165"/>
      <c r="ED1593" s="165"/>
      <c r="EE1593" s="165"/>
      <c r="EF1593" s="165"/>
      <c r="EG1593" s="165"/>
      <c r="EH1593" s="166"/>
      <c r="EI1593" s="165"/>
      <c r="EJ1593" s="164"/>
      <c r="EK1593" s="164"/>
      <c r="EL1593" s="278"/>
      <c r="EM1593" s="278"/>
      <c r="EN1593" s="278"/>
      <c r="EO1593" s="278"/>
      <c r="EP1593" s="278"/>
      <c r="EQ1593" s="278"/>
      <c r="ER1593" s="165"/>
      <c r="ES1593" s="166"/>
      <c r="ET1593" s="166"/>
      <c r="EU1593" s="166"/>
      <c r="EV1593" s="166"/>
      <c r="EW1593" s="166"/>
      <c r="EX1593" s="284"/>
    </row>
    <row r="1594" spans="1:154" ht="13" hidden="1" customHeight="1">
      <c r="A1594" s="160" t="s">
        <v>2003</v>
      </c>
      <c r="C1594" s="160">
        <v>669912</v>
      </c>
      <c r="D1594" s="160">
        <v>19179</v>
      </c>
      <c r="E1594" s="160" t="s">
        <v>598</v>
      </c>
      <c r="H1594" s="162" t="s">
        <v>2365</v>
      </c>
      <c r="I1594" s="162" t="s">
        <v>823</v>
      </c>
      <c r="J1594" s="161">
        <v>29</v>
      </c>
      <c r="K1594" s="161">
        <v>1</v>
      </c>
      <c r="M1594" s="184" t="s">
        <v>46</v>
      </c>
      <c r="Z1594" s="163"/>
      <c r="AS1594" s="278"/>
      <c r="AT1594" s="278"/>
      <c r="AU1594" s="278"/>
      <c r="AV1594" s="278"/>
      <c r="AW1594" s="278"/>
      <c r="AX1594" s="278"/>
      <c r="AY1594" s="456"/>
      <c r="AZ1594" s="278"/>
      <c r="BA1594" s="278"/>
      <c r="BB1594" s="278"/>
      <c r="BC1594" s="278"/>
      <c r="BD1594" s="164"/>
      <c r="BE1594" s="164"/>
      <c r="BF1594" s="164"/>
      <c r="BG1594" s="164"/>
      <c r="BH1594" s="164"/>
      <c r="BI1594" s="164"/>
      <c r="BJ1594" s="165"/>
      <c r="BK1594" s="164"/>
      <c r="BL1594" s="165"/>
      <c r="BM1594" s="165"/>
      <c r="BN1594" s="165"/>
      <c r="BO1594" s="165"/>
      <c r="BP1594" s="165"/>
      <c r="BQ1594" s="165"/>
      <c r="BR1594" s="165"/>
      <c r="BS1594" s="284"/>
      <c r="BT1594" s="289"/>
      <c r="BU1594" s="279"/>
      <c r="BV1594" s="290"/>
      <c r="BW1594" s="289"/>
      <c r="BX1594" s="289"/>
      <c r="BY1594" s="289"/>
      <c r="BZ1594" s="289"/>
      <c r="CA1594" s="279"/>
      <c r="CB1594" s="290"/>
      <c r="CC1594" s="289"/>
      <c r="CD1594" s="279"/>
      <c r="CE1594" s="328"/>
      <c r="CF1594" s="290"/>
      <c r="CG1594" s="289"/>
      <c r="CH1594" s="279"/>
      <c r="CI1594" s="328"/>
      <c r="CJ1594" s="290"/>
      <c r="CK1594" s="289"/>
      <c r="CL1594" s="279"/>
      <c r="CM1594" s="328"/>
      <c r="CN1594" s="290"/>
      <c r="CO1594" s="289"/>
      <c r="CP1594" s="279"/>
      <c r="CQ1594" s="328"/>
      <c r="CR1594" s="290"/>
      <c r="CS1594" s="289"/>
      <c r="CT1594" s="279"/>
      <c r="CU1594" s="328"/>
      <c r="CV1594" s="328"/>
      <c r="CW1594" s="290"/>
      <c r="CX1594" s="289"/>
      <c r="CY1594" s="279"/>
      <c r="CZ1594" s="328"/>
      <c r="DA1594" s="328"/>
      <c r="DB1594" s="290"/>
      <c r="DC1594" s="289"/>
      <c r="DD1594" s="279"/>
      <c r="DE1594" s="328"/>
      <c r="DF1594" s="328"/>
      <c r="DG1594" s="290"/>
      <c r="DH1594" s="289"/>
      <c r="DI1594" s="284"/>
      <c r="DP1594" s="165"/>
      <c r="DQ1594" s="165"/>
      <c r="DR1594" s="165"/>
      <c r="ED1594" s="165"/>
      <c r="EE1594" s="165"/>
      <c r="EF1594" s="165"/>
      <c r="EG1594" s="165"/>
      <c r="EH1594" s="166"/>
      <c r="EI1594" s="165"/>
      <c r="EJ1594" s="164"/>
      <c r="EK1594" s="164"/>
      <c r="EL1594" s="278"/>
      <c r="EM1594" s="278"/>
      <c r="EN1594" s="278"/>
      <c r="EO1594" s="278"/>
      <c r="EP1594" s="278"/>
      <c r="EQ1594" s="278"/>
      <c r="ER1594" s="165"/>
      <c r="ES1594" s="166"/>
      <c r="ET1594" s="166"/>
      <c r="EU1594" s="166"/>
      <c r="EV1594" s="166"/>
      <c r="EW1594" s="166"/>
      <c r="EX1594" s="284"/>
    </row>
    <row r="1595" spans="1:154" ht="13" hidden="1" customHeight="1">
      <c r="A1595" s="160" t="s">
        <v>2003</v>
      </c>
      <c r="B1595" s="160">
        <v>12791</v>
      </c>
      <c r="D1595" s="160">
        <v>19205</v>
      </c>
      <c r="H1595" s="162" t="s">
        <v>3381</v>
      </c>
      <c r="I1595" s="162" t="s">
        <v>135</v>
      </c>
      <c r="K1595" s="161">
        <v>1</v>
      </c>
      <c r="Z1595" s="163"/>
      <c r="BT1595" s="289"/>
      <c r="BU1595" s="279"/>
      <c r="BV1595" s="290"/>
      <c r="BW1595" s="289"/>
      <c r="BX1595" s="289"/>
      <c r="BY1595" s="289"/>
      <c r="BZ1595" s="289"/>
      <c r="CA1595" s="279"/>
      <c r="CB1595" s="290"/>
      <c r="CC1595" s="289"/>
      <c r="CD1595" s="279"/>
      <c r="CE1595" s="328"/>
      <c r="CF1595" s="290"/>
      <c r="CG1595" s="289"/>
      <c r="CH1595" s="279"/>
      <c r="CI1595" s="328"/>
      <c r="CJ1595" s="290"/>
      <c r="CK1595" s="289"/>
      <c r="CL1595" s="279"/>
      <c r="CM1595" s="328"/>
      <c r="CN1595" s="290"/>
      <c r="CO1595" s="289"/>
      <c r="CP1595" s="279"/>
      <c r="CQ1595" s="328"/>
      <c r="CR1595" s="290"/>
      <c r="CS1595" s="289"/>
      <c r="CT1595" s="279"/>
      <c r="CU1595" s="328"/>
      <c r="CV1595" s="328"/>
      <c r="CW1595" s="290"/>
      <c r="CX1595" s="289"/>
      <c r="CY1595" s="279"/>
      <c r="CZ1595" s="328"/>
      <c r="DA1595" s="328"/>
      <c r="DB1595" s="290"/>
      <c r="DC1595" s="289"/>
      <c r="DD1595" s="279"/>
      <c r="DE1595" s="328"/>
      <c r="DF1595" s="328"/>
      <c r="DG1595" s="290"/>
      <c r="DH1595" s="289"/>
      <c r="DP1595" s="165"/>
      <c r="DQ1595" s="165"/>
      <c r="DR1595" s="165"/>
      <c r="ED1595" s="165"/>
      <c r="EE1595" s="165"/>
      <c r="EF1595" s="165"/>
      <c r="EG1595" s="165"/>
      <c r="EH1595" s="166"/>
      <c r="EI1595" s="166"/>
      <c r="EJ1595" s="164"/>
      <c r="EK1595" s="164"/>
      <c r="EL1595" s="278"/>
      <c r="EM1595" s="278"/>
      <c r="EN1595" s="278"/>
      <c r="EO1595" s="278"/>
      <c r="EP1595" s="278"/>
      <c r="EQ1595" s="278"/>
      <c r="ER1595" s="165"/>
      <c r="ES1595" s="166"/>
      <c r="ET1595" s="166"/>
      <c r="EU1595" s="166"/>
      <c r="EV1595" s="166"/>
      <c r="EW1595" s="166"/>
      <c r="EX1595" s="284"/>
    </row>
    <row r="1596" spans="1:154" ht="13" hidden="1" customHeight="1">
      <c r="A1596" s="160" t="s">
        <v>2003</v>
      </c>
      <c r="B1596" s="160">
        <v>10859</v>
      </c>
      <c r="D1596" s="160">
        <v>19264</v>
      </c>
      <c r="H1596" s="162" t="s">
        <v>1732</v>
      </c>
      <c r="I1596" s="162" t="s">
        <v>251</v>
      </c>
      <c r="J1596" s="161"/>
      <c r="K1596" s="161">
        <v>1</v>
      </c>
      <c r="M1596" s="184" t="s">
        <v>837</v>
      </c>
      <c r="Z1596" s="163"/>
      <c r="BT1596" s="289"/>
      <c r="BU1596" s="279"/>
      <c r="BV1596" s="290"/>
      <c r="BW1596" s="289"/>
      <c r="BX1596" s="289"/>
      <c r="BY1596" s="289"/>
      <c r="BZ1596" s="289"/>
      <c r="CA1596" s="279"/>
      <c r="CB1596" s="290"/>
      <c r="CC1596" s="289"/>
      <c r="CD1596" s="279"/>
      <c r="CE1596" s="328"/>
      <c r="CF1596" s="290"/>
      <c r="CG1596" s="289"/>
      <c r="CH1596" s="279"/>
      <c r="CI1596" s="328"/>
      <c r="CJ1596" s="290"/>
      <c r="CK1596" s="289"/>
      <c r="CL1596" s="279"/>
      <c r="CM1596" s="328"/>
      <c r="CN1596" s="290"/>
      <c r="CO1596" s="289"/>
      <c r="CP1596" s="279"/>
      <c r="CQ1596" s="328"/>
      <c r="CR1596" s="290"/>
      <c r="CS1596" s="289"/>
      <c r="CT1596" s="279"/>
      <c r="CU1596" s="328"/>
      <c r="CV1596" s="328"/>
      <c r="CW1596" s="290"/>
      <c r="CX1596" s="289"/>
      <c r="CY1596" s="279"/>
      <c r="CZ1596" s="328"/>
      <c r="DA1596" s="328"/>
      <c r="DB1596" s="290"/>
      <c r="DC1596" s="289"/>
      <c r="DD1596" s="279"/>
      <c r="DE1596" s="328"/>
      <c r="DF1596" s="328"/>
      <c r="DG1596" s="290"/>
      <c r="DH1596" s="289"/>
      <c r="DP1596" s="165"/>
      <c r="DQ1596" s="165"/>
      <c r="DR1596" s="165"/>
      <c r="ED1596" s="165"/>
      <c r="EE1596" s="165"/>
      <c r="EF1596" s="165"/>
      <c r="EG1596" s="165"/>
      <c r="EH1596" s="166"/>
      <c r="EI1596" s="166"/>
      <c r="EJ1596" s="164"/>
      <c r="EK1596" s="164"/>
      <c r="EL1596" s="278"/>
      <c r="EM1596" s="278"/>
      <c r="EN1596" s="278"/>
      <c r="EO1596" s="278"/>
      <c r="EP1596" s="278"/>
      <c r="EQ1596" s="278"/>
      <c r="ER1596" s="165"/>
      <c r="ES1596" s="166"/>
      <c r="ET1596" s="166"/>
      <c r="EU1596" s="166"/>
      <c r="EV1596" s="166"/>
      <c r="EW1596" s="166"/>
      <c r="EX1596" s="284"/>
    </row>
    <row r="1597" spans="1:154" ht="13" hidden="1" customHeight="1">
      <c r="A1597" s="160" t="s">
        <v>2003</v>
      </c>
      <c r="C1597" s="160">
        <v>661269</v>
      </c>
      <c r="D1597" s="160">
        <v>19278</v>
      </c>
      <c r="E1597" s="160" t="s">
        <v>686</v>
      </c>
      <c r="H1597" s="162" t="s">
        <v>348</v>
      </c>
      <c r="I1597" s="162" t="s">
        <v>997</v>
      </c>
      <c r="J1597" s="161">
        <v>28</v>
      </c>
      <c r="K1597" s="161">
        <v>1</v>
      </c>
      <c r="M1597" s="184" t="s">
        <v>837</v>
      </c>
      <c r="Z1597" s="163"/>
      <c r="AS1597" s="278"/>
      <c r="AT1597" s="278"/>
      <c r="AU1597" s="278"/>
      <c r="AV1597" s="278"/>
      <c r="AW1597" s="278"/>
      <c r="AX1597" s="278"/>
      <c r="AY1597" s="456"/>
      <c r="AZ1597" s="278"/>
      <c r="BA1597" s="278"/>
      <c r="BB1597" s="278"/>
      <c r="BC1597" s="278"/>
      <c r="BD1597" s="164"/>
      <c r="BE1597" s="164"/>
      <c r="BF1597" s="164"/>
      <c r="BG1597" s="164"/>
      <c r="BH1597" s="164"/>
      <c r="BI1597" s="164"/>
      <c r="BJ1597" s="165"/>
      <c r="BK1597" s="164"/>
      <c r="BL1597" s="165"/>
      <c r="BM1597" s="165"/>
      <c r="BN1597" s="165"/>
      <c r="BO1597" s="165"/>
      <c r="BP1597" s="165"/>
      <c r="BQ1597" s="165"/>
      <c r="BR1597" s="165"/>
      <c r="BS1597" s="284"/>
      <c r="BT1597" s="289"/>
      <c r="BU1597" s="279"/>
      <c r="BV1597" s="290"/>
      <c r="BW1597" s="289"/>
      <c r="BX1597" s="289"/>
      <c r="BY1597" s="289"/>
      <c r="BZ1597" s="289"/>
      <c r="CA1597" s="279"/>
      <c r="CB1597" s="290"/>
      <c r="CC1597" s="289"/>
      <c r="CD1597" s="279"/>
      <c r="CE1597" s="328"/>
      <c r="CF1597" s="290"/>
      <c r="CG1597" s="289"/>
      <c r="CH1597" s="279"/>
      <c r="CI1597" s="328"/>
      <c r="CJ1597" s="290"/>
      <c r="CK1597" s="289"/>
      <c r="CL1597" s="279"/>
      <c r="CM1597" s="328"/>
      <c r="CN1597" s="290"/>
      <c r="CO1597" s="289"/>
      <c r="CP1597" s="279"/>
      <c r="CQ1597" s="328"/>
      <c r="CR1597" s="290"/>
      <c r="CS1597" s="289"/>
      <c r="CT1597" s="279"/>
      <c r="CU1597" s="328"/>
      <c r="CV1597" s="328"/>
      <c r="CW1597" s="290"/>
      <c r="CX1597" s="289"/>
      <c r="CY1597" s="279"/>
      <c r="CZ1597" s="328"/>
      <c r="DA1597" s="328"/>
      <c r="DB1597" s="290"/>
      <c r="DC1597" s="289"/>
      <c r="DD1597" s="279"/>
      <c r="DE1597" s="328"/>
      <c r="DF1597" s="328"/>
      <c r="DG1597" s="290"/>
      <c r="DH1597" s="289"/>
      <c r="DI1597" s="284"/>
      <c r="DP1597" s="165"/>
      <c r="DQ1597" s="165"/>
      <c r="DR1597" s="165"/>
      <c r="ED1597" s="165"/>
      <c r="EE1597" s="165"/>
      <c r="EF1597" s="165"/>
      <c r="EG1597" s="165"/>
      <c r="EH1597" s="166"/>
      <c r="EI1597" s="165"/>
      <c r="EJ1597" s="164"/>
      <c r="EK1597" s="164"/>
      <c r="EL1597" s="278"/>
      <c r="EM1597" s="278"/>
      <c r="EN1597" s="278"/>
      <c r="EO1597" s="278"/>
      <c r="EP1597" s="278"/>
      <c r="EQ1597" s="278"/>
      <c r="ER1597" s="165"/>
      <c r="ES1597" s="166"/>
      <c r="ET1597" s="166"/>
      <c r="EU1597" s="166"/>
      <c r="EV1597" s="166"/>
      <c r="EW1597" s="166"/>
      <c r="EX1597" s="284"/>
    </row>
    <row r="1598" spans="1:154" ht="13" hidden="1" customHeight="1">
      <c r="A1598" s="160" t="s">
        <v>2003</v>
      </c>
      <c r="C1598" s="160">
        <v>641726</v>
      </c>
      <c r="D1598" s="160">
        <v>19345</v>
      </c>
      <c r="E1598" s="160" t="s">
        <v>3328</v>
      </c>
      <c r="H1598" s="162" t="s">
        <v>1751</v>
      </c>
      <c r="I1598" s="162" t="s">
        <v>1752</v>
      </c>
      <c r="J1598" s="161">
        <v>28</v>
      </c>
      <c r="K1598" s="161">
        <v>1</v>
      </c>
      <c r="M1598" s="184" t="s">
        <v>837</v>
      </c>
      <c r="Z1598" s="163"/>
      <c r="AS1598" s="278"/>
      <c r="AT1598" s="278"/>
      <c r="AU1598" s="278"/>
      <c r="AV1598" s="278"/>
      <c r="AW1598" s="278"/>
      <c r="AX1598" s="278"/>
      <c r="AY1598" s="456"/>
      <c r="AZ1598" s="278"/>
      <c r="BA1598" s="278"/>
      <c r="BB1598" s="278"/>
      <c r="BC1598" s="278"/>
      <c r="BD1598" s="164"/>
      <c r="BE1598" s="164"/>
      <c r="BF1598" s="164"/>
      <c r="BG1598" s="164"/>
      <c r="BH1598" s="164"/>
      <c r="BI1598" s="164"/>
      <c r="BJ1598" s="165"/>
      <c r="BK1598" s="164"/>
      <c r="BL1598" s="165"/>
      <c r="BM1598" s="165"/>
      <c r="BN1598" s="165"/>
      <c r="BO1598" s="165"/>
      <c r="BP1598" s="165"/>
      <c r="BQ1598" s="165"/>
      <c r="BR1598" s="165"/>
      <c r="BS1598" s="284"/>
      <c r="BT1598" s="289"/>
      <c r="BU1598" s="279"/>
      <c r="BV1598" s="290"/>
      <c r="BW1598" s="289"/>
      <c r="BX1598" s="289"/>
      <c r="BY1598" s="289"/>
      <c r="BZ1598" s="289"/>
      <c r="CA1598" s="279"/>
      <c r="CB1598" s="290"/>
      <c r="CC1598" s="289"/>
      <c r="CD1598" s="279"/>
      <c r="CE1598" s="328"/>
      <c r="CF1598" s="290"/>
      <c r="CG1598" s="289"/>
      <c r="CH1598" s="279"/>
      <c r="CI1598" s="328"/>
      <c r="CJ1598" s="290"/>
      <c r="CK1598" s="289"/>
      <c r="CL1598" s="279"/>
      <c r="CM1598" s="328"/>
      <c r="CN1598" s="290"/>
      <c r="CO1598" s="289"/>
      <c r="CP1598" s="279"/>
      <c r="CQ1598" s="328"/>
      <c r="CR1598" s="290"/>
      <c r="CS1598" s="289"/>
      <c r="CT1598" s="279"/>
      <c r="CU1598" s="328"/>
      <c r="CV1598" s="328"/>
      <c r="CW1598" s="290"/>
      <c r="CX1598" s="289"/>
      <c r="CY1598" s="279"/>
      <c r="CZ1598" s="328"/>
      <c r="DA1598" s="328"/>
      <c r="DB1598" s="290"/>
      <c r="DC1598" s="289"/>
      <c r="DD1598" s="279"/>
      <c r="DE1598" s="328"/>
      <c r="DF1598" s="328"/>
      <c r="DG1598" s="290"/>
      <c r="DH1598" s="289"/>
      <c r="DI1598" s="284"/>
      <c r="DP1598" s="165"/>
      <c r="DQ1598" s="165"/>
      <c r="DR1598" s="165"/>
      <c r="ED1598" s="165"/>
      <c r="EE1598" s="165"/>
      <c r="EF1598" s="165"/>
      <c r="EG1598" s="165"/>
      <c r="EH1598" s="166"/>
      <c r="EI1598" s="165"/>
      <c r="EJ1598" s="164"/>
      <c r="EK1598" s="164"/>
      <c r="EL1598" s="278"/>
      <c r="EM1598" s="278"/>
      <c r="EN1598" s="278"/>
      <c r="EO1598" s="278"/>
      <c r="EP1598" s="278"/>
      <c r="EQ1598" s="278"/>
      <c r="ER1598" s="165"/>
      <c r="ES1598" s="166"/>
      <c r="ET1598" s="166"/>
      <c r="EU1598" s="166"/>
      <c r="EV1598" s="166"/>
      <c r="EW1598" s="166"/>
      <c r="EX1598" s="284"/>
    </row>
    <row r="1599" spans="1:154" ht="13" hidden="1" customHeight="1">
      <c r="A1599" s="160" t="s">
        <v>2003</v>
      </c>
      <c r="B1599" s="160">
        <v>11286</v>
      </c>
      <c r="D1599" s="160">
        <v>19454</v>
      </c>
      <c r="H1599" s="162" t="s">
        <v>2368</v>
      </c>
      <c r="I1599" s="162" t="s">
        <v>596</v>
      </c>
      <c r="J1599" s="161"/>
      <c r="K1599" s="161">
        <v>1</v>
      </c>
      <c r="M1599" s="184" t="s">
        <v>837</v>
      </c>
      <c r="Z1599" s="163"/>
      <c r="BT1599" s="289"/>
      <c r="BU1599" s="279"/>
      <c r="BV1599" s="290"/>
      <c r="BW1599" s="289"/>
      <c r="BX1599" s="289"/>
      <c r="BY1599" s="289"/>
      <c r="BZ1599" s="289"/>
      <c r="CA1599" s="279"/>
      <c r="CB1599" s="290"/>
      <c r="CC1599" s="289"/>
      <c r="CD1599" s="279"/>
      <c r="CE1599" s="328"/>
      <c r="CF1599" s="290"/>
      <c r="CG1599" s="289"/>
      <c r="CH1599" s="279"/>
      <c r="CI1599" s="328"/>
      <c r="CJ1599" s="290"/>
      <c r="CK1599" s="289"/>
      <c r="CL1599" s="279"/>
      <c r="CM1599" s="328"/>
      <c r="CN1599" s="290"/>
      <c r="CO1599" s="289"/>
      <c r="CP1599" s="279"/>
      <c r="CQ1599" s="328"/>
      <c r="CR1599" s="290"/>
      <c r="CS1599" s="289"/>
      <c r="CT1599" s="279"/>
      <c r="CU1599" s="328"/>
      <c r="CV1599" s="328"/>
      <c r="CW1599" s="290"/>
      <c r="CX1599" s="289"/>
      <c r="CY1599" s="279"/>
      <c r="CZ1599" s="328"/>
      <c r="DA1599" s="328"/>
      <c r="DB1599" s="290"/>
      <c r="DC1599" s="289"/>
      <c r="DD1599" s="279"/>
      <c r="DE1599" s="328"/>
      <c r="DF1599" s="328"/>
      <c r="DG1599" s="290"/>
      <c r="DH1599" s="289"/>
      <c r="DP1599" s="165"/>
      <c r="DQ1599" s="165"/>
      <c r="DR1599" s="165"/>
      <c r="ED1599" s="165"/>
      <c r="EE1599" s="165"/>
      <c r="EF1599" s="165"/>
      <c r="EG1599" s="165"/>
      <c r="EH1599" s="166"/>
      <c r="EI1599" s="166"/>
      <c r="EJ1599" s="164"/>
      <c r="EK1599" s="164"/>
      <c r="EL1599" s="278"/>
      <c r="EM1599" s="278"/>
      <c r="EN1599" s="278"/>
      <c r="EO1599" s="278"/>
      <c r="EP1599" s="278"/>
      <c r="EQ1599" s="278"/>
      <c r="ER1599" s="165"/>
      <c r="ES1599" s="166"/>
      <c r="ET1599" s="166"/>
      <c r="EU1599" s="166"/>
      <c r="EV1599" s="166"/>
      <c r="EW1599" s="166"/>
      <c r="EX1599" s="284"/>
    </row>
    <row r="1600" spans="1:154" ht="13" hidden="1" customHeight="1">
      <c r="A1600" s="160" t="s">
        <v>2003</v>
      </c>
      <c r="B1600" s="160">
        <v>11144</v>
      </c>
      <c r="D1600" s="160">
        <v>19482</v>
      </c>
      <c r="E1600" s="160" t="s">
        <v>3328</v>
      </c>
      <c r="H1600" s="162" t="s">
        <v>2371</v>
      </c>
      <c r="I1600" s="162" t="s">
        <v>136</v>
      </c>
      <c r="J1600" s="161">
        <v>29</v>
      </c>
      <c r="K1600" s="161">
        <v>1</v>
      </c>
      <c r="M1600" s="184" t="s">
        <v>46</v>
      </c>
      <c r="Z1600" s="163"/>
      <c r="BT1600" s="289"/>
      <c r="BU1600" s="279"/>
      <c r="BV1600" s="290"/>
      <c r="BW1600" s="289"/>
      <c r="BX1600" s="289"/>
      <c r="BY1600" s="289"/>
      <c r="BZ1600" s="289"/>
      <c r="CA1600" s="279"/>
      <c r="CB1600" s="290"/>
      <c r="CC1600" s="289"/>
      <c r="CD1600" s="279"/>
      <c r="CE1600" s="328"/>
      <c r="CF1600" s="290"/>
      <c r="CG1600" s="289"/>
      <c r="CH1600" s="279"/>
      <c r="CI1600" s="328"/>
      <c r="CJ1600" s="290"/>
      <c r="CK1600" s="289"/>
      <c r="CL1600" s="279"/>
      <c r="CM1600" s="328"/>
      <c r="CN1600" s="290"/>
      <c r="CO1600" s="289"/>
      <c r="CP1600" s="279"/>
      <c r="CQ1600" s="328"/>
      <c r="CR1600" s="290"/>
      <c r="CS1600" s="289"/>
      <c r="CT1600" s="279"/>
      <c r="CU1600" s="328"/>
      <c r="CV1600" s="328"/>
      <c r="CW1600" s="290"/>
      <c r="CX1600" s="289"/>
      <c r="CY1600" s="279"/>
      <c r="CZ1600" s="328"/>
      <c r="DA1600" s="328"/>
      <c r="DB1600" s="290"/>
      <c r="DC1600" s="289"/>
      <c r="DD1600" s="279"/>
      <c r="DE1600" s="328"/>
      <c r="DF1600" s="328"/>
      <c r="DG1600" s="290"/>
      <c r="DH1600" s="289"/>
      <c r="DP1600" s="165"/>
      <c r="DQ1600" s="165"/>
      <c r="DR1600" s="165"/>
      <c r="ED1600" s="165"/>
      <c r="EE1600" s="165"/>
      <c r="EF1600" s="165"/>
      <c r="EG1600" s="165"/>
      <c r="EH1600" s="166"/>
      <c r="EI1600" s="166"/>
      <c r="EJ1600" s="164"/>
      <c r="EK1600" s="164"/>
      <c r="EL1600" s="278"/>
      <c r="EM1600" s="278"/>
      <c r="EN1600" s="278"/>
      <c r="EO1600" s="278"/>
      <c r="EP1600" s="278"/>
      <c r="EQ1600" s="278"/>
      <c r="ER1600" s="165"/>
      <c r="ES1600" s="166"/>
      <c r="ET1600" s="166"/>
      <c r="EU1600" s="166"/>
      <c r="EV1600" s="166"/>
      <c r="EW1600" s="166"/>
      <c r="EX1600" s="284"/>
    </row>
    <row r="1601" spans="1:154" ht="13" hidden="1" customHeight="1">
      <c r="A1601" s="160" t="s">
        <v>2003</v>
      </c>
      <c r="B1601" s="160">
        <v>11592</v>
      </c>
      <c r="D1601" s="160">
        <v>19487</v>
      </c>
      <c r="H1601" s="168" t="s">
        <v>1275</v>
      </c>
      <c r="I1601" s="169" t="s">
        <v>315</v>
      </c>
      <c r="J1601" s="170"/>
      <c r="K1601" s="161">
        <v>1</v>
      </c>
      <c r="M1601" s="184" t="s">
        <v>46</v>
      </c>
      <c r="Z1601" s="163"/>
      <c r="BT1601" s="289"/>
      <c r="BU1601" s="279"/>
      <c r="BV1601" s="290"/>
      <c r="BW1601" s="289"/>
      <c r="BX1601" s="289"/>
      <c r="BY1601" s="289"/>
      <c r="BZ1601" s="289"/>
      <c r="CA1601" s="279"/>
      <c r="CB1601" s="290"/>
      <c r="CC1601" s="289"/>
      <c r="CD1601" s="279"/>
      <c r="CE1601" s="328"/>
      <c r="CF1601" s="290"/>
      <c r="CG1601" s="289"/>
      <c r="CH1601" s="279"/>
      <c r="CI1601" s="328"/>
      <c r="CJ1601" s="290"/>
      <c r="CK1601" s="289"/>
      <c r="CL1601" s="279"/>
      <c r="CM1601" s="328"/>
      <c r="CN1601" s="290"/>
      <c r="CO1601" s="289"/>
      <c r="CP1601" s="279"/>
      <c r="CQ1601" s="328"/>
      <c r="CR1601" s="290"/>
      <c r="CS1601" s="289"/>
      <c r="CT1601" s="279"/>
      <c r="CU1601" s="328"/>
      <c r="CV1601" s="328"/>
      <c r="CW1601" s="290"/>
      <c r="CX1601" s="289"/>
      <c r="CY1601" s="279"/>
      <c r="CZ1601" s="328"/>
      <c r="DA1601" s="328"/>
      <c r="DB1601" s="290"/>
      <c r="DC1601" s="289"/>
      <c r="DD1601" s="279"/>
      <c r="DE1601" s="328"/>
      <c r="DF1601" s="328"/>
      <c r="DG1601" s="290"/>
      <c r="DH1601" s="289"/>
      <c r="DP1601" s="165"/>
      <c r="DQ1601" s="165"/>
      <c r="DR1601" s="165"/>
      <c r="ED1601" s="165"/>
      <c r="EE1601" s="165"/>
      <c r="EF1601" s="165"/>
      <c r="EG1601" s="165"/>
      <c r="EH1601" s="166"/>
      <c r="EI1601" s="166"/>
      <c r="EJ1601" s="164"/>
      <c r="EK1601" s="164"/>
      <c r="EL1601" s="278"/>
      <c r="EM1601" s="278"/>
      <c r="EN1601" s="278"/>
      <c r="EO1601" s="278"/>
      <c r="EP1601" s="278"/>
      <c r="EQ1601" s="278"/>
      <c r="ER1601" s="165"/>
      <c r="ES1601" s="166"/>
      <c r="ET1601" s="166"/>
      <c r="EU1601" s="166"/>
      <c r="EV1601" s="166"/>
      <c r="EW1601" s="166"/>
      <c r="EX1601" s="284"/>
    </row>
    <row r="1602" spans="1:154" ht="13" hidden="1" customHeight="1">
      <c r="A1602" s="160" t="s">
        <v>2003</v>
      </c>
      <c r="B1602" s="160">
        <v>12595</v>
      </c>
      <c r="D1602" s="160">
        <v>19493</v>
      </c>
      <c r="H1602" s="162" t="s">
        <v>279</v>
      </c>
      <c r="I1602" s="162" t="s">
        <v>174</v>
      </c>
      <c r="K1602" s="161">
        <v>1</v>
      </c>
      <c r="M1602" s="184" t="s">
        <v>837</v>
      </c>
      <c r="Z1602" s="163"/>
      <c r="BT1602" s="289"/>
      <c r="BU1602" s="279"/>
      <c r="BV1602" s="290"/>
      <c r="BW1602" s="289"/>
      <c r="BX1602" s="289"/>
      <c r="BY1602" s="289"/>
      <c r="BZ1602" s="289"/>
      <c r="CA1602" s="279"/>
      <c r="CB1602" s="290"/>
      <c r="CC1602" s="289"/>
      <c r="CD1602" s="279"/>
      <c r="CE1602" s="328"/>
      <c r="CF1602" s="290"/>
      <c r="CG1602" s="289"/>
      <c r="CH1602" s="279"/>
      <c r="CI1602" s="328"/>
      <c r="CJ1602" s="290"/>
      <c r="CK1602" s="289"/>
      <c r="CL1602" s="279"/>
      <c r="CM1602" s="328"/>
      <c r="CN1602" s="290"/>
      <c r="CO1602" s="289"/>
      <c r="CP1602" s="279"/>
      <c r="CQ1602" s="328"/>
      <c r="CR1602" s="290"/>
      <c r="CS1602" s="289"/>
      <c r="CT1602" s="279"/>
      <c r="CU1602" s="328"/>
      <c r="CV1602" s="328"/>
      <c r="CW1602" s="290"/>
      <c r="CX1602" s="289"/>
      <c r="CY1602" s="279"/>
      <c r="CZ1602" s="328"/>
      <c r="DA1602" s="328"/>
      <c r="DB1602" s="290"/>
      <c r="DC1602" s="289"/>
      <c r="DD1602" s="279"/>
      <c r="DE1602" s="328"/>
      <c r="DF1602" s="328"/>
      <c r="DG1602" s="290"/>
      <c r="DH1602" s="289"/>
      <c r="DP1602" s="165"/>
      <c r="DQ1602" s="165"/>
      <c r="DR1602" s="165"/>
      <c r="ED1602" s="165"/>
      <c r="EE1602" s="165"/>
      <c r="EF1602" s="165"/>
      <c r="EG1602" s="165"/>
      <c r="EH1602" s="166"/>
      <c r="EI1602" s="166"/>
      <c r="EJ1602" s="164"/>
      <c r="EK1602" s="164"/>
      <c r="EL1602" s="278"/>
      <c r="EM1602" s="278"/>
      <c r="EN1602" s="278"/>
      <c r="EO1602" s="278"/>
      <c r="EP1602" s="278"/>
      <c r="EQ1602" s="278"/>
      <c r="ER1602" s="165"/>
      <c r="ES1602" s="166"/>
      <c r="ET1602" s="166"/>
      <c r="EU1602" s="166"/>
      <c r="EV1602" s="166"/>
      <c r="EW1602" s="166"/>
      <c r="EX1602" s="284"/>
    </row>
    <row r="1603" spans="1:154" ht="13" hidden="1" customHeight="1">
      <c r="A1603" s="160" t="s">
        <v>2003</v>
      </c>
      <c r="B1603" s="160">
        <v>11674</v>
      </c>
      <c r="D1603" s="160">
        <v>19541</v>
      </c>
      <c r="H1603" s="162" t="s">
        <v>967</v>
      </c>
      <c r="I1603" s="162" t="s">
        <v>217</v>
      </c>
      <c r="J1603" s="161"/>
      <c r="K1603" s="161">
        <v>1</v>
      </c>
      <c r="M1603" s="184" t="s">
        <v>837</v>
      </c>
      <c r="Z1603" s="163"/>
      <c r="BT1603" s="289"/>
      <c r="BU1603" s="279"/>
      <c r="BV1603" s="290"/>
      <c r="BW1603" s="289"/>
      <c r="BX1603" s="289"/>
      <c r="BY1603" s="289"/>
      <c r="BZ1603" s="289"/>
      <c r="CA1603" s="279"/>
      <c r="CB1603" s="290"/>
      <c r="CC1603" s="289"/>
      <c r="CD1603" s="279"/>
      <c r="CE1603" s="328"/>
      <c r="CF1603" s="290"/>
      <c r="CG1603" s="289"/>
      <c r="CH1603" s="279"/>
      <c r="CI1603" s="328"/>
      <c r="CJ1603" s="290"/>
      <c r="CK1603" s="289"/>
      <c r="CL1603" s="279"/>
      <c r="CM1603" s="328"/>
      <c r="CN1603" s="290"/>
      <c r="CO1603" s="289"/>
      <c r="CP1603" s="279"/>
      <c r="CQ1603" s="328"/>
      <c r="CR1603" s="290"/>
      <c r="CS1603" s="289"/>
      <c r="CT1603" s="279"/>
      <c r="CU1603" s="328"/>
      <c r="CV1603" s="328"/>
      <c r="CW1603" s="290"/>
      <c r="CX1603" s="289"/>
      <c r="CY1603" s="279"/>
      <c r="CZ1603" s="328"/>
      <c r="DA1603" s="328"/>
      <c r="DB1603" s="290"/>
      <c r="DC1603" s="289"/>
      <c r="DD1603" s="279"/>
      <c r="DE1603" s="328"/>
      <c r="DF1603" s="328"/>
      <c r="DG1603" s="290"/>
      <c r="DH1603" s="289"/>
      <c r="DP1603" s="165"/>
      <c r="DQ1603" s="165"/>
      <c r="DR1603" s="165"/>
      <c r="ED1603" s="165"/>
      <c r="EE1603" s="165"/>
      <c r="EF1603" s="165"/>
      <c r="EG1603" s="165"/>
      <c r="EH1603" s="166"/>
      <c r="EI1603" s="166"/>
      <c r="EJ1603" s="164"/>
      <c r="EK1603" s="164"/>
      <c r="EL1603" s="278"/>
      <c r="EM1603" s="278"/>
      <c r="EN1603" s="278"/>
      <c r="EO1603" s="278"/>
      <c r="EP1603" s="278"/>
      <c r="EQ1603" s="278"/>
      <c r="ER1603" s="165"/>
      <c r="ES1603" s="166"/>
      <c r="ET1603" s="166"/>
      <c r="EU1603" s="166"/>
      <c r="EV1603" s="166"/>
      <c r="EW1603" s="166"/>
      <c r="EX1603" s="284"/>
    </row>
    <row r="1604" spans="1:154" ht="13" hidden="1" customHeight="1">
      <c r="A1604" s="160" t="s">
        <v>2003</v>
      </c>
      <c r="B1604" s="160">
        <v>11601</v>
      </c>
      <c r="D1604" s="160">
        <v>19545</v>
      </c>
      <c r="H1604" s="162" t="s">
        <v>2377</v>
      </c>
      <c r="I1604" s="162" t="s">
        <v>532</v>
      </c>
      <c r="J1604" s="161"/>
      <c r="K1604" s="161">
        <v>1</v>
      </c>
      <c r="M1604" s="184" t="s">
        <v>837</v>
      </c>
      <c r="Z1604" s="163"/>
      <c r="BT1604" s="289"/>
      <c r="BU1604" s="279"/>
      <c r="BV1604" s="290"/>
      <c r="BW1604" s="289"/>
      <c r="BX1604" s="289"/>
      <c r="BY1604" s="289"/>
      <c r="BZ1604" s="289"/>
      <c r="CA1604" s="279"/>
      <c r="CB1604" s="290"/>
      <c r="CC1604" s="289"/>
      <c r="CD1604" s="279"/>
      <c r="CE1604" s="328"/>
      <c r="CF1604" s="290"/>
      <c r="CG1604" s="289"/>
      <c r="CH1604" s="279"/>
      <c r="CI1604" s="328"/>
      <c r="CJ1604" s="290"/>
      <c r="CK1604" s="289"/>
      <c r="CL1604" s="279"/>
      <c r="CM1604" s="328"/>
      <c r="CN1604" s="290"/>
      <c r="CO1604" s="289"/>
      <c r="CP1604" s="279"/>
      <c r="CQ1604" s="328"/>
      <c r="CR1604" s="290"/>
      <c r="CS1604" s="289"/>
      <c r="CT1604" s="279"/>
      <c r="CU1604" s="328"/>
      <c r="CV1604" s="328"/>
      <c r="CW1604" s="290"/>
      <c r="CX1604" s="289"/>
      <c r="CY1604" s="279"/>
      <c r="CZ1604" s="328"/>
      <c r="DA1604" s="328"/>
      <c r="DB1604" s="290"/>
      <c r="DC1604" s="289"/>
      <c r="DD1604" s="279"/>
      <c r="DE1604" s="328"/>
      <c r="DF1604" s="328"/>
      <c r="DG1604" s="290"/>
      <c r="DH1604" s="289"/>
      <c r="DP1604" s="165"/>
      <c r="DQ1604" s="165"/>
      <c r="DR1604" s="165"/>
      <c r="ED1604" s="165"/>
      <c r="EE1604" s="165"/>
      <c r="EF1604" s="165"/>
      <c r="EG1604" s="165"/>
      <c r="EH1604" s="166"/>
      <c r="EI1604" s="166"/>
      <c r="EJ1604" s="164"/>
      <c r="EK1604" s="164"/>
      <c r="EL1604" s="278"/>
      <c r="EM1604" s="278"/>
      <c r="EN1604" s="278"/>
      <c r="EO1604" s="278"/>
      <c r="EP1604" s="278"/>
      <c r="EQ1604" s="278"/>
      <c r="ER1604" s="165"/>
      <c r="ES1604" s="166"/>
      <c r="ET1604" s="166"/>
      <c r="EU1604" s="166"/>
      <c r="EV1604" s="166"/>
      <c r="EW1604" s="166"/>
      <c r="EX1604" s="284"/>
    </row>
    <row r="1605" spans="1:154" ht="13" hidden="1" customHeight="1">
      <c r="A1605" s="160" t="s">
        <v>2003</v>
      </c>
      <c r="C1605" s="160">
        <v>641582</v>
      </c>
      <c r="D1605" s="160">
        <v>19647</v>
      </c>
      <c r="E1605" s="160" t="s">
        <v>164</v>
      </c>
      <c r="H1605" s="162" t="s">
        <v>1703</v>
      </c>
      <c r="I1605" s="162" t="s">
        <v>531</v>
      </c>
      <c r="J1605" s="161">
        <v>29</v>
      </c>
      <c r="K1605" s="161">
        <v>1</v>
      </c>
      <c r="M1605" s="184" t="s">
        <v>837</v>
      </c>
      <c r="Z1605" s="163"/>
      <c r="AS1605" s="278"/>
      <c r="AT1605" s="278"/>
      <c r="AU1605" s="278"/>
      <c r="AV1605" s="278"/>
      <c r="AW1605" s="278"/>
      <c r="AX1605" s="278"/>
      <c r="AY1605" s="456"/>
      <c r="AZ1605" s="278"/>
      <c r="BA1605" s="278"/>
      <c r="BB1605" s="278"/>
      <c r="BC1605" s="278"/>
      <c r="BD1605" s="164"/>
      <c r="BE1605" s="164"/>
      <c r="BF1605" s="164"/>
      <c r="BG1605" s="164"/>
      <c r="BH1605" s="164"/>
      <c r="BI1605" s="164"/>
      <c r="BJ1605" s="165"/>
      <c r="BK1605" s="164"/>
      <c r="BL1605" s="165"/>
      <c r="BM1605" s="165"/>
      <c r="BN1605" s="165"/>
      <c r="BO1605" s="165"/>
      <c r="BP1605" s="165"/>
      <c r="BQ1605" s="165"/>
      <c r="BR1605" s="165"/>
      <c r="BS1605" s="284"/>
      <c r="BT1605" s="289"/>
      <c r="BU1605" s="279"/>
      <c r="BV1605" s="290"/>
      <c r="BW1605" s="289"/>
      <c r="BX1605" s="289"/>
      <c r="BY1605" s="289"/>
      <c r="BZ1605" s="289"/>
      <c r="CA1605" s="279"/>
      <c r="CB1605" s="290"/>
      <c r="CC1605" s="289"/>
      <c r="CD1605" s="279"/>
      <c r="CE1605" s="328"/>
      <c r="CF1605" s="290"/>
      <c r="CG1605" s="289"/>
      <c r="CH1605" s="279"/>
      <c r="CI1605" s="328"/>
      <c r="CJ1605" s="290"/>
      <c r="CK1605" s="289"/>
      <c r="CL1605" s="279"/>
      <c r="CM1605" s="328"/>
      <c r="CN1605" s="290"/>
      <c r="CO1605" s="289"/>
      <c r="CP1605" s="279"/>
      <c r="CQ1605" s="328"/>
      <c r="CR1605" s="290"/>
      <c r="CS1605" s="289"/>
      <c r="CT1605" s="279"/>
      <c r="CU1605" s="328"/>
      <c r="CV1605" s="328"/>
      <c r="CW1605" s="290"/>
      <c r="CX1605" s="289"/>
      <c r="CY1605" s="279"/>
      <c r="CZ1605" s="328"/>
      <c r="DA1605" s="328"/>
      <c r="DB1605" s="290"/>
      <c r="DC1605" s="289"/>
      <c r="DD1605" s="279"/>
      <c r="DE1605" s="328"/>
      <c r="DF1605" s="328"/>
      <c r="DG1605" s="290"/>
      <c r="DH1605" s="289"/>
      <c r="DI1605" s="284"/>
      <c r="DP1605" s="165"/>
      <c r="DQ1605" s="165"/>
      <c r="DR1605" s="165"/>
      <c r="ED1605" s="165"/>
      <c r="EE1605" s="165"/>
      <c r="EF1605" s="165"/>
      <c r="EG1605" s="165"/>
      <c r="EH1605" s="166"/>
      <c r="EI1605" s="165"/>
      <c r="EJ1605" s="164"/>
      <c r="EK1605" s="164"/>
      <c r="EL1605" s="278"/>
      <c r="EM1605" s="278"/>
      <c r="EN1605" s="278"/>
      <c r="EO1605" s="278"/>
      <c r="EP1605" s="278"/>
      <c r="EQ1605" s="278"/>
      <c r="ER1605" s="165"/>
      <c r="ES1605" s="166"/>
      <c r="ET1605" s="166"/>
      <c r="EU1605" s="166"/>
      <c r="EV1605" s="166"/>
      <c r="EW1605" s="166"/>
      <c r="EX1605" s="284"/>
    </row>
    <row r="1606" spans="1:154" ht="13" hidden="1" customHeight="1">
      <c r="A1606" s="160" t="s">
        <v>2003</v>
      </c>
      <c r="B1606" s="160">
        <v>10847</v>
      </c>
      <c r="D1606" s="160">
        <v>19665</v>
      </c>
      <c r="H1606" s="168" t="s">
        <v>258</v>
      </c>
      <c r="I1606" s="169" t="s">
        <v>547</v>
      </c>
      <c r="J1606" s="170"/>
      <c r="K1606" s="161">
        <v>1</v>
      </c>
      <c r="M1606" s="184" t="s">
        <v>837</v>
      </c>
      <c r="Z1606" s="163"/>
      <c r="BT1606" s="289"/>
      <c r="BU1606" s="279"/>
      <c r="BV1606" s="290"/>
      <c r="BW1606" s="289"/>
      <c r="BX1606" s="289"/>
      <c r="BY1606" s="289"/>
      <c r="BZ1606" s="289"/>
      <c r="CA1606" s="279"/>
      <c r="CB1606" s="290"/>
      <c r="CC1606" s="289"/>
      <c r="CD1606" s="279"/>
      <c r="CE1606" s="328"/>
      <c r="CF1606" s="290"/>
      <c r="CG1606" s="289"/>
      <c r="CH1606" s="279"/>
      <c r="CI1606" s="328"/>
      <c r="CJ1606" s="290"/>
      <c r="CK1606" s="289"/>
      <c r="CL1606" s="279"/>
      <c r="CM1606" s="328"/>
      <c r="CN1606" s="290"/>
      <c r="CO1606" s="289"/>
      <c r="CP1606" s="279"/>
      <c r="CQ1606" s="328"/>
      <c r="CR1606" s="290"/>
      <c r="CS1606" s="289"/>
      <c r="CT1606" s="279"/>
      <c r="CU1606" s="328"/>
      <c r="CV1606" s="328"/>
      <c r="CW1606" s="290"/>
      <c r="CX1606" s="289"/>
      <c r="CY1606" s="279"/>
      <c r="CZ1606" s="328"/>
      <c r="DA1606" s="328"/>
      <c r="DB1606" s="290"/>
      <c r="DC1606" s="289"/>
      <c r="DD1606" s="279"/>
      <c r="DE1606" s="328"/>
      <c r="DF1606" s="328"/>
      <c r="DG1606" s="290"/>
      <c r="DH1606" s="289"/>
      <c r="DP1606" s="165"/>
      <c r="DQ1606" s="165"/>
      <c r="DR1606" s="165"/>
      <c r="ED1606" s="165"/>
      <c r="EE1606" s="165"/>
      <c r="EF1606" s="165"/>
      <c r="EG1606" s="165"/>
      <c r="EH1606" s="166"/>
      <c r="EI1606" s="166"/>
      <c r="EJ1606" s="164"/>
      <c r="EK1606" s="164"/>
      <c r="EL1606" s="278"/>
      <c r="EM1606" s="278"/>
      <c r="EN1606" s="278"/>
      <c r="EO1606" s="278"/>
      <c r="EP1606" s="278"/>
      <c r="EQ1606" s="278"/>
      <c r="ER1606" s="165"/>
      <c r="ES1606" s="166"/>
      <c r="ET1606" s="166"/>
      <c r="EU1606" s="166"/>
      <c r="EV1606" s="166"/>
      <c r="EW1606" s="166"/>
      <c r="EX1606" s="284"/>
    </row>
    <row r="1607" spans="1:154" ht="13" hidden="1" customHeight="1">
      <c r="A1607" s="160" t="s">
        <v>2003</v>
      </c>
      <c r="B1607" s="160">
        <v>12264</v>
      </c>
      <c r="D1607" s="160">
        <v>19868</v>
      </c>
      <c r="H1607" s="162" t="s">
        <v>2396</v>
      </c>
      <c r="I1607" s="162" t="s">
        <v>260</v>
      </c>
      <c r="J1607" s="161"/>
      <c r="K1607" s="161">
        <v>1</v>
      </c>
      <c r="M1607" s="184" t="s">
        <v>837</v>
      </c>
      <c r="Z1607" s="163"/>
      <c r="BT1607" s="289"/>
      <c r="BU1607" s="279"/>
      <c r="BV1607" s="290"/>
      <c r="BW1607" s="289"/>
      <c r="BX1607" s="289"/>
      <c r="BY1607" s="289"/>
      <c r="BZ1607" s="289"/>
      <c r="CA1607" s="279"/>
      <c r="CB1607" s="290"/>
      <c r="CC1607" s="289"/>
      <c r="CD1607" s="279"/>
      <c r="CE1607" s="328"/>
      <c r="CF1607" s="290"/>
      <c r="CG1607" s="289"/>
      <c r="CH1607" s="279"/>
      <c r="CI1607" s="328"/>
      <c r="CJ1607" s="290"/>
      <c r="CK1607" s="289"/>
      <c r="CL1607" s="279"/>
      <c r="CM1607" s="328"/>
      <c r="CN1607" s="290"/>
      <c r="CO1607" s="289"/>
      <c r="CP1607" s="279"/>
      <c r="CQ1607" s="328"/>
      <c r="CR1607" s="290"/>
      <c r="CS1607" s="289"/>
      <c r="CT1607" s="279"/>
      <c r="CU1607" s="328"/>
      <c r="CV1607" s="328"/>
      <c r="CW1607" s="290"/>
      <c r="CX1607" s="289"/>
      <c r="CY1607" s="279"/>
      <c r="CZ1607" s="328"/>
      <c r="DA1607" s="328"/>
      <c r="DB1607" s="290"/>
      <c r="DC1607" s="289"/>
      <c r="DD1607" s="279"/>
      <c r="DE1607" s="328"/>
      <c r="DF1607" s="328"/>
      <c r="DG1607" s="290"/>
      <c r="DH1607" s="289"/>
      <c r="DP1607" s="165"/>
      <c r="DQ1607" s="165"/>
      <c r="DR1607" s="165"/>
      <c r="ED1607" s="165"/>
      <c r="EE1607" s="165"/>
      <c r="EF1607" s="165"/>
      <c r="EG1607" s="165"/>
      <c r="EH1607" s="166"/>
      <c r="EI1607" s="166"/>
      <c r="EJ1607" s="164"/>
      <c r="EK1607" s="164"/>
      <c r="EL1607" s="278"/>
      <c r="EM1607" s="278"/>
      <c r="EN1607" s="278"/>
      <c r="EO1607" s="278"/>
      <c r="EP1607" s="278"/>
      <c r="EQ1607" s="278"/>
      <c r="ER1607" s="165"/>
      <c r="ES1607" s="166"/>
      <c r="ET1607" s="166"/>
      <c r="EU1607" s="166"/>
      <c r="EV1607" s="166"/>
      <c r="EW1607" s="166"/>
      <c r="EX1607" s="284"/>
    </row>
    <row r="1608" spans="1:154" ht="13" hidden="1" customHeight="1">
      <c r="A1608" s="160" t="s">
        <v>2003</v>
      </c>
      <c r="B1608" s="160">
        <v>11667</v>
      </c>
      <c r="C1608" s="160">
        <v>656353</v>
      </c>
      <c r="D1608" s="160">
        <v>19871</v>
      </c>
      <c r="E1608" s="160" t="s">
        <v>17</v>
      </c>
      <c r="H1608" s="162" t="s">
        <v>1679</v>
      </c>
      <c r="I1608" s="162" t="s">
        <v>578</v>
      </c>
      <c r="J1608" s="161">
        <v>28</v>
      </c>
      <c r="K1608" s="161">
        <v>1</v>
      </c>
      <c r="M1608" s="184" t="s">
        <v>46</v>
      </c>
      <c r="Z1608" s="163"/>
      <c r="AS1608" s="278"/>
      <c r="AT1608" s="278"/>
      <c r="AU1608" s="278"/>
      <c r="AV1608" s="278"/>
      <c r="AW1608" s="278"/>
      <c r="AX1608" s="278"/>
      <c r="AY1608" s="456"/>
      <c r="AZ1608" s="278"/>
      <c r="BA1608" s="278"/>
      <c r="BB1608" s="278"/>
      <c r="BC1608" s="278"/>
      <c r="BD1608" s="164"/>
      <c r="BE1608" s="164"/>
      <c r="BF1608" s="164"/>
      <c r="BG1608" s="164"/>
      <c r="BH1608" s="164"/>
      <c r="BI1608" s="164"/>
      <c r="BJ1608" s="165"/>
      <c r="BK1608" s="164"/>
      <c r="BL1608" s="165"/>
      <c r="BM1608" s="165"/>
      <c r="BN1608" s="165"/>
      <c r="BO1608" s="165"/>
      <c r="BP1608" s="165"/>
      <c r="BQ1608" s="165"/>
      <c r="BR1608" s="165"/>
      <c r="BS1608" s="284"/>
      <c r="BT1608" s="289"/>
      <c r="BU1608" s="279"/>
      <c r="BV1608" s="290"/>
      <c r="BW1608" s="289"/>
      <c r="BX1608" s="289"/>
      <c r="BY1608" s="289"/>
      <c r="BZ1608" s="289"/>
      <c r="CA1608" s="279"/>
      <c r="CB1608" s="290"/>
      <c r="CC1608" s="289"/>
      <c r="CD1608" s="279"/>
      <c r="CE1608" s="328"/>
      <c r="CF1608" s="290"/>
      <c r="CG1608" s="289"/>
      <c r="CH1608" s="279"/>
      <c r="CI1608" s="328"/>
      <c r="CJ1608" s="290"/>
      <c r="CK1608" s="289"/>
      <c r="CL1608" s="279"/>
      <c r="CM1608" s="328"/>
      <c r="CN1608" s="290"/>
      <c r="CO1608" s="289"/>
      <c r="CP1608" s="279"/>
      <c r="CQ1608" s="328"/>
      <c r="CR1608" s="290"/>
      <c r="CS1608" s="289"/>
      <c r="CT1608" s="279"/>
      <c r="CU1608" s="328"/>
      <c r="CV1608" s="328"/>
      <c r="CW1608" s="290"/>
      <c r="CX1608" s="289"/>
      <c r="CY1608" s="279"/>
      <c r="CZ1608" s="328"/>
      <c r="DA1608" s="328"/>
      <c r="DB1608" s="290"/>
      <c r="DC1608" s="289"/>
      <c r="DD1608" s="279"/>
      <c r="DE1608" s="328"/>
      <c r="DF1608" s="328"/>
      <c r="DG1608" s="290"/>
      <c r="DH1608" s="289"/>
      <c r="DI1608" s="284"/>
      <c r="DP1608" s="165"/>
      <c r="DQ1608" s="165"/>
      <c r="DR1608" s="165"/>
      <c r="ED1608" s="165"/>
      <c r="EE1608" s="165"/>
      <c r="EF1608" s="165"/>
      <c r="EG1608" s="165"/>
      <c r="EH1608" s="166"/>
      <c r="EI1608" s="165"/>
      <c r="EJ1608" s="164"/>
      <c r="EK1608" s="164"/>
      <c r="EL1608" s="278"/>
      <c r="EM1608" s="278"/>
      <c r="EN1608" s="278"/>
      <c r="EO1608" s="278"/>
      <c r="EP1608" s="278"/>
      <c r="EQ1608" s="278"/>
      <c r="ER1608" s="165"/>
      <c r="ES1608" s="166"/>
      <c r="ET1608" s="166"/>
      <c r="EU1608" s="166"/>
      <c r="EV1608" s="166"/>
      <c r="EW1608" s="166"/>
      <c r="EX1608" s="284"/>
    </row>
    <row r="1609" spans="1:154" ht="13" hidden="1" customHeight="1">
      <c r="A1609" s="160" t="s">
        <v>2003</v>
      </c>
      <c r="B1609" s="160">
        <v>11357</v>
      </c>
      <c r="D1609" s="160">
        <v>19932</v>
      </c>
      <c r="E1609" s="160" t="s">
        <v>213</v>
      </c>
      <c r="H1609" s="162" t="s">
        <v>2403</v>
      </c>
      <c r="I1609" s="162" t="s">
        <v>551</v>
      </c>
      <c r="J1609" s="161">
        <v>27</v>
      </c>
      <c r="K1609" s="161">
        <v>1</v>
      </c>
      <c r="M1609" s="184" t="s">
        <v>837</v>
      </c>
      <c r="Z1609" s="163"/>
      <c r="BT1609" s="289"/>
      <c r="BU1609" s="279"/>
      <c r="BV1609" s="290"/>
      <c r="BW1609" s="289"/>
      <c r="BX1609" s="289"/>
      <c r="BY1609" s="289"/>
      <c r="BZ1609" s="289"/>
      <c r="CA1609" s="279"/>
      <c r="CB1609" s="290"/>
      <c r="CC1609" s="289"/>
      <c r="CD1609" s="279"/>
      <c r="CE1609" s="328"/>
      <c r="CF1609" s="290"/>
      <c r="CG1609" s="289"/>
      <c r="CH1609" s="279"/>
      <c r="CI1609" s="328"/>
      <c r="CJ1609" s="290"/>
      <c r="CK1609" s="289"/>
      <c r="CL1609" s="279"/>
      <c r="CM1609" s="328"/>
      <c r="CN1609" s="290"/>
      <c r="CO1609" s="289"/>
      <c r="CP1609" s="279"/>
      <c r="CQ1609" s="328"/>
      <c r="CR1609" s="290"/>
      <c r="CS1609" s="289"/>
      <c r="CT1609" s="279"/>
      <c r="CU1609" s="328"/>
      <c r="CV1609" s="328"/>
      <c r="CW1609" s="290"/>
      <c r="CX1609" s="289"/>
      <c r="CY1609" s="279"/>
      <c r="CZ1609" s="328"/>
      <c r="DA1609" s="328"/>
      <c r="DB1609" s="290"/>
      <c r="DC1609" s="289"/>
      <c r="DD1609" s="279"/>
      <c r="DE1609" s="328"/>
      <c r="DF1609" s="328"/>
      <c r="DG1609" s="290"/>
      <c r="DH1609" s="289"/>
      <c r="DP1609" s="165"/>
      <c r="DQ1609" s="165"/>
      <c r="DR1609" s="165"/>
      <c r="ED1609" s="165"/>
      <c r="EE1609" s="165"/>
      <c r="EF1609" s="165"/>
      <c r="EG1609" s="165"/>
      <c r="EH1609" s="166"/>
      <c r="EI1609" s="166"/>
      <c r="EJ1609" s="164"/>
      <c r="EK1609" s="164"/>
      <c r="EL1609" s="278"/>
      <c r="EM1609" s="278"/>
      <c r="EN1609" s="278"/>
      <c r="EO1609" s="278"/>
      <c r="EP1609" s="278"/>
      <c r="EQ1609" s="278"/>
      <c r="ER1609" s="165"/>
      <c r="ES1609" s="166"/>
      <c r="ET1609" s="166"/>
      <c r="EU1609" s="166"/>
      <c r="EV1609" s="166"/>
      <c r="EW1609" s="166"/>
      <c r="EX1609" s="284"/>
    </row>
    <row r="1610" spans="1:154" ht="13" hidden="1" customHeight="1">
      <c r="A1610" s="160" t="s">
        <v>2003</v>
      </c>
      <c r="B1610" s="160">
        <v>11590</v>
      </c>
      <c r="C1610" s="160">
        <v>668676</v>
      </c>
      <c r="D1610" s="160">
        <v>19979</v>
      </c>
      <c r="E1610" s="160" t="s">
        <v>18</v>
      </c>
      <c r="H1610" s="168" t="s">
        <v>1273</v>
      </c>
      <c r="I1610" s="169" t="s">
        <v>174</v>
      </c>
      <c r="J1610" s="170">
        <v>29</v>
      </c>
      <c r="K1610" s="161">
        <v>1</v>
      </c>
      <c r="M1610" s="184" t="s">
        <v>837</v>
      </c>
      <c r="Z1610" s="163"/>
      <c r="AS1610" s="278"/>
      <c r="AT1610" s="278"/>
      <c r="AU1610" s="278"/>
      <c r="AV1610" s="278"/>
      <c r="AW1610" s="278"/>
      <c r="AX1610" s="278"/>
      <c r="AY1610" s="456"/>
      <c r="AZ1610" s="278"/>
      <c r="BA1610" s="278"/>
      <c r="BB1610" s="278"/>
      <c r="BC1610" s="278"/>
      <c r="BD1610" s="164"/>
      <c r="BE1610" s="164"/>
      <c r="BF1610" s="164"/>
      <c r="BG1610" s="164"/>
      <c r="BH1610" s="164"/>
      <c r="BI1610" s="164"/>
      <c r="BJ1610" s="165"/>
      <c r="BK1610" s="164"/>
      <c r="BL1610" s="165"/>
      <c r="BM1610" s="165"/>
      <c r="BN1610" s="165"/>
      <c r="BO1610" s="165"/>
      <c r="BP1610" s="165"/>
      <c r="BQ1610" s="165"/>
      <c r="BR1610" s="165"/>
      <c r="BS1610" s="284"/>
      <c r="BT1610" s="289"/>
      <c r="BU1610" s="279"/>
      <c r="BV1610" s="290"/>
      <c r="BW1610" s="289"/>
      <c r="BX1610" s="289"/>
      <c r="BY1610" s="289"/>
      <c r="BZ1610" s="289"/>
      <c r="CA1610" s="279"/>
      <c r="CB1610" s="290"/>
      <c r="CC1610" s="289"/>
      <c r="CD1610" s="279"/>
      <c r="CE1610" s="328"/>
      <c r="CF1610" s="290"/>
      <c r="CG1610" s="289"/>
      <c r="CH1610" s="279"/>
      <c r="CI1610" s="328"/>
      <c r="CJ1610" s="290"/>
      <c r="CK1610" s="289"/>
      <c r="CL1610" s="279"/>
      <c r="CM1610" s="328"/>
      <c r="CN1610" s="290"/>
      <c r="CO1610" s="289"/>
      <c r="CP1610" s="279"/>
      <c r="CQ1610" s="328"/>
      <c r="CR1610" s="290"/>
      <c r="CS1610" s="289"/>
      <c r="CT1610" s="279"/>
      <c r="CU1610" s="328"/>
      <c r="CV1610" s="328"/>
      <c r="CW1610" s="290"/>
      <c r="CX1610" s="289"/>
      <c r="CY1610" s="279"/>
      <c r="CZ1610" s="328"/>
      <c r="DA1610" s="328"/>
      <c r="DB1610" s="290"/>
      <c r="DC1610" s="289"/>
      <c r="DD1610" s="279"/>
      <c r="DE1610" s="328"/>
      <c r="DF1610" s="328"/>
      <c r="DG1610" s="290"/>
      <c r="DH1610" s="289"/>
      <c r="DI1610" s="284"/>
      <c r="DP1610" s="165"/>
      <c r="DQ1610" s="165"/>
      <c r="DR1610" s="165"/>
      <c r="ED1610" s="165"/>
      <c r="EE1610" s="165"/>
      <c r="EF1610" s="165"/>
      <c r="EG1610" s="165"/>
      <c r="EH1610" s="166"/>
      <c r="EI1610" s="165"/>
      <c r="EJ1610" s="164"/>
      <c r="EK1610" s="164"/>
      <c r="EL1610" s="278"/>
      <c r="EM1610" s="278"/>
      <c r="EN1610" s="278"/>
      <c r="EO1610" s="278"/>
      <c r="EP1610" s="278"/>
      <c r="EQ1610" s="278"/>
      <c r="ER1610" s="165"/>
      <c r="ES1610" s="166"/>
      <c r="ET1610" s="166"/>
      <c r="EU1610" s="166"/>
      <c r="EV1610" s="166"/>
      <c r="EW1610" s="166"/>
      <c r="EX1610" s="284"/>
    </row>
    <row r="1611" spans="1:154" ht="13" hidden="1" customHeight="1">
      <c r="A1611" s="160" t="s">
        <v>2003</v>
      </c>
      <c r="C1611" s="160">
        <v>669270</v>
      </c>
      <c r="D1611" s="160">
        <v>19995</v>
      </c>
      <c r="E1611" s="160" t="s">
        <v>3328</v>
      </c>
      <c r="H1611" s="162" t="s">
        <v>1775</v>
      </c>
      <c r="I1611" s="162" t="s">
        <v>1776</v>
      </c>
      <c r="J1611" s="161">
        <v>29</v>
      </c>
      <c r="K1611" s="161">
        <v>1</v>
      </c>
      <c r="M1611" s="184" t="s">
        <v>837</v>
      </c>
      <c r="Z1611" s="163"/>
      <c r="AS1611" s="278"/>
      <c r="AT1611" s="278"/>
      <c r="AU1611" s="278"/>
      <c r="AV1611" s="278"/>
      <c r="AW1611" s="278"/>
      <c r="AX1611" s="278"/>
      <c r="AY1611" s="456"/>
      <c r="AZ1611" s="278"/>
      <c r="BA1611" s="278"/>
      <c r="BB1611" s="278"/>
      <c r="BC1611" s="278"/>
      <c r="BD1611" s="164"/>
      <c r="BE1611" s="164"/>
      <c r="BF1611" s="164"/>
      <c r="BG1611" s="164"/>
      <c r="BH1611" s="164"/>
      <c r="BI1611" s="164"/>
      <c r="BJ1611" s="165"/>
      <c r="BK1611" s="164"/>
      <c r="BL1611" s="165"/>
      <c r="BM1611" s="165"/>
      <c r="BN1611" s="165"/>
      <c r="BO1611" s="165"/>
      <c r="BP1611" s="165"/>
      <c r="BQ1611" s="165"/>
      <c r="BR1611" s="165"/>
      <c r="BS1611" s="284"/>
      <c r="BT1611" s="289"/>
      <c r="BU1611" s="279"/>
      <c r="BV1611" s="290"/>
      <c r="BW1611" s="289"/>
      <c r="BX1611" s="289"/>
      <c r="BY1611" s="289"/>
      <c r="BZ1611" s="289"/>
      <c r="CA1611" s="279"/>
      <c r="CB1611" s="290"/>
      <c r="CC1611" s="289"/>
      <c r="CD1611" s="279"/>
      <c r="CE1611" s="328"/>
      <c r="CF1611" s="290"/>
      <c r="CG1611" s="289"/>
      <c r="CH1611" s="279"/>
      <c r="CI1611" s="328"/>
      <c r="CJ1611" s="290"/>
      <c r="CK1611" s="289"/>
      <c r="CL1611" s="279"/>
      <c r="CM1611" s="328"/>
      <c r="CN1611" s="290"/>
      <c r="CO1611" s="289"/>
      <c r="CP1611" s="279"/>
      <c r="CQ1611" s="328"/>
      <c r="CR1611" s="290"/>
      <c r="CS1611" s="289"/>
      <c r="CT1611" s="279"/>
      <c r="CU1611" s="328"/>
      <c r="CV1611" s="328"/>
      <c r="CW1611" s="290"/>
      <c r="CX1611" s="289"/>
      <c r="CY1611" s="279"/>
      <c r="CZ1611" s="328"/>
      <c r="DA1611" s="328"/>
      <c r="DB1611" s="290"/>
      <c r="DC1611" s="289"/>
      <c r="DD1611" s="279"/>
      <c r="DE1611" s="328"/>
      <c r="DF1611" s="328"/>
      <c r="DG1611" s="290"/>
      <c r="DH1611" s="289"/>
      <c r="DI1611" s="284"/>
      <c r="DP1611" s="165"/>
      <c r="DQ1611" s="165"/>
      <c r="DR1611" s="165"/>
      <c r="ED1611" s="165"/>
      <c r="EE1611" s="165"/>
      <c r="EF1611" s="165"/>
      <c r="EG1611" s="165"/>
      <c r="EH1611" s="166"/>
      <c r="EI1611" s="165"/>
      <c r="EJ1611" s="164"/>
      <c r="EK1611" s="164"/>
      <c r="EL1611" s="278"/>
      <c r="EM1611" s="278"/>
      <c r="EN1611" s="278"/>
      <c r="EO1611" s="278"/>
      <c r="EP1611" s="278"/>
      <c r="EQ1611" s="278"/>
      <c r="ER1611" s="165"/>
      <c r="ES1611" s="166"/>
      <c r="ET1611" s="166"/>
      <c r="EU1611" s="166"/>
      <c r="EV1611" s="166"/>
      <c r="EW1611" s="166"/>
      <c r="EX1611" s="284"/>
    </row>
    <row r="1612" spans="1:154" ht="13" hidden="1" customHeight="1">
      <c r="A1612" s="160" t="s">
        <v>2003</v>
      </c>
      <c r="B1612" s="160">
        <v>12114</v>
      </c>
      <c r="C1612" s="160">
        <v>669330</v>
      </c>
      <c r="D1612" s="160">
        <v>20000</v>
      </c>
      <c r="E1612" s="160" t="s">
        <v>17</v>
      </c>
      <c r="H1612" s="162" t="s">
        <v>2395</v>
      </c>
      <c r="I1612" s="162" t="s">
        <v>571</v>
      </c>
      <c r="J1612" s="161">
        <v>29</v>
      </c>
      <c r="K1612" s="161">
        <v>1</v>
      </c>
      <c r="M1612" s="184" t="s">
        <v>837</v>
      </c>
      <c r="Z1612" s="163"/>
      <c r="AS1612" s="278"/>
      <c r="AT1612" s="278"/>
      <c r="AU1612" s="278"/>
      <c r="AV1612" s="278"/>
      <c r="AW1612" s="278"/>
      <c r="AX1612" s="278"/>
      <c r="AY1612" s="456"/>
      <c r="AZ1612" s="278"/>
      <c r="BA1612" s="278"/>
      <c r="BB1612" s="278"/>
      <c r="BC1612" s="278"/>
      <c r="BD1612" s="164"/>
      <c r="BE1612" s="164"/>
      <c r="BF1612" s="164"/>
      <c r="BG1612" s="164"/>
      <c r="BH1612" s="164"/>
      <c r="BI1612" s="164"/>
      <c r="BJ1612" s="165"/>
      <c r="BK1612" s="164"/>
      <c r="BL1612" s="165"/>
      <c r="BM1612" s="165"/>
      <c r="BN1612" s="165"/>
      <c r="BO1612" s="165"/>
      <c r="BP1612" s="165"/>
      <c r="BQ1612" s="165"/>
      <c r="BR1612" s="165"/>
      <c r="BS1612" s="284"/>
      <c r="BT1612" s="289"/>
      <c r="BU1612" s="279"/>
      <c r="BV1612" s="290"/>
      <c r="BW1612" s="289"/>
      <c r="BX1612" s="289"/>
      <c r="BY1612" s="289"/>
      <c r="BZ1612" s="289"/>
      <c r="CA1612" s="279"/>
      <c r="CB1612" s="290"/>
      <c r="CC1612" s="289"/>
      <c r="CD1612" s="279"/>
      <c r="CE1612" s="328"/>
      <c r="CF1612" s="290"/>
      <c r="CG1612" s="289"/>
      <c r="CH1612" s="279"/>
      <c r="CI1612" s="328"/>
      <c r="CJ1612" s="290"/>
      <c r="CK1612" s="289"/>
      <c r="CL1612" s="279"/>
      <c r="CM1612" s="328"/>
      <c r="CN1612" s="290"/>
      <c r="CO1612" s="289"/>
      <c r="CP1612" s="279"/>
      <c r="CQ1612" s="328"/>
      <c r="CR1612" s="290"/>
      <c r="CS1612" s="289"/>
      <c r="CT1612" s="279"/>
      <c r="CU1612" s="328"/>
      <c r="CV1612" s="328"/>
      <c r="CW1612" s="290"/>
      <c r="CX1612" s="289"/>
      <c r="CY1612" s="279"/>
      <c r="CZ1612" s="328"/>
      <c r="DA1612" s="328"/>
      <c r="DB1612" s="290"/>
      <c r="DC1612" s="289"/>
      <c r="DD1612" s="279"/>
      <c r="DE1612" s="328"/>
      <c r="DF1612" s="328"/>
      <c r="DG1612" s="290"/>
      <c r="DH1612" s="289"/>
      <c r="DI1612" s="284"/>
      <c r="DP1612" s="165"/>
      <c r="DQ1612" s="165"/>
      <c r="DR1612" s="165"/>
      <c r="ED1612" s="165"/>
      <c r="EE1612" s="165"/>
      <c r="EF1612" s="165"/>
      <c r="EG1612" s="165"/>
      <c r="EH1612" s="166"/>
      <c r="EI1612" s="165"/>
      <c r="EJ1612" s="164"/>
      <c r="EK1612" s="164"/>
      <c r="EL1612" s="278"/>
      <c r="EM1612" s="278"/>
      <c r="EN1612" s="278"/>
      <c r="EO1612" s="278"/>
      <c r="EP1612" s="278"/>
      <c r="EQ1612" s="278"/>
      <c r="ER1612" s="165"/>
      <c r="ES1612" s="166"/>
      <c r="ET1612" s="166"/>
      <c r="EU1612" s="166"/>
      <c r="EV1612" s="166"/>
      <c r="EW1612" s="166"/>
      <c r="EX1612" s="284"/>
    </row>
    <row r="1613" spans="1:154" ht="13" hidden="1" customHeight="1">
      <c r="A1613" s="160" t="s">
        <v>2003</v>
      </c>
      <c r="C1613" s="160">
        <v>670161</v>
      </c>
      <c r="D1613" s="160">
        <v>20018</v>
      </c>
      <c r="E1613" s="160" t="s">
        <v>555</v>
      </c>
      <c r="H1613" s="162" t="s">
        <v>3981</v>
      </c>
      <c r="I1613" s="162" t="s">
        <v>323</v>
      </c>
      <c r="J1613" s="160">
        <v>29</v>
      </c>
      <c r="K1613" s="161">
        <v>1</v>
      </c>
      <c r="Z1613" s="163"/>
      <c r="AS1613" s="278"/>
      <c r="AT1613" s="278"/>
      <c r="AU1613" s="278"/>
      <c r="AV1613" s="278"/>
      <c r="AW1613" s="278"/>
      <c r="AX1613" s="278"/>
      <c r="AY1613" s="456"/>
      <c r="AZ1613" s="278"/>
      <c r="BA1613" s="278"/>
      <c r="BB1613" s="278"/>
      <c r="BC1613" s="278"/>
      <c r="BD1613" s="164"/>
      <c r="BE1613" s="164"/>
      <c r="BF1613" s="164"/>
      <c r="BG1613" s="164"/>
      <c r="BH1613" s="164"/>
      <c r="BI1613" s="164"/>
      <c r="BJ1613" s="165"/>
      <c r="BK1613" s="164"/>
      <c r="BL1613" s="165"/>
      <c r="BM1613" s="165"/>
      <c r="BN1613" s="165"/>
      <c r="BO1613" s="165"/>
      <c r="BP1613" s="165"/>
      <c r="BQ1613" s="165"/>
      <c r="BR1613" s="165"/>
      <c r="BS1613" s="284"/>
      <c r="BT1613" s="289"/>
      <c r="BU1613" s="279"/>
      <c r="BV1613" s="290"/>
      <c r="BW1613" s="289"/>
      <c r="BX1613" s="289"/>
      <c r="BY1613" s="289"/>
      <c r="BZ1613" s="289"/>
      <c r="CA1613" s="279"/>
      <c r="CB1613" s="290"/>
      <c r="CC1613" s="289"/>
      <c r="CD1613" s="279"/>
      <c r="CE1613" s="328"/>
      <c r="CF1613" s="290"/>
      <c r="CG1613" s="289"/>
      <c r="CH1613" s="279"/>
      <c r="CI1613" s="328"/>
      <c r="CJ1613" s="290"/>
      <c r="CK1613" s="289"/>
      <c r="CL1613" s="279"/>
      <c r="CM1613" s="328"/>
      <c r="CN1613" s="290"/>
      <c r="CO1613" s="289"/>
      <c r="CP1613" s="279"/>
      <c r="CQ1613" s="328"/>
      <c r="CR1613" s="290"/>
      <c r="CS1613" s="289"/>
      <c r="CT1613" s="279"/>
      <c r="CU1613" s="328"/>
      <c r="CV1613" s="328"/>
      <c r="CW1613" s="290"/>
      <c r="CX1613" s="289"/>
      <c r="CY1613" s="279"/>
      <c r="CZ1613" s="328"/>
      <c r="DA1613" s="328"/>
      <c r="DB1613" s="290"/>
      <c r="DC1613" s="289"/>
      <c r="DD1613" s="279"/>
      <c r="DE1613" s="328"/>
      <c r="DF1613" s="328"/>
      <c r="DG1613" s="290"/>
      <c r="DH1613" s="183"/>
      <c r="DI1613" s="284"/>
      <c r="DP1613" s="165"/>
      <c r="DQ1613" s="165"/>
      <c r="DR1613" s="165"/>
      <c r="ED1613" s="165"/>
      <c r="EE1613" s="165"/>
      <c r="EF1613" s="165"/>
      <c r="EG1613" s="165"/>
      <c r="EH1613" s="166"/>
      <c r="EI1613" s="165"/>
      <c r="EJ1613" s="164"/>
      <c r="EK1613" s="164"/>
      <c r="EL1613" s="278"/>
      <c r="EM1613" s="278"/>
      <c r="EN1613" s="278"/>
      <c r="EO1613" s="278"/>
      <c r="EP1613" s="278"/>
      <c r="EQ1613" s="278"/>
      <c r="ER1613" s="165"/>
      <c r="ES1613" s="166"/>
      <c r="ET1613" s="166"/>
      <c r="EU1613" s="166"/>
      <c r="EV1613" s="166"/>
      <c r="EW1613" s="166"/>
      <c r="EX1613" s="284"/>
    </row>
    <row r="1614" spans="1:154" ht="13" hidden="1" customHeight="1">
      <c r="A1614" s="160" t="s">
        <v>2003</v>
      </c>
      <c r="B1614" s="160">
        <v>11705</v>
      </c>
      <c r="D1614" s="160">
        <v>20080</v>
      </c>
      <c r="H1614" s="162" t="s">
        <v>1787</v>
      </c>
      <c r="I1614" s="162" t="s">
        <v>254</v>
      </c>
      <c r="J1614" s="161"/>
      <c r="K1614" s="161">
        <v>1</v>
      </c>
      <c r="M1614" s="184" t="s">
        <v>837</v>
      </c>
      <c r="Z1614" s="163"/>
      <c r="BT1614" s="289"/>
      <c r="BU1614" s="279"/>
      <c r="BV1614" s="290"/>
      <c r="BW1614" s="289"/>
      <c r="BX1614" s="289"/>
      <c r="BY1614" s="289"/>
      <c r="BZ1614" s="289"/>
      <c r="CA1614" s="279"/>
      <c r="CB1614" s="290"/>
      <c r="CC1614" s="289"/>
      <c r="CD1614" s="279"/>
      <c r="CE1614" s="328"/>
      <c r="CF1614" s="290"/>
      <c r="CG1614" s="289"/>
      <c r="CH1614" s="279"/>
      <c r="CI1614" s="328"/>
      <c r="CJ1614" s="290"/>
      <c r="CK1614" s="289"/>
      <c r="CL1614" s="279"/>
      <c r="CM1614" s="328"/>
      <c r="CN1614" s="290"/>
      <c r="CO1614" s="289"/>
      <c r="CP1614" s="279"/>
      <c r="CQ1614" s="328"/>
      <c r="CR1614" s="290"/>
      <c r="CS1614" s="289"/>
      <c r="CT1614" s="279"/>
      <c r="CU1614" s="328"/>
      <c r="CV1614" s="328"/>
      <c r="CW1614" s="290"/>
      <c r="CX1614" s="289"/>
      <c r="CY1614" s="279"/>
      <c r="CZ1614" s="328"/>
      <c r="DA1614" s="328"/>
      <c r="DB1614" s="290"/>
      <c r="DC1614" s="289"/>
      <c r="DD1614" s="279"/>
      <c r="DE1614" s="328"/>
      <c r="DF1614" s="328"/>
      <c r="DG1614" s="290"/>
      <c r="DH1614" s="289"/>
      <c r="DP1614" s="165"/>
      <c r="DQ1614" s="165"/>
      <c r="DR1614" s="165"/>
      <c r="ED1614" s="165"/>
      <c r="EE1614" s="165"/>
      <c r="EF1614" s="165"/>
      <c r="EG1614" s="165"/>
      <c r="EH1614" s="166"/>
      <c r="EI1614" s="166"/>
      <c r="EJ1614" s="164"/>
      <c r="EK1614" s="164"/>
      <c r="EL1614" s="278"/>
      <c r="EM1614" s="278"/>
      <c r="EN1614" s="278"/>
      <c r="EO1614" s="278"/>
      <c r="EP1614" s="278"/>
      <c r="EQ1614" s="278"/>
      <c r="ER1614" s="165"/>
      <c r="ES1614" s="166"/>
      <c r="ET1614" s="166"/>
      <c r="EU1614" s="166"/>
      <c r="EV1614" s="166"/>
      <c r="EW1614" s="166"/>
      <c r="EX1614" s="284"/>
    </row>
    <row r="1615" spans="1:154" ht="13" hidden="1" customHeight="1">
      <c r="A1615" s="160" t="s">
        <v>2003</v>
      </c>
      <c r="B1615" s="160">
        <v>11632</v>
      </c>
      <c r="D1615" s="160">
        <v>20151</v>
      </c>
      <c r="E1615" s="160" t="s">
        <v>213</v>
      </c>
      <c r="H1615" s="162" t="s">
        <v>1760</v>
      </c>
      <c r="I1615" s="162" t="s">
        <v>138</v>
      </c>
      <c r="J1615" s="161">
        <v>27</v>
      </c>
      <c r="K1615" s="161">
        <v>1</v>
      </c>
      <c r="M1615" s="184" t="s">
        <v>837</v>
      </c>
      <c r="Z1615" s="163"/>
      <c r="BT1615" s="289"/>
      <c r="BU1615" s="279"/>
      <c r="BV1615" s="290"/>
      <c r="BW1615" s="289"/>
      <c r="BX1615" s="289"/>
      <c r="BY1615" s="289"/>
      <c r="BZ1615" s="289"/>
      <c r="CA1615" s="279"/>
      <c r="CB1615" s="290"/>
      <c r="CC1615" s="289"/>
      <c r="CD1615" s="279"/>
      <c r="CE1615" s="328"/>
      <c r="CF1615" s="290"/>
      <c r="CG1615" s="289"/>
      <c r="CH1615" s="279"/>
      <c r="CI1615" s="328"/>
      <c r="CJ1615" s="290"/>
      <c r="CK1615" s="289"/>
      <c r="CL1615" s="279"/>
      <c r="CM1615" s="328"/>
      <c r="CN1615" s="290"/>
      <c r="CO1615" s="289"/>
      <c r="CP1615" s="279"/>
      <c r="CQ1615" s="328"/>
      <c r="CR1615" s="290"/>
      <c r="CS1615" s="289"/>
      <c r="CT1615" s="279"/>
      <c r="CU1615" s="328"/>
      <c r="CV1615" s="328"/>
      <c r="CW1615" s="290"/>
      <c r="CX1615" s="289"/>
      <c r="CY1615" s="279"/>
      <c r="CZ1615" s="328"/>
      <c r="DA1615" s="328"/>
      <c r="DB1615" s="290"/>
      <c r="DC1615" s="289"/>
      <c r="DD1615" s="279"/>
      <c r="DE1615" s="328"/>
      <c r="DF1615" s="328"/>
      <c r="DG1615" s="290"/>
      <c r="DH1615" s="289"/>
      <c r="DP1615" s="165"/>
      <c r="DQ1615" s="165"/>
      <c r="DR1615" s="165"/>
      <c r="ED1615" s="165"/>
      <c r="EE1615" s="165"/>
      <c r="EF1615" s="165"/>
      <c r="EG1615" s="165"/>
      <c r="EH1615" s="166"/>
      <c r="EI1615" s="166"/>
      <c r="EJ1615" s="164"/>
      <c r="EK1615" s="164"/>
      <c r="EL1615" s="278"/>
      <c r="EM1615" s="278"/>
      <c r="EN1615" s="278"/>
      <c r="EO1615" s="278"/>
      <c r="EP1615" s="278"/>
      <c r="EQ1615" s="278"/>
      <c r="ER1615" s="165"/>
      <c r="ES1615" s="166"/>
      <c r="ET1615" s="166"/>
      <c r="EU1615" s="166"/>
      <c r="EV1615" s="166"/>
      <c r="EW1615" s="166"/>
      <c r="EX1615" s="284"/>
    </row>
    <row r="1616" spans="1:154" ht="13" hidden="1" customHeight="1">
      <c r="A1616" s="160" t="s">
        <v>2003</v>
      </c>
      <c r="C1616" s="160">
        <v>656793</v>
      </c>
      <c r="D1616" s="160">
        <v>20153</v>
      </c>
      <c r="E1616" s="160" t="s">
        <v>13</v>
      </c>
      <c r="H1616" s="162" t="s">
        <v>211</v>
      </c>
      <c r="I1616" s="162" t="s">
        <v>220</v>
      </c>
      <c r="J1616" s="161">
        <v>28</v>
      </c>
      <c r="K1616" s="161">
        <v>1</v>
      </c>
      <c r="M1616" s="184" t="s">
        <v>837</v>
      </c>
      <c r="Z1616" s="163"/>
      <c r="AS1616" s="278"/>
      <c r="AT1616" s="278"/>
      <c r="AU1616" s="278"/>
      <c r="AV1616" s="278"/>
      <c r="AW1616" s="278"/>
      <c r="AX1616" s="278"/>
      <c r="AY1616" s="456"/>
      <c r="AZ1616" s="278"/>
      <c r="BA1616" s="278"/>
      <c r="BB1616" s="278"/>
      <c r="BC1616" s="278"/>
      <c r="BD1616" s="164"/>
      <c r="BE1616" s="164"/>
      <c r="BF1616" s="164"/>
      <c r="BG1616" s="164"/>
      <c r="BH1616" s="164"/>
      <c r="BI1616" s="164"/>
      <c r="BJ1616" s="165"/>
      <c r="BK1616" s="164"/>
      <c r="BL1616" s="165"/>
      <c r="BM1616" s="165"/>
      <c r="BN1616" s="165"/>
      <c r="BO1616" s="165"/>
      <c r="BP1616" s="165"/>
      <c r="BQ1616" s="165"/>
      <c r="BR1616" s="165"/>
      <c r="BS1616" s="284"/>
      <c r="BT1616" s="289"/>
      <c r="BU1616" s="279"/>
      <c r="BV1616" s="290"/>
      <c r="BW1616" s="289"/>
      <c r="BX1616" s="289"/>
      <c r="BY1616" s="289"/>
      <c r="BZ1616" s="289"/>
      <c r="CA1616" s="279"/>
      <c r="CB1616" s="290"/>
      <c r="CC1616" s="289"/>
      <c r="CD1616" s="279"/>
      <c r="CE1616" s="328"/>
      <c r="CF1616" s="290"/>
      <c r="CG1616" s="289"/>
      <c r="CH1616" s="279"/>
      <c r="CI1616" s="328"/>
      <c r="CJ1616" s="290"/>
      <c r="CK1616" s="289"/>
      <c r="CL1616" s="279"/>
      <c r="CM1616" s="328"/>
      <c r="CN1616" s="290"/>
      <c r="CO1616" s="289"/>
      <c r="CP1616" s="279"/>
      <c r="CQ1616" s="328"/>
      <c r="CR1616" s="290"/>
      <c r="CS1616" s="289"/>
      <c r="CT1616" s="279"/>
      <c r="CU1616" s="328"/>
      <c r="CV1616" s="328"/>
      <c r="CW1616" s="290"/>
      <c r="CX1616" s="289"/>
      <c r="CY1616" s="279"/>
      <c r="CZ1616" s="328"/>
      <c r="DA1616" s="328"/>
      <c r="DB1616" s="290"/>
      <c r="DC1616" s="289"/>
      <c r="DD1616" s="279"/>
      <c r="DE1616" s="328"/>
      <c r="DF1616" s="328"/>
      <c r="DG1616" s="290"/>
      <c r="DH1616" s="289"/>
      <c r="DI1616" s="284"/>
      <c r="DP1616" s="165"/>
      <c r="DQ1616" s="165"/>
      <c r="DR1616" s="165"/>
      <c r="ED1616" s="165"/>
      <c r="EE1616" s="165"/>
      <c r="EF1616" s="165"/>
      <c r="EG1616" s="165"/>
      <c r="EH1616" s="166"/>
      <c r="EI1616" s="165"/>
      <c r="EJ1616" s="164"/>
      <c r="EK1616" s="164"/>
      <c r="EL1616" s="278"/>
      <c r="EM1616" s="278"/>
      <c r="EN1616" s="278"/>
      <c r="EO1616" s="278"/>
      <c r="EP1616" s="278"/>
      <c r="EQ1616" s="278"/>
      <c r="ER1616" s="165"/>
      <c r="ES1616" s="166"/>
      <c r="ET1616" s="166"/>
      <c r="EU1616" s="166"/>
      <c r="EV1616" s="166"/>
      <c r="EW1616" s="166"/>
      <c r="EX1616" s="284"/>
    </row>
    <row r="1617" spans="1:154" ht="13" hidden="1" customHeight="1">
      <c r="A1617" s="160" t="s">
        <v>2003</v>
      </c>
      <c r="C1617" s="160">
        <v>656657</v>
      </c>
      <c r="D1617" s="160">
        <v>20231</v>
      </c>
      <c r="E1617" s="160" t="s">
        <v>15</v>
      </c>
      <c r="H1617" s="162" t="s">
        <v>2932</v>
      </c>
      <c r="I1617" s="162" t="s">
        <v>174</v>
      </c>
      <c r="J1617" s="160">
        <v>28</v>
      </c>
      <c r="K1617" s="161">
        <v>1</v>
      </c>
      <c r="M1617" s="184" t="s">
        <v>46</v>
      </c>
      <c r="Z1617" s="163"/>
      <c r="AS1617" s="278"/>
      <c r="AT1617" s="278"/>
      <c r="AU1617" s="278"/>
      <c r="AV1617" s="278"/>
      <c r="AW1617" s="278"/>
      <c r="AX1617" s="278"/>
      <c r="AY1617" s="456"/>
      <c r="AZ1617" s="278"/>
      <c r="BA1617" s="278"/>
      <c r="BB1617" s="278"/>
      <c r="BC1617" s="278"/>
      <c r="BD1617" s="164"/>
      <c r="BE1617" s="164"/>
      <c r="BF1617" s="164"/>
      <c r="BG1617" s="164"/>
      <c r="BH1617" s="164"/>
      <c r="BI1617" s="164"/>
      <c r="BJ1617" s="165"/>
      <c r="BK1617" s="164"/>
      <c r="BL1617" s="165"/>
      <c r="BM1617" s="165"/>
      <c r="BN1617" s="165"/>
      <c r="BO1617" s="165"/>
      <c r="BP1617" s="165"/>
      <c r="BQ1617" s="165"/>
      <c r="BR1617" s="165"/>
      <c r="BS1617" s="284"/>
      <c r="BT1617" s="289"/>
      <c r="BU1617" s="279"/>
      <c r="BV1617" s="290"/>
      <c r="BW1617" s="289"/>
      <c r="BX1617" s="289"/>
      <c r="BY1617" s="289"/>
      <c r="BZ1617" s="289"/>
      <c r="CA1617" s="279"/>
      <c r="CB1617" s="290"/>
      <c r="CC1617" s="289"/>
      <c r="CD1617" s="279"/>
      <c r="CE1617" s="328"/>
      <c r="CF1617" s="290"/>
      <c r="CG1617" s="289"/>
      <c r="CH1617" s="279"/>
      <c r="CI1617" s="328"/>
      <c r="CJ1617" s="290"/>
      <c r="CK1617" s="289"/>
      <c r="CL1617" s="279"/>
      <c r="CM1617" s="328"/>
      <c r="CN1617" s="290"/>
      <c r="CO1617" s="289"/>
      <c r="CP1617" s="279"/>
      <c r="CQ1617" s="328"/>
      <c r="CR1617" s="290"/>
      <c r="CS1617" s="289"/>
      <c r="CT1617" s="279"/>
      <c r="CU1617" s="328"/>
      <c r="CV1617" s="328"/>
      <c r="CW1617" s="290"/>
      <c r="CX1617" s="289"/>
      <c r="CY1617" s="279"/>
      <c r="CZ1617" s="328"/>
      <c r="DA1617" s="328"/>
      <c r="DB1617" s="290"/>
      <c r="DC1617" s="289"/>
      <c r="DD1617" s="279"/>
      <c r="DE1617" s="328"/>
      <c r="DF1617" s="328"/>
      <c r="DG1617" s="290"/>
      <c r="DH1617" s="289"/>
      <c r="DI1617" s="284"/>
      <c r="DP1617" s="165"/>
      <c r="DQ1617" s="165"/>
      <c r="DR1617" s="165"/>
      <c r="ED1617" s="165"/>
      <c r="EE1617" s="165"/>
      <c r="EF1617" s="165"/>
      <c r="EG1617" s="165"/>
      <c r="EH1617" s="166"/>
      <c r="EI1617" s="165"/>
      <c r="EJ1617" s="164"/>
      <c r="EK1617" s="164"/>
      <c r="EL1617" s="278"/>
      <c r="EM1617" s="278"/>
      <c r="EN1617" s="278"/>
      <c r="EO1617" s="278"/>
      <c r="EP1617" s="278"/>
      <c r="EQ1617" s="278"/>
      <c r="ER1617" s="165"/>
      <c r="ES1617" s="166"/>
      <c r="ET1617" s="166"/>
      <c r="EU1617" s="166"/>
      <c r="EV1617" s="166"/>
      <c r="EW1617" s="166"/>
      <c r="EX1617" s="284"/>
    </row>
    <row r="1618" spans="1:154" ht="13" hidden="1" customHeight="1">
      <c r="A1618" s="160" t="s">
        <v>2003</v>
      </c>
      <c r="C1618" s="160">
        <v>665620</v>
      </c>
      <c r="D1618" s="160">
        <v>20276</v>
      </c>
      <c r="E1618" s="160" t="s">
        <v>164</v>
      </c>
      <c r="H1618" s="162" t="s">
        <v>528</v>
      </c>
      <c r="I1618" s="162" t="s">
        <v>1708</v>
      </c>
      <c r="J1618" s="161">
        <v>25</v>
      </c>
      <c r="K1618" s="161">
        <v>1</v>
      </c>
      <c r="M1618" s="184" t="s">
        <v>837</v>
      </c>
      <c r="Z1618" s="163"/>
      <c r="AS1618" s="278"/>
      <c r="AT1618" s="278"/>
      <c r="AU1618" s="278"/>
      <c r="AV1618" s="278"/>
      <c r="AW1618" s="278"/>
      <c r="AX1618" s="278"/>
      <c r="AY1618" s="456"/>
      <c r="AZ1618" s="278"/>
      <c r="BA1618" s="278"/>
      <c r="BB1618" s="278"/>
      <c r="BC1618" s="278"/>
      <c r="BD1618" s="164"/>
      <c r="BE1618" s="164"/>
      <c r="BF1618" s="164"/>
      <c r="BG1618" s="164"/>
      <c r="BH1618" s="164"/>
      <c r="BI1618" s="164"/>
      <c r="BJ1618" s="165"/>
      <c r="BK1618" s="164"/>
      <c r="BL1618" s="165"/>
      <c r="BM1618" s="165"/>
      <c r="BN1618" s="165"/>
      <c r="BO1618" s="165"/>
      <c r="BP1618" s="165"/>
      <c r="BQ1618" s="165"/>
      <c r="BR1618" s="165"/>
      <c r="BS1618" s="284"/>
      <c r="BT1618" s="289"/>
      <c r="BU1618" s="279"/>
      <c r="BV1618" s="290"/>
      <c r="BW1618" s="289"/>
      <c r="BX1618" s="289"/>
      <c r="BY1618" s="289"/>
      <c r="BZ1618" s="289"/>
      <c r="CA1618" s="279"/>
      <c r="CB1618" s="290"/>
      <c r="CC1618" s="289"/>
      <c r="CD1618" s="279"/>
      <c r="CE1618" s="328"/>
      <c r="CF1618" s="290"/>
      <c r="CG1618" s="289"/>
      <c r="CH1618" s="279"/>
      <c r="CI1618" s="328"/>
      <c r="CJ1618" s="290"/>
      <c r="CK1618" s="289"/>
      <c r="CL1618" s="279"/>
      <c r="CM1618" s="328"/>
      <c r="CN1618" s="290"/>
      <c r="CO1618" s="289"/>
      <c r="CP1618" s="279"/>
      <c r="CQ1618" s="328"/>
      <c r="CR1618" s="290"/>
      <c r="CS1618" s="289"/>
      <c r="CT1618" s="279"/>
      <c r="CU1618" s="328"/>
      <c r="CV1618" s="328"/>
      <c r="CW1618" s="290"/>
      <c r="CX1618" s="289"/>
      <c r="CY1618" s="279"/>
      <c r="CZ1618" s="328"/>
      <c r="DA1618" s="328"/>
      <c r="DB1618" s="290"/>
      <c r="DC1618" s="289"/>
      <c r="DD1618" s="279"/>
      <c r="DE1618" s="328"/>
      <c r="DF1618" s="328"/>
      <c r="DG1618" s="290"/>
      <c r="DH1618" s="289"/>
      <c r="DI1618" s="284"/>
      <c r="DP1618" s="165"/>
      <c r="DQ1618" s="165"/>
      <c r="DR1618" s="165"/>
      <c r="ED1618" s="165"/>
      <c r="EE1618" s="165"/>
      <c r="EF1618" s="165"/>
      <c r="EG1618" s="165"/>
      <c r="EH1618" s="166"/>
      <c r="EI1618" s="165"/>
      <c r="EJ1618" s="164"/>
      <c r="EK1618" s="164"/>
      <c r="EL1618" s="278"/>
      <c r="EM1618" s="278"/>
      <c r="EN1618" s="278"/>
      <c r="EO1618" s="278"/>
      <c r="EP1618" s="278"/>
      <c r="EQ1618" s="278"/>
      <c r="ER1618" s="165"/>
      <c r="ES1618" s="166"/>
      <c r="ET1618" s="166"/>
      <c r="EU1618" s="166"/>
      <c r="EV1618" s="166"/>
      <c r="EW1618" s="166"/>
      <c r="EX1618" s="284"/>
    </row>
    <row r="1619" spans="1:154" ht="13" hidden="1" customHeight="1">
      <c r="A1619" s="160" t="s">
        <v>2003</v>
      </c>
      <c r="B1619" s="160">
        <v>11435</v>
      </c>
      <c r="D1619" s="160">
        <v>20277</v>
      </c>
      <c r="H1619" s="162" t="s">
        <v>2433</v>
      </c>
      <c r="I1619" s="162" t="s">
        <v>640</v>
      </c>
      <c r="J1619" s="161"/>
      <c r="K1619" s="161">
        <v>1</v>
      </c>
      <c r="M1619" s="184" t="s">
        <v>837</v>
      </c>
      <c r="Z1619" s="163"/>
      <c r="BT1619" s="289"/>
      <c r="BU1619" s="279"/>
      <c r="BV1619" s="290"/>
      <c r="BW1619" s="289"/>
      <c r="BX1619" s="289"/>
      <c r="BY1619" s="289"/>
      <c r="BZ1619" s="289"/>
      <c r="CA1619" s="279"/>
      <c r="CB1619" s="290"/>
      <c r="CC1619" s="289"/>
      <c r="CD1619" s="279"/>
      <c r="CE1619" s="328"/>
      <c r="CF1619" s="290"/>
      <c r="CG1619" s="289"/>
      <c r="CH1619" s="279"/>
      <c r="CI1619" s="328"/>
      <c r="CJ1619" s="290"/>
      <c r="CK1619" s="289"/>
      <c r="CL1619" s="279"/>
      <c r="CM1619" s="328"/>
      <c r="CN1619" s="290"/>
      <c r="CO1619" s="289"/>
      <c r="CP1619" s="279"/>
      <c r="CQ1619" s="328"/>
      <c r="CR1619" s="290"/>
      <c r="CS1619" s="289"/>
      <c r="CT1619" s="279"/>
      <c r="CU1619" s="328"/>
      <c r="CV1619" s="328"/>
      <c r="CW1619" s="290"/>
      <c r="CX1619" s="289"/>
      <c r="CY1619" s="279"/>
      <c r="CZ1619" s="328"/>
      <c r="DA1619" s="328"/>
      <c r="DB1619" s="290"/>
      <c r="DC1619" s="289"/>
      <c r="DD1619" s="279"/>
      <c r="DE1619" s="328"/>
      <c r="DF1619" s="328"/>
      <c r="DG1619" s="290"/>
      <c r="DH1619" s="289"/>
      <c r="DP1619" s="165"/>
      <c r="DQ1619" s="165"/>
      <c r="DR1619" s="165"/>
      <c r="ED1619" s="165"/>
      <c r="EE1619" s="165"/>
      <c r="EF1619" s="165"/>
      <c r="EG1619" s="165"/>
      <c r="EH1619" s="166"/>
      <c r="EI1619" s="166"/>
      <c r="EJ1619" s="164"/>
      <c r="EK1619" s="164"/>
      <c r="EL1619" s="278"/>
      <c r="EM1619" s="278"/>
      <c r="EN1619" s="278"/>
      <c r="EO1619" s="278"/>
      <c r="EP1619" s="278"/>
      <c r="EQ1619" s="278"/>
      <c r="ER1619" s="165"/>
      <c r="ES1619" s="166"/>
      <c r="ET1619" s="166"/>
      <c r="EU1619" s="166"/>
      <c r="EV1619" s="166"/>
      <c r="EW1619" s="166"/>
      <c r="EX1619" s="284"/>
    </row>
    <row r="1620" spans="1:154" ht="13" hidden="1" customHeight="1">
      <c r="A1620" s="160" t="s">
        <v>2003</v>
      </c>
      <c r="B1620" s="160">
        <v>11112</v>
      </c>
      <c r="C1620" s="160">
        <v>660813</v>
      </c>
      <c r="D1620" s="160">
        <v>20367</v>
      </c>
      <c r="E1620" s="160" t="s">
        <v>15</v>
      </c>
      <c r="H1620" s="162" t="s">
        <v>1718</v>
      </c>
      <c r="I1620" s="162" t="s">
        <v>1719</v>
      </c>
      <c r="J1620" s="161">
        <v>25</v>
      </c>
      <c r="K1620" s="161">
        <v>1</v>
      </c>
      <c r="M1620" s="184" t="s">
        <v>837</v>
      </c>
      <c r="Z1620" s="163"/>
      <c r="AS1620" s="278"/>
      <c r="AT1620" s="278"/>
      <c r="AU1620" s="278"/>
      <c r="AV1620" s="278"/>
      <c r="AW1620" s="278"/>
      <c r="AX1620" s="278"/>
      <c r="AY1620" s="456"/>
      <c r="AZ1620" s="278"/>
      <c r="BA1620" s="278"/>
      <c r="BB1620" s="278"/>
      <c r="BC1620" s="278"/>
      <c r="BD1620" s="164"/>
      <c r="BE1620" s="164"/>
      <c r="BF1620" s="164"/>
      <c r="BG1620" s="164"/>
      <c r="BH1620" s="164"/>
      <c r="BI1620" s="164"/>
      <c r="BJ1620" s="165"/>
      <c r="BK1620" s="164"/>
      <c r="BL1620" s="165"/>
      <c r="BM1620" s="165"/>
      <c r="BN1620" s="165"/>
      <c r="BO1620" s="165"/>
      <c r="BP1620" s="165"/>
      <c r="BQ1620" s="165"/>
      <c r="BR1620" s="165"/>
      <c r="BS1620" s="284"/>
      <c r="BT1620" s="289"/>
      <c r="BU1620" s="279"/>
      <c r="BV1620" s="290"/>
      <c r="BW1620" s="289"/>
      <c r="BX1620" s="289"/>
      <c r="BY1620" s="289"/>
      <c r="BZ1620" s="289"/>
      <c r="CA1620" s="279"/>
      <c r="CB1620" s="290"/>
      <c r="CC1620" s="289"/>
      <c r="CD1620" s="279"/>
      <c r="CE1620" s="328"/>
      <c r="CF1620" s="290"/>
      <c r="CG1620" s="289"/>
      <c r="CH1620" s="279"/>
      <c r="CI1620" s="328"/>
      <c r="CJ1620" s="290"/>
      <c r="CK1620" s="289"/>
      <c r="CL1620" s="279"/>
      <c r="CM1620" s="328"/>
      <c r="CN1620" s="290"/>
      <c r="CO1620" s="289"/>
      <c r="CP1620" s="279"/>
      <c r="CQ1620" s="328"/>
      <c r="CR1620" s="290"/>
      <c r="CS1620" s="289"/>
      <c r="CT1620" s="279"/>
      <c r="CU1620" s="328"/>
      <c r="CV1620" s="328"/>
      <c r="CW1620" s="290"/>
      <c r="CX1620" s="289"/>
      <c r="CY1620" s="279"/>
      <c r="CZ1620" s="328"/>
      <c r="DA1620" s="328"/>
      <c r="DB1620" s="290"/>
      <c r="DC1620" s="289"/>
      <c r="DD1620" s="279"/>
      <c r="DE1620" s="328"/>
      <c r="DF1620" s="328"/>
      <c r="DG1620" s="290"/>
      <c r="DH1620" s="289"/>
      <c r="DI1620" s="284"/>
      <c r="DP1620" s="165"/>
      <c r="DQ1620" s="165"/>
      <c r="DR1620" s="165"/>
      <c r="ED1620" s="165"/>
      <c r="EE1620" s="165"/>
      <c r="EF1620" s="165"/>
      <c r="EG1620" s="165"/>
      <c r="EH1620" s="166"/>
      <c r="EI1620" s="165"/>
      <c r="EJ1620" s="164"/>
      <c r="EK1620" s="164"/>
      <c r="EL1620" s="278"/>
      <c r="EM1620" s="278"/>
      <c r="EN1620" s="278"/>
      <c r="EO1620" s="278"/>
      <c r="EP1620" s="278"/>
      <c r="EQ1620" s="278"/>
      <c r="ER1620" s="165"/>
      <c r="ES1620" s="166"/>
      <c r="ET1620" s="166"/>
      <c r="EU1620" s="166"/>
      <c r="EV1620" s="166"/>
      <c r="EW1620" s="166"/>
      <c r="EX1620" s="284"/>
    </row>
    <row r="1621" spans="1:154" ht="13" hidden="1" customHeight="1">
      <c r="A1621" s="160" t="s">
        <v>2003</v>
      </c>
      <c r="C1621" s="160">
        <v>681871</v>
      </c>
      <c r="D1621" s="160">
        <v>20408</v>
      </c>
      <c r="E1621" s="160" t="s">
        <v>686</v>
      </c>
      <c r="H1621" s="162" t="s">
        <v>4048</v>
      </c>
      <c r="I1621" s="162" t="s">
        <v>1942</v>
      </c>
      <c r="J1621" s="160">
        <v>27</v>
      </c>
      <c r="K1621" s="161">
        <v>1</v>
      </c>
      <c r="Z1621" s="163"/>
      <c r="AS1621" s="278"/>
      <c r="AT1621" s="278"/>
      <c r="AU1621" s="278"/>
      <c r="AV1621" s="278"/>
      <c r="AW1621" s="278"/>
      <c r="AX1621" s="278"/>
      <c r="AY1621" s="456"/>
      <c r="AZ1621" s="278"/>
      <c r="BA1621" s="278"/>
      <c r="BB1621" s="278"/>
      <c r="BC1621" s="278"/>
      <c r="BD1621" s="164"/>
      <c r="BE1621" s="164"/>
      <c r="BF1621" s="164"/>
      <c r="BG1621" s="164"/>
      <c r="BH1621" s="164"/>
      <c r="BI1621" s="164"/>
      <c r="BJ1621" s="165"/>
      <c r="BK1621" s="164"/>
      <c r="BL1621" s="165"/>
      <c r="BM1621" s="165"/>
      <c r="BN1621" s="165"/>
      <c r="BO1621" s="165"/>
      <c r="BP1621" s="165"/>
      <c r="BQ1621" s="165"/>
      <c r="BR1621" s="165"/>
      <c r="BS1621" s="284"/>
      <c r="BT1621" s="289"/>
      <c r="BU1621" s="279"/>
      <c r="BV1621" s="290"/>
      <c r="BW1621" s="289"/>
      <c r="BX1621" s="289"/>
      <c r="BY1621" s="289"/>
      <c r="BZ1621" s="289"/>
      <c r="CA1621" s="279"/>
      <c r="CB1621" s="290"/>
      <c r="CC1621" s="289"/>
      <c r="CD1621" s="279"/>
      <c r="CE1621" s="328"/>
      <c r="CF1621" s="290"/>
      <c r="CG1621" s="289"/>
      <c r="CH1621" s="279"/>
      <c r="CI1621" s="328"/>
      <c r="CJ1621" s="290"/>
      <c r="CK1621" s="289"/>
      <c r="CL1621" s="279"/>
      <c r="CM1621" s="328"/>
      <c r="CN1621" s="290"/>
      <c r="CO1621" s="289"/>
      <c r="CP1621" s="279"/>
      <c r="CQ1621" s="328"/>
      <c r="CR1621" s="290"/>
      <c r="CS1621" s="289"/>
      <c r="CT1621" s="279"/>
      <c r="CU1621" s="328"/>
      <c r="CV1621" s="328"/>
      <c r="CW1621" s="290"/>
      <c r="CX1621" s="289"/>
      <c r="CY1621" s="279"/>
      <c r="CZ1621" s="328"/>
      <c r="DA1621" s="328"/>
      <c r="DB1621" s="290"/>
      <c r="DC1621" s="289"/>
      <c r="DD1621" s="279"/>
      <c r="DE1621" s="328"/>
      <c r="DF1621" s="328"/>
      <c r="DG1621" s="290"/>
      <c r="DH1621" s="183"/>
      <c r="DI1621" s="284"/>
      <c r="DP1621" s="165"/>
      <c r="DQ1621" s="165"/>
      <c r="DR1621" s="165"/>
      <c r="ED1621" s="165"/>
      <c r="EE1621" s="165"/>
      <c r="EF1621" s="165"/>
      <c r="EG1621" s="165"/>
      <c r="EH1621" s="166"/>
      <c r="EI1621" s="165"/>
      <c r="EJ1621" s="164"/>
      <c r="EK1621" s="164"/>
      <c r="EL1621" s="278"/>
      <c r="EM1621" s="278"/>
      <c r="EN1621" s="278"/>
      <c r="EO1621" s="278"/>
      <c r="EP1621" s="278"/>
      <c r="EQ1621" s="278"/>
      <c r="ER1621" s="165"/>
      <c r="ES1621" s="166"/>
      <c r="ET1621" s="166"/>
      <c r="EU1621" s="166"/>
      <c r="EV1621" s="166"/>
      <c r="EW1621" s="166"/>
      <c r="EX1621" s="284"/>
    </row>
    <row r="1622" spans="1:154" ht="13" hidden="1" customHeight="1">
      <c r="A1622" s="160" t="s">
        <v>2003</v>
      </c>
      <c r="B1622" s="160">
        <v>12269</v>
      </c>
      <c r="D1622" s="160">
        <v>20422</v>
      </c>
      <c r="E1622" s="160" t="s">
        <v>567</v>
      </c>
      <c r="H1622" s="162" t="s">
        <v>788</v>
      </c>
      <c r="I1622" s="162" t="s">
        <v>2446</v>
      </c>
      <c r="J1622" s="161">
        <v>26</v>
      </c>
      <c r="K1622" s="161">
        <v>1</v>
      </c>
      <c r="M1622" s="184" t="s">
        <v>46</v>
      </c>
      <c r="Z1622" s="163"/>
      <c r="BT1622" s="289"/>
      <c r="BU1622" s="279"/>
      <c r="BV1622" s="290"/>
      <c r="BW1622" s="289"/>
      <c r="BX1622" s="289"/>
      <c r="BY1622" s="289"/>
      <c r="BZ1622" s="289"/>
      <c r="CA1622" s="279"/>
      <c r="CB1622" s="290"/>
      <c r="CC1622" s="289"/>
      <c r="CD1622" s="279"/>
      <c r="CE1622" s="328"/>
      <c r="CF1622" s="290"/>
      <c r="CG1622" s="289"/>
      <c r="CH1622" s="279"/>
      <c r="CI1622" s="328"/>
      <c r="CJ1622" s="290"/>
      <c r="CK1622" s="289"/>
      <c r="CL1622" s="279"/>
      <c r="CM1622" s="328"/>
      <c r="CN1622" s="290"/>
      <c r="CO1622" s="289"/>
      <c r="CP1622" s="279"/>
      <c r="CQ1622" s="328"/>
      <c r="CR1622" s="290"/>
      <c r="CS1622" s="289"/>
      <c r="CT1622" s="279"/>
      <c r="CU1622" s="328"/>
      <c r="CV1622" s="328"/>
      <c r="CW1622" s="290"/>
      <c r="CX1622" s="289"/>
      <c r="CY1622" s="279"/>
      <c r="CZ1622" s="328"/>
      <c r="DA1622" s="328"/>
      <c r="DB1622" s="290"/>
      <c r="DC1622" s="289"/>
      <c r="DD1622" s="279"/>
      <c r="DE1622" s="328"/>
      <c r="DF1622" s="328"/>
      <c r="DG1622" s="290"/>
      <c r="DH1622" s="289"/>
      <c r="DP1622" s="165"/>
      <c r="DQ1622" s="165"/>
      <c r="DR1622" s="165"/>
      <c r="ED1622" s="165"/>
      <c r="EE1622" s="165"/>
      <c r="EF1622" s="165"/>
      <c r="EG1622" s="165"/>
      <c r="EH1622" s="166"/>
      <c r="EI1622" s="166"/>
      <c r="EJ1622" s="164"/>
      <c r="EK1622" s="164"/>
      <c r="EL1622" s="278"/>
      <c r="EM1622" s="278"/>
      <c r="EN1622" s="278"/>
      <c r="EO1622" s="278"/>
      <c r="EP1622" s="278"/>
      <c r="EQ1622" s="278"/>
      <c r="ER1622" s="165"/>
      <c r="ES1622" s="166"/>
      <c r="ET1622" s="166"/>
      <c r="EU1622" s="166"/>
      <c r="EV1622" s="166"/>
      <c r="EW1622" s="166"/>
      <c r="EX1622" s="284"/>
    </row>
    <row r="1623" spans="1:154" ht="13" hidden="1" customHeight="1">
      <c r="A1623" s="160" t="s">
        <v>2003</v>
      </c>
      <c r="C1623" s="160">
        <v>656266</v>
      </c>
      <c r="D1623" s="160">
        <v>20491</v>
      </c>
      <c r="E1623" s="160" t="s">
        <v>563</v>
      </c>
      <c r="H1623" s="162" t="s">
        <v>2449</v>
      </c>
      <c r="I1623" s="162" t="s">
        <v>1941</v>
      </c>
      <c r="J1623" s="161">
        <v>27</v>
      </c>
      <c r="K1623" s="161">
        <v>1</v>
      </c>
      <c r="M1623" s="184" t="s">
        <v>837</v>
      </c>
      <c r="Z1623" s="163"/>
      <c r="AS1623" s="278"/>
      <c r="AT1623" s="278"/>
      <c r="AU1623" s="278"/>
      <c r="AV1623" s="278"/>
      <c r="AW1623" s="278"/>
      <c r="AX1623" s="278"/>
      <c r="AY1623" s="456"/>
      <c r="AZ1623" s="278"/>
      <c r="BA1623" s="278"/>
      <c r="BB1623" s="278"/>
      <c r="BC1623" s="278"/>
      <c r="BD1623" s="164"/>
      <c r="BE1623" s="164"/>
      <c r="BF1623" s="164"/>
      <c r="BG1623" s="164"/>
      <c r="BH1623" s="164"/>
      <c r="BI1623" s="164"/>
      <c r="BJ1623" s="165"/>
      <c r="BK1623" s="164"/>
      <c r="BL1623" s="165"/>
      <c r="BM1623" s="165"/>
      <c r="BN1623" s="165"/>
      <c r="BO1623" s="165"/>
      <c r="BP1623" s="165"/>
      <c r="BQ1623" s="165"/>
      <c r="BR1623" s="165"/>
      <c r="BS1623" s="284"/>
      <c r="BT1623" s="289"/>
      <c r="BU1623" s="279"/>
      <c r="BV1623" s="290"/>
      <c r="BW1623" s="289"/>
      <c r="BX1623" s="289"/>
      <c r="BY1623" s="289"/>
      <c r="BZ1623" s="289"/>
      <c r="CA1623" s="279"/>
      <c r="CB1623" s="290"/>
      <c r="CC1623" s="289"/>
      <c r="CD1623" s="279"/>
      <c r="CE1623" s="328"/>
      <c r="CF1623" s="290"/>
      <c r="CG1623" s="289"/>
      <c r="CH1623" s="279"/>
      <c r="CI1623" s="328"/>
      <c r="CJ1623" s="290"/>
      <c r="CK1623" s="289"/>
      <c r="CL1623" s="279"/>
      <c r="CM1623" s="328"/>
      <c r="CN1623" s="290"/>
      <c r="CO1623" s="289"/>
      <c r="CP1623" s="279"/>
      <c r="CQ1623" s="328"/>
      <c r="CR1623" s="290"/>
      <c r="CS1623" s="289"/>
      <c r="CT1623" s="279"/>
      <c r="CU1623" s="328"/>
      <c r="CV1623" s="328"/>
      <c r="CW1623" s="290"/>
      <c r="CX1623" s="289"/>
      <c r="CY1623" s="279"/>
      <c r="CZ1623" s="328"/>
      <c r="DA1623" s="328"/>
      <c r="DB1623" s="290"/>
      <c r="DC1623" s="289"/>
      <c r="DD1623" s="279"/>
      <c r="DE1623" s="328"/>
      <c r="DF1623" s="328"/>
      <c r="DG1623" s="290"/>
      <c r="DH1623" s="289"/>
      <c r="DI1623" s="284"/>
      <c r="DP1623" s="165"/>
      <c r="DQ1623" s="165"/>
      <c r="DR1623" s="165"/>
      <c r="ED1623" s="165"/>
      <c r="EE1623" s="165"/>
      <c r="EF1623" s="165"/>
      <c r="EG1623" s="165"/>
      <c r="EH1623" s="166"/>
      <c r="EI1623" s="165"/>
      <c r="EJ1623" s="164"/>
      <c r="EK1623" s="164"/>
      <c r="EL1623" s="278"/>
      <c r="EM1623" s="278"/>
      <c r="EN1623" s="278"/>
      <c r="EO1623" s="278"/>
      <c r="EP1623" s="278"/>
      <c r="EQ1623" s="278"/>
      <c r="ER1623" s="165"/>
      <c r="ES1623" s="166"/>
      <c r="ET1623" s="166"/>
      <c r="EU1623" s="166"/>
      <c r="EV1623" s="166"/>
      <c r="EW1623" s="166"/>
      <c r="EX1623" s="284"/>
    </row>
    <row r="1624" spans="1:154" ht="13" hidden="1" customHeight="1">
      <c r="A1624" s="160" t="s">
        <v>2003</v>
      </c>
      <c r="B1624" s="160">
        <v>11893</v>
      </c>
      <c r="C1624" s="160">
        <v>669459</v>
      </c>
      <c r="D1624" s="160">
        <v>20515</v>
      </c>
      <c r="E1624" s="160" t="s">
        <v>45</v>
      </c>
      <c r="H1624" s="162" t="s">
        <v>211</v>
      </c>
      <c r="I1624" s="162" t="s">
        <v>547</v>
      </c>
      <c r="J1624" s="161">
        <v>27</v>
      </c>
      <c r="K1624" s="161">
        <v>1</v>
      </c>
      <c r="M1624" s="184" t="s">
        <v>46</v>
      </c>
      <c r="Z1624" s="163"/>
      <c r="AS1624" s="278"/>
      <c r="AT1624" s="278"/>
      <c r="AU1624" s="278"/>
      <c r="AV1624" s="278"/>
      <c r="AW1624" s="278"/>
      <c r="AX1624" s="278"/>
      <c r="AY1624" s="456"/>
      <c r="AZ1624" s="278"/>
      <c r="BA1624" s="278"/>
      <c r="BB1624" s="278"/>
      <c r="BC1624" s="278"/>
      <c r="BD1624" s="164"/>
      <c r="BE1624" s="164"/>
      <c r="BF1624" s="164"/>
      <c r="BG1624" s="164"/>
      <c r="BH1624" s="164"/>
      <c r="BI1624" s="164"/>
      <c r="BJ1624" s="165"/>
      <c r="BK1624" s="164"/>
      <c r="BL1624" s="165"/>
      <c r="BM1624" s="165"/>
      <c r="BN1624" s="165"/>
      <c r="BO1624" s="165"/>
      <c r="BP1624" s="165"/>
      <c r="BQ1624" s="165"/>
      <c r="BR1624" s="165"/>
      <c r="BS1624" s="284"/>
      <c r="BT1624" s="289"/>
      <c r="BU1624" s="279"/>
      <c r="BV1624" s="290"/>
      <c r="BW1624" s="289"/>
      <c r="BX1624" s="289"/>
      <c r="BY1624" s="289"/>
      <c r="BZ1624" s="289"/>
      <c r="CA1624" s="279"/>
      <c r="CB1624" s="290"/>
      <c r="CC1624" s="289"/>
      <c r="CD1624" s="279"/>
      <c r="CE1624" s="328"/>
      <c r="CF1624" s="290"/>
      <c r="CG1624" s="289"/>
      <c r="CH1624" s="279"/>
      <c r="CI1624" s="328"/>
      <c r="CJ1624" s="290"/>
      <c r="CK1624" s="289"/>
      <c r="CL1624" s="279"/>
      <c r="CM1624" s="328"/>
      <c r="CN1624" s="290"/>
      <c r="CO1624" s="289"/>
      <c r="CP1624" s="279"/>
      <c r="CQ1624" s="328"/>
      <c r="CR1624" s="290"/>
      <c r="CS1624" s="289"/>
      <c r="CT1624" s="279"/>
      <c r="CU1624" s="328"/>
      <c r="CV1624" s="328"/>
      <c r="CW1624" s="290"/>
      <c r="CX1624" s="289"/>
      <c r="CY1624" s="279"/>
      <c r="CZ1624" s="328"/>
      <c r="DA1624" s="328"/>
      <c r="DB1624" s="290"/>
      <c r="DC1624" s="289"/>
      <c r="DD1624" s="279"/>
      <c r="DE1624" s="328"/>
      <c r="DF1624" s="328"/>
      <c r="DG1624" s="290"/>
      <c r="DH1624" s="289"/>
      <c r="DI1624" s="284"/>
      <c r="DP1624" s="165"/>
      <c r="DQ1624" s="165"/>
      <c r="DR1624" s="165"/>
      <c r="ED1624" s="165"/>
      <c r="EE1624" s="165"/>
      <c r="EF1624" s="165"/>
      <c r="EG1624" s="165"/>
      <c r="EH1624" s="166"/>
      <c r="EI1624" s="165"/>
      <c r="EJ1624" s="164"/>
      <c r="EK1624" s="164"/>
      <c r="EL1624" s="278"/>
      <c r="EM1624" s="278"/>
      <c r="EN1624" s="278"/>
      <c r="EO1624" s="278"/>
      <c r="EP1624" s="278"/>
      <c r="EQ1624" s="278"/>
      <c r="ER1624" s="165"/>
      <c r="ES1624" s="166"/>
      <c r="ET1624" s="166"/>
      <c r="EU1624" s="166"/>
      <c r="EV1624" s="166"/>
      <c r="EW1624" s="166"/>
      <c r="EX1624" s="284"/>
    </row>
    <row r="1625" spans="1:154" ht="13" hidden="1" customHeight="1">
      <c r="A1625" s="160" t="s">
        <v>2003</v>
      </c>
      <c r="B1625" s="160">
        <v>11198</v>
      </c>
      <c r="D1625" s="160">
        <v>20526</v>
      </c>
      <c r="H1625" s="162" t="s">
        <v>193</v>
      </c>
      <c r="I1625" s="162" t="s">
        <v>2940</v>
      </c>
      <c r="K1625" s="161">
        <v>1</v>
      </c>
      <c r="Z1625" s="163"/>
      <c r="BT1625" s="289"/>
      <c r="BU1625" s="279"/>
      <c r="BV1625" s="290"/>
      <c r="BW1625" s="289"/>
      <c r="BX1625" s="289"/>
      <c r="BY1625" s="289"/>
      <c r="BZ1625" s="289"/>
      <c r="CA1625" s="279"/>
      <c r="CB1625" s="290"/>
      <c r="CC1625" s="289"/>
      <c r="CD1625" s="279"/>
      <c r="CE1625" s="328"/>
      <c r="CF1625" s="290"/>
      <c r="CG1625" s="289"/>
      <c r="CH1625" s="279"/>
      <c r="CI1625" s="328"/>
      <c r="CJ1625" s="290"/>
      <c r="CK1625" s="289"/>
      <c r="CL1625" s="279"/>
      <c r="CM1625" s="328"/>
      <c r="CN1625" s="290"/>
      <c r="CO1625" s="289"/>
      <c r="CP1625" s="279"/>
      <c r="CQ1625" s="328"/>
      <c r="CR1625" s="290"/>
      <c r="CS1625" s="289"/>
      <c r="CT1625" s="279"/>
      <c r="CU1625" s="328"/>
      <c r="CV1625" s="328"/>
      <c r="CW1625" s="290"/>
      <c r="CX1625" s="289"/>
      <c r="CY1625" s="279"/>
      <c r="CZ1625" s="328"/>
      <c r="DA1625" s="328"/>
      <c r="DB1625" s="290"/>
      <c r="DC1625" s="289"/>
      <c r="DD1625" s="279"/>
      <c r="DE1625" s="328"/>
      <c r="DF1625" s="328"/>
      <c r="DG1625" s="290"/>
      <c r="DH1625" s="289"/>
      <c r="DP1625" s="165"/>
      <c r="DQ1625" s="165"/>
      <c r="DR1625" s="165"/>
      <c r="ED1625" s="165"/>
      <c r="EE1625" s="165"/>
      <c r="EF1625" s="165"/>
      <c r="EG1625" s="165"/>
      <c r="EH1625" s="166"/>
      <c r="EI1625" s="166"/>
      <c r="EJ1625" s="164"/>
      <c r="EK1625" s="164"/>
      <c r="EL1625" s="278"/>
      <c r="EM1625" s="278"/>
      <c r="EN1625" s="278"/>
      <c r="EO1625" s="278"/>
      <c r="EP1625" s="278"/>
      <c r="EQ1625" s="278"/>
      <c r="ER1625" s="165"/>
      <c r="ES1625" s="166"/>
      <c r="ET1625" s="166"/>
      <c r="EU1625" s="166"/>
      <c r="EV1625" s="166"/>
      <c r="EW1625" s="166"/>
      <c r="EX1625" s="284"/>
    </row>
    <row r="1626" spans="1:154" ht="13" hidden="1" customHeight="1">
      <c r="A1626" s="160" t="s">
        <v>2003</v>
      </c>
      <c r="B1626" s="160">
        <v>12290</v>
      </c>
      <c r="D1626" s="160">
        <v>21023</v>
      </c>
      <c r="H1626" s="162" t="s">
        <v>176</v>
      </c>
      <c r="I1626" s="162" t="s">
        <v>550</v>
      </c>
      <c r="K1626" s="161">
        <v>1</v>
      </c>
      <c r="M1626" s="184" t="s">
        <v>837</v>
      </c>
      <c r="Z1626" s="163"/>
      <c r="BT1626" s="289"/>
      <c r="BU1626" s="279"/>
      <c r="BV1626" s="290"/>
      <c r="BW1626" s="289"/>
      <c r="BX1626" s="289"/>
      <c r="BY1626" s="289"/>
      <c r="BZ1626" s="289"/>
      <c r="CA1626" s="279"/>
      <c r="CB1626" s="290"/>
      <c r="CC1626" s="289"/>
      <c r="CD1626" s="279"/>
      <c r="CE1626" s="328"/>
      <c r="CF1626" s="290"/>
      <c r="CG1626" s="289"/>
      <c r="CH1626" s="279"/>
      <c r="CI1626" s="328"/>
      <c r="CJ1626" s="290"/>
      <c r="CK1626" s="289"/>
      <c r="CL1626" s="279"/>
      <c r="CM1626" s="328"/>
      <c r="CN1626" s="290"/>
      <c r="CO1626" s="289"/>
      <c r="CP1626" s="279"/>
      <c r="CQ1626" s="328"/>
      <c r="CR1626" s="290"/>
      <c r="CS1626" s="289"/>
      <c r="CT1626" s="279"/>
      <c r="CU1626" s="328"/>
      <c r="CV1626" s="328"/>
      <c r="CW1626" s="290"/>
      <c r="CX1626" s="289"/>
      <c r="CY1626" s="279"/>
      <c r="CZ1626" s="328"/>
      <c r="DA1626" s="328"/>
      <c r="DB1626" s="290"/>
      <c r="DC1626" s="289"/>
      <c r="DD1626" s="279"/>
      <c r="DE1626" s="328"/>
      <c r="DF1626" s="328"/>
      <c r="DG1626" s="290"/>
      <c r="DH1626" s="289"/>
      <c r="DP1626" s="165"/>
      <c r="DQ1626" s="165"/>
      <c r="DR1626" s="165"/>
      <c r="ED1626" s="165"/>
      <c r="EE1626" s="165"/>
      <c r="EF1626" s="165"/>
      <c r="EG1626" s="165"/>
      <c r="EH1626" s="166"/>
      <c r="EI1626" s="166"/>
      <c r="EJ1626" s="164"/>
      <c r="EK1626" s="164"/>
      <c r="EL1626" s="278"/>
      <c r="EM1626" s="278"/>
      <c r="EN1626" s="278"/>
      <c r="EO1626" s="278"/>
      <c r="EP1626" s="278"/>
      <c r="EQ1626" s="278"/>
      <c r="ER1626" s="165"/>
      <c r="ES1626" s="166"/>
      <c r="ET1626" s="166"/>
      <c r="EU1626" s="166"/>
      <c r="EV1626" s="166"/>
      <c r="EW1626" s="166"/>
      <c r="EX1626" s="284"/>
    </row>
    <row r="1627" spans="1:154" ht="13" hidden="1" customHeight="1">
      <c r="A1627" s="160" t="s">
        <v>2003</v>
      </c>
      <c r="C1627" s="160">
        <v>663989</v>
      </c>
      <c r="D1627" s="160">
        <v>21093</v>
      </c>
      <c r="E1627" s="160" t="s">
        <v>17</v>
      </c>
      <c r="H1627" s="162" t="s">
        <v>2960</v>
      </c>
      <c r="I1627" s="162" t="s">
        <v>220</v>
      </c>
      <c r="J1627" s="160">
        <v>28</v>
      </c>
      <c r="K1627" s="161">
        <v>1</v>
      </c>
      <c r="M1627" s="184" t="s">
        <v>46</v>
      </c>
      <c r="Z1627" s="163"/>
      <c r="AS1627" s="278"/>
      <c r="AT1627" s="278"/>
      <c r="AU1627" s="278"/>
      <c r="AV1627" s="278"/>
      <c r="AW1627" s="278"/>
      <c r="AX1627" s="278"/>
      <c r="AY1627" s="456"/>
      <c r="AZ1627" s="278"/>
      <c r="BA1627" s="278"/>
      <c r="BB1627" s="278"/>
      <c r="BC1627" s="278"/>
      <c r="BD1627" s="164"/>
      <c r="BE1627" s="164"/>
      <c r="BF1627" s="164"/>
      <c r="BG1627" s="164"/>
      <c r="BH1627" s="164"/>
      <c r="BI1627" s="164"/>
      <c r="BJ1627" s="165"/>
      <c r="BK1627" s="164"/>
      <c r="BL1627" s="165"/>
      <c r="BM1627" s="165"/>
      <c r="BN1627" s="165"/>
      <c r="BO1627" s="165"/>
      <c r="BP1627" s="165"/>
      <c r="BQ1627" s="165"/>
      <c r="BR1627" s="165"/>
      <c r="BS1627" s="284"/>
      <c r="BT1627" s="289"/>
      <c r="BU1627" s="279"/>
      <c r="BV1627" s="290"/>
      <c r="BW1627" s="289"/>
      <c r="BX1627" s="289"/>
      <c r="BY1627" s="289"/>
      <c r="BZ1627" s="289"/>
      <c r="CA1627" s="279"/>
      <c r="CB1627" s="290"/>
      <c r="CC1627" s="289"/>
      <c r="CD1627" s="279"/>
      <c r="CE1627" s="328"/>
      <c r="CF1627" s="290"/>
      <c r="CG1627" s="289"/>
      <c r="CH1627" s="279"/>
      <c r="CI1627" s="328"/>
      <c r="CJ1627" s="290"/>
      <c r="CK1627" s="289"/>
      <c r="CL1627" s="279"/>
      <c r="CM1627" s="328"/>
      <c r="CN1627" s="290"/>
      <c r="CO1627" s="289"/>
      <c r="CP1627" s="279"/>
      <c r="CQ1627" s="328"/>
      <c r="CR1627" s="290"/>
      <c r="CS1627" s="289"/>
      <c r="CT1627" s="279"/>
      <c r="CU1627" s="328"/>
      <c r="CV1627" s="328"/>
      <c r="CW1627" s="290"/>
      <c r="CX1627" s="289"/>
      <c r="CY1627" s="279"/>
      <c r="CZ1627" s="328"/>
      <c r="DA1627" s="328"/>
      <c r="DB1627" s="290"/>
      <c r="DC1627" s="289"/>
      <c r="DD1627" s="279"/>
      <c r="DE1627" s="328"/>
      <c r="DF1627" s="328"/>
      <c r="DG1627" s="290"/>
      <c r="DH1627" s="289"/>
      <c r="DI1627" s="284"/>
      <c r="DP1627" s="165"/>
      <c r="DQ1627" s="165"/>
      <c r="DR1627" s="165"/>
      <c r="ED1627" s="165"/>
      <c r="EE1627" s="165"/>
      <c r="EF1627" s="165"/>
      <c r="EG1627" s="165"/>
      <c r="EH1627" s="166"/>
      <c r="EI1627" s="165"/>
      <c r="EJ1627" s="164"/>
      <c r="EK1627" s="164"/>
      <c r="EL1627" s="278"/>
      <c r="EM1627" s="278"/>
      <c r="EN1627" s="278"/>
      <c r="EO1627" s="278"/>
      <c r="EP1627" s="278"/>
      <c r="EQ1627" s="278"/>
      <c r="ER1627" s="165"/>
      <c r="ES1627" s="166"/>
      <c r="ET1627" s="166"/>
      <c r="EU1627" s="166"/>
      <c r="EV1627" s="166"/>
      <c r="EW1627" s="166"/>
      <c r="EX1627" s="284"/>
    </row>
    <row r="1628" spans="1:154" ht="13" hidden="1" customHeight="1">
      <c r="A1628" s="160" t="s">
        <v>2003</v>
      </c>
      <c r="B1628" s="160">
        <v>12274</v>
      </c>
      <c r="D1628" s="160">
        <v>21101</v>
      </c>
      <c r="E1628" s="160" t="s">
        <v>438</v>
      </c>
      <c r="H1628" s="162" t="s">
        <v>2590</v>
      </c>
      <c r="I1628" s="162" t="s">
        <v>2591</v>
      </c>
      <c r="J1628" s="161">
        <v>27</v>
      </c>
      <c r="K1628" s="161">
        <v>1</v>
      </c>
      <c r="M1628" s="184" t="s">
        <v>837</v>
      </c>
      <c r="Z1628" s="163"/>
      <c r="BT1628" s="289"/>
      <c r="BU1628" s="279"/>
      <c r="BV1628" s="290"/>
      <c r="BW1628" s="289"/>
      <c r="BX1628" s="289"/>
      <c r="BY1628" s="289"/>
      <c r="BZ1628" s="289"/>
      <c r="CA1628" s="279"/>
      <c r="CB1628" s="290"/>
      <c r="CC1628" s="289"/>
      <c r="CD1628" s="279"/>
      <c r="CE1628" s="328"/>
      <c r="CF1628" s="290"/>
      <c r="CG1628" s="289"/>
      <c r="CH1628" s="279"/>
      <c r="CI1628" s="328"/>
      <c r="CJ1628" s="290"/>
      <c r="CK1628" s="289"/>
      <c r="CL1628" s="279"/>
      <c r="CM1628" s="328"/>
      <c r="CN1628" s="290"/>
      <c r="CO1628" s="289"/>
      <c r="CP1628" s="279"/>
      <c r="CQ1628" s="328"/>
      <c r="CR1628" s="290"/>
      <c r="CS1628" s="289"/>
      <c r="CT1628" s="279"/>
      <c r="CU1628" s="328"/>
      <c r="CV1628" s="328"/>
      <c r="CW1628" s="290"/>
      <c r="CX1628" s="289"/>
      <c r="CY1628" s="279"/>
      <c r="CZ1628" s="328"/>
      <c r="DA1628" s="328"/>
      <c r="DB1628" s="290"/>
      <c r="DC1628" s="289"/>
      <c r="DD1628" s="279"/>
      <c r="DE1628" s="328"/>
      <c r="DF1628" s="328"/>
      <c r="DG1628" s="290"/>
      <c r="DH1628" s="289"/>
      <c r="DP1628" s="165"/>
      <c r="DQ1628" s="165"/>
      <c r="DR1628" s="165"/>
      <c r="ED1628" s="165"/>
      <c r="EE1628" s="165"/>
      <c r="EF1628" s="165"/>
      <c r="EG1628" s="165"/>
      <c r="EH1628" s="166"/>
      <c r="EI1628" s="166"/>
      <c r="EJ1628" s="164"/>
      <c r="EK1628" s="164"/>
      <c r="EL1628" s="278"/>
      <c r="EM1628" s="278"/>
      <c r="EN1628" s="278"/>
      <c r="EO1628" s="278"/>
      <c r="EP1628" s="278"/>
      <c r="EQ1628" s="278"/>
      <c r="ER1628" s="165"/>
      <c r="ES1628" s="166"/>
      <c r="ET1628" s="166"/>
      <c r="EU1628" s="166"/>
      <c r="EV1628" s="166"/>
      <c r="EW1628" s="166"/>
      <c r="EX1628" s="284"/>
    </row>
    <row r="1629" spans="1:154" ht="13" hidden="1" customHeight="1">
      <c r="A1629" s="160" t="s">
        <v>2003</v>
      </c>
      <c r="C1629" s="160">
        <v>528748</v>
      </c>
      <c r="D1629" s="160">
        <v>21183</v>
      </c>
      <c r="E1629" s="160" t="s">
        <v>45</v>
      </c>
      <c r="H1629" s="162" t="s">
        <v>364</v>
      </c>
      <c r="I1629" s="162" t="s">
        <v>1284</v>
      </c>
      <c r="J1629" s="161">
        <v>26</v>
      </c>
      <c r="K1629" s="161">
        <v>1</v>
      </c>
      <c r="M1629" s="184" t="s">
        <v>837</v>
      </c>
      <c r="Z1629" s="163"/>
      <c r="AS1629" s="278"/>
      <c r="AT1629" s="278"/>
      <c r="AU1629" s="278"/>
      <c r="AV1629" s="278"/>
      <c r="AW1629" s="278"/>
      <c r="AX1629" s="278"/>
      <c r="AY1629" s="456"/>
      <c r="AZ1629" s="278"/>
      <c r="BA1629" s="278"/>
      <c r="BB1629" s="278"/>
      <c r="BC1629" s="278"/>
      <c r="BD1629" s="164"/>
      <c r="BE1629" s="164"/>
      <c r="BF1629" s="164"/>
      <c r="BG1629" s="164"/>
      <c r="BH1629" s="164"/>
      <c r="BI1629" s="164"/>
      <c r="BJ1629" s="165"/>
      <c r="BK1629" s="164"/>
      <c r="BL1629" s="165"/>
      <c r="BM1629" s="165"/>
      <c r="BN1629" s="165"/>
      <c r="BO1629" s="165"/>
      <c r="BP1629" s="165"/>
      <c r="BQ1629" s="165"/>
      <c r="BR1629" s="165"/>
      <c r="BS1629" s="284"/>
      <c r="BT1629" s="289"/>
      <c r="BU1629" s="279"/>
      <c r="BV1629" s="290"/>
      <c r="BW1629" s="289"/>
      <c r="BX1629" s="289"/>
      <c r="BY1629" s="289"/>
      <c r="BZ1629" s="289"/>
      <c r="CA1629" s="279"/>
      <c r="CB1629" s="290"/>
      <c r="CC1629" s="289"/>
      <c r="CD1629" s="279"/>
      <c r="CE1629" s="328"/>
      <c r="CF1629" s="290"/>
      <c r="CG1629" s="289"/>
      <c r="CH1629" s="279"/>
      <c r="CI1629" s="328"/>
      <c r="CJ1629" s="290"/>
      <c r="CK1629" s="289"/>
      <c r="CL1629" s="279"/>
      <c r="CM1629" s="328"/>
      <c r="CN1629" s="290"/>
      <c r="CO1629" s="289"/>
      <c r="CP1629" s="279"/>
      <c r="CQ1629" s="328"/>
      <c r="CR1629" s="290"/>
      <c r="CS1629" s="289"/>
      <c r="CT1629" s="279"/>
      <c r="CU1629" s="328"/>
      <c r="CV1629" s="328"/>
      <c r="CW1629" s="290"/>
      <c r="CX1629" s="289"/>
      <c r="CY1629" s="279"/>
      <c r="CZ1629" s="328"/>
      <c r="DA1629" s="328"/>
      <c r="DB1629" s="290"/>
      <c r="DC1629" s="289"/>
      <c r="DD1629" s="279"/>
      <c r="DE1629" s="328"/>
      <c r="DF1629" s="328"/>
      <c r="DG1629" s="290"/>
      <c r="DH1629" s="289"/>
      <c r="DI1629" s="284"/>
      <c r="DP1629" s="165"/>
      <c r="DQ1629" s="165"/>
      <c r="DR1629" s="165"/>
      <c r="ED1629" s="165"/>
      <c r="EE1629" s="165"/>
      <c r="EF1629" s="165"/>
      <c r="EG1629" s="165"/>
      <c r="EH1629" s="166"/>
      <c r="EI1629" s="165"/>
      <c r="EJ1629" s="164"/>
      <c r="EK1629" s="164"/>
      <c r="EL1629" s="278"/>
      <c r="EM1629" s="278"/>
      <c r="EN1629" s="278"/>
      <c r="EO1629" s="278"/>
      <c r="EP1629" s="278"/>
      <c r="EQ1629" s="278"/>
      <c r="ER1629" s="165"/>
      <c r="ES1629" s="166"/>
      <c r="ET1629" s="166"/>
      <c r="EU1629" s="166"/>
      <c r="EV1629" s="166"/>
      <c r="EW1629" s="166"/>
      <c r="EX1629" s="284"/>
    </row>
    <row r="1630" spans="1:154" ht="13" hidden="1" customHeight="1">
      <c r="A1630" s="160" t="s">
        <v>2003</v>
      </c>
      <c r="C1630" s="160">
        <v>642834</v>
      </c>
      <c r="D1630" s="160">
        <v>21241</v>
      </c>
      <c r="E1630" s="160" t="s">
        <v>686</v>
      </c>
      <c r="H1630" s="162" t="s">
        <v>3949</v>
      </c>
      <c r="I1630" s="162" t="s">
        <v>616</v>
      </c>
      <c r="J1630" s="160">
        <v>28</v>
      </c>
      <c r="K1630" s="161">
        <v>1</v>
      </c>
      <c r="Z1630" s="163"/>
      <c r="AS1630" s="278"/>
      <c r="AT1630" s="278"/>
      <c r="AU1630" s="278"/>
      <c r="AV1630" s="278"/>
      <c r="AW1630" s="278"/>
      <c r="AX1630" s="278"/>
      <c r="AY1630" s="456"/>
      <c r="AZ1630" s="278"/>
      <c r="BA1630" s="278"/>
      <c r="BB1630" s="278"/>
      <c r="BC1630" s="278"/>
      <c r="BD1630" s="164"/>
      <c r="BE1630" s="164"/>
      <c r="BF1630" s="164"/>
      <c r="BG1630" s="164"/>
      <c r="BH1630" s="164"/>
      <c r="BI1630" s="164"/>
      <c r="BJ1630" s="165"/>
      <c r="BK1630" s="164"/>
      <c r="BL1630" s="165"/>
      <c r="BM1630" s="165"/>
      <c r="BN1630" s="165"/>
      <c r="BO1630" s="165"/>
      <c r="BP1630" s="165"/>
      <c r="BQ1630" s="165"/>
      <c r="BR1630" s="165"/>
      <c r="BS1630" s="284"/>
      <c r="BT1630" s="289"/>
      <c r="BU1630" s="279"/>
      <c r="BV1630" s="290"/>
      <c r="BW1630" s="289"/>
      <c r="BX1630" s="289"/>
      <c r="BY1630" s="289"/>
      <c r="BZ1630" s="289"/>
      <c r="CA1630" s="279"/>
      <c r="CB1630" s="290"/>
      <c r="CC1630" s="289"/>
      <c r="CD1630" s="279"/>
      <c r="CE1630" s="328"/>
      <c r="CF1630" s="290"/>
      <c r="CG1630" s="289"/>
      <c r="CH1630" s="279"/>
      <c r="CI1630" s="328"/>
      <c r="CJ1630" s="290"/>
      <c r="CK1630" s="289"/>
      <c r="CL1630" s="279"/>
      <c r="CM1630" s="328"/>
      <c r="CN1630" s="290"/>
      <c r="CO1630" s="289"/>
      <c r="CP1630" s="279"/>
      <c r="CQ1630" s="328"/>
      <c r="CR1630" s="290"/>
      <c r="CS1630" s="289"/>
      <c r="CT1630" s="279"/>
      <c r="CU1630" s="328"/>
      <c r="CV1630" s="328"/>
      <c r="CW1630" s="290"/>
      <c r="CX1630" s="289"/>
      <c r="CY1630" s="279"/>
      <c r="CZ1630" s="328"/>
      <c r="DA1630" s="328"/>
      <c r="DB1630" s="290"/>
      <c r="DC1630" s="289"/>
      <c r="DD1630" s="279"/>
      <c r="DE1630" s="328"/>
      <c r="DF1630" s="328"/>
      <c r="DG1630" s="290"/>
      <c r="DH1630" s="183"/>
      <c r="DI1630" s="284"/>
      <c r="DP1630" s="165"/>
      <c r="DQ1630" s="165"/>
      <c r="DR1630" s="165"/>
      <c r="ED1630" s="165"/>
      <c r="EE1630" s="165"/>
      <c r="EF1630" s="165"/>
      <c r="EG1630" s="165"/>
      <c r="EH1630" s="166"/>
      <c r="EI1630" s="165"/>
      <c r="EJ1630" s="164"/>
      <c r="EK1630" s="164"/>
      <c r="EL1630" s="278"/>
      <c r="EM1630" s="278"/>
      <c r="EN1630" s="278"/>
      <c r="EO1630" s="278"/>
      <c r="EP1630" s="278"/>
      <c r="EQ1630" s="278"/>
      <c r="ER1630" s="165"/>
      <c r="ES1630" s="166"/>
      <c r="ET1630" s="166"/>
      <c r="EU1630" s="166"/>
      <c r="EV1630" s="166"/>
      <c r="EW1630" s="166"/>
      <c r="EX1630" s="284"/>
    </row>
    <row r="1631" spans="1:154" ht="13" hidden="1" customHeight="1">
      <c r="A1631" s="160" t="s">
        <v>2003</v>
      </c>
      <c r="B1631" s="160">
        <v>12064</v>
      </c>
      <c r="D1631" s="160">
        <v>21281</v>
      </c>
      <c r="H1631" s="162" t="s">
        <v>1686</v>
      </c>
      <c r="I1631" s="162" t="s">
        <v>324</v>
      </c>
      <c r="J1631" s="161"/>
      <c r="K1631" s="161">
        <v>1</v>
      </c>
      <c r="Z1631" s="163"/>
      <c r="BT1631" s="289"/>
      <c r="BU1631" s="279"/>
      <c r="BV1631" s="290"/>
      <c r="BW1631" s="289"/>
      <c r="BX1631" s="289"/>
      <c r="BY1631" s="289"/>
      <c r="BZ1631" s="289"/>
      <c r="CA1631" s="279"/>
      <c r="CB1631" s="290"/>
      <c r="CC1631" s="289"/>
      <c r="CD1631" s="279"/>
      <c r="CE1631" s="328"/>
      <c r="CF1631" s="290"/>
      <c r="CG1631" s="289"/>
      <c r="CH1631" s="279"/>
      <c r="CI1631" s="328"/>
      <c r="CJ1631" s="290"/>
      <c r="CK1631" s="289"/>
      <c r="CL1631" s="279"/>
      <c r="CM1631" s="328"/>
      <c r="CN1631" s="290"/>
      <c r="CO1631" s="289"/>
      <c r="CP1631" s="279"/>
      <c r="CQ1631" s="328"/>
      <c r="CR1631" s="290"/>
      <c r="CS1631" s="289"/>
      <c r="CT1631" s="279"/>
      <c r="CU1631" s="328"/>
      <c r="CV1631" s="328"/>
      <c r="CW1631" s="290"/>
      <c r="CX1631" s="289"/>
      <c r="CY1631" s="279"/>
      <c r="CZ1631" s="328"/>
      <c r="DA1631" s="328"/>
      <c r="DB1631" s="290"/>
      <c r="DC1631" s="289"/>
      <c r="DD1631" s="279"/>
      <c r="DE1631" s="328"/>
      <c r="DF1631" s="328"/>
      <c r="DG1631" s="290"/>
      <c r="DH1631" s="289"/>
      <c r="DP1631" s="165"/>
      <c r="DQ1631" s="165"/>
      <c r="DR1631" s="165"/>
      <c r="ED1631" s="165"/>
      <c r="EE1631" s="165"/>
      <c r="EF1631" s="165"/>
      <c r="EG1631" s="165"/>
      <c r="EH1631" s="166"/>
      <c r="EI1631" s="166"/>
      <c r="EJ1631" s="164"/>
      <c r="EK1631" s="164"/>
      <c r="EL1631" s="278"/>
      <c r="EM1631" s="278"/>
      <c r="EN1631" s="278"/>
      <c r="EO1631" s="278"/>
      <c r="EP1631" s="278"/>
      <c r="EQ1631" s="278"/>
      <c r="ER1631" s="165"/>
      <c r="ES1631" s="166"/>
      <c r="ET1631" s="166"/>
      <c r="EU1631" s="166"/>
      <c r="EV1631" s="166"/>
      <c r="EW1631" s="166"/>
      <c r="EX1631" s="284"/>
    </row>
    <row r="1632" spans="1:154" ht="13" hidden="1" customHeight="1">
      <c r="A1632" s="160" t="s">
        <v>2003</v>
      </c>
      <c r="C1632" s="160">
        <v>656458</v>
      </c>
      <c r="D1632" s="160">
        <v>21290</v>
      </c>
      <c r="E1632" s="160" t="s">
        <v>246</v>
      </c>
      <c r="H1632" s="162" t="s">
        <v>2465</v>
      </c>
      <c r="I1632" s="162" t="s">
        <v>24</v>
      </c>
      <c r="J1632" s="161">
        <v>28</v>
      </c>
      <c r="K1632" s="161">
        <v>1</v>
      </c>
      <c r="M1632" s="184" t="s">
        <v>46</v>
      </c>
      <c r="Z1632" s="163"/>
      <c r="AS1632" s="278"/>
      <c r="AT1632" s="278"/>
      <c r="AU1632" s="278"/>
      <c r="AV1632" s="278"/>
      <c r="AW1632" s="278"/>
      <c r="AX1632" s="278"/>
      <c r="AY1632" s="456"/>
      <c r="AZ1632" s="278"/>
      <c r="BA1632" s="278"/>
      <c r="BB1632" s="278"/>
      <c r="BC1632" s="278"/>
      <c r="BD1632" s="164"/>
      <c r="BE1632" s="164"/>
      <c r="BF1632" s="164"/>
      <c r="BG1632" s="164"/>
      <c r="BH1632" s="164"/>
      <c r="BI1632" s="164"/>
      <c r="BJ1632" s="165"/>
      <c r="BK1632" s="164"/>
      <c r="BL1632" s="165"/>
      <c r="BM1632" s="165"/>
      <c r="BN1632" s="165"/>
      <c r="BO1632" s="165"/>
      <c r="BP1632" s="165"/>
      <c r="BQ1632" s="165"/>
      <c r="BR1632" s="165"/>
      <c r="BS1632" s="284"/>
      <c r="BT1632" s="289"/>
      <c r="BU1632" s="279"/>
      <c r="BV1632" s="290"/>
      <c r="BW1632" s="289"/>
      <c r="BX1632" s="289"/>
      <c r="BY1632" s="289"/>
      <c r="BZ1632" s="289"/>
      <c r="CA1632" s="279"/>
      <c r="CB1632" s="290"/>
      <c r="CC1632" s="289"/>
      <c r="CD1632" s="279"/>
      <c r="CE1632" s="328"/>
      <c r="CF1632" s="290"/>
      <c r="CG1632" s="289"/>
      <c r="CH1632" s="279"/>
      <c r="CI1632" s="328"/>
      <c r="CJ1632" s="290"/>
      <c r="CK1632" s="289"/>
      <c r="CL1632" s="279"/>
      <c r="CM1632" s="328"/>
      <c r="CN1632" s="290"/>
      <c r="CO1632" s="289"/>
      <c r="CP1632" s="279"/>
      <c r="CQ1632" s="328"/>
      <c r="CR1632" s="290"/>
      <c r="CS1632" s="289"/>
      <c r="CT1632" s="279"/>
      <c r="CU1632" s="328"/>
      <c r="CV1632" s="328"/>
      <c r="CW1632" s="290"/>
      <c r="CX1632" s="289"/>
      <c r="CY1632" s="279"/>
      <c r="CZ1632" s="328"/>
      <c r="DA1632" s="328"/>
      <c r="DB1632" s="290"/>
      <c r="DC1632" s="289"/>
      <c r="DD1632" s="279"/>
      <c r="DE1632" s="328"/>
      <c r="DF1632" s="328"/>
      <c r="DG1632" s="290"/>
      <c r="DH1632" s="289"/>
      <c r="DI1632" s="284"/>
      <c r="DP1632" s="165"/>
      <c r="DQ1632" s="165"/>
      <c r="DR1632" s="165"/>
      <c r="ED1632" s="165"/>
      <c r="EE1632" s="165"/>
      <c r="EF1632" s="165"/>
      <c r="EG1632" s="165"/>
      <c r="EH1632" s="166"/>
      <c r="EI1632" s="165"/>
      <c r="EJ1632" s="164"/>
      <c r="EK1632" s="164"/>
      <c r="EL1632" s="278"/>
      <c r="EM1632" s="278"/>
      <c r="EN1632" s="278"/>
      <c r="EO1632" s="278"/>
      <c r="EP1632" s="278"/>
      <c r="EQ1632" s="278"/>
      <c r="ER1632" s="165"/>
      <c r="ES1632" s="166"/>
      <c r="ET1632" s="166"/>
      <c r="EU1632" s="166"/>
      <c r="EV1632" s="166"/>
      <c r="EW1632" s="166"/>
      <c r="EX1632" s="284"/>
    </row>
    <row r="1633" spans="1:154" ht="13" hidden="1" customHeight="1">
      <c r="A1633" s="160" t="s">
        <v>2003</v>
      </c>
      <c r="B1633" s="160">
        <v>11931</v>
      </c>
      <c r="D1633" s="160">
        <v>21298</v>
      </c>
      <c r="H1633" s="162" t="s">
        <v>279</v>
      </c>
      <c r="I1633" s="162" t="s">
        <v>1894</v>
      </c>
      <c r="J1633" s="161"/>
      <c r="K1633" s="161">
        <v>1</v>
      </c>
      <c r="M1633" s="184" t="s">
        <v>837</v>
      </c>
      <c r="Z1633" s="163"/>
      <c r="BT1633" s="289"/>
      <c r="BU1633" s="279"/>
      <c r="BV1633" s="290"/>
      <c r="BW1633" s="289"/>
      <c r="BX1633" s="289"/>
      <c r="BY1633" s="289"/>
      <c r="BZ1633" s="289"/>
      <c r="CA1633" s="279"/>
      <c r="CB1633" s="290"/>
      <c r="CC1633" s="289"/>
      <c r="CD1633" s="279"/>
      <c r="CE1633" s="328"/>
      <c r="CF1633" s="290"/>
      <c r="CG1633" s="289"/>
      <c r="CH1633" s="279"/>
      <c r="CI1633" s="328"/>
      <c r="CJ1633" s="290"/>
      <c r="CK1633" s="289"/>
      <c r="CL1633" s="279"/>
      <c r="CM1633" s="328"/>
      <c r="CN1633" s="290"/>
      <c r="CO1633" s="289"/>
      <c r="CP1633" s="279"/>
      <c r="CQ1633" s="328"/>
      <c r="CR1633" s="290"/>
      <c r="CS1633" s="289"/>
      <c r="CT1633" s="279"/>
      <c r="CU1633" s="328"/>
      <c r="CV1633" s="328"/>
      <c r="CW1633" s="290"/>
      <c r="CX1633" s="289"/>
      <c r="CY1633" s="279"/>
      <c r="CZ1633" s="328"/>
      <c r="DA1633" s="328"/>
      <c r="DB1633" s="290"/>
      <c r="DC1633" s="289"/>
      <c r="DD1633" s="279"/>
      <c r="DE1633" s="328"/>
      <c r="DF1633" s="328"/>
      <c r="DG1633" s="290"/>
      <c r="DH1633" s="289"/>
      <c r="DP1633" s="165"/>
      <c r="DQ1633" s="165"/>
      <c r="DR1633" s="165"/>
      <c r="ED1633" s="165"/>
      <c r="EE1633" s="165"/>
      <c r="EF1633" s="165"/>
      <c r="EG1633" s="165"/>
      <c r="EH1633" s="166"/>
      <c r="EI1633" s="166"/>
      <c r="EJ1633" s="164"/>
      <c r="EK1633" s="164"/>
      <c r="EL1633" s="278"/>
      <c r="EM1633" s="278"/>
      <c r="EN1633" s="278"/>
      <c r="EO1633" s="278"/>
      <c r="EP1633" s="278"/>
      <c r="EQ1633" s="278"/>
      <c r="ER1633" s="165"/>
      <c r="ES1633" s="166"/>
      <c r="ET1633" s="166"/>
      <c r="EU1633" s="166"/>
      <c r="EV1633" s="166"/>
      <c r="EW1633" s="166"/>
      <c r="EX1633" s="284"/>
    </row>
    <row r="1634" spans="1:154" ht="13" hidden="1" customHeight="1">
      <c r="A1634" s="160" t="s">
        <v>2003</v>
      </c>
      <c r="C1634" s="160">
        <v>656671</v>
      </c>
      <c r="D1634" s="160">
        <v>21310</v>
      </c>
      <c r="E1634" s="160" t="s">
        <v>16</v>
      </c>
      <c r="H1634" s="162" t="s">
        <v>3950</v>
      </c>
      <c r="I1634" s="162" t="s">
        <v>533</v>
      </c>
      <c r="J1634" s="160">
        <v>28</v>
      </c>
      <c r="K1634" s="161">
        <v>1</v>
      </c>
      <c r="Z1634" s="163"/>
      <c r="AS1634" s="278"/>
      <c r="AT1634" s="278"/>
      <c r="AU1634" s="278"/>
      <c r="AV1634" s="278"/>
      <c r="AW1634" s="278"/>
      <c r="AX1634" s="278"/>
      <c r="AY1634" s="456"/>
      <c r="AZ1634" s="278"/>
      <c r="BA1634" s="278"/>
      <c r="BB1634" s="278"/>
      <c r="BC1634" s="278"/>
      <c r="BD1634" s="164"/>
      <c r="BE1634" s="164"/>
      <c r="BF1634" s="164"/>
      <c r="BG1634" s="164"/>
      <c r="BH1634" s="164"/>
      <c r="BI1634" s="164"/>
      <c r="BJ1634" s="165"/>
      <c r="BK1634" s="164"/>
      <c r="BL1634" s="165"/>
      <c r="BM1634" s="165"/>
      <c r="BN1634" s="165"/>
      <c r="BO1634" s="165"/>
      <c r="BP1634" s="165"/>
      <c r="BQ1634" s="165"/>
      <c r="BR1634" s="165"/>
      <c r="BS1634" s="284"/>
      <c r="BT1634" s="289"/>
      <c r="BU1634" s="279"/>
      <c r="BV1634" s="290"/>
      <c r="BW1634" s="289"/>
      <c r="BX1634" s="289"/>
      <c r="BY1634" s="289"/>
      <c r="BZ1634" s="289"/>
      <c r="CA1634" s="279"/>
      <c r="CB1634" s="290"/>
      <c r="CC1634" s="289"/>
      <c r="CD1634" s="279"/>
      <c r="CE1634" s="328"/>
      <c r="CF1634" s="290"/>
      <c r="CG1634" s="289"/>
      <c r="CH1634" s="279"/>
      <c r="CI1634" s="328"/>
      <c r="CJ1634" s="290"/>
      <c r="CK1634" s="289"/>
      <c r="CL1634" s="279"/>
      <c r="CM1634" s="328"/>
      <c r="CN1634" s="290"/>
      <c r="CO1634" s="289"/>
      <c r="CP1634" s="279"/>
      <c r="CQ1634" s="328"/>
      <c r="CR1634" s="290"/>
      <c r="CS1634" s="289"/>
      <c r="CT1634" s="279"/>
      <c r="CU1634" s="328"/>
      <c r="CV1634" s="328"/>
      <c r="CW1634" s="290"/>
      <c r="CX1634" s="289"/>
      <c r="CY1634" s="279"/>
      <c r="CZ1634" s="328"/>
      <c r="DA1634" s="328"/>
      <c r="DB1634" s="290"/>
      <c r="DC1634" s="289"/>
      <c r="DD1634" s="279"/>
      <c r="DE1634" s="328"/>
      <c r="DF1634" s="328"/>
      <c r="DG1634" s="290"/>
      <c r="DH1634" s="183"/>
      <c r="DI1634" s="284"/>
      <c r="DP1634" s="165"/>
      <c r="DQ1634" s="165"/>
      <c r="DR1634" s="165"/>
      <c r="ED1634" s="165"/>
      <c r="EE1634" s="165"/>
      <c r="EF1634" s="165"/>
      <c r="EG1634" s="165"/>
      <c r="EH1634" s="166"/>
      <c r="EI1634" s="165"/>
      <c r="EJ1634" s="164"/>
      <c r="EK1634" s="164"/>
      <c r="EL1634" s="278"/>
      <c r="EM1634" s="278"/>
      <c r="EN1634" s="278"/>
      <c r="EO1634" s="278"/>
      <c r="EP1634" s="278"/>
      <c r="EQ1634" s="278"/>
      <c r="ER1634" s="165"/>
      <c r="ES1634" s="166"/>
      <c r="ET1634" s="166"/>
      <c r="EU1634" s="166"/>
      <c r="EV1634" s="166"/>
      <c r="EW1634" s="166"/>
      <c r="EX1634" s="284"/>
    </row>
    <row r="1635" spans="1:154" ht="13" hidden="1" customHeight="1">
      <c r="A1635" s="160" t="s">
        <v>2003</v>
      </c>
      <c r="C1635" s="160">
        <v>656786</v>
      </c>
      <c r="D1635" s="160">
        <v>21324</v>
      </c>
      <c r="E1635" s="160" t="s">
        <v>614</v>
      </c>
      <c r="H1635" s="162" t="s">
        <v>2968</v>
      </c>
      <c r="I1635" s="162" t="s">
        <v>323</v>
      </c>
      <c r="J1635" s="160">
        <v>28</v>
      </c>
      <c r="K1635" s="161">
        <v>1</v>
      </c>
      <c r="Z1635" s="163"/>
      <c r="AS1635" s="278"/>
      <c r="AT1635" s="278"/>
      <c r="AU1635" s="278"/>
      <c r="AV1635" s="278"/>
      <c r="AW1635" s="278"/>
      <c r="AX1635" s="278"/>
      <c r="AY1635" s="456"/>
      <c r="AZ1635" s="278"/>
      <c r="BA1635" s="278"/>
      <c r="BB1635" s="278"/>
      <c r="BC1635" s="278"/>
      <c r="BD1635" s="164"/>
      <c r="BE1635" s="164"/>
      <c r="BF1635" s="164"/>
      <c r="BG1635" s="164"/>
      <c r="BH1635" s="164"/>
      <c r="BI1635" s="164"/>
      <c r="BJ1635" s="165"/>
      <c r="BK1635" s="164"/>
      <c r="BL1635" s="165"/>
      <c r="BM1635" s="165"/>
      <c r="BN1635" s="165"/>
      <c r="BO1635" s="165"/>
      <c r="BP1635" s="165"/>
      <c r="BQ1635" s="165"/>
      <c r="BR1635" s="165"/>
      <c r="BS1635" s="284"/>
      <c r="BT1635" s="289"/>
      <c r="BU1635" s="279"/>
      <c r="BV1635" s="290"/>
      <c r="BW1635" s="289"/>
      <c r="BX1635" s="289"/>
      <c r="BY1635" s="289"/>
      <c r="BZ1635" s="289"/>
      <c r="CA1635" s="279"/>
      <c r="CB1635" s="290"/>
      <c r="CC1635" s="289"/>
      <c r="CD1635" s="279"/>
      <c r="CE1635" s="328"/>
      <c r="CF1635" s="290"/>
      <c r="CG1635" s="289"/>
      <c r="CH1635" s="279"/>
      <c r="CI1635" s="328"/>
      <c r="CJ1635" s="290"/>
      <c r="CK1635" s="289"/>
      <c r="CL1635" s="279"/>
      <c r="CM1635" s="328"/>
      <c r="CN1635" s="290"/>
      <c r="CO1635" s="289"/>
      <c r="CP1635" s="279"/>
      <c r="CQ1635" s="328"/>
      <c r="CR1635" s="290"/>
      <c r="CS1635" s="289"/>
      <c r="CT1635" s="279"/>
      <c r="CU1635" s="328"/>
      <c r="CV1635" s="328"/>
      <c r="CW1635" s="290"/>
      <c r="CX1635" s="289"/>
      <c r="CY1635" s="279"/>
      <c r="CZ1635" s="328"/>
      <c r="DA1635" s="328"/>
      <c r="DB1635" s="290"/>
      <c r="DC1635" s="289"/>
      <c r="DD1635" s="279"/>
      <c r="DE1635" s="328"/>
      <c r="DF1635" s="328"/>
      <c r="DG1635" s="290"/>
      <c r="DH1635" s="289"/>
      <c r="DI1635" s="284"/>
      <c r="DP1635" s="165"/>
      <c r="DQ1635" s="165"/>
      <c r="DR1635" s="165"/>
      <c r="ED1635" s="165"/>
      <c r="EE1635" s="165"/>
      <c r="EF1635" s="165"/>
      <c r="EG1635" s="165"/>
      <c r="EH1635" s="166"/>
      <c r="EI1635" s="165"/>
      <c r="EJ1635" s="164"/>
      <c r="EK1635" s="164"/>
      <c r="EL1635" s="278"/>
      <c r="EM1635" s="278"/>
      <c r="EN1635" s="278"/>
      <c r="EO1635" s="278"/>
      <c r="EP1635" s="278"/>
      <c r="EQ1635" s="278"/>
      <c r="ER1635" s="165"/>
      <c r="ES1635" s="166"/>
      <c r="ET1635" s="166"/>
      <c r="EU1635" s="166"/>
      <c r="EV1635" s="166"/>
      <c r="EW1635" s="166"/>
      <c r="EX1635" s="284"/>
    </row>
    <row r="1636" spans="1:154" ht="13" hidden="1" customHeight="1">
      <c r="A1636" s="160" t="s">
        <v>2003</v>
      </c>
      <c r="B1636" s="160">
        <v>12624</v>
      </c>
      <c r="C1636" s="160">
        <v>657265</v>
      </c>
      <c r="D1636" s="160">
        <v>21367</v>
      </c>
      <c r="E1636" s="160" t="s">
        <v>213</v>
      </c>
      <c r="H1636" s="162" t="s">
        <v>2973</v>
      </c>
      <c r="I1636" s="162" t="s">
        <v>265</v>
      </c>
      <c r="J1636" s="160">
        <v>29</v>
      </c>
      <c r="K1636" s="161">
        <v>1</v>
      </c>
      <c r="M1636" s="184" t="s">
        <v>837</v>
      </c>
      <c r="Z1636" s="163"/>
      <c r="AS1636" s="278"/>
      <c r="AT1636" s="278"/>
      <c r="AU1636" s="278"/>
      <c r="AV1636" s="278"/>
      <c r="AW1636" s="278"/>
      <c r="AX1636" s="278"/>
      <c r="AY1636" s="456"/>
      <c r="AZ1636" s="278"/>
      <c r="BA1636" s="278"/>
      <c r="BB1636" s="278"/>
      <c r="BC1636" s="278"/>
      <c r="BD1636" s="164"/>
      <c r="BE1636" s="164"/>
      <c r="BF1636" s="164"/>
      <c r="BG1636" s="164"/>
      <c r="BH1636" s="164"/>
      <c r="BI1636" s="164"/>
      <c r="BJ1636" s="165"/>
      <c r="BK1636" s="164"/>
      <c r="BL1636" s="165"/>
      <c r="BM1636" s="165"/>
      <c r="BN1636" s="165"/>
      <c r="BO1636" s="165"/>
      <c r="BP1636" s="165"/>
      <c r="BQ1636" s="165"/>
      <c r="BR1636" s="165"/>
      <c r="BS1636" s="284"/>
      <c r="BT1636" s="289"/>
      <c r="BU1636" s="279"/>
      <c r="BV1636" s="290"/>
      <c r="BW1636" s="289"/>
      <c r="BX1636" s="289"/>
      <c r="BY1636" s="289"/>
      <c r="BZ1636" s="289"/>
      <c r="CA1636" s="279"/>
      <c r="CB1636" s="290"/>
      <c r="CC1636" s="289"/>
      <c r="CD1636" s="279"/>
      <c r="CE1636" s="328"/>
      <c r="CF1636" s="290"/>
      <c r="CG1636" s="289"/>
      <c r="CH1636" s="279"/>
      <c r="CI1636" s="328"/>
      <c r="CJ1636" s="290"/>
      <c r="CK1636" s="289"/>
      <c r="CL1636" s="279"/>
      <c r="CM1636" s="328"/>
      <c r="CN1636" s="290"/>
      <c r="CO1636" s="289"/>
      <c r="CP1636" s="279"/>
      <c r="CQ1636" s="328"/>
      <c r="CR1636" s="290"/>
      <c r="CS1636" s="289"/>
      <c r="CT1636" s="279"/>
      <c r="CU1636" s="328"/>
      <c r="CV1636" s="328"/>
      <c r="CW1636" s="290"/>
      <c r="CX1636" s="289"/>
      <c r="CY1636" s="279"/>
      <c r="CZ1636" s="328"/>
      <c r="DA1636" s="328"/>
      <c r="DB1636" s="290"/>
      <c r="DC1636" s="289"/>
      <c r="DD1636" s="279"/>
      <c r="DE1636" s="328"/>
      <c r="DF1636" s="328"/>
      <c r="DG1636" s="290"/>
      <c r="DH1636" s="289"/>
      <c r="DI1636" s="284"/>
      <c r="DP1636" s="165"/>
      <c r="DQ1636" s="165"/>
      <c r="DR1636" s="165"/>
      <c r="ED1636" s="165"/>
      <c r="EE1636" s="165"/>
      <c r="EF1636" s="165"/>
      <c r="EG1636" s="165"/>
      <c r="EH1636" s="166"/>
      <c r="EI1636" s="165"/>
      <c r="EJ1636" s="164"/>
      <c r="EK1636" s="164"/>
      <c r="EL1636" s="278"/>
      <c r="EM1636" s="278"/>
      <c r="EN1636" s="278"/>
      <c r="EO1636" s="278"/>
      <c r="EP1636" s="278"/>
      <c r="EQ1636" s="278"/>
      <c r="ER1636" s="165"/>
      <c r="ES1636" s="166"/>
      <c r="ET1636" s="166"/>
      <c r="EU1636" s="166"/>
      <c r="EV1636" s="166"/>
      <c r="EW1636" s="166"/>
      <c r="EX1636" s="284"/>
    </row>
    <row r="1637" spans="1:154" ht="13" hidden="1" customHeight="1">
      <c r="A1637" s="160" t="s">
        <v>2003</v>
      </c>
      <c r="B1637" s="160">
        <v>11739</v>
      </c>
      <c r="D1637" s="160">
        <v>21513</v>
      </c>
      <c r="H1637" s="162" t="s">
        <v>1938</v>
      </c>
      <c r="I1637" s="162" t="s">
        <v>3411</v>
      </c>
      <c r="K1637" s="161">
        <v>1</v>
      </c>
      <c r="Z1637" s="163"/>
      <c r="BT1637" s="289"/>
      <c r="BU1637" s="279"/>
      <c r="BV1637" s="290"/>
      <c r="BW1637" s="289"/>
      <c r="BX1637" s="289"/>
      <c r="BY1637" s="289"/>
      <c r="BZ1637" s="289"/>
      <c r="CA1637" s="279"/>
      <c r="CB1637" s="290"/>
      <c r="CC1637" s="289"/>
      <c r="CD1637" s="279"/>
      <c r="CE1637" s="328"/>
      <c r="CF1637" s="290"/>
      <c r="CG1637" s="289"/>
      <c r="CH1637" s="279"/>
      <c r="CI1637" s="328"/>
      <c r="CJ1637" s="290"/>
      <c r="CK1637" s="289"/>
      <c r="CL1637" s="279"/>
      <c r="CM1637" s="328"/>
      <c r="CN1637" s="290"/>
      <c r="CO1637" s="289"/>
      <c r="CP1637" s="279"/>
      <c r="CQ1637" s="328"/>
      <c r="CR1637" s="290"/>
      <c r="CS1637" s="289"/>
      <c r="CT1637" s="279"/>
      <c r="CU1637" s="328"/>
      <c r="CV1637" s="328"/>
      <c r="CW1637" s="290"/>
      <c r="CX1637" s="289"/>
      <c r="CY1637" s="279"/>
      <c r="CZ1637" s="328"/>
      <c r="DA1637" s="328"/>
      <c r="DB1637" s="290"/>
      <c r="DC1637" s="289"/>
      <c r="DD1637" s="279"/>
      <c r="DE1637" s="328"/>
      <c r="DF1637" s="328"/>
      <c r="DG1637" s="290"/>
      <c r="DH1637" s="289"/>
      <c r="DP1637" s="165"/>
      <c r="DQ1637" s="165"/>
      <c r="DR1637" s="165"/>
      <c r="ED1637" s="165"/>
      <c r="EE1637" s="165"/>
      <c r="EF1637" s="165"/>
      <c r="EG1637" s="165"/>
      <c r="EH1637" s="166"/>
      <c r="EI1637" s="166"/>
      <c r="EJ1637" s="164"/>
      <c r="EK1637" s="164"/>
      <c r="EL1637" s="278"/>
      <c r="EM1637" s="278"/>
      <c r="EN1637" s="278"/>
      <c r="EO1637" s="278"/>
      <c r="EP1637" s="278"/>
      <c r="EQ1637" s="278"/>
      <c r="ER1637" s="165"/>
      <c r="ES1637" s="166"/>
      <c r="ET1637" s="166"/>
      <c r="EU1637" s="166"/>
      <c r="EV1637" s="166"/>
      <c r="EW1637" s="166"/>
      <c r="EX1637" s="284"/>
    </row>
    <row r="1638" spans="1:154" ht="13" hidden="1" customHeight="1">
      <c r="A1638" s="160" t="s">
        <v>2003</v>
      </c>
      <c r="B1638" s="282"/>
      <c r="C1638" s="282">
        <v>666207</v>
      </c>
      <c r="D1638" s="282">
        <v>21858</v>
      </c>
      <c r="E1638" s="282" t="s">
        <v>246</v>
      </c>
      <c r="H1638" s="162" t="s">
        <v>3639</v>
      </c>
      <c r="I1638" s="162" t="s">
        <v>805</v>
      </c>
      <c r="J1638" s="160">
        <v>26</v>
      </c>
      <c r="K1638" s="161">
        <v>1</v>
      </c>
      <c r="Z1638" s="163"/>
      <c r="AS1638" s="278"/>
      <c r="AT1638" s="278"/>
      <c r="AU1638" s="278"/>
      <c r="AV1638" s="278"/>
      <c r="AW1638" s="278"/>
      <c r="AX1638" s="278"/>
      <c r="AY1638" s="456"/>
      <c r="AZ1638" s="278"/>
      <c r="BA1638" s="278"/>
      <c r="BB1638" s="278"/>
      <c r="BC1638" s="278"/>
      <c r="BD1638" s="164"/>
      <c r="BE1638" s="164"/>
      <c r="BF1638" s="164"/>
      <c r="BG1638" s="164"/>
      <c r="BH1638" s="164"/>
      <c r="BI1638" s="164"/>
      <c r="BJ1638" s="165"/>
      <c r="BK1638" s="164"/>
      <c r="BL1638" s="165"/>
      <c r="BM1638" s="165"/>
      <c r="BN1638" s="165"/>
      <c r="BO1638" s="165"/>
      <c r="BP1638" s="165"/>
      <c r="BQ1638" s="165"/>
      <c r="BR1638" s="165"/>
      <c r="BS1638" s="284"/>
      <c r="BT1638" s="289"/>
      <c r="BU1638" s="279"/>
      <c r="BV1638" s="290"/>
      <c r="BW1638" s="289"/>
      <c r="BX1638" s="289"/>
      <c r="BY1638" s="289"/>
      <c r="BZ1638" s="289"/>
      <c r="CA1638" s="279"/>
      <c r="CB1638" s="290"/>
      <c r="CC1638" s="289"/>
      <c r="CD1638" s="279"/>
      <c r="CE1638" s="328"/>
      <c r="CF1638" s="290"/>
      <c r="CG1638" s="289"/>
      <c r="CH1638" s="279"/>
      <c r="CI1638" s="328"/>
      <c r="CJ1638" s="290"/>
      <c r="CK1638" s="289"/>
      <c r="CL1638" s="279"/>
      <c r="CM1638" s="328"/>
      <c r="CN1638" s="290"/>
      <c r="CO1638" s="289"/>
      <c r="CP1638" s="279"/>
      <c r="CQ1638" s="328"/>
      <c r="CR1638" s="290"/>
      <c r="CS1638" s="289"/>
      <c r="CT1638" s="279"/>
      <c r="CU1638" s="328"/>
      <c r="CV1638" s="328"/>
      <c r="CW1638" s="290"/>
      <c r="CX1638" s="289"/>
      <c r="CY1638" s="279"/>
      <c r="CZ1638" s="328"/>
      <c r="DA1638" s="328"/>
      <c r="DB1638" s="290"/>
      <c r="DC1638" s="289"/>
      <c r="DD1638" s="279"/>
      <c r="DE1638" s="328"/>
      <c r="DF1638" s="328"/>
      <c r="DG1638" s="290"/>
      <c r="DH1638" s="289"/>
      <c r="DI1638" s="284"/>
      <c r="DP1638" s="165"/>
      <c r="DQ1638" s="165"/>
      <c r="DR1638" s="165"/>
      <c r="ED1638" s="165"/>
      <c r="EE1638" s="165"/>
      <c r="EF1638" s="165"/>
      <c r="EG1638" s="165"/>
      <c r="EH1638" s="166"/>
      <c r="EI1638" s="165"/>
      <c r="EJ1638" s="164"/>
      <c r="EK1638" s="164"/>
      <c r="EL1638" s="278"/>
      <c r="EM1638" s="278"/>
      <c r="EN1638" s="278"/>
      <c r="EO1638" s="278"/>
      <c r="EP1638" s="278"/>
      <c r="EQ1638" s="278"/>
      <c r="ER1638" s="165"/>
      <c r="ES1638" s="166"/>
      <c r="ET1638" s="166"/>
      <c r="EU1638" s="166"/>
      <c r="EV1638" s="166"/>
      <c r="EW1638" s="166"/>
      <c r="EX1638" s="284"/>
    </row>
    <row r="1639" spans="1:154" ht="13" hidden="1" customHeight="1">
      <c r="A1639" s="160" t="s">
        <v>2003</v>
      </c>
      <c r="C1639" s="160">
        <v>666208</v>
      </c>
      <c r="D1639" s="160">
        <v>21859</v>
      </c>
      <c r="E1639" s="160" t="s">
        <v>614</v>
      </c>
      <c r="H1639" s="162" t="s">
        <v>3423</v>
      </c>
      <c r="I1639" s="162" t="s">
        <v>277</v>
      </c>
      <c r="J1639" s="160">
        <v>26</v>
      </c>
      <c r="K1639" s="161">
        <v>1</v>
      </c>
      <c r="Z1639" s="163"/>
      <c r="AS1639" s="278"/>
      <c r="AT1639" s="278"/>
      <c r="AU1639" s="278"/>
      <c r="AV1639" s="278"/>
      <c r="AW1639" s="278"/>
      <c r="AX1639" s="278"/>
      <c r="AY1639" s="456"/>
      <c r="AZ1639" s="278"/>
      <c r="BA1639" s="278"/>
      <c r="BB1639" s="278"/>
      <c r="BC1639" s="278"/>
      <c r="BD1639" s="164"/>
      <c r="BE1639" s="164"/>
      <c r="BF1639" s="164"/>
      <c r="BG1639" s="164"/>
      <c r="BH1639" s="164"/>
      <c r="BI1639" s="164"/>
      <c r="BJ1639" s="165"/>
      <c r="BK1639" s="164"/>
      <c r="BL1639" s="165"/>
      <c r="BM1639" s="165"/>
      <c r="BN1639" s="165"/>
      <c r="BO1639" s="165"/>
      <c r="BP1639" s="165"/>
      <c r="BQ1639" s="165"/>
      <c r="BR1639" s="165"/>
      <c r="BS1639" s="284"/>
      <c r="BT1639" s="289"/>
      <c r="BU1639" s="279"/>
      <c r="BV1639" s="290"/>
      <c r="BW1639" s="289"/>
      <c r="BX1639" s="289"/>
      <c r="BY1639" s="289"/>
      <c r="BZ1639" s="289"/>
      <c r="CA1639" s="279"/>
      <c r="CB1639" s="290"/>
      <c r="CC1639" s="289"/>
      <c r="CD1639" s="279"/>
      <c r="CE1639" s="328"/>
      <c r="CF1639" s="290"/>
      <c r="CG1639" s="289"/>
      <c r="CH1639" s="279"/>
      <c r="CI1639" s="328"/>
      <c r="CJ1639" s="290"/>
      <c r="CK1639" s="289"/>
      <c r="CL1639" s="279"/>
      <c r="CM1639" s="328"/>
      <c r="CN1639" s="290"/>
      <c r="CO1639" s="289"/>
      <c r="CP1639" s="279"/>
      <c r="CQ1639" s="328"/>
      <c r="CR1639" s="290"/>
      <c r="CS1639" s="289"/>
      <c r="CT1639" s="279"/>
      <c r="CU1639" s="328"/>
      <c r="CV1639" s="328"/>
      <c r="CW1639" s="290"/>
      <c r="CX1639" s="289"/>
      <c r="CY1639" s="279"/>
      <c r="CZ1639" s="328"/>
      <c r="DA1639" s="328"/>
      <c r="DB1639" s="290"/>
      <c r="DC1639" s="289"/>
      <c r="DD1639" s="279"/>
      <c r="DE1639" s="328"/>
      <c r="DF1639" s="328"/>
      <c r="DG1639" s="290"/>
      <c r="DH1639" s="289"/>
      <c r="DI1639" s="284"/>
      <c r="DP1639" s="165"/>
      <c r="DQ1639" s="165"/>
      <c r="DR1639" s="165"/>
      <c r="ED1639" s="165"/>
      <c r="EE1639" s="165"/>
      <c r="EF1639" s="165"/>
      <c r="EG1639" s="165"/>
      <c r="EH1639" s="166"/>
      <c r="EI1639" s="165"/>
      <c r="EJ1639" s="164"/>
      <c r="EK1639" s="164"/>
      <c r="EL1639" s="278"/>
      <c r="EM1639" s="278"/>
      <c r="EN1639" s="278"/>
      <c r="EO1639" s="278"/>
      <c r="EP1639" s="278"/>
      <c r="EQ1639" s="278"/>
      <c r="ER1639" s="165"/>
      <c r="ES1639" s="166"/>
      <c r="ET1639" s="166"/>
      <c r="EU1639" s="166"/>
      <c r="EV1639" s="166"/>
      <c r="EW1639" s="166"/>
      <c r="EX1639" s="284"/>
    </row>
    <row r="1640" spans="1:154" ht="13" hidden="1" customHeight="1">
      <c r="A1640" s="160" t="s">
        <v>2003</v>
      </c>
      <c r="B1640" s="160">
        <v>11564</v>
      </c>
      <c r="D1640" s="160">
        <v>21866</v>
      </c>
      <c r="H1640" s="162" t="s">
        <v>3425</v>
      </c>
      <c r="I1640" s="162" t="s">
        <v>539</v>
      </c>
      <c r="K1640" s="161">
        <v>1</v>
      </c>
      <c r="Z1640" s="163"/>
      <c r="BT1640" s="289"/>
      <c r="BU1640" s="279"/>
      <c r="BV1640" s="290"/>
      <c r="BW1640" s="289"/>
      <c r="BX1640" s="289"/>
      <c r="BY1640" s="289"/>
      <c r="BZ1640" s="289"/>
      <c r="CA1640" s="279"/>
      <c r="CB1640" s="290"/>
      <c r="CC1640" s="289"/>
      <c r="CD1640" s="279"/>
      <c r="CE1640" s="328"/>
      <c r="CF1640" s="290"/>
      <c r="CG1640" s="289"/>
      <c r="CH1640" s="279"/>
      <c r="CI1640" s="328"/>
      <c r="CJ1640" s="290"/>
      <c r="CK1640" s="289"/>
      <c r="CL1640" s="279"/>
      <c r="CM1640" s="328"/>
      <c r="CN1640" s="290"/>
      <c r="CO1640" s="289"/>
      <c r="CP1640" s="279"/>
      <c r="CQ1640" s="328"/>
      <c r="CR1640" s="290"/>
      <c r="CS1640" s="289"/>
      <c r="CT1640" s="279"/>
      <c r="CU1640" s="328"/>
      <c r="CV1640" s="328"/>
      <c r="CW1640" s="290"/>
      <c r="CX1640" s="289"/>
      <c r="CY1640" s="279"/>
      <c r="CZ1640" s="328"/>
      <c r="DA1640" s="328"/>
      <c r="DB1640" s="290"/>
      <c r="DC1640" s="289"/>
      <c r="DD1640" s="279"/>
      <c r="DE1640" s="328"/>
      <c r="DF1640" s="328"/>
      <c r="DG1640" s="290"/>
      <c r="DH1640" s="289"/>
      <c r="DP1640" s="165"/>
      <c r="DQ1640" s="165"/>
      <c r="DR1640" s="165"/>
      <c r="ED1640" s="165"/>
      <c r="EE1640" s="165"/>
      <c r="EF1640" s="165"/>
      <c r="EG1640" s="165"/>
      <c r="EH1640" s="166"/>
      <c r="EI1640" s="166"/>
      <c r="EJ1640" s="164"/>
      <c r="EK1640" s="164"/>
      <c r="EL1640" s="278"/>
      <c r="EM1640" s="278"/>
      <c r="EN1640" s="278"/>
      <c r="EO1640" s="278"/>
      <c r="EP1640" s="278"/>
      <c r="EQ1640" s="278"/>
      <c r="ER1640" s="165"/>
      <c r="ES1640" s="166"/>
      <c r="ET1640" s="166"/>
      <c r="EU1640" s="166"/>
      <c r="EV1640" s="166"/>
      <c r="EW1640" s="166"/>
      <c r="EX1640" s="284"/>
    </row>
    <row r="1641" spans="1:154" ht="13" hidden="1" customHeight="1">
      <c r="A1641" s="160" t="s">
        <v>2003</v>
      </c>
      <c r="B1641" s="160">
        <v>12643</v>
      </c>
      <c r="D1641" s="160">
        <v>21956</v>
      </c>
      <c r="H1641" s="162" t="s">
        <v>588</v>
      </c>
      <c r="I1641" s="162" t="s">
        <v>273</v>
      </c>
      <c r="K1641" s="161">
        <v>1</v>
      </c>
      <c r="M1641" s="184" t="s">
        <v>837</v>
      </c>
      <c r="Z1641" s="163"/>
      <c r="BT1641" s="289"/>
      <c r="BU1641" s="279"/>
      <c r="BV1641" s="290"/>
      <c r="BW1641" s="289"/>
      <c r="BX1641" s="289"/>
      <c r="BY1641" s="289"/>
      <c r="BZ1641" s="289"/>
      <c r="CA1641" s="279"/>
      <c r="CB1641" s="290"/>
      <c r="CC1641" s="289"/>
      <c r="CD1641" s="279"/>
      <c r="CE1641" s="328"/>
      <c r="CF1641" s="290"/>
      <c r="CG1641" s="289"/>
      <c r="CH1641" s="279"/>
      <c r="CI1641" s="328"/>
      <c r="CJ1641" s="290"/>
      <c r="CK1641" s="289"/>
      <c r="CL1641" s="279"/>
      <c r="CM1641" s="328"/>
      <c r="CN1641" s="290"/>
      <c r="CO1641" s="289"/>
      <c r="CP1641" s="279"/>
      <c r="CQ1641" s="328"/>
      <c r="CR1641" s="290"/>
      <c r="CS1641" s="289"/>
      <c r="CT1641" s="279"/>
      <c r="CU1641" s="328"/>
      <c r="CV1641" s="328"/>
      <c r="CW1641" s="290"/>
      <c r="CX1641" s="289"/>
      <c r="CY1641" s="279"/>
      <c r="CZ1641" s="328"/>
      <c r="DA1641" s="328"/>
      <c r="DB1641" s="290"/>
      <c r="DC1641" s="289"/>
      <c r="DD1641" s="279"/>
      <c r="DE1641" s="328"/>
      <c r="DF1641" s="328"/>
      <c r="DG1641" s="290"/>
      <c r="DH1641" s="289"/>
      <c r="DP1641" s="165"/>
      <c r="DQ1641" s="165"/>
      <c r="DR1641" s="165"/>
      <c r="ED1641" s="165"/>
      <c r="EE1641" s="165"/>
      <c r="EF1641" s="165"/>
      <c r="EG1641" s="165"/>
      <c r="EH1641" s="166"/>
      <c r="EI1641" s="166"/>
      <c r="EJ1641" s="164"/>
      <c r="EK1641" s="164"/>
      <c r="EL1641" s="278"/>
      <c r="EM1641" s="278"/>
      <c r="EN1641" s="278"/>
      <c r="EO1641" s="278"/>
      <c r="EP1641" s="278"/>
      <c r="EQ1641" s="278"/>
      <c r="ER1641" s="165"/>
      <c r="ES1641" s="166"/>
      <c r="ET1641" s="166"/>
      <c r="EU1641" s="166"/>
      <c r="EV1641" s="166"/>
      <c r="EW1641" s="166"/>
      <c r="EX1641" s="284"/>
    </row>
    <row r="1642" spans="1:154" ht="13" hidden="1" customHeight="1">
      <c r="A1642" s="160" t="s">
        <v>2003</v>
      </c>
      <c r="B1642" s="160">
        <v>11723</v>
      </c>
      <c r="C1642" s="160">
        <v>666818</v>
      </c>
      <c r="D1642" s="160">
        <v>21997</v>
      </c>
      <c r="E1642" s="160" t="s">
        <v>3328</v>
      </c>
      <c r="H1642" s="162" t="s">
        <v>2594</v>
      </c>
      <c r="I1642" s="162" t="s">
        <v>589</v>
      </c>
      <c r="J1642" s="161">
        <v>26</v>
      </c>
      <c r="K1642" s="161">
        <v>1</v>
      </c>
      <c r="M1642" s="184" t="s">
        <v>837</v>
      </c>
      <c r="Z1642" s="163"/>
      <c r="AS1642" s="278"/>
      <c r="AT1642" s="278"/>
      <c r="AU1642" s="278"/>
      <c r="AV1642" s="278"/>
      <c r="AW1642" s="278"/>
      <c r="AX1642" s="278"/>
      <c r="AY1642" s="456"/>
      <c r="AZ1642" s="278"/>
      <c r="BA1642" s="278"/>
      <c r="BB1642" s="278"/>
      <c r="BC1642" s="278"/>
      <c r="BD1642" s="164"/>
      <c r="BE1642" s="164"/>
      <c r="BF1642" s="164"/>
      <c r="BG1642" s="164"/>
      <c r="BH1642" s="164"/>
      <c r="BI1642" s="164"/>
      <c r="BJ1642" s="165"/>
      <c r="BK1642" s="164"/>
      <c r="BL1642" s="165"/>
      <c r="BM1642" s="165"/>
      <c r="BN1642" s="165"/>
      <c r="BO1642" s="165"/>
      <c r="BP1642" s="165"/>
      <c r="BQ1642" s="165"/>
      <c r="BR1642" s="165"/>
      <c r="BS1642" s="284"/>
      <c r="BT1642" s="289"/>
      <c r="BU1642" s="279"/>
      <c r="BV1642" s="290"/>
      <c r="BW1642" s="289"/>
      <c r="BX1642" s="289"/>
      <c r="BY1642" s="289"/>
      <c r="BZ1642" s="289"/>
      <c r="CA1642" s="279"/>
      <c r="CB1642" s="290"/>
      <c r="CC1642" s="289"/>
      <c r="CD1642" s="279"/>
      <c r="CE1642" s="328"/>
      <c r="CF1642" s="290"/>
      <c r="CG1642" s="289"/>
      <c r="CH1642" s="279"/>
      <c r="CI1642" s="328"/>
      <c r="CJ1642" s="290"/>
      <c r="CK1642" s="289"/>
      <c r="CL1642" s="279"/>
      <c r="CM1642" s="328"/>
      <c r="CN1642" s="290"/>
      <c r="CO1642" s="289"/>
      <c r="CP1642" s="279"/>
      <c r="CQ1642" s="328"/>
      <c r="CR1642" s="290"/>
      <c r="CS1642" s="289"/>
      <c r="CT1642" s="279"/>
      <c r="CU1642" s="328"/>
      <c r="CV1642" s="328"/>
      <c r="CW1642" s="290"/>
      <c r="CX1642" s="289"/>
      <c r="CY1642" s="279"/>
      <c r="CZ1642" s="328"/>
      <c r="DA1642" s="328"/>
      <c r="DB1642" s="290"/>
      <c r="DC1642" s="289"/>
      <c r="DD1642" s="279"/>
      <c r="DE1642" s="328"/>
      <c r="DF1642" s="328"/>
      <c r="DG1642" s="290"/>
      <c r="DH1642" s="289"/>
      <c r="DI1642" s="284"/>
      <c r="DP1642" s="165"/>
      <c r="DQ1642" s="165"/>
      <c r="DR1642" s="165"/>
      <c r="ED1642" s="165"/>
      <c r="EE1642" s="165"/>
      <c r="EF1642" s="165"/>
      <c r="EG1642" s="165"/>
      <c r="EH1642" s="166"/>
      <c r="EI1642" s="165"/>
      <c r="EJ1642" s="164"/>
      <c r="EK1642" s="164"/>
      <c r="EL1642" s="278"/>
      <c r="EM1642" s="278"/>
      <c r="EN1642" s="278"/>
      <c r="EO1642" s="278"/>
      <c r="EP1642" s="278"/>
      <c r="EQ1642" s="278"/>
      <c r="ER1642" s="165"/>
      <c r="ES1642" s="166"/>
      <c r="ET1642" s="166"/>
      <c r="EU1642" s="166"/>
      <c r="EV1642" s="166"/>
      <c r="EW1642" s="166"/>
      <c r="EX1642" s="284"/>
    </row>
    <row r="1643" spans="1:154" ht="13" hidden="1" customHeight="1">
      <c r="A1643" s="160" t="s">
        <v>2003</v>
      </c>
      <c r="B1643" s="160">
        <v>10892</v>
      </c>
      <c r="C1643" s="160">
        <v>668472</v>
      </c>
      <c r="D1643" s="160">
        <v>22117</v>
      </c>
      <c r="E1643" s="160" t="s">
        <v>2170</v>
      </c>
      <c r="H1643" s="162" t="s">
        <v>2991</v>
      </c>
      <c r="I1643" s="162" t="s">
        <v>220</v>
      </c>
      <c r="J1643" s="160">
        <v>25</v>
      </c>
      <c r="K1643" s="161">
        <v>1</v>
      </c>
      <c r="L1643" s="161" t="s">
        <v>46</v>
      </c>
      <c r="Z1643" s="163"/>
      <c r="AS1643" s="278"/>
      <c r="AT1643" s="278"/>
      <c r="AU1643" s="278"/>
      <c r="AV1643" s="278"/>
      <c r="AW1643" s="278"/>
      <c r="AX1643" s="278"/>
      <c r="AY1643" s="456"/>
      <c r="AZ1643" s="278"/>
      <c r="BA1643" s="278"/>
      <c r="BB1643" s="278"/>
      <c r="BC1643" s="278"/>
      <c r="BD1643" s="164"/>
      <c r="BE1643" s="164"/>
      <c r="BF1643" s="164"/>
      <c r="BG1643" s="164"/>
      <c r="BH1643" s="164"/>
      <c r="BI1643" s="164"/>
      <c r="BJ1643" s="165"/>
      <c r="BK1643" s="164"/>
      <c r="BL1643" s="165"/>
      <c r="BM1643" s="165"/>
      <c r="BN1643" s="165"/>
      <c r="BO1643" s="165"/>
      <c r="BP1643" s="165"/>
      <c r="BQ1643" s="165"/>
      <c r="BR1643" s="165"/>
      <c r="BS1643" s="284"/>
      <c r="BT1643" s="289"/>
      <c r="BU1643" s="279"/>
      <c r="BV1643" s="290"/>
      <c r="BW1643" s="289"/>
      <c r="BX1643" s="289"/>
      <c r="BY1643" s="289"/>
      <c r="BZ1643" s="289"/>
      <c r="CA1643" s="279"/>
      <c r="CB1643" s="290"/>
      <c r="CC1643" s="289"/>
      <c r="CD1643" s="279"/>
      <c r="CE1643" s="328"/>
      <c r="CF1643" s="290"/>
      <c r="CG1643" s="289"/>
      <c r="CH1643" s="279"/>
      <c r="CI1643" s="328"/>
      <c r="CJ1643" s="290"/>
      <c r="CK1643" s="289"/>
      <c r="CL1643" s="279"/>
      <c r="CM1643" s="328"/>
      <c r="CN1643" s="290"/>
      <c r="CO1643" s="289"/>
      <c r="CP1643" s="279"/>
      <c r="CQ1643" s="328"/>
      <c r="CR1643" s="290"/>
      <c r="CS1643" s="289"/>
      <c r="CT1643" s="279"/>
      <c r="CU1643" s="328"/>
      <c r="CV1643" s="328"/>
      <c r="CW1643" s="290"/>
      <c r="CX1643" s="289"/>
      <c r="CY1643" s="279"/>
      <c r="CZ1643" s="328"/>
      <c r="DA1643" s="328"/>
      <c r="DB1643" s="290"/>
      <c r="DC1643" s="289"/>
      <c r="DD1643" s="279"/>
      <c r="DE1643" s="328"/>
      <c r="DF1643" s="328"/>
      <c r="DG1643" s="290"/>
      <c r="DH1643" s="289"/>
      <c r="DI1643" s="284"/>
      <c r="DP1643" s="165"/>
      <c r="DQ1643" s="165"/>
      <c r="DR1643" s="165"/>
      <c r="ED1643" s="165"/>
      <c r="EE1643" s="165"/>
      <c r="EF1643" s="165"/>
      <c r="EG1643" s="165"/>
      <c r="EH1643" s="166"/>
      <c r="EI1643" s="165"/>
      <c r="EJ1643" s="164"/>
      <c r="EK1643" s="164"/>
      <c r="EL1643" s="278"/>
      <c r="EM1643" s="278"/>
      <c r="EN1643" s="278"/>
      <c r="EO1643" s="278"/>
      <c r="EP1643" s="278"/>
      <c r="EQ1643" s="278"/>
      <c r="ER1643" s="165"/>
      <c r="ES1643" s="166"/>
      <c r="ET1643" s="166"/>
      <c r="EU1643" s="166"/>
      <c r="EV1643" s="166"/>
      <c r="EW1643" s="166"/>
      <c r="EX1643" s="284"/>
    </row>
    <row r="1644" spans="1:154" ht="13" hidden="1" customHeight="1">
      <c r="A1644" s="160" t="s">
        <v>2003</v>
      </c>
      <c r="C1644" s="160">
        <v>668943</v>
      </c>
      <c r="D1644" s="160">
        <v>22187</v>
      </c>
      <c r="E1644" s="160" t="s">
        <v>18</v>
      </c>
      <c r="H1644" s="162" t="s">
        <v>195</v>
      </c>
      <c r="I1644" s="162" t="s">
        <v>549</v>
      </c>
      <c r="J1644" s="160">
        <v>28</v>
      </c>
      <c r="K1644" s="161">
        <v>1</v>
      </c>
      <c r="Z1644" s="163"/>
      <c r="AS1644" s="278"/>
      <c r="AT1644" s="278"/>
      <c r="AU1644" s="278"/>
      <c r="AV1644" s="278"/>
      <c r="AW1644" s="278"/>
      <c r="AX1644" s="278"/>
      <c r="AY1644" s="456"/>
      <c r="AZ1644" s="278"/>
      <c r="BA1644" s="278"/>
      <c r="BB1644" s="278"/>
      <c r="BC1644" s="278"/>
      <c r="BD1644" s="164"/>
      <c r="BE1644" s="164"/>
      <c r="BF1644" s="164"/>
      <c r="BG1644" s="164"/>
      <c r="BH1644" s="164"/>
      <c r="BI1644" s="164"/>
      <c r="BJ1644" s="165"/>
      <c r="BK1644" s="164"/>
      <c r="BL1644" s="165"/>
      <c r="BM1644" s="165"/>
      <c r="BN1644" s="165"/>
      <c r="BO1644" s="165"/>
      <c r="BP1644" s="165"/>
      <c r="BQ1644" s="165"/>
      <c r="BR1644" s="165"/>
      <c r="BS1644" s="284"/>
      <c r="BT1644" s="289"/>
      <c r="BU1644" s="279"/>
      <c r="BV1644" s="290"/>
      <c r="BW1644" s="289"/>
      <c r="BX1644" s="289"/>
      <c r="BY1644" s="289"/>
      <c r="BZ1644" s="289"/>
      <c r="CA1644" s="279"/>
      <c r="CB1644" s="290"/>
      <c r="CC1644" s="289"/>
      <c r="CD1644" s="279"/>
      <c r="CE1644" s="328"/>
      <c r="CF1644" s="290"/>
      <c r="CG1644" s="289"/>
      <c r="CH1644" s="279"/>
      <c r="CI1644" s="328"/>
      <c r="CJ1644" s="290"/>
      <c r="CK1644" s="289"/>
      <c r="CL1644" s="279"/>
      <c r="CM1644" s="328"/>
      <c r="CN1644" s="290"/>
      <c r="CO1644" s="289"/>
      <c r="CP1644" s="279"/>
      <c r="CQ1644" s="328"/>
      <c r="CR1644" s="290"/>
      <c r="CS1644" s="289"/>
      <c r="CT1644" s="279"/>
      <c r="CU1644" s="328"/>
      <c r="CV1644" s="328"/>
      <c r="CW1644" s="290"/>
      <c r="CX1644" s="289"/>
      <c r="CY1644" s="279"/>
      <c r="CZ1644" s="328"/>
      <c r="DA1644" s="328"/>
      <c r="DB1644" s="290"/>
      <c r="DC1644" s="289"/>
      <c r="DD1644" s="279"/>
      <c r="DE1644" s="328"/>
      <c r="DF1644" s="328"/>
      <c r="DG1644" s="290"/>
      <c r="DH1644" s="183"/>
      <c r="DI1644" s="284"/>
      <c r="DP1644" s="165"/>
      <c r="DQ1644" s="165"/>
      <c r="DR1644" s="165"/>
      <c r="ED1644" s="165"/>
      <c r="EE1644" s="165"/>
      <c r="EF1644" s="165"/>
      <c r="EG1644" s="165"/>
      <c r="EH1644" s="166"/>
      <c r="EI1644" s="165"/>
      <c r="EJ1644" s="164"/>
      <c r="EK1644" s="164"/>
      <c r="EL1644" s="278"/>
      <c r="EM1644" s="278"/>
      <c r="EN1644" s="278"/>
      <c r="EO1644" s="278"/>
      <c r="EP1644" s="278"/>
      <c r="EQ1644" s="278"/>
      <c r="ER1644" s="165"/>
      <c r="ES1644" s="166"/>
      <c r="ET1644" s="166"/>
      <c r="EU1644" s="166"/>
      <c r="EV1644" s="166"/>
      <c r="EW1644" s="166"/>
      <c r="EX1644" s="284"/>
    </row>
    <row r="1645" spans="1:154" ht="13" hidden="1" customHeight="1">
      <c r="A1645" s="160" t="s">
        <v>2003</v>
      </c>
      <c r="C1645" s="160">
        <v>669169</v>
      </c>
      <c r="D1645" s="160">
        <v>22224</v>
      </c>
      <c r="E1645" s="160" t="s">
        <v>17</v>
      </c>
      <c r="H1645" s="162" t="s">
        <v>2499</v>
      </c>
      <c r="I1645" s="162" t="s">
        <v>616</v>
      </c>
      <c r="J1645" s="161">
        <v>27</v>
      </c>
      <c r="K1645" s="161">
        <v>1</v>
      </c>
      <c r="M1645" s="184" t="s">
        <v>837</v>
      </c>
      <c r="Z1645" s="163"/>
      <c r="AS1645" s="278"/>
      <c r="AT1645" s="278"/>
      <c r="AU1645" s="278"/>
      <c r="AV1645" s="278"/>
      <c r="AW1645" s="278"/>
      <c r="AX1645" s="278"/>
      <c r="AY1645" s="456"/>
      <c r="AZ1645" s="278"/>
      <c r="BA1645" s="278"/>
      <c r="BB1645" s="278"/>
      <c r="BC1645" s="278"/>
      <c r="BD1645" s="164"/>
      <c r="BE1645" s="164"/>
      <c r="BF1645" s="164"/>
      <c r="BG1645" s="164"/>
      <c r="BH1645" s="164"/>
      <c r="BI1645" s="164"/>
      <c r="BJ1645" s="165"/>
      <c r="BK1645" s="164"/>
      <c r="BL1645" s="165"/>
      <c r="BM1645" s="165"/>
      <c r="BN1645" s="165"/>
      <c r="BO1645" s="165"/>
      <c r="BP1645" s="165"/>
      <c r="BQ1645" s="165"/>
      <c r="BR1645" s="165"/>
      <c r="BS1645" s="284"/>
      <c r="BT1645" s="289"/>
      <c r="BU1645" s="279"/>
      <c r="BV1645" s="290"/>
      <c r="BW1645" s="289"/>
      <c r="BX1645" s="289"/>
      <c r="BY1645" s="289"/>
      <c r="BZ1645" s="289"/>
      <c r="CA1645" s="279"/>
      <c r="CB1645" s="290"/>
      <c r="CC1645" s="289"/>
      <c r="CD1645" s="279"/>
      <c r="CE1645" s="328"/>
      <c r="CF1645" s="290"/>
      <c r="CG1645" s="289"/>
      <c r="CH1645" s="279"/>
      <c r="CI1645" s="328"/>
      <c r="CJ1645" s="290"/>
      <c r="CK1645" s="289"/>
      <c r="CL1645" s="279"/>
      <c r="CM1645" s="328"/>
      <c r="CN1645" s="290"/>
      <c r="CO1645" s="289"/>
      <c r="CP1645" s="279"/>
      <c r="CQ1645" s="328"/>
      <c r="CR1645" s="290"/>
      <c r="CS1645" s="289"/>
      <c r="CT1645" s="279"/>
      <c r="CU1645" s="328"/>
      <c r="CV1645" s="328"/>
      <c r="CW1645" s="290"/>
      <c r="CX1645" s="289"/>
      <c r="CY1645" s="279"/>
      <c r="CZ1645" s="328"/>
      <c r="DA1645" s="328"/>
      <c r="DB1645" s="290"/>
      <c r="DC1645" s="289"/>
      <c r="DD1645" s="279"/>
      <c r="DE1645" s="328"/>
      <c r="DF1645" s="328"/>
      <c r="DG1645" s="290"/>
      <c r="DH1645" s="289"/>
      <c r="DI1645" s="284"/>
      <c r="DP1645" s="165"/>
      <c r="DQ1645" s="165"/>
      <c r="DR1645" s="165"/>
      <c r="ED1645" s="165"/>
      <c r="EE1645" s="165"/>
      <c r="EF1645" s="165"/>
      <c r="EG1645" s="165"/>
      <c r="EH1645" s="166"/>
      <c r="EI1645" s="165"/>
      <c r="EJ1645" s="164"/>
      <c r="EK1645" s="164"/>
      <c r="EL1645" s="278"/>
      <c r="EM1645" s="278"/>
      <c r="EN1645" s="278"/>
      <c r="EO1645" s="278"/>
      <c r="EP1645" s="278"/>
      <c r="EQ1645" s="278"/>
      <c r="ER1645" s="165"/>
      <c r="ES1645" s="166"/>
      <c r="ET1645" s="166"/>
      <c r="EU1645" s="166"/>
      <c r="EV1645" s="166"/>
      <c r="EW1645" s="166"/>
      <c r="EX1645" s="284"/>
    </row>
    <row r="1646" spans="1:154" ht="13" hidden="1" customHeight="1">
      <c r="A1646" s="160" t="s">
        <v>2003</v>
      </c>
      <c r="B1646" s="160">
        <v>12272</v>
      </c>
      <c r="C1646" s="160">
        <v>669395</v>
      </c>
      <c r="D1646" s="160">
        <v>22276</v>
      </c>
      <c r="E1646" s="160" t="s">
        <v>614</v>
      </c>
      <c r="H1646" s="162" t="s">
        <v>2598</v>
      </c>
      <c r="I1646" s="162" t="s">
        <v>409</v>
      </c>
      <c r="J1646" s="161">
        <v>27</v>
      </c>
      <c r="K1646" s="161">
        <v>1</v>
      </c>
      <c r="M1646" s="184" t="s">
        <v>837</v>
      </c>
      <c r="Z1646" s="163"/>
      <c r="AS1646" s="278"/>
      <c r="AT1646" s="278"/>
      <c r="AU1646" s="278"/>
      <c r="AV1646" s="278"/>
      <c r="AW1646" s="278"/>
      <c r="AX1646" s="278"/>
      <c r="AY1646" s="456"/>
      <c r="AZ1646" s="278"/>
      <c r="BA1646" s="278"/>
      <c r="BB1646" s="278"/>
      <c r="BC1646" s="278"/>
      <c r="BD1646" s="164"/>
      <c r="BE1646" s="164"/>
      <c r="BF1646" s="164"/>
      <c r="BG1646" s="164"/>
      <c r="BH1646" s="164"/>
      <c r="BI1646" s="164"/>
      <c r="BJ1646" s="165"/>
      <c r="BK1646" s="164"/>
      <c r="BL1646" s="165"/>
      <c r="BM1646" s="165"/>
      <c r="BN1646" s="165"/>
      <c r="BO1646" s="165"/>
      <c r="BP1646" s="165"/>
      <c r="BQ1646" s="165"/>
      <c r="BR1646" s="165"/>
      <c r="BS1646" s="284"/>
      <c r="BT1646" s="289"/>
      <c r="BU1646" s="279"/>
      <c r="BV1646" s="290"/>
      <c r="BW1646" s="289"/>
      <c r="BX1646" s="289"/>
      <c r="BY1646" s="289"/>
      <c r="BZ1646" s="289"/>
      <c r="CA1646" s="279"/>
      <c r="CB1646" s="290"/>
      <c r="CC1646" s="289"/>
      <c r="CD1646" s="279"/>
      <c r="CE1646" s="328"/>
      <c r="CF1646" s="290"/>
      <c r="CG1646" s="289"/>
      <c r="CH1646" s="279"/>
      <c r="CI1646" s="328"/>
      <c r="CJ1646" s="290"/>
      <c r="CK1646" s="289"/>
      <c r="CL1646" s="279"/>
      <c r="CM1646" s="328"/>
      <c r="CN1646" s="290"/>
      <c r="CO1646" s="289"/>
      <c r="CP1646" s="279"/>
      <c r="CQ1646" s="328"/>
      <c r="CR1646" s="290"/>
      <c r="CS1646" s="289"/>
      <c r="CT1646" s="279"/>
      <c r="CU1646" s="328"/>
      <c r="CV1646" s="328"/>
      <c r="CW1646" s="290"/>
      <c r="CX1646" s="289"/>
      <c r="CY1646" s="279"/>
      <c r="CZ1646" s="328"/>
      <c r="DA1646" s="328"/>
      <c r="DB1646" s="290"/>
      <c r="DC1646" s="289"/>
      <c r="DD1646" s="279"/>
      <c r="DE1646" s="328"/>
      <c r="DF1646" s="328"/>
      <c r="DG1646" s="290"/>
      <c r="DH1646" s="289"/>
      <c r="DI1646" s="284"/>
      <c r="DP1646" s="165"/>
      <c r="DQ1646" s="165"/>
      <c r="DR1646" s="165"/>
      <c r="ED1646" s="165"/>
      <c r="EE1646" s="165"/>
      <c r="EF1646" s="165"/>
      <c r="EG1646" s="165"/>
      <c r="EH1646" s="166"/>
      <c r="EI1646" s="165"/>
      <c r="EJ1646" s="164"/>
      <c r="EK1646" s="164"/>
      <c r="EL1646" s="278"/>
      <c r="EM1646" s="278"/>
      <c r="EN1646" s="278"/>
      <c r="EO1646" s="278"/>
      <c r="EP1646" s="278"/>
      <c r="EQ1646" s="278"/>
      <c r="ER1646" s="165"/>
      <c r="ES1646" s="166"/>
      <c r="ET1646" s="166"/>
      <c r="EU1646" s="166"/>
      <c r="EV1646" s="166"/>
      <c r="EW1646" s="166"/>
      <c r="EX1646" s="284"/>
    </row>
    <row r="1647" spans="1:154" ht="13" hidden="1" customHeight="1">
      <c r="A1647" s="160" t="s">
        <v>2003</v>
      </c>
      <c r="B1647" s="160">
        <v>12766</v>
      </c>
      <c r="C1647" s="160">
        <v>669796</v>
      </c>
      <c r="D1647" s="160">
        <v>22318</v>
      </c>
      <c r="E1647" s="160" t="s">
        <v>438</v>
      </c>
      <c r="H1647" s="162" t="s">
        <v>584</v>
      </c>
      <c r="I1647" s="162" t="s">
        <v>565</v>
      </c>
      <c r="J1647" s="160">
        <v>26</v>
      </c>
      <c r="K1647" s="161">
        <v>1</v>
      </c>
      <c r="Z1647" s="163"/>
      <c r="AS1647" s="278"/>
      <c r="AT1647" s="278"/>
      <c r="AU1647" s="278"/>
      <c r="AV1647" s="278"/>
      <c r="AW1647" s="278"/>
      <c r="AX1647" s="278"/>
      <c r="AY1647" s="456"/>
      <c r="AZ1647" s="278"/>
      <c r="BA1647" s="278"/>
      <c r="BB1647" s="278"/>
      <c r="BC1647" s="278"/>
      <c r="BD1647" s="164"/>
      <c r="BE1647" s="164"/>
      <c r="BF1647" s="164"/>
      <c r="BG1647" s="164"/>
      <c r="BH1647" s="164"/>
      <c r="BI1647" s="164"/>
      <c r="BJ1647" s="165"/>
      <c r="BK1647" s="164"/>
      <c r="BL1647" s="165"/>
      <c r="BM1647" s="165"/>
      <c r="BN1647" s="165"/>
      <c r="BO1647" s="165"/>
      <c r="BP1647" s="165"/>
      <c r="BQ1647" s="165"/>
      <c r="BR1647" s="165"/>
      <c r="BS1647" s="284"/>
      <c r="BT1647" s="289"/>
      <c r="BU1647" s="279"/>
      <c r="BV1647" s="290"/>
      <c r="BW1647" s="289"/>
      <c r="BX1647" s="289"/>
      <c r="BY1647" s="289"/>
      <c r="BZ1647" s="289"/>
      <c r="CA1647" s="279"/>
      <c r="CB1647" s="290"/>
      <c r="CC1647" s="289"/>
      <c r="CD1647" s="279"/>
      <c r="CE1647" s="328"/>
      <c r="CF1647" s="290"/>
      <c r="CG1647" s="289"/>
      <c r="CH1647" s="279"/>
      <c r="CI1647" s="328"/>
      <c r="CJ1647" s="290"/>
      <c r="CK1647" s="289"/>
      <c r="CL1647" s="279"/>
      <c r="CM1647" s="328"/>
      <c r="CN1647" s="290"/>
      <c r="CO1647" s="289"/>
      <c r="CP1647" s="279"/>
      <c r="CQ1647" s="328"/>
      <c r="CR1647" s="290"/>
      <c r="CS1647" s="289"/>
      <c r="CT1647" s="279"/>
      <c r="CU1647" s="328"/>
      <c r="CV1647" s="328"/>
      <c r="CW1647" s="290"/>
      <c r="CX1647" s="289"/>
      <c r="CY1647" s="279"/>
      <c r="CZ1647" s="328"/>
      <c r="DA1647" s="328"/>
      <c r="DB1647" s="290"/>
      <c r="DC1647" s="289"/>
      <c r="DD1647" s="279"/>
      <c r="DE1647" s="328"/>
      <c r="DF1647" s="328"/>
      <c r="DG1647" s="290"/>
      <c r="DH1647" s="289"/>
      <c r="DI1647" s="284"/>
      <c r="DP1647" s="165"/>
      <c r="DQ1647" s="165"/>
      <c r="DR1647" s="165"/>
      <c r="ED1647" s="165"/>
      <c r="EE1647" s="165"/>
      <c r="EF1647" s="165"/>
      <c r="EG1647" s="165"/>
      <c r="EH1647" s="166"/>
      <c r="EI1647" s="165"/>
      <c r="EJ1647" s="164"/>
      <c r="EK1647" s="164"/>
      <c r="EL1647" s="278"/>
      <c r="EM1647" s="278"/>
      <c r="EN1647" s="278"/>
      <c r="EO1647" s="278"/>
      <c r="EP1647" s="278"/>
      <c r="EQ1647" s="278"/>
      <c r="ER1647" s="165"/>
      <c r="ES1647" s="166"/>
      <c r="ET1647" s="166"/>
      <c r="EU1647" s="166"/>
      <c r="EV1647" s="166"/>
      <c r="EW1647" s="166"/>
      <c r="EX1647" s="284"/>
    </row>
    <row r="1648" spans="1:154" ht="13" hidden="1" customHeight="1">
      <c r="A1648" s="160" t="s">
        <v>2003</v>
      </c>
      <c r="C1648" s="160">
        <v>670103</v>
      </c>
      <c r="D1648" s="160">
        <v>22370</v>
      </c>
      <c r="E1648" s="160" t="s">
        <v>2177</v>
      </c>
      <c r="H1648" s="162" t="s">
        <v>3980</v>
      </c>
      <c r="I1648" s="162" t="s">
        <v>3979</v>
      </c>
      <c r="J1648" s="160">
        <v>25</v>
      </c>
      <c r="K1648" s="161">
        <v>1</v>
      </c>
      <c r="Z1648" s="163"/>
      <c r="AS1648" s="278"/>
      <c r="AT1648" s="278"/>
      <c r="AU1648" s="278"/>
      <c r="AV1648" s="278"/>
      <c r="AW1648" s="278"/>
      <c r="AX1648" s="278"/>
      <c r="AY1648" s="456"/>
      <c r="AZ1648" s="278"/>
      <c r="BA1648" s="278"/>
      <c r="BB1648" s="278"/>
      <c r="BC1648" s="278"/>
      <c r="BD1648" s="164"/>
      <c r="BE1648" s="164"/>
      <c r="BF1648" s="164"/>
      <c r="BG1648" s="164"/>
      <c r="BH1648" s="164"/>
      <c r="BI1648" s="164"/>
      <c r="BJ1648" s="165"/>
      <c r="BK1648" s="164"/>
      <c r="BL1648" s="165"/>
      <c r="BM1648" s="165"/>
      <c r="BN1648" s="165"/>
      <c r="BO1648" s="165"/>
      <c r="BP1648" s="165"/>
      <c r="BQ1648" s="165"/>
      <c r="BR1648" s="165"/>
      <c r="BS1648" s="284"/>
      <c r="BT1648" s="289"/>
      <c r="BU1648" s="279"/>
      <c r="BV1648" s="290"/>
      <c r="BW1648" s="289"/>
      <c r="BX1648" s="289"/>
      <c r="BY1648" s="289"/>
      <c r="BZ1648" s="289"/>
      <c r="CA1648" s="279"/>
      <c r="CB1648" s="290"/>
      <c r="CC1648" s="289"/>
      <c r="CD1648" s="279"/>
      <c r="CE1648" s="328"/>
      <c r="CF1648" s="290"/>
      <c r="CG1648" s="289"/>
      <c r="CH1648" s="279"/>
      <c r="CI1648" s="328"/>
      <c r="CJ1648" s="290"/>
      <c r="CK1648" s="289"/>
      <c r="CL1648" s="279"/>
      <c r="CM1648" s="328"/>
      <c r="CN1648" s="290"/>
      <c r="CO1648" s="289"/>
      <c r="CP1648" s="279"/>
      <c r="CQ1648" s="328"/>
      <c r="CR1648" s="290"/>
      <c r="CS1648" s="289"/>
      <c r="CT1648" s="279"/>
      <c r="CU1648" s="328"/>
      <c r="CV1648" s="328"/>
      <c r="CW1648" s="290"/>
      <c r="CX1648" s="289"/>
      <c r="CY1648" s="279"/>
      <c r="CZ1648" s="328"/>
      <c r="DA1648" s="328"/>
      <c r="DB1648" s="290"/>
      <c r="DC1648" s="289"/>
      <c r="DD1648" s="279"/>
      <c r="DE1648" s="328"/>
      <c r="DF1648" s="328"/>
      <c r="DG1648" s="290"/>
      <c r="DH1648" s="183"/>
      <c r="DI1648" s="284"/>
      <c r="DP1648" s="165"/>
      <c r="DQ1648" s="165"/>
      <c r="DR1648" s="165"/>
      <c r="ED1648" s="165"/>
      <c r="EE1648" s="165"/>
      <c r="EF1648" s="165"/>
      <c r="EG1648" s="165"/>
      <c r="EH1648" s="166"/>
      <c r="EI1648" s="165"/>
      <c r="EJ1648" s="164"/>
      <c r="EK1648" s="164"/>
      <c r="EL1648" s="278"/>
      <c r="EM1648" s="278"/>
      <c r="EN1648" s="278"/>
      <c r="EO1648" s="278"/>
      <c r="EP1648" s="278"/>
      <c r="EQ1648" s="278"/>
      <c r="ER1648" s="165"/>
      <c r="ES1648" s="166"/>
      <c r="ET1648" s="166"/>
      <c r="EU1648" s="166"/>
      <c r="EV1648" s="166"/>
      <c r="EW1648" s="166"/>
      <c r="EX1648" s="284"/>
    </row>
    <row r="1649" spans="1:154" ht="13" hidden="1" customHeight="1">
      <c r="A1649" s="160" t="s">
        <v>2003</v>
      </c>
      <c r="B1649" s="160">
        <v>11838</v>
      </c>
      <c r="D1649" s="160">
        <v>22487</v>
      </c>
      <c r="E1649" s="160" t="s">
        <v>438</v>
      </c>
      <c r="H1649" s="162" t="s">
        <v>1849</v>
      </c>
      <c r="I1649" s="162" t="s">
        <v>1054</v>
      </c>
      <c r="J1649" s="161">
        <v>25</v>
      </c>
      <c r="K1649" s="161">
        <v>1</v>
      </c>
      <c r="M1649" s="184" t="s">
        <v>837</v>
      </c>
      <c r="Z1649" s="163"/>
      <c r="BT1649" s="289"/>
      <c r="BU1649" s="279"/>
      <c r="BV1649" s="290"/>
      <c r="BW1649" s="289"/>
      <c r="BX1649" s="289"/>
      <c r="BY1649" s="289"/>
      <c r="BZ1649" s="289"/>
      <c r="CA1649" s="279"/>
      <c r="CB1649" s="290"/>
      <c r="CC1649" s="289"/>
      <c r="CD1649" s="279"/>
      <c r="CE1649" s="328"/>
      <c r="CF1649" s="290"/>
      <c r="CG1649" s="289"/>
      <c r="CH1649" s="279"/>
      <c r="CI1649" s="328"/>
      <c r="CJ1649" s="290"/>
      <c r="CK1649" s="289"/>
      <c r="CL1649" s="279"/>
      <c r="CM1649" s="328"/>
      <c r="CN1649" s="290"/>
      <c r="CO1649" s="289"/>
      <c r="CP1649" s="279"/>
      <c r="CQ1649" s="328"/>
      <c r="CR1649" s="290"/>
      <c r="CS1649" s="289"/>
      <c r="CT1649" s="279"/>
      <c r="CU1649" s="328"/>
      <c r="CV1649" s="328"/>
      <c r="CW1649" s="290"/>
      <c r="CX1649" s="289"/>
      <c r="CY1649" s="279"/>
      <c r="CZ1649" s="328"/>
      <c r="DA1649" s="328"/>
      <c r="DB1649" s="290"/>
      <c r="DC1649" s="289"/>
      <c r="DD1649" s="279"/>
      <c r="DE1649" s="328"/>
      <c r="DF1649" s="328"/>
      <c r="DG1649" s="290"/>
      <c r="DH1649" s="289"/>
      <c r="DP1649" s="165"/>
      <c r="DQ1649" s="165"/>
      <c r="DR1649" s="165"/>
      <c r="ED1649" s="165"/>
      <c r="EE1649" s="165"/>
      <c r="EF1649" s="165"/>
      <c r="EG1649" s="165"/>
      <c r="EH1649" s="166"/>
      <c r="EI1649" s="166"/>
      <c r="EJ1649" s="164"/>
      <c r="EK1649" s="164"/>
      <c r="EL1649" s="278"/>
      <c r="EM1649" s="278"/>
      <c r="EN1649" s="278"/>
      <c r="EO1649" s="278"/>
      <c r="EP1649" s="278"/>
      <c r="EQ1649" s="278"/>
      <c r="ER1649" s="165"/>
      <c r="ES1649" s="166"/>
      <c r="ET1649" s="166"/>
      <c r="EU1649" s="166"/>
      <c r="EV1649" s="166"/>
      <c r="EW1649" s="166"/>
      <c r="EX1649" s="284"/>
    </row>
    <row r="1650" spans="1:154" ht="13" hidden="1" customHeight="1">
      <c r="A1650" s="160" t="s">
        <v>2003</v>
      </c>
      <c r="C1650" s="160">
        <v>672552</v>
      </c>
      <c r="D1650" s="160">
        <v>22690</v>
      </c>
      <c r="E1650" s="160" t="s">
        <v>354</v>
      </c>
      <c r="H1650" s="162" t="s">
        <v>3989</v>
      </c>
      <c r="I1650" s="162" t="s">
        <v>124</v>
      </c>
      <c r="J1650" s="160">
        <v>24</v>
      </c>
      <c r="K1650" s="161">
        <v>1</v>
      </c>
      <c r="Z1650" s="163"/>
      <c r="AS1650" s="278"/>
      <c r="AT1650" s="278"/>
      <c r="AU1650" s="278"/>
      <c r="AV1650" s="278"/>
      <c r="AW1650" s="278"/>
      <c r="AX1650" s="278"/>
      <c r="AY1650" s="456"/>
      <c r="AZ1650" s="278"/>
      <c r="BA1650" s="278"/>
      <c r="BB1650" s="278"/>
      <c r="BC1650" s="278"/>
      <c r="BD1650" s="164"/>
      <c r="BE1650" s="164"/>
      <c r="BF1650" s="164"/>
      <c r="BG1650" s="164"/>
      <c r="BH1650" s="164"/>
      <c r="BI1650" s="164"/>
      <c r="BJ1650" s="165"/>
      <c r="BK1650" s="164"/>
      <c r="BL1650" s="165"/>
      <c r="BM1650" s="165"/>
      <c r="BN1650" s="165"/>
      <c r="BO1650" s="165"/>
      <c r="BP1650" s="165"/>
      <c r="BQ1650" s="165"/>
      <c r="BR1650" s="165"/>
      <c r="BS1650" s="284"/>
      <c r="BT1650" s="289"/>
      <c r="BU1650" s="279"/>
      <c r="BV1650" s="290"/>
      <c r="BW1650" s="289"/>
      <c r="BX1650" s="289"/>
      <c r="BY1650" s="289"/>
      <c r="BZ1650" s="289"/>
      <c r="CA1650" s="279"/>
      <c r="CB1650" s="290"/>
      <c r="CC1650" s="289"/>
      <c r="CD1650" s="279"/>
      <c r="CE1650" s="328"/>
      <c r="CF1650" s="290"/>
      <c r="CG1650" s="289"/>
      <c r="CH1650" s="279"/>
      <c r="CI1650" s="328"/>
      <c r="CJ1650" s="290"/>
      <c r="CK1650" s="289"/>
      <c r="CL1650" s="279"/>
      <c r="CM1650" s="328"/>
      <c r="CN1650" s="290"/>
      <c r="CO1650" s="289"/>
      <c r="CP1650" s="279"/>
      <c r="CQ1650" s="328"/>
      <c r="CR1650" s="290"/>
      <c r="CS1650" s="289"/>
      <c r="CT1650" s="279"/>
      <c r="CU1650" s="328"/>
      <c r="CV1650" s="328"/>
      <c r="CW1650" s="290"/>
      <c r="CX1650" s="289"/>
      <c r="CY1650" s="279"/>
      <c r="CZ1650" s="328"/>
      <c r="DA1650" s="328"/>
      <c r="DB1650" s="290"/>
      <c r="DC1650" s="289"/>
      <c r="DD1650" s="279"/>
      <c r="DE1650" s="328"/>
      <c r="DF1650" s="328"/>
      <c r="DG1650" s="290"/>
      <c r="DH1650" s="183"/>
      <c r="DI1650" s="284"/>
      <c r="DP1650" s="165"/>
      <c r="DQ1650" s="165"/>
      <c r="DR1650" s="165"/>
      <c r="ED1650" s="165"/>
      <c r="EE1650" s="165"/>
      <c r="EF1650" s="165"/>
      <c r="EG1650" s="165"/>
      <c r="EH1650" s="166"/>
      <c r="EI1650" s="165"/>
      <c r="EJ1650" s="164"/>
      <c r="EK1650" s="164"/>
      <c r="EL1650" s="278"/>
      <c r="EM1650" s="278"/>
      <c r="EN1650" s="278"/>
      <c r="EO1650" s="278"/>
      <c r="EP1650" s="278"/>
      <c r="EQ1650" s="278"/>
      <c r="ER1650" s="165"/>
      <c r="ES1650" s="166"/>
      <c r="ET1650" s="166"/>
      <c r="EU1650" s="166"/>
      <c r="EV1650" s="166"/>
      <c r="EW1650" s="166"/>
      <c r="EX1650" s="284"/>
    </row>
    <row r="1651" spans="1:154" ht="13" hidden="1" customHeight="1">
      <c r="A1651" s="160" t="s">
        <v>2003</v>
      </c>
      <c r="B1651" s="160">
        <v>11377</v>
      </c>
      <c r="D1651" s="160">
        <v>22815</v>
      </c>
      <c r="E1651" s="160" t="s">
        <v>3328</v>
      </c>
      <c r="H1651" s="162" t="s">
        <v>1853</v>
      </c>
      <c r="I1651" s="162" t="s">
        <v>589</v>
      </c>
      <c r="J1651" s="161">
        <v>23</v>
      </c>
      <c r="K1651" s="161">
        <v>1</v>
      </c>
      <c r="M1651" s="184" t="s">
        <v>837</v>
      </c>
      <c r="Z1651" s="163"/>
      <c r="BT1651" s="289"/>
      <c r="BU1651" s="279"/>
      <c r="BV1651" s="290"/>
      <c r="BW1651" s="289"/>
      <c r="BX1651" s="289"/>
      <c r="BY1651" s="289"/>
      <c r="BZ1651" s="289"/>
      <c r="CA1651" s="279"/>
      <c r="CB1651" s="290"/>
      <c r="CC1651" s="289"/>
      <c r="CD1651" s="279"/>
      <c r="CE1651" s="328"/>
      <c r="CF1651" s="290"/>
      <c r="CG1651" s="289"/>
      <c r="CH1651" s="279"/>
      <c r="CI1651" s="328"/>
      <c r="CJ1651" s="290"/>
      <c r="CK1651" s="289"/>
      <c r="CL1651" s="279"/>
      <c r="CM1651" s="328"/>
      <c r="CN1651" s="290"/>
      <c r="CO1651" s="289"/>
      <c r="CP1651" s="279"/>
      <c r="CQ1651" s="328"/>
      <c r="CR1651" s="290"/>
      <c r="CS1651" s="289"/>
      <c r="CT1651" s="279"/>
      <c r="CU1651" s="328"/>
      <c r="CV1651" s="328"/>
      <c r="CW1651" s="290"/>
      <c r="CX1651" s="289"/>
      <c r="CY1651" s="279"/>
      <c r="CZ1651" s="328"/>
      <c r="DA1651" s="328"/>
      <c r="DB1651" s="290"/>
      <c r="DC1651" s="289"/>
      <c r="DD1651" s="279"/>
      <c r="DE1651" s="328"/>
      <c r="DF1651" s="328"/>
      <c r="DG1651" s="290"/>
      <c r="DH1651" s="289"/>
      <c r="DP1651" s="165"/>
      <c r="DQ1651" s="165"/>
      <c r="DR1651" s="165"/>
      <c r="ED1651" s="165"/>
      <c r="EE1651" s="165"/>
      <c r="EF1651" s="165"/>
      <c r="EG1651" s="165"/>
      <c r="EH1651" s="166"/>
      <c r="EI1651" s="166"/>
      <c r="EJ1651" s="164"/>
      <c r="EK1651" s="164"/>
      <c r="EL1651" s="278"/>
      <c r="EM1651" s="278"/>
      <c r="EN1651" s="278"/>
      <c r="EO1651" s="278"/>
      <c r="EP1651" s="278"/>
      <c r="EQ1651" s="278"/>
      <c r="ER1651" s="165"/>
      <c r="ES1651" s="166"/>
      <c r="ET1651" s="166"/>
      <c r="EU1651" s="166"/>
      <c r="EV1651" s="166"/>
      <c r="EW1651" s="166"/>
      <c r="EX1651" s="284"/>
    </row>
    <row r="1652" spans="1:154" ht="13" hidden="1" customHeight="1">
      <c r="A1652" s="160" t="s">
        <v>2003</v>
      </c>
      <c r="B1652" s="160">
        <v>11857</v>
      </c>
      <c r="C1652" s="160">
        <v>672851</v>
      </c>
      <c r="D1652" s="160">
        <v>22925</v>
      </c>
      <c r="E1652" s="160" t="s">
        <v>2171</v>
      </c>
      <c r="H1652" s="162" t="s">
        <v>2601</v>
      </c>
      <c r="I1652" s="162" t="s">
        <v>2602</v>
      </c>
      <c r="J1652" s="161">
        <v>25</v>
      </c>
      <c r="K1652" s="161">
        <v>1</v>
      </c>
      <c r="M1652" s="184" t="s">
        <v>837</v>
      </c>
      <c r="Z1652" s="163"/>
      <c r="AS1652" s="278"/>
      <c r="AT1652" s="278"/>
      <c r="AU1652" s="278"/>
      <c r="AV1652" s="278"/>
      <c r="AW1652" s="278"/>
      <c r="AX1652" s="278"/>
      <c r="AY1652" s="456"/>
      <c r="AZ1652" s="278"/>
      <c r="BA1652" s="278"/>
      <c r="BB1652" s="278"/>
      <c r="BC1652" s="278"/>
      <c r="BD1652" s="164"/>
      <c r="BE1652" s="164"/>
      <c r="BF1652" s="164"/>
      <c r="BG1652" s="164"/>
      <c r="BH1652" s="164"/>
      <c r="BI1652" s="164"/>
      <c r="BJ1652" s="165"/>
      <c r="BK1652" s="164"/>
      <c r="BL1652" s="165"/>
      <c r="BM1652" s="165"/>
      <c r="BN1652" s="165"/>
      <c r="BO1652" s="165"/>
      <c r="BP1652" s="165"/>
      <c r="BQ1652" s="165"/>
      <c r="BR1652" s="165"/>
      <c r="BS1652" s="284"/>
      <c r="BT1652" s="289"/>
      <c r="BU1652" s="279"/>
      <c r="BV1652" s="290"/>
      <c r="BW1652" s="289"/>
      <c r="BX1652" s="289"/>
      <c r="BY1652" s="289"/>
      <c r="BZ1652" s="289"/>
      <c r="CA1652" s="279"/>
      <c r="CB1652" s="290"/>
      <c r="CC1652" s="289"/>
      <c r="CD1652" s="279"/>
      <c r="CE1652" s="328"/>
      <c r="CF1652" s="290"/>
      <c r="CG1652" s="289"/>
      <c r="CH1652" s="279"/>
      <c r="CI1652" s="328"/>
      <c r="CJ1652" s="290"/>
      <c r="CK1652" s="289"/>
      <c r="CL1652" s="279"/>
      <c r="CM1652" s="328"/>
      <c r="CN1652" s="290"/>
      <c r="CO1652" s="289"/>
      <c r="CP1652" s="279"/>
      <c r="CQ1652" s="328"/>
      <c r="CR1652" s="290"/>
      <c r="CS1652" s="289"/>
      <c r="CT1652" s="279"/>
      <c r="CU1652" s="328"/>
      <c r="CV1652" s="328"/>
      <c r="CW1652" s="290"/>
      <c r="CX1652" s="289"/>
      <c r="CY1652" s="279"/>
      <c r="CZ1652" s="328"/>
      <c r="DA1652" s="328"/>
      <c r="DB1652" s="290"/>
      <c r="DC1652" s="289"/>
      <c r="DD1652" s="279"/>
      <c r="DE1652" s="328"/>
      <c r="DF1652" s="328"/>
      <c r="DG1652" s="290"/>
      <c r="DH1652" s="289"/>
      <c r="DI1652" s="284"/>
      <c r="DP1652" s="165"/>
      <c r="DQ1652" s="165"/>
      <c r="DR1652" s="165"/>
      <c r="ED1652" s="165"/>
      <c r="EE1652" s="165"/>
      <c r="EF1652" s="165"/>
      <c r="EG1652" s="165"/>
      <c r="EH1652" s="166"/>
      <c r="EI1652" s="165"/>
      <c r="EJ1652" s="164"/>
      <c r="EK1652" s="164"/>
      <c r="EL1652" s="278"/>
      <c r="EM1652" s="278"/>
      <c r="EN1652" s="278"/>
      <c r="EO1652" s="278"/>
      <c r="EP1652" s="278"/>
      <c r="EQ1652" s="278"/>
      <c r="ER1652" s="165"/>
      <c r="ES1652" s="166"/>
      <c r="ET1652" s="166"/>
      <c r="EU1652" s="166"/>
      <c r="EV1652" s="166"/>
      <c r="EW1652" s="166"/>
      <c r="EX1652" s="284"/>
    </row>
    <row r="1653" spans="1:154" ht="13" hidden="1" customHeight="1">
      <c r="A1653" s="160" t="s">
        <v>2003</v>
      </c>
      <c r="C1653" s="160">
        <v>676568</v>
      </c>
      <c r="D1653" s="160">
        <v>23391</v>
      </c>
      <c r="E1653" s="160" t="s">
        <v>3328</v>
      </c>
      <c r="H1653" s="162" t="s">
        <v>4008</v>
      </c>
      <c r="I1653" s="162" t="s">
        <v>3443</v>
      </c>
      <c r="J1653" s="160">
        <v>25</v>
      </c>
      <c r="K1653" s="161">
        <v>1</v>
      </c>
      <c r="Z1653" s="163"/>
      <c r="AS1653" s="278"/>
      <c r="AT1653" s="278"/>
      <c r="AU1653" s="278"/>
      <c r="AV1653" s="278"/>
      <c r="AW1653" s="278"/>
      <c r="AX1653" s="278"/>
      <c r="AY1653" s="456"/>
      <c r="AZ1653" s="278"/>
      <c r="BA1653" s="278"/>
      <c r="BB1653" s="278"/>
      <c r="BC1653" s="278"/>
      <c r="BD1653" s="164"/>
      <c r="BE1653" s="164"/>
      <c r="BF1653" s="164"/>
      <c r="BG1653" s="164"/>
      <c r="BH1653" s="164"/>
      <c r="BI1653" s="164"/>
      <c r="BJ1653" s="165"/>
      <c r="BK1653" s="164"/>
      <c r="BL1653" s="165"/>
      <c r="BM1653" s="165"/>
      <c r="BN1653" s="165"/>
      <c r="BO1653" s="165"/>
      <c r="BP1653" s="165"/>
      <c r="BQ1653" s="165"/>
      <c r="BR1653" s="165"/>
      <c r="BS1653" s="284"/>
      <c r="BT1653" s="289"/>
      <c r="BU1653" s="279"/>
      <c r="BV1653" s="290"/>
      <c r="BW1653" s="289"/>
      <c r="BX1653" s="289"/>
      <c r="BY1653" s="289"/>
      <c r="BZ1653" s="289"/>
      <c r="CA1653" s="279"/>
      <c r="CB1653" s="290"/>
      <c r="CC1653" s="289"/>
      <c r="CD1653" s="279"/>
      <c r="CE1653" s="328"/>
      <c r="CF1653" s="290"/>
      <c r="CG1653" s="289"/>
      <c r="CH1653" s="279"/>
      <c r="CI1653" s="328"/>
      <c r="CJ1653" s="290"/>
      <c r="CK1653" s="289"/>
      <c r="CL1653" s="279"/>
      <c r="CM1653" s="328"/>
      <c r="CN1653" s="290"/>
      <c r="CO1653" s="289"/>
      <c r="CP1653" s="279"/>
      <c r="CQ1653" s="328"/>
      <c r="CR1653" s="290"/>
      <c r="CS1653" s="289"/>
      <c r="CT1653" s="279"/>
      <c r="CU1653" s="328"/>
      <c r="CV1653" s="328"/>
      <c r="CW1653" s="290"/>
      <c r="CX1653" s="289"/>
      <c r="CY1653" s="279"/>
      <c r="CZ1653" s="328"/>
      <c r="DA1653" s="328"/>
      <c r="DB1653" s="290"/>
      <c r="DC1653" s="289"/>
      <c r="DD1653" s="279"/>
      <c r="DE1653" s="328"/>
      <c r="DF1653" s="328"/>
      <c r="DG1653" s="290"/>
      <c r="DH1653" s="183"/>
      <c r="DI1653" s="284"/>
      <c r="DP1653" s="165"/>
      <c r="DQ1653" s="165"/>
      <c r="DR1653" s="165"/>
      <c r="ED1653" s="165"/>
      <c r="EE1653" s="165"/>
      <c r="EF1653" s="165"/>
      <c r="EG1653" s="165"/>
      <c r="EH1653" s="166"/>
      <c r="EI1653" s="165"/>
      <c r="EJ1653" s="164"/>
      <c r="EK1653" s="164"/>
      <c r="EL1653" s="278"/>
      <c r="EM1653" s="278"/>
      <c r="EN1653" s="278"/>
      <c r="EO1653" s="278"/>
      <c r="EP1653" s="278"/>
      <c r="EQ1653" s="278"/>
      <c r="ER1653" s="165"/>
      <c r="ES1653" s="166"/>
      <c r="ET1653" s="166"/>
      <c r="EU1653" s="166"/>
      <c r="EV1653" s="166"/>
      <c r="EW1653" s="166"/>
      <c r="EX1653" s="284"/>
    </row>
    <row r="1654" spans="1:154" ht="13" hidden="1" customHeight="1">
      <c r="A1654" s="160" t="s">
        <v>2003</v>
      </c>
      <c r="C1654" s="160">
        <v>677076</v>
      </c>
      <c r="D1654" s="160">
        <v>23631</v>
      </c>
      <c r="E1654" s="160" t="s">
        <v>16</v>
      </c>
      <c r="H1654" s="162" t="s">
        <v>3447</v>
      </c>
      <c r="I1654" s="162" t="s">
        <v>574</v>
      </c>
      <c r="J1654" s="160">
        <v>27</v>
      </c>
      <c r="K1654" s="161">
        <v>1</v>
      </c>
      <c r="Z1654" s="163"/>
      <c r="AS1654" s="278"/>
      <c r="AT1654" s="278"/>
      <c r="AU1654" s="278"/>
      <c r="AV1654" s="278"/>
      <c r="AW1654" s="278"/>
      <c r="AX1654" s="278"/>
      <c r="AY1654" s="456"/>
      <c r="AZ1654" s="278"/>
      <c r="BA1654" s="278"/>
      <c r="BB1654" s="278"/>
      <c r="BC1654" s="278"/>
      <c r="BD1654" s="164"/>
      <c r="BE1654" s="164"/>
      <c r="BF1654" s="164"/>
      <c r="BG1654" s="164"/>
      <c r="BH1654" s="164"/>
      <c r="BI1654" s="164"/>
      <c r="BJ1654" s="165"/>
      <c r="BK1654" s="164"/>
      <c r="BL1654" s="165"/>
      <c r="BM1654" s="165"/>
      <c r="BN1654" s="165"/>
      <c r="BO1654" s="165"/>
      <c r="BP1654" s="165"/>
      <c r="BQ1654" s="165"/>
      <c r="BR1654" s="165"/>
      <c r="BS1654" s="284"/>
      <c r="BT1654" s="289"/>
      <c r="BU1654" s="279"/>
      <c r="BV1654" s="290"/>
      <c r="BW1654" s="289"/>
      <c r="BX1654" s="289"/>
      <c r="BY1654" s="289"/>
      <c r="BZ1654" s="289"/>
      <c r="CA1654" s="279"/>
      <c r="CB1654" s="290"/>
      <c r="CC1654" s="289"/>
      <c r="CD1654" s="279"/>
      <c r="CE1654" s="328"/>
      <c r="CF1654" s="290"/>
      <c r="CG1654" s="289"/>
      <c r="CH1654" s="279"/>
      <c r="CI1654" s="328"/>
      <c r="CJ1654" s="290"/>
      <c r="CK1654" s="289"/>
      <c r="CL1654" s="279"/>
      <c r="CM1654" s="328"/>
      <c r="CN1654" s="290"/>
      <c r="CO1654" s="289"/>
      <c r="CP1654" s="279"/>
      <c r="CQ1654" s="328"/>
      <c r="CR1654" s="290"/>
      <c r="CS1654" s="289"/>
      <c r="CT1654" s="279"/>
      <c r="CU1654" s="328"/>
      <c r="CV1654" s="328"/>
      <c r="CW1654" s="290"/>
      <c r="CX1654" s="289"/>
      <c r="CY1654" s="279"/>
      <c r="CZ1654" s="328"/>
      <c r="DA1654" s="328"/>
      <c r="DB1654" s="290"/>
      <c r="DC1654" s="289"/>
      <c r="DD1654" s="279"/>
      <c r="DE1654" s="328"/>
      <c r="DF1654" s="328"/>
      <c r="DG1654" s="290"/>
      <c r="DH1654" s="289"/>
      <c r="DI1654" s="284"/>
      <c r="DP1654" s="165"/>
      <c r="DQ1654" s="165"/>
      <c r="DR1654" s="165"/>
      <c r="ED1654" s="165"/>
      <c r="EE1654" s="165"/>
      <c r="EF1654" s="165"/>
      <c r="EG1654" s="165"/>
      <c r="EH1654" s="166"/>
      <c r="EI1654" s="165"/>
      <c r="EJ1654" s="164"/>
      <c r="EK1654" s="164"/>
      <c r="EL1654" s="278"/>
      <c r="EM1654" s="278"/>
      <c r="EN1654" s="278"/>
      <c r="EO1654" s="278"/>
      <c r="EP1654" s="278"/>
      <c r="EQ1654" s="278"/>
      <c r="ER1654" s="165"/>
      <c r="ES1654" s="166"/>
      <c r="ET1654" s="166"/>
      <c r="EU1654" s="166"/>
      <c r="EV1654" s="166"/>
      <c r="EW1654" s="166"/>
      <c r="EX1654" s="284"/>
    </row>
    <row r="1655" spans="1:154" ht="13" hidden="1" customHeight="1">
      <c r="A1655" s="160" t="s">
        <v>2003</v>
      </c>
      <c r="B1655" s="160">
        <v>11903</v>
      </c>
      <c r="D1655" s="160">
        <v>23735</v>
      </c>
      <c r="E1655" s="160" t="s">
        <v>614</v>
      </c>
      <c r="H1655" s="168" t="s">
        <v>528</v>
      </c>
      <c r="I1655" s="169" t="s">
        <v>589</v>
      </c>
      <c r="J1655" s="170">
        <v>26</v>
      </c>
      <c r="K1655" s="161">
        <v>1</v>
      </c>
      <c r="M1655" s="184" t="s">
        <v>837</v>
      </c>
      <c r="Z1655" s="163"/>
      <c r="BT1655" s="289"/>
      <c r="BU1655" s="279"/>
      <c r="BV1655" s="290"/>
      <c r="BW1655" s="289"/>
      <c r="BX1655" s="289"/>
      <c r="BY1655" s="289"/>
      <c r="BZ1655" s="289"/>
      <c r="CA1655" s="279"/>
      <c r="CB1655" s="290"/>
      <c r="CC1655" s="289"/>
      <c r="CD1655" s="279"/>
      <c r="CE1655" s="328"/>
      <c r="CF1655" s="290"/>
      <c r="CG1655" s="289"/>
      <c r="CH1655" s="279"/>
      <c r="CI1655" s="328"/>
      <c r="CJ1655" s="290"/>
      <c r="CK1655" s="289"/>
      <c r="CL1655" s="279"/>
      <c r="CM1655" s="328"/>
      <c r="CN1655" s="290"/>
      <c r="CO1655" s="289"/>
      <c r="CP1655" s="279"/>
      <c r="CQ1655" s="328"/>
      <c r="CR1655" s="290"/>
      <c r="CS1655" s="289"/>
      <c r="CT1655" s="279"/>
      <c r="CU1655" s="328"/>
      <c r="CV1655" s="328"/>
      <c r="CW1655" s="290"/>
      <c r="CX1655" s="289"/>
      <c r="CY1655" s="279"/>
      <c r="CZ1655" s="328"/>
      <c r="DA1655" s="328"/>
      <c r="DB1655" s="290"/>
      <c r="DC1655" s="289"/>
      <c r="DD1655" s="279"/>
      <c r="DE1655" s="328"/>
      <c r="DF1655" s="328"/>
      <c r="DG1655" s="290"/>
      <c r="DH1655" s="289"/>
      <c r="DP1655" s="165"/>
      <c r="DQ1655" s="165"/>
      <c r="DR1655" s="165"/>
      <c r="ED1655" s="165"/>
      <c r="EE1655" s="165"/>
      <c r="EF1655" s="165"/>
      <c r="EG1655" s="165"/>
      <c r="EH1655" s="166"/>
      <c r="EI1655" s="166"/>
      <c r="EJ1655" s="164"/>
      <c r="EK1655" s="164"/>
      <c r="EL1655" s="278"/>
      <c r="EM1655" s="278"/>
      <c r="EN1655" s="278"/>
      <c r="EO1655" s="278"/>
      <c r="EP1655" s="278"/>
      <c r="EQ1655" s="278"/>
      <c r="ER1655" s="165"/>
      <c r="ES1655" s="166"/>
      <c r="ET1655" s="166"/>
      <c r="EU1655" s="166"/>
      <c r="EV1655" s="166"/>
      <c r="EW1655" s="166"/>
      <c r="EX1655" s="284"/>
    </row>
    <row r="1656" spans="1:154" ht="13" hidden="1" customHeight="1">
      <c r="A1656" s="160" t="s">
        <v>2003</v>
      </c>
      <c r="C1656" s="160">
        <v>678906</v>
      </c>
      <c r="D1656" s="160">
        <v>24282</v>
      </c>
      <c r="E1656" s="160" t="s">
        <v>2177</v>
      </c>
      <c r="H1656" s="162" t="s">
        <v>4026</v>
      </c>
      <c r="I1656" s="162" t="s">
        <v>4025</v>
      </c>
      <c r="J1656" s="160">
        <v>25</v>
      </c>
      <c r="K1656" s="161">
        <v>1</v>
      </c>
      <c r="Z1656" s="163"/>
      <c r="AS1656" s="278"/>
      <c r="AT1656" s="278"/>
      <c r="AU1656" s="278"/>
      <c r="AV1656" s="278"/>
      <c r="AW1656" s="278"/>
      <c r="AX1656" s="278"/>
      <c r="AY1656" s="456"/>
      <c r="AZ1656" s="278"/>
      <c r="BA1656" s="278"/>
      <c r="BB1656" s="278"/>
      <c r="BC1656" s="278"/>
      <c r="BD1656" s="164"/>
      <c r="BE1656" s="164"/>
      <c r="BF1656" s="164"/>
      <c r="BG1656" s="164"/>
      <c r="BH1656" s="164"/>
      <c r="BI1656" s="164"/>
      <c r="BJ1656" s="165"/>
      <c r="BK1656" s="164"/>
      <c r="BL1656" s="165"/>
      <c r="BM1656" s="165"/>
      <c r="BN1656" s="165"/>
      <c r="BO1656" s="165"/>
      <c r="BP1656" s="165"/>
      <c r="BQ1656" s="165"/>
      <c r="BR1656" s="165"/>
      <c r="BS1656" s="284"/>
      <c r="BT1656" s="289"/>
      <c r="BU1656" s="279"/>
      <c r="BV1656" s="290"/>
      <c r="BW1656" s="289"/>
      <c r="BX1656" s="289"/>
      <c r="BY1656" s="289"/>
      <c r="BZ1656" s="289"/>
      <c r="CA1656" s="279"/>
      <c r="CB1656" s="290"/>
      <c r="CC1656" s="289"/>
      <c r="CD1656" s="279"/>
      <c r="CE1656" s="328"/>
      <c r="CF1656" s="290"/>
      <c r="CG1656" s="289"/>
      <c r="CH1656" s="279"/>
      <c r="CI1656" s="328"/>
      <c r="CJ1656" s="290"/>
      <c r="CK1656" s="289"/>
      <c r="CL1656" s="279"/>
      <c r="CM1656" s="328"/>
      <c r="CN1656" s="290"/>
      <c r="CO1656" s="289"/>
      <c r="CP1656" s="279"/>
      <c r="CQ1656" s="328"/>
      <c r="CR1656" s="290"/>
      <c r="CS1656" s="289"/>
      <c r="CT1656" s="279"/>
      <c r="CU1656" s="328"/>
      <c r="CV1656" s="328"/>
      <c r="CW1656" s="290"/>
      <c r="CX1656" s="289"/>
      <c r="CY1656" s="279"/>
      <c r="CZ1656" s="328"/>
      <c r="DA1656" s="328"/>
      <c r="DB1656" s="290"/>
      <c r="DC1656" s="289"/>
      <c r="DD1656" s="279"/>
      <c r="DE1656" s="328"/>
      <c r="DF1656" s="328"/>
      <c r="DG1656" s="290"/>
      <c r="DH1656" s="183"/>
      <c r="DI1656" s="284"/>
      <c r="DP1656" s="165"/>
      <c r="DQ1656" s="165"/>
      <c r="DR1656" s="165"/>
      <c r="ED1656" s="165"/>
      <c r="EE1656" s="165"/>
      <c r="EF1656" s="165"/>
      <c r="EG1656" s="165"/>
      <c r="EH1656" s="166"/>
      <c r="EI1656" s="165"/>
      <c r="EJ1656" s="164"/>
      <c r="EK1656" s="164"/>
      <c r="EL1656" s="278"/>
      <c r="EM1656" s="278"/>
      <c r="EN1656" s="278"/>
      <c r="EO1656" s="278"/>
      <c r="EP1656" s="278"/>
      <c r="EQ1656" s="278"/>
      <c r="ER1656" s="165"/>
      <c r="ES1656" s="166"/>
      <c r="ET1656" s="166"/>
      <c r="EU1656" s="166"/>
      <c r="EV1656" s="166"/>
      <c r="EW1656" s="166"/>
      <c r="EX1656" s="284"/>
    </row>
    <row r="1657" spans="1:154" ht="13" hidden="1" customHeight="1">
      <c r="A1657" s="160" t="s">
        <v>2003</v>
      </c>
      <c r="C1657" s="160">
        <v>680572</v>
      </c>
      <c r="D1657" s="160">
        <v>24493</v>
      </c>
      <c r="E1657" s="160" t="s">
        <v>276</v>
      </c>
      <c r="H1657" s="162" t="s">
        <v>4031</v>
      </c>
      <c r="I1657" s="162" t="s">
        <v>613</v>
      </c>
      <c r="J1657" s="160">
        <v>23</v>
      </c>
      <c r="K1657" s="161">
        <v>1</v>
      </c>
      <c r="Z1657" s="163"/>
      <c r="AS1657" s="278"/>
      <c r="AT1657" s="278"/>
      <c r="AU1657" s="278"/>
      <c r="AV1657" s="278"/>
      <c r="AW1657" s="278"/>
      <c r="AX1657" s="278"/>
      <c r="AY1657" s="456"/>
      <c r="AZ1657" s="278"/>
      <c r="BA1657" s="278"/>
      <c r="BB1657" s="278"/>
      <c r="BC1657" s="278"/>
      <c r="BD1657" s="164"/>
      <c r="BE1657" s="164"/>
      <c r="BF1657" s="164"/>
      <c r="BG1657" s="164"/>
      <c r="BH1657" s="164"/>
      <c r="BI1657" s="164"/>
      <c r="BJ1657" s="165"/>
      <c r="BK1657" s="164"/>
      <c r="BL1657" s="165"/>
      <c r="BM1657" s="165"/>
      <c r="BN1657" s="165"/>
      <c r="BO1657" s="165"/>
      <c r="BP1657" s="165"/>
      <c r="BQ1657" s="165"/>
      <c r="BR1657" s="165"/>
      <c r="BS1657" s="284"/>
      <c r="BT1657" s="289"/>
      <c r="BU1657" s="279"/>
      <c r="BV1657" s="290"/>
      <c r="BW1657" s="289"/>
      <c r="BX1657" s="289"/>
      <c r="BY1657" s="289"/>
      <c r="BZ1657" s="289"/>
      <c r="CA1657" s="279"/>
      <c r="CB1657" s="290"/>
      <c r="CC1657" s="289"/>
      <c r="CD1657" s="279"/>
      <c r="CE1657" s="328"/>
      <c r="CF1657" s="290"/>
      <c r="CG1657" s="289"/>
      <c r="CH1657" s="279"/>
      <c r="CI1657" s="328"/>
      <c r="CJ1657" s="290"/>
      <c r="CK1657" s="289"/>
      <c r="CL1657" s="279"/>
      <c r="CM1657" s="328"/>
      <c r="CN1657" s="290"/>
      <c r="CO1657" s="289"/>
      <c r="CP1657" s="279"/>
      <c r="CQ1657" s="328"/>
      <c r="CR1657" s="290"/>
      <c r="CS1657" s="289"/>
      <c r="CT1657" s="279"/>
      <c r="CU1657" s="328"/>
      <c r="CV1657" s="328"/>
      <c r="CW1657" s="290"/>
      <c r="CX1657" s="289"/>
      <c r="CY1657" s="279"/>
      <c r="CZ1657" s="328"/>
      <c r="DA1657" s="328"/>
      <c r="DB1657" s="290"/>
      <c r="DC1657" s="289"/>
      <c r="DD1657" s="279"/>
      <c r="DE1657" s="328"/>
      <c r="DF1657" s="328"/>
      <c r="DG1657" s="290"/>
      <c r="DH1657" s="183"/>
      <c r="DI1657" s="284"/>
      <c r="DP1657" s="165"/>
      <c r="DQ1657" s="165"/>
      <c r="DR1657" s="165"/>
      <c r="ED1657" s="165"/>
      <c r="EE1657" s="165"/>
      <c r="EF1657" s="165"/>
      <c r="EG1657" s="165"/>
      <c r="EH1657" s="166"/>
      <c r="EI1657" s="165"/>
      <c r="EJ1657" s="164"/>
      <c r="EK1657" s="164"/>
      <c r="EL1657" s="278"/>
      <c r="EM1657" s="278"/>
      <c r="EN1657" s="278"/>
      <c r="EO1657" s="278"/>
      <c r="EP1657" s="278"/>
      <c r="EQ1657" s="278"/>
      <c r="ER1657" s="165"/>
      <c r="ES1657" s="166"/>
      <c r="ET1657" s="166"/>
      <c r="EU1657" s="166"/>
      <c r="EV1657" s="166"/>
      <c r="EW1657" s="166"/>
      <c r="EX1657" s="284"/>
    </row>
    <row r="1658" spans="1:154" ht="13" hidden="1" customHeight="1">
      <c r="A1658" s="160" t="s">
        <v>2003</v>
      </c>
      <c r="B1658" s="160">
        <v>11480</v>
      </c>
      <c r="C1658" s="160">
        <v>680686</v>
      </c>
      <c r="D1658" s="160">
        <v>24580</v>
      </c>
      <c r="E1658" s="160" t="s">
        <v>2171</v>
      </c>
      <c r="H1658" s="162" t="s">
        <v>654</v>
      </c>
      <c r="I1658" s="162" t="s">
        <v>2521</v>
      </c>
      <c r="J1658" s="161">
        <v>26</v>
      </c>
      <c r="K1658" s="161">
        <v>1</v>
      </c>
      <c r="M1658" s="184" t="s">
        <v>837</v>
      </c>
      <c r="Z1658" s="163"/>
      <c r="AS1658" s="278"/>
      <c r="AT1658" s="278"/>
      <c r="AU1658" s="278"/>
      <c r="AV1658" s="278"/>
      <c r="AW1658" s="278"/>
      <c r="AX1658" s="278"/>
      <c r="AY1658" s="456"/>
      <c r="AZ1658" s="278"/>
      <c r="BA1658" s="278"/>
      <c r="BB1658" s="278"/>
      <c r="BC1658" s="278"/>
      <c r="BD1658" s="164"/>
      <c r="BE1658" s="164"/>
      <c r="BF1658" s="164"/>
      <c r="BG1658" s="164"/>
      <c r="BH1658" s="164"/>
      <c r="BI1658" s="164"/>
      <c r="BJ1658" s="165"/>
      <c r="BK1658" s="164"/>
      <c r="BL1658" s="165"/>
      <c r="BM1658" s="165"/>
      <c r="BN1658" s="165"/>
      <c r="BO1658" s="165"/>
      <c r="BP1658" s="165"/>
      <c r="BQ1658" s="165"/>
      <c r="BR1658" s="165"/>
      <c r="BS1658" s="284"/>
      <c r="BT1658" s="289"/>
      <c r="BU1658" s="279"/>
      <c r="BV1658" s="290"/>
      <c r="BW1658" s="289"/>
      <c r="BX1658" s="289"/>
      <c r="BY1658" s="289"/>
      <c r="BZ1658" s="289"/>
      <c r="CA1658" s="279"/>
      <c r="CB1658" s="290"/>
      <c r="CC1658" s="289"/>
      <c r="CD1658" s="279"/>
      <c r="CE1658" s="328"/>
      <c r="CF1658" s="290"/>
      <c r="CG1658" s="289"/>
      <c r="CH1658" s="279"/>
      <c r="CI1658" s="328"/>
      <c r="CJ1658" s="290"/>
      <c r="CK1658" s="289"/>
      <c r="CL1658" s="279"/>
      <c r="CM1658" s="328"/>
      <c r="CN1658" s="290"/>
      <c r="CO1658" s="289"/>
      <c r="CP1658" s="279"/>
      <c r="CQ1658" s="328"/>
      <c r="CR1658" s="290"/>
      <c r="CS1658" s="289"/>
      <c r="CT1658" s="279"/>
      <c r="CU1658" s="328"/>
      <c r="CV1658" s="328"/>
      <c r="CW1658" s="290"/>
      <c r="CX1658" s="289"/>
      <c r="CY1658" s="279"/>
      <c r="CZ1658" s="328"/>
      <c r="DA1658" s="328"/>
      <c r="DB1658" s="290"/>
      <c r="DC1658" s="289"/>
      <c r="DD1658" s="279"/>
      <c r="DE1658" s="328"/>
      <c r="DF1658" s="328"/>
      <c r="DG1658" s="290"/>
      <c r="DH1658" s="289"/>
      <c r="DI1658" s="284"/>
      <c r="DP1658" s="165"/>
      <c r="DQ1658" s="165"/>
      <c r="DR1658" s="165"/>
      <c r="ED1658" s="165"/>
      <c r="EE1658" s="165"/>
      <c r="EF1658" s="165"/>
      <c r="EG1658" s="165"/>
      <c r="EH1658" s="166"/>
      <c r="EI1658" s="165"/>
      <c r="EJ1658" s="164"/>
      <c r="EK1658" s="164"/>
      <c r="EL1658" s="278"/>
      <c r="EM1658" s="278"/>
      <c r="EN1658" s="278"/>
      <c r="EO1658" s="278"/>
      <c r="EP1658" s="278"/>
      <c r="EQ1658" s="278"/>
      <c r="ER1658" s="165"/>
      <c r="ES1658" s="166"/>
      <c r="ET1658" s="166"/>
      <c r="EU1658" s="166"/>
      <c r="EV1658" s="166"/>
      <c r="EW1658" s="166"/>
      <c r="EX1658" s="284"/>
    </row>
    <row r="1659" spans="1:154" ht="13" hidden="1" customHeight="1">
      <c r="A1659" s="160" t="s">
        <v>2003</v>
      </c>
      <c r="B1659" s="160">
        <v>12754</v>
      </c>
      <c r="D1659" s="160">
        <v>24602</v>
      </c>
      <c r="H1659" s="162" t="s">
        <v>3466</v>
      </c>
      <c r="I1659" s="162" t="s">
        <v>260</v>
      </c>
      <c r="K1659" s="161">
        <v>1</v>
      </c>
      <c r="Z1659" s="163"/>
      <c r="BT1659" s="289"/>
      <c r="BU1659" s="279"/>
      <c r="BV1659" s="290"/>
      <c r="BW1659" s="289"/>
      <c r="BX1659" s="289"/>
      <c r="BY1659" s="289"/>
      <c r="BZ1659" s="289"/>
      <c r="CA1659" s="279"/>
      <c r="CB1659" s="290"/>
      <c r="CC1659" s="289"/>
      <c r="CD1659" s="279"/>
      <c r="CE1659" s="328"/>
      <c r="CF1659" s="290"/>
      <c r="CG1659" s="289"/>
      <c r="CH1659" s="279"/>
      <c r="CI1659" s="328"/>
      <c r="CJ1659" s="290"/>
      <c r="CK1659" s="289"/>
      <c r="CL1659" s="279"/>
      <c r="CM1659" s="328"/>
      <c r="CN1659" s="290"/>
      <c r="CO1659" s="289"/>
      <c r="CP1659" s="279"/>
      <c r="CQ1659" s="328"/>
      <c r="CR1659" s="290"/>
      <c r="CS1659" s="289"/>
      <c r="CT1659" s="279"/>
      <c r="CU1659" s="328"/>
      <c r="CV1659" s="328"/>
      <c r="CW1659" s="290"/>
      <c r="CX1659" s="289"/>
      <c r="CY1659" s="279"/>
      <c r="CZ1659" s="328"/>
      <c r="DA1659" s="328"/>
      <c r="DB1659" s="290"/>
      <c r="DC1659" s="289"/>
      <c r="DD1659" s="279"/>
      <c r="DE1659" s="328"/>
      <c r="DF1659" s="328"/>
      <c r="DG1659" s="290"/>
      <c r="DH1659" s="289"/>
      <c r="DP1659" s="165"/>
      <c r="DQ1659" s="165"/>
      <c r="DR1659" s="165"/>
      <c r="ED1659" s="165"/>
      <c r="EE1659" s="165"/>
      <c r="EF1659" s="165"/>
      <c r="EG1659" s="165"/>
      <c r="EH1659" s="166"/>
      <c r="EI1659" s="166"/>
      <c r="EJ1659" s="164"/>
      <c r="EK1659" s="164"/>
      <c r="EL1659" s="278"/>
      <c r="EM1659" s="278"/>
      <c r="EN1659" s="278"/>
      <c r="EO1659" s="278"/>
      <c r="EP1659" s="278"/>
      <c r="EQ1659" s="278"/>
      <c r="ER1659" s="165"/>
      <c r="ES1659" s="166"/>
      <c r="ET1659" s="166"/>
      <c r="EU1659" s="166"/>
      <c r="EV1659" s="166"/>
      <c r="EW1659" s="166"/>
      <c r="EX1659" s="284"/>
    </row>
    <row r="1660" spans="1:154" ht="13" hidden="1" customHeight="1">
      <c r="A1660" s="160" t="s">
        <v>2003</v>
      </c>
      <c r="B1660" s="160">
        <v>12227</v>
      </c>
      <c r="C1660" s="160">
        <v>680739</v>
      </c>
      <c r="D1660" s="160">
        <v>24606</v>
      </c>
      <c r="E1660" s="160" t="s">
        <v>567</v>
      </c>
      <c r="H1660" s="162" t="s">
        <v>3042</v>
      </c>
      <c r="I1660" s="162" t="s">
        <v>533</v>
      </c>
      <c r="J1660" s="160">
        <v>27</v>
      </c>
      <c r="K1660" s="161">
        <v>1</v>
      </c>
      <c r="M1660" s="184" t="s">
        <v>837</v>
      </c>
      <c r="Z1660" s="163"/>
      <c r="AS1660" s="278"/>
      <c r="AT1660" s="278"/>
      <c r="AU1660" s="278"/>
      <c r="AV1660" s="278"/>
      <c r="AW1660" s="278"/>
      <c r="AX1660" s="278"/>
      <c r="AY1660" s="456"/>
      <c r="AZ1660" s="278"/>
      <c r="BA1660" s="278"/>
      <c r="BB1660" s="278"/>
      <c r="BC1660" s="278"/>
      <c r="BD1660" s="164"/>
      <c r="BE1660" s="164"/>
      <c r="BF1660" s="164"/>
      <c r="BG1660" s="164"/>
      <c r="BH1660" s="164"/>
      <c r="BI1660" s="164"/>
      <c r="BJ1660" s="165"/>
      <c r="BK1660" s="164"/>
      <c r="BL1660" s="165"/>
      <c r="BM1660" s="165"/>
      <c r="BN1660" s="165"/>
      <c r="BO1660" s="165"/>
      <c r="BP1660" s="165"/>
      <c r="BQ1660" s="165"/>
      <c r="BR1660" s="165"/>
      <c r="BS1660" s="284"/>
      <c r="BT1660" s="289"/>
      <c r="BU1660" s="279"/>
      <c r="BV1660" s="290"/>
      <c r="BW1660" s="289"/>
      <c r="BX1660" s="289"/>
      <c r="BY1660" s="289"/>
      <c r="BZ1660" s="289"/>
      <c r="CA1660" s="279"/>
      <c r="CB1660" s="290"/>
      <c r="CC1660" s="289"/>
      <c r="CD1660" s="279"/>
      <c r="CE1660" s="328"/>
      <c r="CF1660" s="290"/>
      <c r="CG1660" s="289"/>
      <c r="CH1660" s="279"/>
      <c r="CI1660" s="328"/>
      <c r="CJ1660" s="290"/>
      <c r="CK1660" s="289"/>
      <c r="CL1660" s="279"/>
      <c r="CM1660" s="328"/>
      <c r="CN1660" s="290"/>
      <c r="CO1660" s="289"/>
      <c r="CP1660" s="279"/>
      <c r="CQ1660" s="328"/>
      <c r="CR1660" s="290"/>
      <c r="CS1660" s="289"/>
      <c r="CT1660" s="279"/>
      <c r="CU1660" s="328"/>
      <c r="CV1660" s="328"/>
      <c r="CW1660" s="290"/>
      <c r="CX1660" s="289"/>
      <c r="CY1660" s="279"/>
      <c r="CZ1660" s="328"/>
      <c r="DA1660" s="328"/>
      <c r="DB1660" s="290"/>
      <c r="DC1660" s="289"/>
      <c r="DD1660" s="279"/>
      <c r="DE1660" s="328"/>
      <c r="DF1660" s="328"/>
      <c r="DG1660" s="290"/>
      <c r="DH1660" s="289"/>
      <c r="DI1660" s="284"/>
      <c r="DP1660" s="165"/>
      <c r="DQ1660" s="165"/>
      <c r="DR1660" s="165"/>
      <c r="ED1660" s="165"/>
      <c r="EE1660" s="165"/>
      <c r="EF1660" s="165"/>
      <c r="EG1660" s="165"/>
      <c r="EH1660" s="166"/>
      <c r="EI1660" s="165"/>
      <c r="EJ1660" s="164"/>
      <c r="EK1660" s="164"/>
      <c r="EL1660" s="278"/>
      <c r="EM1660" s="278"/>
      <c r="EN1660" s="278"/>
      <c r="EO1660" s="278"/>
      <c r="EP1660" s="278"/>
      <c r="EQ1660" s="278"/>
      <c r="ER1660" s="165"/>
      <c r="ES1660" s="166"/>
      <c r="ET1660" s="166"/>
      <c r="EU1660" s="166"/>
      <c r="EV1660" s="166"/>
      <c r="EW1660" s="166"/>
      <c r="EX1660" s="284"/>
    </row>
    <row r="1661" spans="1:154" ht="13" hidden="1" customHeight="1">
      <c r="A1661" s="160" t="s">
        <v>2003</v>
      </c>
      <c r="B1661" s="160">
        <v>12223</v>
      </c>
      <c r="C1661" s="160">
        <v>681806</v>
      </c>
      <c r="D1661" s="160">
        <v>24933</v>
      </c>
      <c r="E1661" s="160" t="s">
        <v>18</v>
      </c>
      <c r="H1661" s="162" t="s">
        <v>2524</v>
      </c>
      <c r="I1661" s="162" t="s">
        <v>136</v>
      </c>
      <c r="J1661" s="161">
        <v>28</v>
      </c>
      <c r="K1661" s="161">
        <v>1</v>
      </c>
      <c r="M1661" s="184" t="s">
        <v>837</v>
      </c>
      <c r="Z1661" s="163"/>
      <c r="AS1661" s="278"/>
      <c r="AT1661" s="278"/>
      <c r="AU1661" s="278"/>
      <c r="AV1661" s="278"/>
      <c r="AW1661" s="278"/>
      <c r="AX1661" s="278"/>
      <c r="AY1661" s="456"/>
      <c r="AZ1661" s="278"/>
      <c r="BA1661" s="278"/>
      <c r="BB1661" s="278"/>
      <c r="BC1661" s="278"/>
      <c r="BD1661" s="164"/>
      <c r="BE1661" s="164"/>
      <c r="BF1661" s="164"/>
      <c r="BG1661" s="164"/>
      <c r="BH1661" s="164"/>
      <c r="BI1661" s="164"/>
      <c r="BJ1661" s="165"/>
      <c r="BK1661" s="164"/>
      <c r="BL1661" s="165"/>
      <c r="BM1661" s="165"/>
      <c r="BN1661" s="165"/>
      <c r="BO1661" s="165"/>
      <c r="BP1661" s="165"/>
      <c r="BQ1661" s="165"/>
      <c r="BR1661" s="165"/>
      <c r="BS1661" s="284"/>
      <c r="BT1661" s="289"/>
      <c r="BU1661" s="279"/>
      <c r="BV1661" s="290"/>
      <c r="BW1661" s="289"/>
      <c r="BX1661" s="289"/>
      <c r="BY1661" s="289"/>
      <c r="BZ1661" s="289"/>
      <c r="CA1661" s="279"/>
      <c r="CB1661" s="290"/>
      <c r="CC1661" s="289"/>
      <c r="CD1661" s="279"/>
      <c r="CE1661" s="328"/>
      <c r="CF1661" s="290"/>
      <c r="CG1661" s="289"/>
      <c r="CH1661" s="279"/>
      <c r="CI1661" s="328"/>
      <c r="CJ1661" s="290"/>
      <c r="CK1661" s="289"/>
      <c r="CL1661" s="279"/>
      <c r="CM1661" s="328"/>
      <c r="CN1661" s="290"/>
      <c r="CO1661" s="289"/>
      <c r="CP1661" s="279"/>
      <c r="CQ1661" s="328"/>
      <c r="CR1661" s="290"/>
      <c r="CS1661" s="289"/>
      <c r="CT1661" s="279"/>
      <c r="CU1661" s="328"/>
      <c r="CV1661" s="328"/>
      <c r="CW1661" s="290"/>
      <c r="CX1661" s="289"/>
      <c r="CY1661" s="279"/>
      <c r="CZ1661" s="328"/>
      <c r="DA1661" s="328"/>
      <c r="DB1661" s="290"/>
      <c r="DC1661" s="289"/>
      <c r="DD1661" s="279"/>
      <c r="DE1661" s="328"/>
      <c r="DF1661" s="328"/>
      <c r="DG1661" s="290"/>
      <c r="DH1661" s="289"/>
      <c r="DI1661" s="284"/>
      <c r="DP1661" s="165"/>
      <c r="DQ1661" s="165"/>
      <c r="DR1661" s="165"/>
      <c r="ED1661" s="165"/>
      <c r="EE1661" s="165"/>
      <c r="EF1661" s="165"/>
      <c r="EG1661" s="165"/>
      <c r="EH1661" s="166"/>
      <c r="EI1661" s="165"/>
      <c r="EJ1661" s="164"/>
      <c r="EK1661" s="164"/>
      <c r="EL1661" s="278"/>
      <c r="EM1661" s="278"/>
      <c r="EN1661" s="278"/>
      <c r="EO1661" s="278"/>
      <c r="EP1661" s="278"/>
      <c r="EQ1661" s="278"/>
      <c r="ER1661" s="165"/>
      <c r="ES1661" s="166"/>
      <c r="ET1661" s="166"/>
      <c r="EU1661" s="166"/>
      <c r="EV1661" s="166"/>
      <c r="EW1661" s="166"/>
      <c r="EX1661" s="284"/>
    </row>
    <row r="1662" spans="1:154" ht="13" hidden="1" customHeight="1">
      <c r="A1662" s="160" t="s">
        <v>2003</v>
      </c>
      <c r="B1662" s="160">
        <v>12844</v>
      </c>
      <c r="D1662" s="160">
        <v>25071</v>
      </c>
      <c r="H1662" s="162" t="s">
        <v>3474</v>
      </c>
      <c r="I1662" s="162" t="s">
        <v>1920</v>
      </c>
      <c r="K1662" s="161">
        <v>1</v>
      </c>
      <c r="Z1662" s="163"/>
      <c r="BT1662" s="289"/>
      <c r="BU1662" s="279"/>
      <c r="BV1662" s="290"/>
      <c r="BW1662" s="289"/>
      <c r="BX1662" s="289"/>
      <c r="BY1662" s="289"/>
      <c r="BZ1662" s="289"/>
      <c r="CA1662" s="279"/>
      <c r="CB1662" s="290"/>
      <c r="CC1662" s="289"/>
      <c r="CD1662" s="279"/>
      <c r="CE1662" s="328"/>
      <c r="CF1662" s="290"/>
      <c r="CG1662" s="289"/>
      <c r="CH1662" s="279"/>
      <c r="CI1662" s="328"/>
      <c r="CJ1662" s="290"/>
      <c r="CK1662" s="289"/>
      <c r="CL1662" s="279"/>
      <c r="CM1662" s="328"/>
      <c r="CN1662" s="290"/>
      <c r="CO1662" s="289"/>
      <c r="CP1662" s="279"/>
      <c r="CQ1662" s="328"/>
      <c r="CR1662" s="290"/>
      <c r="CS1662" s="289"/>
      <c r="CT1662" s="279"/>
      <c r="CU1662" s="328"/>
      <c r="CV1662" s="328"/>
      <c r="CW1662" s="290"/>
      <c r="CX1662" s="289"/>
      <c r="CY1662" s="279"/>
      <c r="CZ1662" s="328"/>
      <c r="DA1662" s="328"/>
      <c r="DB1662" s="290"/>
      <c r="DC1662" s="289"/>
      <c r="DD1662" s="279"/>
      <c r="DE1662" s="328"/>
      <c r="DF1662" s="328"/>
      <c r="DG1662" s="290"/>
      <c r="DH1662" s="289"/>
      <c r="DP1662" s="165"/>
      <c r="DQ1662" s="165"/>
      <c r="DR1662" s="165"/>
      <c r="ED1662" s="165"/>
      <c r="EE1662" s="165"/>
      <c r="EF1662" s="165"/>
      <c r="EG1662" s="165"/>
      <c r="EH1662" s="166"/>
      <c r="EI1662" s="166"/>
      <c r="EJ1662" s="164"/>
      <c r="EK1662" s="164"/>
      <c r="EL1662" s="278"/>
      <c r="EM1662" s="278"/>
      <c r="EN1662" s="278"/>
      <c r="EO1662" s="278"/>
      <c r="EP1662" s="278"/>
      <c r="EQ1662" s="278"/>
      <c r="ER1662" s="165"/>
      <c r="ES1662" s="166"/>
      <c r="ET1662" s="166"/>
      <c r="EU1662" s="166"/>
      <c r="EV1662" s="166"/>
      <c r="EW1662" s="166"/>
      <c r="EX1662" s="284"/>
    </row>
    <row r="1663" spans="1:154" ht="13" hidden="1" customHeight="1">
      <c r="A1663" s="160" t="s">
        <v>2003</v>
      </c>
      <c r="B1663" s="160">
        <v>12815</v>
      </c>
      <c r="C1663" s="160">
        <v>682175</v>
      </c>
      <c r="D1663" s="160">
        <v>25178</v>
      </c>
      <c r="E1663" s="160" t="s">
        <v>3328</v>
      </c>
      <c r="H1663" s="162" t="s">
        <v>3476</v>
      </c>
      <c r="I1663" s="162" t="s">
        <v>536</v>
      </c>
      <c r="J1663" s="160">
        <v>29</v>
      </c>
      <c r="K1663" s="161">
        <v>1</v>
      </c>
      <c r="Z1663" s="163"/>
      <c r="AS1663" s="278"/>
      <c r="AT1663" s="278"/>
      <c r="AU1663" s="278"/>
      <c r="AV1663" s="278"/>
      <c r="AW1663" s="278"/>
      <c r="AX1663" s="278"/>
      <c r="AY1663" s="456"/>
      <c r="AZ1663" s="278"/>
      <c r="BA1663" s="278"/>
      <c r="BB1663" s="278"/>
      <c r="BC1663" s="278"/>
      <c r="BD1663" s="164"/>
      <c r="BE1663" s="164"/>
      <c r="BF1663" s="164"/>
      <c r="BG1663" s="164"/>
      <c r="BH1663" s="164"/>
      <c r="BI1663" s="164"/>
      <c r="BJ1663" s="165"/>
      <c r="BK1663" s="164"/>
      <c r="BL1663" s="165"/>
      <c r="BM1663" s="165"/>
      <c r="BN1663" s="165"/>
      <c r="BO1663" s="165"/>
      <c r="BP1663" s="165"/>
      <c r="BQ1663" s="165"/>
      <c r="BR1663" s="165"/>
      <c r="BS1663" s="284"/>
      <c r="BT1663" s="289"/>
      <c r="BU1663" s="279"/>
      <c r="BV1663" s="290"/>
      <c r="BW1663" s="289"/>
      <c r="BX1663" s="289"/>
      <c r="BY1663" s="289"/>
      <c r="BZ1663" s="289"/>
      <c r="CA1663" s="279"/>
      <c r="CB1663" s="290"/>
      <c r="CC1663" s="289"/>
      <c r="CD1663" s="279"/>
      <c r="CE1663" s="328"/>
      <c r="CF1663" s="290"/>
      <c r="CG1663" s="289"/>
      <c r="CH1663" s="279"/>
      <c r="CI1663" s="328"/>
      <c r="CJ1663" s="290"/>
      <c r="CK1663" s="289"/>
      <c r="CL1663" s="279"/>
      <c r="CM1663" s="328"/>
      <c r="CN1663" s="290"/>
      <c r="CO1663" s="289"/>
      <c r="CP1663" s="279"/>
      <c r="CQ1663" s="328"/>
      <c r="CR1663" s="290"/>
      <c r="CS1663" s="289"/>
      <c r="CT1663" s="279"/>
      <c r="CU1663" s="328"/>
      <c r="CV1663" s="328"/>
      <c r="CW1663" s="290"/>
      <c r="CX1663" s="289"/>
      <c r="CY1663" s="279"/>
      <c r="CZ1663" s="328"/>
      <c r="DA1663" s="328"/>
      <c r="DB1663" s="290"/>
      <c r="DC1663" s="289"/>
      <c r="DD1663" s="279"/>
      <c r="DE1663" s="328"/>
      <c r="DF1663" s="328"/>
      <c r="DG1663" s="290"/>
      <c r="DH1663" s="289"/>
      <c r="DI1663" s="284"/>
      <c r="DP1663" s="165"/>
      <c r="DQ1663" s="165"/>
      <c r="DR1663" s="165"/>
      <c r="ED1663" s="165"/>
      <c r="EE1663" s="165"/>
      <c r="EF1663" s="165"/>
      <c r="EG1663" s="165"/>
      <c r="EH1663" s="166"/>
      <c r="EI1663" s="165"/>
      <c r="EJ1663" s="164"/>
      <c r="EK1663" s="164"/>
      <c r="EL1663" s="278"/>
      <c r="EM1663" s="278"/>
      <c r="EN1663" s="278"/>
      <c r="EO1663" s="278"/>
      <c r="EP1663" s="278"/>
      <c r="EQ1663" s="278"/>
      <c r="ER1663" s="165"/>
      <c r="ES1663" s="166"/>
      <c r="ET1663" s="166"/>
      <c r="EU1663" s="166"/>
      <c r="EV1663" s="166"/>
      <c r="EW1663" s="166"/>
      <c r="EX1663" s="284"/>
    </row>
    <row r="1664" spans="1:154" ht="13" hidden="1" customHeight="1">
      <c r="A1664" s="160" t="s">
        <v>2003</v>
      </c>
      <c r="C1664" s="160">
        <v>683068</v>
      </c>
      <c r="D1664" s="160">
        <v>25368</v>
      </c>
      <c r="E1664" s="160" t="s">
        <v>609</v>
      </c>
      <c r="H1664" s="162" t="s">
        <v>4059</v>
      </c>
      <c r="I1664" s="162" t="s">
        <v>174</v>
      </c>
      <c r="J1664" s="160">
        <v>27</v>
      </c>
      <c r="K1664" s="161">
        <v>1</v>
      </c>
      <c r="Z1664" s="163"/>
      <c r="AS1664" s="278"/>
      <c r="AT1664" s="278"/>
      <c r="AU1664" s="278"/>
      <c r="AV1664" s="278"/>
      <c r="AW1664" s="278"/>
      <c r="AX1664" s="278"/>
      <c r="AY1664" s="456"/>
      <c r="AZ1664" s="278"/>
      <c r="BA1664" s="278"/>
      <c r="BB1664" s="278"/>
      <c r="BC1664" s="278"/>
      <c r="BD1664" s="164"/>
      <c r="BE1664" s="164"/>
      <c r="BF1664" s="164"/>
      <c r="BG1664" s="164"/>
      <c r="BH1664" s="164"/>
      <c r="BI1664" s="164"/>
      <c r="BJ1664" s="165"/>
      <c r="BK1664" s="164"/>
      <c r="BL1664" s="165"/>
      <c r="BM1664" s="165"/>
      <c r="BN1664" s="165"/>
      <c r="BO1664" s="165"/>
      <c r="BP1664" s="165"/>
      <c r="BQ1664" s="165"/>
      <c r="BR1664" s="165"/>
      <c r="BS1664" s="284"/>
      <c r="BT1664" s="289"/>
      <c r="BU1664" s="279"/>
      <c r="BV1664" s="290"/>
      <c r="BW1664" s="289"/>
      <c r="BX1664" s="289"/>
      <c r="BY1664" s="289"/>
      <c r="BZ1664" s="289"/>
      <c r="CA1664" s="279"/>
      <c r="CB1664" s="290"/>
      <c r="CC1664" s="289"/>
      <c r="CD1664" s="279"/>
      <c r="CE1664" s="328"/>
      <c r="CF1664" s="290"/>
      <c r="CG1664" s="289"/>
      <c r="CH1664" s="279"/>
      <c r="CI1664" s="328"/>
      <c r="CJ1664" s="290"/>
      <c r="CK1664" s="289"/>
      <c r="CL1664" s="279"/>
      <c r="CM1664" s="328"/>
      <c r="CN1664" s="290"/>
      <c r="CO1664" s="289"/>
      <c r="CP1664" s="279"/>
      <c r="CQ1664" s="328"/>
      <c r="CR1664" s="290"/>
      <c r="CS1664" s="289"/>
      <c r="CT1664" s="279"/>
      <c r="CU1664" s="328"/>
      <c r="CV1664" s="328"/>
      <c r="CW1664" s="290"/>
      <c r="CX1664" s="289"/>
      <c r="CY1664" s="279"/>
      <c r="CZ1664" s="328"/>
      <c r="DA1664" s="328"/>
      <c r="DB1664" s="290"/>
      <c r="DC1664" s="289"/>
      <c r="DD1664" s="279"/>
      <c r="DE1664" s="328"/>
      <c r="DF1664" s="328"/>
      <c r="DG1664" s="290"/>
      <c r="DH1664" s="183"/>
      <c r="DI1664" s="284"/>
      <c r="DP1664" s="165"/>
      <c r="DQ1664" s="165"/>
      <c r="DR1664" s="165"/>
      <c r="ED1664" s="165"/>
      <c r="EE1664" s="165"/>
      <c r="EF1664" s="165"/>
      <c r="EG1664" s="165"/>
      <c r="EH1664" s="166"/>
      <c r="EI1664" s="165"/>
      <c r="EJ1664" s="164"/>
      <c r="EK1664" s="164"/>
      <c r="EL1664" s="278"/>
      <c r="EM1664" s="278"/>
      <c r="EN1664" s="278"/>
      <c r="EO1664" s="278"/>
      <c r="EP1664" s="278"/>
      <c r="EQ1664" s="278"/>
      <c r="ER1664" s="165"/>
      <c r="ES1664" s="166"/>
      <c r="ET1664" s="166"/>
      <c r="EU1664" s="166"/>
      <c r="EV1664" s="166"/>
      <c r="EW1664" s="166"/>
      <c r="EX1664" s="284"/>
    </row>
    <row r="1665" spans="1:154" ht="13" hidden="1" customHeight="1">
      <c r="A1665" s="160" t="s">
        <v>2003</v>
      </c>
      <c r="B1665" s="160">
        <v>11829</v>
      </c>
      <c r="C1665" s="160">
        <v>682227</v>
      </c>
      <c r="D1665" s="160">
        <v>25463</v>
      </c>
      <c r="E1665" s="160" t="s">
        <v>188</v>
      </c>
      <c r="H1665" s="162" t="s">
        <v>3485</v>
      </c>
      <c r="I1665" s="162" t="s">
        <v>544</v>
      </c>
      <c r="J1665" s="160">
        <v>26</v>
      </c>
      <c r="K1665" s="161">
        <v>1</v>
      </c>
      <c r="Z1665" s="163"/>
      <c r="AS1665" s="278"/>
      <c r="AT1665" s="278"/>
      <c r="AU1665" s="278"/>
      <c r="AV1665" s="278"/>
      <c r="AW1665" s="278"/>
      <c r="AX1665" s="278"/>
      <c r="AY1665" s="456"/>
      <c r="AZ1665" s="278"/>
      <c r="BA1665" s="278"/>
      <c r="BB1665" s="278"/>
      <c r="BC1665" s="278"/>
      <c r="BD1665" s="164"/>
      <c r="BE1665" s="164"/>
      <c r="BF1665" s="164"/>
      <c r="BG1665" s="164"/>
      <c r="BH1665" s="164"/>
      <c r="BI1665" s="164"/>
      <c r="BJ1665" s="165"/>
      <c r="BK1665" s="164"/>
      <c r="BL1665" s="165"/>
      <c r="BM1665" s="165"/>
      <c r="BN1665" s="165"/>
      <c r="BO1665" s="165"/>
      <c r="BP1665" s="165"/>
      <c r="BQ1665" s="165"/>
      <c r="BR1665" s="165"/>
      <c r="BS1665" s="284"/>
      <c r="BT1665" s="289"/>
      <c r="BU1665" s="279"/>
      <c r="BV1665" s="290"/>
      <c r="BW1665" s="289"/>
      <c r="BX1665" s="289"/>
      <c r="BY1665" s="289"/>
      <c r="BZ1665" s="289"/>
      <c r="CA1665" s="279"/>
      <c r="CB1665" s="290"/>
      <c r="CC1665" s="289"/>
      <c r="CD1665" s="279"/>
      <c r="CE1665" s="328"/>
      <c r="CF1665" s="290"/>
      <c r="CG1665" s="289"/>
      <c r="CH1665" s="279"/>
      <c r="CI1665" s="328"/>
      <c r="CJ1665" s="290"/>
      <c r="CK1665" s="289"/>
      <c r="CL1665" s="279"/>
      <c r="CM1665" s="328"/>
      <c r="CN1665" s="290"/>
      <c r="CO1665" s="289"/>
      <c r="CP1665" s="279"/>
      <c r="CQ1665" s="328"/>
      <c r="CR1665" s="290"/>
      <c r="CS1665" s="289"/>
      <c r="CT1665" s="279"/>
      <c r="CU1665" s="328"/>
      <c r="CV1665" s="328"/>
      <c r="CW1665" s="290"/>
      <c r="CX1665" s="289"/>
      <c r="CY1665" s="279"/>
      <c r="CZ1665" s="328"/>
      <c r="DA1665" s="328"/>
      <c r="DB1665" s="290"/>
      <c r="DC1665" s="289"/>
      <c r="DD1665" s="279"/>
      <c r="DE1665" s="328"/>
      <c r="DF1665" s="328"/>
      <c r="DG1665" s="290"/>
      <c r="DH1665" s="289"/>
      <c r="DI1665" s="284"/>
      <c r="DP1665" s="165"/>
      <c r="DQ1665" s="165"/>
      <c r="DR1665" s="165"/>
      <c r="ED1665" s="165"/>
      <c r="EE1665" s="165"/>
      <c r="EF1665" s="165"/>
      <c r="EG1665" s="165"/>
      <c r="EH1665" s="166"/>
      <c r="EI1665" s="165"/>
      <c r="EJ1665" s="164"/>
      <c r="EK1665" s="164"/>
      <c r="EL1665" s="278"/>
      <c r="EM1665" s="278"/>
      <c r="EN1665" s="278"/>
      <c r="EO1665" s="278"/>
      <c r="EP1665" s="278"/>
      <c r="EQ1665" s="278"/>
      <c r="ER1665" s="165"/>
      <c r="ES1665" s="166"/>
      <c r="ET1665" s="166"/>
      <c r="EU1665" s="166"/>
      <c r="EV1665" s="166"/>
      <c r="EW1665" s="166"/>
      <c r="EX1665" s="284"/>
    </row>
    <row r="1666" spans="1:154" ht="13" hidden="1" customHeight="1">
      <c r="A1666" s="160" t="s">
        <v>2003</v>
      </c>
      <c r="B1666" s="160">
        <v>11825</v>
      </c>
      <c r="C1666" s="160">
        <v>663462</v>
      </c>
      <c r="D1666" s="160">
        <v>25551</v>
      </c>
      <c r="E1666" s="160" t="s">
        <v>609</v>
      </c>
      <c r="H1666" s="162" t="s">
        <v>2181</v>
      </c>
      <c r="I1666" s="162" t="s">
        <v>3491</v>
      </c>
      <c r="J1666" s="160">
        <v>26</v>
      </c>
      <c r="K1666" s="161">
        <v>1</v>
      </c>
      <c r="Z1666" s="163"/>
      <c r="AS1666" s="278"/>
      <c r="AT1666" s="278"/>
      <c r="AU1666" s="278"/>
      <c r="AV1666" s="278"/>
      <c r="AW1666" s="278"/>
      <c r="AX1666" s="278"/>
      <c r="AY1666" s="456"/>
      <c r="AZ1666" s="278"/>
      <c r="BA1666" s="278"/>
      <c r="BB1666" s="278"/>
      <c r="BC1666" s="278"/>
      <c r="BD1666" s="164"/>
      <c r="BE1666" s="164"/>
      <c r="BF1666" s="164"/>
      <c r="BG1666" s="164"/>
      <c r="BH1666" s="164"/>
      <c r="BI1666" s="164"/>
      <c r="BJ1666" s="165"/>
      <c r="BK1666" s="164"/>
      <c r="BL1666" s="165"/>
      <c r="BM1666" s="165"/>
      <c r="BN1666" s="165"/>
      <c r="BO1666" s="165"/>
      <c r="BP1666" s="165"/>
      <c r="BQ1666" s="165"/>
      <c r="BR1666" s="165"/>
      <c r="BS1666" s="284"/>
      <c r="BT1666" s="289"/>
      <c r="BU1666" s="279"/>
      <c r="BV1666" s="290"/>
      <c r="BW1666" s="289"/>
      <c r="BX1666" s="289"/>
      <c r="BY1666" s="289"/>
      <c r="BZ1666" s="289"/>
      <c r="CA1666" s="279"/>
      <c r="CB1666" s="290"/>
      <c r="CC1666" s="289"/>
      <c r="CD1666" s="279"/>
      <c r="CE1666" s="328"/>
      <c r="CF1666" s="290"/>
      <c r="CG1666" s="289"/>
      <c r="CH1666" s="279"/>
      <c r="CI1666" s="328"/>
      <c r="CJ1666" s="290"/>
      <c r="CK1666" s="289"/>
      <c r="CL1666" s="279"/>
      <c r="CM1666" s="328"/>
      <c r="CN1666" s="290"/>
      <c r="CO1666" s="289"/>
      <c r="CP1666" s="279"/>
      <c r="CQ1666" s="328"/>
      <c r="CR1666" s="290"/>
      <c r="CS1666" s="289"/>
      <c r="CT1666" s="279"/>
      <c r="CU1666" s="328"/>
      <c r="CV1666" s="328"/>
      <c r="CW1666" s="290"/>
      <c r="CX1666" s="289"/>
      <c r="CY1666" s="279"/>
      <c r="CZ1666" s="328"/>
      <c r="DA1666" s="328"/>
      <c r="DB1666" s="290"/>
      <c r="DC1666" s="289"/>
      <c r="DD1666" s="279"/>
      <c r="DE1666" s="328"/>
      <c r="DF1666" s="328"/>
      <c r="DG1666" s="290"/>
      <c r="DH1666" s="289"/>
      <c r="DI1666" s="284"/>
      <c r="DP1666" s="165"/>
      <c r="DQ1666" s="165"/>
      <c r="DR1666" s="165"/>
      <c r="ED1666" s="165"/>
      <c r="EE1666" s="165"/>
      <c r="EF1666" s="165"/>
      <c r="EG1666" s="165"/>
      <c r="EH1666" s="166"/>
      <c r="EI1666" s="165"/>
      <c r="EJ1666" s="164"/>
      <c r="EK1666" s="164"/>
      <c r="EL1666" s="278"/>
      <c r="EM1666" s="278"/>
      <c r="EN1666" s="278"/>
      <c r="EO1666" s="278"/>
      <c r="EP1666" s="278"/>
      <c r="EQ1666" s="278"/>
      <c r="ER1666" s="165"/>
      <c r="ES1666" s="166"/>
      <c r="ET1666" s="166"/>
      <c r="EU1666" s="166"/>
      <c r="EV1666" s="166"/>
      <c r="EW1666" s="166"/>
      <c r="EX1666" s="284"/>
    </row>
    <row r="1667" spans="1:154" ht="13" hidden="1" customHeight="1">
      <c r="A1667" s="160" t="s">
        <v>2003</v>
      </c>
      <c r="B1667" s="160">
        <v>12801</v>
      </c>
      <c r="C1667" s="160">
        <v>671111</v>
      </c>
      <c r="D1667" s="160">
        <v>25589</v>
      </c>
      <c r="E1667" s="160" t="s">
        <v>164</v>
      </c>
      <c r="H1667" s="162" t="s">
        <v>125</v>
      </c>
      <c r="I1667" s="162" t="s">
        <v>3145</v>
      </c>
      <c r="J1667" s="160">
        <v>26</v>
      </c>
      <c r="K1667" s="161">
        <v>1</v>
      </c>
      <c r="Z1667" s="163"/>
      <c r="AS1667" s="278"/>
      <c r="AT1667" s="278"/>
      <c r="AU1667" s="278"/>
      <c r="AV1667" s="278"/>
      <c r="AW1667" s="278"/>
      <c r="AX1667" s="278"/>
      <c r="AY1667" s="456"/>
      <c r="AZ1667" s="278"/>
      <c r="BA1667" s="278"/>
      <c r="BB1667" s="278"/>
      <c r="BC1667" s="278"/>
      <c r="BD1667" s="164"/>
      <c r="BE1667" s="164"/>
      <c r="BF1667" s="164"/>
      <c r="BG1667" s="164"/>
      <c r="BH1667" s="164"/>
      <c r="BI1667" s="164"/>
      <c r="BJ1667" s="165"/>
      <c r="BK1667" s="164"/>
      <c r="BL1667" s="165"/>
      <c r="BM1667" s="165"/>
      <c r="BN1667" s="165"/>
      <c r="BO1667" s="165"/>
      <c r="BP1667" s="165"/>
      <c r="BQ1667" s="165"/>
      <c r="BR1667" s="165"/>
      <c r="BS1667" s="284"/>
      <c r="BT1667" s="289"/>
      <c r="BU1667" s="279"/>
      <c r="BV1667" s="290"/>
      <c r="BW1667" s="289"/>
      <c r="BX1667" s="289"/>
      <c r="BY1667" s="289"/>
      <c r="BZ1667" s="289"/>
      <c r="CA1667" s="279"/>
      <c r="CB1667" s="290"/>
      <c r="CC1667" s="289"/>
      <c r="CD1667" s="279"/>
      <c r="CE1667" s="328"/>
      <c r="CF1667" s="290"/>
      <c r="CG1667" s="289"/>
      <c r="CH1667" s="279"/>
      <c r="CI1667" s="328"/>
      <c r="CJ1667" s="290"/>
      <c r="CK1667" s="289"/>
      <c r="CL1667" s="279"/>
      <c r="CM1667" s="328"/>
      <c r="CN1667" s="290"/>
      <c r="CO1667" s="289"/>
      <c r="CP1667" s="279"/>
      <c r="CQ1667" s="328"/>
      <c r="CR1667" s="290"/>
      <c r="CS1667" s="289"/>
      <c r="CT1667" s="279"/>
      <c r="CU1667" s="328"/>
      <c r="CV1667" s="328"/>
      <c r="CW1667" s="290"/>
      <c r="CX1667" s="289"/>
      <c r="CY1667" s="279"/>
      <c r="CZ1667" s="328"/>
      <c r="DA1667" s="328"/>
      <c r="DB1667" s="290"/>
      <c r="DC1667" s="289"/>
      <c r="DD1667" s="279"/>
      <c r="DE1667" s="328"/>
      <c r="DF1667" s="328"/>
      <c r="DG1667" s="290"/>
      <c r="DH1667" s="289"/>
      <c r="DI1667" s="284"/>
      <c r="DP1667" s="165"/>
      <c r="DQ1667" s="165"/>
      <c r="DR1667" s="165"/>
      <c r="ED1667" s="165"/>
      <c r="EE1667" s="165"/>
      <c r="EF1667" s="165"/>
      <c r="EG1667" s="165"/>
      <c r="EH1667" s="166"/>
      <c r="EI1667" s="165"/>
      <c r="EJ1667" s="164"/>
      <c r="EK1667" s="164"/>
      <c r="EL1667" s="278"/>
      <c r="EM1667" s="278"/>
      <c r="EN1667" s="278"/>
      <c r="EO1667" s="278"/>
      <c r="EP1667" s="278"/>
      <c r="EQ1667" s="278"/>
      <c r="ER1667" s="165"/>
      <c r="ES1667" s="166"/>
      <c r="ET1667" s="166"/>
      <c r="EU1667" s="166"/>
      <c r="EV1667" s="166"/>
      <c r="EW1667" s="166"/>
      <c r="EX1667" s="284"/>
    </row>
    <row r="1668" spans="1:154" ht="13" hidden="1" customHeight="1">
      <c r="A1668" s="160" t="s">
        <v>2003</v>
      </c>
      <c r="C1668" s="160">
        <v>687014</v>
      </c>
      <c r="D1668" s="160">
        <v>25667</v>
      </c>
      <c r="E1668" s="160" t="s">
        <v>2177</v>
      </c>
      <c r="H1668" s="162" t="s">
        <v>75</v>
      </c>
      <c r="I1668" s="162" t="s">
        <v>220</v>
      </c>
      <c r="J1668" s="160">
        <v>26</v>
      </c>
      <c r="K1668" s="161">
        <v>1</v>
      </c>
      <c r="Z1668" s="163"/>
      <c r="AS1668" s="278"/>
      <c r="AT1668" s="278"/>
      <c r="AU1668" s="278"/>
      <c r="AV1668" s="278"/>
      <c r="AW1668" s="278"/>
      <c r="AX1668" s="278"/>
      <c r="AY1668" s="456"/>
      <c r="AZ1668" s="278"/>
      <c r="BA1668" s="278"/>
      <c r="BB1668" s="278"/>
      <c r="BC1668" s="278"/>
      <c r="BD1668" s="164"/>
      <c r="BE1668" s="164"/>
      <c r="BF1668" s="164"/>
      <c r="BG1668" s="164"/>
      <c r="BH1668" s="164"/>
      <c r="BI1668" s="164"/>
      <c r="BJ1668" s="165"/>
      <c r="BK1668" s="164"/>
      <c r="BL1668" s="165"/>
      <c r="BM1668" s="165"/>
      <c r="BN1668" s="165"/>
      <c r="BO1668" s="165"/>
      <c r="BP1668" s="165"/>
      <c r="BQ1668" s="165"/>
      <c r="BR1668" s="165"/>
      <c r="BS1668" s="284"/>
      <c r="BT1668" s="289"/>
      <c r="BU1668" s="279"/>
      <c r="BV1668" s="290"/>
      <c r="BW1668" s="289"/>
      <c r="BX1668" s="289"/>
      <c r="BY1668" s="289"/>
      <c r="BZ1668" s="289"/>
      <c r="CA1668" s="279"/>
      <c r="CB1668" s="290"/>
      <c r="CC1668" s="289"/>
      <c r="CD1668" s="279"/>
      <c r="CE1668" s="328"/>
      <c r="CF1668" s="290"/>
      <c r="CG1668" s="289"/>
      <c r="CH1668" s="279"/>
      <c r="CI1668" s="328"/>
      <c r="CJ1668" s="290"/>
      <c r="CK1668" s="289"/>
      <c r="CL1668" s="279"/>
      <c r="CM1668" s="328"/>
      <c r="CN1668" s="290"/>
      <c r="CO1668" s="289"/>
      <c r="CP1668" s="279"/>
      <c r="CQ1668" s="328"/>
      <c r="CR1668" s="290"/>
      <c r="CS1668" s="289"/>
      <c r="CT1668" s="279"/>
      <c r="CU1668" s="328"/>
      <c r="CV1668" s="328"/>
      <c r="CW1668" s="290"/>
      <c r="CX1668" s="289"/>
      <c r="CY1668" s="279"/>
      <c r="CZ1668" s="328"/>
      <c r="DA1668" s="328"/>
      <c r="DB1668" s="290"/>
      <c r="DC1668" s="289"/>
      <c r="DD1668" s="279"/>
      <c r="DE1668" s="328"/>
      <c r="DF1668" s="328"/>
      <c r="DG1668" s="290"/>
      <c r="DH1668" s="183"/>
      <c r="DI1668" s="284"/>
      <c r="DP1668" s="165"/>
      <c r="DQ1668" s="165"/>
      <c r="DR1668" s="165"/>
      <c r="ED1668" s="165"/>
      <c r="EE1668" s="165"/>
      <c r="EF1668" s="165"/>
      <c r="EG1668" s="165"/>
      <c r="EH1668" s="166"/>
      <c r="EI1668" s="165"/>
      <c r="EJ1668" s="164"/>
      <c r="EK1668" s="164"/>
      <c r="EL1668" s="278"/>
      <c r="EM1668" s="278"/>
      <c r="EN1668" s="278"/>
      <c r="EO1668" s="278"/>
      <c r="EP1668" s="278"/>
      <c r="EQ1668" s="278"/>
      <c r="ER1668" s="165"/>
      <c r="ES1668" s="166"/>
      <c r="ET1668" s="166"/>
      <c r="EU1668" s="166"/>
      <c r="EV1668" s="166"/>
      <c r="EW1668" s="166"/>
      <c r="EX1668" s="284"/>
    </row>
    <row r="1669" spans="1:154" ht="13" hidden="1" customHeight="1">
      <c r="A1669" s="160" t="s">
        <v>2003</v>
      </c>
      <c r="B1669" s="160">
        <v>12402</v>
      </c>
      <c r="D1669" s="160">
        <v>25777</v>
      </c>
      <c r="H1669" s="162" t="s">
        <v>3500</v>
      </c>
      <c r="I1669" s="162" t="s">
        <v>3062</v>
      </c>
      <c r="K1669" s="161">
        <v>1</v>
      </c>
      <c r="BT1669" s="294"/>
      <c r="BU1669" s="294"/>
      <c r="BV1669" s="455"/>
      <c r="BW1669" s="294"/>
      <c r="BX1669" s="294"/>
      <c r="BY1669" s="294"/>
      <c r="BZ1669" s="294"/>
      <c r="CA1669" s="294"/>
      <c r="CB1669" s="455"/>
      <c r="CC1669" s="294"/>
      <c r="CD1669" s="294"/>
      <c r="CE1669" s="294"/>
      <c r="CF1669" s="455"/>
      <c r="CG1669" s="294"/>
      <c r="CH1669" s="294"/>
      <c r="CI1669" s="294"/>
      <c r="CJ1669" s="455"/>
      <c r="CK1669" s="294"/>
      <c r="CL1669" s="294"/>
      <c r="CM1669" s="294"/>
      <c r="CN1669" s="455"/>
      <c r="CO1669" s="294"/>
      <c r="CP1669" s="294"/>
      <c r="CQ1669" s="294"/>
      <c r="CR1669" s="455"/>
      <c r="CS1669" s="289"/>
      <c r="CT1669" s="279"/>
      <c r="CU1669" s="328"/>
      <c r="CV1669" s="328"/>
      <c r="CW1669" s="290"/>
      <c r="CX1669" s="289"/>
      <c r="CY1669" s="279"/>
      <c r="CZ1669" s="328"/>
      <c r="DA1669" s="328"/>
      <c r="DB1669" s="290"/>
      <c r="DC1669" s="289"/>
      <c r="DD1669" s="279"/>
      <c r="DE1669" s="328"/>
      <c r="DF1669" s="328"/>
      <c r="DG1669" s="290"/>
      <c r="DH1669" s="294"/>
      <c r="DP1669" s="165"/>
      <c r="DQ1669" s="165"/>
      <c r="DR1669" s="165"/>
      <c r="ED1669" s="165"/>
      <c r="EE1669" s="165"/>
      <c r="EF1669" s="165"/>
      <c r="EG1669" s="165"/>
      <c r="EH1669" s="166"/>
      <c r="EI1669" s="166"/>
      <c r="EJ1669" s="164"/>
      <c r="EK1669" s="164"/>
      <c r="EL1669" s="278"/>
      <c r="EM1669" s="278"/>
      <c r="EN1669" s="278"/>
      <c r="EO1669" s="278"/>
      <c r="EP1669" s="278"/>
      <c r="EQ1669" s="278"/>
      <c r="ER1669" s="165"/>
      <c r="ES1669" s="166"/>
      <c r="ET1669" s="166"/>
      <c r="EU1669" s="166"/>
      <c r="EV1669" s="166"/>
      <c r="EW1669" s="166"/>
      <c r="EX1669" s="284"/>
    </row>
    <row r="1670" spans="1:154" ht="13" hidden="1" customHeight="1">
      <c r="A1670" s="160" t="s">
        <v>2003</v>
      </c>
      <c r="C1670" s="160">
        <v>668868</v>
      </c>
      <c r="D1670" s="160">
        <v>25918</v>
      </c>
      <c r="E1670" s="160" t="s">
        <v>276</v>
      </c>
      <c r="H1670" s="162" t="s">
        <v>1921</v>
      </c>
      <c r="I1670" s="162" t="s">
        <v>287</v>
      </c>
      <c r="J1670" s="160">
        <v>26</v>
      </c>
      <c r="K1670" s="161">
        <v>1</v>
      </c>
      <c r="AS1670" s="278"/>
      <c r="AT1670" s="278"/>
      <c r="AU1670" s="278"/>
      <c r="AV1670" s="278"/>
      <c r="AW1670" s="278"/>
      <c r="AX1670" s="278"/>
      <c r="AY1670" s="456"/>
      <c r="AZ1670" s="278"/>
      <c r="BA1670" s="278"/>
      <c r="BB1670" s="278"/>
      <c r="BC1670" s="278"/>
      <c r="BD1670" s="164"/>
      <c r="BE1670" s="164"/>
      <c r="BF1670" s="164"/>
      <c r="BG1670" s="164"/>
      <c r="BH1670" s="164"/>
      <c r="BI1670" s="164"/>
      <c r="BJ1670" s="165"/>
      <c r="BK1670" s="164"/>
      <c r="BL1670" s="165"/>
      <c r="BM1670" s="165"/>
      <c r="BN1670" s="165"/>
      <c r="BO1670" s="165"/>
      <c r="BP1670" s="165"/>
      <c r="BQ1670" s="165"/>
      <c r="BR1670" s="165"/>
      <c r="BS1670" s="284"/>
      <c r="BT1670" s="294"/>
      <c r="BU1670" s="294"/>
      <c r="BV1670" s="455"/>
      <c r="BW1670" s="294"/>
      <c r="BX1670" s="294"/>
      <c r="BY1670" s="294"/>
      <c r="BZ1670" s="294"/>
      <c r="CA1670" s="294"/>
      <c r="CB1670" s="455"/>
      <c r="CC1670" s="294"/>
      <c r="CD1670" s="294"/>
      <c r="CE1670" s="294"/>
      <c r="CF1670" s="455"/>
      <c r="CG1670" s="294"/>
      <c r="CH1670" s="294"/>
      <c r="CI1670" s="294"/>
      <c r="CJ1670" s="455"/>
      <c r="CK1670" s="294"/>
      <c r="CL1670" s="294"/>
      <c r="CM1670" s="294"/>
      <c r="CN1670" s="455"/>
      <c r="CO1670" s="294"/>
      <c r="CP1670" s="294"/>
      <c r="CQ1670" s="294"/>
      <c r="CR1670" s="455"/>
      <c r="CS1670" s="289"/>
      <c r="CT1670" s="279"/>
      <c r="CU1670" s="328"/>
      <c r="CV1670" s="328"/>
      <c r="CW1670" s="290"/>
      <c r="CX1670" s="289"/>
      <c r="CY1670" s="279"/>
      <c r="CZ1670" s="328"/>
      <c r="DA1670" s="328"/>
      <c r="DB1670" s="290"/>
      <c r="DC1670" s="289"/>
      <c r="DD1670" s="279"/>
      <c r="DE1670" s="328"/>
      <c r="DF1670" s="328"/>
      <c r="DG1670" s="290"/>
      <c r="DH1670" s="294"/>
      <c r="DI1670" s="284"/>
      <c r="DP1670" s="165"/>
      <c r="DQ1670" s="165"/>
      <c r="DR1670" s="165"/>
      <c r="ED1670" s="165"/>
      <c r="EE1670" s="165"/>
      <c r="EF1670" s="165"/>
      <c r="EG1670" s="165"/>
      <c r="EH1670" s="166"/>
      <c r="EI1670" s="165"/>
      <c r="EJ1670" s="164"/>
      <c r="EK1670" s="164"/>
      <c r="EL1670" s="278"/>
      <c r="EM1670" s="278"/>
      <c r="EN1670" s="278"/>
      <c r="EO1670" s="278"/>
      <c r="EP1670" s="278"/>
      <c r="EQ1670" s="278"/>
      <c r="ER1670" s="165"/>
      <c r="ES1670" s="166"/>
      <c r="ET1670" s="166"/>
      <c r="EU1670" s="166"/>
      <c r="EV1670" s="166"/>
      <c r="EW1670" s="166"/>
      <c r="EX1670" s="284"/>
    </row>
    <row r="1671" spans="1:154" ht="13" hidden="1" customHeight="1">
      <c r="A1671" s="160" t="s">
        <v>2003</v>
      </c>
      <c r="B1671" s="160">
        <v>12744</v>
      </c>
      <c r="C1671" s="160">
        <v>670241</v>
      </c>
      <c r="D1671" s="160">
        <v>25928</v>
      </c>
      <c r="E1671" s="160" t="s">
        <v>555</v>
      </c>
      <c r="H1671" s="162" t="s">
        <v>3510</v>
      </c>
      <c r="I1671" s="162" t="s">
        <v>3511</v>
      </c>
      <c r="J1671" s="160">
        <v>26</v>
      </c>
      <c r="K1671" s="161">
        <v>1</v>
      </c>
      <c r="AS1671" s="278"/>
      <c r="AT1671" s="278"/>
      <c r="AU1671" s="278"/>
      <c r="AV1671" s="278"/>
      <c r="AW1671" s="278"/>
      <c r="AX1671" s="278"/>
      <c r="AY1671" s="456"/>
      <c r="AZ1671" s="278"/>
      <c r="BA1671" s="278"/>
      <c r="BB1671" s="278"/>
      <c r="BC1671" s="278"/>
      <c r="BD1671" s="164"/>
      <c r="BE1671" s="164"/>
      <c r="BF1671" s="164"/>
      <c r="BG1671" s="164"/>
      <c r="BH1671" s="164"/>
      <c r="BI1671" s="164"/>
      <c r="BJ1671" s="165"/>
      <c r="BK1671" s="164"/>
      <c r="BL1671" s="165"/>
      <c r="BM1671" s="165"/>
      <c r="BN1671" s="165"/>
      <c r="BO1671" s="165"/>
      <c r="BP1671" s="165"/>
      <c r="BQ1671" s="165"/>
      <c r="BR1671" s="165"/>
      <c r="BS1671" s="284"/>
      <c r="BT1671" s="294"/>
      <c r="BU1671" s="294"/>
      <c r="BV1671" s="455"/>
      <c r="BW1671" s="294"/>
      <c r="BX1671" s="294"/>
      <c r="BY1671" s="294"/>
      <c r="BZ1671" s="294"/>
      <c r="CA1671" s="294"/>
      <c r="CB1671" s="455"/>
      <c r="CC1671" s="294"/>
      <c r="CD1671" s="294"/>
      <c r="CE1671" s="294"/>
      <c r="CF1671" s="455"/>
      <c r="CG1671" s="294"/>
      <c r="CH1671" s="294"/>
      <c r="CI1671" s="294"/>
      <c r="CJ1671" s="455"/>
      <c r="CK1671" s="294"/>
      <c r="CL1671" s="294"/>
      <c r="CM1671" s="294"/>
      <c r="CN1671" s="455"/>
      <c r="CO1671" s="294"/>
      <c r="CP1671" s="294"/>
      <c r="CQ1671" s="294"/>
      <c r="CR1671" s="455"/>
      <c r="CS1671" s="289"/>
      <c r="CT1671" s="279"/>
      <c r="CU1671" s="328"/>
      <c r="CV1671" s="328"/>
      <c r="CW1671" s="290"/>
      <c r="CX1671" s="289"/>
      <c r="CY1671" s="279"/>
      <c r="CZ1671" s="328"/>
      <c r="DA1671" s="328"/>
      <c r="DB1671" s="290"/>
      <c r="DC1671" s="289"/>
      <c r="DD1671" s="279"/>
      <c r="DE1671" s="328"/>
      <c r="DF1671" s="328"/>
      <c r="DG1671" s="290"/>
      <c r="DH1671" s="294"/>
      <c r="DI1671" s="284"/>
      <c r="DP1671" s="165"/>
      <c r="DQ1671" s="165"/>
      <c r="DR1671" s="165"/>
      <c r="ED1671" s="165"/>
      <c r="EE1671" s="165"/>
      <c r="EF1671" s="165"/>
      <c r="EG1671" s="165"/>
      <c r="EH1671" s="166"/>
      <c r="EI1671" s="165"/>
      <c r="EJ1671" s="164"/>
      <c r="EK1671" s="164"/>
      <c r="EL1671" s="278"/>
      <c r="EM1671" s="278"/>
      <c r="EN1671" s="278"/>
      <c r="EO1671" s="278"/>
      <c r="EP1671" s="278"/>
      <c r="EQ1671" s="278"/>
      <c r="ER1671" s="165"/>
      <c r="ES1671" s="166"/>
      <c r="ET1671" s="166"/>
      <c r="EU1671" s="166"/>
      <c r="EV1671" s="166"/>
      <c r="EW1671" s="166"/>
      <c r="EX1671" s="284"/>
    </row>
    <row r="1672" spans="1:154" ht="13" hidden="1" customHeight="1">
      <c r="A1672" s="160" t="s">
        <v>2003</v>
      </c>
      <c r="B1672" s="160">
        <v>12760</v>
      </c>
      <c r="D1672" s="160">
        <v>26024</v>
      </c>
      <c r="H1672" s="162" t="s">
        <v>11</v>
      </c>
      <c r="I1672" s="162" t="s">
        <v>150</v>
      </c>
      <c r="K1672" s="161">
        <v>1</v>
      </c>
      <c r="BT1672" s="294"/>
      <c r="BU1672" s="294"/>
      <c r="BV1672" s="455"/>
      <c r="BW1672" s="294"/>
      <c r="BX1672" s="294"/>
      <c r="BY1672" s="294"/>
      <c r="BZ1672" s="294"/>
      <c r="CA1672" s="294"/>
      <c r="CB1672" s="455"/>
      <c r="CC1672" s="294"/>
      <c r="CD1672" s="294"/>
      <c r="CE1672" s="294"/>
      <c r="CF1672" s="455"/>
      <c r="CG1672" s="294"/>
      <c r="CH1672" s="294"/>
      <c r="CI1672" s="294"/>
      <c r="CJ1672" s="455"/>
      <c r="CK1672" s="294"/>
      <c r="CL1672" s="294"/>
      <c r="CM1672" s="294"/>
      <c r="CN1672" s="455"/>
      <c r="CO1672" s="294"/>
      <c r="CP1672" s="294"/>
      <c r="CQ1672" s="294"/>
      <c r="CR1672" s="455"/>
      <c r="CS1672" s="289"/>
      <c r="CT1672" s="279"/>
      <c r="CU1672" s="328"/>
      <c r="CV1672" s="328"/>
      <c r="CW1672" s="290"/>
      <c r="CX1672" s="289"/>
      <c r="CY1672" s="279"/>
      <c r="CZ1672" s="328"/>
      <c r="DA1672" s="328"/>
      <c r="DB1672" s="290"/>
      <c r="DC1672" s="289"/>
      <c r="DD1672" s="279"/>
      <c r="DE1672" s="328"/>
      <c r="DF1672" s="328"/>
      <c r="DG1672" s="290"/>
      <c r="DH1672" s="294"/>
      <c r="DP1672" s="165"/>
      <c r="DQ1672" s="165"/>
      <c r="DR1672" s="165"/>
      <c r="ED1672" s="165"/>
      <c r="EE1672" s="165"/>
      <c r="EF1672" s="165"/>
      <c r="EG1672" s="165"/>
      <c r="EH1672" s="166"/>
      <c r="EI1672" s="166"/>
      <c r="EJ1672" s="164"/>
      <c r="EK1672" s="164"/>
      <c r="EL1672" s="278"/>
      <c r="EM1672" s="278"/>
      <c r="EN1672" s="278"/>
      <c r="EO1672" s="278"/>
      <c r="EP1672" s="278"/>
      <c r="EQ1672" s="278"/>
      <c r="ER1672" s="165"/>
      <c r="ES1672" s="166"/>
      <c r="ET1672" s="166"/>
      <c r="EU1672" s="166"/>
      <c r="EV1672" s="166"/>
      <c r="EW1672" s="166"/>
      <c r="EX1672" s="284"/>
    </row>
    <row r="1673" spans="1:154" ht="13" hidden="1" customHeight="1">
      <c r="A1673" s="160" t="s">
        <v>2003</v>
      </c>
      <c r="B1673" s="160">
        <v>12825</v>
      </c>
      <c r="C1673" s="160">
        <v>686294</v>
      </c>
      <c r="D1673" s="160">
        <v>26128</v>
      </c>
      <c r="E1673" s="160" t="s">
        <v>2171</v>
      </c>
      <c r="H1673" s="162" t="s">
        <v>3518</v>
      </c>
      <c r="I1673" s="162" t="s">
        <v>3519</v>
      </c>
      <c r="J1673" s="160">
        <v>25</v>
      </c>
      <c r="K1673" s="161">
        <v>1</v>
      </c>
      <c r="AS1673" s="278"/>
      <c r="AT1673" s="278"/>
      <c r="AU1673" s="278"/>
      <c r="AV1673" s="278"/>
      <c r="AW1673" s="278"/>
      <c r="AX1673" s="278"/>
      <c r="AY1673" s="456"/>
      <c r="AZ1673" s="278"/>
      <c r="BA1673" s="278"/>
      <c r="BB1673" s="278"/>
      <c r="BC1673" s="278"/>
      <c r="BD1673" s="164"/>
      <c r="BE1673" s="164"/>
      <c r="BF1673" s="164"/>
      <c r="BG1673" s="164"/>
      <c r="BH1673" s="164"/>
      <c r="BI1673" s="164"/>
      <c r="BJ1673" s="165"/>
      <c r="BK1673" s="164"/>
      <c r="BL1673" s="165"/>
      <c r="BM1673" s="165"/>
      <c r="BN1673" s="165"/>
      <c r="BO1673" s="165"/>
      <c r="BP1673" s="165"/>
      <c r="BQ1673" s="165"/>
      <c r="BR1673" s="165"/>
      <c r="BS1673" s="284"/>
      <c r="BT1673" s="294"/>
      <c r="BU1673" s="294"/>
      <c r="BV1673" s="455"/>
      <c r="BW1673" s="294"/>
      <c r="BX1673" s="294"/>
      <c r="BY1673" s="294"/>
      <c r="BZ1673" s="294"/>
      <c r="CA1673" s="294"/>
      <c r="CB1673" s="455"/>
      <c r="CC1673" s="294"/>
      <c r="CD1673" s="294"/>
      <c r="CE1673" s="294"/>
      <c r="CF1673" s="455"/>
      <c r="CG1673" s="294"/>
      <c r="CH1673" s="294"/>
      <c r="CI1673" s="294"/>
      <c r="CJ1673" s="455"/>
      <c r="CK1673" s="294"/>
      <c r="CL1673" s="294"/>
      <c r="CM1673" s="294"/>
      <c r="CN1673" s="455"/>
      <c r="CO1673" s="294"/>
      <c r="CP1673" s="294"/>
      <c r="CQ1673" s="294"/>
      <c r="CR1673" s="455"/>
      <c r="CS1673" s="289"/>
      <c r="CT1673" s="279"/>
      <c r="CU1673" s="328"/>
      <c r="CV1673" s="328"/>
      <c r="CW1673" s="290"/>
      <c r="CX1673" s="289"/>
      <c r="CY1673" s="279"/>
      <c r="CZ1673" s="328"/>
      <c r="DA1673" s="328"/>
      <c r="DB1673" s="290"/>
      <c r="DC1673" s="289"/>
      <c r="DD1673" s="279"/>
      <c r="DE1673" s="328"/>
      <c r="DF1673" s="328"/>
      <c r="DG1673" s="290"/>
      <c r="DH1673" s="294"/>
      <c r="DI1673" s="284"/>
      <c r="DP1673" s="165"/>
      <c r="DQ1673" s="165"/>
      <c r="DR1673" s="165"/>
      <c r="ED1673" s="165"/>
      <c r="EE1673" s="165"/>
      <c r="EF1673" s="165"/>
      <c r="EG1673" s="165"/>
      <c r="EH1673" s="166"/>
      <c r="EI1673" s="165"/>
      <c r="EJ1673" s="164"/>
      <c r="EK1673" s="164"/>
      <c r="EL1673" s="278"/>
      <c r="EM1673" s="278"/>
      <c r="EN1673" s="278"/>
      <c r="EO1673" s="278"/>
      <c r="EP1673" s="278"/>
      <c r="EQ1673" s="278"/>
      <c r="ER1673" s="165"/>
      <c r="ES1673" s="166"/>
      <c r="ET1673" s="166"/>
      <c r="EU1673" s="166"/>
      <c r="EV1673" s="166"/>
      <c r="EW1673" s="166"/>
      <c r="EX1673" s="284"/>
    </row>
    <row r="1674" spans="1:154" ht="13" hidden="1" customHeight="1">
      <c r="A1674" s="160" t="s">
        <v>2003</v>
      </c>
      <c r="C1674" s="160">
        <v>668874</v>
      </c>
      <c r="D1674" s="160">
        <v>26190</v>
      </c>
      <c r="E1674" s="160" t="s">
        <v>614</v>
      </c>
      <c r="H1674" s="162" t="s">
        <v>3966</v>
      </c>
      <c r="I1674" s="162" t="s">
        <v>3484</v>
      </c>
      <c r="J1674" s="160">
        <v>27</v>
      </c>
      <c r="K1674" s="161">
        <v>1</v>
      </c>
      <c r="AS1674" s="278"/>
      <c r="AT1674" s="278"/>
      <c r="AU1674" s="278"/>
      <c r="AV1674" s="278"/>
      <c r="AW1674" s="278"/>
      <c r="AX1674" s="278"/>
      <c r="AY1674" s="456"/>
      <c r="AZ1674" s="278"/>
      <c r="BA1674" s="278"/>
      <c r="BB1674" s="278"/>
      <c r="BC1674" s="278"/>
      <c r="BD1674" s="164"/>
      <c r="BE1674" s="164"/>
      <c r="BF1674" s="164"/>
      <c r="BG1674" s="164"/>
      <c r="BH1674" s="164"/>
      <c r="BI1674" s="164"/>
      <c r="BJ1674" s="165"/>
      <c r="BK1674" s="164"/>
      <c r="BL1674" s="165"/>
      <c r="BM1674" s="165"/>
      <c r="BN1674" s="165"/>
      <c r="BO1674" s="165"/>
      <c r="BP1674" s="165"/>
      <c r="BQ1674" s="165"/>
      <c r="BR1674" s="165"/>
      <c r="BS1674" s="284"/>
      <c r="BT1674" s="294"/>
      <c r="BU1674" s="294"/>
      <c r="BV1674" s="455"/>
      <c r="BW1674" s="294"/>
      <c r="BX1674" s="294"/>
      <c r="BY1674" s="294"/>
      <c r="BZ1674" s="294"/>
      <c r="CA1674" s="294"/>
      <c r="CB1674" s="455"/>
      <c r="CC1674" s="294"/>
      <c r="CD1674" s="294"/>
      <c r="CE1674" s="294"/>
      <c r="CF1674" s="455"/>
      <c r="CG1674" s="294"/>
      <c r="CH1674" s="294"/>
      <c r="CI1674" s="294"/>
      <c r="CJ1674" s="455"/>
      <c r="CK1674" s="294"/>
      <c r="CL1674" s="294"/>
      <c r="CM1674" s="294"/>
      <c r="CN1674" s="455"/>
      <c r="CO1674" s="294"/>
      <c r="CP1674" s="294"/>
      <c r="CQ1674" s="294"/>
      <c r="CR1674" s="455"/>
      <c r="CS1674" s="289"/>
      <c r="CT1674" s="279"/>
      <c r="CU1674" s="328"/>
      <c r="CV1674" s="328"/>
      <c r="CW1674" s="290"/>
      <c r="CX1674" s="289"/>
      <c r="CY1674" s="279"/>
      <c r="CZ1674" s="328"/>
      <c r="DA1674" s="328"/>
      <c r="DB1674" s="290"/>
      <c r="DC1674" s="289"/>
      <c r="DD1674" s="279"/>
      <c r="DE1674" s="328"/>
      <c r="DF1674" s="328"/>
      <c r="DG1674" s="290"/>
      <c r="DI1674" s="284"/>
      <c r="DP1674" s="165"/>
      <c r="DQ1674" s="165"/>
      <c r="DR1674" s="165"/>
      <c r="ED1674" s="165"/>
      <c r="EE1674" s="165"/>
      <c r="EF1674" s="165"/>
      <c r="EG1674" s="165"/>
      <c r="EH1674" s="166"/>
      <c r="EI1674" s="165"/>
      <c r="EJ1674" s="164"/>
      <c r="EK1674" s="164"/>
      <c r="EL1674" s="278"/>
      <c r="EM1674" s="278"/>
      <c r="EN1674" s="278"/>
      <c r="EO1674" s="278"/>
      <c r="EP1674" s="278"/>
      <c r="EQ1674" s="278"/>
      <c r="ER1674" s="165"/>
      <c r="ES1674" s="166"/>
      <c r="ET1674" s="166"/>
      <c r="EU1674" s="166"/>
      <c r="EV1674" s="166"/>
      <c r="EW1674" s="166"/>
      <c r="EX1674" s="284"/>
    </row>
    <row r="1675" spans="1:154" ht="13" hidden="1" customHeight="1">
      <c r="A1675" s="160" t="s">
        <v>2003</v>
      </c>
      <c r="C1675" s="160">
        <v>685314</v>
      </c>
      <c r="D1675" s="160">
        <v>26203</v>
      </c>
      <c r="E1675" s="160" t="s">
        <v>45</v>
      </c>
      <c r="H1675" s="162" t="s">
        <v>3520</v>
      </c>
      <c r="I1675" s="162" t="s">
        <v>136</v>
      </c>
      <c r="J1675" s="160">
        <v>26</v>
      </c>
      <c r="K1675" s="161">
        <v>1</v>
      </c>
      <c r="AS1675" s="278"/>
      <c r="AT1675" s="278"/>
      <c r="AU1675" s="278"/>
      <c r="AV1675" s="278"/>
      <c r="AW1675" s="278"/>
      <c r="AX1675" s="278"/>
      <c r="AY1675" s="456"/>
      <c r="AZ1675" s="278"/>
      <c r="BA1675" s="278"/>
      <c r="BB1675" s="278"/>
      <c r="BC1675" s="278"/>
      <c r="BD1675" s="164"/>
      <c r="BE1675" s="164"/>
      <c r="BF1675" s="164"/>
      <c r="BG1675" s="164"/>
      <c r="BH1675" s="164"/>
      <c r="BI1675" s="164"/>
      <c r="BJ1675" s="165"/>
      <c r="BK1675" s="164"/>
      <c r="BL1675" s="165"/>
      <c r="BM1675" s="165"/>
      <c r="BN1675" s="165"/>
      <c r="BO1675" s="165"/>
      <c r="BP1675" s="165"/>
      <c r="BQ1675" s="165"/>
      <c r="BR1675" s="165"/>
      <c r="BS1675" s="284"/>
      <c r="BT1675" s="294"/>
      <c r="BU1675" s="294"/>
      <c r="BV1675" s="455"/>
      <c r="BW1675" s="294"/>
      <c r="BX1675" s="294"/>
      <c r="BY1675" s="294"/>
      <c r="BZ1675" s="294"/>
      <c r="CA1675" s="294"/>
      <c r="CB1675" s="455"/>
      <c r="CC1675" s="294"/>
      <c r="CD1675" s="294"/>
      <c r="CE1675" s="294"/>
      <c r="CF1675" s="455"/>
      <c r="CG1675" s="294"/>
      <c r="CH1675" s="294"/>
      <c r="CI1675" s="294"/>
      <c r="CJ1675" s="455"/>
      <c r="CK1675" s="294"/>
      <c r="CL1675" s="294"/>
      <c r="CM1675" s="294"/>
      <c r="CN1675" s="455"/>
      <c r="CO1675" s="294"/>
      <c r="CP1675" s="294"/>
      <c r="CQ1675" s="294"/>
      <c r="CR1675" s="455"/>
      <c r="CS1675" s="289"/>
      <c r="CT1675" s="279"/>
      <c r="CU1675" s="328"/>
      <c r="CV1675" s="328"/>
      <c r="CW1675" s="290"/>
      <c r="CX1675" s="289"/>
      <c r="CY1675" s="279"/>
      <c r="CZ1675" s="328"/>
      <c r="DA1675" s="328"/>
      <c r="DB1675" s="290"/>
      <c r="DC1675" s="289"/>
      <c r="DD1675" s="279"/>
      <c r="DE1675" s="328"/>
      <c r="DF1675" s="328"/>
      <c r="DG1675" s="290"/>
      <c r="DH1675" s="294"/>
      <c r="DI1675" s="284"/>
      <c r="DP1675" s="165"/>
      <c r="DQ1675" s="165"/>
      <c r="DR1675" s="165"/>
      <c r="ED1675" s="165"/>
      <c r="EE1675" s="165"/>
      <c r="EF1675" s="165"/>
      <c r="EG1675" s="165"/>
      <c r="EH1675" s="166"/>
      <c r="EI1675" s="165"/>
      <c r="EJ1675" s="164"/>
      <c r="EK1675" s="164"/>
      <c r="EL1675" s="278"/>
      <c r="EM1675" s="278"/>
      <c r="EN1675" s="278"/>
      <c r="EO1675" s="278"/>
      <c r="EP1675" s="278"/>
      <c r="EQ1675" s="278"/>
      <c r="ER1675" s="165"/>
      <c r="ES1675" s="166"/>
      <c r="ET1675" s="166"/>
      <c r="EU1675" s="166"/>
      <c r="EV1675" s="166"/>
      <c r="EW1675" s="166"/>
      <c r="EX1675" s="284"/>
    </row>
    <row r="1676" spans="1:154" ht="13" hidden="1" customHeight="1">
      <c r="A1676" s="160" t="s">
        <v>2003</v>
      </c>
      <c r="C1676" s="160">
        <v>668873</v>
      </c>
      <c r="D1676" s="160">
        <v>26213</v>
      </c>
      <c r="E1676" s="160" t="s">
        <v>129</v>
      </c>
      <c r="H1676" s="162" t="s">
        <v>3083</v>
      </c>
      <c r="I1676" s="162" t="s">
        <v>393</v>
      </c>
      <c r="J1676" s="160">
        <v>27</v>
      </c>
      <c r="K1676" s="161">
        <v>1</v>
      </c>
      <c r="AS1676" s="278"/>
      <c r="AT1676" s="278"/>
      <c r="AU1676" s="278"/>
      <c r="AV1676" s="278"/>
      <c r="AW1676" s="278"/>
      <c r="AX1676" s="278"/>
      <c r="AY1676" s="456"/>
      <c r="AZ1676" s="278"/>
      <c r="BA1676" s="278"/>
      <c r="BB1676" s="278"/>
      <c r="BC1676" s="278"/>
      <c r="BD1676" s="164"/>
      <c r="BE1676" s="164"/>
      <c r="BF1676" s="164"/>
      <c r="BG1676" s="164"/>
      <c r="BH1676" s="164"/>
      <c r="BI1676" s="164"/>
      <c r="BJ1676" s="165"/>
      <c r="BK1676" s="164"/>
      <c r="BL1676" s="165"/>
      <c r="BM1676" s="165"/>
      <c r="BN1676" s="165"/>
      <c r="BO1676" s="165"/>
      <c r="BP1676" s="165"/>
      <c r="BQ1676" s="165"/>
      <c r="BR1676" s="165"/>
      <c r="BS1676" s="284"/>
      <c r="BT1676" s="294"/>
      <c r="BU1676" s="294"/>
      <c r="BV1676" s="455"/>
      <c r="BW1676" s="294"/>
      <c r="BX1676" s="294"/>
      <c r="BY1676" s="294"/>
      <c r="BZ1676" s="294"/>
      <c r="CA1676" s="294"/>
      <c r="CB1676" s="455"/>
      <c r="CC1676" s="294"/>
      <c r="CD1676" s="294"/>
      <c r="CE1676" s="294"/>
      <c r="CF1676" s="455"/>
      <c r="CG1676" s="294"/>
      <c r="CH1676" s="294"/>
      <c r="CI1676" s="294"/>
      <c r="CJ1676" s="455"/>
      <c r="CK1676" s="294"/>
      <c r="CL1676" s="294"/>
      <c r="CM1676" s="294"/>
      <c r="CN1676" s="455"/>
      <c r="CO1676" s="294"/>
      <c r="CP1676" s="294"/>
      <c r="CQ1676" s="294"/>
      <c r="CR1676" s="455"/>
      <c r="CS1676" s="289"/>
      <c r="CT1676" s="279"/>
      <c r="CU1676" s="328"/>
      <c r="CV1676" s="328"/>
      <c r="CW1676" s="290"/>
      <c r="CX1676" s="289"/>
      <c r="CY1676" s="279"/>
      <c r="CZ1676" s="328"/>
      <c r="DA1676" s="328"/>
      <c r="DB1676" s="290"/>
      <c r="DC1676" s="289"/>
      <c r="DD1676" s="279"/>
      <c r="DE1676" s="328"/>
      <c r="DF1676" s="328"/>
      <c r="DG1676" s="290"/>
      <c r="DH1676" s="294"/>
      <c r="DI1676" s="284"/>
      <c r="DP1676" s="165"/>
      <c r="DQ1676" s="165"/>
      <c r="DR1676" s="165"/>
      <c r="ED1676" s="165"/>
      <c r="EE1676" s="165"/>
      <c r="EF1676" s="165"/>
      <c r="EG1676" s="165"/>
      <c r="EH1676" s="166"/>
      <c r="EI1676" s="165"/>
      <c r="EJ1676" s="164"/>
      <c r="EK1676" s="164"/>
      <c r="EL1676" s="278"/>
      <c r="EM1676" s="278"/>
      <c r="EN1676" s="278"/>
      <c r="EO1676" s="278"/>
      <c r="EP1676" s="278"/>
      <c r="EQ1676" s="278"/>
      <c r="ER1676" s="165"/>
      <c r="ES1676" s="166"/>
      <c r="ET1676" s="166"/>
      <c r="EU1676" s="166"/>
      <c r="EV1676" s="166"/>
      <c r="EW1676" s="166"/>
      <c r="EX1676" s="284"/>
    </row>
    <row r="1677" spans="1:154" ht="13" hidden="1" customHeight="1">
      <c r="A1677" s="160" t="s">
        <v>2003</v>
      </c>
      <c r="B1677" s="160">
        <v>12814</v>
      </c>
      <c r="C1677" s="160">
        <v>687798</v>
      </c>
      <c r="D1677" s="160">
        <v>26226</v>
      </c>
      <c r="E1677" s="160" t="s">
        <v>3328</v>
      </c>
      <c r="H1677" s="162" t="s">
        <v>214</v>
      </c>
      <c r="I1677" s="162" t="s">
        <v>220</v>
      </c>
      <c r="J1677" s="160">
        <v>25</v>
      </c>
      <c r="K1677" s="161">
        <v>1</v>
      </c>
      <c r="AS1677" s="278"/>
      <c r="AT1677" s="278"/>
      <c r="AU1677" s="278"/>
      <c r="AV1677" s="278"/>
      <c r="AW1677" s="278"/>
      <c r="AX1677" s="278"/>
      <c r="AY1677" s="456"/>
      <c r="AZ1677" s="278"/>
      <c r="BA1677" s="278"/>
      <c r="BB1677" s="278"/>
      <c r="BC1677" s="278"/>
      <c r="BD1677" s="164"/>
      <c r="BE1677" s="164"/>
      <c r="BF1677" s="164"/>
      <c r="BG1677" s="164"/>
      <c r="BH1677" s="164"/>
      <c r="BI1677" s="164"/>
      <c r="BJ1677" s="165"/>
      <c r="BK1677" s="164"/>
      <c r="BL1677" s="165"/>
      <c r="BM1677" s="165"/>
      <c r="BN1677" s="165"/>
      <c r="BO1677" s="165"/>
      <c r="BP1677" s="165"/>
      <c r="BQ1677" s="165"/>
      <c r="BR1677" s="165"/>
      <c r="BS1677" s="284"/>
      <c r="BT1677" s="294"/>
      <c r="BU1677" s="294"/>
      <c r="BV1677" s="455"/>
      <c r="BW1677" s="294"/>
      <c r="BX1677" s="294"/>
      <c r="BY1677" s="294"/>
      <c r="BZ1677" s="294"/>
      <c r="CA1677" s="294"/>
      <c r="CB1677" s="455"/>
      <c r="CC1677" s="294"/>
      <c r="CD1677" s="294"/>
      <c r="CE1677" s="294"/>
      <c r="CF1677" s="455"/>
      <c r="CG1677" s="294"/>
      <c r="CH1677" s="294"/>
      <c r="CI1677" s="294"/>
      <c r="CJ1677" s="455"/>
      <c r="CK1677" s="294"/>
      <c r="CL1677" s="294"/>
      <c r="CM1677" s="294"/>
      <c r="CN1677" s="455"/>
      <c r="CO1677" s="294"/>
      <c r="CP1677" s="294"/>
      <c r="CQ1677" s="294"/>
      <c r="CR1677" s="455"/>
      <c r="CS1677" s="289"/>
      <c r="CT1677" s="279"/>
      <c r="CU1677" s="328"/>
      <c r="CV1677" s="328"/>
      <c r="CW1677" s="290"/>
      <c r="CX1677" s="289"/>
      <c r="CY1677" s="279"/>
      <c r="CZ1677" s="328"/>
      <c r="DA1677" s="328"/>
      <c r="DB1677" s="290"/>
      <c r="DC1677" s="289"/>
      <c r="DD1677" s="279"/>
      <c r="DE1677" s="328"/>
      <c r="DF1677" s="328"/>
      <c r="DG1677" s="290"/>
      <c r="DH1677" s="294"/>
      <c r="DI1677" s="284"/>
      <c r="DP1677" s="165"/>
      <c r="DQ1677" s="165"/>
      <c r="DR1677" s="165"/>
      <c r="ED1677" s="165"/>
      <c r="EE1677" s="165"/>
      <c r="EF1677" s="165"/>
      <c r="EG1677" s="165"/>
      <c r="EH1677" s="166"/>
      <c r="EI1677" s="165"/>
      <c r="EJ1677" s="164"/>
      <c r="EK1677" s="164"/>
      <c r="EL1677" s="278"/>
      <c r="EM1677" s="278"/>
      <c r="EN1677" s="278"/>
      <c r="EO1677" s="278"/>
      <c r="EP1677" s="278"/>
      <c r="EQ1677" s="278"/>
      <c r="ER1677" s="165"/>
      <c r="ES1677" s="166"/>
      <c r="ET1677" s="166"/>
      <c r="EU1677" s="166"/>
      <c r="EV1677" s="166"/>
      <c r="EW1677" s="166"/>
      <c r="EX1677" s="284"/>
    </row>
    <row r="1678" spans="1:154" ht="13" hidden="1" customHeight="1">
      <c r="A1678" s="160" t="s">
        <v>2003</v>
      </c>
      <c r="C1678" s="160">
        <v>686790</v>
      </c>
      <c r="D1678" s="160">
        <v>26448</v>
      </c>
      <c r="E1678" s="160" t="s">
        <v>2177</v>
      </c>
      <c r="H1678" s="162" t="s">
        <v>2941</v>
      </c>
      <c r="I1678" s="162" t="s">
        <v>551</v>
      </c>
      <c r="J1678" s="160">
        <v>23</v>
      </c>
      <c r="K1678" s="161">
        <v>1</v>
      </c>
      <c r="AS1678" s="278"/>
      <c r="AT1678" s="278"/>
      <c r="AU1678" s="278"/>
      <c r="AV1678" s="278"/>
      <c r="AW1678" s="278"/>
      <c r="AX1678" s="278"/>
      <c r="AY1678" s="456"/>
      <c r="AZ1678" s="278"/>
      <c r="BA1678" s="278"/>
      <c r="BB1678" s="278"/>
      <c r="BC1678" s="278"/>
      <c r="BD1678" s="164"/>
      <c r="BE1678" s="164"/>
      <c r="BF1678" s="164"/>
      <c r="BG1678" s="164"/>
      <c r="BH1678" s="164"/>
      <c r="BI1678" s="164"/>
      <c r="BJ1678" s="165"/>
      <c r="BK1678" s="164"/>
      <c r="BL1678" s="165"/>
      <c r="BM1678" s="165"/>
      <c r="BN1678" s="165"/>
      <c r="BO1678" s="165"/>
      <c r="BP1678" s="165"/>
      <c r="BQ1678" s="165"/>
      <c r="BR1678" s="165"/>
      <c r="BS1678" s="284"/>
      <c r="BT1678" s="294"/>
      <c r="BU1678" s="294"/>
      <c r="BV1678" s="455"/>
      <c r="BW1678" s="294"/>
      <c r="BX1678" s="294"/>
      <c r="BY1678" s="294"/>
      <c r="BZ1678" s="294"/>
      <c r="CA1678" s="294"/>
      <c r="CB1678" s="455"/>
      <c r="CC1678" s="294"/>
      <c r="CD1678" s="294"/>
      <c r="CE1678" s="294"/>
      <c r="CF1678" s="455"/>
      <c r="CG1678" s="294"/>
      <c r="CH1678" s="294"/>
      <c r="CI1678" s="294"/>
      <c r="CJ1678" s="455"/>
      <c r="CK1678" s="294"/>
      <c r="CL1678" s="294"/>
      <c r="CM1678" s="294"/>
      <c r="CN1678" s="455"/>
      <c r="CO1678" s="294"/>
      <c r="CP1678" s="294"/>
      <c r="CQ1678" s="294"/>
      <c r="CR1678" s="455"/>
      <c r="CS1678" s="289"/>
      <c r="CT1678" s="279"/>
      <c r="CU1678" s="328"/>
      <c r="CV1678" s="328"/>
      <c r="CW1678" s="290"/>
      <c r="CX1678" s="289"/>
      <c r="CY1678" s="279"/>
      <c r="CZ1678" s="328"/>
      <c r="DA1678" s="328"/>
      <c r="DB1678" s="290"/>
      <c r="DC1678" s="289"/>
      <c r="DD1678" s="279"/>
      <c r="DE1678" s="328"/>
      <c r="DF1678" s="328"/>
      <c r="DG1678" s="290"/>
      <c r="DI1678" s="284"/>
      <c r="DP1678" s="165"/>
      <c r="DQ1678" s="165"/>
      <c r="DR1678" s="165"/>
      <c r="ED1678" s="165"/>
      <c r="EE1678" s="165"/>
      <c r="EF1678" s="165"/>
      <c r="EG1678" s="165"/>
      <c r="EH1678" s="166"/>
      <c r="EI1678" s="165"/>
      <c r="EJ1678" s="164"/>
      <c r="EK1678" s="164"/>
      <c r="EL1678" s="278"/>
      <c r="EM1678" s="278"/>
      <c r="EN1678" s="278"/>
      <c r="EO1678" s="278"/>
      <c r="EP1678" s="278"/>
      <c r="EQ1678" s="278"/>
      <c r="ER1678" s="165"/>
      <c r="ES1678" s="166"/>
      <c r="ET1678" s="166"/>
      <c r="EU1678" s="166"/>
      <c r="EV1678" s="166"/>
      <c r="EW1678" s="166"/>
      <c r="EX1678" s="284"/>
    </row>
    <row r="1679" spans="1:154" ht="13" hidden="1" customHeight="1">
      <c r="A1679" s="160" t="s">
        <v>2003</v>
      </c>
      <c r="C1679" s="160">
        <v>683568</v>
      </c>
      <c r="D1679" s="160">
        <v>26907</v>
      </c>
      <c r="E1679" s="160" t="s">
        <v>164</v>
      </c>
      <c r="H1679" s="162" t="s">
        <v>4063</v>
      </c>
      <c r="I1679" s="162" t="s">
        <v>655</v>
      </c>
      <c r="J1679" s="160">
        <v>22</v>
      </c>
      <c r="K1679" s="161">
        <v>1</v>
      </c>
      <c r="AS1679" s="278"/>
      <c r="AT1679" s="278"/>
      <c r="AU1679" s="278"/>
      <c r="AV1679" s="278"/>
      <c r="AW1679" s="278"/>
      <c r="AX1679" s="278"/>
      <c r="AY1679" s="456"/>
      <c r="AZ1679" s="278"/>
      <c r="BA1679" s="278"/>
      <c r="BB1679" s="278"/>
      <c r="BC1679" s="278"/>
      <c r="BD1679" s="164"/>
      <c r="BE1679" s="164"/>
      <c r="BF1679" s="164"/>
      <c r="BG1679" s="164"/>
      <c r="BH1679" s="164"/>
      <c r="BI1679" s="164"/>
      <c r="BJ1679" s="165"/>
      <c r="BK1679" s="164"/>
      <c r="BL1679" s="165"/>
      <c r="BM1679" s="165"/>
      <c r="BN1679" s="165"/>
      <c r="BO1679" s="165"/>
      <c r="BP1679" s="165"/>
      <c r="BQ1679" s="165"/>
      <c r="BR1679" s="165"/>
      <c r="BS1679" s="284"/>
      <c r="BT1679" s="294"/>
      <c r="BU1679" s="294"/>
      <c r="BV1679" s="455"/>
      <c r="BW1679" s="294"/>
      <c r="BX1679" s="294"/>
      <c r="BY1679" s="294"/>
      <c r="BZ1679" s="294"/>
      <c r="CA1679" s="294"/>
      <c r="CB1679" s="455"/>
      <c r="CC1679" s="294"/>
      <c r="CD1679" s="294"/>
      <c r="CE1679" s="294"/>
      <c r="CF1679" s="455"/>
      <c r="CG1679" s="294"/>
      <c r="CH1679" s="294"/>
      <c r="CI1679" s="294"/>
      <c r="CJ1679" s="455"/>
      <c r="CK1679" s="294"/>
      <c r="CL1679" s="294"/>
      <c r="CM1679" s="294"/>
      <c r="CN1679" s="455"/>
      <c r="CO1679" s="294"/>
      <c r="CP1679" s="294"/>
      <c r="CQ1679" s="294"/>
      <c r="CR1679" s="455"/>
      <c r="CS1679" s="289"/>
      <c r="CT1679" s="279"/>
      <c r="CU1679" s="328"/>
      <c r="CV1679" s="328"/>
      <c r="CW1679" s="290"/>
      <c r="CX1679" s="289"/>
      <c r="CY1679" s="279"/>
      <c r="CZ1679" s="328"/>
      <c r="DA1679" s="328"/>
      <c r="DB1679" s="290"/>
      <c r="DC1679" s="289"/>
      <c r="DD1679" s="279"/>
      <c r="DE1679" s="328"/>
      <c r="DF1679" s="328"/>
      <c r="DG1679" s="290"/>
      <c r="DI1679" s="284"/>
      <c r="DP1679" s="165"/>
      <c r="DQ1679" s="165"/>
      <c r="DR1679" s="165"/>
      <c r="ED1679" s="165"/>
      <c r="EE1679" s="165"/>
      <c r="EF1679" s="165"/>
      <c r="EG1679" s="165"/>
      <c r="EH1679" s="166"/>
      <c r="EI1679" s="165"/>
      <c r="EJ1679" s="164"/>
      <c r="EK1679" s="164"/>
      <c r="EL1679" s="278"/>
      <c r="EM1679" s="278"/>
      <c r="EN1679" s="278"/>
      <c r="EO1679" s="278"/>
      <c r="EP1679" s="278"/>
      <c r="EQ1679" s="278"/>
      <c r="ER1679" s="165"/>
      <c r="ES1679" s="166"/>
      <c r="ET1679" s="166"/>
      <c r="EU1679" s="166"/>
      <c r="EV1679" s="166"/>
      <c r="EW1679" s="166"/>
      <c r="EX1679" s="284"/>
    </row>
    <row r="1680" spans="1:154" ht="13" hidden="1" customHeight="1">
      <c r="A1680" s="160" t="s">
        <v>2003</v>
      </c>
      <c r="C1680" s="160">
        <v>683618</v>
      </c>
      <c r="D1680" s="160">
        <v>26944</v>
      </c>
      <c r="E1680" s="160" t="s">
        <v>15</v>
      </c>
      <c r="H1680" s="162" t="s">
        <v>3035</v>
      </c>
      <c r="I1680" s="162" t="s">
        <v>4064</v>
      </c>
      <c r="J1680" s="160">
        <v>22</v>
      </c>
      <c r="K1680" s="161">
        <v>1</v>
      </c>
      <c r="AS1680" s="278"/>
      <c r="AT1680" s="278"/>
      <c r="AU1680" s="278"/>
      <c r="AV1680" s="278"/>
      <c r="AW1680" s="278"/>
      <c r="AX1680" s="278"/>
      <c r="AY1680" s="456"/>
      <c r="AZ1680" s="278"/>
      <c r="BA1680" s="278"/>
      <c r="BB1680" s="278"/>
      <c r="BC1680" s="278"/>
      <c r="BD1680" s="164"/>
      <c r="BE1680" s="164"/>
      <c r="BF1680" s="164"/>
      <c r="BG1680" s="164"/>
      <c r="BH1680" s="164"/>
      <c r="BI1680" s="164"/>
      <c r="BJ1680" s="165"/>
      <c r="BK1680" s="164"/>
      <c r="BL1680" s="165"/>
      <c r="BM1680" s="165"/>
      <c r="BN1680" s="165"/>
      <c r="BO1680" s="165"/>
      <c r="BP1680" s="165"/>
      <c r="BQ1680" s="165"/>
      <c r="BR1680" s="165"/>
      <c r="BS1680" s="284"/>
      <c r="BT1680" s="294"/>
      <c r="BU1680" s="294"/>
      <c r="BV1680" s="455"/>
      <c r="BW1680" s="294"/>
      <c r="BX1680" s="294"/>
      <c r="BY1680" s="294"/>
      <c r="BZ1680" s="294"/>
      <c r="CA1680" s="294"/>
      <c r="CB1680" s="455"/>
      <c r="CC1680" s="294"/>
      <c r="CD1680" s="294"/>
      <c r="CE1680" s="294"/>
      <c r="CF1680" s="455"/>
      <c r="CG1680" s="294"/>
      <c r="CH1680" s="294"/>
      <c r="CI1680" s="294"/>
      <c r="CJ1680" s="455"/>
      <c r="CK1680" s="294"/>
      <c r="CL1680" s="294"/>
      <c r="CM1680" s="294"/>
      <c r="CN1680" s="455"/>
      <c r="CO1680" s="294"/>
      <c r="CP1680" s="294"/>
      <c r="CQ1680" s="294"/>
      <c r="CR1680" s="455"/>
      <c r="CS1680" s="289"/>
      <c r="CT1680" s="279"/>
      <c r="CU1680" s="328"/>
      <c r="CV1680" s="328"/>
      <c r="CW1680" s="290"/>
      <c r="CX1680" s="289"/>
      <c r="CY1680" s="279"/>
      <c r="CZ1680" s="328"/>
      <c r="DA1680" s="328"/>
      <c r="DB1680" s="290"/>
      <c r="DC1680" s="289"/>
      <c r="DD1680" s="279"/>
      <c r="DE1680" s="328"/>
      <c r="DF1680" s="328"/>
      <c r="DG1680" s="290"/>
      <c r="DI1680" s="284"/>
      <c r="DP1680" s="165"/>
      <c r="DQ1680" s="165"/>
      <c r="DR1680" s="165"/>
      <c r="ED1680" s="165"/>
      <c r="EE1680" s="165"/>
      <c r="EF1680" s="165"/>
      <c r="EG1680" s="165"/>
      <c r="EH1680" s="166"/>
      <c r="EI1680" s="165"/>
      <c r="EJ1680" s="164"/>
      <c r="EK1680" s="164"/>
      <c r="EL1680" s="278"/>
      <c r="EM1680" s="278"/>
      <c r="EN1680" s="278"/>
      <c r="EO1680" s="278"/>
      <c r="EP1680" s="278"/>
      <c r="EQ1680" s="278"/>
      <c r="ER1680" s="165"/>
      <c r="ES1680" s="166"/>
      <c r="ET1680" s="166"/>
      <c r="EU1680" s="166"/>
      <c r="EV1680" s="166"/>
      <c r="EW1680" s="166"/>
      <c r="EX1680" s="284"/>
    </row>
    <row r="1681" spans="1:155" ht="13" hidden="1" customHeight="1">
      <c r="A1681" s="160" t="s">
        <v>2003</v>
      </c>
      <c r="B1681" s="160">
        <v>11757</v>
      </c>
      <c r="D1681" s="160">
        <v>27488</v>
      </c>
      <c r="H1681" s="162" t="s">
        <v>3539</v>
      </c>
      <c r="I1681" s="162" t="s">
        <v>3540</v>
      </c>
      <c r="K1681" s="161">
        <v>1</v>
      </c>
      <c r="BT1681" s="294"/>
      <c r="BU1681" s="294"/>
      <c r="BV1681" s="455"/>
      <c r="BW1681" s="294"/>
      <c r="BX1681" s="294"/>
      <c r="BY1681" s="294"/>
      <c r="BZ1681" s="294"/>
      <c r="CA1681" s="294"/>
      <c r="CB1681" s="455"/>
      <c r="CC1681" s="294"/>
      <c r="CD1681" s="294"/>
      <c r="CE1681" s="294"/>
      <c r="CF1681" s="455"/>
      <c r="CG1681" s="294"/>
      <c r="CH1681" s="294"/>
      <c r="CI1681" s="294"/>
      <c r="CJ1681" s="455"/>
      <c r="CK1681" s="294"/>
      <c r="CL1681" s="294"/>
      <c r="CM1681" s="294"/>
      <c r="CN1681" s="455"/>
      <c r="CO1681" s="294"/>
      <c r="CP1681" s="294"/>
      <c r="CQ1681" s="294"/>
      <c r="CR1681" s="455"/>
      <c r="CS1681" s="289"/>
      <c r="CT1681" s="279"/>
      <c r="CU1681" s="328"/>
      <c r="CV1681" s="328"/>
      <c r="CW1681" s="290"/>
      <c r="CX1681" s="289"/>
      <c r="CY1681" s="279"/>
      <c r="CZ1681" s="328"/>
      <c r="DA1681" s="328"/>
      <c r="DB1681" s="290"/>
      <c r="DC1681" s="289"/>
      <c r="DD1681" s="279"/>
      <c r="DE1681" s="328"/>
      <c r="DF1681" s="328"/>
      <c r="DG1681" s="290"/>
      <c r="DH1681" s="294"/>
      <c r="DP1681" s="165"/>
      <c r="DQ1681" s="165"/>
      <c r="DR1681" s="165"/>
      <c r="ED1681" s="165"/>
      <c r="EE1681" s="165"/>
      <c r="EF1681" s="165"/>
      <c r="EG1681" s="165"/>
      <c r="EH1681" s="166"/>
      <c r="EI1681" s="166"/>
      <c r="EJ1681" s="164"/>
      <c r="EK1681" s="164"/>
      <c r="EL1681" s="278"/>
      <c r="EM1681" s="278"/>
      <c r="EN1681" s="278"/>
      <c r="EO1681" s="278"/>
      <c r="EP1681" s="278"/>
      <c r="EQ1681" s="278"/>
      <c r="ER1681" s="165"/>
      <c r="ES1681" s="166"/>
      <c r="ET1681" s="166"/>
      <c r="EU1681" s="166"/>
      <c r="EV1681" s="166"/>
      <c r="EW1681" s="166"/>
      <c r="EX1681" s="284"/>
    </row>
    <row r="1682" spans="1:155" ht="13" hidden="1" customHeight="1">
      <c r="A1682" s="160" t="s">
        <v>2003</v>
      </c>
      <c r="C1682" s="160">
        <v>669165</v>
      </c>
      <c r="D1682" s="160">
        <v>27514</v>
      </c>
      <c r="E1682" s="160" t="s">
        <v>15</v>
      </c>
      <c r="H1682" s="162" t="s">
        <v>3544</v>
      </c>
      <c r="I1682" s="162" t="s">
        <v>547</v>
      </c>
      <c r="J1682" s="160">
        <v>26</v>
      </c>
      <c r="K1682" s="161">
        <v>1</v>
      </c>
      <c r="AS1682" s="278"/>
      <c r="AT1682" s="278"/>
      <c r="AU1682" s="278"/>
      <c r="AV1682" s="278"/>
      <c r="AW1682" s="278"/>
      <c r="AX1682" s="278"/>
      <c r="AY1682" s="456"/>
      <c r="AZ1682" s="278"/>
      <c r="BA1682" s="278"/>
      <c r="BB1682" s="278"/>
      <c r="BC1682" s="278"/>
      <c r="BD1682" s="164"/>
      <c r="BE1682" s="164"/>
      <c r="BF1682" s="164"/>
      <c r="BG1682" s="164"/>
      <c r="BH1682" s="164"/>
      <c r="BI1682" s="164"/>
      <c r="BJ1682" s="165"/>
      <c r="BK1682" s="164"/>
      <c r="BL1682" s="165"/>
      <c r="BM1682" s="165"/>
      <c r="BN1682" s="165"/>
      <c r="BO1682" s="165"/>
      <c r="BP1682" s="165"/>
      <c r="BQ1682" s="165"/>
      <c r="BR1682" s="165"/>
      <c r="BS1682" s="284"/>
      <c r="BT1682" s="294"/>
      <c r="BU1682" s="294"/>
      <c r="BV1682" s="455"/>
      <c r="BW1682" s="294"/>
      <c r="BX1682" s="294"/>
      <c r="BY1682" s="294"/>
      <c r="BZ1682" s="294"/>
      <c r="CA1682" s="294"/>
      <c r="CB1682" s="455"/>
      <c r="CC1682" s="294"/>
      <c r="CD1682" s="294"/>
      <c r="CE1682" s="294"/>
      <c r="CF1682" s="455"/>
      <c r="CG1682" s="294"/>
      <c r="CH1682" s="294"/>
      <c r="CI1682" s="294"/>
      <c r="CJ1682" s="455"/>
      <c r="CK1682" s="294"/>
      <c r="CL1682" s="294"/>
      <c r="CM1682" s="294"/>
      <c r="CN1682" s="455"/>
      <c r="CO1682" s="294"/>
      <c r="CP1682" s="294"/>
      <c r="CQ1682" s="294"/>
      <c r="CR1682" s="455"/>
      <c r="CS1682" s="289"/>
      <c r="CT1682" s="279"/>
      <c r="CU1682" s="328"/>
      <c r="CV1682" s="328"/>
      <c r="CW1682" s="290"/>
      <c r="CX1682" s="289"/>
      <c r="CY1682" s="279"/>
      <c r="CZ1682" s="328"/>
      <c r="DA1682" s="328"/>
      <c r="DB1682" s="290"/>
      <c r="DC1682" s="289"/>
      <c r="DD1682" s="279"/>
      <c r="DE1682" s="328"/>
      <c r="DF1682" s="328"/>
      <c r="DG1682" s="290"/>
      <c r="DH1682" s="294"/>
      <c r="DI1682" s="284"/>
      <c r="DP1682" s="165"/>
      <c r="DQ1682" s="165"/>
      <c r="DR1682" s="165"/>
      <c r="ED1682" s="165"/>
      <c r="EE1682" s="165"/>
      <c r="EF1682" s="165"/>
      <c r="EG1682" s="165"/>
      <c r="EH1682" s="166"/>
      <c r="EI1682" s="165"/>
      <c r="EJ1682" s="164"/>
      <c r="EK1682" s="164"/>
      <c r="EL1682" s="278"/>
      <c r="EM1682" s="278"/>
      <c r="EN1682" s="278"/>
      <c r="EO1682" s="278"/>
      <c r="EP1682" s="278"/>
      <c r="EQ1682" s="278"/>
      <c r="ER1682" s="165"/>
      <c r="ES1682" s="166"/>
      <c r="ET1682" s="166"/>
      <c r="EU1682" s="166"/>
      <c r="EV1682" s="166"/>
      <c r="EW1682" s="166"/>
      <c r="EX1682" s="284"/>
    </row>
    <row r="1683" spans="1:155" ht="13" hidden="1" customHeight="1">
      <c r="A1683" s="160" t="s">
        <v>2003</v>
      </c>
      <c r="C1683" s="160">
        <v>667478</v>
      </c>
      <c r="D1683" s="160">
        <v>27536</v>
      </c>
      <c r="E1683" s="160" t="s">
        <v>188</v>
      </c>
      <c r="H1683" s="162" t="s">
        <v>3962</v>
      </c>
      <c r="I1683" s="162" t="s">
        <v>236</v>
      </c>
      <c r="J1683" s="160">
        <v>27</v>
      </c>
      <c r="K1683" s="161">
        <v>1</v>
      </c>
      <c r="AS1683" s="278"/>
      <c r="AT1683" s="278"/>
      <c r="AU1683" s="278"/>
      <c r="AV1683" s="278"/>
      <c r="AW1683" s="278"/>
      <c r="AX1683" s="278"/>
      <c r="AY1683" s="456"/>
      <c r="AZ1683" s="278"/>
      <c r="BA1683" s="278"/>
      <c r="BB1683" s="278"/>
      <c r="BC1683" s="278"/>
      <c r="BD1683" s="164"/>
      <c r="BE1683" s="164"/>
      <c r="BF1683" s="164"/>
      <c r="BG1683" s="164"/>
      <c r="BH1683" s="164"/>
      <c r="BI1683" s="164"/>
      <c r="BJ1683" s="165"/>
      <c r="BK1683" s="164"/>
      <c r="BL1683" s="165"/>
      <c r="BM1683" s="165"/>
      <c r="BN1683" s="165"/>
      <c r="BO1683" s="165"/>
      <c r="BP1683" s="165"/>
      <c r="BQ1683" s="165"/>
      <c r="BR1683" s="165"/>
      <c r="BS1683" s="284"/>
      <c r="BT1683" s="294"/>
      <c r="BU1683" s="294"/>
      <c r="BV1683" s="455"/>
      <c r="BW1683" s="294"/>
      <c r="BX1683" s="294"/>
      <c r="BY1683" s="294"/>
      <c r="BZ1683" s="294"/>
      <c r="CA1683" s="294"/>
      <c r="CB1683" s="455"/>
      <c r="CC1683" s="294"/>
      <c r="CD1683" s="294"/>
      <c r="CE1683" s="294"/>
      <c r="CF1683" s="455"/>
      <c r="CG1683" s="294"/>
      <c r="CH1683" s="294"/>
      <c r="CI1683" s="294"/>
      <c r="CJ1683" s="455"/>
      <c r="CK1683" s="294"/>
      <c r="CL1683" s="294"/>
      <c r="CM1683" s="294"/>
      <c r="CN1683" s="455"/>
      <c r="CO1683" s="294"/>
      <c r="CP1683" s="294"/>
      <c r="CQ1683" s="294"/>
      <c r="CR1683" s="455"/>
      <c r="CS1683" s="289"/>
      <c r="CT1683" s="279"/>
      <c r="CU1683" s="328"/>
      <c r="CV1683" s="328"/>
      <c r="CW1683" s="290"/>
      <c r="CX1683" s="289"/>
      <c r="CY1683" s="279"/>
      <c r="CZ1683" s="328"/>
      <c r="DA1683" s="328"/>
      <c r="DB1683" s="290"/>
      <c r="DC1683" s="289"/>
      <c r="DD1683" s="279"/>
      <c r="DE1683" s="328"/>
      <c r="DF1683" s="328"/>
      <c r="DG1683" s="290"/>
      <c r="DI1683" s="284"/>
      <c r="DP1683" s="165"/>
      <c r="DQ1683" s="165"/>
      <c r="DR1683" s="165"/>
      <c r="ED1683" s="165"/>
      <c r="EE1683" s="165"/>
      <c r="EF1683" s="165"/>
      <c r="EG1683" s="165"/>
      <c r="EH1683" s="166"/>
      <c r="EI1683" s="165"/>
      <c r="EJ1683" s="164"/>
      <c r="EK1683" s="164"/>
      <c r="EL1683" s="278"/>
      <c r="EM1683" s="278"/>
      <c r="EN1683" s="278"/>
      <c r="EO1683" s="278"/>
      <c r="EP1683" s="278"/>
      <c r="EQ1683" s="278"/>
      <c r="ER1683" s="165"/>
      <c r="ES1683" s="166"/>
      <c r="ET1683" s="166"/>
      <c r="EU1683" s="166"/>
      <c r="EV1683" s="166"/>
      <c r="EW1683" s="166"/>
      <c r="EX1683" s="284"/>
    </row>
    <row r="1684" spans="1:155" ht="13" hidden="1" customHeight="1">
      <c r="A1684" s="160" t="s">
        <v>2003</v>
      </c>
      <c r="C1684" s="160">
        <v>670219</v>
      </c>
      <c r="D1684" s="160">
        <v>27585</v>
      </c>
      <c r="E1684" s="160" t="s">
        <v>18</v>
      </c>
      <c r="H1684" s="162" t="s">
        <v>3982</v>
      </c>
      <c r="I1684" s="162" t="s">
        <v>951</v>
      </c>
      <c r="J1684" s="160">
        <v>26</v>
      </c>
      <c r="K1684" s="161">
        <v>1</v>
      </c>
      <c r="AS1684" s="278"/>
      <c r="AT1684" s="278"/>
      <c r="AU1684" s="278"/>
      <c r="AV1684" s="278"/>
      <c r="AW1684" s="278"/>
      <c r="AX1684" s="278"/>
      <c r="AY1684" s="456"/>
      <c r="AZ1684" s="278"/>
      <c r="BA1684" s="278"/>
      <c r="BB1684" s="278"/>
      <c r="BC1684" s="278"/>
      <c r="BD1684" s="164"/>
      <c r="BE1684" s="164"/>
      <c r="BF1684" s="164"/>
      <c r="BG1684" s="164"/>
      <c r="BH1684" s="164"/>
      <c r="BI1684" s="164"/>
      <c r="BJ1684" s="165"/>
      <c r="BK1684" s="164"/>
      <c r="BL1684" s="165"/>
      <c r="BM1684" s="165"/>
      <c r="BN1684" s="165"/>
      <c r="BO1684" s="165"/>
      <c r="BP1684" s="165"/>
      <c r="BQ1684" s="165"/>
      <c r="BR1684" s="165"/>
      <c r="BS1684" s="284"/>
      <c r="BT1684" s="294"/>
      <c r="BU1684" s="294"/>
      <c r="BV1684" s="455"/>
      <c r="BW1684" s="294"/>
      <c r="BX1684" s="294"/>
      <c r="BY1684" s="294"/>
      <c r="BZ1684" s="294"/>
      <c r="CA1684" s="294"/>
      <c r="CB1684" s="455"/>
      <c r="CC1684" s="294"/>
      <c r="CD1684" s="294"/>
      <c r="CE1684" s="294"/>
      <c r="CF1684" s="455"/>
      <c r="CG1684" s="294"/>
      <c r="CH1684" s="294"/>
      <c r="CI1684" s="294"/>
      <c r="CJ1684" s="455"/>
      <c r="CK1684" s="294"/>
      <c r="CL1684" s="294"/>
      <c r="CM1684" s="294"/>
      <c r="CN1684" s="455"/>
      <c r="CO1684" s="294"/>
      <c r="CP1684" s="294"/>
      <c r="CQ1684" s="294"/>
      <c r="CR1684" s="455"/>
      <c r="CS1684" s="289"/>
      <c r="CT1684" s="279"/>
      <c r="CU1684" s="328"/>
      <c r="CV1684" s="328"/>
      <c r="CW1684" s="290"/>
      <c r="CX1684" s="289"/>
      <c r="CY1684" s="279"/>
      <c r="CZ1684" s="328"/>
      <c r="DA1684" s="328"/>
      <c r="DB1684" s="290"/>
      <c r="DC1684" s="289"/>
      <c r="DD1684" s="279"/>
      <c r="DE1684" s="328"/>
      <c r="DF1684" s="328"/>
      <c r="DG1684" s="290"/>
      <c r="DI1684" s="284"/>
      <c r="DP1684" s="165"/>
      <c r="DQ1684" s="165"/>
      <c r="DR1684" s="165"/>
      <c r="ED1684" s="165"/>
      <c r="EE1684" s="165"/>
      <c r="EF1684" s="165"/>
      <c r="EG1684" s="165"/>
      <c r="EH1684" s="166"/>
      <c r="EI1684" s="165"/>
      <c r="EJ1684" s="164"/>
      <c r="EK1684" s="164"/>
      <c r="EL1684" s="278"/>
      <c r="EM1684" s="278"/>
      <c r="EN1684" s="278"/>
      <c r="EO1684" s="278"/>
      <c r="EP1684" s="278"/>
      <c r="EQ1684" s="278"/>
      <c r="ER1684" s="165"/>
      <c r="ES1684" s="166"/>
      <c r="ET1684" s="166"/>
      <c r="EU1684" s="166"/>
      <c r="EV1684" s="166"/>
      <c r="EW1684" s="166"/>
      <c r="EX1684" s="284"/>
    </row>
    <row r="1685" spans="1:155" ht="13" hidden="1" customHeight="1">
      <c r="A1685" s="160" t="s">
        <v>2003</v>
      </c>
      <c r="B1685" s="160">
        <v>12495</v>
      </c>
      <c r="D1685" s="160">
        <v>27681</v>
      </c>
      <c r="H1685" s="162" t="s">
        <v>3112</v>
      </c>
      <c r="I1685" s="162" t="s">
        <v>854</v>
      </c>
      <c r="K1685" s="161">
        <v>1</v>
      </c>
      <c r="M1685" s="184" t="s">
        <v>46</v>
      </c>
      <c r="BT1685" s="294"/>
      <c r="BU1685" s="294"/>
      <c r="BV1685" s="455"/>
      <c r="BW1685" s="294"/>
      <c r="BX1685" s="294"/>
      <c r="BY1685" s="294"/>
      <c r="BZ1685" s="294"/>
      <c r="CA1685" s="294"/>
      <c r="CB1685" s="455"/>
      <c r="CC1685" s="294"/>
      <c r="CD1685" s="294"/>
      <c r="CE1685" s="294"/>
      <c r="CF1685" s="455"/>
      <c r="CG1685" s="294"/>
      <c r="CH1685" s="294"/>
      <c r="CI1685" s="294"/>
      <c r="CJ1685" s="455"/>
      <c r="CK1685" s="294"/>
      <c r="CL1685" s="294"/>
      <c r="CM1685" s="294"/>
      <c r="CN1685" s="455"/>
      <c r="CO1685" s="294"/>
      <c r="CP1685" s="294"/>
      <c r="CQ1685" s="294"/>
      <c r="CR1685" s="455"/>
      <c r="CS1685" s="289"/>
      <c r="CT1685" s="279"/>
      <c r="CU1685" s="328"/>
      <c r="CV1685" s="328"/>
      <c r="CW1685" s="290"/>
      <c r="CX1685" s="289"/>
      <c r="CY1685" s="279"/>
      <c r="CZ1685" s="328"/>
      <c r="DA1685" s="328"/>
      <c r="DB1685" s="290"/>
      <c r="DC1685" s="289"/>
      <c r="DD1685" s="279"/>
      <c r="DE1685" s="328"/>
      <c r="DF1685" s="328"/>
      <c r="DG1685" s="290"/>
      <c r="DH1685" s="294"/>
      <c r="DP1685" s="165"/>
      <c r="DQ1685" s="165"/>
      <c r="DR1685" s="165"/>
      <c r="ED1685" s="165"/>
      <c r="EE1685" s="165"/>
      <c r="EF1685" s="165"/>
      <c r="EG1685" s="165"/>
      <c r="EH1685" s="166"/>
      <c r="EI1685" s="166"/>
      <c r="EJ1685" s="164"/>
      <c r="EK1685" s="164"/>
      <c r="EL1685" s="278"/>
      <c r="EM1685" s="278"/>
      <c r="EN1685" s="278"/>
      <c r="EO1685" s="278"/>
      <c r="EP1685" s="278"/>
      <c r="EQ1685" s="278"/>
      <c r="ER1685" s="165"/>
      <c r="ES1685" s="166"/>
      <c r="ET1685" s="166"/>
      <c r="EU1685" s="166"/>
      <c r="EV1685" s="166"/>
      <c r="EW1685" s="166"/>
      <c r="EX1685" s="284"/>
    </row>
    <row r="1686" spans="1:155" ht="13" hidden="1" customHeight="1">
      <c r="A1686" s="160" t="s">
        <v>2003</v>
      </c>
      <c r="C1686" s="160">
        <v>685116</v>
      </c>
      <c r="D1686" s="160">
        <v>27910</v>
      </c>
      <c r="E1686" s="160" t="s">
        <v>686</v>
      </c>
      <c r="H1686" s="162" t="s">
        <v>4070</v>
      </c>
      <c r="I1686" s="162" t="s">
        <v>595</v>
      </c>
      <c r="J1686" s="160">
        <v>27</v>
      </c>
      <c r="K1686" s="161">
        <v>1</v>
      </c>
      <c r="AS1686" s="278"/>
      <c r="AT1686" s="278"/>
      <c r="AU1686" s="278"/>
      <c r="AV1686" s="278"/>
      <c r="AW1686" s="278"/>
      <c r="AX1686" s="278"/>
      <c r="AY1686" s="456"/>
      <c r="AZ1686" s="278"/>
      <c r="BA1686" s="278"/>
      <c r="BB1686" s="278"/>
      <c r="BC1686" s="278"/>
      <c r="BD1686" s="164"/>
      <c r="BE1686" s="164"/>
      <c r="BF1686" s="164"/>
      <c r="BG1686" s="164"/>
      <c r="BH1686" s="164"/>
      <c r="BI1686" s="164"/>
      <c r="BJ1686" s="165"/>
      <c r="BK1686" s="164"/>
      <c r="BL1686" s="165"/>
      <c r="BM1686" s="165"/>
      <c r="BN1686" s="165"/>
      <c r="BO1686" s="165"/>
      <c r="BP1686" s="165"/>
      <c r="BQ1686" s="165"/>
      <c r="BR1686" s="165"/>
      <c r="BS1686" s="284"/>
      <c r="BT1686" s="294"/>
      <c r="BU1686" s="294"/>
      <c r="BV1686" s="455"/>
      <c r="BW1686" s="294"/>
      <c r="BX1686" s="294"/>
      <c r="BY1686" s="294"/>
      <c r="BZ1686" s="294"/>
      <c r="CA1686" s="294"/>
      <c r="CB1686" s="455"/>
      <c r="CC1686" s="294"/>
      <c r="CD1686" s="294"/>
      <c r="CE1686" s="294"/>
      <c r="CF1686" s="455"/>
      <c r="CG1686" s="294"/>
      <c r="CH1686" s="294"/>
      <c r="CI1686" s="294"/>
      <c r="CJ1686" s="455"/>
      <c r="CK1686" s="294"/>
      <c r="CL1686" s="294"/>
      <c r="CM1686" s="294"/>
      <c r="CN1686" s="455"/>
      <c r="CO1686" s="294"/>
      <c r="CP1686" s="294"/>
      <c r="CQ1686" s="294"/>
      <c r="CR1686" s="455"/>
      <c r="CS1686" s="289"/>
      <c r="CT1686" s="279"/>
      <c r="CU1686" s="328"/>
      <c r="CV1686" s="328"/>
      <c r="CW1686" s="290"/>
      <c r="CX1686" s="289"/>
      <c r="CY1686" s="279"/>
      <c r="CZ1686" s="328"/>
      <c r="DA1686" s="328"/>
      <c r="DB1686" s="290"/>
      <c r="DC1686" s="289"/>
      <c r="DD1686" s="279"/>
      <c r="DE1686" s="328"/>
      <c r="DF1686" s="328"/>
      <c r="DG1686" s="290"/>
      <c r="DI1686" s="284"/>
      <c r="DP1686" s="165"/>
      <c r="DQ1686" s="165"/>
      <c r="DR1686" s="165"/>
      <c r="ED1686" s="165"/>
      <c r="EE1686" s="165"/>
      <c r="EF1686" s="165"/>
      <c r="EG1686" s="165"/>
      <c r="EH1686" s="166"/>
      <c r="EI1686" s="165"/>
      <c r="EJ1686" s="164"/>
      <c r="EK1686" s="164"/>
      <c r="EL1686" s="278"/>
      <c r="EM1686" s="278"/>
      <c r="EN1686" s="278"/>
      <c r="EO1686" s="278"/>
      <c r="EP1686" s="278"/>
      <c r="EQ1686" s="278"/>
      <c r="ER1686" s="165"/>
      <c r="ES1686" s="166"/>
      <c r="ET1686" s="166"/>
      <c r="EU1686" s="166"/>
      <c r="EV1686" s="166"/>
      <c r="EW1686" s="166"/>
      <c r="EX1686" s="284"/>
    </row>
    <row r="1687" spans="1:155" ht="13" hidden="1" customHeight="1">
      <c r="A1687" s="160" t="s">
        <v>2003</v>
      </c>
      <c r="C1687" s="160">
        <v>669111</v>
      </c>
      <c r="D1687" s="160">
        <v>27942</v>
      </c>
      <c r="E1687" s="160" t="s">
        <v>686</v>
      </c>
      <c r="H1687" s="162" t="s">
        <v>3566</v>
      </c>
      <c r="I1687" s="162" t="s">
        <v>553</v>
      </c>
      <c r="J1687" s="160">
        <v>26</v>
      </c>
      <c r="K1687" s="161">
        <v>1</v>
      </c>
      <c r="AS1687" s="278"/>
      <c r="AT1687" s="278"/>
      <c r="AU1687" s="278"/>
      <c r="AV1687" s="278"/>
      <c r="AW1687" s="278"/>
      <c r="AX1687" s="278"/>
      <c r="AY1687" s="456"/>
      <c r="AZ1687" s="278"/>
      <c r="BA1687" s="278"/>
      <c r="BB1687" s="278"/>
      <c r="BC1687" s="278"/>
      <c r="BD1687" s="164"/>
      <c r="BE1687" s="164"/>
      <c r="BF1687" s="164"/>
      <c r="BG1687" s="164"/>
      <c r="BH1687" s="164"/>
      <c r="BI1687" s="164"/>
      <c r="BJ1687" s="165"/>
      <c r="BK1687" s="164"/>
      <c r="BL1687" s="165"/>
      <c r="BM1687" s="165"/>
      <c r="BN1687" s="165"/>
      <c r="BO1687" s="165"/>
      <c r="BP1687" s="165"/>
      <c r="BQ1687" s="165"/>
      <c r="BR1687" s="165"/>
      <c r="BS1687" s="284"/>
      <c r="BT1687" s="294"/>
      <c r="BU1687" s="294"/>
      <c r="BV1687" s="455"/>
      <c r="BW1687" s="294"/>
      <c r="BX1687" s="294"/>
      <c r="BY1687" s="294"/>
      <c r="BZ1687" s="294"/>
      <c r="CA1687" s="294"/>
      <c r="CB1687" s="455"/>
      <c r="CC1687" s="294"/>
      <c r="CD1687" s="294"/>
      <c r="CE1687" s="294"/>
      <c r="CF1687" s="455"/>
      <c r="CG1687" s="294"/>
      <c r="CH1687" s="294"/>
      <c r="CI1687" s="294"/>
      <c r="CJ1687" s="455"/>
      <c r="CK1687" s="294"/>
      <c r="CL1687" s="294"/>
      <c r="CM1687" s="294"/>
      <c r="CN1687" s="455"/>
      <c r="CO1687" s="294"/>
      <c r="CP1687" s="294"/>
      <c r="CQ1687" s="294"/>
      <c r="CR1687" s="455"/>
      <c r="CS1687" s="289"/>
      <c r="CT1687" s="279"/>
      <c r="CU1687" s="328"/>
      <c r="CV1687" s="328"/>
      <c r="CW1687" s="290"/>
      <c r="CX1687" s="289"/>
      <c r="CY1687" s="279"/>
      <c r="CZ1687" s="328"/>
      <c r="DA1687" s="328"/>
      <c r="DB1687" s="290"/>
      <c r="DC1687" s="289"/>
      <c r="DD1687" s="279"/>
      <c r="DE1687" s="328"/>
      <c r="DF1687" s="328"/>
      <c r="DG1687" s="290"/>
      <c r="DH1687" s="294"/>
      <c r="DI1687" s="284"/>
      <c r="DP1687" s="165"/>
      <c r="DQ1687" s="165"/>
      <c r="DR1687" s="165"/>
      <c r="ED1687" s="165"/>
      <c r="EE1687" s="165"/>
      <c r="EF1687" s="165"/>
      <c r="EG1687" s="165"/>
      <c r="EH1687" s="166"/>
      <c r="EI1687" s="165"/>
      <c r="EJ1687" s="164"/>
      <c r="EK1687" s="164"/>
      <c r="EL1687" s="278"/>
      <c r="EM1687" s="278"/>
      <c r="EN1687" s="278"/>
      <c r="EO1687" s="278"/>
      <c r="EP1687" s="278"/>
      <c r="EQ1687" s="278"/>
      <c r="ER1687" s="165"/>
      <c r="ES1687" s="166"/>
      <c r="ET1687" s="166"/>
      <c r="EU1687" s="166"/>
      <c r="EV1687" s="166"/>
      <c r="EW1687" s="166"/>
      <c r="EX1687" s="284"/>
    </row>
    <row r="1688" spans="1:155" ht="13" hidden="1" customHeight="1">
      <c r="A1688" s="160" t="s">
        <v>2003</v>
      </c>
      <c r="C1688" s="160">
        <v>703231</v>
      </c>
      <c r="D1688" s="160">
        <v>29891</v>
      </c>
      <c r="E1688" s="160" t="s">
        <v>563</v>
      </c>
      <c r="H1688" s="162" t="s">
        <v>4153</v>
      </c>
      <c r="I1688" s="162" t="s">
        <v>138</v>
      </c>
      <c r="J1688" s="160">
        <v>29</v>
      </c>
      <c r="K1688" s="161">
        <v>1</v>
      </c>
      <c r="AS1688" s="278"/>
      <c r="AT1688" s="278"/>
      <c r="AU1688" s="278"/>
      <c r="AV1688" s="278"/>
      <c r="AW1688" s="278"/>
      <c r="AX1688" s="278"/>
      <c r="AY1688" s="456"/>
      <c r="AZ1688" s="278"/>
      <c r="BA1688" s="278"/>
      <c r="BB1688" s="278"/>
      <c r="BC1688" s="278"/>
      <c r="BD1688" s="164"/>
      <c r="BE1688" s="164"/>
      <c r="BF1688" s="164"/>
      <c r="BG1688" s="164"/>
      <c r="BH1688" s="164"/>
      <c r="BI1688" s="164"/>
      <c r="BJ1688" s="165"/>
      <c r="BK1688" s="164"/>
      <c r="BL1688" s="165"/>
      <c r="BM1688" s="165"/>
      <c r="BN1688" s="165"/>
      <c r="BO1688" s="165"/>
      <c r="BP1688" s="165"/>
      <c r="BQ1688" s="165"/>
      <c r="BR1688" s="165"/>
      <c r="BS1688" s="284"/>
      <c r="BT1688" s="294"/>
      <c r="BU1688" s="294"/>
      <c r="BV1688" s="455"/>
      <c r="BW1688" s="294"/>
      <c r="BX1688" s="294"/>
      <c r="BY1688" s="294"/>
      <c r="BZ1688" s="294"/>
      <c r="CA1688" s="294"/>
      <c r="CB1688" s="455"/>
      <c r="CC1688" s="294"/>
      <c r="CD1688" s="294"/>
      <c r="CE1688" s="294"/>
      <c r="CF1688" s="455"/>
      <c r="CG1688" s="294"/>
      <c r="CH1688" s="294"/>
      <c r="CI1688" s="294"/>
      <c r="CJ1688" s="455"/>
      <c r="CK1688" s="294"/>
      <c r="CL1688" s="294"/>
      <c r="CM1688" s="294"/>
      <c r="CN1688" s="455"/>
      <c r="CO1688" s="294"/>
      <c r="CP1688" s="294"/>
      <c r="CQ1688" s="294"/>
      <c r="CR1688" s="455"/>
      <c r="CS1688" s="289"/>
      <c r="CT1688" s="279"/>
      <c r="CU1688" s="328"/>
      <c r="CV1688" s="328"/>
      <c r="CW1688" s="290"/>
      <c r="CX1688" s="289"/>
      <c r="CY1688" s="279"/>
      <c r="CZ1688" s="328"/>
      <c r="DA1688" s="328"/>
      <c r="DB1688" s="290"/>
      <c r="DC1688" s="289"/>
      <c r="DD1688" s="279"/>
      <c r="DE1688" s="328"/>
      <c r="DF1688" s="328"/>
      <c r="DG1688" s="290"/>
      <c r="DI1688" s="284"/>
      <c r="DP1688" s="165"/>
      <c r="DQ1688" s="165"/>
      <c r="DR1688" s="165"/>
      <c r="ED1688" s="165"/>
      <c r="EE1688" s="165"/>
      <c r="EF1688" s="165"/>
      <c r="EG1688" s="165"/>
      <c r="EH1688" s="166"/>
      <c r="EI1688" s="165"/>
      <c r="EJ1688" s="164"/>
      <c r="EK1688" s="164"/>
      <c r="EL1688" s="278"/>
      <c r="EM1688" s="278"/>
      <c r="EN1688" s="278"/>
      <c r="EO1688" s="278"/>
      <c r="EP1688" s="278"/>
      <c r="EQ1688" s="278"/>
      <c r="ER1688" s="165"/>
      <c r="ES1688" s="166"/>
      <c r="ET1688" s="166"/>
      <c r="EU1688" s="166"/>
      <c r="EV1688" s="166"/>
      <c r="EW1688" s="166"/>
      <c r="EX1688" s="284"/>
    </row>
    <row r="1689" spans="1:155" ht="13" hidden="1" customHeight="1">
      <c r="A1689" s="160" t="s">
        <v>2003</v>
      </c>
      <c r="B1689" s="160">
        <v>12821</v>
      </c>
      <c r="C1689" s="160">
        <v>701643</v>
      </c>
      <c r="D1689" s="160">
        <v>29946</v>
      </c>
      <c r="E1689" s="160" t="s">
        <v>345</v>
      </c>
      <c r="H1689" s="162" t="s">
        <v>3579</v>
      </c>
      <c r="I1689" s="162" t="s">
        <v>493</v>
      </c>
      <c r="J1689" s="160">
        <v>26</v>
      </c>
      <c r="K1689" s="161">
        <v>1</v>
      </c>
      <c r="AS1689" s="278"/>
      <c r="AT1689" s="278"/>
      <c r="AU1689" s="278"/>
      <c r="AV1689" s="278"/>
      <c r="AW1689" s="278"/>
      <c r="AX1689" s="278"/>
      <c r="AY1689" s="456"/>
      <c r="AZ1689" s="278"/>
      <c r="BA1689" s="278"/>
      <c r="BB1689" s="278"/>
      <c r="BC1689" s="278"/>
      <c r="BD1689" s="164"/>
      <c r="BE1689" s="164"/>
      <c r="BF1689" s="164"/>
      <c r="BG1689" s="164"/>
      <c r="BH1689" s="164"/>
      <c r="BI1689" s="164"/>
      <c r="BJ1689" s="165"/>
      <c r="BK1689" s="164"/>
      <c r="BL1689" s="165"/>
      <c r="BM1689" s="165"/>
      <c r="BN1689" s="165"/>
      <c r="BO1689" s="165"/>
      <c r="BP1689" s="165"/>
      <c r="BQ1689" s="165"/>
      <c r="BR1689" s="165"/>
      <c r="BS1689" s="284"/>
      <c r="BT1689" s="294"/>
      <c r="BU1689" s="294"/>
      <c r="BV1689" s="455"/>
      <c r="BW1689" s="294"/>
      <c r="BX1689" s="294"/>
      <c r="BY1689" s="294"/>
      <c r="BZ1689" s="294"/>
      <c r="CA1689" s="294"/>
      <c r="CB1689" s="455"/>
      <c r="CC1689" s="294"/>
      <c r="CD1689" s="294"/>
      <c r="CE1689" s="294"/>
      <c r="CF1689" s="455"/>
      <c r="CG1689" s="294"/>
      <c r="CH1689" s="294"/>
      <c r="CI1689" s="294"/>
      <c r="CJ1689" s="455"/>
      <c r="CK1689" s="294"/>
      <c r="CL1689" s="294"/>
      <c r="CM1689" s="294"/>
      <c r="CN1689" s="455"/>
      <c r="CO1689" s="294"/>
      <c r="CP1689" s="294"/>
      <c r="CQ1689" s="294"/>
      <c r="CR1689" s="455"/>
      <c r="CS1689" s="289"/>
      <c r="CT1689" s="279"/>
      <c r="CU1689" s="328"/>
      <c r="CV1689" s="328"/>
      <c r="CW1689" s="290"/>
      <c r="CX1689" s="289"/>
      <c r="CY1689" s="279"/>
      <c r="CZ1689" s="328"/>
      <c r="DA1689" s="328"/>
      <c r="DB1689" s="290"/>
      <c r="DC1689" s="289"/>
      <c r="DD1689" s="279"/>
      <c r="DE1689" s="328"/>
      <c r="DF1689" s="328"/>
      <c r="DG1689" s="290"/>
      <c r="DH1689" s="294"/>
      <c r="DI1689" s="284"/>
      <c r="DP1689" s="165"/>
      <c r="DQ1689" s="165"/>
      <c r="DR1689" s="165"/>
      <c r="ED1689" s="165"/>
      <c r="EE1689" s="165"/>
      <c r="EF1689" s="165"/>
      <c r="EG1689" s="165"/>
      <c r="EH1689" s="166"/>
      <c r="EI1689" s="165"/>
      <c r="EJ1689" s="164"/>
      <c r="EK1689" s="164"/>
      <c r="EL1689" s="278"/>
      <c r="EM1689" s="278"/>
      <c r="EN1689" s="278"/>
      <c r="EO1689" s="278"/>
      <c r="EP1689" s="278"/>
      <c r="EQ1689" s="278"/>
      <c r="ER1689" s="165"/>
      <c r="ES1689" s="166"/>
      <c r="ET1689" s="166"/>
      <c r="EU1689" s="166"/>
      <c r="EV1689" s="166"/>
      <c r="EW1689" s="166"/>
      <c r="EX1689" s="284"/>
    </row>
    <row r="1690" spans="1:155" ht="13" hidden="1" customHeight="1">
      <c r="A1690" s="160" t="s">
        <v>2003</v>
      </c>
      <c r="C1690" s="160">
        <v>687145</v>
      </c>
      <c r="D1690" s="160">
        <v>30008</v>
      </c>
      <c r="E1690" s="160" t="s">
        <v>246</v>
      </c>
      <c r="H1690" s="162" t="s">
        <v>3582</v>
      </c>
      <c r="I1690" s="162" t="s">
        <v>236</v>
      </c>
      <c r="J1690" s="160">
        <v>25</v>
      </c>
      <c r="K1690" s="161">
        <v>1</v>
      </c>
      <c r="AS1690" s="278"/>
      <c r="AT1690" s="278"/>
      <c r="AU1690" s="278"/>
      <c r="AV1690" s="278"/>
      <c r="AW1690" s="278"/>
      <c r="AX1690" s="278"/>
      <c r="AY1690" s="456"/>
      <c r="AZ1690" s="278"/>
      <c r="BA1690" s="278"/>
      <c r="BB1690" s="278"/>
      <c r="BC1690" s="278"/>
      <c r="BD1690" s="164"/>
      <c r="BE1690" s="164"/>
      <c r="BF1690" s="164"/>
      <c r="BG1690" s="164"/>
      <c r="BH1690" s="164"/>
      <c r="BI1690" s="164"/>
      <c r="BJ1690" s="165"/>
      <c r="BK1690" s="164"/>
      <c r="BL1690" s="165"/>
      <c r="BM1690" s="165"/>
      <c r="BN1690" s="165"/>
      <c r="BO1690" s="165"/>
      <c r="BP1690" s="165"/>
      <c r="BQ1690" s="165"/>
      <c r="BR1690" s="165"/>
      <c r="BS1690" s="284"/>
      <c r="BT1690" s="294"/>
      <c r="BU1690" s="294"/>
      <c r="BV1690" s="455"/>
      <c r="BW1690" s="294"/>
      <c r="BX1690" s="294"/>
      <c r="BY1690" s="294"/>
      <c r="BZ1690" s="294"/>
      <c r="CA1690" s="294"/>
      <c r="CB1690" s="455"/>
      <c r="CC1690" s="294"/>
      <c r="CD1690" s="294"/>
      <c r="CE1690" s="294"/>
      <c r="CF1690" s="455"/>
      <c r="CG1690" s="294"/>
      <c r="CH1690" s="294"/>
      <c r="CI1690" s="294"/>
      <c r="CJ1690" s="455"/>
      <c r="CK1690" s="294"/>
      <c r="CL1690" s="294"/>
      <c r="CM1690" s="294"/>
      <c r="CN1690" s="455"/>
      <c r="CO1690" s="294"/>
      <c r="CP1690" s="294"/>
      <c r="CQ1690" s="294"/>
      <c r="CR1690" s="455"/>
      <c r="CS1690" s="289"/>
      <c r="CT1690" s="279"/>
      <c r="CU1690" s="328"/>
      <c r="CV1690" s="328"/>
      <c r="CW1690" s="290"/>
      <c r="CX1690" s="289"/>
      <c r="CY1690" s="279"/>
      <c r="CZ1690" s="328"/>
      <c r="DA1690" s="328"/>
      <c r="DB1690" s="290"/>
      <c r="DC1690" s="289"/>
      <c r="DD1690" s="279"/>
      <c r="DE1690" s="328"/>
      <c r="DF1690" s="328"/>
      <c r="DG1690" s="290"/>
      <c r="DH1690" s="294"/>
      <c r="DI1690" s="284"/>
      <c r="DP1690" s="165"/>
      <c r="DQ1690" s="165"/>
      <c r="DR1690" s="165"/>
      <c r="ED1690" s="165"/>
      <c r="EE1690" s="165"/>
      <c r="EF1690" s="165"/>
      <c r="EG1690" s="165"/>
      <c r="EH1690" s="166"/>
      <c r="EI1690" s="165"/>
      <c r="EJ1690" s="164"/>
      <c r="EK1690" s="164"/>
      <c r="EL1690" s="278"/>
      <c r="EM1690" s="278"/>
      <c r="EN1690" s="278"/>
      <c r="EO1690" s="278"/>
      <c r="EP1690" s="278"/>
      <c r="EQ1690" s="278"/>
      <c r="ER1690" s="165"/>
      <c r="ES1690" s="166"/>
      <c r="ET1690" s="166"/>
      <c r="EU1690" s="166"/>
      <c r="EV1690" s="166"/>
      <c r="EW1690" s="166"/>
      <c r="EX1690" s="284"/>
    </row>
    <row r="1691" spans="1:155" ht="13" hidden="1" customHeight="1">
      <c r="A1691" s="160" t="s">
        <v>2003</v>
      </c>
      <c r="B1691" s="160">
        <v>12615</v>
      </c>
      <c r="C1691" s="160">
        <v>681217</v>
      </c>
      <c r="D1691" s="160">
        <v>30074</v>
      </c>
      <c r="E1691" s="160" t="s">
        <v>18</v>
      </c>
      <c r="H1691" s="162" t="s">
        <v>3117</v>
      </c>
      <c r="I1691" s="162" t="s">
        <v>352</v>
      </c>
      <c r="J1691" s="160">
        <v>24</v>
      </c>
      <c r="K1691" s="161">
        <v>1</v>
      </c>
      <c r="M1691" s="184" t="s">
        <v>837</v>
      </c>
      <c r="AS1691" s="278"/>
      <c r="AT1691" s="278"/>
      <c r="AU1691" s="278"/>
      <c r="AV1691" s="278"/>
      <c r="AW1691" s="278"/>
      <c r="AX1691" s="278"/>
      <c r="AY1691" s="456"/>
      <c r="AZ1691" s="278"/>
      <c r="BA1691" s="278"/>
      <c r="BB1691" s="278"/>
      <c r="BC1691" s="278"/>
      <c r="BD1691" s="164"/>
      <c r="BE1691" s="164"/>
      <c r="BF1691" s="164"/>
      <c r="BG1691" s="164"/>
      <c r="BH1691" s="164"/>
      <c r="BI1691" s="164"/>
      <c r="BJ1691" s="165"/>
      <c r="BK1691" s="164"/>
      <c r="BL1691" s="165"/>
      <c r="BM1691" s="165"/>
      <c r="BN1691" s="165"/>
      <c r="BO1691" s="165"/>
      <c r="BP1691" s="165"/>
      <c r="BQ1691" s="165"/>
      <c r="BR1691" s="165"/>
      <c r="BS1691" s="284"/>
      <c r="BT1691" s="294"/>
      <c r="BU1691" s="294"/>
      <c r="BV1691" s="455"/>
      <c r="BW1691" s="294"/>
      <c r="BX1691" s="294"/>
      <c r="BY1691" s="294"/>
      <c r="BZ1691" s="294"/>
      <c r="CA1691" s="294"/>
      <c r="CB1691" s="455"/>
      <c r="CC1691" s="294"/>
      <c r="CD1691" s="294"/>
      <c r="CE1691" s="294"/>
      <c r="CF1691" s="455"/>
      <c r="CG1691" s="294"/>
      <c r="CH1691" s="294"/>
      <c r="CI1691" s="294"/>
      <c r="CJ1691" s="455"/>
      <c r="CK1691" s="294"/>
      <c r="CL1691" s="294"/>
      <c r="CM1691" s="294"/>
      <c r="CN1691" s="455"/>
      <c r="CO1691" s="294"/>
      <c r="CP1691" s="294"/>
      <c r="CQ1691" s="294"/>
      <c r="CR1691" s="455"/>
      <c r="CS1691" s="289"/>
      <c r="CT1691" s="279"/>
      <c r="CU1691" s="328"/>
      <c r="CV1691" s="328"/>
      <c r="CW1691" s="290"/>
      <c r="CX1691" s="289"/>
      <c r="CY1691" s="279"/>
      <c r="CZ1691" s="328"/>
      <c r="DA1691" s="328"/>
      <c r="DB1691" s="290"/>
      <c r="DC1691" s="289"/>
      <c r="DD1691" s="279"/>
      <c r="DE1691" s="328"/>
      <c r="DF1691" s="328"/>
      <c r="DG1691" s="290"/>
      <c r="DH1691" s="294"/>
      <c r="DI1691" s="284"/>
      <c r="DP1691" s="165"/>
      <c r="DQ1691" s="165"/>
      <c r="DR1691" s="165"/>
      <c r="ED1691" s="165"/>
      <c r="EE1691" s="165"/>
      <c r="EF1691" s="165"/>
      <c r="EG1691" s="165"/>
      <c r="EH1691" s="166"/>
      <c r="EI1691" s="165"/>
      <c r="EJ1691" s="164"/>
      <c r="EK1691" s="164"/>
      <c r="EL1691" s="278"/>
      <c r="EM1691" s="278"/>
      <c r="EN1691" s="278"/>
      <c r="EO1691" s="278"/>
      <c r="EP1691" s="278"/>
      <c r="EQ1691" s="278"/>
      <c r="ER1691" s="165"/>
      <c r="ES1691" s="166"/>
      <c r="ET1691" s="166"/>
      <c r="EU1691" s="166"/>
      <c r="EV1691" s="166"/>
      <c r="EW1691" s="166"/>
      <c r="EX1691" s="284"/>
    </row>
    <row r="1692" spans="1:155" ht="13" hidden="1" customHeight="1">
      <c r="A1692" s="160" t="s">
        <v>2003</v>
      </c>
      <c r="C1692" s="160">
        <v>680891</v>
      </c>
      <c r="D1692" s="160">
        <v>30106</v>
      </c>
      <c r="E1692" s="160" t="s">
        <v>129</v>
      </c>
      <c r="H1692" s="162" t="s">
        <v>4039</v>
      </c>
      <c r="I1692" s="162" t="s">
        <v>124</v>
      </c>
      <c r="J1692" s="160">
        <v>24</v>
      </c>
      <c r="K1692" s="161">
        <v>1</v>
      </c>
      <c r="AS1692" s="278"/>
      <c r="AT1692" s="278"/>
      <c r="AU1692" s="278"/>
      <c r="AV1692" s="278"/>
      <c r="AW1692" s="278"/>
      <c r="AX1692" s="278"/>
      <c r="AY1692" s="456"/>
      <c r="AZ1692" s="278"/>
      <c r="BA1692" s="278"/>
      <c r="BB1692" s="278"/>
      <c r="BC1692" s="278"/>
      <c r="BD1692" s="164"/>
      <c r="BE1692" s="164"/>
      <c r="BF1692" s="164"/>
      <c r="BG1692" s="164"/>
      <c r="BH1692" s="164"/>
      <c r="BI1692" s="164"/>
      <c r="BJ1692" s="165"/>
      <c r="BK1692" s="164"/>
      <c r="BL1692" s="165"/>
      <c r="BM1692" s="165"/>
      <c r="BN1692" s="165"/>
      <c r="BO1692" s="165"/>
      <c r="BP1692" s="165"/>
      <c r="BQ1692" s="165"/>
      <c r="BR1692" s="165"/>
      <c r="BS1692" s="284"/>
      <c r="BT1692" s="294"/>
      <c r="BU1692" s="294"/>
      <c r="BV1692" s="455"/>
      <c r="BW1692" s="294"/>
      <c r="BX1692" s="294"/>
      <c r="BY1692" s="294"/>
      <c r="BZ1692" s="294"/>
      <c r="CA1692" s="294"/>
      <c r="CB1692" s="455"/>
      <c r="CC1692" s="294"/>
      <c r="CD1692" s="294"/>
      <c r="CE1692" s="294"/>
      <c r="CF1692" s="455"/>
      <c r="CG1692" s="294"/>
      <c r="CH1692" s="294"/>
      <c r="CI1692" s="294"/>
      <c r="CJ1692" s="455"/>
      <c r="CK1692" s="294"/>
      <c r="CL1692" s="294"/>
      <c r="CM1692" s="294"/>
      <c r="CN1692" s="455"/>
      <c r="CO1692" s="294"/>
      <c r="CP1692" s="294"/>
      <c r="CQ1692" s="294"/>
      <c r="CR1692" s="455"/>
      <c r="CS1692" s="289"/>
      <c r="CT1692" s="279"/>
      <c r="CU1692" s="328"/>
      <c r="CV1692" s="328"/>
      <c r="CW1692" s="290"/>
      <c r="CX1692" s="289"/>
      <c r="CY1692" s="279"/>
      <c r="CZ1692" s="328"/>
      <c r="DA1692" s="328"/>
      <c r="DB1692" s="290"/>
      <c r="DC1692" s="289"/>
      <c r="DD1692" s="279"/>
      <c r="DE1692" s="328"/>
      <c r="DF1692" s="328"/>
      <c r="DG1692" s="290"/>
      <c r="DI1692" s="284"/>
      <c r="DP1692" s="165"/>
      <c r="DQ1692" s="165"/>
      <c r="DR1692" s="165"/>
      <c r="ED1692" s="165"/>
      <c r="EE1692" s="165"/>
      <c r="EF1692" s="165"/>
      <c r="EG1692" s="165"/>
      <c r="EH1692" s="166"/>
      <c r="EI1692" s="165"/>
      <c r="EJ1692" s="164"/>
      <c r="EK1692" s="164"/>
      <c r="EL1692" s="278"/>
      <c r="EM1692" s="278"/>
      <c r="EN1692" s="278"/>
      <c r="EO1692" s="278"/>
      <c r="EP1692" s="278"/>
      <c r="EQ1692" s="278"/>
      <c r="ER1692" s="165"/>
      <c r="ES1692" s="166"/>
      <c r="ET1692" s="166"/>
      <c r="EU1692" s="166"/>
      <c r="EV1692" s="166"/>
      <c r="EW1692" s="166"/>
      <c r="EX1692" s="284"/>
    </row>
    <row r="1693" spans="1:155" ht="13" hidden="1" customHeight="1">
      <c r="A1693" s="160" t="s">
        <v>2003</v>
      </c>
      <c r="B1693" s="160">
        <v>12779</v>
      </c>
      <c r="D1693" s="160">
        <v>31839</v>
      </c>
      <c r="H1693" s="162" t="s">
        <v>3597</v>
      </c>
      <c r="I1693" s="162" t="s">
        <v>3598</v>
      </c>
      <c r="K1693" s="161">
        <v>1</v>
      </c>
      <c r="BT1693" s="294"/>
      <c r="BU1693" s="294"/>
      <c r="BV1693" s="455"/>
      <c r="BW1693" s="294"/>
      <c r="BX1693" s="294"/>
      <c r="BY1693" s="294"/>
      <c r="BZ1693" s="294"/>
      <c r="CA1693" s="294"/>
      <c r="CB1693" s="455"/>
      <c r="CC1693" s="294"/>
      <c r="CD1693" s="294"/>
      <c r="CE1693" s="294"/>
      <c r="CF1693" s="455"/>
      <c r="CG1693" s="294"/>
      <c r="CH1693" s="294"/>
      <c r="CI1693" s="294"/>
      <c r="CJ1693" s="455"/>
      <c r="CK1693" s="294"/>
      <c r="CL1693" s="294"/>
      <c r="CM1693" s="294"/>
      <c r="CN1693" s="455"/>
      <c r="CO1693" s="294"/>
      <c r="CP1693" s="294"/>
      <c r="CQ1693" s="294"/>
      <c r="CR1693" s="455"/>
      <c r="CS1693" s="289"/>
      <c r="CT1693" s="279"/>
      <c r="CU1693" s="328"/>
      <c r="CV1693" s="328"/>
      <c r="CW1693" s="290"/>
      <c r="CX1693" s="289"/>
      <c r="CY1693" s="279"/>
      <c r="CZ1693" s="328"/>
      <c r="DA1693" s="328"/>
      <c r="DB1693" s="290"/>
      <c r="DC1693" s="289"/>
      <c r="DD1693" s="279"/>
      <c r="DE1693" s="328"/>
      <c r="DF1693" s="328"/>
      <c r="DG1693" s="290"/>
      <c r="DH1693" s="294"/>
      <c r="DP1693" s="165"/>
      <c r="DQ1693" s="165"/>
      <c r="DR1693" s="165"/>
      <c r="ED1693" s="165"/>
      <c r="EE1693" s="165"/>
      <c r="EF1693" s="165"/>
      <c r="EG1693" s="165"/>
      <c r="EH1693" s="166"/>
      <c r="EI1693" s="166"/>
      <c r="EJ1693" s="164"/>
      <c r="EK1693" s="164"/>
      <c r="EL1693" s="278"/>
      <c r="EM1693" s="278"/>
      <c r="EN1693" s="278"/>
      <c r="EO1693" s="278"/>
      <c r="EP1693" s="278"/>
      <c r="EQ1693" s="278"/>
      <c r="ER1693" s="165"/>
      <c r="ES1693" s="166"/>
      <c r="ET1693" s="166"/>
      <c r="EU1693" s="166"/>
      <c r="EV1693" s="166"/>
      <c r="EW1693" s="166"/>
      <c r="EX1693" s="284"/>
    </row>
    <row r="1694" spans="1:155" ht="13" hidden="1" customHeight="1">
      <c r="A1694" s="160" t="s">
        <v>2003</v>
      </c>
      <c r="C1694" s="160">
        <v>814005</v>
      </c>
      <c r="D1694" s="160">
        <v>33168</v>
      </c>
      <c r="E1694" s="160" t="s">
        <v>614</v>
      </c>
      <c r="H1694" s="162" t="s">
        <v>4160</v>
      </c>
      <c r="I1694" s="162" t="s">
        <v>247</v>
      </c>
      <c r="J1694" s="160">
        <v>23</v>
      </c>
      <c r="K1694" s="161">
        <v>1</v>
      </c>
      <c r="AS1694" s="278"/>
      <c r="AT1694" s="278"/>
      <c r="AU1694" s="278"/>
      <c r="AV1694" s="278"/>
      <c r="AW1694" s="278"/>
      <c r="AX1694" s="278"/>
      <c r="AY1694" s="456"/>
      <c r="AZ1694" s="278"/>
      <c r="BA1694" s="278"/>
      <c r="BB1694" s="278"/>
      <c r="BC1694" s="278"/>
      <c r="BD1694" s="164"/>
      <c r="BE1694" s="164"/>
      <c r="BF1694" s="164"/>
      <c r="BG1694" s="164"/>
      <c r="BH1694" s="164"/>
      <c r="BI1694" s="164"/>
      <c r="BJ1694" s="165"/>
      <c r="BK1694" s="164"/>
      <c r="BL1694" s="165"/>
      <c r="BM1694" s="165"/>
      <c r="BN1694" s="165"/>
      <c r="BO1694" s="165"/>
      <c r="BP1694" s="165"/>
      <c r="BQ1694" s="165"/>
      <c r="BR1694" s="165"/>
      <c r="BS1694" s="284"/>
      <c r="BT1694" s="294"/>
      <c r="BU1694" s="294"/>
      <c r="BV1694" s="455"/>
      <c r="BW1694" s="294"/>
      <c r="BX1694" s="294"/>
      <c r="BY1694" s="294"/>
      <c r="BZ1694" s="294"/>
      <c r="CA1694" s="294"/>
      <c r="CB1694" s="455"/>
      <c r="CC1694" s="294"/>
      <c r="CD1694" s="294"/>
      <c r="CE1694" s="294"/>
      <c r="CF1694" s="455"/>
      <c r="CG1694" s="294"/>
      <c r="CH1694" s="294"/>
      <c r="CI1694" s="294"/>
      <c r="CJ1694" s="455"/>
      <c r="CK1694" s="294"/>
      <c r="CL1694" s="294"/>
      <c r="CM1694" s="294"/>
      <c r="CN1694" s="455"/>
      <c r="CO1694" s="294"/>
      <c r="CP1694" s="294"/>
      <c r="CQ1694" s="294"/>
      <c r="CR1694" s="455"/>
      <c r="CS1694" s="289"/>
      <c r="CT1694" s="279"/>
      <c r="CU1694" s="328"/>
      <c r="CV1694" s="328"/>
      <c r="CW1694" s="290"/>
      <c r="CX1694" s="289"/>
      <c r="CY1694" s="279"/>
      <c r="CZ1694" s="328"/>
      <c r="DA1694" s="328"/>
      <c r="DB1694" s="290"/>
      <c r="DC1694" s="289"/>
      <c r="DD1694" s="279"/>
      <c r="DE1694" s="328"/>
      <c r="DF1694" s="328"/>
      <c r="DG1694" s="290"/>
      <c r="DI1694" s="284"/>
      <c r="DP1694" s="165"/>
      <c r="DQ1694" s="165"/>
      <c r="DR1694" s="165"/>
      <c r="ED1694" s="165"/>
      <c r="EE1694" s="165"/>
      <c r="EF1694" s="165"/>
      <c r="EG1694" s="165"/>
      <c r="EH1694" s="166"/>
      <c r="EI1694" s="165"/>
      <c r="EJ1694" s="164"/>
      <c r="EK1694" s="164"/>
      <c r="EL1694" s="278"/>
      <c r="EM1694" s="278"/>
      <c r="EN1694" s="278"/>
      <c r="EO1694" s="278"/>
      <c r="EP1694" s="278"/>
      <c r="EQ1694" s="278"/>
      <c r="ER1694" s="165"/>
      <c r="ES1694" s="166"/>
      <c r="ET1694" s="166"/>
      <c r="EU1694" s="166"/>
      <c r="EV1694" s="166"/>
      <c r="EW1694" s="166"/>
      <c r="EX1694" s="284"/>
    </row>
    <row r="1695" spans="1:155" ht="13" hidden="1" customHeight="1">
      <c r="A1695" s="160" t="s">
        <v>2003</v>
      </c>
      <c r="C1695" s="160">
        <v>694462</v>
      </c>
      <c r="D1695" s="160">
        <v>33527</v>
      </c>
      <c r="E1695" s="160" t="s">
        <v>555</v>
      </c>
      <c r="H1695" s="162" t="s">
        <v>4126</v>
      </c>
      <c r="I1695" s="162" t="s">
        <v>4125</v>
      </c>
      <c r="J1695" s="160">
        <v>22</v>
      </c>
      <c r="K1695" s="161">
        <v>1</v>
      </c>
      <c r="AS1695" s="278"/>
      <c r="AT1695" s="278"/>
      <c r="AU1695" s="278"/>
      <c r="AV1695" s="278"/>
      <c r="AW1695" s="278"/>
      <c r="AX1695" s="278"/>
      <c r="AY1695" s="456"/>
      <c r="AZ1695" s="278"/>
      <c r="BA1695" s="278"/>
      <c r="BB1695" s="278"/>
      <c r="BC1695" s="278"/>
      <c r="BD1695" s="164"/>
      <c r="BE1695" s="164"/>
      <c r="BF1695" s="164"/>
      <c r="BG1695" s="164"/>
      <c r="BH1695" s="164"/>
      <c r="BI1695" s="164"/>
      <c r="BJ1695" s="165"/>
      <c r="BK1695" s="164"/>
      <c r="BL1695" s="165"/>
      <c r="BM1695" s="165"/>
      <c r="BN1695" s="165"/>
      <c r="BO1695" s="165"/>
      <c r="BP1695" s="165"/>
      <c r="BQ1695" s="165"/>
      <c r="BR1695" s="165"/>
      <c r="BS1695" s="284"/>
      <c r="BT1695" s="294"/>
      <c r="BU1695" s="294"/>
      <c r="BV1695" s="455"/>
      <c r="BW1695" s="294"/>
      <c r="BX1695" s="294"/>
      <c r="BY1695" s="294"/>
      <c r="BZ1695" s="294"/>
      <c r="CA1695" s="294"/>
      <c r="CB1695" s="455"/>
      <c r="CC1695" s="294"/>
      <c r="CD1695" s="294"/>
      <c r="CE1695" s="294"/>
      <c r="CF1695" s="455"/>
      <c r="CG1695" s="294"/>
      <c r="CH1695" s="294"/>
      <c r="CI1695" s="294"/>
      <c r="CJ1695" s="455"/>
      <c r="CK1695" s="294"/>
      <c r="CL1695" s="294"/>
      <c r="CM1695" s="294"/>
      <c r="CN1695" s="455"/>
      <c r="CO1695" s="294"/>
      <c r="CP1695" s="294"/>
      <c r="CQ1695" s="294"/>
      <c r="CR1695" s="455"/>
      <c r="CS1695" s="289"/>
      <c r="CT1695" s="279"/>
      <c r="CU1695" s="328"/>
      <c r="CV1695" s="328"/>
      <c r="CW1695" s="290"/>
      <c r="CX1695" s="289"/>
      <c r="CY1695" s="279"/>
      <c r="CZ1695" s="328"/>
      <c r="DA1695" s="328"/>
      <c r="DB1695" s="290"/>
      <c r="DC1695" s="289"/>
      <c r="DD1695" s="279"/>
      <c r="DE1695" s="328"/>
      <c r="DF1695" s="328"/>
      <c r="DG1695" s="290"/>
      <c r="DI1695" s="284"/>
      <c r="DP1695" s="165"/>
      <c r="DQ1695" s="165"/>
      <c r="DR1695" s="165"/>
      <c r="ED1695" s="165"/>
      <c r="EE1695" s="165"/>
      <c r="EF1695" s="165"/>
      <c r="EG1695" s="165"/>
      <c r="EH1695" s="166"/>
      <c r="EI1695" s="165"/>
      <c r="EJ1695" s="164"/>
      <c r="EK1695" s="164"/>
      <c r="EL1695" s="278"/>
      <c r="EM1695" s="278"/>
      <c r="EN1695" s="278"/>
      <c r="EO1695" s="278"/>
      <c r="EP1695" s="278"/>
      <c r="EQ1695" s="278"/>
      <c r="ER1695" s="165"/>
      <c r="ES1695" s="166"/>
      <c r="ET1695" s="166"/>
      <c r="EU1695" s="166"/>
      <c r="EV1695" s="166"/>
      <c r="EW1695" s="166"/>
      <c r="EX1695" s="284"/>
      <c r="EY1695" s="459"/>
    </row>
    <row r="1696" spans="1:155" ht="13" hidden="1" customHeight="1">
      <c r="A1696" s="160" t="s">
        <v>2003</v>
      </c>
      <c r="C1696" s="160">
        <v>683822</v>
      </c>
      <c r="D1696" s="160">
        <v>33828</v>
      </c>
      <c r="E1696" s="160" t="s">
        <v>609</v>
      </c>
      <c r="H1696" s="162" t="s">
        <v>4066</v>
      </c>
      <c r="I1696" s="162" t="s">
        <v>4065</v>
      </c>
      <c r="J1696" s="160">
        <v>30</v>
      </c>
      <c r="K1696" s="161">
        <v>1</v>
      </c>
      <c r="AS1696" s="278"/>
      <c r="AT1696" s="278"/>
      <c r="AU1696" s="278"/>
      <c r="AV1696" s="278"/>
      <c r="AW1696" s="278"/>
      <c r="AX1696" s="278"/>
      <c r="AY1696" s="456"/>
      <c r="AZ1696" s="278"/>
      <c r="BA1696" s="278"/>
      <c r="BB1696" s="278"/>
      <c r="BC1696" s="278"/>
      <c r="BD1696" s="164"/>
      <c r="BE1696" s="164"/>
      <c r="BF1696" s="164"/>
      <c r="BG1696" s="164"/>
      <c r="BH1696" s="164"/>
      <c r="BI1696" s="164"/>
      <c r="BJ1696" s="165"/>
      <c r="BK1696" s="164"/>
      <c r="BL1696" s="165"/>
      <c r="BM1696" s="165"/>
      <c r="BN1696" s="165"/>
      <c r="BO1696" s="165"/>
      <c r="BP1696" s="165"/>
      <c r="BQ1696" s="165"/>
      <c r="BR1696" s="165"/>
      <c r="BS1696" s="284"/>
      <c r="BT1696" s="294"/>
      <c r="BU1696" s="294"/>
      <c r="BV1696" s="455"/>
      <c r="BW1696" s="294"/>
      <c r="BX1696" s="294"/>
      <c r="BY1696" s="294"/>
      <c r="BZ1696" s="294"/>
      <c r="CA1696" s="294"/>
      <c r="CB1696" s="455"/>
      <c r="CC1696" s="294"/>
      <c r="CD1696" s="294"/>
      <c r="CE1696" s="294"/>
      <c r="CF1696" s="455"/>
      <c r="CG1696" s="294"/>
      <c r="CH1696" s="294"/>
      <c r="CI1696" s="294"/>
      <c r="CJ1696" s="455"/>
      <c r="CK1696" s="294"/>
      <c r="CL1696" s="294"/>
      <c r="CM1696" s="294"/>
      <c r="CN1696" s="455"/>
      <c r="CO1696" s="294"/>
      <c r="CP1696" s="294"/>
      <c r="CQ1696" s="294"/>
      <c r="CR1696" s="455"/>
      <c r="CS1696" s="289"/>
      <c r="CT1696" s="279"/>
      <c r="CU1696" s="328"/>
      <c r="CV1696" s="328"/>
      <c r="CW1696" s="290"/>
      <c r="CX1696" s="289"/>
      <c r="CY1696" s="279"/>
      <c r="CZ1696" s="328"/>
      <c r="DA1696" s="328"/>
      <c r="DB1696" s="290"/>
      <c r="DC1696" s="289"/>
      <c r="DD1696" s="279"/>
      <c r="DE1696" s="328"/>
      <c r="DF1696" s="328"/>
      <c r="DG1696" s="290"/>
      <c r="DI1696" s="284"/>
      <c r="DP1696" s="165"/>
      <c r="DQ1696" s="165"/>
      <c r="DR1696" s="165"/>
      <c r="ED1696" s="165"/>
      <c r="EE1696" s="165"/>
      <c r="EF1696" s="165"/>
      <c r="EG1696" s="165"/>
      <c r="EH1696" s="166"/>
      <c r="EI1696" s="165"/>
      <c r="EJ1696" s="164"/>
      <c r="EK1696" s="164"/>
      <c r="EL1696" s="278"/>
      <c r="EM1696" s="278"/>
      <c r="EN1696" s="278"/>
      <c r="EO1696" s="278"/>
      <c r="EP1696" s="278"/>
      <c r="EQ1696" s="278"/>
      <c r="ER1696" s="165"/>
      <c r="ES1696" s="166"/>
      <c r="ET1696" s="166"/>
      <c r="EU1696" s="166"/>
      <c r="EV1696" s="166"/>
      <c r="EW1696" s="166"/>
      <c r="EX1696" s="284"/>
    </row>
    <row r="1697" spans="1:154" ht="13" hidden="1" customHeight="1">
      <c r="A1697" s="160" t="s">
        <v>2003</v>
      </c>
      <c r="B1697" s="160">
        <v>9186</v>
      </c>
      <c r="C1697" s="160">
        <v>543228</v>
      </c>
      <c r="D1697" s="160">
        <v>9627</v>
      </c>
      <c r="E1697" s="160" t="s">
        <v>129</v>
      </c>
      <c r="F1697" s="160" t="s">
        <v>129</v>
      </c>
      <c r="H1697" s="168" t="s">
        <v>127</v>
      </c>
      <c r="I1697" s="169" t="s">
        <v>12</v>
      </c>
      <c r="J1697" s="170">
        <v>36</v>
      </c>
      <c r="K1697" s="161">
        <v>2</v>
      </c>
      <c r="L1697" s="161" t="s">
        <v>837</v>
      </c>
      <c r="AS1697" s="278"/>
      <c r="AT1697" s="278"/>
      <c r="AU1697" s="278"/>
      <c r="AV1697" s="278"/>
      <c r="AW1697" s="278"/>
      <c r="AX1697" s="278"/>
      <c r="AY1697" s="456"/>
      <c r="AZ1697" s="278"/>
      <c r="BA1697" s="278"/>
      <c r="BB1697" s="278"/>
      <c r="BC1697" s="278"/>
      <c r="BD1697" s="164"/>
      <c r="BE1697" s="164"/>
      <c r="BF1697" s="164"/>
      <c r="BG1697" s="164"/>
      <c r="BH1697" s="164"/>
      <c r="BI1697" s="164"/>
      <c r="BJ1697" s="165"/>
      <c r="BK1697" s="164"/>
      <c r="BL1697" s="165"/>
      <c r="BM1697" s="165"/>
      <c r="BN1697" s="165"/>
      <c r="BO1697" s="165"/>
      <c r="BP1697" s="165"/>
      <c r="BQ1697" s="165"/>
      <c r="BR1697" s="165"/>
      <c r="BS1697" s="284"/>
      <c r="BT1697" s="294"/>
      <c r="BU1697" s="294"/>
      <c r="BV1697" s="455"/>
      <c r="BW1697" s="294"/>
      <c r="BX1697" s="294"/>
      <c r="BY1697" s="294"/>
      <c r="BZ1697" s="294"/>
      <c r="CA1697" s="294"/>
      <c r="CB1697" s="455"/>
      <c r="CC1697" s="294"/>
      <c r="CD1697" s="294"/>
      <c r="CE1697" s="294"/>
      <c r="CF1697" s="455"/>
      <c r="CG1697" s="294"/>
      <c r="CH1697" s="294"/>
      <c r="CI1697" s="294"/>
      <c r="CJ1697" s="455"/>
      <c r="CK1697" s="294"/>
      <c r="CL1697" s="294"/>
      <c r="CM1697" s="294"/>
      <c r="CN1697" s="455"/>
      <c r="CO1697" s="294"/>
      <c r="CP1697" s="294"/>
      <c r="CQ1697" s="294"/>
      <c r="CR1697" s="455"/>
      <c r="CS1697" s="289"/>
      <c r="CT1697" s="279"/>
      <c r="CU1697" s="328"/>
      <c r="CV1697" s="328"/>
      <c r="CW1697" s="290"/>
      <c r="CX1697" s="289"/>
      <c r="CY1697" s="279"/>
      <c r="CZ1697" s="328"/>
      <c r="DA1697" s="328"/>
      <c r="DB1697" s="290"/>
      <c r="DC1697" s="289"/>
      <c r="DD1697" s="279"/>
      <c r="DE1697" s="328"/>
      <c r="DF1697" s="328"/>
      <c r="DG1697" s="290"/>
      <c r="DH1697" s="294"/>
      <c r="DI1697" s="284"/>
      <c r="DP1697" s="165"/>
      <c r="DQ1697" s="165"/>
      <c r="DR1697" s="165"/>
      <c r="ED1697" s="165"/>
      <c r="EE1697" s="165"/>
      <c r="EF1697" s="165"/>
      <c r="EG1697" s="165"/>
      <c r="EH1697" s="166"/>
      <c r="EI1697" s="165"/>
      <c r="EJ1697" s="164"/>
      <c r="EK1697" s="164"/>
      <c r="EL1697" s="278"/>
      <c r="EM1697" s="278"/>
      <c r="EN1697" s="278"/>
      <c r="EO1697" s="278"/>
      <c r="EP1697" s="278"/>
      <c r="EQ1697" s="278"/>
      <c r="ER1697" s="165"/>
      <c r="ES1697" s="166"/>
      <c r="ET1697" s="166"/>
      <c r="EU1697" s="166"/>
      <c r="EV1697" s="166"/>
      <c r="EW1697" s="166"/>
      <c r="EX1697" s="284"/>
    </row>
    <row r="1698" spans="1:154" ht="13" hidden="1" customHeight="1">
      <c r="A1698" s="160" t="s">
        <v>2003</v>
      </c>
      <c r="B1698" s="160">
        <v>9098</v>
      </c>
      <c r="C1698" s="160">
        <v>518735</v>
      </c>
      <c r="D1698" s="160">
        <v>11368</v>
      </c>
      <c r="E1698" s="160" t="s">
        <v>438</v>
      </c>
      <c r="F1698" s="160" t="s">
        <v>438</v>
      </c>
      <c r="H1698" s="168" t="s">
        <v>362</v>
      </c>
      <c r="I1698" s="169" t="s">
        <v>363</v>
      </c>
      <c r="J1698" s="170">
        <v>35</v>
      </c>
      <c r="K1698" s="161">
        <v>2</v>
      </c>
      <c r="L1698" s="161" t="s">
        <v>2545</v>
      </c>
      <c r="AS1698" s="278"/>
      <c r="AT1698" s="278"/>
      <c r="AU1698" s="278"/>
      <c r="AV1698" s="278"/>
      <c r="AW1698" s="278"/>
      <c r="AX1698" s="278"/>
      <c r="AY1698" s="456"/>
      <c r="AZ1698" s="278"/>
      <c r="BA1698" s="278"/>
      <c r="BB1698" s="278"/>
      <c r="BC1698" s="278"/>
      <c r="BD1698" s="164"/>
      <c r="BE1698" s="164"/>
      <c r="BF1698" s="164"/>
      <c r="BG1698" s="164"/>
      <c r="BH1698" s="164"/>
      <c r="BI1698" s="164"/>
      <c r="BJ1698" s="165"/>
      <c r="BK1698" s="164"/>
      <c r="BL1698" s="165"/>
      <c r="BM1698" s="165"/>
      <c r="BN1698" s="165"/>
      <c r="BO1698" s="165"/>
      <c r="BP1698" s="165"/>
      <c r="BQ1698" s="165"/>
      <c r="BR1698" s="165"/>
      <c r="BS1698" s="284"/>
      <c r="BT1698" s="294"/>
      <c r="BU1698" s="294"/>
      <c r="BV1698" s="455"/>
      <c r="BW1698" s="294"/>
      <c r="BX1698" s="294"/>
      <c r="BY1698" s="294"/>
      <c r="BZ1698" s="294"/>
      <c r="CA1698" s="294"/>
      <c r="CB1698" s="455"/>
      <c r="CC1698" s="294"/>
      <c r="CD1698" s="294"/>
      <c r="CE1698" s="294"/>
      <c r="CF1698" s="455"/>
      <c r="CG1698" s="294"/>
      <c r="CH1698" s="294"/>
      <c r="CI1698" s="294"/>
      <c r="CJ1698" s="455"/>
      <c r="CK1698" s="294"/>
      <c r="CL1698" s="294"/>
      <c r="CM1698" s="294"/>
      <c r="CN1698" s="455"/>
      <c r="CO1698" s="294"/>
      <c r="CP1698" s="294"/>
      <c r="CQ1698" s="294"/>
      <c r="CR1698" s="455"/>
      <c r="CS1698" s="289"/>
      <c r="CT1698" s="279"/>
      <c r="CU1698" s="328"/>
      <c r="CV1698" s="328"/>
      <c r="CW1698" s="290"/>
      <c r="CX1698" s="289"/>
      <c r="CY1698" s="279"/>
      <c r="CZ1698" s="328"/>
      <c r="DA1698" s="328"/>
      <c r="DB1698" s="290"/>
      <c r="DC1698" s="289"/>
      <c r="DD1698" s="279"/>
      <c r="DE1698" s="328"/>
      <c r="DF1698" s="328"/>
      <c r="DG1698" s="290"/>
      <c r="DH1698" s="294"/>
      <c r="DI1698" s="284"/>
      <c r="DP1698" s="165"/>
      <c r="DQ1698" s="165"/>
      <c r="DR1698" s="165"/>
      <c r="ED1698" s="165"/>
      <c r="EE1698" s="165"/>
      <c r="EF1698" s="165"/>
      <c r="EG1698" s="165"/>
      <c r="EH1698" s="166"/>
      <c r="EI1698" s="165"/>
      <c r="EJ1698" s="164"/>
      <c r="EK1698" s="164"/>
      <c r="EL1698" s="278"/>
      <c r="EM1698" s="278"/>
      <c r="EN1698" s="278"/>
      <c r="EO1698" s="278"/>
      <c r="EP1698" s="278"/>
      <c r="EQ1698" s="278"/>
      <c r="ER1698" s="165"/>
      <c r="ES1698" s="166"/>
      <c r="ET1698" s="166"/>
      <c r="EU1698" s="166"/>
      <c r="EV1698" s="166"/>
      <c r="EW1698" s="166"/>
      <c r="EX1698" s="284"/>
    </row>
    <row r="1699" spans="1:154" ht="13" hidden="1" customHeight="1">
      <c r="A1699" s="160" t="s">
        <v>2003</v>
      </c>
      <c r="B1699" s="160">
        <v>9766</v>
      </c>
      <c r="C1699" s="160">
        <v>592200</v>
      </c>
      <c r="D1699" s="160">
        <v>12510</v>
      </c>
      <c r="E1699" s="160" t="s">
        <v>2177</v>
      </c>
      <c r="F1699" s="160" t="s">
        <v>2177</v>
      </c>
      <c r="H1699" s="168" t="s">
        <v>857</v>
      </c>
      <c r="I1699" s="169" t="s">
        <v>858</v>
      </c>
      <c r="J1699" s="170">
        <v>35</v>
      </c>
      <c r="K1699" s="161">
        <v>2</v>
      </c>
      <c r="L1699" s="161" t="s">
        <v>837</v>
      </c>
      <c r="AS1699" s="278"/>
      <c r="AT1699" s="278"/>
      <c r="AU1699" s="278"/>
      <c r="AV1699" s="278"/>
      <c r="AW1699" s="278"/>
      <c r="AX1699" s="278"/>
      <c r="AY1699" s="456"/>
      <c r="AZ1699" s="278"/>
      <c r="BA1699" s="278"/>
      <c r="BB1699" s="278"/>
      <c r="BC1699" s="278"/>
      <c r="BD1699" s="164"/>
      <c r="BE1699" s="164"/>
      <c r="BF1699" s="164"/>
      <c r="BG1699" s="164"/>
      <c r="BH1699" s="164"/>
      <c r="BI1699" s="164"/>
      <c r="BJ1699" s="165"/>
      <c r="BK1699" s="164"/>
      <c r="BL1699" s="165"/>
      <c r="BM1699" s="165"/>
      <c r="BN1699" s="165"/>
      <c r="BO1699" s="165"/>
      <c r="BP1699" s="165"/>
      <c r="BQ1699" s="165"/>
      <c r="BR1699" s="165"/>
      <c r="BS1699" s="284"/>
      <c r="BT1699" s="294"/>
      <c r="BU1699" s="294"/>
      <c r="BV1699" s="455"/>
      <c r="BW1699" s="294"/>
      <c r="BX1699" s="294"/>
      <c r="BY1699" s="294"/>
      <c r="BZ1699" s="294"/>
      <c r="CA1699" s="294"/>
      <c r="CB1699" s="455"/>
      <c r="CC1699" s="294"/>
      <c r="CD1699" s="294"/>
      <c r="CE1699" s="294"/>
      <c r="CF1699" s="455"/>
      <c r="CG1699" s="294"/>
      <c r="CH1699" s="294"/>
      <c r="CI1699" s="294"/>
      <c r="CJ1699" s="455"/>
      <c r="CK1699" s="294"/>
      <c r="CL1699" s="294"/>
      <c r="CM1699" s="294"/>
      <c r="CN1699" s="455"/>
      <c r="CO1699" s="294"/>
      <c r="CP1699" s="294"/>
      <c r="CQ1699" s="294"/>
      <c r="CR1699" s="455"/>
      <c r="CS1699" s="289"/>
      <c r="CT1699" s="279"/>
      <c r="CU1699" s="328"/>
      <c r="CV1699" s="328"/>
      <c r="CW1699" s="290"/>
      <c r="CX1699" s="289"/>
      <c r="CY1699" s="279"/>
      <c r="CZ1699" s="328"/>
      <c r="DA1699" s="328"/>
      <c r="DB1699" s="290"/>
      <c r="DC1699" s="289"/>
      <c r="DD1699" s="279"/>
      <c r="DE1699" s="328"/>
      <c r="DF1699" s="328"/>
      <c r="DG1699" s="290"/>
      <c r="DH1699" s="294"/>
      <c r="DI1699" s="284"/>
      <c r="DP1699" s="165"/>
      <c r="DQ1699" s="165"/>
      <c r="DR1699" s="165"/>
      <c r="ED1699" s="165"/>
      <c r="EE1699" s="165"/>
      <c r="EF1699" s="165"/>
      <c r="EG1699" s="165"/>
      <c r="EH1699" s="166"/>
      <c r="EI1699" s="165"/>
      <c r="EJ1699" s="164"/>
      <c r="EK1699" s="164"/>
      <c r="EL1699" s="278"/>
      <c r="EM1699" s="278"/>
      <c r="EN1699" s="278"/>
      <c r="EO1699" s="278"/>
      <c r="EP1699" s="278"/>
      <c r="EQ1699" s="278"/>
      <c r="ER1699" s="165"/>
      <c r="ES1699" s="166"/>
      <c r="ET1699" s="166"/>
      <c r="EU1699" s="166"/>
      <c r="EV1699" s="166"/>
      <c r="EW1699" s="166"/>
      <c r="EX1699" s="284"/>
    </row>
    <row r="1700" spans="1:154" ht="13" hidden="1" customHeight="1">
      <c r="A1700" s="160" t="s">
        <v>2003</v>
      </c>
      <c r="B1700" s="160">
        <v>9570</v>
      </c>
      <c r="C1700" s="160">
        <v>608596</v>
      </c>
      <c r="D1700" s="160">
        <v>13499</v>
      </c>
      <c r="E1700" s="160" t="s">
        <v>2177</v>
      </c>
      <c r="F1700" s="160" t="s">
        <v>2177</v>
      </c>
      <c r="H1700" s="168" t="s">
        <v>159</v>
      </c>
      <c r="I1700" s="169" t="s">
        <v>248</v>
      </c>
      <c r="J1700" s="170">
        <v>33</v>
      </c>
      <c r="K1700" s="161">
        <v>2</v>
      </c>
      <c r="L1700" s="161" t="s">
        <v>837</v>
      </c>
      <c r="AS1700" s="278"/>
      <c r="AT1700" s="278"/>
      <c r="AU1700" s="278"/>
      <c r="AV1700" s="278"/>
      <c r="AW1700" s="278"/>
      <c r="AX1700" s="278"/>
      <c r="AY1700" s="456"/>
      <c r="AZ1700" s="278"/>
      <c r="BA1700" s="278"/>
      <c r="BB1700" s="278"/>
      <c r="BC1700" s="278"/>
      <c r="BD1700" s="164"/>
      <c r="BE1700" s="164"/>
      <c r="BF1700" s="164"/>
      <c r="BG1700" s="164"/>
      <c r="BH1700" s="164"/>
      <c r="BI1700" s="164"/>
      <c r="BJ1700" s="165"/>
      <c r="BK1700" s="164"/>
      <c r="BL1700" s="165"/>
      <c r="BM1700" s="165"/>
      <c r="BN1700" s="165"/>
      <c r="BO1700" s="165"/>
      <c r="BP1700" s="165"/>
      <c r="BQ1700" s="165"/>
      <c r="BR1700" s="165"/>
      <c r="BS1700" s="284"/>
      <c r="BT1700" s="294"/>
      <c r="BU1700" s="294"/>
      <c r="BV1700" s="455"/>
      <c r="BW1700" s="294"/>
      <c r="BX1700" s="294"/>
      <c r="BY1700" s="294"/>
      <c r="BZ1700" s="294"/>
      <c r="CA1700" s="294"/>
      <c r="CB1700" s="455"/>
      <c r="CC1700" s="294"/>
      <c r="CD1700" s="294"/>
      <c r="CE1700" s="294"/>
      <c r="CF1700" s="455"/>
      <c r="CG1700" s="294"/>
      <c r="CH1700" s="294"/>
      <c r="CI1700" s="294"/>
      <c r="CJ1700" s="455"/>
      <c r="CK1700" s="294"/>
      <c r="CL1700" s="294"/>
      <c r="CM1700" s="294"/>
      <c r="CN1700" s="455"/>
      <c r="CO1700" s="294"/>
      <c r="CP1700" s="294"/>
      <c r="CQ1700" s="294"/>
      <c r="CR1700" s="455"/>
      <c r="CS1700" s="289"/>
      <c r="CT1700" s="279"/>
      <c r="CU1700" s="328"/>
      <c r="CV1700" s="328"/>
      <c r="CW1700" s="290"/>
      <c r="CX1700" s="289"/>
      <c r="CY1700" s="279"/>
      <c r="CZ1700" s="328"/>
      <c r="DA1700" s="328"/>
      <c r="DB1700" s="290"/>
      <c r="DC1700" s="289"/>
      <c r="DD1700" s="279"/>
      <c r="DE1700" s="328"/>
      <c r="DF1700" s="328"/>
      <c r="DG1700" s="290"/>
      <c r="DH1700" s="294"/>
      <c r="DI1700" s="284"/>
      <c r="DP1700" s="165"/>
      <c r="DQ1700" s="165"/>
      <c r="DR1700" s="165"/>
      <c r="ED1700" s="165"/>
      <c r="EE1700" s="165"/>
      <c r="EF1700" s="165"/>
      <c r="EG1700" s="165"/>
      <c r="EH1700" s="166"/>
      <c r="EI1700" s="165"/>
      <c r="EJ1700" s="164"/>
      <c r="EK1700" s="164"/>
      <c r="EL1700" s="278"/>
      <c r="EM1700" s="278"/>
      <c r="EN1700" s="278"/>
      <c r="EO1700" s="278"/>
      <c r="EP1700" s="278"/>
      <c r="EQ1700" s="278"/>
      <c r="ER1700" s="165"/>
      <c r="ES1700" s="166"/>
      <c r="ET1700" s="166"/>
      <c r="EU1700" s="166"/>
      <c r="EV1700" s="166"/>
      <c r="EW1700" s="166"/>
      <c r="EX1700" s="284"/>
    </row>
    <row r="1701" spans="1:154" ht="13" hidden="1" customHeight="1">
      <c r="A1701" s="160" t="s">
        <v>2003</v>
      </c>
      <c r="B1701" s="160">
        <v>11161</v>
      </c>
      <c r="C1701" s="160">
        <v>621529</v>
      </c>
      <c r="D1701" s="160">
        <v>14412</v>
      </c>
      <c r="E1701" s="160" t="s">
        <v>345</v>
      </c>
      <c r="F1701" s="160" t="s">
        <v>345</v>
      </c>
      <c r="H1701" s="162" t="s">
        <v>303</v>
      </c>
      <c r="I1701" s="162" t="s">
        <v>536</v>
      </c>
      <c r="J1701" s="161">
        <v>33</v>
      </c>
      <c r="K1701" s="161">
        <v>2</v>
      </c>
      <c r="L1701" s="161" t="s">
        <v>837</v>
      </c>
      <c r="AS1701" s="278"/>
      <c r="AT1701" s="278"/>
      <c r="AU1701" s="278"/>
      <c r="AV1701" s="278"/>
      <c r="AW1701" s="278"/>
      <c r="AX1701" s="278"/>
      <c r="AY1701" s="456"/>
      <c r="AZ1701" s="278"/>
      <c r="BA1701" s="278"/>
      <c r="BB1701" s="278"/>
      <c r="BC1701" s="278"/>
      <c r="BD1701" s="164"/>
      <c r="BE1701" s="164"/>
      <c r="BF1701" s="164"/>
      <c r="BG1701" s="164"/>
      <c r="BH1701" s="164"/>
      <c r="BI1701" s="164"/>
      <c r="BJ1701" s="165"/>
      <c r="BK1701" s="164"/>
      <c r="BL1701" s="165"/>
      <c r="BM1701" s="165"/>
      <c r="BN1701" s="165"/>
      <c r="BO1701" s="165"/>
      <c r="BP1701" s="165"/>
      <c r="BQ1701" s="165"/>
      <c r="BR1701" s="165"/>
      <c r="BS1701" s="284"/>
      <c r="BT1701" s="294"/>
      <c r="BU1701" s="294"/>
      <c r="BV1701" s="455"/>
      <c r="BW1701" s="294"/>
      <c r="BX1701" s="294"/>
      <c r="BY1701" s="294"/>
      <c r="BZ1701" s="294"/>
      <c r="CA1701" s="294"/>
      <c r="CB1701" s="455"/>
      <c r="CC1701" s="294"/>
      <c r="CD1701" s="294"/>
      <c r="CE1701" s="294"/>
      <c r="CF1701" s="455"/>
      <c r="CG1701" s="294"/>
      <c r="CH1701" s="294"/>
      <c r="CI1701" s="294"/>
      <c r="CJ1701" s="455"/>
      <c r="CK1701" s="294"/>
      <c r="CL1701" s="294"/>
      <c r="CM1701" s="294"/>
      <c r="CN1701" s="455"/>
      <c r="CO1701" s="294"/>
      <c r="CP1701" s="294"/>
      <c r="CQ1701" s="294"/>
      <c r="CR1701" s="455"/>
      <c r="CS1701" s="289"/>
      <c r="CT1701" s="279"/>
      <c r="CU1701" s="328"/>
      <c r="CV1701" s="328"/>
      <c r="CW1701" s="290"/>
      <c r="CX1701" s="289"/>
      <c r="CY1701" s="279"/>
      <c r="CZ1701" s="328"/>
      <c r="DA1701" s="328"/>
      <c r="DB1701" s="290"/>
      <c r="DC1701" s="289"/>
      <c r="DD1701" s="279"/>
      <c r="DE1701" s="328"/>
      <c r="DF1701" s="328"/>
      <c r="DG1701" s="290"/>
      <c r="DH1701" s="294"/>
      <c r="DI1701" s="284"/>
      <c r="DP1701" s="165"/>
      <c r="DQ1701" s="165"/>
      <c r="DR1701" s="165"/>
      <c r="ED1701" s="165"/>
      <c r="EE1701" s="165"/>
      <c r="EF1701" s="165"/>
      <c r="EG1701" s="165"/>
      <c r="EH1701" s="166"/>
      <c r="EI1701" s="165"/>
      <c r="EJ1701" s="164"/>
      <c r="EK1701" s="164"/>
      <c r="EL1701" s="278"/>
      <c r="EM1701" s="278"/>
      <c r="EN1701" s="278"/>
      <c r="EO1701" s="278"/>
      <c r="EP1701" s="278"/>
      <c r="EQ1701" s="278"/>
      <c r="ER1701" s="165"/>
      <c r="ES1701" s="166"/>
      <c r="ET1701" s="166"/>
      <c r="EU1701" s="166"/>
      <c r="EV1701" s="166"/>
      <c r="EW1701" s="166"/>
      <c r="EX1701" s="284"/>
    </row>
    <row r="1702" spans="1:154" ht="13" hidden="1" customHeight="1">
      <c r="A1702" s="160" t="s">
        <v>2003</v>
      </c>
      <c r="B1702" s="160">
        <v>10555</v>
      </c>
      <c r="C1702" s="160">
        <v>595284</v>
      </c>
      <c r="D1702" s="160">
        <v>14942</v>
      </c>
      <c r="E1702" s="160" t="s">
        <v>2177</v>
      </c>
      <c r="F1702" s="160" t="s">
        <v>2177</v>
      </c>
      <c r="H1702" s="168" t="s">
        <v>973</v>
      </c>
      <c r="I1702" s="169" t="s">
        <v>136</v>
      </c>
      <c r="J1702" s="170">
        <v>32</v>
      </c>
      <c r="K1702" s="161">
        <v>2</v>
      </c>
      <c r="L1702" s="161" t="s">
        <v>2545</v>
      </c>
      <c r="AS1702" s="278"/>
      <c r="AT1702" s="278"/>
      <c r="AU1702" s="278"/>
      <c r="AV1702" s="278"/>
      <c r="AW1702" s="278"/>
      <c r="AX1702" s="278"/>
      <c r="AY1702" s="456"/>
      <c r="AZ1702" s="278"/>
      <c r="BA1702" s="278"/>
      <c r="BB1702" s="278"/>
      <c r="BC1702" s="278"/>
      <c r="BD1702" s="164"/>
      <c r="BE1702" s="164"/>
      <c r="BF1702" s="164"/>
      <c r="BG1702" s="164"/>
      <c r="BH1702" s="164"/>
      <c r="BI1702" s="164"/>
      <c r="BJ1702" s="165"/>
      <c r="BK1702" s="164"/>
      <c r="BL1702" s="165"/>
      <c r="BM1702" s="165"/>
      <c r="BN1702" s="165"/>
      <c r="BO1702" s="165"/>
      <c r="BP1702" s="165"/>
      <c r="BQ1702" s="165"/>
      <c r="BR1702" s="165"/>
      <c r="BS1702" s="284"/>
      <c r="BT1702" s="294"/>
      <c r="BU1702" s="294"/>
      <c r="BV1702" s="455"/>
      <c r="BW1702" s="294"/>
      <c r="BX1702" s="294"/>
      <c r="BY1702" s="294"/>
      <c r="BZ1702" s="294"/>
      <c r="CA1702" s="294"/>
      <c r="CB1702" s="455"/>
      <c r="CC1702" s="294"/>
      <c r="CD1702" s="294"/>
      <c r="CE1702" s="294"/>
      <c r="CF1702" s="455"/>
      <c r="CG1702" s="294"/>
      <c r="CH1702" s="294"/>
      <c r="CI1702" s="294"/>
      <c r="CJ1702" s="455"/>
      <c r="CK1702" s="294"/>
      <c r="CL1702" s="294"/>
      <c r="CM1702" s="294"/>
      <c r="CN1702" s="455"/>
      <c r="CO1702" s="294"/>
      <c r="CP1702" s="294"/>
      <c r="CQ1702" s="294"/>
      <c r="CR1702" s="455"/>
      <c r="CS1702" s="289"/>
      <c r="CT1702" s="279"/>
      <c r="CU1702" s="328"/>
      <c r="CV1702" s="328"/>
      <c r="CW1702" s="290"/>
      <c r="CX1702" s="289"/>
      <c r="CY1702" s="279"/>
      <c r="CZ1702" s="328"/>
      <c r="DA1702" s="328"/>
      <c r="DB1702" s="290"/>
      <c r="DC1702" s="289"/>
      <c r="DD1702" s="279"/>
      <c r="DE1702" s="328"/>
      <c r="DF1702" s="328"/>
      <c r="DG1702" s="290"/>
      <c r="DH1702" s="294"/>
      <c r="DI1702" s="284"/>
      <c r="DP1702" s="165"/>
      <c r="DQ1702" s="165"/>
      <c r="DR1702" s="165"/>
      <c r="ED1702" s="165"/>
      <c r="EE1702" s="165"/>
      <c r="EF1702" s="165"/>
      <c r="EG1702" s="165"/>
      <c r="EH1702" s="166"/>
      <c r="EI1702" s="165"/>
      <c r="EJ1702" s="164"/>
      <c r="EK1702" s="164"/>
      <c r="EL1702" s="278"/>
      <c r="EM1702" s="278"/>
      <c r="EN1702" s="278"/>
      <c r="EO1702" s="278"/>
      <c r="EP1702" s="278"/>
      <c r="EQ1702" s="278"/>
      <c r="ER1702" s="165"/>
      <c r="ES1702" s="166"/>
      <c r="ET1702" s="166"/>
      <c r="EU1702" s="166"/>
      <c r="EV1702" s="166"/>
      <c r="EW1702" s="166"/>
      <c r="EX1702" s="284"/>
    </row>
    <row r="1703" spans="1:154" ht="13" hidden="1" customHeight="1">
      <c r="A1703" s="160" t="s">
        <v>2003</v>
      </c>
      <c r="B1703" s="160">
        <v>9885</v>
      </c>
      <c r="C1703" s="160">
        <v>656577</v>
      </c>
      <c r="D1703" s="160">
        <v>17276</v>
      </c>
      <c r="E1703" s="160" t="s">
        <v>2178</v>
      </c>
      <c r="F1703" s="160" t="s">
        <v>2178</v>
      </c>
      <c r="H1703" s="162" t="s">
        <v>279</v>
      </c>
      <c r="I1703" s="162" t="s">
        <v>277</v>
      </c>
      <c r="J1703" s="161">
        <v>28</v>
      </c>
      <c r="K1703" s="161">
        <v>2</v>
      </c>
      <c r="L1703" s="161" t="s">
        <v>837</v>
      </c>
      <c r="AS1703" s="278"/>
      <c r="AT1703" s="278"/>
      <c r="AU1703" s="278"/>
      <c r="AV1703" s="278"/>
      <c r="AW1703" s="278"/>
      <c r="AX1703" s="278"/>
      <c r="AY1703" s="456"/>
      <c r="AZ1703" s="278"/>
      <c r="BA1703" s="278"/>
      <c r="BB1703" s="278"/>
      <c r="BC1703" s="278"/>
      <c r="BD1703" s="164"/>
      <c r="BE1703" s="164"/>
      <c r="BF1703" s="164"/>
      <c r="BG1703" s="164"/>
      <c r="BH1703" s="164"/>
      <c r="BI1703" s="164"/>
      <c r="BJ1703" s="165"/>
      <c r="BK1703" s="164"/>
      <c r="BL1703" s="165"/>
      <c r="BM1703" s="165"/>
      <c r="BN1703" s="165"/>
      <c r="BO1703" s="165"/>
      <c r="BP1703" s="165"/>
      <c r="BQ1703" s="165"/>
      <c r="BR1703" s="165"/>
      <c r="BS1703" s="284"/>
      <c r="BT1703" s="294"/>
      <c r="BU1703" s="294"/>
      <c r="BV1703" s="455"/>
      <c r="BW1703" s="294"/>
      <c r="BX1703" s="294"/>
      <c r="BY1703" s="294"/>
      <c r="BZ1703" s="294"/>
      <c r="CA1703" s="294"/>
      <c r="CB1703" s="455"/>
      <c r="CC1703" s="294"/>
      <c r="CD1703" s="294"/>
      <c r="CE1703" s="294"/>
      <c r="CF1703" s="455"/>
      <c r="CG1703" s="294"/>
      <c r="CH1703" s="294"/>
      <c r="CI1703" s="294"/>
      <c r="CJ1703" s="455"/>
      <c r="CK1703" s="294"/>
      <c r="CL1703" s="294"/>
      <c r="CM1703" s="294"/>
      <c r="CN1703" s="455"/>
      <c r="CO1703" s="294"/>
      <c r="CP1703" s="294"/>
      <c r="CQ1703" s="294"/>
      <c r="CR1703" s="455"/>
      <c r="CS1703" s="289"/>
      <c r="CT1703" s="279"/>
      <c r="CU1703" s="328"/>
      <c r="CV1703" s="328"/>
      <c r="CW1703" s="290"/>
      <c r="CX1703" s="289"/>
      <c r="CY1703" s="279"/>
      <c r="CZ1703" s="328"/>
      <c r="DA1703" s="328"/>
      <c r="DB1703" s="290"/>
      <c r="DC1703" s="289"/>
      <c r="DD1703" s="279"/>
      <c r="DE1703" s="328"/>
      <c r="DF1703" s="328"/>
      <c r="DG1703" s="290"/>
      <c r="DH1703" s="294"/>
      <c r="DI1703" s="284"/>
      <c r="DP1703" s="165"/>
      <c r="DQ1703" s="165"/>
      <c r="DR1703" s="165"/>
      <c r="ED1703" s="165"/>
      <c r="EE1703" s="165"/>
      <c r="EF1703" s="165"/>
      <c r="EG1703" s="165"/>
      <c r="EH1703" s="166"/>
      <c r="EI1703" s="165"/>
      <c r="EJ1703" s="164"/>
      <c r="EK1703" s="164"/>
      <c r="EL1703" s="278"/>
      <c r="EM1703" s="278"/>
      <c r="EN1703" s="278"/>
      <c r="EO1703" s="278"/>
      <c r="EP1703" s="278"/>
      <c r="EQ1703" s="278"/>
      <c r="ER1703" s="165"/>
      <c r="ES1703" s="166"/>
      <c r="ET1703" s="166"/>
      <c r="EU1703" s="166"/>
      <c r="EV1703" s="166"/>
      <c r="EW1703" s="166"/>
      <c r="EX1703" s="284"/>
    </row>
    <row r="1704" spans="1:154" ht="13" hidden="1" customHeight="1">
      <c r="A1704" s="160" t="s">
        <v>2003</v>
      </c>
      <c r="B1704" s="160">
        <v>11898</v>
      </c>
      <c r="C1704" s="160">
        <v>656883</v>
      </c>
      <c r="D1704" s="160">
        <v>17837</v>
      </c>
      <c r="E1704" s="160" t="s">
        <v>2177</v>
      </c>
      <c r="F1704" s="160" t="s">
        <v>2177</v>
      </c>
      <c r="H1704" s="162" t="s">
        <v>2328</v>
      </c>
      <c r="I1704" s="162" t="s">
        <v>2329</v>
      </c>
      <c r="J1704" s="161">
        <v>28</v>
      </c>
      <c r="K1704" s="161">
        <v>2</v>
      </c>
      <c r="L1704" s="161" t="s">
        <v>837</v>
      </c>
      <c r="AS1704" s="278"/>
      <c r="AT1704" s="278"/>
      <c r="AU1704" s="278"/>
      <c r="AV1704" s="278"/>
      <c r="AW1704" s="278"/>
      <c r="AX1704" s="278"/>
      <c r="AY1704" s="456"/>
      <c r="AZ1704" s="278"/>
      <c r="BA1704" s="278"/>
      <c r="BB1704" s="278"/>
      <c r="BC1704" s="278"/>
      <c r="BD1704" s="164"/>
      <c r="BE1704" s="164"/>
      <c r="BF1704" s="164"/>
      <c r="BG1704" s="164"/>
      <c r="BH1704" s="164"/>
      <c r="BI1704" s="164"/>
      <c r="BJ1704" s="165"/>
      <c r="BK1704" s="164"/>
      <c r="BL1704" s="165"/>
      <c r="BM1704" s="165"/>
      <c r="BN1704" s="165"/>
      <c r="BO1704" s="165"/>
      <c r="BP1704" s="165"/>
      <c r="BQ1704" s="165"/>
      <c r="BR1704" s="165"/>
      <c r="BS1704" s="284"/>
      <c r="BT1704" s="294"/>
      <c r="BU1704" s="294"/>
      <c r="BV1704" s="455"/>
      <c r="BW1704" s="294"/>
      <c r="BX1704" s="294"/>
      <c r="BY1704" s="294"/>
      <c r="BZ1704" s="294"/>
      <c r="CA1704" s="294"/>
      <c r="CB1704" s="455"/>
      <c r="CC1704" s="294"/>
      <c r="CD1704" s="294"/>
      <c r="CE1704" s="294"/>
      <c r="CF1704" s="455"/>
      <c r="CG1704" s="294"/>
      <c r="CH1704" s="294"/>
      <c r="CI1704" s="294"/>
      <c r="CJ1704" s="455"/>
      <c r="CK1704" s="294"/>
      <c r="CL1704" s="294"/>
      <c r="CM1704" s="294"/>
      <c r="CN1704" s="455"/>
      <c r="CO1704" s="294"/>
      <c r="CP1704" s="294"/>
      <c r="CQ1704" s="294"/>
      <c r="CR1704" s="455"/>
      <c r="CS1704" s="289"/>
      <c r="CT1704" s="279"/>
      <c r="CU1704" s="328"/>
      <c r="CV1704" s="328"/>
      <c r="CW1704" s="290"/>
      <c r="CX1704" s="289"/>
      <c r="CY1704" s="279"/>
      <c r="CZ1704" s="328"/>
      <c r="DA1704" s="328"/>
      <c r="DB1704" s="290"/>
      <c r="DC1704" s="289"/>
      <c r="DD1704" s="279"/>
      <c r="DE1704" s="328"/>
      <c r="DF1704" s="328"/>
      <c r="DG1704" s="290"/>
      <c r="DH1704" s="294"/>
      <c r="DI1704" s="284"/>
      <c r="DP1704" s="165"/>
      <c r="DQ1704" s="165"/>
      <c r="DR1704" s="165"/>
      <c r="ED1704" s="165"/>
      <c r="EE1704" s="165"/>
      <c r="EF1704" s="165"/>
      <c r="EG1704" s="165"/>
      <c r="EH1704" s="166"/>
      <c r="EI1704" s="165"/>
      <c r="EJ1704" s="164"/>
      <c r="EK1704" s="164"/>
      <c r="EL1704" s="278"/>
      <c r="EM1704" s="278"/>
      <c r="EN1704" s="278"/>
      <c r="EO1704" s="278"/>
      <c r="EP1704" s="278"/>
      <c r="EQ1704" s="278"/>
      <c r="ER1704" s="165"/>
      <c r="ES1704" s="166"/>
      <c r="ET1704" s="166"/>
      <c r="EU1704" s="166"/>
      <c r="EV1704" s="166"/>
      <c r="EW1704" s="166"/>
      <c r="EX1704" s="284"/>
    </row>
    <row r="1705" spans="1:154" ht="13" hidden="1" customHeight="1">
      <c r="A1705" s="160" t="s">
        <v>2003</v>
      </c>
      <c r="B1705" s="160">
        <v>11201</v>
      </c>
      <c r="C1705" s="160">
        <v>664874</v>
      </c>
      <c r="D1705" s="160">
        <v>18887</v>
      </c>
      <c r="E1705" s="160" t="s">
        <v>598</v>
      </c>
      <c r="F1705" s="160" t="s">
        <v>598</v>
      </c>
      <c r="H1705" s="162" t="s">
        <v>2362</v>
      </c>
      <c r="I1705" s="162" t="s">
        <v>2363</v>
      </c>
      <c r="J1705" s="161">
        <v>30</v>
      </c>
      <c r="K1705" s="161">
        <v>2</v>
      </c>
      <c r="L1705" s="161" t="s">
        <v>837</v>
      </c>
      <c r="AS1705" s="278"/>
      <c r="AT1705" s="278"/>
      <c r="AU1705" s="278"/>
      <c r="AV1705" s="278"/>
      <c r="AW1705" s="278"/>
      <c r="AX1705" s="278"/>
      <c r="AY1705" s="456"/>
      <c r="AZ1705" s="278"/>
      <c r="BA1705" s="278"/>
      <c r="BB1705" s="278"/>
      <c r="BC1705" s="278"/>
      <c r="BD1705" s="164"/>
      <c r="BE1705" s="164"/>
      <c r="BF1705" s="164"/>
      <c r="BG1705" s="164"/>
      <c r="BH1705" s="164"/>
      <c r="BI1705" s="164"/>
      <c r="BJ1705" s="165"/>
      <c r="BK1705" s="164"/>
      <c r="BL1705" s="165"/>
      <c r="BM1705" s="165"/>
      <c r="BN1705" s="165"/>
      <c r="BO1705" s="165"/>
      <c r="BP1705" s="165"/>
      <c r="BQ1705" s="165"/>
      <c r="BR1705" s="165"/>
      <c r="BS1705" s="284"/>
      <c r="BT1705" s="294"/>
      <c r="BU1705" s="294"/>
      <c r="BV1705" s="455"/>
      <c r="BW1705" s="294"/>
      <c r="BX1705" s="294"/>
      <c r="BY1705" s="294"/>
      <c r="BZ1705" s="294"/>
      <c r="CA1705" s="294"/>
      <c r="CB1705" s="455"/>
      <c r="CC1705" s="294"/>
      <c r="CD1705" s="294"/>
      <c r="CE1705" s="294"/>
      <c r="CF1705" s="455"/>
      <c r="CG1705" s="294"/>
      <c r="CH1705" s="294"/>
      <c r="CI1705" s="294"/>
      <c r="CJ1705" s="455"/>
      <c r="CK1705" s="294"/>
      <c r="CL1705" s="294"/>
      <c r="CM1705" s="294"/>
      <c r="CN1705" s="455"/>
      <c r="CO1705" s="294"/>
      <c r="CP1705" s="294"/>
      <c r="CQ1705" s="294"/>
      <c r="CR1705" s="455"/>
      <c r="CS1705" s="289"/>
      <c r="CT1705" s="279"/>
      <c r="CU1705" s="328"/>
      <c r="CV1705" s="328"/>
      <c r="CW1705" s="290"/>
      <c r="CX1705" s="289"/>
      <c r="CY1705" s="279"/>
      <c r="CZ1705" s="328"/>
      <c r="DA1705" s="328"/>
      <c r="DB1705" s="290"/>
      <c r="DC1705" s="289"/>
      <c r="DD1705" s="279"/>
      <c r="DE1705" s="328"/>
      <c r="DF1705" s="328"/>
      <c r="DG1705" s="290"/>
      <c r="DH1705" s="294"/>
      <c r="DI1705" s="284"/>
      <c r="DP1705" s="165"/>
      <c r="DQ1705" s="165"/>
      <c r="DR1705" s="165"/>
      <c r="ED1705" s="165"/>
      <c r="EE1705" s="165"/>
      <c r="EF1705" s="165"/>
      <c r="EG1705" s="165"/>
      <c r="EH1705" s="166"/>
      <c r="EI1705" s="165"/>
      <c r="EJ1705" s="164"/>
      <c r="EK1705" s="164"/>
      <c r="EL1705" s="278"/>
      <c r="EM1705" s="278"/>
      <c r="EN1705" s="278"/>
      <c r="EO1705" s="278"/>
      <c r="EP1705" s="278"/>
      <c r="EQ1705" s="278"/>
      <c r="ER1705" s="165"/>
      <c r="ES1705" s="166"/>
      <c r="ET1705" s="166"/>
      <c r="EU1705" s="166"/>
      <c r="EV1705" s="166"/>
      <c r="EW1705" s="166"/>
      <c r="EX1705" s="284"/>
    </row>
    <row r="1706" spans="1:154" ht="13" hidden="1" customHeight="1">
      <c r="A1706" s="160" t="s">
        <v>2003</v>
      </c>
      <c r="B1706" s="160">
        <v>12070</v>
      </c>
      <c r="C1706" s="160">
        <v>661531</v>
      </c>
      <c r="D1706" s="160">
        <v>19422</v>
      </c>
      <c r="E1706" s="160" t="s">
        <v>470</v>
      </c>
      <c r="F1706" s="160" t="s">
        <v>470</v>
      </c>
      <c r="H1706" s="162" t="s">
        <v>2890</v>
      </c>
      <c r="I1706" s="162" t="s">
        <v>155</v>
      </c>
      <c r="J1706" s="160">
        <v>29</v>
      </c>
      <c r="K1706" s="161">
        <v>2</v>
      </c>
      <c r="L1706" s="161" t="s">
        <v>837</v>
      </c>
      <c r="AS1706" s="278"/>
      <c r="AT1706" s="278"/>
      <c r="AU1706" s="278"/>
      <c r="AV1706" s="278"/>
      <c r="AW1706" s="278"/>
      <c r="AX1706" s="278"/>
      <c r="AY1706" s="456"/>
      <c r="AZ1706" s="278"/>
      <c r="BA1706" s="278"/>
      <c r="BB1706" s="278"/>
      <c r="BC1706" s="278"/>
      <c r="BD1706" s="164"/>
      <c r="BE1706" s="164"/>
      <c r="BF1706" s="164"/>
      <c r="BG1706" s="164"/>
      <c r="BH1706" s="164"/>
      <c r="BI1706" s="164"/>
      <c r="BJ1706" s="165"/>
      <c r="BK1706" s="164"/>
      <c r="BL1706" s="165"/>
      <c r="BM1706" s="165"/>
      <c r="BN1706" s="165"/>
      <c r="BO1706" s="165"/>
      <c r="BP1706" s="165"/>
      <c r="BQ1706" s="165"/>
      <c r="BR1706" s="165"/>
      <c r="BS1706" s="284"/>
      <c r="BT1706" s="294"/>
      <c r="BU1706" s="294"/>
      <c r="BV1706" s="455"/>
      <c r="BW1706" s="294"/>
      <c r="BX1706" s="294"/>
      <c r="BY1706" s="294"/>
      <c r="BZ1706" s="294"/>
      <c r="CA1706" s="294"/>
      <c r="CB1706" s="455"/>
      <c r="CC1706" s="294"/>
      <c r="CD1706" s="294"/>
      <c r="CE1706" s="294"/>
      <c r="CF1706" s="455"/>
      <c r="CG1706" s="294"/>
      <c r="CH1706" s="294"/>
      <c r="CI1706" s="294"/>
      <c r="CJ1706" s="455"/>
      <c r="CK1706" s="294"/>
      <c r="CL1706" s="294"/>
      <c r="CM1706" s="294"/>
      <c r="CN1706" s="455"/>
      <c r="CO1706" s="294"/>
      <c r="CP1706" s="294"/>
      <c r="CQ1706" s="294"/>
      <c r="CR1706" s="455"/>
      <c r="CS1706" s="289"/>
      <c r="CT1706" s="279"/>
      <c r="CU1706" s="328"/>
      <c r="CV1706" s="328"/>
      <c r="CW1706" s="290"/>
      <c r="CX1706" s="289"/>
      <c r="CY1706" s="279"/>
      <c r="CZ1706" s="328"/>
      <c r="DA1706" s="328"/>
      <c r="DB1706" s="290"/>
      <c r="DC1706" s="289"/>
      <c r="DD1706" s="279"/>
      <c r="DE1706" s="328"/>
      <c r="DF1706" s="328"/>
      <c r="DG1706" s="290"/>
      <c r="DH1706" s="294"/>
      <c r="DI1706" s="284"/>
      <c r="DP1706" s="165"/>
      <c r="DQ1706" s="165"/>
      <c r="DR1706" s="165"/>
      <c r="ED1706" s="165"/>
      <c r="EE1706" s="165"/>
      <c r="EF1706" s="165"/>
      <c r="EG1706" s="165"/>
      <c r="EH1706" s="166"/>
      <c r="EI1706" s="165"/>
      <c r="EJ1706" s="164"/>
      <c r="EK1706" s="164"/>
      <c r="EL1706" s="278"/>
      <c r="EM1706" s="278"/>
      <c r="EN1706" s="278"/>
      <c r="EO1706" s="278"/>
      <c r="EP1706" s="278"/>
      <c r="EQ1706" s="278"/>
      <c r="ER1706" s="165"/>
      <c r="ES1706" s="166"/>
      <c r="ET1706" s="166"/>
      <c r="EU1706" s="166"/>
      <c r="EV1706" s="166"/>
      <c r="EW1706" s="166"/>
      <c r="EX1706" s="284"/>
    </row>
    <row r="1707" spans="1:154" ht="13" hidden="1" customHeight="1">
      <c r="A1707" s="160" t="s">
        <v>2003</v>
      </c>
      <c r="B1707" s="160">
        <v>12637</v>
      </c>
      <c r="C1707" s="160">
        <v>641511</v>
      </c>
      <c r="D1707" s="160">
        <v>19806</v>
      </c>
      <c r="E1707" s="160" t="s">
        <v>438</v>
      </c>
      <c r="F1707" s="160" t="s">
        <v>438</v>
      </c>
      <c r="H1707" s="162" t="s">
        <v>2910</v>
      </c>
      <c r="I1707" s="162" t="s">
        <v>523</v>
      </c>
      <c r="J1707" s="160">
        <v>29</v>
      </c>
      <c r="K1707" s="161">
        <v>2</v>
      </c>
      <c r="L1707" s="161" t="s">
        <v>837</v>
      </c>
      <c r="AS1707" s="278"/>
      <c r="AT1707" s="278"/>
      <c r="AU1707" s="278"/>
      <c r="AV1707" s="278"/>
      <c r="AW1707" s="278"/>
      <c r="AX1707" s="278"/>
      <c r="AY1707" s="456"/>
      <c r="AZ1707" s="278"/>
      <c r="BA1707" s="278"/>
      <c r="BB1707" s="278"/>
      <c r="BC1707" s="278"/>
      <c r="BD1707" s="164"/>
      <c r="BE1707" s="164"/>
      <c r="BF1707" s="164"/>
      <c r="BG1707" s="164"/>
      <c r="BH1707" s="164"/>
      <c r="BI1707" s="164"/>
      <c r="BJ1707" s="165"/>
      <c r="BK1707" s="164"/>
      <c r="BL1707" s="165"/>
      <c r="BM1707" s="165"/>
      <c r="BN1707" s="165"/>
      <c r="BO1707" s="165"/>
      <c r="BP1707" s="165"/>
      <c r="BQ1707" s="165"/>
      <c r="BR1707" s="165"/>
      <c r="BS1707" s="284"/>
      <c r="BT1707" s="294"/>
      <c r="BU1707" s="294"/>
      <c r="BV1707" s="455"/>
      <c r="BW1707" s="294"/>
      <c r="BX1707" s="294"/>
      <c r="BY1707" s="294"/>
      <c r="BZ1707" s="294"/>
      <c r="CA1707" s="294"/>
      <c r="CB1707" s="455"/>
      <c r="CC1707" s="294"/>
      <c r="CD1707" s="294"/>
      <c r="CE1707" s="294"/>
      <c r="CF1707" s="455"/>
      <c r="CG1707" s="294"/>
      <c r="CH1707" s="294"/>
      <c r="CI1707" s="294"/>
      <c r="CJ1707" s="455"/>
      <c r="CK1707" s="294"/>
      <c r="CL1707" s="294"/>
      <c r="CM1707" s="294"/>
      <c r="CN1707" s="455"/>
      <c r="CO1707" s="294"/>
      <c r="CP1707" s="294"/>
      <c r="CQ1707" s="294"/>
      <c r="CR1707" s="455"/>
      <c r="CS1707" s="289"/>
      <c r="CT1707" s="279"/>
      <c r="CU1707" s="328"/>
      <c r="CV1707" s="328"/>
      <c r="CW1707" s="290"/>
      <c r="CX1707" s="289"/>
      <c r="CY1707" s="279"/>
      <c r="CZ1707" s="328"/>
      <c r="DA1707" s="328"/>
      <c r="DB1707" s="290"/>
      <c r="DC1707" s="289"/>
      <c r="DD1707" s="279"/>
      <c r="DE1707" s="328"/>
      <c r="DF1707" s="328"/>
      <c r="DG1707" s="290"/>
      <c r="DH1707" s="294"/>
      <c r="DI1707" s="284"/>
      <c r="DP1707" s="165"/>
      <c r="DQ1707" s="165"/>
      <c r="DR1707" s="165"/>
      <c r="ED1707" s="165"/>
      <c r="EE1707" s="165"/>
      <c r="EF1707" s="165"/>
      <c r="EG1707" s="165"/>
      <c r="EH1707" s="166"/>
      <c r="EI1707" s="165"/>
      <c r="EJ1707" s="164"/>
      <c r="EK1707" s="164"/>
      <c r="EL1707" s="278"/>
      <c r="EM1707" s="278"/>
      <c r="EN1707" s="278"/>
      <c r="EO1707" s="278"/>
      <c r="EP1707" s="278"/>
      <c r="EQ1707" s="278"/>
      <c r="ER1707" s="165"/>
      <c r="ES1707" s="166"/>
      <c r="ET1707" s="166"/>
      <c r="EU1707" s="166"/>
      <c r="EV1707" s="166"/>
      <c r="EW1707" s="166"/>
      <c r="EX1707" s="284"/>
    </row>
    <row r="1708" spans="1:154" ht="13" hidden="1" customHeight="1">
      <c r="A1708" s="160" t="s">
        <v>2003</v>
      </c>
      <c r="B1708" s="160">
        <v>12669</v>
      </c>
      <c r="C1708" s="160">
        <v>642020</v>
      </c>
      <c r="D1708" s="160">
        <v>19824</v>
      </c>
      <c r="E1708" s="160" t="s">
        <v>164</v>
      </c>
      <c r="F1708" s="160" t="s">
        <v>164</v>
      </c>
      <c r="H1708" s="162" t="s">
        <v>180</v>
      </c>
      <c r="I1708" s="162" t="s">
        <v>2913</v>
      </c>
      <c r="J1708" s="160">
        <v>29</v>
      </c>
      <c r="K1708" s="161">
        <v>2</v>
      </c>
      <c r="L1708" s="161" t="s">
        <v>837</v>
      </c>
      <c r="AS1708" s="278"/>
      <c r="AT1708" s="278"/>
      <c r="AU1708" s="278"/>
      <c r="AV1708" s="278"/>
      <c r="AW1708" s="278"/>
      <c r="AX1708" s="278"/>
      <c r="AY1708" s="456"/>
      <c r="AZ1708" s="278"/>
      <c r="BA1708" s="278"/>
      <c r="BB1708" s="278"/>
      <c r="BC1708" s="278"/>
      <c r="BD1708" s="164"/>
      <c r="BE1708" s="164"/>
      <c r="BF1708" s="164"/>
      <c r="BG1708" s="164"/>
      <c r="BH1708" s="164"/>
      <c r="BI1708" s="164"/>
      <c r="BJ1708" s="165"/>
      <c r="BK1708" s="164"/>
      <c r="BL1708" s="165"/>
      <c r="BM1708" s="165"/>
      <c r="BN1708" s="165"/>
      <c r="BO1708" s="165"/>
      <c r="BP1708" s="165"/>
      <c r="BQ1708" s="165"/>
      <c r="BR1708" s="165"/>
      <c r="BS1708" s="284"/>
      <c r="BT1708" s="294"/>
      <c r="BU1708" s="294"/>
      <c r="BV1708" s="455"/>
      <c r="BW1708" s="294"/>
      <c r="BX1708" s="294"/>
      <c r="BY1708" s="294"/>
      <c r="BZ1708" s="294"/>
      <c r="CA1708" s="294"/>
      <c r="CB1708" s="455"/>
      <c r="CC1708" s="294"/>
      <c r="CD1708" s="294"/>
      <c r="CE1708" s="294"/>
      <c r="CF1708" s="455"/>
      <c r="CG1708" s="294"/>
      <c r="CH1708" s="294"/>
      <c r="CI1708" s="294"/>
      <c r="CJ1708" s="455"/>
      <c r="CK1708" s="294"/>
      <c r="CL1708" s="294"/>
      <c r="CM1708" s="294"/>
      <c r="CN1708" s="455"/>
      <c r="CO1708" s="294"/>
      <c r="CP1708" s="294"/>
      <c r="CQ1708" s="294"/>
      <c r="CR1708" s="455"/>
      <c r="CS1708" s="289"/>
      <c r="CT1708" s="279"/>
      <c r="CU1708" s="328"/>
      <c r="CV1708" s="328"/>
      <c r="CW1708" s="290"/>
      <c r="CX1708" s="289"/>
      <c r="CY1708" s="279"/>
      <c r="CZ1708" s="328"/>
      <c r="DA1708" s="328"/>
      <c r="DB1708" s="290"/>
      <c r="DC1708" s="289"/>
      <c r="DD1708" s="279"/>
      <c r="DE1708" s="328"/>
      <c r="DF1708" s="328"/>
      <c r="DG1708" s="290"/>
      <c r="DH1708" s="294"/>
      <c r="DI1708" s="284"/>
      <c r="DP1708" s="165"/>
      <c r="DQ1708" s="165"/>
      <c r="DR1708" s="165"/>
      <c r="ED1708" s="165"/>
      <c r="EE1708" s="165"/>
      <c r="EF1708" s="165"/>
      <c r="EG1708" s="165"/>
      <c r="EH1708" s="166"/>
      <c r="EI1708" s="165"/>
      <c r="EJ1708" s="164"/>
      <c r="EK1708" s="164"/>
      <c r="EL1708" s="278"/>
      <c r="EM1708" s="278"/>
      <c r="EN1708" s="278"/>
      <c r="EO1708" s="278"/>
      <c r="EP1708" s="278"/>
      <c r="EQ1708" s="278"/>
      <c r="ER1708" s="165"/>
      <c r="ES1708" s="166"/>
      <c r="ET1708" s="166"/>
      <c r="EU1708" s="166"/>
      <c r="EV1708" s="166"/>
      <c r="EW1708" s="166"/>
      <c r="EX1708" s="284"/>
    </row>
    <row r="1709" spans="1:154" ht="13" hidden="1" customHeight="1">
      <c r="A1709" s="160" t="s">
        <v>2003</v>
      </c>
      <c r="B1709" s="160">
        <v>12882</v>
      </c>
      <c r="C1709" s="160">
        <v>665856</v>
      </c>
      <c r="D1709" s="160">
        <v>21730</v>
      </c>
      <c r="E1709" s="160" t="s">
        <v>567</v>
      </c>
      <c r="F1709" s="160" t="s">
        <v>567</v>
      </c>
      <c r="H1709" s="162" t="s">
        <v>1053</v>
      </c>
      <c r="I1709" s="162" t="s">
        <v>3959</v>
      </c>
      <c r="J1709" s="160">
        <v>24</v>
      </c>
      <c r="K1709" s="161">
        <v>2</v>
      </c>
      <c r="L1709" s="161" t="s">
        <v>837</v>
      </c>
      <c r="AS1709" s="278"/>
      <c r="AT1709" s="278"/>
      <c r="AU1709" s="278"/>
      <c r="AV1709" s="278"/>
      <c r="AW1709" s="278"/>
      <c r="AX1709" s="278"/>
      <c r="AY1709" s="456"/>
      <c r="AZ1709" s="278"/>
      <c r="BA1709" s="278"/>
      <c r="BB1709" s="278"/>
      <c r="BC1709" s="278"/>
      <c r="BD1709" s="164"/>
      <c r="BE1709" s="164"/>
      <c r="BF1709" s="164"/>
      <c r="BG1709" s="164"/>
      <c r="BH1709" s="164"/>
      <c r="BI1709" s="164"/>
      <c r="BJ1709" s="165"/>
      <c r="BK1709" s="164"/>
      <c r="BL1709" s="165"/>
      <c r="BM1709" s="165"/>
      <c r="BN1709" s="165"/>
      <c r="BO1709" s="165"/>
      <c r="BP1709" s="165"/>
      <c r="BQ1709" s="165"/>
      <c r="BR1709" s="165"/>
      <c r="BS1709" s="284"/>
      <c r="BT1709" s="294"/>
      <c r="BU1709" s="294"/>
      <c r="BV1709" s="455"/>
      <c r="BW1709" s="294"/>
      <c r="BX1709" s="294"/>
      <c r="BY1709" s="294"/>
      <c r="BZ1709" s="294"/>
      <c r="CA1709" s="294"/>
      <c r="CB1709" s="455"/>
      <c r="CC1709" s="294"/>
      <c r="CD1709" s="294"/>
      <c r="CE1709" s="294"/>
      <c r="CF1709" s="455"/>
      <c r="CG1709" s="294"/>
      <c r="CH1709" s="294"/>
      <c r="CI1709" s="294"/>
      <c r="CJ1709" s="455"/>
      <c r="CK1709" s="294"/>
      <c r="CL1709" s="294"/>
      <c r="CM1709" s="294"/>
      <c r="CN1709" s="455"/>
      <c r="CO1709" s="294"/>
      <c r="CP1709" s="294"/>
      <c r="CQ1709" s="294"/>
      <c r="CR1709" s="455"/>
      <c r="CS1709" s="289"/>
      <c r="CT1709" s="279"/>
      <c r="CU1709" s="328"/>
      <c r="CV1709" s="328"/>
      <c r="CW1709" s="290"/>
      <c r="CX1709" s="289"/>
      <c r="CY1709" s="279"/>
      <c r="CZ1709" s="328"/>
      <c r="DA1709" s="328"/>
      <c r="DB1709" s="290"/>
      <c r="DC1709" s="289"/>
      <c r="DD1709" s="279"/>
      <c r="DE1709" s="328"/>
      <c r="DF1709" s="328"/>
      <c r="DG1709" s="290"/>
      <c r="DI1709" s="284"/>
      <c r="DP1709" s="165"/>
      <c r="DQ1709" s="165"/>
      <c r="DR1709" s="165"/>
      <c r="ED1709" s="165"/>
      <c r="EE1709" s="165"/>
      <c r="EF1709" s="165"/>
      <c r="EG1709" s="165"/>
      <c r="EH1709" s="166"/>
      <c r="EI1709" s="165"/>
      <c r="EL1709" s="278"/>
      <c r="EM1709" s="278"/>
      <c r="EN1709" s="278"/>
      <c r="EO1709" s="278"/>
      <c r="EP1709" s="278"/>
      <c r="EQ1709" s="278"/>
      <c r="ER1709" s="165"/>
    </row>
    <row r="1710" spans="1:154" ht="13" hidden="1" customHeight="1">
      <c r="A1710" s="160" t="s">
        <v>2003</v>
      </c>
      <c r="B1710" s="160">
        <v>13014</v>
      </c>
      <c r="C1710" s="160">
        <v>667428</v>
      </c>
      <c r="D1710" s="160">
        <v>22045</v>
      </c>
      <c r="E1710" s="160" t="s">
        <v>438</v>
      </c>
      <c r="F1710" s="160" t="s">
        <v>438</v>
      </c>
      <c r="H1710" s="162" t="s">
        <v>2837</v>
      </c>
      <c r="I1710" s="162" t="s">
        <v>493</v>
      </c>
      <c r="J1710" s="160">
        <v>27</v>
      </c>
      <c r="K1710" s="161">
        <v>2</v>
      </c>
      <c r="L1710" s="161" t="s">
        <v>837</v>
      </c>
      <c r="AS1710" s="278"/>
      <c r="AT1710" s="278"/>
      <c r="AU1710" s="278"/>
      <c r="AV1710" s="278"/>
      <c r="AW1710" s="278"/>
      <c r="AX1710" s="278"/>
      <c r="AY1710" s="456"/>
      <c r="AZ1710" s="278"/>
      <c r="BA1710" s="278"/>
      <c r="BB1710" s="278"/>
      <c r="BC1710" s="278"/>
      <c r="BD1710" s="164"/>
      <c r="BE1710" s="164"/>
      <c r="BF1710" s="164"/>
      <c r="BG1710" s="164"/>
      <c r="BH1710" s="164"/>
      <c r="BI1710" s="164"/>
      <c r="BJ1710" s="165"/>
      <c r="BK1710" s="164"/>
      <c r="BL1710" s="165"/>
      <c r="BM1710" s="165"/>
      <c r="BN1710" s="165"/>
      <c r="BO1710" s="165"/>
      <c r="BP1710" s="165"/>
      <c r="BQ1710" s="165"/>
      <c r="BR1710" s="165"/>
      <c r="BS1710" s="284"/>
      <c r="BT1710" s="294"/>
      <c r="BU1710" s="294"/>
      <c r="BV1710" s="455"/>
      <c r="BW1710" s="294"/>
      <c r="BX1710" s="294"/>
      <c r="BY1710" s="294"/>
      <c r="BZ1710" s="294"/>
      <c r="CA1710" s="294"/>
      <c r="CB1710" s="455"/>
      <c r="CC1710" s="294"/>
      <c r="CD1710" s="294"/>
      <c r="CE1710" s="294"/>
      <c r="CF1710" s="455"/>
      <c r="CG1710" s="294"/>
      <c r="CH1710" s="294"/>
      <c r="CI1710" s="294"/>
      <c r="CJ1710" s="455"/>
      <c r="CK1710" s="294"/>
      <c r="CL1710" s="294"/>
      <c r="CM1710" s="294"/>
      <c r="CN1710" s="455"/>
      <c r="CO1710" s="294"/>
      <c r="CP1710" s="294"/>
      <c r="CQ1710" s="294"/>
      <c r="CR1710" s="455"/>
      <c r="CS1710" s="289"/>
      <c r="CT1710" s="279"/>
      <c r="CU1710" s="328"/>
      <c r="CV1710" s="328"/>
      <c r="CW1710" s="290"/>
      <c r="CX1710" s="289"/>
      <c r="CY1710" s="279"/>
      <c r="CZ1710" s="328"/>
      <c r="DA1710" s="328"/>
      <c r="DB1710" s="290"/>
      <c r="DC1710" s="289"/>
      <c r="DD1710" s="279"/>
      <c r="DE1710" s="328"/>
      <c r="DF1710" s="328"/>
      <c r="DG1710" s="290"/>
      <c r="DI1710" s="284"/>
      <c r="DP1710" s="165"/>
      <c r="DQ1710" s="165"/>
      <c r="DR1710" s="165"/>
      <c r="ED1710" s="165"/>
      <c r="EE1710" s="165"/>
      <c r="EF1710" s="165"/>
      <c r="EG1710" s="165"/>
      <c r="EH1710" s="166"/>
      <c r="EI1710" s="165"/>
      <c r="EL1710" s="278"/>
      <c r="EM1710" s="278"/>
      <c r="EN1710" s="278"/>
      <c r="EO1710" s="278"/>
      <c r="EP1710" s="278"/>
      <c r="EQ1710" s="278"/>
      <c r="ER1710" s="165"/>
    </row>
    <row r="1711" spans="1:154" ht="13" hidden="1" customHeight="1">
      <c r="A1711" s="160" t="s">
        <v>2003</v>
      </c>
      <c r="B1711" s="160">
        <v>13087</v>
      </c>
      <c r="C1711" s="160">
        <v>686482</v>
      </c>
      <c r="D1711" s="160">
        <v>25475</v>
      </c>
      <c r="E1711" s="160" t="s">
        <v>2178</v>
      </c>
      <c r="F1711" s="160" t="s">
        <v>2178</v>
      </c>
      <c r="H1711" s="162" t="s">
        <v>4073</v>
      </c>
      <c r="I1711" s="162" t="s">
        <v>145</v>
      </c>
      <c r="J1711" s="160">
        <v>26</v>
      </c>
      <c r="K1711" s="161">
        <v>2</v>
      </c>
      <c r="L1711" s="161" t="s">
        <v>46</v>
      </c>
      <c r="AS1711" s="278"/>
      <c r="AT1711" s="278"/>
      <c r="AU1711" s="278"/>
      <c r="AV1711" s="278"/>
      <c r="AW1711" s="278"/>
      <c r="AX1711" s="278"/>
      <c r="AY1711" s="456"/>
      <c r="AZ1711" s="278"/>
      <c r="BA1711" s="278"/>
      <c r="BB1711" s="278"/>
      <c r="BC1711" s="278"/>
      <c r="BD1711" s="164"/>
      <c r="BE1711" s="164"/>
      <c r="BF1711" s="164"/>
      <c r="BG1711" s="164"/>
      <c r="BH1711" s="164"/>
      <c r="BI1711" s="164"/>
      <c r="BJ1711" s="165"/>
      <c r="BK1711" s="164"/>
      <c r="BL1711" s="165"/>
      <c r="BM1711" s="165"/>
      <c r="BN1711" s="165"/>
      <c r="BO1711" s="165"/>
      <c r="BP1711" s="165"/>
      <c r="BQ1711" s="165"/>
      <c r="BR1711" s="165"/>
      <c r="BS1711" s="284"/>
      <c r="BT1711" s="294"/>
      <c r="BU1711" s="294"/>
      <c r="BV1711" s="455"/>
      <c r="BW1711" s="294"/>
      <c r="BX1711" s="294"/>
      <c r="BY1711" s="294"/>
      <c r="BZ1711" s="294"/>
      <c r="CA1711" s="294"/>
      <c r="CB1711" s="455"/>
      <c r="CC1711" s="294"/>
      <c r="CD1711" s="294"/>
      <c r="CE1711" s="294"/>
      <c r="CF1711" s="455"/>
      <c r="CG1711" s="294"/>
      <c r="CH1711" s="294"/>
      <c r="CI1711" s="294"/>
      <c r="CJ1711" s="455"/>
      <c r="CK1711" s="294"/>
      <c r="CL1711" s="294"/>
      <c r="CM1711" s="294"/>
      <c r="CN1711" s="455"/>
      <c r="CO1711" s="294"/>
      <c r="CP1711" s="294"/>
      <c r="CQ1711" s="294"/>
      <c r="CR1711" s="455"/>
      <c r="CS1711" s="289"/>
      <c r="CT1711" s="279"/>
      <c r="CU1711" s="328"/>
      <c r="CV1711" s="328"/>
      <c r="CW1711" s="290"/>
      <c r="CX1711" s="289"/>
      <c r="CY1711" s="279"/>
      <c r="CZ1711" s="328"/>
      <c r="DA1711" s="328"/>
      <c r="DB1711" s="290"/>
      <c r="DC1711" s="289"/>
      <c r="DD1711" s="279"/>
      <c r="DE1711" s="328"/>
      <c r="DF1711" s="328"/>
      <c r="DG1711" s="290"/>
      <c r="DI1711" s="284"/>
      <c r="DP1711" s="165"/>
      <c r="DQ1711" s="165"/>
      <c r="DR1711" s="165"/>
      <c r="ED1711" s="165"/>
      <c r="EE1711" s="165"/>
      <c r="EF1711" s="165"/>
      <c r="EG1711" s="165"/>
      <c r="EH1711" s="166"/>
      <c r="EI1711" s="165"/>
      <c r="EL1711" s="278"/>
      <c r="EM1711" s="278"/>
      <c r="EN1711" s="278"/>
      <c r="EO1711" s="278"/>
      <c r="EP1711" s="278"/>
      <c r="EQ1711" s="278"/>
      <c r="ER1711" s="165"/>
    </row>
    <row r="1712" spans="1:154" ht="13" hidden="1" customHeight="1">
      <c r="A1712" s="160" t="s">
        <v>2003</v>
      </c>
      <c r="B1712" s="160">
        <v>9004</v>
      </c>
      <c r="D1712" s="160">
        <v>2829</v>
      </c>
      <c r="H1712" s="168" t="s">
        <v>3329</v>
      </c>
      <c r="I1712" s="169" t="s">
        <v>250</v>
      </c>
      <c r="J1712" s="170"/>
      <c r="K1712" s="161">
        <v>2</v>
      </c>
      <c r="L1712" s="161" t="s">
        <v>837</v>
      </c>
      <c r="AS1712" s="278"/>
      <c r="AT1712" s="278"/>
      <c r="AU1712" s="278"/>
      <c r="AV1712" s="278"/>
      <c r="AW1712" s="278"/>
      <c r="AX1712" s="278"/>
      <c r="AY1712" s="165"/>
      <c r="AZ1712" s="278"/>
      <c r="BA1712" s="278"/>
      <c r="BB1712" s="278"/>
      <c r="BC1712" s="278"/>
      <c r="BD1712" s="164"/>
      <c r="BE1712" s="164"/>
      <c r="BF1712" s="164"/>
      <c r="BG1712" s="164"/>
      <c r="BH1712" s="164"/>
      <c r="BI1712" s="164"/>
      <c r="BJ1712" s="164"/>
      <c r="BK1712" s="164"/>
      <c r="BL1712" s="165"/>
      <c r="BM1712" s="165"/>
      <c r="BN1712" s="165"/>
      <c r="BO1712" s="165"/>
      <c r="BP1712" s="165"/>
      <c r="BQ1712" s="165"/>
      <c r="BR1712" s="165"/>
      <c r="BS1712" s="284"/>
      <c r="BT1712" s="294"/>
      <c r="BU1712" s="294"/>
      <c r="BV1712" s="455"/>
      <c r="BW1712" s="294"/>
      <c r="BX1712" s="294"/>
      <c r="BY1712" s="294"/>
      <c r="BZ1712" s="294"/>
      <c r="CA1712" s="294"/>
      <c r="CB1712" s="455"/>
      <c r="CC1712" s="294"/>
      <c r="CD1712" s="294"/>
      <c r="CE1712" s="294"/>
      <c r="CF1712" s="455"/>
      <c r="CG1712" s="294"/>
      <c r="CH1712" s="294"/>
      <c r="CI1712" s="294"/>
      <c r="CJ1712" s="455"/>
      <c r="CK1712" s="294"/>
      <c r="CL1712" s="294"/>
      <c r="CM1712" s="294"/>
      <c r="CN1712" s="455"/>
      <c r="CO1712" s="294"/>
      <c r="CP1712" s="294"/>
      <c r="CQ1712" s="294"/>
      <c r="CR1712" s="455"/>
      <c r="CS1712" s="289"/>
      <c r="CT1712" s="279"/>
      <c r="CU1712" s="328"/>
      <c r="CV1712" s="328"/>
      <c r="CW1712" s="290"/>
      <c r="CX1712" s="289"/>
      <c r="CY1712" s="279"/>
      <c r="CZ1712" s="328"/>
      <c r="DA1712" s="328"/>
      <c r="DB1712" s="290"/>
      <c r="DC1712" s="289"/>
      <c r="DD1712" s="279"/>
      <c r="DE1712" s="328"/>
      <c r="DF1712" s="328"/>
      <c r="DG1712" s="290"/>
      <c r="DH1712" s="294"/>
      <c r="DI1712" s="284"/>
      <c r="DP1712" s="165"/>
      <c r="DQ1712" s="165"/>
      <c r="DR1712" s="165"/>
      <c r="ED1712" s="165"/>
      <c r="EE1712" s="165"/>
      <c r="EF1712" s="165"/>
      <c r="EG1712" s="165"/>
      <c r="EH1712" s="166"/>
      <c r="EI1712" s="166"/>
      <c r="EJ1712" s="164"/>
      <c r="EK1712" s="164"/>
      <c r="EL1712" s="278"/>
      <c r="EM1712" s="278"/>
      <c r="EN1712" s="278"/>
      <c r="EO1712" s="278"/>
      <c r="EP1712" s="278"/>
      <c r="EQ1712" s="278"/>
      <c r="ER1712" s="165"/>
      <c r="ES1712" s="166"/>
      <c r="ET1712" s="166"/>
      <c r="EU1712" s="166"/>
      <c r="EV1712" s="166"/>
      <c r="EW1712" s="166"/>
      <c r="EX1712" s="284"/>
    </row>
    <row r="1713" spans="1:154" ht="13" hidden="1" customHeight="1">
      <c r="A1713" s="160" t="s">
        <v>2003</v>
      </c>
      <c r="B1713" s="160">
        <v>9761</v>
      </c>
      <c r="D1713" s="160">
        <v>2900</v>
      </c>
      <c r="H1713" s="168" t="s">
        <v>3331</v>
      </c>
      <c r="I1713" s="169" t="s">
        <v>638</v>
      </c>
      <c r="J1713" s="170"/>
      <c r="K1713" s="161">
        <v>2</v>
      </c>
      <c r="L1713" s="161" t="s">
        <v>837</v>
      </c>
      <c r="AS1713" s="278"/>
      <c r="AT1713" s="278"/>
      <c r="AU1713" s="278"/>
      <c r="AV1713" s="278"/>
      <c r="AW1713" s="278"/>
      <c r="AX1713" s="278"/>
      <c r="AY1713" s="165"/>
      <c r="AZ1713" s="278"/>
      <c r="BA1713" s="278"/>
      <c r="BB1713" s="278"/>
      <c r="BC1713" s="278"/>
      <c r="BD1713" s="164"/>
      <c r="BE1713" s="164"/>
      <c r="BF1713" s="164"/>
      <c r="BG1713" s="164"/>
      <c r="BH1713" s="164"/>
      <c r="BI1713" s="164"/>
      <c r="BJ1713" s="164"/>
      <c r="BK1713" s="164"/>
      <c r="BL1713" s="165"/>
      <c r="BM1713" s="165"/>
      <c r="BN1713" s="165"/>
      <c r="BO1713" s="165"/>
      <c r="BP1713" s="165"/>
      <c r="BQ1713" s="165"/>
      <c r="BR1713" s="165"/>
      <c r="BS1713" s="284"/>
      <c r="BT1713" s="294"/>
      <c r="BU1713" s="294"/>
      <c r="BV1713" s="455"/>
      <c r="BW1713" s="294"/>
      <c r="BX1713" s="294"/>
      <c r="BY1713" s="294"/>
      <c r="BZ1713" s="294"/>
      <c r="CA1713" s="294"/>
      <c r="CB1713" s="455"/>
      <c r="CC1713" s="294"/>
      <c r="CD1713" s="294"/>
      <c r="CE1713" s="294"/>
      <c r="CF1713" s="455"/>
      <c r="CG1713" s="294"/>
      <c r="CH1713" s="294"/>
      <c r="CI1713" s="294"/>
      <c r="CJ1713" s="455"/>
      <c r="CK1713" s="294"/>
      <c r="CL1713" s="294"/>
      <c r="CM1713" s="294"/>
      <c r="CN1713" s="455"/>
      <c r="CO1713" s="294"/>
      <c r="CP1713" s="294"/>
      <c r="CQ1713" s="294"/>
      <c r="CR1713" s="455"/>
      <c r="CS1713" s="289"/>
      <c r="CT1713" s="279"/>
      <c r="CU1713" s="328"/>
      <c r="CV1713" s="328"/>
      <c r="CW1713" s="290"/>
      <c r="CX1713" s="289"/>
      <c r="CY1713" s="279"/>
      <c r="CZ1713" s="328"/>
      <c r="DA1713" s="328"/>
      <c r="DB1713" s="290"/>
      <c r="DC1713" s="289"/>
      <c r="DD1713" s="279"/>
      <c r="DE1713" s="328"/>
      <c r="DF1713" s="328"/>
      <c r="DG1713" s="290"/>
      <c r="DH1713" s="294"/>
      <c r="DI1713" s="284"/>
      <c r="DP1713" s="165"/>
      <c r="DQ1713" s="165"/>
      <c r="DR1713" s="165"/>
      <c r="ED1713" s="165"/>
      <c r="EE1713" s="165"/>
      <c r="EF1713" s="165"/>
      <c r="EG1713" s="165"/>
      <c r="EH1713" s="166"/>
      <c r="EI1713" s="166"/>
      <c r="EJ1713" s="164"/>
      <c r="EK1713" s="164"/>
      <c r="EL1713" s="278"/>
      <c r="EM1713" s="278"/>
      <c r="EN1713" s="278"/>
      <c r="EO1713" s="278"/>
      <c r="EP1713" s="278"/>
      <c r="EQ1713" s="278"/>
      <c r="ER1713" s="165"/>
      <c r="ES1713" s="166"/>
      <c r="ET1713" s="166"/>
      <c r="EU1713" s="166"/>
      <c r="EV1713" s="166"/>
      <c r="EW1713" s="166"/>
      <c r="EX1713" s="284"/>
    </row>
    <row r="1714" spans="1:154" ht="13" hidden="1" customHeight="1">
      <c r="A1714" s="160" t="s">
        <v>2003</v>
      </c>
      <c r="B1714" s="160">
        <v>9180</v>
      </c>
      <c r="D1714" s="160">
        <v>5273</v>
      </c>
      <c r="H1714" s="168" t="s">
        <v>3332</v>
      </c>
      <c r="I1714" s="169" t="s">
        <v>483</v>
      </c>
      <c r="J1714" s="170"/>
      <c r="K1714" s="161">
        <v>2</v>
      </c>
      <c r="L1714" s="161" t="s">
        <v>2545</v>
      </c>
      <c r="AS1714" s="278"/>
      <c r="AT1714" s="278"/>
      <c r="AU1714" s="278"/>
      <c r="AV1714" s="278"/>
      <c r="AW1714" s="278"/>
      <c r="AX1714" s="278"/>
      <c r="AY1714" s="165"/>
      <c r="AZ1714" s="278"/>
      <c r="BA1714" s="278"/>
      <c r="BB1714" s="278"/>
      <c r="BC1714" s="278"/>
      <c r="BD1714" s="164"/>
      <c r="BE1714" s="164"/>
      <c r="BF1714" s="164"/>
      <c r="BG1714" s="164"/>
      <c r="BH1714" s="164"/>
      <c r="BI1714" s="164"/>
      <c r="BJ1714" s="164"/>
      <c r="BK1714" s="164"/>
      <c r="BL1714" s="165"/>
      <c r="BM1714" s="165"/>
      <c r="BN1714" s="165"/>
      <c r="BO1714" s="165"/>
      <c r="BP1714" s="165"/>
      <c r="BQ1714" s="165"/>
      <c r="BR1714" s="165"/>
      <c r="BS1714" s="284"/>
      <c r="BT1714" s="294"/>
      <c r="BU1714" s="294"/>
      <c r="BV1714" s="455"/>
      <c r="BW1714" s="294"/>
      <c r="BX1714" s="294"/>
      <c r="BY1714" s="294"/>
      <c r="BZ1714" s="294"/>
      <c r="CA1714" s="294"/>
      <c r="CB1714" s="455"/>
      <c r="CC1714" s="294"/>
      <c r="CD1714" s="294"/>
      <c r="CE1714" s="294"/>
      <c r="CF1714" s="455"/>
      <c r="CG1714" s="294"/>
      <c r="CH1714" s="294"/>
      <c r="CI1714" s="294"/>
      <c r="CJ1714" s="455"/>
      <c r="CK1714" s="294"/>
      <c r="CL1714" s="294"/>
      <c r="CM1714" s="294"/>
      <c r="CN1714" s="455"/>
      <c r="CO1714" s="294"/>
      <c r="CP1714" s="294"/>
      <c r="CQ1714" s="294"/>
      <c r="CR1714" s="455"/>
      <c r="CS1714" s="289"/>
      <c r="CT1714" s="279"/>
      <c r="CU1714" s="328"/>
      <c r="CV1714" s="328"/>
      <c r="CW1714" s="290"/>
      <c r="CX1714" s="289"/>
      <c r="CY1714" s="279"/>
      <c r="CZ1714" s="328"/>
      <c r="DA1714" s="328"/>
      <c r="DB1714" s="290"/>
      <c r="DC1714" s="289"/>
      <c r="DD1714" s="279"/>
      <c r="DE1714" s="328"/>
      <c r="DF1714" s="328"/>
      <c r="DG1714" s="290"/>
      <c r="DH1714" s="294"/>
      <c r="DI1714" s="284"/>
      <c r="DP1714" s="165"/>
      <c r="DQ1714" s="165"/>
      <c r="DR1714" s="165"/>
      <c r="ED1714" s="165"/>
      <c r="EE1714" s="165"/>
      <c r="EF1714" s="165"/>
      <c r="EG1714" s="165"/>
      <c r="EH1714" s="166"/>
      <c r="EI1714" s="166"/>
      <c r="EJ1714" s="164"/>
      <c r="EK1714" s="164"/>
      <c r="EL1714" s="278"/>
      <c r="EM1714" s="278"/>
      <c r="EN1714" s="278"/>
      <c r="EO1714" s="278"/>
      <c r="EP1714" s="278"/>
      <c r="EQ1714" s="278"/>
      <c r="ER1714" s="165"/>
      <c r="ES1714" s="166"/>
      <c r="ET1714" s="166"/>
      <c r="EU1714" s="166"/>
      <c r="EV1714" s="166"/>
      <c r="EW1714" s="166"/>
      <c r="EX1714" s="284"/>
    </row>
    <row r="1715" spans="1:154" ht="13" hidden="1" customHeight="1">
      <c r="A1715" s="160" t="s">
        <v>2003</v>
      </c>
      <c r="B1715" s="160">
        <v>9956</v>
      </c>
      <c r="D1715" s="160">
        <v>10642</v>
      </c>
      <c r="E1715" s="160" t="s">
        <v>354</v>
      </c>
      <c r="H1715" s="162" t="s">
        <v>3331</v>
      </c>
      <c r="I1715" s="162" t="s">
        <v>597</v>
      </c>
      <c r="J1715" s="160">
        <v>32</v>
      </c>
      <c r="K1715" s="161">
        <v>2</v>
      </c>
      <c r="L1715" s="161" t="s">
        <v>837</v>
      </c>
      <c r="AS1715" s="278"/>
      <c r="AT1715" s="278"/>
      <c r="AU1715" s="278"/>
      <c r="AV1715" s="278"/>
      <c r="AW1715" s="278"/>
      <c r="AX1715" s="278"/>
      <c r="AY1715" s="165"/>
      <c r="AZ1715" s="278"/>
      <c r="BA1715" s="278"/>
      <c r="BB1715" s="278"/>
      <c r="BC1715" s="278"/>
      <c r="BD1715" s="164"/>
      <c r="BE1715" s="164"/>
      <c r="BF1715" s="164"/>
      <c r="BG1715" s="164"/>
      <c r="BH1715" s="164"/>
      <c r="BI1715" s="164"/>
      <c r="BJ1715" s="164"/>
      <c r="BK1715" s="164"/>
      <c r="BL1715" s="165"/>
      <c r="BM1715" s="165"/>
      <c r="BN1715" s="165"/>
      <c r="BO1715" s="165"/>
      <c r="BP1715" s="165"/>
      <c r="BQ1715" s="165"/>
      <c r="BR1715" s="165"/>
      <c r="BS1715" s="284"/>
      <c r="BT1715" s="294"/>
      <c r="BU1715" s="294"/>
      <c r="BV1715" s="455"/>
      <c r="BW1715" s="294"/>
      <c r="BX1715" s="294"/>
      <c r="BY1715" s="294"/>
      <c r="BZ1715" s="294"/>
      <c r="CA1715" s="294"/>
      <c r="CB1715" s="455"/>
      <c r="CC1715" s="294"/>
      <c r="CD1715" s="294"/>
      <c r="CE1715" s="294"/>
      <c r="CF1715" s="455"/>
      <c r="CG1715" s="294"/>
      <c r="CH1715" s="294"/>
      <c r="CI1715" s="294"/>
      <c r="CJ1715" s="455"/>
      <c r="CK1715" s="294"/>
      <c r="CL1715" s="294"/>
      <c r="CM1715" s="294"/>
      <c r="CN1715" s="455"/>
      <c r="CO1715" s="294"/>
      <c r="CP1715" s="294"/>
      <c r="CQ1715" s="294"/>
      <c r="CR1715" s="455"/>
      <c r="CS1715" s="289"/>
      <c r="CT1715" s="279"/>
      <c r="CU1715" s="328"/>
      <c r="CV1715" s="328"/>
      <c r="CW1715" s="290"/>
      <c r="CX1715" s="289"/>
      <c r="CY1715" s="279"/>
      <c r="CZ1715" s="328"/>
      <c r="DA1715" s="328"/>
      <c r="DB1715" s="290"/>
      <c r="DC1715" s="289"/>
      <c r="DD1715" s="279"/>
      <c r="DE1715" s="328"/>
      <c r="DF1715" s="328"/>
      <c r="DG1715" s="290"/>
      <c r="DH1715" s="294"/>
      <c r="DI1715" s="284"/>
      <c r="DP1715" s="165"/>
      <c r="DQ1715" s="165"/>
      <c r="DR1715" s="165"/>
      <c r="ED1715" s="165"/>
      <c r="EE1715" s="165"/>
      <c r="EF1715" s="165"/>
      <c r="EG1715" s="165"/>
      <c r="EH1715" s="166"/>
      <c r="EI1715" s="166"/>
      <c r="EJ1715" s="164"/>
      <c r="EK1715" s="164"/>
      <c r="EL1715" s="278"/>
      <c r="EM1715" s="278"/>
      <c r="EN1715" s="278"/>
      <c r="EO1715" s="278"/>
      <c r="EP1715" s="278"/>
      <c r="EQ1715" s="278"/>
      <c r="ER1715" s="165"/>
      <c r="ES1715" s="166"/>
      <c r="ET1715" s="166"/>
      <c r="EU1715" s="166"/>
      <c r="EV1715" s="166"/>
      <c r="EW1715" s="166"/>
      <c r="EX1715" s="284"/>
    </row>
    <row r="1716" spans="1:154" ht="13" hidden="1" customHeight="1">
      <c r="A1716" s="160" t="s">
        <v>2003</v>
      </c>
      <c r="B1716" s="160">
        <v>9631</v>
      </c>
      <c r="D1716" s="160">
        <v>12180</v>
      </c>
      <c r="H1716" s="168" t="s">
        <v>491</v>
      </c>
      <c r="I1716" s="169" t="s">
        <v>548</v>
      </c>
      <c r="J1716" s="170"/>
      <c r="K1716" s="161">
        <v>2</v>
      </c>
      <c r="L1716" s="161" t="s">
        <v>837</v>
      </c>
      <c r="AS1716" s="278"/>
      <c r="AT1716" s="278"/>
      <c r="AU1716" s="278"/>
      <c r="AV1716" s="278"/>
      <c r="AW1716" s="278"/>
      <c r="AX1716" s="278"/>
      <c r="AY1716" s="165"/>
      <c r="AZ1716" s="278"/>
      <c r="BA1716" s="278"/>
      <c r="BB1716" s="278"/>
      <c r="BC1716" s="278"/>
      <c r="BD1716" s="164"/>
      <c r="BE1716" s="164"/>
      <c r="BF1716" s="164"/>
      <c r="BG1716" s="164"/>
      <c r="BH1716" s="164"/>
      <c r="BI1716" s="164"/>
      <c r="BJ1716" s="164"/>
      <c r="BK1716" s="164"/>
      <c r="BL1716" s="165"/>
      <c r="BM1716" s="165"/>
      <c r="BN1716" s="165"/>
      <c r="BO1716" s="165"/>
      <c r="BP1716" s="165"/>
      <c r="BQ1716" s="165"/>
      <c r="BR1716" s="165"/>
      <c r="BS1716" s="284"/>
      <c r="BT1716" s="294"/>
      <c r="BU1716" s="294"/>
      <c r="BV1716" s="455"/>
      <c r="BW1716" s="294"/>
      <c r="BX1716" s="294"/>
      <c r="BY1716" s="294"/>
      <c r="BZ1716" s="294"/>
      <c r="CA1716" s="294"/>
      <c r="CB1716" s="455"/>
      <c r="CC1716" s="294"/>
      <c r="CD1716" s="294"/>
      <c r="CE1716" s="294"/>
      <c r="CF1716" s="455"/>
      <c r="CG1716" s="294"/>
      <c r="CH1716" s="294"/>
      <c r="CI1716" s="294"/>
      <c r="CJ1716" s="455"/>
      <c r="CK1716" s="294"/>
      <c r="CL1716" s="294"/>
      <c r="CM1716" s="294"/>
      <c r="CN1716" s="455"/>
      <c r="CO1716" s="294"/>
      <c r="CP1716" s="294"/>
      <c r="CQ1716" s="294"/>
      <c r="CR1716" s="455"/>
      <c r="CS1716" s="289"/>
      <c r="CT1716" s="279"/>
      <c r="CU1716" s="328"/>
      <c r="CV1716" s="328"/>
      <c r="CW1716" s="290"/>
      <c r="CX1716" s="289"/>
      <c r="CY1716" s="279"/>
      <c r="CZ1716" s="328"/>
      <c r="DA1716" s="328"/>
      <c r="DB1716" s="290"/>
      <c r="DC1716" s="289"/>
      <c r="DD1716" s="279"/>
      <c r="DE1716" s="328"/>
      <c r="DF1716" s="328"/>
      <c r="DG1716" s="290"/>
      <c r="DH1716" s="294"/>
      <c r="DI1716" s="284"/>
      <c r="DP1716" s="165"/>
      <c r="DQ1716" s="165"/>
      <c r="DR1716" s="165"/>
      <c r="ED1716" s="165"/>
      <c r="EE1716" s="165"/>
      <c r="EF1716" s="165"/>
      <c r="EG1716" s="165"/>
      <c r="EH1716" s="166"/>
      <c r="EI1716" s="166"/>
      <c r="EJ1716" s="164"/>
      <c r="EK1716" s="164"/>
      <c r="EL1716" s="278"/>
      <c r="EM1716" s="278"/>
      <c r="EN1716" s="278"/>
      <c r="EO1716" s="278"/>
      <c r="EP1716" s="278"/>
      <c r="EQ1716" s="278"/>
      <c r="ER1716" s="165"/>
      <c r="ES1716" s="166"/>
      <c r="ET1716" s="166"/>
      <c r="EU1716" s="166"/>
      <c r="EV1716" s="166"/>
      <c r="EW1716" s="166"/>
      <c r="EX1716" s="284"/>
    </row>
    <row r="1717" spans="1:154" ht="13" hidden="1" customHeight="1">
      <c r="A1717" s="160" t="s">
        <v>2003</v>
      </c>
      <c r="B1717" s="160">
        <v>10781</v>
      </c>
      <c r="D1717" s="160">
        <v>12981</v>
      </c>
      <c r="H1717" s="168" t="s">
        <v>1056</v>
      </c>
      <c r="I1717" s="169" t="s">
        <v>372</v>
      </c>
      <c r="J1717" s="170"/>
      <c r="K1717" s="161">
        <v>2</v>
      </c>
      <c r="L1717" s="161" t="s">
        <v>837</v>
      </c>
      <c r="AS1717" s="278"/>
      <c r="AT1717" s="278"/>
      <c r="AU1717" s="278"/>
      <c r="AV1717" s="278"/>
      <c r="AW1717" s="278"/>
      <c r="AX1717" s="278"/>
      <c r="AY1717" s="165"/>
      <c r="AZ1717" s="278"/>
      <c r="BA1717" s="278"/>
      <c r="BB1717" s="278"/>
      <c r="BC1717" s="278"/>
      <c r="BD1717" s="164"/>
      <c r="BE1717" s="164"/>
      <c r="BF1717" s="164"/>
      <c r="BG1717" s="164"/>
      <c r="BH1717" s="164"/>
      <c r="BI1717" s="164"/>
      <c r="BJ1717" s="164"/>
      <c r="BK1717" s="164"/>
      <c r="BL1717" s="165"/>
      <c r="BM1717" s="165"/>
      <c r="BN1717" s="165"/>
      <c r="BO1717" s="165"/>
      <c r="BP1717" s="165"/>
      <c r="BQ1717" s="165"/>
      <c r="BR1717" s="165"/>
      <c r="BS1717" s="284"/>
      <c r="BT1717" s="294"/>
      <c r="BU1717" s="294"/>
      <c r="BV1717" s="455"/>
      <c r="BW1717" s="294"/>
      <c r="BX1717" s="294"/>
      <c r="BY1717" s="294"/>
      <c r="BZ1717" s="294"/>
      <c r="CA1717" s="294"/>
      <c r="CB1717" s="455"/>
      <c r="CC1717" s="294"/>
      <c r="CD1717" s="294"/>
      <c r="CE1717" s="294"/>
      <c r="CF1717" s="455"/>
      <c r="CG1717" s="294"/>
      <c r="CH1717" s="294"/>
      <c r="CI1717" s="294"/>
      <c r="CJ1717" s="455"/>
      <c r="CK1717" s="294"/>
      <c r="CL1717" s="294"/>
      <c r="CM1717" s="294"/>
      <c r="CN1717" s="455"/>
      <c r="CO1717" s="294"/>
      <c r="CP1717" s="294"/>
      <c r="CQ1717" s="294"/>
      <c r="CR1717" s="455"/>
      <c r="CS1717" s="289"/>
      <c r="CT1717" s="279"/>
      <c r="CU1717" s="328"/>
      <c r="CV1717" s="328"/>
      <c r="CW1717" s="290"/>
      <c r="CX1717" s="289"/>
      <c r="CY1717" s="279"/>
      <c r="CZ1717" s="328"/>
      <c r="DA1717" s="328"/>
      <c r="DB1717" s="290"/>
      <c r="DC1717" s="289"/>
      <c r="DD1717" s="279"/>
      <c r="DE1717" s="328"/>
      <c r="DF1717" s="328"/>
      <c r="DG1717" s="290"/>
      <c r="DH1717" s="294"/>
      <c r="DI1717" s="284"/>
      <c r="DP1717" s="165"/>
      <c r="DQ1717" s="165"/>
      <c r="DR1717" s="165"/>
      <c r="ED1717" s="165"/>
      <c r="EE1717" s="165"/>
      <c r="EF1717" s="165"/>
      <c r="EG1717" s="165"/>
      <c r="EH1717" s="166"/>
      <c r="EI1717" s="166"/>
      <c r="EJ1717" s="164"/>
      <c r="EK1717" s="164"/>
      <c r="EL1717" s="278"/>
      <c r="EM1717" s="278"/>
      <c r="EN1717" s="278"/>
      <c r="EO1717" s="278"/>
      <c r="EP1717" s="278"/>
      <c r="EQ1717" s="278"/>
      <c r="ER1717" s="165"/>
      <c r="ES1717" s="166"/>
      <c r="ET1717" s="166"/>
      <c r="EU1717" s="166"/>
      <c r="EV1717" s="166"/>
      <c r="EW1717" s="166"/>
      <c r="EX1717" s="284"/>
    </row>
    <row r="1718" spans="1:154" ht="13" hidden="1" customHeight="1">
      <c r="A1718" s="160" t="s">
        <v>2003</v>
      </c>
      <c r="B1718" s="160">
        <v>9322</v>
      </c>
      <c r="D1718" s="160">
        <v>13265</v>
      </c>
      <c r="H1718" s="168" t="s">
        <v>734</v>
      </c>
      <c r="I1718" s="169" t="s">
        <v>546</v>
      </c>
      <c r="J1718" s="170"/>
      <c r="K1718" s="161">
        <v>2</v>
      </c>
      <c r="L1718" s="161" t="s">
        <v>837</v>
      </c>
      <c r="AS1718" s="278"/>
      <c r="AT1718" s="278"/>
      <c r="AU1718" s="278"/>
      <c r="AV1718" s="278"/>
      <c r="AW1718" s="278"/>
      <c r="AX1718" s="278"/>
      <c r="AY1718" s="165"/>
      <c r="AZ1718" s="278"/>
      <c r="BA1718" s="278"/>
      <c r="BB1718" s="278"/>
      <c r="BC1718" s="278"/>
      <c r="BD1718" s="164"/>
      <c r="BE1718" s="164"/>
      <c r="BF1718" s="164"/>
      <c r="BG1718" s="164"/>
      <c r="BH1718" s="164"/>
      <c r="BI1718" s="164"/>
      <c r="BJ1718" s="164"/>
      <c r="BK1718" s="164"/>
      <c r="BL1718" s="165"/>
      <c r="BM1718" s="165"/>
      <c r="BN1718" s="165"/>
      <c r="BO1718" s="165"/>
      <c r="BP1718" s="165"/>
      <c r="BQ1718" s="165"/>
      <c r="BR1718" s="165"/>
      <c r="BS1718" s="284"/>
      <c r="BT1718" s="294"/>
      <c r="BU1718" s="294"/>
      <c r="BV1718" s="455"/>
      <c r="BW1718" s="294"/>
      <c r="BX1718" s="294"/>
      <c r="BY1718" s="294"/>
      <c r="BZ1718" s="294"/>
      <c r="CA1718" s="294"/>
      <c r="CB1718" s="455"/>
      <c r="CC1718" s="294"/>
      <c r="CD1718" s="294"/>
      <c r="CE1718" s="294"/>
      <c r="CF1718" s="455"/>
      <c r="CG1718" s="294"/>
      <c r="CH1718" s="294"/>
      <c r="CI1718" s="294"/>
      <c r="CJ1718" s="455"/>
      <c r="CK1718" s="294"/>
      <c r="CL1718" s="294"/>
      <c r="CM1718" s="294"/>
      <c r="CN1718" s="455"/>
      <c r="CO1718" s="294"/>
      <c r="CP1718" s="294"/>
      <c r="CQ1718" s="294"/>
      <c r="CR1718" s="455"/>
      <c r="CS1718" s="289"/>
      <c r="CT1718" s="279"/>
      <c r="CU1718" s="328"/>
      <c r="CV1718" s="328"/>
      <c r="CW1718" s="290"/>
      <c r="CX1718" s="289"/>
      <c r="CY1718" s="279"/>
      <c r="CZ1718" s="328"/>
      <c r="DA1718" s="328"/>
      <c r="DB1718" s="290"/>
      <c r="DC1718" s="289"/>
      <c r="DD1718" s="279"/>
      <c r="DE1718" s="328"/>
      <c r="DF1718" s="328"/>
      <c r="DG1718" s="290"/>
      <c r="DH1718" s="294"/>
      <c r="DI1718" s="284"/>
      <c r="DP1718" s="165"/>
      <c r="DQ1718" s="165"/>
      <c r="DR1718" s="165"/>
      <c r="ED1718" s="165"/>
      <c r="EE1718" s="165"/>
      <c r="EF1718" s="165"/>
      <c r="EG1718" s="165"/>
      <c r="EH1718" s="166"/>
      <c r="EI1718" s="166"/>
      <c r="EJ1718" s="164"/>
      <c r="EK1718" s="164"/>
      <c r="EL1718" s="278"/>
      <c r="EM1718" s="278"/>
      <c r="EN1718" s="278"/>
      <c r="EO1718" s="278"/>
      <c r="EP1718" s="278"/>
      <c r="EQ1718" s="278"/>
      <c r="ER1718" s="165"/>
      <c r="ES1718" s="166"/>
      <c r="ET1718" s="166"/>
      <c r="EU1718" s="166"/>
      <c r="EV1718" s="166"/>
      <c r="EW1718" s="166"/>
      <c r="EX1718" s="284"/>
    </row>
    <row r="1719" spans="1:154" ht="13" hidden="1" customHeight="1">
      <c r="A1719" s="160" t="s">
        <v>2003</v>
      </c>
      <c r="B1719" s="160">
        <v>11582</v>
      </c>
      <c r="D1719" s="160">
        <v>13854</v>
      </c>
      <c r="H1719" s="168" t="s">
        <v>1267</v>
      </c>
      <c r="I1719" s="169" t="s">
        <v>110</v>
      </c>
      <c r="J1719" s="170"/>
      <c r="K1719" s="161">
        <v>2</v>
      </c>
      <c r="L1719" s="161" t="s">
        <v>46</v>
      </c>
      <c r="AS1719" s="278"/>
      <c r="AT1719" s="278"/>
      <c r="AU1719" s="278"/>
      <c r="AV1719" s="278"/>
      <c r="AW1719" s="278"/>
      <c r="AX1719" s="278"/>
      <c r="AY1719" s="165"/>
      <c r="AZ1719" s="278"/>
      <c r="BA1719" s="278"/>
      <c r="BB1719" s="278"/>
      <c r="BC1719" s="278"/>
      <c r="BD1719" s="164"/>
      <c r="BE1719" s="164"/>
      <c r="BF1719" s="164"/>
      <c r="BG1719" s="164"/>
      <c r="BH1719" s="164"/>
      <c r="BI1719" s="164"/>
      <c r="BJ1719" s="164"/>
      <c r="BK1719" s="164"/>
      <c r="BL1719" s="165"/>
      <c r="BM1719" s="165"/>
      <c r="BN1719" s="165"/>
      <c r="BO1719" s="165"/>
      <c r="BP1719" s="165"/>
      <c r="BQ1719" s="165"/>
      <c r="BR1719" s="165"/>
      <c r="BS1719" s="284"/>
      <c r="BT1719" s="294"/>
      <c r="BU1719" s="294"/>
      <c r="BV1719" s="455"/>
      <c r="BW1719" s="294"/>
      <c r="BX1719" s="294"/>
      <c r="BY1719" s="294"/>
      <c r="BZ1719" s="294"/>
      <c r="CA1719" s="294"/>
      <c r="CB1719" s="455"/>
      <c r="CC1719" s="294"/>
      <c r="CD1719" s="294"/>
      <c r="CE1719" s="294"/>
      <c r="CF1719" s="455"/>
      <c r="CG1719" s="294"/>
      <c r="CH1719" s="294"/>
      <c r="CI1719" s="294"/>
      <c r="CJ1719" s="455"/>
      <c r="CK1719" s="294"/>
      <c r="CL1719" s="294"/>
      <c r="CM1719" s="294"/>
      <c r="CN1719" s="455"/>
      <c r="CO1719" s="294"/>
      <c r="CP1719" s="294"/>
      <c r="CQ1719" s="294"/>
      <c r="CR1719" s="455"/>
      <c r="CS1719" s="289"/>
      <c r="CT1719" s="279"/>
      <c r="CU1719" s="328"/>
      <c r="CV1719" s="328"/>
      <c r="CW1719" s="290"/>
      <c r="CX1719" s="289"/>
      <c r="CY1719" s="279"/>
      <c r="CZ1719" s="328"/>
      <c r="DA1719" s="328"/>
      <c r="DB1719" s="290"/>
      <c r="DC1719" s="289"/>
      <c r="DD1719" s="279"/>
      <c r="DE1719" s="328"/>
      <c r="DF1719" s="328"/>
      <c r="DG1719" s="290"/>
      <c r="DH1719" s="294"/>
      <c r="DI1719" s="284"/>
      <c r="DP1719" s="165"/>
      <c r="DQ1719" s="165"/>
      <c r="DR1719" s="165"/>
      <c r="ED1719" s="165"/>
      <c r="EE1719" s="165"/>
      <c r="EF1719" s="165"/>
      <c r="EG1719" s="165"/>
      <c r="EH1719" s="166"/>
      <c r="EI1719" s="166"/>
      <c r="EJ1719" s="164"/>
      <c r="EK1719" s="164"/>
      <c r="EL1719" s="278"/>
      <c r="EM1719" s="278"/>
      <c r="EN1719" s="278"/>
      <c r="EO1719" s="278"/>
      <c r="EP1719" s="278"/>
      <c r="EQ1719" s="278"/>
      <c r="ER1719" s="165"/>
      <c r="ES1719" s="166"/>
      <c r="ET1719" s="166"/>
      <c r="EU1719" s="166"/>
      <c r="EV1719" s="166"/>
      <c r="EW1719" s="166"/>
      <c r="EX1719" s="284"/>
    </row>
    <row r="1720" spans="1:154" ht="13" hidden="1" customHeight="1">
      <c r="A1720" s="160" t="s">
        <v>2003</v>
      </c>
      <c r="B1720" s="160">
        <v>10457</v>
      </c>
      <c r="D1720" s="160">
        <v>16403</v>
      </c>
      <c r="E1720" s="160" t="s">
        <v>2178</v>
      </c>
      <c r="H1720" s="168" t="s">
        <v>3366</v>
      </c>
      <c r="I1720" s="169" t="s">
        <v>585</v>
      </c>
      <c r="J1720" s="170">
        <v>27</v>
      </c>
      <c r="K1720" s="161">
        <v>2</v>
      </c>
      <c r="L1720" s="161" t="s">
        <v>2545</v>
      </c>
      <c r="AS1720" s="278"/>
      <c r="AT1720" s="278"/>
      <c r="AU1720" s="278"/>
      <c r="AV1720" s="278"/>
      <c r="AW1720" s="278"/>
      <c r="AX1720" s="278"/>
      <c r="AY1720" s="165"/>
      <c r="AZ1720" s="278"/>
      <c r="BA1720" s="278"/>
      <c r="BB1720" s="278"/>
      <c r="BC1720" s="278"/>
      <c r="BD1720" s="164"/>
      <c r="BE1720" s="164"/>
      <c r="BF1720" s="164"/>
      <c r="BG1720" s="164"/>
      <c r="BH1720" s="164"/>
      <c r="BI1720" s="164"/>
      <c r="BJ1720" s="164"/>
      <c r="BK1720" s="164"/>
      <c r="BL1720" s="165"/>
      <c r="BM1720" s="165"/>
      <c r="BN1720" s="165"/>
      <c r="BO1720" s="165"/>
      <c r="BP1720" s="165"/>
      <c r="BQ1720" s="165"/>
      <c r="BR1720" s="165"/>
      <c r="BS1720" s="284"/>
      <c r="BT1720" s="294"/>
      <c r="BU1720" s="294"/>
      <c r="BV1720" s="455"/>
      <c r="BW1720" s="294"/>
      <c r="BX1720" s="294"/>
      <c r="BY1720" s="294"/>
      <c r="BZ1720" s="294"/>
      <c r="CA1720" s="294"/>
      <c r="CB1720" s="455"/>
      <c r="CC1720" s="294"/>
      <c r="CD1720" s="294"/>
      <c r="CE1720" s="294"/>
      <c r="CF1720" s="455"/>
      <c r="CG1720" s="294"/>
      <c r="CH1720" s="294"/>
      <c r="CI1720" s="294"/>
      <c r="CJ1720" s="455"/>
      <c r="CK1720" s="294"/>
      <c r="CL1720" s="294"/>
      <c r="CM1720" s="294"/>
      <c r="CN1720" s="455"/>
      <c r="CO1720" s="294"/>
      <c r="CP1720" s="294"/>
      <c r="CQ1720" s="294"/>
      <c r="CR1720" s="455"/>
      <c r="CS1720" s="289"/>
      <c r="CT1720" s="279"/>
      <c r="CU1720" s="328"/>
      <c r="CV1720" s="328"/>
      <c r="CW1720" s="290"/>
      <c r="CX1720" s="289"/>
      <c r="CY1720" s="279"/>
      <c r="CZ1720" s="328"/>
      <c r="DA1720" s="328"/>
      <c r="DB1720" s="290"/>
      <c r="DC1720" s="289"/>
      <c r="DD1720" s="279"/>
      <c r="DE1720" s="328"/>
      <c r="DF1720" s="328"/>
      <c r="DG1720" s="290"/>
      <c r="DH1720" s="294"/>
      <c r="DI1720" s="284"/>
      <c r="DP1720" s="165"/>
      <c r="DQ1720" s="165"/>
      <c r="DR1720" s="165"/>
      <c r="ED1720" s="165"/>
      <c r="EE1720" s="165"/>
      <c r="EF1720" s="165"/>
      <c r="EG1720" s="165"/>
      <c r="EH1720" s="166"/>
      <c r="EI1720" s="166"/>
      <c r="EJ1720" s="164"/>
      <c r="EK1720" s="164"/>
      <c r="EL1720" s="278"/>
      <c r="EM1720" s="278"/>
      <c r="EN1720" s="278"/>
      <c r="EO1720" s="278"/>
      <c r="EP1720" s="278"/>
      <c r="EQ1720" s="278"/>
      <c r="ER1720" s="165"/>
      <c r="ES1720" s="166"/>
      <c r="ET1720" s="166"/>
      <c r="EU1720" s="166"/>
      <c r="EV1720" s="166"/>
      <c r="EW1720" s="166"/>
      <c r="EX1720" s="284"/>
    </row>
    <row r="1721" spans="1:154" ht="13" hidden="1" customHeight="1">
      <c r="A1721" s="160" t="s">
        <v>2003</v>
      </c>
      <c r="B1721" s="160">
        <v>11992</v>
      </c>
      <c r="D1721" s="160">
        <v>16680</v>
      </c>
      <c r="H1721" s="162" t="s">
        <v>2853</v>
      </c>
      <c r="I1721" s="162" t="s">
        <v>155</v>
      </c>
      <c r="K1721" s="161">
        <v>2</v>
      </c>
      <c r="L1721" s="161" t="s">
        <v>837</v>
      </c>
      <c r="AS1721" s="278"/>
      <c r="AT1721" s="278"/>
      <c r="AU1721" s="278"/>
      <c r="AV1721" s="278"/>
      <c r="AW1721" s="278"/>
      <c r="AX1721" s="278"/>
      <c r="AY1721" s="165"/>
      <c r="AZ1721" s="278"/>
      <c r="BA1721" s="278"/>
      <c r="BB1721" s="278"/>
      <c r="BC1721" s="278"/>
      <c r="BD1721" s="164"/>
      <c r="BE1721" s="164"/>
      <c r="BF1721" s="164"/>
      <c r="BG1721" s="164"/>
      <c r="BH1721" s="164"/>
      <c r="BI1721" s="164"/>
      <c r="BJ1721" s="164"/>
      <c r="BK1721" s="164"/>
      <c r="BL1721" s="165"/>
      <c r="BM1721" s="165"/>
      <c r="BN1721" s="165"/>
      <c r="BO1721" s="165"/>
      <c r="BP1721" s="165"/>
      <c r="BQ1721" s="165"/>
      <c r="BR1721" s="165"/>
      <c r="BS1721" s="284"/>
      <c r="BT1721" s="294"/>
      <c r="BU1721" s="294"/>
      <c r="BV1721" s="455"/>
      <c r="BW1721" s="294"/>
      <c r="BX1721" s="294"/>
      <c r="BY1721" s="294"/>
      <c r="BZ1721" s="294"/>
      <c r="CA1721" s="294"/>
      <c r="CB1721" s="455"/>
      <c r="CC1721" s="294"/>
      <c r="CD1721" s="294"/>
      <c r="CE1721" s="294"/>
      <c r="CF1721" s="455"/>
      <c r="CG1721" s="294"/>
      <c r="CH1721" s="294"/>
      <c r="CI1721" s="294"/>
      <c r="CJ1721" s="455"/>
      <c r="CK1721" s="294"/>
      <c r="CL1721" s="294"/>
      <c r="CM1721" s="294"/>
      <c r="CN1721" s="455"/>
      <c r="CO1721" s="294"/>
      <c r="CP1721" s="294"/>
      <c r="CQ1721" s="294"/>
      <c r="CR1721" s="455"/>
      <c r="CS1721" s="289"/>
      <c r="CT1721" s="279"/>
      <c r="CU1721" s="328"/>
      <c r="CV1721" s="328"/>
      <c r="CW1721" s="290"/>
      <c r="CX1721" s="289"/>
      <c r="CY1721" s="279"/>
      <c r="CZ1721" s="328"/>
      <c r="DA1721" s="328"/>
      <c r="DB1721" s="290"/>
      <c r="DC1721" s="289"/>
      <c r="DD1721" s="279"/>
      <c r="DE1721" s="328"/>
      <c r="DF1721" s="328"/>
      <c r="DG1721" s="290"/>
      <c r="DH1721" s="294"/>
      <c r="DI1721" s="284"/>
      <c r="DP1721" s="165"/>
      <c r="DQ1721" s="165"/>
      <c r="DR1721" s="165"/>
      <c r="ED1721" s="165"/>
      <c r="EE1721" s="165"/>
      <c r="EF1721" s="165"/>
      <c r="EG1721" s="165"/>
      <c r="EH1721" s="166"/>
      <c r="EI1721" s="166"/>
      <c r="EJ1721" s="164"/>
      <c r="EK1721" s="164"/>
      <c r="EL1721" s="278"/>
      <c r="EM1721" s="278"/>
      <c r="EN1721" s="278"/>
      <c r="EO1721" s="278"/>
      <c r="EP1721" s="278"/>
      <c r="EQ1721" s="278"/>
      <c r="ER1721" s="165"/>
      <c r="ES1721" s="166"/>
      <c r="ET1721" s="166"/>
      <c r="EU1721" s="166"/>
      <c r="EV1721" s="166"/>
      <c r="EW1721" s="166"/>
      <c r="EX1721" s="284"/>
    </row>
    <row r="1722" spans="1:154" ht="13" hidden="1" customHeight="1">
      <c r="A1722" s="160" t="s">
        <v>2003</v>
      </c>
      <c r="B1722" s="160">
        <v>11149</v>
      </c>
      <c r="D1722" s="160">
        <v>17109</v>
      </c>
      <c r="H1722" s="168" t="s">
        <v>1160</v>
      </c>
      <c r="I1722" s="169" t="s">
        <v>1161</v>
      </c>
      <c r="J1722" s="170"/>
      <c r="K1722" s="161">
        <v>2</v>
      </c>
      <c r="L1722" s="161" t="s">
        <v>46</v>
      </c>
      <c r="AS1722" s="278"/>
      <c r="AT1722" s="278"/>
      <c r="AU1722" s="278"/>
      <c r="AV1722" s="278"/>
      <c r="AW1722" s="278"/>
      <c r="AX1722" s="278"/>
      <c r="AY1722" s="165"/>
      <c r="AZ1722" s="278"/>
      <c r="BA1722" s="278"/>
      <c r="BB1722" s="278"/>
      <c r="BC1722" s="278"/>
      <c r="BD1722" s="164"/>
      <c r="BE1722" s="164"/>
      <c r="BF1722" s="164"/>
      <c r="BG1722" s="164"/>
      <c r="BH1722" s="164"/>
      <c r="BI1722" s="164"/>
      <c r="BJ1722" s="164"/>
      <c r="BK1722" s="164"/>
      <c r="BL1722" s="165"/>
      <c r="BM1722" s="165"/>
      <c r="BN1722" s="165"/>
      <c r="BO1722" s="165"/>
      <c r="BP1722" s="165"/>
      <c r="BQ1722" s="165"/>
      <c r="BR1722" s="165"/>
      <c r="BS1722" s="284"/>
      <c r="BT1722" s="294"/>
      <c r="BU1722" s="294"/>
      <c r="BV1722" s="455"/>
      <c r="BW1722" s="294"/>
      <c r="BX1722" s="294"/>
      <c r="BY1722" s="294"/>
      <c r="BZ1722" s="294"/>
      <c r="CA1722" s="294"/>
      <c r="CB1722" s="455"/>
      <c r="CC1722" s="294"/>
      <c r="CD1722" s="294"/>
      <c r="CE1722" s="294"/>
      <c r="CF1722" s="455"/>
      <c r="CG1722" s="294"/>
      <c r="CH1722" s="294"/>
      <c r="CI1722" s="294"/>
      <c r="CJ1722" s="455"/>
      <c r="CK1722" s="294"/>
      <c r="CL1722" s="294"/>
      <c r="CM1722" s="294"/>
      <c r="CN1722" s="455"/>
      <c r="CO1722" s="294"/>
      <c r="CP1722" s="294"/>
      <c r="CQ1722" s="294"/>
      <c r="CR1722" s="455"/>
      <c r="CS1722" s="289"/>
      <c r="CT1722" s="279"/>
      <c r="CU1722" s="328"/>
      <c r="CV1722" s="328"/>
      <c r="CW1722" s="290"/>
      <c r="CX1722" s="289"/>
      <c r="CY1722" s="279"/>
      <c r="CZ1722" s="328"/>
      <c r="DA1722" s="328"/>
      <c r="DB1722" s="290"/>
      <c r="DC1722" s="289"/>
      <c r="DD1722" s="279"/>
      <c r="DE1722" s="328"/>
      <c r="DF1722" s="328"/>
      <c r="DG1722" s="290"/>
      <c r="DH1722" s="294"/>
      <c r="DI1722" s="284"/>
      <c r="DP1722" s="165"/>
      <c r="DQ1722" s="165"/>
      <c r="DR1722" s="165"/>
      <c r="ED1722" s="165"/>
      <c r="EE1722" s="165"/>
      <c r="EF1722" s="165"/>
      <c r="EG1722" s="165"/>
      <c r="EH1722" s="166"/>
      <c r="EI1722" s="166"/>
      <c r="EJ1722" s="164"/>
      <c r="EK1722" s="164"/>
      <c r="EL1722" s="278"/>
      <c r="EM1722" s="278"/>
      <c r="EN1722" s="278"/>
      <c r="EO1722" s="278"/>
      <c r="EP1722" s="278"/>
      <c r="EQ1722" s="278"/>
      <c r="ER1722" s="165"/>
      <c r="ES1722" s="166"/>
      <c r="ET1722" s="166"/>
      <c r="EU1722" s="166"/>
      <c r="EV1722" s="166"/>
      <c r="EW1722" s="166"/>
      <c r="EX1722" s="284"/>
    </row>
    <row r="1723" spans="1:154" ht="13" hidden="1" customHeight="1">
      <c r="A1723" s="160" t="s">
        <v>2003</v>
      </c>
      <c r="B1723" s="160">
        <v>10799</v>
      </c>
      <c r="D1723" s="160">
        <v>17161</v>
      </c>
      <c r="E1723" s="160" t="s">
        <v>18</v>
      </c>
      <c r="H1723" s="168" t="s">
        <v>1114</v>
      </c>
      <c r="I1723" s="169" t="s">
        <v>559</v>
      </c>
      <c r="J1723" s="170">
        <v>31</v>
      </c>
      <c r="K1723" s="161">
        <v>2</v>
      </c>
      <c r="L1723" s="161" t="s">
        <v>837</v>
      </c>
      <c r="AS1723" s="278"/>
      <c r="AT1723" s="278"/>
      <c r="AU1723" s="278"/>
      <c r="AV1723" s="278"/>
      <c r="AW1723" s="278"/>
      <c r="AX1723" s="278"/>
      <c r="AY1723" s="165"/>
      <c r="AZ1723" s="278"/>
      <c r="BA1723" s="278"/>
      <c r="BB1723" s="278"/>
      <c r="BC1723" s="278"/>
      <c r="BD1723" s="164"/>
      <c r="BE1723" s="164"/>
      <c r="BF1723" s="164"/>
      <c r="BG1723" s="164"/>
      <c r="BH1723" s="164"/>
      <c r="BI1723" s="164"/>
      <c r="BJ1723" s="164"/>
      <c r="BK1723" s="164"/>
      <c r="BL1723" s="165"/>
      <c r="BM1723" s="165"/>
      <c r="BN1723" s="165"/>
      <c r="BO1723" s="165"/>
      <c r="BP1723" s="165"/>
      <c r="BQ1723" s="165"/>
      <c r="BR1723" s="165"/>
      <c r="BS1723" s="284"/>
      <c r="BT1723" s="294"/>
      <c r="BU1723" s="294"/>
      <c r="BV1723" s="455"/>
      <c r="BW1723" s="294"/>
      <c r="BX1723" s="294"/>
      <c r="BY1723" s="294"/>
      <c r="BZ1723" s="294"/>
      <c r="CA1723" s="294"/>
      <c r="CB1723" s="455"/>
      <c r="CC1723" s="294"/>
      <c r="CD1723" s="294"/>
      <c r="CE1723" s="294"/>
      <c r="CF1723" s="455"/>
      <c r="CG1723" s="294"/>
      <c r="CH1723" s="294"/>
      <c r="CI1723" s="294"/>
      <c r="CJ1723" s="455"/>
      <c r="CK1723" s="294"/>
      <c r="CL1723" s="294"/>
      <c r="CM1723" s="294"/>
      <c r="CN1723" s="455"/>
      <c r="CO1723" s="294"/>
      <c r="CP1723" s="294"/>
      <c r="CQ1723" s="294"/>
      <c r="CR1723" s="455"/>
      <c r="CS1723" s="289"/>
      <c r="CT1723" s="279"/>
      <c r="CU1723" s="328"/>
      <c r="CV1723" s="328"/>
      <c r="CW1723" s="290"/>
      <c r="CX1723" s="289"/>
      <c r="CY1723" s="279"/>
      <c r="CZ1723" s="328"/>
      <c r="DA1723" s="328"/>
      <c r="DB1723" s="290"/>
      <c r="DC1723" s="289"/>
      <c r="DD1723" s="279"/>
      <c r="DE1723" s="328"/>
      <c r="DF1723" s="328"/>
      <c r="DG1723" s="290"/>
      <c r="DH1723" s="294"/>
      <c r="DI1723" s="284"/>
      <c r="DP1723" s="165"/>
      <c r="DQ1723" s="165"/>
      <c r="DR1723" s="165"/>
      <c r="ED1723" s="165"/>
      <c r="EE1723" s="165"/>
      <c r="EF1723" s="165"/>
      <c r="EG1723" s="165"/>
      <c r="EH1723" s="166"/>
      <c r="EI1723" s="166"/>
      <c r="EJ1723" s="164"/>
      <c r="EK1723" s="164"/>
      <c r="EL1723" s="278"/>
      <c r="EM1723" s="278"/>
      <c r="EN1723" s="278"/>
      <c r="EO1723" s="278"/>
      <c r="EP1723" s="278"/>
      <c r="EQ1723" s="278"/>
      <c r="ER1723" s="165"/>
      <c r="ES1723" s="166"/>
      <c r="ET1723" s="166"/>
      <c r="EU1723" s="166"/>
      <c r="EV1723" s="166"/>
      <c r="EW1723" s="166"/>
      <c r="EX1723" s="284"/>
    </row>
    <row r="1724" spans="1:154" ht="13" hidden="1" customHeight="1">
      <c r="A1724" s="160" t="s">
        <v>2003</v>
      </c>
      <c r="B1724" s="160">
        <v>10450</v>
      </c>
      <c r="D1724" s="160">
        <v>19181</v>
      </c>
      <c r="H1724" s="168" t="s">
        <v>388</v>
      </c>
      <c r="I1724" s="169" t="s">
        <v>287</v>
      </c>
      <c r="J1724" s="170"/>
      <c r="K1724" s="161">
        <v>2</v>
      </c>
      <c r="L1724" s="161" t="s">
        <v>46</v>
      </c>
      <c r="AS1724" s="278"/>
      <c r="AT1724" s="278"/>
      <c r="AU1724" s="278"/>
      <c r="AV1724" s="278"/>
      <c r="AW1724" s="278"/>
      <c r="AX1724" s="278"/>
      <c r="AY1724" s="165"/>
      <c r="AZ1724" s="278"/>
      <c r="BA1724" s="278"/>
      <c r="BB1724" s="278"/>
      <c r="BC1724" s="278"/>
      <c r="BD1724" s="164"/>
      <c r="BE1724" s="164"/>
      <c r="BF1724" s="164"/>
      <c r="BG1724" s="164"/>
      <c r="BH1724" s="164"/>
      <c r="BI1724" s="164"/>
      <c r="BJ1724" s="164"/>
      <c r="BK1724" s="164"/>
      <c r="BL1724" s="165"/>
      <c r="BM1724" s="165"/>
      <c r="BN1724" s="165"/>
      <c r="BO1724" s="165"/>
      <c r="BP1724" s="165"/>
      <c r="BQ1724" s="165"/>
      <c r="BR1724" s="165"/>
      <c r="BS1724" s="284"/>
      <c r="BT1724" s="294"/>
      <c r="BU1724" s="294"/>
      <c r="BV1724" s="455"/>
      <c r="BW1724" s="294"/>
      <c r="BX1724" s="294"/>
      <c r="BY1724" s="294"/>
      <c r="BZ1724" s="294"/>
      <c r="CA1724" s="294"/>
      <c r="CB1724" s="455"/>
      <c r="CC1724" s="294"/>
      <c r="CD1724" s="294"/>
      <c r="CE1724" s="294"/>
      <c r="CF1724" s="455"/>
      <c r="CG1724" s="294"/>
      <c r="CH1724" s="294"/>
      <c r="CI1724" s="294"/>
      <c r="CJ1724" s="455"/>
      <c r="CK1724" s="294"/>
      <c r="CL1724" s="294"/>
      <c r="CM1724" s="294"/>
      <c r="CN1724" s="455"/>
      <c r="CO1724" s="294"/>
      <c r="CP1724" s="294"/>
      <c r="CQ1724" s="294"/>
      <c r="CR1724" s="455"/>
      <c r="CS1724" s="289"/>
      <c r="CT1724" s="279"/>
      <c r="CU1724" s="328"/>
      <c r="CV1724" s="328"/>
      <c r="CW1724" s="290"/>
      <c r="CX1724" s="289"/>
      <c r="CY1724" s="279"/>
      <c r="CZ1724" s="328"/>
      <c r="DA1724" s="328"/>
      <c r="DB1724" s="290"/>
      <c r="DC1724" s="289"/>
      <c r="DD1724" s="279"/>
      <c r="DE1724" s="328"/>
      <c r="DF1724" s="328"/>
      <c r="DG1724" s="290"/>
      <c r="DH1724" s="294"/>
      <c r="DI1724" s="284"/>
      <c r="DP1724" s="165"/>
      <c r="DQ1724" s="165"/>
      <c r="DR1724" s="165"/>
      <c r="ED1724" s="165"/>
      <c r="EE1724" s="165"/>
      <c r="EF1724" s="165"/>
      <c r="EG1724" s="165"/>
      <c r="EH1724" s="166"/>
      <c r="EI1724" s="166"/>
      <c r="EJ1724" s="164"/>
      <c r="EK1724" s="164"/>
      <c r="EL1724" s="278"/>
      <c r="EM1724" s="278"/>
      <c r="EN1724" s="278"/>
      <c r="EO1724" s="278"/>
      <c r="EP1724" s="278"/>
      <c r="EQ1724" s="278"/>
      <c r="ER1724" s="165"/>
      <c r="ES1724" s="166"/>
      <c r="ET1724" s="166"/>
      <c r="EU1724" s="166"/>
      <c r="EV1724" s="166"/>
      <c r="EW1724" s="166"/>
      <c r="EX1724" s="284"/>
    </row>
    <row r="1725" spans="1:154" ht="13" hidden="1" customHeight="1">
      <c r="A1725" s="160" t="s">
        <v>2003</v>
      </c>
      <c r="B1725" s="160">
        <v>12632</v>
      </c>
      <c r="D1725" s="160">
        <v>19245</v>
      </c>
      <c r="H1725" s="162" t="s">
        <v>2882</v>
      </c>
      <c r="I1725" s="162" t="s">
        <v>545</v>
      </c>
      <c r="K1725" s="161">
        <v>2</v>
      </c>
      <c r="L1725" s="161" t="s">
        <v>837</v>
      </c>
      <c r="AS1725" s="278"/>
      <c r="AT1725" s="278"/>
      <c r="AU1725" s="278"/>
      <c r="AV1725" s="278"/>
      <c r="AW1725" s="278"/>
      <c r="AX1725" s="278"/>
      <c r="AY1725" s="165"/>
      <c r="AZ1725" s="278"/>
      <c r="BA1725" s="278"/>
      <c r="BB1725" s="278"/>
      <c r="BC1725" s="278"/>
      <c r="BD1725" s="164"/>
      <c r="BE1725" s="164"/>
      <c r="BF1725" s="164"/>
      <c r="BG1725" s="164"/>
      <c r="BH1725" s="164"/>
      <c r="BI1725" s="164"/>
      <c r="BJ1725" s="164"/>
      <c r="BK1725" s="164"/>
      <c r="BL1725" s="165"/>
      <c r="BM1725" s="165"/>
      <c r="BN1725" s="165"/>
      <c r="BO1725" s="165"/>
      <c r="BP1725" s="165"/>
      <c r="BQ1725" s="165"/>
      <c r="BR1725" s="165"/>
      <c r="BS1725" s="284"/>
      <c r="BT1725" s="294"/>
      <c r="BU1725" s="294"/>
      <c r="BV1725" s="455"/>
      <c r="BW1725" s="294"/>
      <c r="BX1725" s="294"/>
      <c r="BY1725" s="294"/>
      <c r="BZ1725" s="294"/>
      <c r="CA1725" s="294"/>
      <c r="CB1725" s="455"/>
      <c r="CC1725" s="294"/>
      <c r="CD1725" s="294"/>
      <c r="CE1725" s="294"/>
      <c r="CF1725" s="455"/>
      <c r="CG1725" s="294"/>
      <c r="CH1725" s="294"/>
      <c r="CI1725" s="294"/>
      <c r="CJ1725" s="455"/>
      <c r="CK1725" s="294"/>
      <c r="CL1725" s="294"/>
      <c r="CM1725" s="294"/>
      <c r="CN1725" s="455"/>
      <c r="CO1725" s="294"/>
      <c r="CP1725" s="294"/>
      <c r="CQ1725" s="294"/>
      <c r="CR1725" s="455"/>
      <c r="CS1725" s="289"/>
      <c r="CT1725" s="279"/>
      <c r="CU1725" s="328"/>
      <c r="CV1725" s="328"/>
      <c r="CW1725" s="290"/>
      <c r="CX1725" s="289"/>
      <c r="CY1725" s="279"/>
      <c r="CZ1725" s="328"/>
      <c r="DA1725" s="328"/>
      <c r="DB1725" s="290"/>
      <c r="DC1725" s="289"/>
      <c r="DD1725" s="279"/>
      <c r="DE1725" s="328"/>
      <c r="DF1725" s="328"/>
      <c r="DG1725" s="290"/>
      <c r="DH1725" s="294"/>
      <c r="DI1725" s="284"/>
      <c r="DP1725" s="165"/>
      <c r="DQ1725" s="165"/>
      <c r="DR1725" s="165"/>
      <c r="ED1725" s="165"/>
      <c r="EE1725" s="165"/>
      <c r="EF1725" s="165"/>
      <c r="EG1725" s="165"/>
      <c r="EH1725" s="166"/>
      <c r="EI1725" s="166"/>
      <c r="EJ1725" s="164"/>
      <c r="EK1725" s="164"/>
      <c r="EL1725" s="278"/>
      <c r="EM1725" s="278"/>
      <c r="EN1725" s="278"/>
      <c r="EO1725" s="278"/>
      <c r="EP1725" s="278"/>
      <c r="EQ1725" s="278"/>
      <c r="ER1725" s="165"/>
      <c r="ES1725" s="166"/>
      <c r="ET1725" s="166"/>
      <c r="EU1725" s="166"/>
      <c r="EV1725" s="166"/>
      <c r="EW1725" s="166"/>
      <c r="EX1725" s="284"/>
    </row>
    <row r="1726" spans="1:154" ht="13" hidden="1" customHeight="1">
      <c r="A1726" s="160" t="s">
        <v>2003</v>
      </c>
      <c r="B1726" s="160">
        <v>12044</v>
      </c>
      <c r="D1726" s="160">
        <v>19842</v>
      </c>
      <c r="H1726" s="162" t="s">
        <v>543</v>
      </c>
      <c r="I1726" s="162" t="s">
        <v>393</v>
      </c>
      <c r="K1726" s="161">
        <v>2</v>
      </c>
      <c r="L1726" s="161" t="s">
        <v>837</v>
      </c>
      <c r="AS1726" s="278"/>
      <c r="AT1726" s="278"/>
      <c r="AU1726" s="278"/>
      <c r="AV1726" s="278"/>
      <c r="AW1726" s="278"/>
      <c r="AX1726" s="278"/>
      <c r="AY1726" s="165"/>
      <c r="AZ1726" s="278"/>
      <c r="BA1726" s="278"/>
      <c r="BB1726" s="278"/>
      <c r="BC1726" s="278"/>
      <c r="BD1726" s="164"/>
      <c r="BE1726" s="164"/>
      <c r="BF1726" s="164"/>
      <c r="BG1726" s="164"/>
      <c r="BH1726" s="164"/>
      <c r="BI1726" s="164"/>
      <c r="BJ1726" s="164"/>
      <c r="BK1726" s="164"/>
      <c r="BL1726" s="165"/>
      <c r="BM1726" s="165"/>
      <c r="BN1726" s="165"/>
      <c r="BO1726" s="165"/>
      <c r="BP1726" s="165"/>
      <c r="BQ1726" s="165"/>
      <c r="BR1726" s="165"/>
      <c r="BS1726" s="284"/>
      <c r="BT1726" s="294"/>
      <c r="BU1726" s="294"/>
      <c r="BV1726" s="455"/>
      <c r="BW1726" s="294"/>
      <c r="BX1726" s="294"/>
      <c r="BY1726" s="294"/>
      <c r="BZ1726" s="294"/>
      <c r="CA1726" s="294"/>
      <c r="CB1726" s="455"/>
      <c r="CC1726" s="294"/>
      <c r="CD1726" s="294"/>
      <c r="CE1726" s="294"/>
      <c r="CF1726" s="455"/>
      <c r="CG1726" s="294"/>
      <c r="CH1726" s="294"/>
      <c r="CI1726" s="294"/>
      <c r="CJ1726" s="455"/>
      <c r="CK1726" s="294"/>
      <c r="CL1726" s="294"/>
      <c r="CM1726" s="294"/>
      <c r="CN1726" s="455"/>
      <c r="CO1726" s="294"/>
      <c r="CP1726" s="294"/>
      <c r="CQ1726" s="294"/>
      <c r="CR1726" s="455"/>
      <c r="CS1726" s="289"/>
      <c r="CT1726" s="279"/>
      <c r="CU1726" s="328"/>
      <c r="CV1726" s="328"/>
      <c r="CW1726" s="290"/>
      <c r="CX1726" s="289"/>
      <c r="CY1726" s="279"/>
      <c r="CZ1726" s="328"/>
      <c r="DA1726" s="328"/>
      <c r="DB1726" s="290"/>
      <c r="DC1726" s="289"/>
      <c r="DD1726" s="279"/>
      <c r="DE1726" s="328"/>
      <c r="DF1726" s="328"/>
      <c r="DG1726" s="290"/>
      <c r="DH1726" s="294"/>
      <c r="DI1726" s="284"/>
      <c r="DP1726" s="165"/>
      <c r="DQ1726" s="165"/>
      <c r="DR1726" s="165"/>
      <c r="ED1726" s="165"/>
      <c r="EE1726" s="165"/>
      <c r="EF1726" s="165"/>
      <c r="EG1726" s="165"/>
      <c r="EH1726" s="166"/>
      <c r="EI1726" s="166"/>
      <c r="EJ1726" s="164"/>
      <c r="EK1726" s="164"/>
      <c r="EL1726" s="278"/>
      <c r="EM1726" s="278"/>
      <c r="EN1726" s="278"/>
      <c r="EO1726" s="278"/>
      <c r="EP1726" s="278"/>
      <c r="EQ1726" s="278"/>
      <c r="ER1726" s="165"/>
      <c r="ES1726" s="166"/>
      <c r="ET1726" s="166"/>
      <c r="EU1726" s="166"/>
      <c r="EV1726" s="166"/>
      <c r="EW1726" s="166"/>
      <c r="EX1726" s="284"/>
    </row>
    <row r="1727" spans="1:154" ht="13" hidden="1" customHeight="1">
      <c r="A1727" s="160" t="s">
        <v>2003</v>
      </c>
      <c r="B1727" s="160">
        <v>11559</v>
      </c>
      <c r="D1727" s="160">
        <v>19977</v>
      </c>
      <c r="H1727" s="162" t="s">
        <v>2385</v>
      </c>
      <c r="I1727" s="162" t="s">
        <v>2409</v>
      </c>
      <c r="J1727" s="161"/>
      <c r="K1727" s="161">
        <v>2</v>
      </c>
      <c r="L1727" s="161" t="s">
        <v>837</v>
      </c>
      <c r="AS1727" s="278"/>
      <c r="AT1727" s="278"/>
      <c r="AU1727" s="278"/>
      <c r="AV1727" s="278"/>
      <c r="AW1727" s="278"/>
      <c r="AX1727" s="278"/>
      <c r="AY1727" s="165"/>
      <c r="AZ1727" s="278"/>
      <c r="BA1727" s="278"/>
      <c r="BB1727" s="278"/>
      <c r="BC1727" s="278"/>
      <c r="BD1727" s="164"/>
      <c r="BE1727" s="164"/>
      <c r="BF1727" s="164"/>
      <c r="BG1727" s="164"/>
      <c r="BH1727" s="164"/>
      <c r="BI1727" s="164"/>
      <c r="BJ1727" s="164"/>
      <c r="BK1727" s="164"/>
      <c r="BL1727" s="165"/>
      <c r="BM1727" s="165"/>
      <c r="BN1727" s="165"/>
      <c r="BO1727" s="165"/>
      <c r="BP1727" s="165"/>
      <c r="BQ1727" s="165"/>
      <c r="BR1727" s="165"/>
      <c r="BS1727" s="284"/>
      <c r="BT1727" s="294"/>
      <c r="BU1727" s="294"/>
      <c r="BV1727" s="455"/>
      <c r="BW1727" s="294"/>
      <c r="BX1727" s="294"/>
      <c r="BY1727" s="294"/>
      <c r="BZ1727" s="294"/>
      <c r="CA1727" s="294"/>
      <c r="CB1727" s="455"/>
      <c r="CC1727" s="294"/>
      <c r="CD1727" s="294"/>
      <c r="CE1727" s="294"/>
      <c r="CF1727" s="455"/>
      <c r="CG1727" s="294"/>
      <c r="CH1727" s="294"/>
      <c r="CI1727" s="294"/>
      <c r="CJ1727" s="455"/>
      <c r="CK1727" s="294"/>
      <c r="CL1727" s="294"/>
      <c r="CM1727" s="294"/>
      <c r="CN1727" s="455"/>
      <c r="CO1727" s="294"/>
      <c r="CP1727" s="294"/>
      <c r="CQ1727" s="294"/>
      <c r="CR1727" s="455"/>
      <c r="CS1727" s="289"/>
      <c r="CT1727" s="279"/>
      <c r="CU1727" s="328"/>
      <c r="CV1727" s="328"/>
      <c r="CW1727" s="290"/>
      <c r="CX1727" s="289"/>
      <c r="CY1727" s="279"/>
      <c r="CZ1727" s="328"/>
      <c r="DA1727" s="328"/>
      <c r="DB1727" s="290"/>
      <c r="DC1727" s="289"/>
      <c r="DD1727" s="279"/>
      <c r="DE1727" s="328"/>
      <c r="DF1727" s="328"/>
      <c r="DG1727" s="290"/>
      <c r="DH1727" s="294"/>
      <c r="DI1727" s="284"/>
      <c r="DP1727" s="165"/>
      <c r="DQ1727" s="165"/>
      <c r="DR1727" s="165"/>
      <c r="ED1727" s="165"/>
      <c r="EE1727" s="165"/>
      <c r="EF1727" s="165"/>
      <c r="EG1727" s="165"/>
      <c r="EH1727" s="166"/>
      <c r="EI1727" s="166"/>
      <c r="EJ1727" s="164"/>
      <c r="EK1727" s="164"/>
      <c r="EL1727" s="278"/>
      <c r="EM1727" s="278"/>
      <c r="EN1727" s="278"/>
      <c r="EO1727" s="278"/>
      <c r="EP1727" s="278"/>
      <c r="EQ1727" s="278"/>
      <c r="ER1727" s="165"/>
      <c r="ES1727" s="166"/>
      <c r="ET1727" s="166"/>
      <c r="EU1727" s="166"/>
      <c r="EV1727" s="166"/>
      <c r="EW1727" s="166"/>
      <c r="EX1727" s="284"/>
    </row>
    <row r="1728" spans="1:154" ht="13" hidden="1" customHeight="1">
      <c r="A1728" s="160" t="s">
        <v>2003</v>
      </c>
      <c r="B1728" s="160">
        <v>12678</v>
      </c>
      <c r="D1728" s="160">
        <v>20805</v>
      </c>
      <c r="H1728" s="162" t="s">
        <v>3331</v>
      </c>
      <c r="I1728" s="162" t="s">
        <v>597</v>
      </c>
      <c r="K1728" s="161">
        <v>2</v>
      </c>
      <c r="L1728" s="161" t="s">
        <v>837</v>
      </c>
      <c r="AS1728" s="278"/>
      <c r="AT1728" s="278"/>
      <c r="AU1728" s="278"/>
      <c r="AV1728" s="278"/>
      <c r="AW1728" s="278"/>
      <c r="AX1728" s="278"/>
      <c r="AY1728" s="165"/>
      <c r="AZ1728" s="278"/>
      <c r="BA1728" s="278"/>
      <c r="BB1728" s="278"/>
      <c r="BC1728" s="278"/>
      <c r="BD1728" s="164"/>
      <c r="BE1728" s="164"/>
      <c r="BF1728" s="164"/>
      <c r="BG1728" s="164"/>
      <c r="BH1728" s="164"/>
      <c r="BI1728" s="164"/>
      <c r="BJ1728" s="164"/>
      <c r="BK1728" s="164"/>
      <c r="BL1728" s="165"/>
      <c r="BM1728" s="165"/>
      <c r="BN1728" s="165"/>
      <c r="BO1728" s="165"/>
      <c r="BP1728" s="165"/>
      <c r="BQ1728" s="165"/>
      <c r="BR1728" s="165"/>
      <c r="BS1728" s="284"/>
      <c r="BT1728" s="294"/>
      <c r="BU1728" s="294"/>
      <c r="BV1728" s="455"/>
      <c r="BW1728" s="294"/>
      <c r="BX1728" s="294"/>
      <c r="BY1728" s="294"/>
      <c r="BZ1728" s="294"/>
      <c r="CA1728" s="294"/>
      <c r="CB1728" s="455"/>
      <c r="CC1728" s="294"/>
      <c r="CD1728" s="294"/>
      <c r="CE1728" s="294"/>
      <c r="CF1728" s="455"/>
      <c r="CG1728" s="294"/>
      <c r="CH1728" s="294"/>
      <c r="CI1728" s="294"/>
      <c r="CJ1728" s="455"/>
      <c r="CK1728" s="294"/>
      <c r="CL1728" s="294"/>
      <c r="CM1728" s="294"/>
      <c r="CN1728" s="455"/>
      <c r="CO1728" s="294"/>
      <c r="CP1728" s="294"/>
      <c r="CQ1728" s="294"/>
      <c r="CR1728" s="455"/>
      <c r="CS1728" s="289"/>
      <c r="CT1728" s="279"/>
      <c r="CU1728" s="328"/>
      <c r="CV1728" s="328"/>
      <c r="CW1728" s="290"/>
      <c r="CX1728" s="289"/>
      <c r="CY1728" s="279"/>
      <c r="CZ1728" s="328"/>
      <c r="DA1728" s="328"/>
      <c r="DB1728" s="290"/>
      <c r="DC1728" s="289"/>
      <c r="DD1728" s="279"/>
      <c r="DE1728" s="328"/>
      <c r="DF1728" s="328"/>
      <c r="DG1728" s="290"/>
      <c r="DH1728" s="294"/>
      <c r="DI1728" s="284"/>
      <c r="DP1728" s="165"/>
      <c r="DQ1728" s="165"/>
      <c r="DR1728" s="165"/>
      <c r="ED1728" s="165"/>
      <c r="EE1728" s="165"/>
      <c r="EF1728" s="165"/>
      <c r="EG1728" s="165"/>
      <c r="EH1728" s="166"/>
      <c r="EI1728" s="166"/>
      <c r="EJ1728" s="164"/>
      <c r="EK1728" s="164"/>
      <c r="EL1728" s="278"/>
      <c r="EM1728" s="278"/>
      <c r="EN1728" s="278"/>
      <c r="EO1728" s="278"/>
      <c r="EP1728" s="278"/>
      <c r="EQ1728" s="278"/>
      <c r="ER1728" s="165"/>
      <c r="ES1728" s="166"/>
      <c r="ET1728" s="166"/>
      <c r="EU1728" s="166"/>
      <c r="EV1728" s="166"/>
      <c r="EW1728" s="166"/>
      <c r="EX1728" s="284"/>
    </row>
    <row r="1729" spans="1:155" ht="13" hidden="1" customHeight="1">
      <c r="A1729" s="160" t="s">
        <v>2003</v>
      </c>
      <c r="B1729" s="160">
        <v>12057</v>
      </c>
      <c r="D1729" s="160">
        <v>21304</v>
      </c>
      <c r="H1729" s="162" t="s">
        <v>2966</v>
      </c>
      <c r="I1729" s="162" t="s">
        <v>168</v>
      </c>
      <c r="K1729" s="161">
        <v>2</v>
      </c>
      <c r="L1729" s="161" t="s">
        <v>837</v>
      </c>
      <c r="AS1729" s="278"/>
      <c r="AT1729" s="278"/>
      <c r="AU1729" s="278"/>
      <c r="AV1729" s="278"/>
      <c r="AW1729" s="278"/>
      <c r="AX1729" s="278"/>
      <c r="AY1729" s="165"/>
      <c r="AZ1729" s="278"/>
      <c r="BA1729" s="278"/>
      <c r="BB1729" s="278"/>
      <c r="BC1729" s="278"/>
      <c r="BD1729" s="164"/>
      <c r="BE1729" s="164"/>
      <c r="BF1729" s="164"/>
      <c r="BG1729" s="164"/>
      <c r="BH1729" s="164"/>
      <c r="BI1729" s="164"/>
      <c r="BJ1729" s="164"/>
      <c r="BK1729" s="164"/>
      <c r="BL1729" s="165"/>
      <c r="BM1729" s="165"/>
      <c r="BN1729" s="165"/>
      <c r="BO1729" s="165"/>
      <c r="BP1729" s="165"/>
      <c r="BQ1729" s="165"/>
      <c r="BR1729" s="165"/>
      <c r="BS1729" s="284"/>
      <c r="BT1729" s="502"/>
      <c r="BU1729" s="502"/>
      <c r="BV1729" s="503"/>
      <c r="BW1729" s="502"/>
      <c r="BX1729" s="502"/>
      <c r="BY1729" s="502"/>
      <c r="BZ1729" s="502"/>
      <c r="CA1729" s="502"/>
      <c r="CB1729" s="503"/>
      <c r="CC1729" s="502"/>
      <c r="CD1729" s="502"/>
      <c r="CE1729" s="502"/>
      <c r="CF1729" s="503"/>
      <c r="CG1729" s="502"/>
      <c r="CH1729" s="502"/>
      <c r="CI1729" s="502"/>
      <c r="CJ1729" s="503"/>
      <c r="CK1729" s="502"/>
      <c r="CL1729" s="502"/>
      <c r="CM1729" s="502"/>
      <c r="CN1729" s="503"/>
      <c r="CO1729" s="502"/>
      <c r="CP1729" s="502"/>
      <c r="CQ1729" s="502"/>
      <c r="CR1729" s="503"/>
      <c r="CS1729" s="289"/>
      <c r="CT1729" s="279"/>
      <c r="CU1729" s="328"/>
      <c r="CV1729" s="328"/>
      <c r="CW1729" s="290"/>
      <c r="CX1729" s="289"/>
      <c r="CY1729" s="279"/>
      <c r="CZ1729" s="328"/>
      <c r="DA1729" s="328"/>
      <c r="DB1729" s="290"/>
      <c r="DC1729" s="289"/>
      <c r="DD1729" s="279"/>
      <c r="DE1729" s="328"/>
      <c r="DF1729" s="328"/>
      <c r="DG1729" s="290"/>
      <c r="DH1729" s="294"/>
    </row>
    <row r="1730" spans="1:155" ht="13" hidden="1" customHeight="1">
      <c r="A1730" s="160" t="s">
        <v>2003</v>
      </c>
      <c r="B1730" s="282">
        <v>12862</v>
      </c>
      <c r="C1730" s="282"/>
      <c r="D1730" s="282">
        <v>24485</v>
      </c>
      <c r="E1730" s="282"/>
      <c r="H1730" s="162" t="s">
        <v>3650</v>
      </c>
      <c r="I1730" s="162" t="s">
        <v>571</v>
      </c>
      <c r="K1730" s="161">
        <v>2</v>
      </c>
      <c r="L1730" s="161" t="s">
        <v>837</v>
      </c>
      <c r="AS1730" s="278"/>
      <c r="AT1730" s="278"/>
      <c r="AU1730" s="278"/>
      <c r="AV1730" s="278"/>
      <c r="AW1730" s="278"/>
      <c r="AX1730" s="278"/>
      <c r="AY1730" s="165"/>
      <c r="AZ1730" s="278"/>
      <c r="BA1730" s="278"/>
      <c r="BB1730" s="278"/>
      <c r="BC1730" s="278"/>
      <c r="BD1730" s="164"/>
      <c r="BE1730" s="164"/>
      <c r="BF1730" s="164"/>
      <c r="BG1730" s="164"/>
      <c r="BH1730" s="164"/>
      <c r="BI1730" s="164"/>
      <c r="BJ1730" s="164"/>
      <c r="BK1730" s="164"/>
      <c r="BL1730" s="165"/>
      <c r="BM1730" s="165"/>
      <c r="BN1730" s="165"/>
      <c r="BO1730" s="165"/>
      <c r="BP1730" s="165"/>
      <c r="BQ1730" s="165"/>
      <c r="BR1730" s="165"/>
      <c r="BS1730" s="284"/>
      <c r="BT1730" s="294"/>
      <c r="BU1730" s="294"/>
      <c r="BV1730" s="455"/>
      <c r="BW1730" s="294"/>
      <c r="BX1730" s="294"/>
      <c r="BY1730" s="294"/>
      <c r="BZ1730" s="294"/>
      <c r="CA1730" s="294"/>
      <c r="CB1730" s="455"/>
      <c r="CC1730" s="294"/>
      <c r="CD1730" s="294"/>
      <c r="CE1730" s="294"/>
      <c r="CF1730" s="455"/>
      <c r="CG1730" s="294"/>
      <c r="CH1730" s="294"/>
      <c r="CI1730" s="294"/>
      <c r="CJ1730" s="455"/>
      <c r="CK1730" s="294"/>
      <c r="CL1730" s="294"/>
      <c r="CM1730" s="294"/>
      <c r="CN1730" s="455"/>
      <c r="CO1730" s="294"/>
      <c r="CP1730" s="294"/>
      <c r="CQ1730" s="294"/>
      <c r="CR1730" s="455"/>
      <c r="CS1730" s="289"/>
      <c r="CT1730" s="279"/>
      <c r="CU1730" s="328"/>
      <c r="CV1730" s="328"/>
      <c r="CW1730" s="290"/>
      <c r="CX1730" s="289"/>
      <c r="CY1730" s="279"/>
      <c r="CZ1730" s="328"/>
      <c r="DA1730" s="328"/>
      <c r="DB1730" s="290"/>
      <c r="DC1730" s="289"/>
      <c r="DD1730" s="279"/>
      <c r="DE1730" s="328"/>
      <c r="DF1730" s="328"/>
      <c r="DG1730" s="290"/>
      <c r="DH1730" s="294"/>
      <c r="DI1730" s="284"/>
      <c r="DP1730" s="165"/>
      <c r="DQ1730" s="165"/>
      <c r="DR1730" s="165"/>
      <c r="ED1730" s="165"/>
      <c r="EE1730" s="165"/>
      <c r="EF1730" s="165"/>
      <c r="EG1730" s="165"/>
      <c r="EH1730" s="166"/>
      <c r="EI1730" s="166"/>
      <c r="EJ1730" s="164"/>
      <c r="EK1730" s="164"/>
      <c r="EL1730" s="278"/>
      <c r="EM1730" s="278"/>
      <c r="EN1730" s="278"/>
      <c r="EO1730" s="278"/>
      <c r="EP1730" s="278"/>
      <c r="EQ1730" s="278"/>
      <c r="ER1730" s="165"/>
      <c r="ES1730" s="166"/>
      <c r="ET1730" s="166"/>
      <c r="EU1730" s="166"/>
      <c r="EV1730" s="166"/>
      <c r="EW1730" s="166"/>
      <c r="EX1730" s="284"/>
    </row>
    <row r="1731" spans="1:155" ht="13" hidden="1" customHeight="1">
      <c r="A1731" s="160" t="s">
        <v>2003</v>
      </c>
      <c r="B1731" s="160">
        <v>8953</v>
      </c>
      <c r="C1731" s="160">
        <v>572761</v>
      </c>
      <c r="D1731" s="160">
        <v>8090</v>
      </c>
      <c r="E1731" s="160" t="s">
        <v>276</v>
      </c>
      <c r="F1731" s="160" t="s">
        <v>276</v>
      </c>
      <c r="H1731" s="168" t="s">
        <v>113</v>
      </c>
      <c r="I1731" s="169" t="s">
        <v>531</v>
      </c>
      <c r="J1731" s="170">
        <v>38</v>
      </c>
      <c r="K1731" s="161">
        <v>3</v>
      </c>
      <c r="L1731" s="161" t="s">
        <v>46</v>
      </c>
      <c r="AS1731" s="278"/>
      <c r="AT1731" s="278"/>
      <c r="AU1731" s="278"/>
      <c r="AV1731" s="278"/>
      <c r="AW1731" s="278"/>
      <c r="AX1731" s="278"/>
      <c r="AY1731" s="456"/>
      <c r="AZ1731" s="278"/>
      <c r="BA1731" s="278"/>
      <c r="BB1731" s="278"/>
      <c r="BC1731" s="278"/>
      <c r="BD1731" s="164"/>
      <c r="BE1731" s="164"/>
      <c r="BF1731" s="164"/>
      <c r="BG1731" s="164"/>
      <c r="BH1731" s="164"/>
      <c r="BI1731" s="164"/>
      <c r="BJ1731" s="165"/>
      <c r="BK1731" s="164"/>
      <c r="BL1731" s="165"/>
      <c r="BM1731" s="165"/>
      <c r="BN1731" s="165"/>
      <c r="BO1731" s="165"/>
      <c r="BP1731" s="165"/>
      <c r="BQ1731" s="165"/>
      <c r="BR1731" s="165"/>
      <c r="BS1731" s="284"/>
      <c r="BT1731" s="294"/>
      <c r="BU1731" s="294"/>
      <c r="BV1731" s="455"/>
      <c r="BW1731" s="294"/>
      <c r="BX1731" s="294"/>
      <c r="BY1731" s="294"/>
      <c r="BZ1731" s="294"/>
      <c r="CA1731" s="294"/>
      <c r="CB1731" s="455"/>
      <c r="CC1731" s="294"/>
      <c r="CD1731" s="294"/>
      <c r="CE1731" s="294"/>
      <c r="CF1731" s="455"/>
      <c r="CG1731" s="294"/>
      <c r="CH1731" s="294"/>
      <c r="CI1731" s="294"/>
      <c r="CJ1731" s="455"/>
      <c r="CK1731" s="294"/>
      <c r="CL1731" s="294"/>
      <c r="CM1731" s="294"/>
      <c r="CN1731" s="455"/>
      <c r="CO1731" s="294"/>
      <c r="CP1731" s="294"/>
      <c r="CQ1731" s="294"/>
      <c r="CR1731" s="455"/>
      <c r="CS1731" s="289"/>
      <c r="CT1731" s="279"/>
      <c r="CU1731" s="328"/>
      <c r="CV1731" s="328"/>
      <c r="CW1731" s="290"/>
      <c r="CX1731" s="289"/>
      <c r="CY1731" s="279"/>
      <c r="CZ1731" s="328"/>
      <c r="DA1731" s="328"/>
      <c r="DB1731" s="290"/>
      <c r="DC1731" s="289"/>
      <c r="DD1731" s="279"/>
      <c r="DE1731" s="328"/>
      <c r="DF1731" s="328"/>
      <c r="DG1731" s="290"/>
      <c r="DH1731" s="294"/>
      <c r="DI1731" s="284"/>
      <c r="DP1731" s="165"/>
      <c r="DQ1731" s="165"/>
      <c r="DR1731" s="165"/>
      <c r="ED1731" s="165"/>
      <c r="EE1731" s="165"/>
      <c r="EF1731" s="165"/>
      <c r="EG1731" s="165"/>
      <c r="EH1731" s="166"/>
      <c r="EI1731" s="165"/>
      <c r="EJ1731" s="164"/>
      <c r="EK1731" s="164"/>
      <c r="EL1731" s="278"/>
      <c r="EM1731" s="278"/>
      <c r="EN1731" s="278"/>
      <c r="EO1731" s="278"/>
      <c r="EP1731" s="278"/>
      <c r="EQ1731" s="278"/>
      <c r="ER1731" s="165"/>
      <c r="ES1731" s="166"/>
      <c r="ET1731" s="166"/>
      <c r="EU1731" s="166"/>
      <c r="EV1731" s="166"/>
      <c r="EW1731" s="166"/>
      <c r="EX1731" s="284"/>
    </row>
    <row r="1732" spans="1:155" ht="13" hidden="1" customHeight="1">
      <c r="A1732" s="160" t="s">
        <v>2003</v>
      </c>
      <c r="B1732" s="160">
        <v>11093</v>
      </c>
      <c r="C1732" s="160">
        <v>621550</v>
      </c>
      <c r="D1732" s="160">
        <v>13602</v>
      </c>
      <c r="E1732" s="160" t="s">
        <v>129</v>
      </c>
      <c r="F1732" s="160" t="s">
        <v>129</v>
      </c>
      <c r="H1732" s="162" t="s">
        <v>1949</v>
      </c>
      <c r="I1732" s="162" t="s">
        <v>645</v>
      </c>
      <c r="J1732" s="161">
        <v>32</v>
      </c>
      <c r="K1732" s="161">
        <v>3</v>
      </c>
      <c r="L1732" s="161" t="s">
        <v>837</v>
      </c>
      <c r="AS1732" s="278"/>
      <c r="AT1732" s="278"/>
      <c r="AU1732" s="278"/>
      <c r="AV1732" s="278"/>
      <c r="AW1732" s="278"/>
      <c r="AX1732" s="278"/>
      <c r="AY1732" s="456"/>
      <c r="AZ1732" s="278"/>
      <c r="BA1732" s="278"/>
      <c r="BB1732" s="278"/>
      <c r="BC1732" s="278"/>
      <c r="BD1732" s="164"/>
      <c r="BE1732" s="164"/>
      <c r="BF1732" s="164"/>
      <c r="BG1732" s="164"/>
      <c r="BH1732" s="164"/>
      <c r="BI1732" s="164"/>
      <c r="BJ1732" s="165"/>
      <c r="BK1732" s="164"/>
      <c r="BL1732" s="165"/>
      <c r="BM1732" s="165"/>
      <c r="BN1732" s="165"/>
      <c r="BO1732" s="165"/>
      <c r="BP1732" s="165"/>
      <c r="BQ1732" s="165"/>
      <c r="BR1732" s="165"/>
      <c r="BS1732" s="284"/>
      <c r="BT1732" s="294"/>
      <c r="BU1732" s="294"/>
      <c r="BV1732" s="455"/>
      <c r="BW1732" s="294"/>
      <c r="BX1732" s="294"/>
      <c r="BY1732" s="294"/>
      <c r="BZ1732" s="294"/>
      <c r="CA1732" s="294"/>
      <c r="CB1732" s="455"/>
      <c r="CC1732" s="294"/>
      <c r="CD1732" s="294"/>
      <c r="CE1732" s="294"/>
      <c r="CF1732" s="455"/>
      <c r="CG1732" s="294"/>
      <c r="CH1732" s="294"/>
      <c r="CI1732" s="294"/>
      <c r="CJ1732" s="455"/>
      <c r="CK1732" s="294"/>
      <c r="CL1732" s="294"/>
      <c r="CM1732" s="294"/>
      <c r="CN1732" s="455"/>
      <c r="CO1732" s="294"/>
      <c r="CP1732" s="294"/>
      <c r="CQ1732" s="294"/>
      <c r="CR1732" s="455"/>
      <c r="CS1732" s="289"/>
      <c r="CT1732" s="279"/>
      <c r="CU1732" s="328"/>
      <c r="CV1732" s="328"/>
      <c r="CW1732" s="290"/>
      <c r="CX1732" s="289"/>
      <c r="CY1732" s="279"/>
      <c r="CZ1732" s="328"/>
      <c r="DA1732" s="328"/>
      <c r="DB1732" s="290"/>
      <c r="DC1732" s="289"/>
      <c r="DD1732" s="279"/>
      <c r="DE1732" s="328"/>
      <c r="DF1732" s="328"/>
      <c r="DG1732" s="290"/>
      <c r="DH1732" s="294"/>
      <c r="DI1732" s="284"/>
      <c r="DP1732" s="165"/>
      <c r="DQ1732" s="165"/>
      <c r="DR1732" s="165"/>
      <c r="ED1732" s="165"/>
      <c r="EE1732" s="165"/>
      <c r="EF1732" s="165"/>
      <c r="EG1732" s="165"/>
      <c r="EH1732" s="166"/>
      <c r="EI1732" s="165"/>
      <c r="EJ1732" s="164"/>
      <c r="EK1732" s="164"/>
      <c r="EL1732" s="278"/>
      <c r="EM1732" s="278"/>
      <c r="EN1732" s="278"/>
      <c r="EO1732" s="278"/>
      <c r="EP1732" s="278"/>
      <c r="EQ1732" s="278"/>
      <c r="ER1732" s="165"/>
      <c r="ES1732" s="166"/>
      <c r="ET1732" s="166"/>
      <c r="EU1732" s="166"/>
      <c r="EV1732" s="166"/>
      <c r="EW1732" s="166"/>
      <c r="EX1732" s="284"/>
    </row>
    <row r="1733" spans="1:155" ht="13" hidden="1" customHeight="1">
      <c r="A1733" s="160" t="s">
        <v>2003</v>
      </c>
      <c r="B1733" s="160">
        <v>11102</v>
      </c>
      <c r="C1733" s="160">
        <v>608841</v>
      </c>
      <c r="D1733" s="160">
        <v>14366</v>
      </c>
      <c r="E1733" s="160" t="s">
        <v>2171</v>
      </c>
      <c r="F1733" s="160" t="s">
        <v>29</v>
      </c>
      <c r="H1733" s="162" t="s">
        <v>2841</v>
      </c>
      <c r="I1733" s="162" t="s">
        <v>554</v>
      </c>
      <c r="J1733" s="160">
        <v>32</v>
      </c>
      <c r="K1733" s="161">
        <v>3</v>
      </c>
      <c r="L1733" s="161" t="s">
        <v>837</v>
      </c>
      <c r="AS1733" s="278"/>
      <c r="AT1733" s="278"/>
      <c r="AU1733" s="278"/>
      <c r="AV1733" s="278"/>
      <c r="AW1733" s="278"/>
      <c r="AX1733" s="278"/>
      <c r="AY1733" s="456"/>
      <c r="AZ1733" s="278"/>
      <c r="BA1733" s="278"/>
      <c r="BB1733" s="278"/>
      <c r="BC1733" s="278"/>
      <c r="BD1733" s="164"/>
      <c r="BE1733" s="164"/>
      <c r="BF1733" s="164"/>
      <c r="BG1733" s="164"/>
      <c r="BH1733" s="164"/>
      <c r="BI1733" s="164"/>
      <c r="BJ1733" s="165"/>
      <c r="BK1733" s="164"/>
      <c r="BL1733" s="165"/>
      <c r="BM1733" s="165"/>
      <c r="BN1733" s="165"/>
      <c r="BO1733" s="165"/>
      <c r="BP1733" s="165"/>
      <c r="BQ1733" s="165"/>
      <c r="BR1733" s="165"/>
      <c r="BS1733" s="284"/>
      <c r="BT1733" s="294"/>
      <c r="BU1733" s="294"/>
      <c r="BV1733" s="455"/>
      <c r="BW1733" s="294"/>
      <c r="BX1733" s="294"/>
      <c r="BY1733" s="294"/>
      <c r="BZ1733" s="294"/>
      <c r="CA1733" s="294"/>
      <c r="CB1733" s="455"/>
      <c r="CC1733" s="294"/>
      <c r="CD1733" s="294"/>
      <c r="CE1733" s="294"/>
      <c r="CF1733" s="455"/>
      <c r="CG1733" s="294"/>
      <c r="CH1733" s="294"/>
      <c r="CI1733" s="294"/>
      <c r="CJ1733" s="455"/>
      <c r="CK1733" s="294"/>
      <c r="CL1733" s="294"/>
      <c r="CM1733" s="294"/>
      <c r="CN1733" s="455"/>
      <c r="CO1733" s="294"/>
      <c r="CP1733" s="294"/>
      <c r="CQ1733" s="294"/>
      <c r="CR1733" s="455"/>
      <c r="CS1733" s="289"/>
      <c r="CT1733" s="279"/>
      <c r="CU1733" s="328"/>
      <c r="CV1733" s="328"/>
      <c r="CW1733" s="290"/>
      <c r="CX1733" s="289"/>
      <c r="CY1733" s="279"/>
      <c r="CZ1733" s="328"/>
      <c r="DA1733" s="328"/>
      <c r="DB1733" s="290"/>
      <c r="DC1733" s="289"/>
      <c r="DD1733" s="279"/>
      <c r="DE1733" s="328"/>
      <c r="DF1733" s="328"/>
      <c r="DG1733" s="290"/>
      <c r="DH1733" s="294"/>
      <c r="DI1733" s="284"/>
      <c r="DP1733" s="165"/>
      <c r="DQ1733" s="165"/>
      <c r="DR1733" s="165"/>
      <c r="ED1733" s="165"/>
      <c r="EE1733" s="165"/>
      <c r="EF1733" s="165"/>
      <c r="EG1733" s="165"/>
      <c r="EH1733" s="166"/>
      <c r="EI1733" s="165"/>
      <c r="EJ1733" s="164"/>
      <c r="EK1733" s="164"/>
      <c r="EL1733" s="278"/>
      <c r="EM1733" s="278"/>
      <c r="EN1733" s="278"/>
      <c r="EO1733" s="278"/>
      <c r="EP1733" s="278"/>
      <c r="EQ1733" s="278"/>
      <c r="ER1733" s="165"/>
      <c r="ES1733" s="166"/>
      <c r="ET1733" s="166"/>
      <c r="EU1733" s="166"/>
      <c r="EV1733" s="166"/>
      <c r="EW1733" s="166"/>
      <c r="EX1733" s="284"/>
    </row>
    <row r="1734" spans="1:155" ht="13" hidden="1" customHeight="1">
      <c r="A1734" s="160" t="s">
        <v>2003</v>
      </c>
      <c r="B1734" s="160">
        <v>10761</v>
      </c>
      <c r="C1734" s="160">
        <v>643265</v>
      </c>
      <c r="D1734" s="160">
        <v>15279</v>
      </c>
      <c r="E1734" s="160" t="s">
        <v>3328</v>
      </c>
      <c r="F1734" s="160" t="s">
        <v>609</v>
      </c>
      <c r="H1734" s="168" t="s">
        <v>1107</v>
      </c>
      <c r="I1734" s="169" t="s">
        <v>307</v>
      </c>
      <c r="J1734" s="170">
        <v>33</v>
      </c>
      <c r="K1734" s="161">
        <v>3</v>
      </c>
      <c r="L1734" s="161" t="s">
        <v>837</v>
      </c>
      <c r="AS1734" s="278"/>
      <c r="AT1734" s="278"/>
      <c r="AU1734" s="278"/>
      <c r="AV1734" s="278"/>
      <c r="AW1734" s="278"/>
      <c r="AX1734" s="278"/>
      <c r="AY1734" s="456"/>
      <c r="AZ1734" s="278"/>
      <c r="BA1734" s="278"/>
      <c r="BB1734" s="278"/>
      <c r="BC1734" s="278"/>
      <c r="BD1734" s="164"/>
      <c r="BE1734" s="164"/>
      <c r="BF1734" s="164"/>
      <c r="BG1734" s="164"/>
      <c r="BH1734" s="164"/>
      <c r="BI1734" s="164"/>
      <c r="BJ1734" s="165"/>
      <c r="BK1734" s="164"/>
      <c r="BL1734" s="165"/>
      <c r="BM1734" s="165"/>
      <c r="BN1734" s="165"/>
      <c r="BO1734" s="165"/>
      <c r="BP1734" s="165"/>
      <c r="BQ1734" s="165"/>
      <c r="BR1734" s="165"/>
      <c r="BS1734" s="284"/>
      <c r="BT1734" s="294"/>
      <c r="BU1734" s="294"/>
      <c r="BV1734" s="455"/>
      <c r="BW1734" s="294"/>
      <c r="BX1734" s="294"/>
      <c r="BY1734" s="294"/>
      <c r="BZ1734" s="294"/>
      <c r="CA1734" s="294"/>
      <c r="CB1734" s="455"/>
      <c r="CC1734" s="294"/>
      <c r="CD1734" s="294"/>
      <c r="CE1734" s="294"/>
      <c r="CF1734" s="455"/>
      <c r="CG1734" s="294"/>
      <c r="CH1734" s="294"/>
      <c r="CI1734" s="294"/>
      <c r="CJ1734" s="455"/>
      <c r="CK1734" s="294"/>
      <c r="CL1734" s="294"/>
      <c r="CM1734" s="294"/>
      <c r="CN1734" s="455"/>
      <c r="CO1734" s="294"/>
      <c r="CP1734" s="294"/>
      <c r="CQ1734" s="294"/>
      <c r="CR1734" s="455"/>
      <c r="CS1734" s="289"/>
      <c r="CT1734" s="279"/>
      <c r="CU1734" s="328"/>
      <c r="CV1734" s="328"/>
      <c r="CW1734" s="290"/>
      <c r="CX1734" s="289"/>
      <c r="CY1734" s="279"/>
      <c r="CZ1734" s="328"/>
      <c r="DA1734" s="328"/>
      <c r="DB1734" s="290"/>
      <c r="DC1734" s="289"/>
      <c r="DD1734" s="279"/>
      <c r="DE1734" s="328"/>
      <c r="DF1734" s="328"/>
      <c r="DG1734" s="290"/>
      <c r="DH1734" s="294"/>
      <c r="DI1734" s="284"/>
      <c r="DP1734" s="165"/>
      <c r="DQ1734" s="165"/>
      <c r="DR1734" s="165"/>
      <c r="ED1734" s="165"/>
      <c r="EE1734" s="165"/>
      <c r="EF1734" s="165"/>
      <c r="EG1734" s="165"/>
      <c r="EH1734" s="166"/>
      <c r="EI1734" s="165"/>
      <c r="EJ1734" s="164"/>
      <c r="EK1734" s="164"/>
      <c r="EL1734" s="278"/>
      <c r="EM1734" s="278"/>
      <c r="EN1734" s="278"/>
      <c r="EO1734" s="278"/>
      <c r="EP1734" s="278"/>
      <c r="EQ1734" s="278"/>
      <c r="ER1734" s="165"/>
      <c r="ES1734" s="166"/>
      <c r="ET1734" s="166"/>
      <c r="EU1734" s="166"/>
      <c r="EV1734" s="166"/>
      <c r="EW1734" s="166"/>
      <c r="EX1734" s="284"/>
    </row>
    <row r="1735" spans="1:155" ht="13" hidden="1" customHeight="1">
      <c r="A1735" s="160" t="s">
        <v>2003</v>
      </c>
      <c r="B1735" s="160">
        <v>10975</v>
      </c>
      <c r="C1735" s="160">
        <v>645801</v>
      </c>
      <c r="D1735" s="160">
        <v>15585</v>
      </c>
      <c r="E1735" s="160" t="s">
        <v>188</v>
      </c>
      <c r="F1735" s="160" t="s">
        <v>188</v>
      </c>
      <c r="H1735" s="168" t="s">
        <v>1265</v>
      </c>
      <c r="I1735" s="169" t="s">
        <v>546</v>
      </c>
      <c r="J1735" s="170">
        <v>31</v>
      </c>
      <c r="K1735" s="161">
        <v>3</v>
      </c>
      <c r="L1735" s="161" t="s">
        <v>46</v>
      </c>
      <c r="AS1735" s="278"/>
      <c r="AT1735" s="278"/>
      <c r="AU1735" s="278"/>
      <c r="AV1735" s="278"/>
      <c r="AW1735" s="278"/>
      <c r="AX1735" s="278"/>
      <c r="AY1735" s="456"/>
      <c r="AZ1735" s="278"/>
      <c r="BA1735" s="278"/>
      <c r="BB1735" s="278"/>
      <c r="BC1735" s="278"/>
      <c r="BD1735" s="164"/>
      <c r="BE1735" s="164"/>
      <c r="BF1735" s="164"/>
      <c r="BG1735" s="164"/>
      <c r="BH1735" s="164"/>
      <c r="BI1735" s="164"/>
      <c r="BJ1735" s="165"/>
      <c r="BK1735" s="164"/>
      <c r="BL1735" s="165"/>
      <c r="BM1735" s="165"/>
      <c r="BN1735" s="165"/>
      <c r="BO1735" s="165"/>
      <c r="BP1735" s="165"/>
      <c r="BQ1735" s="165"/>
      <c r="BR1735" s="165"/>
      <c r="BS1735" s="284"/>
      <c r="BT1735" s="294"/>
      <c r="BU1735" s="294"/>
      <c r="BV1735" s="455"/>
      <c r="BW1735" s="294"/>
      <c r="BX1735" s="294"/>
      <c r="BY1735" s="294"/>
      <c r="BZ1735" s="294"/>
      <c r="CA1735" s="294"/>
      <c r="CB1735" s="455"/>
      <c r="CC1735" s="294"/>
      <c r="CD1735" s="294"/>
      <c r="CE1735" s="294"/>
      <c r="CF1735" s="455"/>
      <c r="CG1735" s="294"/>
      <c r="CH1735" s="294"/>
      <c r="CI1735" s="294"/>
      <c r="CJ1735" s="455"/>
      <c r="CK1735" s="294"/>
      <c r="CL1735" s="294"/>
      <c r="CM1735" s="294"/>
      <c r="CN1735" s="455"/>
      <c r="CO1735" s="294"/>
      <c r="CP1735" s="294"/>
      <c r="CQ1735" s="294"/>
      <c r="CR1735" s="455"/>
      <c r="CS1735" s="289"/>
      <c r="CT1735" s="279"/>
      <c r="CU1735" s="328"/>
      <c r="CV1735" s="328"/>
      <c r="CW1735" s="290"/>
      <c r="CX1735" s="289"/>
      <c r="CY1735" s="279"/>
      <c r="CZ1735" s="328"/>
      <c r="DA1735" s="328"/>
      <c r="DB1735" s="290"/>
      <c r="DC1735" s="289"/>
      <c r="DD1735" s="279"/>
      <c r="DE1735" s="328"/>
      <c r="DF1735" s="328"/>
      <c r="DG1735" s="290"/>
      <c r="DH1735" s="294"/>
      <c r="DI1735" s="284"/>
      <c r="DP1735" s="165"/>
      <c r="DQ1735" s="165"/>
      <c r="DR1735" s="165"/>
      <c r="ED1735" s="165"/>
      <c r="EE1735" s="165"/>
      <c r="EF1735" s="165"/>
      <c r="EG1735" s="165"/>
      <c r="EH1735" s="166"/>
      <c r="EI1735" s="165"/>
      <c r="EJ1735" s="164"/>
      <c r="EK1735" s="164"/>
      <c r="EL1735" s="278"/>
      <c r="EM1735" s="278"/>
      <c r="EN1735" s="278"/>
      <c r="EO1735" s="278"/>
      <c r="EP1735" s="278"/>
      <c r="EQ1735" s="278"/>
      <c r="ER1735" s="165"/>
      <c r="ES1735" s="166"/>
      <c r="ET1735" s="166"/>
      <c r="EU1735" s="166"/>
      <c r="EV1735" s="166"/>
      <c r="EW1735" s="166"/>
      <c r="EX1735" s="284"/>
    </row>
    <row r="1736" spans="1:155" ht="13" hidden="1" customHeight="1">
      <c r="A1736" s="160" t="s">
        <v>2003</v>
      </c>
      <c r="B1736" s="160">
        <v>9540</v>
      </c>
      <c r="C1736" s="160">
        <v>547989</v>
      </c>
      <c r="D1736" s="160">
        <v>15676</v>
      </c>
      <c r="E1736" s="160" t="s">
        <v>614</v>
      </c>
      <c r="F1736" s="160" t="s">
        <v>614</v>
      </c>
      <c r="H1736" s="168" t="s">
        <v>205</v>
      </c>
      <c r="I1736" s="169" t="s">
        <v>3356</v>
      </c>
      <c r="J1736" s="170">
        <v>37</v>
      </c>
      <c r="K1736" s="161">
        <v>3</v>
      </c>
      <c r="L1736" s="161" t="s">
        <v>837</v>
      </c>
      <c r="AS1736" s="278"/>
      <c r="AT1736" s="278"/>
      <c r="AU1736" s="278"/>
      <c r="AV1736" s="278"/>
      <c r="AW1736" s="278"/>
      <c r="AX1736" s="278"/>
      <c r="AY1736" s="456"/>
      <c r="AZ1736" s="278"/>
      <c r="BA1736" s="278"/>
      <c r="BB1736" s="278"/>
      <c r="BC1736" s="278"/>
      <c r="BD1736" s="164"/>
      <c r="BE1736" s="164"/>
      <c r="BF1736" s="164"/>
      <c r="BG1736" s="164"/>
      <c r="BH1736" s="164"/>
      <c r="BI1736" s="164"/>
      <c r="BJ1736" s="165"/>
      <c r="BK1736" s="164"/>
      <c r="BL1736" s="165"/>
      <c r="BM1736" s="165"/>
      <c r="BN1736" s="165"/>
      <c r="BO1736" s="165"/>
      <c r="BP1736" s="165"/>
      <c r="BQ1736" s="165"/>
      <c r="BR1736" s="165"/>
      <c r="BS1736" s="284"/>
      <c r="BT1736" s="294"/>
      <c r="BU1736" s="294"/>
      <c r="BV1736" s="455"/>
      <c r="BW1736" s="294"/>
      <c r="BX1736" s="294"/>
      <c r="BY1736" s="294"/>
      <c r="BZ1736" s="294"/>
      <c r="CA1736" s="294"/>
      <c r="CB1736" s="455"/>
      <c r="CC1736" s="294"/>
      <c r="CD1736" s="294"/>
      <c r="CE1736" s="294"/>
      <c r="CF1736" s="455"/>
      <c r="CG1736" s="294"/>
      <c r="CH1736" s="294"/>
      <c r="CI1736" s="294"/>
      <c r="CJ1736" s="455"/>
      <c r="CK1736" s="294"/>
      <c r="CL1736" s="294"/>
      <c r="CM1736" s="294"/>
      <c r="CN1736" s="455"/>
      <c r="CO1736" s="294"/>
      <c r="CP1736" s="294"/>
      <c r="CQ1736" s="294"/>
      <c r="CR1736" s="455"/>
      <c r="CS1736" s="289"/>
      <c r="CT1736" s="279"/>
      <c r="CU1736" s="328"/>
      <c r="CV1736" s="328"/>
      <c r="CW1736" s="290"/>
      <c r="CX1736" s="289"/>
      <c r="CY1736" s="279"/>
      <c r="CZ1736" s="328"/>
      <c r="DA1736" s="328"/>
      <c r="DB1736" s="290"/>
      <c r="DC1736" s="289"/>
      <c r="DD1736" s="279"/>
      <c r="DE1736" s="328"/>
      <c r="DF1736" s="328"/>
      <c r="DG1736" s="290"/>
      <c r="DH1736" s="294"/>
      <c r="DI1736" s="284"/>
      <c r="DP1736" s="165"/>
      <c r="DQ1736" s="165"/>
      <c r="DR1736" s="165"/>
      <c r="ED1736" s="165"/>
      <c r="EE1736" s="165"/>
      <c r="EF1736" s="165"/>
      <c r="EG1736" s="165"/>
      <c r="EH1736" s="166"/>
      <c r="EI1736" s="165"/>
      <c r="EJ1736" s="164"/>
      <c r="EK1736" s="164"/>
      <c r="EL1736" s="278"/>
      <c r="EM1736" s="278"/>
      <c r="EN1736" s="278"/>
      <c r="EO1736" s="278"/>
      <c r="EP1736" s="278"/>
      <c r="EQ1736" s="278"/>
      <c r="ER1736" s="165"/>
      <c r="ES1736" s="166"/>
      <c r="ET1736" s="166"/>
      <c r="EU1736" s="166"/>
      <c r="EV1736" s="166"/>
      <c r="EW1736" s="166"/>
      <c r="EX1736" s="284"/>
    </row>
    <row r="1737" spans="1:155" ht="13" hidden="1" customHeight="1">
      <c r="A1737" s="160" t="s">
        <v>2003</v>
      </c>
      <c r="B1737" s="160">
        <v>10245</v>
      </c>
      <c r="C1737" s="160">
        <v>649557</v>
      </c>
      <c r="D1737" s="160">
        <v>15937</v>
      </c>
      <c r="E1737" s="160" t="s">
        <v>3328</v>
      </c>
      <c r="F1737" s="160" t="s">
        <v>614</v>
      </c>
      <c r="H1737" s="168" t="s">
        <v>3345</v>
      </c>
      <c r="I1737" s="169" t="s">
        <v>845</v>
      </c>
      <c r="J1737" s="170">
        <v>33</v>
      </c>
      <c r="K1737" s="161">
        <v>3</v>
      </c>
      <c r="L1737" s="161" t="s">
        <v>837</v>
      </c>
      <c r="AS1737" s="278"/>
      <c r="AT1737" s="278"/>
      <c r="AU1737" s="278"/>
      <c r="AV1737" s="278"/>
      <c r="AW1737" s="278"/>
      <c r="AX1737" s="278"/>
      <c r="AY1737" s="456"/>
      <c r="AZ1737" s="278"/>
      <c r="BA1737" s="278"/>
      <c r="BB1737" s="278"/>
      <c r="BC1737" s="278"/>
      <c r="BD1737" s="164"/>
      <c r="BE1737" s="164"/>
      <c r="BF1737" s="164"/>
      <c r="BG1737" s="164"/>
      <c r="BH1737" s="164"/>
      <c r="BI1737" s="164"/>
      <c r="BJ1737" s="165"/>
      <c r="BK1737" s="164"/>
      <c r="BL1737" s="165"/>
      <c r="BM1737" s="165"/>
      <c r="BN1737" s="165"/>
      <c r="BO1737" s="165"/>
      <c r="BP1737" s="165"/>
      <c r="BQ1737" s="165"/>
      <c r="BR1737" s="165"/>
      <c r="BS1737" s="284"/>
      <c r="BT1737" s="294"/>
      <c r="BU1737" s="294"/>
      <c r="BV1737" s="455"/>
      <c r="BW1737" s="294"/>
      <c r="BX1737" s="294"/>
      <c r="BY1737" s="294"/>
      <c r="BZ1737" s="294"/>
      <c r="CA1737" s="294"/>
      <c r="CB1737" s="455"/>
      <c r="CC1737" s="294"/>
      <c r="CD1737" s="294"/>
      <c r="CE1737" s="294"/>
      <c r="CF1737" s="455"/>
      <c r="CG1737" s="294"/>
      <c r="CH1737" s="294"/>
      <c r="CI1737" s="294"/>
      <c r="CJ1737" s="455"/>
      <c r="CK1737" s="294"/>
      <c r="CL1737" s="294"/>
      <c r="CM1737" s="294"/>
      <c r="CN1737" s="455"/>
      <c r="CO1737" s="294"/>
      <c r="CP1737" s="294"/>
      <c r="CQ1737" s="294"/>
      <c r="CR1737" s="455"/>
      <c r="CS1737" s="289"/>
      <c r="CT1737" s="279"/>
      <c r="CU1737" s="328"/>
      <c r="CV1737" s="328"/>
      <c r="CW1737" s="290"/>
      <c r="CX1737" s="289"/>
      <c r="CY1737" s="279"/>
      <c r="CZ1737" s="328"/>
      <c r="DA1737" s="328"/>
      <c r="DB1737" s="290"/>
      <c r="DC1737" s="289"/>
      <c r="DD1737" s="279"/>
      <c r="DE1737" s="328"/>
      <c r="DF1737" s="328"/>
      <c r="DG1737" s="290"/>
      <c r="DH1737" s="294"/>
      <c r="DI1737" s="284"/>
      <c r="DP1737" s="165"/>
      <c r="DQ1737" s="165"/>
      <c r="DR1737" s="165"/>
      <c r="ED1737" s="165"/>
      <c r="EE1737" s="165"/>
      <c r="EF1737" s="165"/>
      <c r="EG1737" s="165"/>
      <c r="EH1737" s="166"/>
      <c r="EI1737" s="165"/>
      <c r="EJ1737" s="164"/>
      <c r="EK1737" s="164"/>
      <c r="EL1737" s="278"/>
      <c r="EM1737" s="278"/>
      <c r="EN1737" s="278"/>
      <c r="EO1737" s="278"/>
      <c r="EP1737" s="278"/>
      <c r="EQ1737" s="278"/>
      <c r="ER1737" s="165"/>
      <c r="ES1737" s="166"/>
      <c r="ET1737" s="166"/>
      <c r="EU1737" s="166"/>
      <c r="EV1737" s="166"/>
      <c r="EW1737" s="166"/>
      <c r="EX1737" s="284"/>
    </row>
    <row r="1738" spans="1:155" ht="13" hidden="1" customHeight="1">
      <c r="A1738" s="160" t="s">
        <v>2003</v>
      </c>
      <c r="B1738" s="160">
        <v>10874</v>
      </c>
      <c r="C1738" s="160">
        <v>663527</v>
      </c>
      <c r="D1738" s="160">
        <v>17893</v>
      </c>
      <c r="E1738" s="160" t="s">
        <v>354</v>
      </c>
      <c r="F1738" s="160" t="s">
        <v>354</v>
      </c>
      <c r="H1738" s="162" t="s">
        <v>2332</v>
      </c>
      <c r="I1738" s="162" t="s">
        <v>571</v>
      </c>
      <c r="J1738" s="161">
        <v>27</v>
      </c>
      <c r="K1738" s="161">
        <v>3</v>
      </c>
      <c r="L1738" s="161" t="s">
        <v>837</v>
      </c>
      <c r="AS1738" s="278"/>
      <c r="AT1738" s="278"/>
      <c r="AU1738" s="278"/>
      <c r="AV1738" s="278"/>
      <c r="AW1738" s="278"/>
      <c r="AX1738" s="278"/>
      <c r="AY1738" s="456"/>
      <c r="AZ1738" s="278"/>
      <c r="BA1738" s="278"/>
      <c r="BB1738" s="278"/>
      <c r="BC1738" s="278"/>
      <c r="BD1738" s="164"/>
      <c r="BE1738" s="164"/>
      <c r="BF1738" s="164"/>
      <c r="BG1738" s="164"/>
      <c r="BH1738" s="164"/>
      <c r="BI1738" s="164"/>
      <c r="BJ1738" s="165"/>
      <c r="BK1738" s="164"/>
      <c r="BL1738" s="165"/>
      <c r="BM1738" s="165"/>
      <c r="BN1738" s="165"/>
      <c r="BO1738" s="165"/>
      <c r="BP1738" s="165"/>
      <c r="BQ1738" s="165"/>
      <c r="BR1738" s="165"/>
      <c r="BS1738" s="284"/>
      <c r="BT1738" s="294"/>
      <c r="BU1738" s="294"/>
      <c r="BV1738" s="455"/>
      <c r="BW1738" s="294"/>
      <c r="BX1738" s="294"/>
      <c r="BY1738" s="294"/>
      <c r="BZ1738" s="294"/>
      <c r="CA1738" s="294"/>
      <c r="CB1738" s="455"/>
      <c r="CC1738" s="294"/>
      <c r="CD1738" s="294"/>
      <c r="CE1738" s="294"/>
      <c r="CF1738" s="455"/>
      <c r="CG1738" s="294"/>
      <c r="CH1738" s="294"/>
      <c r="CI1738" s="294"/>
      <c r="CJ1738" s="455"/>
      <c r="CK1738" s="294"/>
      <c r="CL1738" s="294"/>
      <c r="CM1738" s="294"/>
      <c r="CN1738" s="455"/>
      <c r="CO1738" s="294"/>
      <c r="CP1738" s="294"/>
      <c r="CQ1738" s="294"/>
      <c r="CR1738" s="455"/>
      <c r="CS1738" s="289"/>
      <c r="CT1738" s="279"/>
      <c r="CU1738" s="328"/>
      <c r="CV1738" s="328"/>
      <c r="CW1738" s="290"/>
      <c r="CX1738" s="289"/>
      <c r="CY1738" s="279"/>
      <c r="CZ1738" s="328"/>
      <c r="DA1738" s="328"/>
      <c r="DB1738" s="290"/>
      <c r="DC1738" s="289"/>
      <c r="DD1738" s="279"/>
      <c r="DE1738" s="328"/>
      <c r="DF1738" s="328"/>
      <c r="DG1738" s="290"/>
      <c r="DH1738" s="294"/>
      <c r="DI1738" s="284"/>
      <c r="DP1738" s="165"/>
      <c r="DQ1738" s="165"/>
      <c r="DR1738" s="165"/>
      <c r="ED1738" s="165"/>
      <c r="EE1738" s="165"/>
      <c r="EF1738" s="165"/>
      <c r="EG1738" s="165"/>
      <c r="EH1738" s="166"/>
      <c r="EI1738" s="165"/>
      <c r="EJ1738" s="164"/>
      <c r="EK1738" s="164"/>
      <c r="EL1738" s="278"/>
      <c r="EM1738" s="278"/>
      <c r="EN1738" s="278"/>
      <c r="EO1738" s="278"/>
      <c r="EP1738" s="278"/>
      <c r="EQ1738" s="278"/>
      <c r="ER1738" s="165"/>
      <c r="ES1738" s="166"/>
      <c r="ET1738" s="166"/>
      <c r="EU1738" s="166"/>
      <c r="EV1738" s="166"/>
      <c r="EW1738" s="166"/>
      <c r="EX1738" s="284"/>
      <c r="EY1738" s="459"/>
    </row>
    <row r="1739" spans="1:155" ht="13" hidden="1" customHeight="1">
      <c r="A1739" s="160" t="s">
        <v>2003</v>
      </c>
      <c r="B1739" s="160">
        <v>11585</v>
      </c>
      <c r="C1739" s="160">
        <v>665120</v>
      </c>
      <c r="D1739" s="160">
        <v>18607</v>
      </c>
      <c r="E1739" s="160" t="s">
        <v>14</v>
      </c>
      <c r="F1739" s="160" t="s">
        <v>14</v>
      </c>
      <c r="H1739" s="168" t="s">
        <v>1268</v>
      </c>
      <c r="I1739" s="169" t="s">
        <v>269</v>
      </c>
      <c r="J1739" s="170">
        <v>30</v>
      </c>
      <c r="K1739" s="161">
        <v>3</v>
      </c>
      <c r="L1739" s="161" t="s">
        <v>46</v>
      </c>
      <c r="AS1739" s="278"/>
      <c r="AT1739" s="278"/>
      <c r="AU1739" s="278"/>
      <c r="AV1739" s="278"/>
      <c r="AW1739" s="278"/>
      <c r="AX1739" s="278"/>
      <c r="AY1739" s="456"/>
      <c r="AZ1739" s="278"/>
      <c r="BA1739" s="278"/>
      <c r="BB1739" s="278"/>
      <c r="BC1739" s="278"/>
      <c r="BD1739" s="164"/>
      <c r="BE1739" s="164"/>
      <c r="BF1739" s="164"/>
      <c r="BG1739" s="164"/>
      <c r="BH1739" s="164"/>
      <c r="BI1739" s="164"/>
      <c r="BJ1739" s="165"/>
      <c r="BK1739" s="164"/>
      <c r="BL1739" s="165"/>
      <c r="BM1739" s="165"/>
      <c r="BN1739" s="165"/>
      <c r="BO1739" s="165"/>
      <c r="BP1739" s="165"/>
      <c r="BQ1739" s="165"/>
      <c r="BR1739" s="165"/>
      <c r="BS1739" s="284"/>
      <c r="BT1739" s="294"/>
      <c r="BU1739" s="294"/>
      <c r="BV1739" s="455"/>
      <c r="BW1739" s="294"/>
      <c r="BX1739" s="294"/>
      <c r="BY1739" s="294"/>
      <c r="BZ1739" s="294"/>
      <c r="CA1739" s="294"/>
      <c r="CB1739" s="455"/>
      <c r="CC1739" s="294"/>
      <c r="CD1739" s="294"/>
      <c r="CE1739" s="294"/>
      <c r="CF1739" s="455"/>
      <c r="CG1739" s="294"/>
      <c r="CH1739" s="294"/>
      <c r="CI1739" s="294"/>
      <c r="CJ1739" s="455"/>
      <c r="CK1739" s="294"/>
      <c r="CL1739" s="294"/>
      <c r="CM1739" s="294"/>
      <c r="CN1739" s="455"/>
      <c r="CO1739" s="294"/>
      <c r="CP1739" s="294"/>
      <c r="CQ1739" s="294"/>
      <c r="CR1739" s="455"/>
      <c r="CS1739" s="289"/>
      <c r="CT1739" s="279"/>
      <c r="CU1739" s="328"/>
      <c r="CV1739" s="328"/>
      <c r="CW1739" s="290"/>
      <c r="CX1739" s="289"/>
      <c r="CY1739" s="279"/>
      <c r="CZ1739" s="328"/>
      <c r="DA1739" s="328"/>
      <c r="DB1739" s="290"/>
      <c r="DC1739" s="289"/>
      <c r="DD1739" s="279"/>
      <c r="DE1739" s="328"/>
      <c r="DF1739" s="328"/>
      <c r="DG1739" s="290"/>
      <c r="DH1739" s="294"/>
      <c r="DI1739" s="284"/>
      <c r="DP1739" s="165"/>
      <c r="DQ1739" s="165"/>
      <c r="DR1739" s="165"/>
      <c r="ED1739" s="165"/>
      <c r="EE1739" s="165"/>
      <c r="EF1739" s="165"/>
      <c r="EG1739" s="165"/>
      <c r="EH1739" s="166"/>
      <c r="EI1739" s="165"/>
      <c r="EJ1739" s="164"/>
      <c r="EK1739" s="164"/>
      <c r="EL1739" s="278"/>
      <c r="EM1739" s="278"/>
      <c r="EN1739" s="278"/>
      <c r="EO1739" s="278"/>
      <c r="EP1739" s="278"/>
      <c r="EQ1739" s="278"/>
      <c r="ER1739" s="165"/>
      <c r="ES1739" s="166"/>
      <c r="ET1739" s="166"/>
      <c r="EU1739" s="166"/>
      <c r="EV1739" s="166"/>
      <c r="EW1739" s="166"/>
      <c r="EX1739" s="284"/>
    </row>
    <row r="1740" spans="1:155" ht="13" hidden="1" customHeight="1">
      <c r="A1740" s="160" t="s">
        <v>2003</v>
      </c>
      <c r="B1740" s="160">
        <v>12644</v>
      </c>
      <c r="C1740" s="160">
        <v>676632</v>
      </c>
      <c r="D1740" s="160">
        <v>20054</v>
      </c>
      <c r="E1740" s="160" t="s">
        <v>239</v>
      </c>
      <c r="F1740" s="160" t="s">
        <v>239</v>
      </c>
      <c r="H1740" s="162" t="s">
        <v>2923</v>
      </c>
      <c r="I1740" s="162" t="s">
        <v>2924</v>
      </c>
      <c r="J1740" s="160">
        <v>28</v>
      </c>
      <c r="K1740" s="161">
        <v>3</v>
      </c>
      <c r="L1740" s="161" t="s">
        <v>46</v>
      </c>
      <c r="AS1740" s="278"/>
      <c r="AT1740" s="278"/>
      <c r="AU1740" s="278"/>
      <c r="AV1740" s="278"/>
      <c r="AW1740" s="278"/>
      <c r="AX1740" s="278"/>
      <c r="AY1740" s="456"/>
      <c r="AZ1740" s="278"/>
      <c r="BA1740" s="278"/>
      <c r="BB1740" s="278"/>
      <c r="BC1740" s="278"/>
      <c r="BD1740" s="164"/>
      <c r="BE1740" s="164"/>
      <c r="BF1740" s="164"/>
      <c r="BG1740" s="164"/>
      <c r="BH1740" s="164"/>
      <c r="BI1740" s="164"/>
      <c r="BJ1740" s="165"/>
      <c r="BK1740" s="164"/>
      <c r="BL1740" s="165"/>
      <c r="BM1740" s="165"/>
      <c r="BN1740" s="165"/>
      <c r="BO1740" s="165"/>
      <c r="BP1740" s="165"/>
      <c r="BQ1740" s="165"/>
      <c r="BR1740" s="165"/>
      <c r="BS1740" s="284"/>
      <c r="BT1740" s="294"/>
      <c r="BU1740" s="294"/>
      <c r="BV1740" s="455"/>
      <c r="BW1740" s="294"/>
      <c r="BX1740" s="294"/>
      <c r="BY1740" s="294"/>
      <c r="BZ1740" s="294"/>
      <c r="CA1740" s="294"/>
      <c r="CB1740" s="455"/>
      <c r="CC1740" s="294"/>
      <c r="CD1740" s="294"/>
      <c r="CE1740" s="294"/>
      <c r="CF1740" s="455"/>
      <c r="CG1740" s="294"/>
      <c r="CH1740" s="294"/>
      <c r="CI1740" s="294"/>
      <c r="CJ1740" s="455"/>
      <c r="CK1740" s="294"/>
      <c r="CL1740" s="294"/>
      <c r="CM1740" s="294"/>
      <c r="CN1740" s="455"/>
      <c r="CO1740" s="294"/>
      <c r="CP1740" s="294"/>
      <c r="CQ1740" s="294"/>
      <c r="CR1740" s="455"/>
      <c r="CS1740" s="289"/>
      <c r="CT1740" s="279"/>
      <c r="CU1740" s="328"/>
      <c r="CV1740" s="328"/>
      <c r="CW1740" s="290"/>
      <c r="CX1740" s="289"/>
      <c r="CY1740" s="279"/>
      <c r="CZ1740" s="328"/>
      <c r="DA1740" s="328"/>
      <c r="DB1740" s="290"/>
      <c r="DC1740" s="289"/>
      <c r="DD1740" s="279"/>
      <c r="DE1740" s="328"/>
      <c r="DF1740" s="328"/>
      <c r="DG1740" s="290"/>
      <c r="DH1740" s="294"/>
      <c r="DI1740" s="284"/>
      <c r="DP1740" s="165"/>
      <c r="DQ1740" s="165"/>
      <c r="DR1740" s="165"/>
      <c r="ED1740" s="165"/>
      <c r="EE1740" s="165"/>
      <c r="EF1740" s="165"/>
      <c r="EG1740" s="165"/>
      <c r="EH1740" s="166"/>
      <c r="EI1740" s="165"/>
      <c r="EJ1740" s="164"/>
      <c r="EK1740" s="164"/>
      <c r="EL1740" s="278"/>
      <c r="EM1740" s="278"/>
      <c r="EN1740" s="278"/>
      <c r="EO1740" s="278"/>
      <c r="EP1740" s="278"/>
      <c r="EQ1740" s="278"/>
      <c r="ER1740" s="165"/>
      <c r="ES1740" s="166"/>
      <c r="ET1740" s="166"/>
      <c r="EU1740" s="166"/>
      <c r="EV1740" s="166"/>
      <c r="EW1740" s="166"/>
      <c r="EX1740" s="284"/>
    </row>
    <row r="1741" spans="1:155" ht="13" hidden="1" customHeight="1">
      <c r="A1741" s="160" t="s">
        <v>2003</v>
      </c>
      <c r="B1741" s="160">
        <v>11393</v>
      </c>
      <c r="C1741" s="160">
        <v>660707</v>
      </c>
      <c r="D1741" s="160">
        <v>20543</v>
      </c>
      <c r="E1741" s="160" t="s">
        <v>246</v>
      </c>
      <c r="F1741" s="160" t="s">
        <v>246</v>
      </c>
      <c r="H1741" s="162" t="s">
        <v>224</v>
      </c>
      <c r="I1741" s="162" t="s">
        <v>2945</v>
      </c>
      <c r="J1741" s="160">
        <v>25</v>
      </c>
      <c r="K1741" s="161">
        <v>3</v>
      </c>
      <c r="L1741" s="161" t="s">
        <v>837</v>
      </c>
      <c r="AS1741" s="278"/>
      <c r="AT1741" s="278"/>
      <c r="AU1741" s="278"/>
      <c r="AV1741" s="278"/>
      <c r="AW1741" s="278"/>
      <c r="AX1741" s="278"/>
      <c r="AY1741" s="456"/>
      <c r="AZ1741" s="278"/>
      <c r="BA1741" s="278"/>
      <c r="BB1741" s="278"/>
      <c r="BC1741" s="278"/>
      <c r="BD1741" s="164"/>
      <c r="BE1741" s="164"/>
      <c r="BF1741" s="164"/>
      <c r="BG1741" s="164"/>
      <c r="BH1741" s="164"/>
      <c r="BI1741" s="164"/>
      <c r="BJ1741" s="165"/>
      <c r="BK1741" s="164"/>
      <c r="BL1741" s="165"/>
      <c r="BM1741" s="165"/>
      <c r="BN1741" s="165"/>
      <c r="BO1741" s="165"/>
      <c r="BP1741" s="165"/>
      <c r="BQ1741" s="165"/>
      <c r="BR1741" s="165"/>
      <c r="BS1741" s="284"/>
      <c r="BT1741" s="294"/>
      <c r="BU1741" s="294"/>
      <c r="BV1741" s="455"/>
      <c r="BW1741" s="294"/>
      <c r="BX1741" s="294"/>
      <c r="BY1741" s="294"/>
      <c r="BZ1741" s="294"/>
      <c r="CA1741" s="294"/>
      <c r="CB1741" s="455"/>
      <c r="CC1741" s="294"/>
      <c r="CD1741" s="294"/>
      <c r="CE1741" s="294"/>
      <c r="CF1741" s="455"/>
      <c r="CG1741" s="294"/>
      <c r="CH1741" s="294"/>
      <c r="CI1741" s="294"/>
      <c r="CJ1741" s="455"/>
      <c r="CK1741" s="294"/>
      <c r="CL1741" s="294"/>
      <c r="CM1741" s="294"/>
      <c r="CN1741" s="455"/>
      <c r="CO1741" s="294"/>
      <c r="CP1741" s="294"/>
      <c r="CQ1741" s="294"/>
      <c r="CR1741" s="455"/>
      <c r="CS1741" s="289"/>
      <c r="CT1741" s="279"/>
      <c r="CU1741" s="328"/>
      <c r="CV1741" s="328"/>
      <c r="CW1741" s="290"/>
      <c r="CX1741" s="289"/>
      <c r="CY1741" s="279"/>
      <c r="CZ1741" s="328"/>
      <c r="DA1741" s="328"/>
      <c r="DB1741" s="290"/>
      <c r="DC1741" s="289"/>
      <c r="DD1741" s="279"/>
      <c r="DE1741" s="328"/>
      <c r="DF1741" s="328"/>
      <c r="DG1741" s="290"/>
      <c r="DH1741" s="294"/>
      <c r="DI1741" s="284"/>
      <c r="DP1741" s="165"/>
      <c r="DQ1741" s="165"/>
      <c r="DR1741" s="165"/>
      <c r="ED1741" s="165"/>
      <c r="EE1741" s="165"/>
      <c r="EF1741" s="165"/>
      <c r="EG1741" s="165"/>
      <c r="EH1741" s="166"/>
      <c r="EI1741" s="165"/>
      <c r="EJ1741" s="164"/>
      <c r="EK1741" s="164"/>
      <c r="EL1741" s="278"/>
      <c r="EM1741" s="278"/>
      <c r="EN1741" s="278"/>
      <c r="EO1741" s="278"/>
      <c r="EP1741" s="278"/>
      <c r="EQ1741" s="278"/>
      <c r="ER1741" s="165"/>
      <c r="ES1741" s="166"/>
      <c r="ET1741" s="166"/>
      <c r="EU1741" s="166"/>
      <c r="EV1741" s="166"/>
      <c r="EW1741" s="166"/>
      <c r="EX1741" s="284"/>
    </row>
    <row r="1742" spans="1:155" ht="13" hidden="1" customHeight="1">
      <c r="A1742" s="160" t="s">
        <v>2003</v>
      </c>
      <c r="B1742" s="160">
        <v>11994</v>
      </c>
      <c r="C1742" s="160">
        <v>668853</v>
      </c>
      <c r="D1742" s="160">
        <v>25425</v>
      </c>
      <c r="E1742" s="160" t="s">
        <v>2178</v>
      </c>
      <c r="F1742" s="160" t="s">
        <v>2178</v>
      </c>
      <c r="H1742" s="162" t="s">
        <v>3965</v>
      </c>
      <c r="I1742" s="162" t="s">
        <v>595</v>
      </c>
      <c r="J1742" s="160">
        <v>26</v>
      </c>
      <c r="K1742" s="161">
        <v>3</v>
      </c>
      <c r="L1742" s="161" t="s">
        <v>46</v>
      </c>
      <c r="AS1742" s="278"/>
      <c r="AT1742" s="278"/>
      <c r="AU1742" s="278"/>
      <c r="AV1742" s="278"/>
      <c r="AW1742" s="278"/>
      <c r="AX1742" s="278"/>
      <c r="AY1742" s="456"/>
      <c r="AZ1742" s="278"/>
      <c r="BA1742" s="278"/>
      <c r="BB1742" s="278"/>
      <c r="BC1742" s="278"/>
      <c r="BD1742" s="164"/>
      <c r="BE1742" s="164"/>
      <c r="BF1742" s="164"/>
      <c r="BG1742" s="164"/>
      <c r="BH1742" s="164"/>
      <c r="BI1742" s="164"/>
      <c r="BJ1742" s="165"/>
      <c r="BK1742" s="164"/>
      <c r="BL1742" s="165"/>
      <c r="BM1742" s="165"/>
      <c r="BN1742" s="165"/>
      <c r="BO1742" s="165"/>
      <c r="BP1742" s="165"/>
      <c r="BQ1742" s="165"/>
      <c r="BR1742" s="165"/>
      <c r="BS1742" s="284"/>
      <c r="BT1742" s="294"/>
      <c r="BU1742" s="294"/>
      <c r="BV1742" s="455"/>
      <c r="BW1742" s="294"/>
      <c r="BX1742" s="294"/>
      <c r="BY1742" s="294"/>
      <c r="BZ1742" s="294"/>
      <c r="CA1742" s="294"/>
      <c r="CB1742" s="455"/>
      <c r="CC1742" s="294"/>
      <c r="CD1742" s="294"/>
      <c r="CE1742" s="294"/>
      <c r="CF1742" s="455"/>
      <c r="CG1742" s="294"/>
      <c r="CH1742" s="294"/>
      <c r="CI1742" s="294"/>
      <c r="CJ1742" s="455"/>
      <c r="CK1742" s="294"/>
      <c r="CL1742" s="294"/>
      <c r="CM1742" s="294"/>
      <c r="CN1742" s="455"/>
      <c r="CO1742" s="294"/>
      <c r="CP1742" s="294"/>
      <c r="CQ1742" s="294"/>
      <c r="CR1742" s="455"/>
      <c r="CS1742" s="289"/>
      <c r="CT1742" s="279"/>
      <c r="CU1742" s="328"/>
      <c r="CV1742" s="328"/>
      <c r="CW1742" s="290"/>
      <c r="CX1742" s="289"/>
      <c r="CY1742" s="279"/>
      <c r="CZ1742" s="328"/>
      <c r="DA1742" s="328"/>
      <c r="DB1742" s="290"/>
      <c r="DC1742" s="289"/>
      <c r="DD1742" s="279"/>
      <c r="DE1742" s="328"/>
      <c r="DF1742" s="328"/>
      <c r="DG1742" s="290"/>
      <c r="DI1742" s="284"/>
      <c r="DP1742" s="165"/>
      <c r="DQ1742" s="165"/>
      <c r="DR1742" s="165"/>
      <c r="ED1742" s="165"/>
      <c r="EE1742" s="165"/>
      <c r="EF1742" s="165"/>
      <c r="EG1742" s="165"/>
      <c r="EH1742" s="166"/>
      <c r="EI1742" s="165"/>
      <c r="EL1742" s="278"/>
      <c r="EM1742" s="278"/>
      <c r="EN1742" s="278"/>
      <c r="EO1742" s="278"/>
      <c r="EP1742" s="278"/>
      <c r="EQ1742" s="278"/>
      <c r="ER1742" s="165"/>
    </row>
    <row r="1743" spans="1:155" ht="13" hidden="1" customHeight="1">
      <c r="A1743" s="160" t="s">
        <v>2003</v>
      </c>
      <c r="B1743" s="160">
        <v>7163</v>
      </c>
      <c r="D1743" s="160">
        <v>1744</v>
      </c>
      <c r="H1743" s="168" t="s">
        <v>182</v>
      </c>
      <c r="I1743" s="169" t="s">
        <v>151</v>
      </c>
      <c r="J1743" s="170"/>
      <c r="K1743" s="161">
        <v>3</v>
      </c>
      <c r="L1743" s="161" t="s">
        <v>837</v>
      </c>
      <c r="AS1743" s="278"/>
      <c r="AT1743" s="278"/>
      <c r="AU1743" s="278"/>
      <c r="AV1743" s="278"/>
      <c r="AW1743" s="278"/>
      <c r="AX1743" s="278"/>
      <c r="AY1743" s="165"/>
      <c r="AZ1743" s="278"/>
      <c r="BA1743" s="278"/>
      <c r="BB1743" s="278"/>
      <c r="BC1743" s="278"/>
      <c r="BD1743" s="164"/>
      <c r="BE1743" s="164"/>
      <c r="BF1743" s="164"/>
      <c r="BG1743" s="164"/>
      <c r="BH1743" s="164"/>
      <c r="BI1743" s="164"/>
      <c r="BJ1743" s="164"/>
      <c r="BK1743" s="164"/>
      <c r="BL1743" s="165"/>
      <c r="BM1743" s="165"/>
      <c r="BN1743" s="165"/>
      <c r="BO1743" s="165"/>
      <c r="BP1743" s="165"/>
      <c r="BQ1743" s="165"/>
      <c r="BR1743" s="165"/>
      <c r="BS1743" s="284"/>
      <c r="BT1743" s="294"/>
      <c r="BU1743" s="294"/>
      <c r="BV1743" s="455"/>
      <c r="BW1743" s="294"/>
      <c r="BX1743" s="294"/>
      <c r="BY1743" s="294"/>
      <c r="BZ1743" s="294"/>
      <c r="CA1743" s="294"/>
      <c r="CB1743" s="455"/>
      <c r="CC1743" s="294"/>
      <c r="CD1743" s="294"/>
      <c r="CE1743" s="294"/>
      <c r="CF1743" s="455"/>
      <c r="CG1743" s="294"/>
      <c r="CH1743" s="294"/>
      <c r="CI1743" s="294"/>
      <c r="CJ1743" s="455"/>
      <c r="CK1743" s="294"/>
      <c r="CL1743" s="294"/>
      <c r="CM1743" s="294"/>
      <c r="CN1743" s="455"/>
      <c r="CO1743" s="294"/>
      <c r="CP1743" s="294"/>
      <c r="CQ1743" s="294"/>
      <c r="CR1743" s="455"/>
      <c r="CS1743" s="289"/>
      <c r="CT1743" s="279"/>
      <c r="CU1743" s="328"/>
      <c r="CV1743" s="328"/>
      <c r="CW1743" s="290"/>
      <c r="CX1743" s="289"/>
      <c r="CY1743" s="279"/>
      <c r="CZ1743" s="328"/>
      <c r="DA1743" s="328"/>
      <c r="DB1743" s="290"/>
      <c r="DC1743" s="289"/>
      <c r="DD1743" s="279"/>
      <c r="DE1743" s="328"/>
      <c r="DF1743" s="328"/>
      <c r="DG1743" s="290"/>
      <c r="DH1743" s="294"/>
      <c r="DI1743" s="284"/>
      <c r="DP1743" s="165"/>
      <c r="DQ1743" s="165"/>
      <c r="DR1743" s="165"/>
      <c r="ED1743" s="165"/>
      <c r="EE1743" s="165"/>
      <c r="EF1743" s="165"/>
      <c r="EG1743" s="165"/>
      <c r="EH1743" s="166"/>
      <c r="EI1743" s="166"/>
      <c r="EJ1743" s="164"/>
      <c r="EK1743" s="164"/>
      <c r="EL1743" s="278"/>
      <c r="EM1743" s="278"/>
      <c r="EN1743" s="278"/>
      <c r="EO1743" s="278"/>
      <c r="EP1743" s="278"/>
      <c r="EQ1743" s="278"/>
      <c r="ER1743" s="165"/>
      <c r="ES1743" s="166"/>
      <c r="ET1743" s="166"/>
      <c r="EU1743" s="166"/>
      <c r="EV1743" s="166"/>
      <c r="EW1743" s="166"/>
      <c r="EX1743" s="284"/>
    </row>
    <row r="1744" spans="1:155" ht="13" hidden="1" customHeight="1">
      <c r="A1744" s="160" t="s">
        <v>2003</v>
      </c>
      <c r="B1744" s="160">
        <v>7681</v>
      </c>
      <c r="D1744" s="160">
        <v>2434</v>
      </c>
      <c r="H1744" s="168" t="s">
        <v>566</v>
      </c>
      <c r="I1744" s="169" t="s">
        <v>211</v>
      </c>
      <c r="J1744" s="170"/>
      <c r="K1744" s="161">
        <v>3</v>
      </c>
      <c r="L1744" s="161" t="s">
        <v>837</v>
      </c>
      <c r="AS1744" s="278"/>
      <c r="AT1744" s="278"/>
      <c r="AU1744" s="278"/>
      <c r="AV1744" s="278"/>
      <c r="AW1744" s="278"/>
      <c r="AX1744" s="278"/>
      <c r="AY1744" s="165"/>
      <c r="AZ1744" s="278"/>
      <c r="BA1744" s="278"/>
      <c r="BB1744" s="278"/>
      <c r="BC1744" s="278"/>
      <c r="BD1744" s="164"/>
      <c r="BE1744" s="164"/>
      <c r="BF1744" s="164"/>
      <c r="BG1744" s="164"/>
      <c r="BH1744" s="164"/>
      <c r="BI1744" s="164"/>
      <c r="BJ1744" s="164"/>
      <c r="BK1744" s="164"/>
      <c r="BL1744" s="165"/>
      <c r="BM1744" s="165"/>
      <c r="BN1744" s="165"/>
      <c r="BO1744" s="165"/>
      <c r="BP1744" s="165"/>
      <c r="BQ1744" s="165"/>
      <c r="BR1744" s="165"/>
      <c r="BS1744" s="284"/>
      <c r="BT1744" s="294"/>
      <c r="BU1744" s="294"/>
      <c r="BV1744" s="455"/>
      <c r="BW1744" s="294"/>
      <c r="BX1744" s="294"/>
      <c r="BY1744" s="294"/>
      <c r="BZ1744" s="294"/>
      <c r="CA1744" s="294"/>
      <c r="CB1744" s="455"/>
      <c r="CC1744" s="294"/>
      <c r="CD1744" s="294"/>
      <c r="CE1744" s="294"/>
      <c r="CF1744" s="455"/>
      <c r="CG1744" s="294"/>
      <c r="CH1744" s="294"/>
      <c r="CI1744" s="294"/>
      <c r="CJ1744" s="455"/>
      <c r="CK1744" s="294"/>
      <c r="CL1744" s="294"/>
      <c r="CM1744" s="294"/>
      <c r="CN1744" s="455"/>
      <c r="CO1744" s="294"/>
      <c r="CP1744" s="294"/>
      <c r="CQ1744" s="294"/>
      <c r="CR1744" s="455"/>
      <c r="CS1744" s="289"/>
      <c r="CT1744" s="279"/>
      <c r="CU1744" s="328"/>
      <c r="CV1744" s="328"/>
      <c r="CW1744" s="290"/>
      <c r="CX1744" s="289"/>
      <c r="CY1744" s="279"/>
      <c r="CZ1744" s="328"/>
      <c r="DA1744" s="328"/>
      <c r="DB1744" s="290"/>
      <c r="DC1744" s="289"/>
      <c r="DD1744" s="279"/>
      <c r="DE1744" s="328"/>
      <c r="DF1744" s="328"/>
      <c r="DG1744" s="290"/>
      <c r="DH1744" s="294"/>
      <c r="DI1744" s="284"/>
      <c r="DP1744" s="165"/>
      <c r="DQ1744" s="165"/>
      <c r="DR1744" s="165"/>
      <c r="ED1744" s="165"/>
      <c r="EE1744" s="165"/>
      <c r="EF1744" s="165"/>
      <c r="EG1744" s="165"/>
      <c r="EH1744" s="166"/>
      <c r="EI1744" s="166"/>
      <c r="EJ1744" s="164"/>
      <c r="EK1744" s="164"/>
      <c r="EL1744" s="278"/>
      <c r="EM1744" s="278"/>
      <c r="EN1744" s="278"/>
      <c r="EO1744" s="278"/>
      <c r="EP1744" s="278"/>
      <c r="EQ1744" s="278"/>
      <c r="ER1744" s="165"/>
      <c r="ES1744" s="166"/>
      <c r="ET1744" s="166"/>
      <c r="EU1744" s="166"/>
      <c r="EV1744" s="166"/>
      <c r="EW1744" s="166"/>
      <c r="EX1744" s="284"/>
    </row>
    <row r="1745" spans="1:260" ht="13" hidden="1" customHeight="1">
      <c r="A1745" s="160" t="s">
        <v>2003</v>
      </c>
      <c r="B1745" s="160">
        <v>8857</v>
      </c>
      <c r="D1745" s="160">
        <v>3516</v>
      </c>
      <c r="H1745" s="168" t="s">
        <v>50</v>
      </c>
      <c r="I1745" s="169" t="s">
        <v>572</v>
      </c>
      <c r="J1745" s="170"/>
      <c r="K1745" s="161">
        <v>3</v>
      </c>
      <c r="L1745" s="161" t="s">
        <v>46</v>
      </c>
      <c r="AS1745" s="278"/>
      <c r="AT1745" s="278"/>
      <c r="AU1745" s="278"/>
      <c r="AV1745" s="278"/>
      <c r="AW1745" s="278"/>
      <c r="AX1745" s="278"/>
      <c r="AY1745" s="165"/>
      <c r="AZ1745" s="278"/>
      <c r="BA1745" s="278"/>
      <c r="BB1745" s="278"/>
      <c r="BC1745" s="278"/>
      <c r="BD1745" s="164"/>
      <c r="BE1745" s="164"/>
      <c r="BF1745" s="164"/>
      <c r="BG1745" s="164"/>
      <c r="BH1745" s="164"/>
      <c r="BI1745" s="164"/>
      <c r="BJ1745" s="164"/>
      <c r="BK1745" s="164"/>
      <c r="BL1745" s="165"/>
      <c r="BM1745" s="165"/>
      <c r="BN1745" s="165"/>
      <c r="BO1745" s="165"/>
      <c r="BP1745" s="165"/>
      <c r="BQ1745" s="165"/>
      <c r="BR1745" s="165"/>
      <c r="BS1745" s="284"/>
      <c r="BT1745" s="294"/>
      <c r="BU1745" s="294"/>
      <c r="BV1745" s="455"/>
      <c r="BW1745" s="294"/>
      <c r="BX1745" s="294"/>
      <c r="BY1745" s="294"/>
      <c r="BZ1745" s="294"/>
      <c r="CA1745" s="294"/>
      <c r="CB1745" s="455"/>
      <c r="CC1745" s="294"/>
      <c r="CD1745" s="294"/>
      <c r="CE1745" s="294"/>
      <c r="CF1745" s="455"/>
      <c r="CG1745" s="294"/>
      <c r="CH1745" s="294"/>
      <c r="CI1745" s="294"/>
      <c r="CJ1745" s="455"/>
      <c r="CK1745" s="294"/>
      <c r="CL1745" s="294"/>
      <c r="CM1745" s="294"/>
      <c r="CN1745" s="455"/>
      <c r="CO1745" s="294"/>
      <c r="CP1745" s="294"/>
      <c r="CQ1745" s="294"/>
      <c r="CR1745" s="455"/>
      <c r="CS1745" s="289"/>
      <c r="CT1745" s="279"/>
      <c r="CU1745" s="328"/>
      <c r="CV1745" s="328"/>
      <c r="CW1745" s="290"/>
      <c r="CX1745" s="289"/>
      <c r="CY1745" s="279"/>
      <c r="CZ1745" s="328"/>
      <c r="DA1745" s="328"/>
      <c r="DB1745" s="290"/>
      <c r="DC1745" s="289"/>
      <c r="DD1745" s="279"/>
      <c r="DE1745" s="328"/>
      <c r="DF1745" s="328"/>
      <c r="DG1745" s="290"/>
      <c r="DH1745" s="294"/>
      <c r="DI1745" s="284"/>
      <c r="DP1745" s="165"/>
      <c r="DQ1745" s="165"/>
      <c r="DR1745" s="165"/>
      <c r="ED1745" s="165"/>
      <c r="EE1745" s="165"/>
      <c r="EF1745" s="165"/>
      <c r="EG1745" s="165"/>
      <c r="EH1745" s="166"/>
      <c r="EI1745" s="166"/>
      <c r="EJ1745" s="164"/>
      <c r="EK1745" s="164"/>
      <c r="EL1745" s="278"/>
      <c r="EM1745" s="278"/>
      <c r="EN1745" s="278"/>
      <c r="EO1745" s="278"/>
      <c r="EP1745" s="278"/>
      <c r="EQ1745" s="278"/>
      <c r="ER1745" s="165"/>
      <c r="ES1745" s="166"/>
      <c r="ET1745" s="166"/>
      <c r="EU1745" s="166"/>
      <c r="EV1745" s="166"/>
      <c r="EW1745" s="166"/>
      <c r="EX1745" s="284"/>
    </row>
    <row r="1746" spans="1:260" ht="13" hidden="1" customHeight="1">
      <c r="A1746" s="160" t="s">
        <v>2003</v>
      </c>
      <c r="B1746" s="160">
        <v>7946</v>
      </c>
      <c r="D1746" s="160">
        <v>4314</v>
      </c>
      <c r="E1746" s="160" t="s">
        <v>188</v>
      </c>
      <c r="H1746" s="168" t="s">
        <v>1371</v>
      </c>
      <c r="I1746" s="169" t="s">
        <v>554</v>
      </c>
      <c r="J1746" s="276">
        <v>39</v>
      </c>
      <c r="K1746" s="161">
        <v>3</v>
      </c>
      <c r="L1746" s="161" t="s">
        <v>46</v>
      </c>
      <c r="AS1746" s="278"/>
      <c r="AT1746" s="278"/>
      <c r="AU1746" s="278"/>
      <c r="AV1746" s="278"/>
      <c r="AW1746" s="278"/>
      <c r="AX1746" s="278"/>
      <c r="AY1746" s="165"/>
      <c r="AZ1746" s="278"/>
      <c r="BA1746" s="278"/>
      <c r="BB1746" s="278"/>
      <c r="BC1746" s="278"/>
      <c r="BD1746" s="164"/>
      <c r="BE1746" s="164"/>
      <c r="BF1746" s="164"/>
      <c r="BG1746" s="164"/>
      <c r="BH1746" s="164"/>
      <c r="BI1746" s="164"/>
      <c r="BJ1746" s="164"/>
      <c r="BK1746" s="164"/>
      <c r="BL1746" s="165"/>
      <c r="BM1746" s="165"/>
      <c r="BN1746" s="165"/>
      <c r="BO1746" s="165"/>
      <c r="BP1746" s="165"/>
      <c r="BQ1746" s="165"/>
      <c r="BR1746" s="165"/>
      <c r="BS1746" s="284"/>
      <c r="BT1746" s="294"/>
      <c r="BU1746" s="294"/>
      <c r="BV1746" s="455"/>
      <c r="BW1746" s="294"/>
      <c r="BX1746" s="294"/>
      <c r="BY1746" s="294"/>
      <c r="BZ1746" s="294"/>
      <c r="CA1746" s="294"/>
      <c r="CB1746" s="455"/>
      <c r="CC1746" s="294"/>
      <c r="CD1746" s="294"/>
      <c r="CE1746" s="294"/>
      <c r="CF1746" s="455"/>
      <c r="CG1746" s="294"/>
      <c r="CH1746" s="294"/>
      <c r="CI1746" s="294"/>
      <c r="CJ1746" s="455"/>
      <c r="CK1746" s="294"/>
      <c r="CL1746" s="294"/>
      <c r="CM1746" s="294"/>
      <c r="CN1746" s="455"/>
      <c r="CO1746" s="294"/>
      <c r="CP1746" s="294"/>
      <c r="CQ1746" s="294"/>
      <c r="CR1746" s="455"/>
      <c r="CS1746" s="289"/>
      <c r="CT1746" s="279"/>
      <c r="CU1746" s="328"/>
      <c r="CV1746" s="328"/>
      <c r="CW1746" s="290"/>
      <c r="CX1746" s="289"/>
      <c r="CY1746" s="279"/>
      <c r="CZ1746" s="328"/>
      <c r="DA1746" s="328"/>
      <c r="DB1746" s="290"/>
      <c r="DC1746" s="289"/>
      <c r="DD1746" s="279"/>
      <c r="DE1746" s="328"/>
      <c r="DF1746" s="328"/>
      <c r="DG1746" s="290"/>
      <c r="DH1746" s="294"/>
      <c r="DI1746" s="284"/>
      <c r="DP1746" s="165"/>
      <c r="DQ1746" s="165"/>
      <c r="DR1746" s="165"/>
      <c r="ED1746" s="165"/>
      <c r="EE1746" s="165"/>
      <c r="EF1746" s="165"/>
      <c r="EG1746" s="165"/>
      <c r="EH1746" s="166"/>
      <c r="EI1746" s="166"/>
      <c r="EJ1746" s="164"/>
      <c r="EK1746" s="164"/>
      <c r="EL1746" s="278"/>
      <c r="EM1746" s="278"/>
      <c r="EN1746" s="278"/>
      <c r="EO1746" s="278"/>
      <c r="EP1746" s="278"/>
      <c r="EQ1746" s="278"/>
      <c r="ER1746" s="165"/>
      <c r="ES1746" s="166"/>
      <c r="ET1746" s="166"/>
      <c r="EU1746" s="166"/>
      <c r="EV1746" s="166"/>
      <c r="EW1746" s="166"/>
      <c r="EX1746" s="284"/>
    </row>
    <row r="1747" spans="1:260" ht="13" hidden="1" customHeight="1">
      <c r="A1747" s="160" t="s">
        <v>2003</v>
      </c>
      <c r="B1747" s="160">
        <v>9623</v>
      </c>
      <c r="D1747" s="160">
        <v>5452</v>
      </c>
      <c r="H1747" s="168" t="s">
        <v>992</v>
      </c>
      <c r="I1747" s="169" t="s">
        <v>3719</v>
      </c>
      <c r="J1747" s="170"/>
      <c r="K1747" s="161">
        <v>3</v>
      </c>
      <c r="L1747" s="161" t="s">
        <v>46</v>
      </c>
      <c r="AS1747" s="278"/>
      <c r="AT1747" s="278"/>
      <c r="AU1747" s="278"/>
      <c r="AV1747" s="278"/>
      <c r="AW1747" s="278"/>
      <c r="AX1747" s="278"/>
      <c r="AY1747" s="165"/>
      <c r="AZ1747" s="278"/>
      <c r="BA1747" s="278"/>
      <c r="BB1747" s="278"/>
      <c r="BC1747" s="278"/>
      <c r="BD1747" s="164"/>
      <c r="BE1747" s="164"/>
      <c r="BF1747" s="164"/>
      <c r="BG1747" s="164"/>
      <c r="BH1747" s="164"/>
      <c r="BI1747" s="164"/>
      <c r="BJ1747" s="164"/>
      <c r="BK1747" s="164"/>
      <c r="BL1747" s="165"/>
      <c r="BM1747" s="165"/>
      <c r="BN1747" s="165"/>
      <c r="BO1747" s="165"/>
      <c r="BP1747" s="165"/>
      <c r="BQ1747" s="165"/>
      <c r="BR1747" s="165"/>
      <c r="BS1747" s="284"/>
      <c r="BT1747" s="294"/>
      <c r="BU1747" s="294"/>
      <c r="BV1747" s="455"/>
      <c r="BW1747" s="294"/>
      <c r="BX1747" s="294"/>
      <c r="BY1747" s="294"/>
      <c r="BZ1747" s="294"/>
      <c r="CA1747" s="294"/>
      <c r="CB1747" s="455"/>
      <c r="CC1747" s="294"/>
      <c r="CD1747" s="294"/>
      <c r="CE1747" s="294"/>
      <c r="CF1747" s="455"/>
      <c r="CG1747" s="294"/>
      <c r="CH1747" s="294"/>
      <c r="CI1747" s="294"/>
      <c r="CJ1747" s="455"/>
      <c r="CK1747" s="294"/>
      <c r="CL1747" s="294"/>
      <c r="CM1747" s="294"/>
      <c r="CN1747" s="455"/>
      <c r="CO1747" s="294"/>
      <c r="CP1747" s="294"/>
      <c r="CQ1747" s="294"/>
      <c r="CR1747" s="455"/>
      <c r="CS1747" s="289"/>
      <c r="CT1747" s="279"/>
      <c r="CU1747" s="328"/>
      <c r="CV1747" s="328"/>
      <c r="CW1747" s="290"/>
      <c r="CX1747" s="289"/>
      <c r="CY1747" s="279"/>
      <c r="CZ1747" s="328"/>
      <c r="DA1747" s="328"/>
      <c r="DB1747" s="290"/>
      <c r="DC1747" s="289"/>
      <c r="DD1747" s="279"/>
      <c r="DE1747" s="328"/>
      <c r="DF1747" s="328"/>
      <c r="DG1747" s="290"/>
      <c r="DH1747" s="294"/>
      <c r="DI1747" s="284"/>
      <c r="DP1747" s="165"/>
      <c r="DQ1747" s="165"/>
      <c r="DR1747" s="165"/>
      <c r="ED1747" s="165"/>
      <c r="EE1747" s="165"/>
      <c r="EF1747" s="165"/>
      <c r="EG1747" s="165"/>
      <c r="EH1747" s="166"/>
      <c r="EI1747" s="166"/>
      <c r="EJ1747" s="164"/>
      <c r="EK1747" s="164"/>
      <c r="EL1747" s="278"/>
      <c r="EM1747" s="278"/>
      <c r="EN1747" s="278"/>
      <c r="EO1747" s="278"/>
      <c r="EP1747" s="278"/>
      <c r="EQ1747" s="278"/>
      <c r="ER1747" s="165"/>
      <c r="ES1747" s="166"/>
      <c r="ET1747" s="166"/>
      <c r="EU1747" s="166"/>
      <c r="EV1747" s="166"/>
      <c r="EW1747" s="166"/>
      <c r="EX1747" s="284"/>
      <c r="FA1747" s="167"/>
      <c r="FB1747" s="167"/>
      <c r="FC1747" s="167"/>
      <c r="FD1747" s="167"/>
      <c r="FE1747" s="167"/>
      <c r="FF1747" s="167"/>
      <c r="FG1747" s="167"/>
      <c r="FH1747" s="167"/>
      <c r="FI1747" s="167"/>
      <c r="FJ1747" s="167"/>
      <c r="FK1747" s="167"/>
      <c r="FL1747" s="167"/>
      <c r="FM1747" s="167"/>
      <c r="FN1747" s="167"/>
      <c r="FO1747" s="167"/>
      <c r="FP1747" s="167"/>
      <c r="FQ1747" s="167"/>
      <c r="FR1747" s="167"/>
      <c r="FS1747" s="167"/>
      <c r="FT1747" s="167"/>
      <c r="FU1747" s="167"/>
      <c r="FV1747" s="167"/>
      <c r="FW1747" s="167"/>
      <c r="FX1747" s="167"/>
      <c r="FY1747" s="167"/>
      <c r="FZ1747" s="167"/>
      <c r="GA1747" s="167"/>
      <c r="GB1747" s="167"/>
      <c r="GC1747" s="167"/>
      <c r="GD1747" s="167"/>
      <c r="GE1747" s="167"/>
      <c r="GF1747" s="167"/>
      <c r="GG1747" s="167"/>
      <c r="GH1747" s="167"/>
      <c r="GI1747" s="167"/>
      <c r="GJ1747" s="167"/>
      <c r="GK1747" s="167"/>
      <c r="GL1747" s="167"/>
      <c r="GM1747" s="167"/>
      <c r="GN1747" s="167"/>
      <c r="GO1747" s="167"/>
      <c r="GP1747" s="167"/>
      <c r="GQ1747" s="167"/>
      <c r="GR1747" s="167"/>
      <c r="GS1747" s="167"/>
      <c r="GT1747" s="167"/>
      <c r="GU1747" s="167"/>
      <c r="GV1747" s="167"/>
      <c r="GW1747" s="167"/>
      <c r="GX1747" s="167"/>
      <c r="GY1747" s="167"/>
      <c r="GZ1747" s="167"/>
      <c r="HA1747" s="167"/>
      <c r="HB1747" s="167"/>
      <c r="HC1747" s="167"/>
      <c r="HD1747" s="167"/>
      <c r="HE1747" s="167"/>
      <c r="HF1747" s="167"/>
      <c r="HG1747" s="167"/>
      <c r="HH1747" s="167"/>
      <c r="HI1747" s="167"/>
      <c r="HJ1747" s="167"/>
      <c r="HK1747" s="167"/>
      <c r="HL1747" s="167"/>
      <c r="HM1747" s="167"/>
      <c r="HN1747" s="167"/>
      <c r="HO1747" s="167"/>
      <c r="HP1747" s="167"/>
      <c r="HQ1747" s="167"/>
      <c r="HR1747" s="167"/>
      <c r="HS1747" s="167"/>
      <c r="HT1747" s="167"/>
      <c r="HU1747" s="167"/>
      <c r="HV1747" s="167"/>
      <c r="HW1747" s="167"/>
      <c r="HX1747" s="167"/>
      <c r="HY1747" s="167"/>
      <c r="HZ1747" s="167"/>
      <c r="IA1747" s="167"/>
      <c r="IB1747" s="167"/>
      <c r="IC1747" s="167"/>
      <c r="ID1747" s="167"/>
      <c r="IE1747" s="167"/>
      <c r="IF1747" s="167"/>
      <c r="IG1747" s="167"/>
      <c r="IH1747" s="167"/>
      <c r="II1747" s="167"/>
      <c r="IJ1747" s="167"/>
      <c r="IK1747" s="167"/>
      <c r="IL1747" s="167"/>
      <c r="IM1747" s="167"/>
      <c r="IN1747" s="167"/>
      <c r="IO1747" s="167"/>
      <c r="IP1747" s="167"/>
      <c r="IQ1747" s="167"/>
      <c r="IR1747" s="167"/>
      <c r="IS1747" s="167"/>
      <c r="IT1747" s="167"/>
      <c r="IU1747" s="167"/>
      <c r="IV1747" s="167"/>
      <c r="IW1747" s="167"/>
      <c r="IX1747" s="167"/>
      <c r="IY1747" s="167"/>
      <c r="IZ1747" s="167"/>
    </row>
    <row r="1748" spans="1:260" ht="13" hidden="1" customHeight="1">
      <c r="A1748" s="160" t="s">
        <v>2003</v>
      </c>
      <c r="B1748" s="160">
        <v>9279</v>
      </c>
      <c r="D1748" s="160">
        <v>9929</v>
      </c>
      <c r="H1748" s="162" t="s">
        <v>1880</v>
      </c>
      <c r="I1748" s="162" t="s">
        <v>1881</v>
      </c>
      <c r="J1748" s="161"/>
      <c r="K1748" s="161">
        <v>3</v>
      </c>
      <c r="L1748" s="161" t="s">
        <v>837</v>
      </c>
      <c r="AS1748" s="278"/>
      <c r="AT1748" s="278"/>
      <c r="AU1748" s="278"/>
      <c r="AV1748" s="278"/>
      <c r="AW1748" s="278"/>
      <c r="AX1748" s="278"/>
      <c r="AY1748" s="165"/>
      <c r="AZ1748" s="278"/>
      <c r="BA1748" s="278"/>
      <c r="BB1748" s="278"/>
      <c r="BC1748" s="278"/>
      <c r="BD1748" s="164"/>
      <c r="BE1748" s="164"/>
      <c r="BF1748" s="164"/>
      <c r="BG1748" s="164"/>
      <c r="BH1748" s="164"/>
      <c r="BI1748" s="164"/>
      <c r="BJ1748" s="164"/>
      <c r="BK1748" s="164"/>
      <c r="BL1748" s="165"/>
      <c r="BM1748" s="165"/>
      <c r="BN1748" s="165"/>
      <c r="BO1748" s="165"/>
      <c r="BP1748" s="165"/>
      <c r="BQ1748" s="165"/>
      <c r="BR1748" s="165"/>
      <c r="BS1748" s="284"/>
      <c r="BT1748" s="294"/>
      <c r="BU1748" s="294"/>
      <c r="BV1748" s="455"/>
      <c r="BW1748" s="294"/>
      <c r="BX1748" s="294"/>
      <c r="BY1748" s="294"/>
      <c r="BZ1748" s="294"/>
      <c r="CA1748" s="294"/>
      <c r="CB1748" s="455"/>
      <c r="CC1748" s="294"/>
      <c r="CD1748" s="294"/>
      <c r="CE1748" s="294"/>
      <c r="CF1748" s="455"/>
      <c r="CG1748" s="294"/>
      <c r="CH1748" s="294"/>
      <c r="CI1748" s="294"/>
      <c r="CJ1748" s="455"/>
      <c r="CK1748" s="294"/>
      <c r="CL1748" s="294"/>
      <c r="CM1748" s="294"/>
      <c r="CN1748" s="455"/>
      <c r="CO1748" s="294"/>
      <c r="CP1748" s="294"/>
      <c r="CQ1748" s="294"/>
      <c r="CR1748" s="455"/>
      <c r="CS1748" s="289"/>
      <c r="CT1748" s="279"/>
      <c r="CU1748" s="328"/>
      <c r="CV1748" s="328"/>
      <c r="CW1748" s="290"/>
      <c r="CX1748" s="289"/>
      <c r="CY1748" s="279"/>
      <c r="CZ1748" s="328"/>
      <c r="DA1748" s="328"/>
      <c r="DB1748" s="290"/>
      <c r="DC1748" s="289"/>
      <c r="DD1748" s="279"/>
      <c r="DE1748" s="328"/>
      <c r="DF1748" s="328"/>
      <c r="DG1748" s="290"/>
      <c r="DH1748" s="294"/>
      <c r="DI1748" s="284"/>
      <c r="DP1748" s="165"/>
      <c r="DQ1748" s="165"/>
      <c r="DR1748" s="165"/>
      <c r="ED1748" s="165"/>
      <c r="EE1748" s="165"/>
      <c r="EF1748" s="165"/>
      <c r="EG1748" s="165"/>
      <c r="EH1748" s="166"/>
      <c r="EI1748" s="166"/>
      <c r="EJ1748" s="164"/>
      <c r="EK1748" s="164"/>
      <c r="EL1748" s="278"/>
      <c r="EM1748" s="278"/>
      <c r="EN1748" s="278"/>
      <c r="EO1748" s="278"/>
      <c r="EP1748" s="278"/>
      <c r="EQ1748" s="278"/>
      <c r="ER1748" s="165"/>
      <c r="ES1748" s="166"/>
      <c r="ET1748" s="166"/>
      <c r="EU1748" s="166"/>
      <c r="EV1748" s="166"/>
      <c r="EW1748" s="166"/>
      <c r="EX1748" s="284"/>
    </row>
    <row r="1749" spans="1:260" ht="13" hidden="1" customHeight="1">
      <c r="A1749" s="160" t="s">
        <v>2003</v>
      </c>
      <c r="B1749" s="160">
        <v>8795</v>
      </c>
      <c r="D1749" s="160">
        <v>10264</v>
      </c>
      <c r="E1749" s="160" t="s">
        <v>470</v>
      </c>
      <c r="H1749" s="168" t="s">
        <v>43</v>
      </c>
      <c r="I1749" s="169" t="s">
        <v>544</v>
      </c>
      <c r="J1749" s="170">
        <v>35</v>
      </c>
      <c r="K1749" s="161">
        <v>3</v>
      </c>
      <c r="L1749" s="161" t="s">
        <v>46</v>
      </c>
      <c r="AS1749" s="278"/>
      <c r="AT1749" s="278"/>
      <c r="AU1749" s="278"/>
      <c r="AV1749" s="278"/>
      <c r="AW1749" s="278"/>
      <c r="AX1749" s="278"/>
      <c r="AY1749" s="165"/>
      <c r="AZ1749" s="278"/>
      <c r="BA1749" s="278"/>
      <c r="BB1749" s="278"/>
      <c r="BC1749" s="278"/>
      <c r="BD1749" s="164"/>
      <c r="BE1749" s="164"/>
      <c r="BF1749" s="164"/>
      <c r="BG1749" s="164"/>
      <c r="BH1749" s="164"/>
      <c r="BI1749" s="164"/>
      <c r="BJ1749" s="164"/>
      <c r="BK1749" s="164"/>
      <c r="BL1749" s="165"/>
      <c r="BM1749" s="165"/>
      <c r="BN1749" s="165"/>
      <c r="BO1749" s="165"/>
      <c r="BP1749" s="165"/>
      <c r="BQ1749" s="165"/>
      <c r="BR1749" s="165"/>
      <c r="BS1749" s="284"/>
      <c r="BT1749" s="294"/>
      <c r="BU1749" s="294"/>
      <c r="BV1749" s="455"/>
      <c r="BW1749" s="294"/>
      <c r="BX1749" s="294"/>
      <c r="BY1749" s="294"/>
      <c r="BZ1749" s="294"/>
      <c r="CA1749" s="294"/>
      <c r="CB1749" s="455"/>
      <c r="CC1749" s="294"/>
      <c r="CD1749" s="294"/>
      <c r="CE1749" s="294"/>
      <c r="CF1749" s="455"/>
      <c r="CG1749" s="294"/>
      <c r="CH1749" s="294"/>
      <c r="CI1749" s="294"/>
      <c r="CJ1749" s="455"/>
      <c r="CK1749" s="294"/>
      <c r="CL1749" s="294"/>
      <c r="CM1749" s="294"/>
      <c r="CN1749" s="455"/>
      <c r="CO1749" s="294"/>
      <c r="CP1749" s="294"/>
      <c r="CQ1749" s="294"/>
      <c r="CR1749" s="455"/>
      <c r="CS1749" s="289"/>
      <c r="CT1749" s="279"/>
      <c r="CU1749" s="328"/>
      <c r="CV1749" s="328"/>
      <c r="CW1749" s="290"/>
      <c r="CX1749" s="289"/>
      <c r="CY1749" s="279"/>
      <c r="CZ1749" s="328"/>
      <c r="DA1749" s="328"/>
      <c r="DB1749" s="290"/>
      <c r="DC1749" s="289"/>
      <c r="DD1749" s="279"/>
      <c r="DE1749" s="328"/>
      <c r="DF1749" s="328"/>
      <c r="DG1749" s="290"/>
      <c r="DH1749" s="294"/>
      <c r="DI1749" s="284"/>
      <c r="DP1749" s="165"/>
      <c r="DQ1749" s="165"/>
      <c r="DR1749" s="165"/>
      <c r="ED1749" s="165"/>
      <c r="EE1749" s="165"/>
      <c r="EF1749" s="165"/>
      <c r="EG1749" s="165"/>
      <c r="EH1749" s="166"/>
      <c r="EI1749" s="166"/>
      <c r="EJ1749" s="164"/>
      <c r="EK1749" s="164"/>
      <c r="EL1749" s="278"/>
      <c r="EM1749" s="278"/>
      <c r="EN1749" s="278"/>
      <c r="EO1749" s="278"/>
      <c r="EP1749" s="278"/>
      <c r="EQ1749" s="278"/>
      <c r="ER1749" s="165"/>
      <c r="ES1749" s="166"/>
      <c r="ET1749" s="166"/>
      <c r="EU1749" s="166"/>
      <c r="EV1749" s="166"/>
      <c r="EW1749" s="166"/>
      <c r="EX1749" s="284"/>
    </row>
    <row r="1750" spans="1:260" ht="13" hidden="1" customHeight="1">
      <c r="A1750" s="160" t="s">
        <v>2003</v>
      </c>
      <c r="B1750" s="160">
        <v>9191</v>
      </c>
      <c r="D1750" s="160">
        <v>11200</v>
      </c>
      <c r="H1750" s="168" t="s">
        <v>712</v>
      </c>
      <c r="I1750" s="169" t="s">
        <v>713</v>
      </c>
      <c r="J1750" s="170"/>
      <c r="K1750" s="161">
        <v>3</v>
      </c>
      <c r="L1750" s="161" t="s">
        <v>46</v>
      </c>
      <c r="AS1750" s="278"/>
      <c r="AT1750" s="278"/>
      <c r="AU1750" s="278"/>
      <c r="AV1750" s="278"/>
      <c r="AW1750" s="278"/>
      <c r="AX1750" s="278"/>
      <c r="AY1750" s="165"/>
      <c r="AZ1750" s="278"/>
      <c r="BA1750" s="278"/>
      <c r="BB1750" s="278"/>
      <c r="BC1750" s="278"/>
      <c r="BD1750" s="164"/>
      <c r="BE1750" s="164"/>
      <c r="BF1750" s="164"/>
      <c r="BG1750" s="164"/>
      <c r="BH1750" s="164"/>
      <c r="BI1750" s="164"/>
      <c r="BJ1750" s="164"/>
      <c r="BK1750" s="164"/>
      <c r="BL1750" s="165"/>
      <c r="BM1750" s="165"/>
      <c r="BN1750" s="165"/>
      <c r="BO1750" s="165"/>
      <c r="BP1750" s="165"/>
      <c r="BQ1750" s="165"/>
      <c r="BR1750" s="165"/>
      <c r="BS1750" s="284"/>
      <c r="BT1750" s="294"/>
      <c r="BU1750" s="294"/>
      <c r="BV1750" s="455"/>
      <c r="BW1750" s="294"/>
      <c r="BX1750" s="294"/>
      <c r="BY1750" s="294"/>
      <c r="BZ1750" s="294"/>
      <c r="CA1750" s="294"/>
      <c r="CB1750" s="455"/>
      <c r="CC1750" s="294"/>
      <c r="CD1750" s="294"/>
      <c r="CE1750" s="294"/>
      <c r="CF1750" s="455"/>
      <c r="CG1750" s="294"/>
      <c r="CH1750" s="294"/>
      <c r="CI1750" s="294"/>
      <c r="CJ1750" s="455"/>
      <c r="CK1750" s="294"/>
      <c r="CL1750" s="294"/>
      <c r="CM1750" s="294"/>
      <c r="CN1750" s="455"/>
      <c r="CO1750" s="294"/>
      <c r="CP1750" s="294"/>
      <c r="CQ1750" s="294"/>
      <c r="CR1750" s="455"/>
      <c r="CS1750" s="289"/>
      <c r="CT1750" s="279"/>
      <c r="CU1750" s="328"/>
      <c r="CV1750" s="328"/>
      <c r="CW1750" s="290"/>
      <c r="CX1750" s="289"/>
      <c r="CY1750" s="279"/>
      <c r="CZ1750" s="328"/>
      <c r="DA1750" s="328"/>
      <c r="DB1750" s="290"/>
      <c r="DC1750" s="289"/>
      <c r="DD1750" s="279"/>
      <c r="DE1750" s="328"/>
      <c r="DF1750" s="328"/>
      <c r="DG1750" s="290"/>
      <c r="DH1750" s="294"/>
      <c r="DI1750" s="284"/>
      <c r="DP1750" s="165"/>
      <c r="DQ1750" s="165"/>
      <c r="DR1750" s="165"/>
      <c r="ED1750" s="165"/>
      <c r="EE1750" s="165"/>
      <c r="EF1750" s="165"/>
      <c r="EG1750" s="165"/>
      <c r="EH1750" s="166"/>
      <c r="EI1750" s="166"/>
      <c r="EJ1750" s="164"/>
      <c r="EK1750" s="164"/>
      <c r="EL1750" s="278"/>
      <c r="EM1750" s="278"/>
      <c r="EN1750" s="278"/>
      <c r="EO1750" s="278"/>
      <c r="EP1750" s="278"/>
      <c r="EQ1750" s="278"/>
      <c r="ER1750" s="165"/>
      <c r="ES1750" s="166"/>
      <c r="ET1750" s="166"/>
      <c r="EU1750" s="166"/>
      <c r="EV1750" s="166"/>
      <c r="EW1750" s="166"/>
      <c r="EX1750" s="284"/>
    </row>
    <row r="1751" spans="1:260" ht="13" hidden="1" customHeight="1">
      <c r="A1751" s="160" t="s">
        <v>2003</v>
      </c>
      <c r="B1751" s="160">
        <v>9704</v>
      </c>
      <c r="D1751" s="160">
        <v>11342</v>
      </c>
      <c r="E1751" s="160" t="s">
        <v>354</v>
      </c>
      <c r="H1751" s="168" t="s">
        <v>707</v>
      </c>
      <c r="I1751" s="169" t="s">
        <v>3342</v>
      </c>
      <c r="J1751" s="170">
        <v>33</v>
      </c>
      <c r="K1751" s="161">
        <v>3</v>
      </c>
      <c r="L1751" s="161" t="s">
        <v>837</v>
      </c>
      <c r="AS1751" s="278"/>
      <c r="AT1751" s="278"/>
      <c r="AU1751" s="278"/>
      <c r="AV1751" s="278"/>
      <c r="AW1751" s="278"/>
      <c r="AX1751" s="278"/>
      <c r="AY1751" s="165"/>
      <c r="AZ1751" s="278"/>
      <c r="BA1751" s="278"/>
      <c r="BB1751" s="278"/>
      <c r="BC1751" s="278"/>
      <c r="BD1751" s="164"/>
      <c r="BE1751" s="164"/>
      <c r="BF1751" s="164"/>
      <c r="BG1751" s="164"/>
      <c r="BH1751" s="164"/>
      <c r="BI1751" s="164"/>
      <c r="BJ1751" s="164"/>
      <c r="BK1751" s="164"/>
      <c r="BL1751" s="165"/>
      <c r="BM1751" s="165"/>
      <c r="BN1751" s="165"/>
      <c r="BO1751" s="165"/>
      <c r="BP1751" s="165"/>
      <c r="BQ1751" s="165"/>
      <c r="BR1751" s="165"/>
      <c r="BS1751" s="284"/>
      <c r="BT1751" s="294"/>
      <c r="BU1751" s="294"/>
      <c r="BV1751" s="455"/>
      <c r="BW1751" s="294"/>
      <c r="BX1751" s="294"/>
      <c r="BY1751" s="294"/>
      <c r="BZ1751" s="294"/>
      <c r="CA1751" s="294"/>
      <c r="CB1751" s="455"/>
      <c r="CC1751" s="294"/>
      <c r="CD1751" s="294"/>
      <c r="CE1751" s="294"/>
      <c r="CF1751" s="455"/>
      <c r="CG1751" s="294"/>
      <c r="CH1751" s="294"/>
      <c r="CI1751" s="294"/>
      <c r="CJ1751" s="455"/>
      <c r="CK1751" s="294"/>
      <c r="CL1751" s="294"/>
      <c r="CM1751" s="294"/>
      <c r="CN1751" s="455"/>
      <c r="CO1751" s="294"/>
      <c r="CP1751" s="294"/>
      <c r="CQ1751" s="294"/>
      <c r="CR1751" s="455"/>
      <c r="CS1751" s="289"/>
      <c r="CT1751" s="279"/>
      <c r="CU1751" s="328"/>
      <c r="CV1751" s="328"/>
      <c r="CW1751" s="290"/>
      <c r="CX1751" s="289"/>
      <c r="CY1751" s="279"/>
      <c r="CZ1751" s="328"/>
      <c r="DA1751" s="328"/>
      <c r="DB1751" s="290"/>
      <c r="DC1751" s="289"/>
      <c r="DD1751" s="279"/>
      <c r="DE1751" s="328"/>
      <c r="DF1751" s="328"/>
      <c r="DG1751" s="290"/>
      <c r="DH1751" s="294"/>
      <c r="DI1751" s="284"/>
      <c r="DP1751" s="165"/>
      <c r="DQ1751" s="165"/>
      <c r="DR1751" s="165"/>
      <c r="ED1751" s="165"/>
      <c r="EE1751" s="165"/>
      <c r="EF1751" s="165"/>
      <c r="EG1751" s="165"/>
      <c r="EH1751" s="166"/>
      <c r="EI1751" s="166"/>
      <c r="EJ1751" s="164"/>
      <c r="EK1751" s="164"/>
      <c r="EL1751" s="278"/>
      <c r="EM1751" s="278"/>
      <c r="EN1751" s="278"/>
      <c r="EO1751" s="278"/>
      <c r="EP1751" s="278"/>
      <c r="EQ1751" s="278"/>
      <c r="ER1751" s="165"/>
      <c r="ES1751" s="166"/>
      <c r="ET1751" s="166"/>
      <c r="EU1751" s="166"/>
      <c r="EV1751" s="166"/>
      <c r="EW1751" s="166"/>
      <c r="EX1751" s="284"/>
    </row>
    <row r="1752" spans="1:260" ht="13" hidden="1" customHeight="1">
      <c r="A1752" s="160" t="s">
        <v>2003</v>
      </c>
      <c r="B1752" s="160">
        <v>9583</v>
      </c>
      <c r="D1752" s="160">
        <v>12546</v>
      </c>
      <c r="E1752" s="160" t="s">
        <v>3328</v>
      </c>
      <c r="H1752" s="162" t="s">
        <v>663</v>
      </c>
      <c r="I1752" s="162" t="s">
        <v>1674</v>
      </c>
      <c r="J1752" s="161">
        <v>33</v>
      </c>
      <c r="K1752" s="161">
        <v>3</v>
      </c>
      <c r="L1752" s="161" t="s">
        <v>837</v>
      </c>
      <c r="AS1752" s="278"/>
      <c r="AT1752" s="278"/>
      <c r="AU1752" s="278"/>
      <c r="AV1752" s="278"/>
      <c r="AW1752" s="278"/>
      <c r="AX1752" s="278"/>
      <c r="AY1752" s="165"/>
      <c r="AZ1752" s="278"/>
      <c r="BA1752" s="278"/>
      <c r="BB1752" s="278"/>
      <c r="BC1752" s="278"/>
      <c r="BD1752" s="164"/>
      <c r="BE1752" s="164"/>
      <c r="BF1752" s="164"/>
      <c r="BG1752" s="164"/>
      <c r="BH1752" s="164"/>
      <c r="BI1752" s="164"/>
      <c r="BJ1752" s="164"/>
      <c r="BK1752" s="164"/>
      <c r="BL1752" s="165"/>
      <c r="BM1752" s="165"/>
      <c r="BN1752" s="165"/>
      <c r="BO1752" s="165"/>
      <c r="BP1752" s="165"/>
      <c r="BQ1752" s="165"/>
      <c r="BR1752" s="165"/>
      <c r="BS1752" s="284"/>
      <c r="BT1752" s="294"/>
      <c r="BU1752" s="294"/>
      <c r="BV1752" s="455"/>
      <c r="BW1752" s="294"/>
      <c r="BX1752" s="294"/>
      <c r="BY1752" s="294"/>
      <c r="BZ1752" s="294"/>
      <c r="CA1752" s="294"/>
      <c r="CB1752" s="455"/>
      <c r="CC1752" s="294"/>
      <c r="CD1752" s="294"/>
      <c r="CE1752" s="294"/>
      <c r="CF1752" s="455"/>
      <c r="CG1752" s="294"/>
      <c r="CH1752" s="294"/>
      <c r="CI1752" s="294"/>
      <c r="CJ1752" s="455"/>
      <c r="CK1752" s="294"/>
      <c r="CL1752" s="294"/>
      <c r="CM1752" s="294"/>
      <c r="CN1752" s="455"/>
      <c r="CO1752" s="294"/>
      <c r="CP1752" s="294"/>
      <c r="CQ1752" s="294"/>
      <c r="CR1752" s="455"/>
      <c r="CS1752" s="289"/>
      <c r="CT1752" s="279"/>
      <c r="CU1752" s="328"/>
      <c r="CV1752" s="328"/>
      <c r="CW1752" s="290"/>
      <c r="CX1752" s="289"/>
      <c r="CY1752" s="279"/>
      <c r="CZ1752" s="328"/>
      <c r="DA1752" s="328"/>
      <c r="DB1752" s="290"/>
      <c r="DC1752" s="289"/>
      <c r="DD1752" s="279"/>
      <c r="DE1752" s="328"/>
      <c r="DF1752" s="328"/>
      <c r="DG1752" s="290"/>
      <c r="DH1752" s="294"/>
      <c r="DI1752" s="284"/>
      <c r="DP1752" s="165"/>
      <c r="DQ1752" s="165"/>
      <c r="DR1752" s="165"/>
      <c r="ED1752" s="165"/>
      <c r="EE1752" s="165"/>
      <c r="EF1752" s="165"/>
      <c r="EG1752" s="165"/>
      <c r="EH1752" s="166"/>
      <c r="EI1752" s="166"/>
      <c r="EJ1752" s="164"/>
      <c r="EK1752" s="164"/>
      <c r="EL1752" s="278"/>
      <c r="EM1752" s="278"/>
      <c r="EN1752" s="278"/>
      <c r="EO1752" s="278"/>
      <c r="EP1752" s="278"/>
      <c r="EQ1752" s="278"/>
      <c r="ER1752" s="165"/>
      <c r="ES1752" s="166"/>
      <c r="ET1752" s="166"/>
      <c r="EU1752" s="166"/>
      <c r="EV1752" s="166"/>
      <c r="EW1752" s="166"/>
      <c r="EX1752" s="284"/>
    </row>
    <row r="1753" spans="1:260" ht="13" hidden="1" customHeight="1">
      <c r="A1753" s="160" t="s">
        <v>2003</v>
      </c>
      <c r="B1753" s="160">
        <v>9446</v>
      </c>
      <c r="D1753" s="160">
        <v>12775</v>
      </c>
      <c r="H1753" s="168" t="s">
        <v>195</v>
      </c>
      <c r="I1753" s="169" t="s">
        <v>293</v>
      </c>
      <c r="J1753" s="170"/>
      <c r="K1753" s="161">
        <v>3</v>
      </c>
      <c r="L1753" s="161" t="s">
        <v>46</v>
      </c>
      <c r="AS1753" s="278"/>
      <c r="AT1753" s="278"/>
      <c r="AU1753" s="278"/>
      <c r="AV1753" s="278"/>
      <c r="AW1753" s="278"/>
      <c r="AX1753" s="278"/>
      <c r="AY1753" s="165"/>
      <c r="AZ1753" s="278"/>
      <c r="BA1753" s="278"/>
      <c r="BB1753" s="278"/>
      <c r="BC1753" s="278"/>
      <c r="BD1753" s="164"/>
      <c r="BE1753" s="164"/>
      <c r="BF1753" s="164"/>
      <c r="BG1753" s="164"/>
      <c r="BH1753" s="164"/>
      <c r="BI1753" s="164"/>
      <c r="BJ1753" s="164"/>
      <c r="BK1753" s="164"/>
      <c r="BL1753" s="165"/>
      <c r="BM1753" s="165"/>
      <c r="BN1753" s="165"/>
      <c r="BO1753" s="165"/>
      <c r="BP1753" s="165"/>
      <c r="BQ1753" s="165"/>
      <c r="BR1753" s="165"/>
      <c r="BS1753" s="284"/>
      <c r="BT1753" s="294"/>
      <c r="BU1753" s="294"/>
      <c r="BV1753" s="455"/>
      <c r="BW1753" s="294"/>
      <c r="BX1753" s="294"/>
      <c r="BY1753" s="294"/>
      <c r="BZ1753" s="294"/>
      <c r="CA1753" s="294"/>
      <c r="CB1753" s="455"/>
      <c r="CC1753" s="294"/>
      <c r="CD1753" s="294"/>
      <c r="CE1753" s="294"/>
      <c r="CF1753" s="455"/>
      <c r="CG1753" s="294"/>
      <c r="CH1753" s="294"/>
      <c r="CI1753" s="294"/>
      <c r="CJ1753" s="455"/>
      <c r="CK1753" s="294"/>
      <c r="CL1753" s="294"/>
      <c r="CM1753" s="294"/>
      <c r="CN1753" s="455"/>
      <c r="CO1753" s="294"/>
      <c r="CP1753" s="294"/>
      <c r="CQ1753" s="294"/>
      <c r="CR1753" s="455"/>
      <c r="CS1753" s="289"/>
      <c r="CT1753" s="279"/>
      <c r="CU1753" s="328"/>
      <c r="CV1753" s="328"/>
      <c r="CW1753" s="290"/>
      <c r="CX1753" s="289"/>
      <c r="CY1753" s="279"/>
      <c r="CZ1753" s="328"/>
      <c r="DA1753" s="328"/>
      <c r="DB1753" s="290"/>
      <c r="DC1753" s="289"/>
      <c r="DD1753" s="279"/>
      <c r="DE1753" s="328"/>
      <c r="DF1753" s="328"/>
      <c r="DG1753" s="290"/>
      <c r="DH1753" s="294"/>
      <c r="DI1753" s="284"/>
      <c r="DP1753" s="165"/>
      <c r="DQ1753" s="165"/>
      <c r="DR1753" s="165"/>
      <c r="ED1753" s="165"/>
      <c r="EE1753" s="165"/>
      <c r="EF1753" s="165"/>
      <c r="EG1753" s="165"/>
      <c r="EH1753" s="166"/>
      <c r="EI1753" s="166"/>
      <c r="EJ1753" s="164"/>
      <c r="EK1753" s="164"/>
      <c r="EL1753" s="278"/>
      <c r="EM1753" s="278"/>
      <c r="EN1753" s="278"/>
      <c r="EO1753" s="278"/>
      <c r="EP1753" s="278"/>
      <c r="EQ1753" s="278"/>
      <c r="ER1753" s="165"/>
      <c r="ES1753" s="166"/>
      <c r="ET1753" s="166"/>
      <c r="EU1753" s="166"/>
      <c r="EV1753" s="166"/>
      <c r="EW1753" s="166"/>
      <c r="EX1753" s="284"/>
    </row>
    <row r="1754" spans="1:260" ht="13" hidden="1" customHeight="1">
      <c r="A1754" s="160" t="s">
        <v>2003</v>
      </c>
      <c r="B1754" s="160">
        <v>9781</v>
      </c>
      <c r="D1754" s="160">
        <v>13329</v>
      </c>
      <c r="H1754" s="168" t="s">
        <v>351</v>
      </c>
      <c r="I1754" s="169" t="s">
        <v>247</v>
      </c>
      <c r="J1754" s="170"/>
      <c r="K1754" s="161">
        <v>3</v>
      </c>
      <c r="L1754" s="161" t="s">
        <v>46</v>
      </c>
      <c r="AS1754" s="278"/>
      <c r="AT1754" s="278"/>
      <c r="AU1754" s="278"/>
      <c r="AV1754" s="278"/>
      <c r="AW1754" s="278"/>
      <c r="AX1754" s="278"/>
      <c r="AY1754" s="165"/>
      <c r="AZ1754" s="278"/>
      <c r="BA1754" s="278"/>
      <c r="BB1754" s="278"/>
      <c r="BC1754" s="278"/>
      <c r="BD1754" s="164"/>
      <c r="BE1754" s="164"/>
      <c r="BF1754" s="164"/>
      <c r="BG1754" s="164"/>
      <c r="BH1754" s="164"/>
      <c r="BI1754" s="164"/>
      <c r="BJ1754" s="164"/>
      <c r="BK1754" s="164"/>
      <c r="BL1754" s="165"/>
      <c r="BM1754" s="165"/>
      <c r="BN1754" s="165"/>
      <c r="BO1754" s="165"/>
      <c r="BP1754" s="165"/>
      <c r="BQ1754" s="165"/>
      <c r="BR1754" s="165"/>
      <c r="BS1754" s="284"/>
      <c r="BT1754" s="294"/>
      <c r="BU1754" s="294"/>
      <c r="BV1754" s="455"/>
      <c r="BW1754" s="294"/>
      <c r="BX1754" s="294"/>
      <c r="BY1754" s="294"/>
      <c r="BZ1754" s="294"/>
      <c r="CA1754" s="294"/>
      <c r="CB1754" s="455"/>
      <c r="CC1754" s="294"/>
      <c r="CD1754" s="294"/>
      <c r="CE1754" s="294"/>
      <c r="CF1754" s="455"/>
      <c r="CG1754" s="294"/>
      <c r="CH1754" s="294"/>
      <c r="CI1754" s="294"/>
      <c r="CJ1754" s="455"/>
      <c r="CK1754" s="294"/>
      <c r="CL1754" s="294"/>
      <c r="CM1754" s="294"/>
      <c r="CN1754" s="455"/>
      <c r="CO1754" s="294"/>
      <c r="CP1754" s="294"/>
      <c r="CQ1754" s="294"/>
      <c r="CR1754" s="455"/>
      <c r="CS1754" s="289"/>
      <c r="CT1754" s="279"/>
      <c r="CU1754" s="328"/>
      <c r="CV1754" s="328"/>
      <c r="CW1754" s="290"/>
      <c r="CX1754" s="289"/>
      <c r="CY1754" s="279"/>
      <c r="CZ1754" s="328"/>
      <c r="DA1754" s="328"/>
      <c r="DB1754" s="290"/>
      <c r="DC1754" s="289"/>
      <c r="DD1754" s="279"/>
      <c r="DE1754" s="328"/>
      <c r="DF1754" s="328"/>
      <c r="DG1754" s="290"/>
      <c r="DH1754" s="294"/>
      <c r="DI1754" s="284"/>
      <c r="DP1754" s="165"/>
      <c r="DQ1754" s="165"/>
      <c r="DR1754" s="165"/>
      <c r="ED1754" s="165"/>
      <c r="EE1754" s="165"/>
      <c r="EF1754" s="165"/>
      <c r="EG1754" s="165"/>
      <c r="EH1754" s="166"/>
      <c r="EI1754" s="166"/>
      <c r="EJ1754" s="164"/>
      <c r="EK1754" s="164"/>
      <c r="EL1754" s="278"/>
      <c r="EM1754" s="278"/>
      <c r="EN1754" s="278"/>
      <c r="EO1754" s="278"/>
      <c r="EP1754" s="278"/>
      <c r="EQ1754" s="278"/>
      <c r="ER1754" s="165"/>
      <c r="ES1754" s="166"/>
      <c r="ET1754" s="166"/>
      <c r="EU1754" s="166"/>
      <c r="EV1754" s="166"/>
      <c r="EW1754" s="166"/>
      <c r="EX1754" s="284"/>
    </row>
    <row r="1755" spans="1:260" ht="13" hidden="1" customHeight="1">
      <c r="A1755" s="160" t="s">
        <v>2003</v>
      </c>
      <c r="B1755" s="160">
        <v>10745</v>
      </c>
      <c r="D1755" s="160">
        <v>14811</v>
      </c>
      <c r="H1755" s="168" t="s">
        <v>1103</v>
      </c>
      <c r="I1755" s="169" t="s">
        <v>106</v>
      </c>
      <c r="J1755" s="170"/>
      <c r="K1755" s="161">
        <v>3</v>
      </c>
      <c r="L1755" s="161" t="s">
        <v>837</v>
      </c>
      <c r="AS1755" s="278"/>
      <c r="AT1755" s="278"/>
      <c r="AU1755" s="278"/>
      <c r="AV1755" s="278"/>
      <c r="AW1755" s="278"/>
      <c r="AX1755" s="278"/>
      <c r="AY1755" s="165"/>
      <c r="AZ1755" s="278"/>
      <c r="BA1755" s="278"/>
      <c r="BB1755" s="278"/>
      <c r="BC1755" s="278"/>
      <c r="BD1755" s="164"/>
      <c r="BE1755" s="164"/>
      <c r="BF1755" s="164"/>
      <c r="BG1755" s="164"/>
      <c r="BH1755" s="164"/>
      <c r="BI1755" s="164"/>
      <c r="BJ1755" s="164"/>
      <c r="BK1755" s="164"/>
      <c r="BL1755" s="165"/>
      <c r="BM1755" s="165"/>
      <c r="BN1755" s="165"/>
      <c r="BO1755" s="165"/>
      <c r="BP1755" s="165"/>
      <c r="BQ1755" s="165"/>
      <c r="BR1755" s="165"/>
      <c r="BS1755" s="284"/>
      <c r="BT1755" s="294"/>
      <c r="BU1755" s="294"/>
      <c r="BV1755" s="455"/>
      <c r="BW1755" s="294"/>
      <c r="BX1755" s="294"/>
      <c r="BY1755" s="294"/>
      <c r="BZ1755" s="294"/>
      <c r="CA1755" s="294"/>
      <c r="CB1755" s="455"/>
      <c r="CC1755" s="294"/>
      <c r="CD1755" s="294"/>
      <c r="CE1755" s="294"/>
      <c r="CF1755" s="455"/>
      <c r="CG1755" s="294"/>
      <c r="CH1755" s="294"/>
      <c r="CI1755" s="294"/>
      <c r="CJ1755" s="455"/>
      <c r="CK1755" s="294"/>
      <c r="CL1755" s="294"/>
      <c r="CM1755" s="294"/>
      <c r="CN1755" s="455"/>
      <c r="CO1755" s="294"/>
      <c r="CP1755" s="294"/>
      <c r="CQ1755" s="294"/>
      <c r="CR1755" s="455"/>
      <c r="CS1755" s="289"/>
      <c r="CT1755" s="279"/>
      <c r="CU1755" s="328"/>
      <c r="CV1755" s="328"/>
      <c r="CW1755" s="290"/>
      <c r="CX1755" s="289"/>
      <c r="CY1755" s="279"/>
      <c r="CZ1755" s="328"/>
      <c r="DA1755" s="328"/>
      <c r="DB1755" s="290"/>
      <c r="DC1755" s="289"/>
      <c r="DD1755" s="279"/>
      <c r="DE1755" s="328"/>
      <c r="DF1755" s="328"/>
      <c r="DG1755" s="290"/>
      <c r="DH1755" s="294"/>
      <c r="DI1755" s="284"/>
      <c r="DP1755" s="165"/>
      <c r="DQ1755" s="165"/>
      <c r="DR1755" s="165"/>
      <c r="ED1755" s="165"/>
      <c r="EE1755" s="165"/>
      <c r="EF1755" s="165"/>
      <c r="EG1755" s="165"/>
      <c r="EH1755" s="166"/>
      <c r="EI1755" s="166"/>
      <c r="EJ1755" s="164"/>
      <c r="EK1755" s="164"/>
      <c r="EL1755" s="278"/>
      <c r="EM1755" s="278"/>
      <c r="EN1755" s="278"/>
      <c r="EO1755" s="278"/>
      <c r="EP1755" s="278"/>
      <c r="EQ1755" s="278"/>
      <c r="ER1755" s="165"/>
      <c r="ES1755" s="166"/>
      <c r="ET1755" s="166"/>
      <c r="EU1755" s="166"/>
      <c r="EV1755" s="166"/>
      <c r="EW1755" s="166"/>
      <c r="EX1755" s="284"/>
    </row>
    <row r="1756" spans="1:260" ht="13" hidden="1" customHeight="1">
      <c r="A1756" s="160" t="s">
        <v>2003</v>
      </c>
      <c r="B1756" s="160">
        <v>10157</v>
      </c>
      <c r="D1756" s="160">
        <v>15149</v>
      </c>
      <c r="H1756" s="168" t="s">
        <v>995</v>
      </c>
      <c r="I1756" s="169" t="s">
        <v>418</v>
      </c>
      <c r="J1756" s="170"/>
      <c r="K1756" s="161">
        <v>3</v>
      </c>
      <c r="L1756" s="161" t="s">
        <v>837</v>
      </c>
      <c r="AS1756" s="278"/>
      <c r="AT1756" s="278"/>
      <c r="AU1756" s="278"/>
      <c r="AV1756" s="278"/>
      <c r="AW1756" s="278"/>
      <c r="AX1756" s="278"/>
      <c r="AY1756" s="165"/>
      <c r="AZ1756" s="278"/>
      <c r="BA1756" s="278"/>
      <c r="BB1756" s="278"/>
      <c r="BC1756" s="278"/>
      <c r="BD1756" s="164"/>
      <c r="BE1756" s="164"/>
      <c r="BF1756" s="164"/>
      <c r="BG1756" s="164"/>
      <c r="BH1756" s="164"/>
      <c r="BI1756" s="164"/>
      <c r="BJ1756" s="164"/>
      <c r="BK1756" s="164"/>
      <c r="BL1756" s="165"/>
      <c r="BM1756" s="165"/>
      <c r="BN1756" s="165"/>
      <c r="BO1756" s="165"/>
      <c r="BP1756" s="165"/>
      <c r="BQ1756" s="165"/>
      <c r="BR1756" s="165"/>
      <c r="BS1756" s="284"/>
      <c r="BT1756" s="294"/>
      <c r="BU1756" s="294"/>
      <c r="BV1756" s="455"/>
      <c r="BW1756" s="294"/>
      <c r="BX1756" s="294"/>
      <c r="BY1756" s="294"/>
      <c r="BZ1756" s="294"/>
      <c r="CA1756" s="294"/>
      <c r="CB1756" s="455"/>
      <c r="CC1756" s="294"/>
      <c r="CD1756" s="294"/>
      <c r="CE1756" s="294"/>
      <c r="CF1756" s="455"/>
      <c r="CG1756" s="294"/>
      <c r="CH1756" s="294"/>
      <c r="CI1756" s="294"/>
      <c r="CJ1756" s="455"/>
      <c r="CK1756" s="294"/>
      <c r="CL1756" s="294"/>
      <c r="CM1756" s="294"/>
      <c r="CN1756" s="455"/>
      <c r="CO1756" s="294"/>
      <c r="CP1756" s="294"/>
      <c r="CQ1756" s="294"/>
      <c r="CR1756" s="455"/>
      <c r="CS1756" s="289"/>
      <c r="CT1756" s="279"/>
      <c r="CU1756" s="328"/>
      <c r="CV1756" s="328"/>
      <c r="CW1756" s="290"/>
      <c r="CX1756" s="289"/>
      <c r="CY1756" s="279"/>
      <c r="CZ1756" s="328"/>
      <c r="DA1756" s="328"/>
      <c r="DB1756" s="290"/>
      <c r="DC1756" s="289"/>
      <c r="DD1756" s="279"/>
      <c r="DE1756" s="328"/>
      <c r="DF1756" s="328"/>
      <c r="DG1756" s="290"/>
      <c r="DH1756" s="294"/>
      <c r="DI1756" s="284"/>
      <c r="DP1756" s="165"/>
      <c r="DQ1756" s="165"/>
      <c r="DR1756" s="165"/>
      <c r="ED1756" s="165"/>
      <c r="EE1756" s="165"/>
      <c r="EF1756" s="165"/>
      <c r="EG1756" s="165"/>
      <c r="EH1756" s="166"/>
      <c r="EI1756" s="166"/>
      <c r="EJ1756" s="164"/>
      <c r="EK1756" s="164"/>
      <c r="EL1756" s="278"/>
      <c r="EM1756" s="278"/>
      <c r="EN1756" s="278"/>
      <c r="EO1756" s="278"/>
      <c r="EP1756" s="278"/>
      <c r="EQ1756" s="278"/>
      <c r="ER1756" s="165"/>
      <c r="ES1756" s="166"/>
      <c r="ET1756" s="166"/>
      <c r="EU1756" s="166"/>
      <c r="EV1756" s="166"/>
      <c r="EW1756" s="166"/>
      <c r="EX1756" s="284"/>
    </row>
    <row r="1757" spans="1:260" ht="13" hidden="1" customHeight="1">
      <c r="A1757" s="160" t="s">
        <v>2003</v>
      </c>
      <c r="B1757" s="160">
        <v>11020</v>
      </c>
      <c r="D1757" s="160">
        <v>15214</v>
      </c>
      <c r="H1757" s="168" t="s">
        <v>911</v>
      </c>
      <c r="I1757" s="169" t="s">
        <v>544</v>
      </c>
      <c r="J1757" s="170"/>
      <c r="K1757" s="161">
        <v>3</v>
      </c>
      <c r="L1757" s="161" t="s">
        <v>837</v>
      </c>
      <c r="AS1757" s="278"/>
      <c r="AT1757" s="278"/>
      <c r="AU1757" s="278"/>
      <c r="AV1757" s="278"/>
      <c r="AW1757" s="278"/>
      <c r="AX1757" s="278"/>
      <c r="AY1757" s="165"/>
      <c r="AZ1757" s="278"/>
      <c r="BA1757" s="278"/>
      <c r="BB1757" s="278"/>
      <c r="BC1757" s="278"/>
      <c r="BD1757" s="164"/>
      <c r="BE1757" s="164"/>
      <c r="BF1757" s="164"/>
      <c r="BG1757" s="164"/>
      <c r="BH1757" s="164"/>
      <c r="BI1757" s="164"/>
      <c r="BJ1757" s="164"/>
      <c r="BK1757" s="164"/>
      <c r="BL1757" s="165"/>
      <c r="BM1757" s="165"/>
      <c r="BN1757" s="165"/>
      <c r="BO1757" s="165"/>
      <c r="BP1757" s="165"/>
      <c r="BQ1757" s="165"/>
      <c r="BR1757" s="165"/>
      <c r="BS1757" s="284"/>
      <c r="BT1757" s="294"/>
      <c r="BU1757" s="294"/>
      <c r="BV1757" s="455"/>
      <c r="BW1757" s="294"/>
      <c r="BX1757" s="294"/>
      <c r="BY1757" s="294"/>
      <c r="BZ1757" s="294"/>
      <c r="CA1757" s="294"/>
      <c r="CB1757" s="455"/>
      <c r="CC1757" s="294"/>
      <c r="CD1757" s="294"/>
      <c r="CE1757" s="294"/>
      <c r="CF1757" s="455"/>
      <c r="CG1757" s="294"/>
      <c r="CH1757" s="294"/>
      <c r="CI1757" s="294"/>
      <c r="CJ1757" s="455"/>
      <c r="CK1757" s="294"/>
      <c r="CL1757" s="294"/>
      <c r="CM1757" s="294"/>
      <c r="CN1757" s="455"/>
      <c r="CO1757" s="294"/>
      <c r="CP1757" s="294"/>
      <c r="CQ1757" s="294"/>
      <c r="CR1757" s="455"/>
      <c r="CS1757" s="289"/>
      <c r="CT1757" s="279"/>
      <c r="CU1757" s="328"/>
      <c r="CV1757" s="328"/>
      <c r="CW1757" s="290"/>
      <c r="CX1757" s="289"/>
      <c r="CY1757" s="279"/>
      <c r="CZ1757" s="328"/>
      <c r="DA1757" s="328"/>
      <c r="DB1757" s="290"/>
      <c r="DC1757" s="289"/>
      <c r="DD1757" s="279"/>
      <c r="DE1757" s="328"/>
      <c r="DF1757" s="328"/>
      <c r="DG1757" s="290"/>
      <c r="DH1757" s="294"/>
      <c r="DI1757" s="284"/>
      <c r="DP1757" s="165"/>
      <c r="DQ1757" s="165"/>
      <c r="DR1757" s="165"/>
      <c r="ED1757" s="165"/>
      <c r="EE1757" s="165"/>
      <c r="EF1757" s="165"/>
      <c r="EG1757" s="165"/>
      <c r="EH1757" s="166"/>
      <c r="EI1757" s="166"/>
      <c r="EJ1757" s="164"/>
      <c r="EK1757" s="164"/>
      <c r="EL1757" s="278"/>
      <c r="EM1757" s="278"/>
      <c r="EN1757" s="278"/>
      <c r="EO1757" s="278"/>
      <c r="EP1757" s="278"/>
      <c r="EQ1757" s="278"/>
      <c r="ER1757" s="165"/>
      <c r="ES1757" s="166"/>
      <c r="ET1757" s="166"/>
      <c r="EU1757" s="166"/>
      <c r="EV1757" s="166"/>
      <c r="EW1757" s="166"/>
      <c r="EX1757" s="284"/>
    </row>
    <row r="1758" spans="1:260" ht="13" hidden="1" customHeight="1">
      <c r="A1758" s="160" t="s">
        <v>2003</v>
      </c>
      <c r="C1758" s="160">
        <v>613564</v>
      </c>
      <c r="D1758" s="160">
        <v>16686</v>
      </c>
      <c r="E1758" s="160" t="s">
        <v>598</v>
      </c>
      <c r="H1758" s="162" t="s">
        <v>2295</v>
      </c>
      <c r="I1758" s="162" t="s">
        <v>523</v>
      </c>
      <c r="J1758" s="161">
        <v>30</v>
      </c>
      <c r="K1758" s="161">
        <v>3</v>
      </c>
      <c r="AS1758" s="278"/>
      <c r="AT1758" s="278"/>
      <c r="AU1758" s="278"/>
      <c r="AV1758" s="278"/>
      <c r="AW1758" s="278"/>
      <c r="AX1758" s="278"/>
      <c r="AY1758" s="456"/>
      <c r="AZ1758" s="278"/>
      <c r="BA1758" s="278"/>
      <c r="BB1758" s="278"/>
      <c r="BC1758" s="278"/>
      <c r="BD1758" s="164"/>
      <c r="BE1758" s="164"/>
      <c r="BF1758" s="164"/>
      <c r="BG1758" s="164"/>
      <c r="BH1758" s="164"/>
      <c r="BI1758" s="164"/>
      <c r="BJ1758" s="165"/>
      <c r="BK1758" s="164"/>
      <c r="BL1758" s="165"/>
      <c r="BM1758" s="165"/>
      <c r="BN1758" s="165"/>
      <c r="BO1758" s="165"/>
      <c r="BP1758" s="165"/>
      <c r="BQ1758" s="165"/>
      <c r="BR1758" s="165"/>
      <c r="BS1758" s="284"/>
      <c r="BT1758" s="294"/>
      <c r="BU1758" s="294"/>
      <c r="BV1758" s="455"/>
      <c r="BW1758" s="294"/>
      <c r="BX1758" s="294"/>
      <c r="BY1758" s="294"/>
      <c r="BZ1758" s="294"/>
      <c r="CA1758" s="294"/>
      <c r="CB1758" s="455"/>
      <c r="CC1758" s="294"/>
      <c r="CD1758" s="294"/>
      <c r="CE1758" s="294"/>
      <c r="CF1758" s="455"/>
      <c r="CG1758" s="294"/>
      <c r="CH1758" s="294"/>
      <c r="CI1758" s="294"/>
      <c r="CJ1758" s="455"/>
      <c r="CK1758" s="294"/>
      <c r="CL1758" s="294"/>
      <c r="CM1758" s="294"/>
      <c r="CN1758" s="455"/>
      <c r="CO1758" s="294"/>
      <c r="CP1758" s="294"/>
      <c r="CQ1758" s="294"/>
      <c r="CR1758" s="455"/>
      <c r="CS1758" s="289"/>
      <c r="CT1758" s="279"/>
      <c r="CU1758" s="328"/>
      <c r="CV1758" s="328"/>
      <c r="CW1758" s="290"/>
      <c r="CX1758" s="289"/>
      <c r="CY1758" s="279"/>
      <c r="CZ1758" s="328"/>
      <c r="DA1758" s="328"/>
      <c r="DB1758" s="290"/>
      <c r="DC1758" s="289"/>
      <c r="DD1758" s="279"/>
      <c r="DE1758" s="328"/>
      <c r="DF1758" s="328"/>
      <c r="DG1758" s="290"/>
      <c r="DH1758" s="294"/>
      <c r="DI1758" s="284"/>
      <c r="DP1758" s="165"/>
      <c r="DQ1758" s="165"/>
      <c r="DR1758" s="165"/>
      <c r="ED1758" s="165"/>
      <c r="EE1758" s="165"/>
      <c r="EF1758" s="165"/>
      <c r="EG1758" s="165"/>
      <c r="EH1758" s="166"/>
      <c r="EI1758" s="165"/>
      <c r="EJ1758" s="164"/>
      <c r="EK1758" s="164"/>
      <c r="EL1758" s="278"/>
      <c r="EM1758" s="278"/>
      <c r="EN1758" s="278"/>
      <c r="EO1758" s="278"/>
      <c r="EP1758" s="278"/>
      <c r="EQ1758" s="278"/>
      <c r="ER1758" s="165"/>
      <c r="ES1758" s="166"/>
      <c r="ET1758" s="166"/>
      <c r="EU1758" s="166"/>
      <c r="EV1758" s="166"/>
      <c r="EW1758" s="166"/>
      <c r="EX1758" s="284"/>
    </row>
    <row r="1759" spans="1:260" ht="13" hidden="1" customHeight="1">
      <c r="A1759" s="160" t="s">
        <v>2003</v>
      </c>
      <c r="B1759" s="160">
        <v>11212</v>
      </c>
      <c r="D1759" s="160">
        <v>17710</v>
      </c>
      <c r="H1759" s="168" t="s">
        <v>1254</v>
      </c>
      <c r="I1759" s="169" t="s">
        <v>531</v>
      </c>
      <c r="J1759" s="170"/>
      <c r="K1759" s="161">
        <v>3</v>
      </c>
      <c r="L1759" s="161" t="s">
        <v>46</v>
      </c>
      <c r="AS1759" s="278"/>
      <c r="AT1759" s="278"/>
      <c r="AU1759" s="278"/>
      <c r="AV1759" s="278"/>
      <c r="AW1759" s="278"/>
      <c r="AX1759" s="278"/>
      <c r="AY1759" s="165"/>
      <c r="AZ1759" s="278"/>
      <c r="BA1759" s="278"/>
      <c r="BB1759" s="278"/>
      <c r="BC1759" s="278"/>
      <c r="BD1759" s="164"/>
      <c r="BE1759" s="164"/>
      <c r="BF1759" s="164"/>
      <c r="BG1759" s="164"/>
      <c r="BH1759" s="164"/>
      <c r="BI1759" s="164"/>
      <c r="BJ1759" s="164"/>
      <c r="BK1759" s="164"/>
      <c r="BL1759" s="165"/>
      <c r="BM1759" s="165"/>
      <c r="BN1759" s="165"/>
      <c r="BO1759" s="165"/>
      <c r="BP1759" s="165"/>
      <c r="BQ1759" s="165"/>
      <c r="BR1759" s="165"/>
      <c r="BS1759" s="284"/>
      <c r="BT1759" s="294"/>
      <c r="BU1759" s="294"/>
      <c r="BV1759" s="455"/>
      <c r="BW1759" s="294"/>
      <c r="BX1759" s="294"/>
      <c r="BY1759" s="294"/>
      <c r="BZ1759" s="294"/>
      <c r="CA1759" s="294"/>
      <c r="CB1759" s="455"/>
      <c r="CC1759" s="294"/>
      <c r="CD1759" s="294"/>
      <c r="CE1759" s="294"/>
      <c r="CF1759" s="455"/>
      <c r="CG1759" s="294"/>
      <c r="CH1759" s="294"/>
      <c r="CI1759" s="294"/>
      <c r="CJ1759" s="455"/>
      <c r="CK1759" s="294"/>
      <c r="CL1759" s="294"/>
      <c r="CM1759" s="294"/>
      <c r="CN1759" s="455"/>
      <c r="CO1759" s="294"/>
      <c r="CP1759" s="294"/>
      <c r="CQ1759" s="294"/>
      <c r="CR1759" s="455"/>
      <c r="CS1759" s="289"/>
      <c r="CT1759" s="279"/>
      <c r="CU1759" s="328"/>
      <c r="CV1759" s="328"/>
      <c r="CW1759" s="290"/>
      <c r="CX1759" s="289"/>
      <c r="CY1759" s="279"/>
      <c r="CZ1759" s="328"/>
      <c r="DA1759" s="328"/>
      <c r="DB1759" s="290"/>
      <c r="DC1759" s="289"/>
      <c r="DD1759" s="279"/>
      <c r="DE1759" s="328"/>
      <c r="DF1759" s="328"/>
      <c r="DG1759" s="290"/>
      <c r="DH1759" s="294"/>
      <c r="DI1759" s="284"/>
      <c r="DP1759" s="165"/>
      <c r="DQ1759" s="165"/>
      <c r="DR1759" s="165"/>
      <c r="ED1759" s="165"/>
      <c r="EE1759" s="165"/>
      <c r="EF1759" s="165"/>
      <c r="EG1759" s="165"/>
      <c r="EH1759" s="166"/>
      <c r="EI1759" s="166"/>
      <c r="EJ1759" s="164"/>
      <c r="EK1759" s="164"/>
      <c r="EL1759" s="278"/>
      <c r="EM1759" s="278"/>
      <c r="EN1759" s="278"/>
      <c r="EO1759" s="278"/>
      <c r="EP1759" s="278"/>
      <c r="EQ1759" s="278"/>
      <c r="ER1759" s="165"/>
      <c r="ES1759" s="166"/>
      <c r="ET1759" s="166"/>
      <c r="EU1759" s="166"/>
      <c r="EV1759" s="166"/>
      <c r="EW1759" s="166"/>
      <c r="EX1759" s="284"/>
    </row>
    <row r="1760" spans="1:260" ht="13" hidden="1" customHeight="1">
      <c r="A1760" s="160" t="s">
        <v>2003</v>
      </c>
      <c r="C1760" s="160">
        <v>621458</v>
      </c>
      <c r="D1760" s="160">
        <v>18316</v>
      </c>
      <c r="E1760" s="160" t="s">
        <v>188</v>
      </c>
      <c r="H1760" s="168" t="s">
        <v>3377</v>
      </c>
      <c r="I1760" s="169" t="s">
        <v>328</v>
      </c>
      <c r="J1760" s="170">
        <v>30</v>
      </c>
      <c r="K1760" s="161">
        <v>3</v>
      </c>
      <c r="AS1760" s="278"/>
      <c r="AT1760" s="278"/>
      <c r="AU1760" s="278"/>
      <c r="AV1760" s="278"/>
      <c r="AW1760" s="278"/>
      <c r="AX1760" s="278"/>
      <c r="AY1760" s="456"/>
      <c r="AZ1760" s="278"/>
      <c r="BA1760" s="278"/>
      <c r="BB1760" s="278"/>
      <c r="BC1760" s="278"/>
      <c r="BD1760" s="164"/>
      <c r="BE1760" s="164"/>
      <c r="BF1760" s="164"/>
      <c r="BG1760" s="164"/>
      <c r="BH1760" s="164"/>
      <c r="BI1760" s="164"/>
      <c r="BJ1760" s="165"/>
      <c r="BK1760" s="164"/>
      <c r="BL1760" s="165"/>
      <c r="BM1760" s="165"/>
      <c r="BN1760" s="165"/>
      <c r="BO1760" s="165"/>
      <c r="BP1760" s="165"/>
      <c r="BQ1760" s="165"/>
      <c r="BR1760" s="165"/>
      <c r="BS1760" s="284"/>
      <c r="BT1760" s="294"/>
      <c r="BU1760" s="294"/>
      <c r="BV1760" s="455"/>
      <c r="BW1760" s="294"/>
      <c r="BX1760" s="294"/>
      <c r="BY1760" s="294"/>
      <c r="BZ1760" s="294"/>
      <c r="CA1760" s="294"/>
      <c r="CB1760" s="455"/>
      <c r="CC1760" s="294"/>
      <c r="CD1760" s="294"/>
      <c r="CE1760" s="294"/>
      <c r="CF1760" s="455"/>
      <c r="CG1760" s="294"/>
      <c r="CH1760" s="294"/>
      <c r="CI1760" s="294"/>
      <c r="CJ1760" s="455"/>
      <c r="CK1760" s="294"/>
      <c r="CL1760" s="294"/>
      <c r="CM1760" s="294"/>
      <c r="CN1760" s="455"/>
      <c r="CO1760" s="294"/>
      <c r="CP1760" s="294"/>
      <c r="CQ1760" s="294"/>
      <c r="CR1760" s="455"/>
      <c r="CS1760" s="289"/>
      <c r="CT1760" s="279"/>
      <c r="CU1760" s="328"/>
      <c r="CV1760" s="328"/>
      <c r="CW1760" s="290"/>
      <c r="CX1760" s="289"/>
      <c r="CY1760" s="279"/>
      <c r="CZ1760" s="328"/>
      <c r="DA1760" s="328"/>
      <c r="DB1760" s="290"/>
      <c r="DC1760" s="289"/>
      <c r="DD1760" s="279"/>
      <c r="DE1760" s="328"/>
      <c r="DF1760" s="328"/>
      <c r="DG1760" s="290"/>
      <c r="DH1760" s="294"/>
      <c r="DI1760" s="284"/>
      <c r="DP1760" s="165"/>
      <c r="DQ1760" s="165"/>
      <c r="DR1760" s="165"/>
      <c r="ED1760" s="165"/>
      <c r="EE1760" s="165"/>
      <c r="EF1760" s="165"/>
      <c r="EG1760" s="165"/>
      <c r="EH1760" s="166"/>
      <c r="EI1760" s="165"/>
      <c r="EJ1760" s="164"/>
      <c r="EK1760" s="164"/>
      <c r="EL1760" s="278"/>
      <c r="EM1760" s="278"/>
      <c r="EN1760" s="278"/>
      <c r="EO1760" s="278"/>
      <c r="EP1760" s="278"/>
      <c r="EQ1760" s="278"/>
      <c r="ER1760" s="165"/>
      <c r="ES1760" s="166"/>
      <c r="ET1760" s="166"/>
      <c r="EU1760" s="166"/>
      <c r="EV1760" s="166"/>
      <c r="EW1760" s="166"/>
      <c r="EX1760" s="284"/>
    </row>
    <row r="1761" spans="1:154" ht="13" hidden="1" customHeight="1">
      <c r="A1761" s="160" t="s">
        <v>2003</v>
      </c>
      <c r="B1761" s="160">
        <v>12645</v>
      </c>
      <c r="D1761" s="160">
        <v>19717</v>
      </c>
      <c r="H1761" s="162" t="s">
        <v>1128</v>
      </c>
      <c r="I1761" s="162" t="s">
        <v>2902</v>
      </c>
      <c r="K1761" s="161">
        <v>3</v>
      </c>
      <c r="L1761" s="161" t="s">
        <v>46</v>
      </c>
      <c r="AS1761" s="278"/>
      <c r="AT1761" s="278"/>
      <c r="AU1761" s="278"/>
      <c r="AV1761" s="278"/>
      <c r="AW1761" s="278"/>
      <c r="AX1761" s="278"/>
      <c r="AY1761" s="165"/>
      <c r="AZ1761" s="278"/>
      <c r="BA1761" s="278"/>
      <c r="BB1761" s="278"/>
      <c r="BC1761" s="278"/>
      <c r="BD1761" s="164"/>
      <c r="BE1761" s="164"/>
      <c r="BF1761" s="164"/>
      <c r="BG1761" s="164"/>
      <c r="BH1761" s="164"/>
      <c r="BI1761" s="164"/>
      <c r="BJ1761" s="164"/>
      <c r="BK1761" s="164"/>
      <c r="BL1761" s="165"/>
      <c r="BM1761" s="165"/>
      <c r="BN1761" s="165"/>
      <c r="BO1761" s="165"/>
      <c r="BP1761" s="165"/>
      <c r="BQ1761" s="165"/>
      <c r="BR1761" s="165"/>
      <c r="BS1761" s="284"/>
      <c r="BT1761" s="294"/>
      <c r="BU1761" s="294"/>
      <c r="BV1761" s="455"/>
      <c r="BW1761" s="294"/>
      <c r="BX1761" s="294"/>
      <c r="BY1761" s="294"/>
      <c r="BZ1761" s="294"/>
      <c r="CA1761" s="294"/>
      <c r="CB1761" s="455"/>
      <c r="CC1761" s="294"/>
      <c r="CD1761" s="294"/>
      <c r="CE1761" s="294"/>
      <c r="CF1761" s="455"/>
      <c r="CG1761" s="294"/>
      <c r="CH1761" s="294"/>
      <c r="CI1761" s="294"/>
      <c r="CJ1761" s="455"/>
      <c r="CK1761" s="294"/>
      <c r="CL1761" s="294"/>
      <c r="CM1761" s="294"/>
      <c r="CN1761" s="455"/>
      <c r="CO1761" s="294"/>
      <c r="CP1761" s="294"/>
      <c r="CQ1761" s="294"/>
      <c r="CR1761" s="455"/>
      <c r="CS1761" s="289"/>
      <c r="CT1761" s="279"/>
      <c r="CU1761" s="328"/>
      <c r="CV1761" s="328"/>
      <c r="CW1761" s="290"/>
      <c r="CX1761" s="289"/>
      <c r="CY1761" s="279"/>
      <c r="CZ1761" s="328"/>
      <c r="DA1761" s="328"/>
      <c r="DB1761" s="290"/>
      <c r="DC1761" s="289"/>
      <c r="DD1761" s="279"/>
      <c r="DE1761" s="328"/>
      <c r="DF1761" s="328"/>
      <c r="DG1761" s="290"/>
      <c r="DH1761" s="294"/>
      <c r="DI1761" s="284"/>
      <c r="DP1761" s="165"/>
      <c r="DQ1761" s="165"/>
      <c r="DR1761" s="165"/>
      <c r="ED1761" s="165"/>
      <c r="EE1761" s="165"/>
      <c r="EF1761" s="165"/>
      <c r="EG1761" s="165"/>
      <c r="EH1761" s="166"/>
      <c r="EI1761" s="166"/>
      <c r="EJ1761" s="164"/>
      <c r="EK1761" s="164"/>
      <c r="EL1761" s="278"/>
      <c r="EM1761" s="278"/>
      <c r="EN1761" s="278"/>
      <c r="EO1761" s="278"/>
      <c r="EP1761" s="278"/>
      <c r="EQ1761" s="278"/>
      <c r="ER1761" s="165"/>
      <c r="ES1761" s="166"/>
      <c r="ET1761" s="166"/>
      <c r="EU1761" s="166"/>
      <c r="EV1761" s="166"/>
      <c r="EW1761" s="166"/>
      <c r="EX1761" s="284"/>
    </row>
    <row r="1762" spans="1:154" ht="13" hidden="1" customHeight="1">
      <c r="A1762" s="160" t="s">
        <v>2003</v>
      </c>
      <c r="C1762" s="160">
        <v>656484</v>
      </c>
      <c r="D1762" s="160">
        <v>19877</v>
      </c>
      <c r="E1762" s="160" t="s">
        <v>3328</v>
      </c>
      <c r="H1762" s="162" t="s">
        <v>654</v>
      </c>
      <c r="I1762" s="162" t="s">
        <v>3392</v>
      </c>
      <c r="J1762" s="160">
        <v>28</v>
      </c>
      <c r="K1762" s="161">
        <v>3</v>
      </c>
      <c r="AS1762" s="278"/>
      <c r="AT1762" s="278"/>
      <c r="AU1762" s="278"/>
      <c r="AV1762" s="278"/>
      <c r="AW1762" s="278"/>
      <c r="AX1762" s="278"/>
      <c r="AY1762" s="456"/>
      <c r="AZ1762" s="278"/>
      <c r="BA1762" s="278"/>
      <c r="BB1762" s="278"/>
      <c r="BC1762" s="278"/>
      <c r="BD1762" s="164"/>
      <c r="BE1762" s="164"/>
      <c r="BF1762" s="164"/>
      <c r="BG1762" s="164"/>
      <c r="BH1762" s="164"/>
      <c r="BI1762" s="164"/>
      <c r="BJ1762" s="165"/>
      <c r="BK1762" s="164"/>
      <c r="BL1762" s="165"/>
      <c r="BM1762" s="165"/>
      <c r="BN1762" s="165"/>
      <c r="BO1762" s="165"/>
      <c r="BP1762" s="165"/>
      <c r="BQ1762" s="165"/>
      <c r="BR1762" s="165"/>
      <c r="BS1762" s="284"/>
      <c r="BT1762" s="294"/>
      <c r="BU1762" s="294"/>
      <c r="BV1762" s="455"/>
      <c r="BW1762" s="294"/>
      <c r="BX1762" s="294"/>
      <c r="BY1762" s="294"/>
      <c r="BZ1762" s="294"/>
      <c r="CA1762" s="294"/>
      <c r="CB1762" s="455"/>
      <c r="CC1762" s="294"/>
      <c r="CD1762" s="294"/>
      <c r="CE1762" s="294"/>
      <c r="CF1762" s="455"/>
      <c r="CG1762" s="294"/>
      <c r="CH1762" s="294"/>
      <c r="CI1762" s="294"/>
      <c r="CJ1762" s="455"/>
      <c r="CK1762" s="294"/>
      <c r="CL1762" s="294"/>
      <c r="CM1762" s="294"/>
      <c r="CN1762" s="455"/>
      <c r="CO1762" s="294"/>
      <c r="CP1762" s="294"/>
      <c r="CQ1762" s="294"/>
      <c r="CR1762" s="455"/>
      <c r="CS1762" s="289"/>
      <c r="CT1762" s="279"/>
      <c r="CU1762" s="328"/>
      <c r="CV1762" s="328"/>
      <c r="CW1762" s="290"/>
      <c r="CX1762" s="289"/>
      <c r="CY1762" s="279"/>
      <c r="CZ1762" s="328"/>
      <c r="DA1762" s="328"/>
      <c r="DB1762" s="290"/>
      <c r="DC1762" s="289"/>
      <c r="DD1762" s="279"/>
      <c r="DE1762" s="328"/>
      <c r="DF1762" s="328"/>
      <c r="DG1762" s="290"/>
      <c r="DH1762" s="294"/>
      <c r="DI1762" s="284"/>
      <c r="DP1762" s="165"/>
      <c r="DQ1762" s="165"/>
      <c r="DR1762" s="165"/>
      <c r="ED1762" s="165"/>
      <c r="EE1762" s="165"/>
      <c r="EF1762" s="165"/>
      <c r="EG1762" s="165"/>
      <c r="EH1762" s="166"/>
      <c r="EI1762" s="165"/>
      <c r="EJ1762" s="164"/>
      <c r="EK1762" s="164"/>
      <c r="EL1762" s="278"/>
      <c r="EM1762" s="278"/>
      <c r="EN1762" s="278"/>
      <c r="EO1762" s="278"/>
      <c r="EP1762" s="278"/>
      <c r="EQ1762" s="278"/>
      <c r="ER1762" s="165"/>
      <c r="ES1762" s="166"/>
      <c r="ET1762" s="166"/>
      <c r="EU1762" s="166"/>
      <c r="EV1762" s="166"/>
      <c r="EW1762" s="166"/>
      <c r="EX1762" s="284"/>
    </row>
    <row r="1763" spans="1:154" ht="13" hidden="1" customHeight="1">
      <c r="A1763" s="160" t="s">
        <v>2003</v>
      </c>
      <c r="C1763" s="160">
        <v>676946</v>
      </c>
      <c r="D1763" s="160">
        <v>20157</v>
      </c>
      <c r="E1763" s="160" t="s">
        <v>2172</v>
      </c>
      <c r="H1763" s="162" t="s">
        <v>2929</v>
      </c>
      <c r="I1763" s="162" t="s">
        <v>1635</v>
      </c>
      <c r="J1763" s="160">
        <v>29</v>
      </c>
      <c r="K1763" s="161">
        <v>3</v>
      </c>
      <c r="AS1763" s="278"/>
      <c r="AT1763" s="278"/>
      <c r="AU1763" s="278"/>
      <c r="AV1763" s="278"/>
      <c r="AW1763" s="278"/>
      <c r="AX1763" s="278"/>
      <c r="AY1763" s="456"/>
      <c r="AZ1763" s="278"/>
      <c r="BA1763" s="278"/>
      <c r="BB1763" s="278"/>
      <c r="BC1763" s="278"/>
      <c r="BD1763" s="164"/>
      <c r="BE1763" s="164"/>
      <c r="BF1763" s="164"/>
      <c r="BG1763" s="164"/>
      <c r="BH1763" s="164"/>
      <c r="BI1763" s="164"/>
      <c r="BJ1763" s="165"/>
      <c r="BK1763" s="164"/>
      <c r="BL1763" s="165"/>
      <c r="BM1763" s="165"/>
      <c r="BN1763" s="165"/>
      <c r="BO1763" s="165"/>
      <c r="BP1763" s="165"/>
      <c r="BQ1763" s="165"/>
      <c r="BR1763" s="165"/>
      <c r="BS1763" s="284"/>
      <c r="BT1763" s="294"/>
      <c r="BU1763" s="294"/>
      <c r="BV1763" s="455"/>
      <c r="BW1763" s="294"/>
      <c r="BX1763" s="294"/>
      <c r="BY1763" s="294"/>
      <c r="BZ1763" s="294"/>
      <c r="CA1763" s="294"/>
      <c r="CB1763" s="455"/>
      <c r="CC1763" s="294"/>
      <c r="CD1763" s="294"/>
      <c r="CE1763" s="294"/>
      <c r="CF1763" s="455"/>
      <c r="CG1763" s="294"/>
      <c r="CH1763" s="294"/>
      <c r="CI1763" s="294"/>
      <c r="CJ1763" s="455"/>
      <c r="CK1763" s="294"/>
      <c r="CL1763" s="294"/>
      <c r="CM1763" s="294"/>
      <c r="CN1763" s="455"/>
      <c r="CO1763" s="294"/>
      <c r="CP1763" s="294"/>
      <c r="CQ1763" s="294"/>
      <c r="CR1763" s="455"/>
      <c r="CS1763" s="289"/>
      <c r="CT1763" s="279"/>
      <c r="CU1763" s="328"/>
      <c r="CV1763" s="328"/>
      <c r="CW1763" s="290"/>
      <c r="CX1763" s="289"/>
      <c r="CY1763" s="279"/>
      <c r="CZ1763" s="328"/>
      <c r="DA1763" s="328"/>
      <c r="DB1763" s="290"/>
      <c r="DC1763" s="289"/>
      <c r="DD1763" s="279"/>
      <c r="DE1763" s="328"/>
      <c r="DF1763" s="328"/>
      <c r="DG1763" s="290"/>
      <c r="DH1763" s="294"/>
      <c r="DI1763" s="284"/>
      <c r="DP1763" s="165"/>
      <c r="DQ1763" s="165"/>
      <c r="DR1763" s="165"/>
      <c r="ED1763" s="165"/>
      <c r="EE1763" s="165"/>
      <c r="EF1763" s="165"/>
      <c r="EG1763" s="165"/>
      <c r="EH1763" s="166"/>
      <c r="EI1763" s="165"/>
      <c r="EJ1763" s="164"/>
      <c r="EK1763" s="164"/>
      <c r="EL1763" s="278"/>
      <c r="EM1763" s="278"/>
      <c r="EN1763" s="278"/>
      <c r="EO1763" s="278"/>
      <c r="EP1763" s="278"/>
      <c r="EQ1763" s="278"/>
      <c r="ER1763" s="165"/>
      <c r="ES1763" s="166"/>
      <c r="ET1763" s="166"/>
      <c r="EU1763" s="166"/>
      <c r="EV1763" s="166"/>
      <c r="EW1763" s="166"/>
      <c r="EX1763" s="284"/>
    </row>
    <row r="1764" spans="1:154" ht="13" hidden="1" customHeight="1">
      <c r="A1764" s="160" t="s">
        <v>2003</v>
      </c>
      <c r="B1764" s="160">
        <v>12257</v>
      </c>
      <c r="D1764" s="160">
        <v>21560</v>
      </c>
      <c r="F1764" s="240"/>
      <c r="H1764" s="162" t="s">
        <v>2258</v>
      </c>
      <c r="I1764" s="162" t="s">
        <v>2482</v>
      </c>
      <c r="J1764" s="161"/>
      <c r="K1764" s="161">
        <v>3</v>
      </c>
      <c r="L1764" s="161" t="s">
        <v>46</v>
      </c>
      <c r="AS1764" s="278"/>
      <c r="AT1764" s="278"/>
      <c r="AU1764" s="278"/>
      <c r="AV1764" s="278"/>
      <c r="AW1764" s="278"/>
      <c r="AX1764" s="278"/>
      <c r="AY1764" s="165"/>
      <c r="AZ1764" s="278"/>
      <c r="BA1764" s="278"/>
      <c r="BB1764" s="278"/>
      <c r="BC1764" s="278"/>
      <c r="BD1764" s="164"/>
      <c r="BE1764" s="164"/>
      <c r="BF1764" s="164"/>
      <c r="BG1764" s="164"/>
      <c r="BH1764" s="164"/>
      <c r="BI1764" s="164"/>
      <c r="BJ1764" s="164"/>
      <c r="BK1764" s="164"/>
      <c r="BL1764" s="165"/>
      <c r="BM1764" s="165"/>
      <c r="BN1764" s="165"/>
      <c r="BO1764" s="165"/>
      <c r="BP1764" s="165"/>
      <c r="BQ1764" s="165"/>
      <c r="BR1764" s="165"/>
      <c r="BS1764" s="284"/>
      <c r="BT1764" s="294"/>
      <c r="BU1764" s="294"/>
      <c r="BV1764" s="455"/>
      <c r="BW1764" s="294"/>
      <c r="BX1764" s="294"/>
      <c r="BY1764" s="294"/>
      <c r="BZ1764" s="294"/>
      <c r="CA1764" s="294"/>
      <c r="CB1764" s="455"/>
      <c r="CC1764" s="294"/>
      <c r="CD1764" s="294"/>
      <c r="CE1764" s="294"/>
      <c r="CF1764" s="455"/>
      <c r="CG1764" s="294"/>
      <c r="CH1764" s="294"/>
      <c r="CI1764" s="294"/>
      <c r="CJ1764" s="455"/>
      <c r="CK1764" s="294"/>
      <c r="CL1764" s="294"/>
      <c r="CM1764" s="294"/>
      <c r="CN1764" s="455"/>
      <c r="CO1764" s="294"/>
      <c r="CP1764" s="294"/>
      <c r="CQ1764" s="294"/>
      <c r="CR1764" s="455"/>
      <c r="CS1764" s="289"/>
      <c r="CT1764" s="279"/>
      <c r="CU1764" s="328"/>
      <c r="CV1764" s="328"/>
      <c r="CW1764" s="290"/>
      <c r="CX1764" s="289"/>
      <c r="CY1764" s="279"/>
      <c r="CZ1764" s="328"/>
      <c r="DA1764" s="328"/>
      <c r="DB1764" s="290"/>
      <c r="DC1764" s="289"/>
      <c r="DD1764" s="279"/>
      <c r="DE1764" s="328"/>
      <c r="DF1764" s="328"/>
      <c r="DG1764" s="290"/>
      <c r="DH1764" s="294"/>
      <c r="DI1764" s="284"/>
      <c r="DP1764" s="165"/>
      <c r="DQ1764" s="165"/>
      <c r="DR1764" s="165"/>
      <c r="ED1764" s="165"/>
      <c r="EE1764" s="165"/>
      <c r="EF1764" s="165"/>
      <c r="EG1764" s="165"/>
      <c r="EH1764" s="166"/>
      <c r="EI1764" s="166"/>
      <c r="EJ1764" s="164"/>
      <c r="EK1764" s="164"/>
      <c r="EL1764" s="278"/>
      <c r="EM1764" s="278"/>
      <c r="EN1764" s="278"/>
      <c r="EO1764" s="278"/>
      <c r="EP1764" s="278"/>
      <c r="EQ1764" s="278"/>
      <c r="ER1764" s="165"/>
      <c r="ES1764" s="166"/>
      <c r="ET1764" s="166"/>
      <c r="EU1764" s="166"/>
      <c r="EV1764" s="166"/>
      <c r="EW1764" s="166"/>
      <c r="EX1764" s="284"/>
    </row>
    <row r="1765" spans="1:154" ht="13" hidden="1" customHeight="1">
      <c r="A1765" s="160" t="s">
        <v>2003</v>
      </c>
      <c r="B1765" s="160">
        <v>11574</v>
      </c>
      <c r="C1765" s="160">
        <v>605346</v>
      </c>
      <c r="D1765" s="160">
        <v>13663</v>
      </c>
      <c r="E1765" s="160" t="s">
        <v>18</v>
      </c>
      <c r="F1765" s="160" t="s">
        <v>18</v>
      </c>
      <c r="H1765" s="162" t="s">
        <v>121</v>
      </c>
      <c r="I1765" s="162" t="s">
        <v>124</v>
      </c>
      <c r="J1765" s="161">
        <v>31</v>
      </c>
      <c r="K1765" s="161">
        <v>4</v>
      </c>
      <c r="L1765" s="161" t="s">
        <v>837</v>
      </c>
      <c r="AS1765" s="278"/>
      <c r="AT1765" s="278"/>
      <c r="AU1765" s="278"/>
      <c r="AV1765" s="278"/>
      <c r="AW1765" s="278"/>
      <c r="AX1765" s="278"/>
      <c r="AY1765" s="456"/>
      <c r="AZ1765" s="278"/>
      <c r="BA1765" s="278"/>
      <c r="BB1765" s="278"/>
      <c r="BC1765" s="278"/>
      <c r="BD1765" s="164"/>
      <c r="BE1765" s="164"/>
      <c r="BF1765" s="164"/>
      <c r="BG1765" s="164"/>
      <c r="BH1765" s="164"/>
      <c r="BI1765" s="164"/>
      <c r="BJ1765" s="165"/>
      <c r="BK1765" s="164"/>
      <c r="BL1765" s="165"/>
      <c r="BM1765" s="165"/>
      <c r="BN1765" s="165"/>
      <c r="BO1765" s="165"/>
      <c r="BP1765" s="165"/>
      <c r="BQ1765" s="165"/>
      <c r="BR1765" s="165"/>
      <c r="BS1765" s="284"/>
      <c r="BT1765" s="294"/>
      <c r="BU1765" s="294"/>
      <c r="BV1765" s="455"/>
      <c r="BW1765" s="294"/>
      <c r="BX1765" s="294"/>
      <c r="BY1765" s="294"/>
      <c r="BZ1765" s="294"/>
      <c r="CA1765" s="294"/>
      <c r="CB1765" s="455"/>
      <c r="CC1765" s="294"/>
      <c r="CD1765" s="294"/>
      <c r="CE1765" s="294"/>
      <c r="CF1765" s="455"/>
      <c r="CG1765" s="294"/>
      <c r="CH1765" s="294"/>
      <c r="CI1765" s="294"/>
      <c r="CJ1765" s="455"/>
      <c r="CK1765" s="294"/>
      <c r="CL1765" s="294"/>
      <c r="CM1765" s="294"/>
      <c r="CN1765" s="455"/>
      <c r="CO1765" s="294"/>
      <c r="CP1765" s="294"/>
      <c r="CQ1765" s="294"/>
      <c r="CR1765" s="455"/>
      <c r="CS1765" s="289"/>
      <c r="CT1765" s="279"/>
      <c r="CU1765" s="328"/>
      <c r="CV1765" s="328"/>
      <c r="CW1765" s="290"/>
      <c r="CX1765" s="289"/>
      <c r="CY1765" s="279"/>
      <c r="CZ1765" s="328"/>
      <c r="DA1765" s="328"/>
      <c r="DB1765" s="290"/>
      <c r="DC1765" s="289"/>
      <c r="DD1765" s="279"/>
      <c r="DE1765" s="328"/>
      <c r="DF1765" s="328"/>
      <c r="DG1765" s="290"/>
      <c r="DH1765" s="294"/>
      <c r="DI1765" s="284"/>
      <c r="DP1765" s="165"/>
      <c r="DQ1765" s="165"/>
      <c r="DR1765" s="165"/>
      <c r="ED1765" s="165"/>
      <c r="EE1765" s="165"/>
      <c r="EF1765" s="165"/>
      <c r="EG1765" s="165"/>
      <c r="EH1765" s="166"/>
      <c r="EI1765" s="165"/>
      <c r="EJ1765" s="164"/>
      <c r="EK1765" s="164"/>
      <c r="EL1765" s="278"/>
      <c r="EM1765" s="278"/>
      <c r="EN1765" s="278"/>
      <c r="EO1765" s="278"/>
      <c r="EP1765" s="278"/>
      <c r="EQ1765" s="278"/>
      <c r="ER1765" s="165"/>
      <c r="ES1765" s="166"/>
      <c r="ET1765" s="166"/>
      <c r="EU1765" s="166"/>
      <c r="EV1765" s="166"/>
      <c r="EW1765" s="166"/>
      <c r="EX1765" s="284"/>
    </row>
    <row r="1766" spans="1:154" ht="13" hidden="1" customHeight="1">
      <c r="A1766" s="160" t="s">
        <v>2003</v>
      </c>
      <c r="B1766" s="160">
        <v>10380</v>
      </c>
      <c r="C1766" s="160">
        <v>621563</v>
      </c>
      <c r="D1766" s="160">
        <v>13853</v>
      </c>
      <c r="E1766" s="160" t="s">
        <v>345</v>
      </c>
      <c r="F1766" s="160" t="s">
        <v>345</v>
      </c>
      <c r="H1766" s="168" t="s">
        <v>932</v>
      </c>
      <c r="I1766" s="169" t="s">
        <v>554</v>
      </c>
      <c r="J1766" s="170">
        <v>34</v>
      </c>
      <c r="K1766" s="161">
        <v>4</v>
      </c>
      <c r="L1766" s="161" t="s">
        <v>46</v>
      </c>
      <c r="AS1766" s="278"/>
      <c r="AT1766" s="278"/>
      <c r="AU1766" s="278"/>
      <c r="AV1766" s="278"/>
      <c r="AW1766" s="278"/>
      <c r="AX1766" s="278"/>
      <c r="AY1766" s="456"/>
      <c r="AZ1766" s="278"/>
      <c r="BA1766" s="278"/>
      <c r="BB1766" s="278"/>
      <c r="BC1766" s="278"/>
      <c r="BD1766" s="164"/>
      <c r="BE1766" s="164"/>
      <c r="BF1766" s="164"/>
      <c r="BG1766" s="164"/>
      <c r="BH1766" s="164"/>
      <c r="BI1766" s="164"/>
      <c r="BJ1766" s="165"/>
      <c r="BK1766" s="164"/>
      <c r="BL1766" s="165"/>
      <c r="BM1766" s="165"/>
      <c r="BN1766" s="165"/>
      <c r="BO1766" s="165"/>
      <c r="BP1766" s="165"/>
      <c r="BQ1766" s="165"/>
      <c r="BR1766" s="165"/>
      <c r="BS1766" s="284"/>
      <c r="BT1766" s="294"/>
      <c r="BU1766" s="294"/>
      <c r="BV1766" s="455"/>
      <c r="BW1766" s="294"/>
      <c r="BX1766" s="294"/>
      <c r="BY1766" s="294"/>
      <c r="BZ1766" s="294"/>
      <c r="CA1766" s="294"/>
      <c r="CB1766" s="455"/>
      <c r="CC1766" s="294"/>
      <c r="CD1766" s="294"/>
      <c r="CE1766" s="294"/>
      <c r="CF1766" s="455"/>
      <c r="CG1766" s="294"/>
      <c r="CH1766" s="294"/>
      <c r="CI1766" s="294"/>
      <c r="CJ1766" s="455"/>
      <c r="CK1766" s="294"/>
      <c r="CL1766" s="294"/>
      <c r="CM1766" s="294"/>
      <c r="CN1766" s="455"/>
      <c r="CO1766" s="294"/>
      <c r="CP1766" s="294"/>
      <c r="CQ1766" s="294"/>
      <c r="CR1766" s="455"/>
      <c r="CS1766" s="289"/>
      <c r="CT1766" s="279"/>
      <c r="CU1766" s="328"/>
      <c r="CV1766" s="328"/>
      <c r="CW1766" s="290"/>
      <c r="CX1766" s="289"/>
      <c r="CY1766" s="279"/>
      <c r="CZ1766" s="328"/>
      <c r="DA1766" s="328"/>
      <c r="DB1766" s="290"/>
      <c r="DC1766" s="289"/>
      <c r="DD1766" s="279"/>
      <c r="DE1766" s="328"/>
      <c r="DF1766" s="328"/>
      <c r="DG1766" s="290"/>
      <c r="DH1766" s="294"/>
      <c r="DI1766" s="284"/>
      <c r="DP1766" s="165"/>
      <c r="DQ1766" s="165"/>
      <c r="DR1766" s="165"/>
      <c r="ED1766" s="165"/>
      <c r="EE1766" s="165"/>
      <c r="EF1766" s="165"/>
      <c r="EG1766" s="165"/>
      <c r="EH1766" s="166"/>
      <c r="EI1766" s="165"/>
      <c r="EJ1766" s="164"/>
      <c r="EK1766" s="164"/>
      <c r="EL1766" s="278"/>
      <c r="EM1766" s="278"/>
      <c r="EN1766" s="278"/>
      <c r="EO1766" s="278"/>
      <c r="EP1766" s="278"/>
      <c r="EQ1766" s="278"/>
      <c r="ER1766" s="165"/>
      <c r="ES1766" s="166"/>
      <c r="ET1766" s="166"/>
      <c r="EU1766" s="166"/>
      <c r="EV1766" s="166"/>
      <c r="EW1766" s="166"/>
      <c r="EX1766" s="284"/>
    </row>
    <row r="1767" spans="1:154" ht="13" hidden="1" customHeight="1">
      <c r="A1767" s="160" t="s">
        <v>2003</v>
      </c>
      <c r="B1767" s="160">
        <v>13018</v>
      </c>
      <c r="C1767" s="160">
        <v>642197</v>
      </c>
      <c r="D1767" s="160">
        <v>15504</v>
      </c>
      <c r="E1767" s="160" t="s">
        <v>609</v>
      </c>
      <c r="F1767" s="160" t="s">
        <v>609</v>
      </c>
      <c r="H1767" s="162" t="s">
        <v>3946</v>
      </c>
      <c r="I1767" s="162" t="s">
        <v>3945</v>
      </c>
      <c r="J1767" s="160">
        <v>29</v>
      </c>
      <c r="K1767" s="161">
        <v>4</v>
      </c>
      <c r="L1767" s="161" t="s">
        <v>837</v>
      </c>
      <c r="AS1767" s="278"/>
      <c r="AT1767" s="278"/>
      <c r="AU1767" s="278"/>
      <c r="AV1767" s="278"/>
      <c r="AW1767" s="278"/>
      <c r="AX1767" s="278"/>
      <c r="AY1767" s="456"/>
      <c r="AZ1767" s="278"/>
      <c r="BA1767" s="278"/>
      <c r="BB1767" s="278"/>
      <c r="BC1767" s="278"/>
      <c r="BD1767" s="164"/>
      <c r="BE1767" s="164"/>
      <c r="BF1767" s="164"/>
      <c r="BG1767" s="164"/>
      <c r="BH1767" s="164"/>
      <c r="BI1767" s="164"/>
      <c r="BJ1767" s="165"/>
      <c r="BK1767" s="164"/>
      <c r="BL1767" s="165"/>
      <c r="BM1767" s="165"/>
      <c r="BN1767" s="165"/>
      <c r="BO1767" s="165"/>
      <c r="BP1767" s="165"/>
      <c r="BQ1767" s="165"/>
      <c r="BR1767" s="165"/>
      <c r="BS1767" s="284"/>
      <c r="BT1767" s="294"/>
      <c r="BU1767" s="294"/>
      <c r="BV1767" s="455"/>
      <c r="BW1767" s="294"/>
      <c r="BX1767" s="294"/>
      <c r="BY1767" s="294"/>
      <c r="BZ1767" s="294"/>
      <c r="CA1767" s="294"/>
      <c r="CB1767" s="455"/>
      <c r="CC1767" s="294"/>
      <c r="CD1767" s="294"/>
      <c r="CE1767" s="294"/>
      <c r="CF1767" s="455"/>
      <c r="CG1767" s="294"/>
      <c r="CH1767" s="294"/>
      <c r="CI1767" s="294"/>
      <c r="CJ1767" s="455"/>
      <c r="CK1767" s="294"/>
      <c r="CL1767" s="294"/>
      <c r="CM1767" s="294"/>
      <c r="CN1767" s="455"/>
      <c r="CO1767" s="294"/>
      <c r="CP1767" s="294"/>
      <c r="CQ1767" s="294"/>
      <c r="CR1767" s="455"/>
      <c r="CS1767" s="289"/>
      <c r="CT1767" s="279"/>
      <c r="CU1767" s="328"/>
      <c r="CV1767" s="328"/>
      <c r="CW1767" s="290"/>
      <c r="CX1767" s="289"/>
      <c r="CY1767" s="279"/>
      <c r="CZ1767" s="328"/>
      <c r="DA1767" s="328"/>
      <c r="DB1767" s="290"/>
      <c r="DC1767" s="289"/>
      <c r="DD1767" s="279"/>
      <c r="DE1767" s="328"/>
      <c r="DF1767" s="328"/>
      <c r="DG1767" s="290"/>
      <c r="DI1767" s="284"/>
      <c r="DP1767" s="165"/>
      <c r="DQ1767" s="165"/>
      <c r="DR1767" s="165"/>
      <c r="ED1767" s="165"/>
      <c r="EE1767" s="165"/>
      <c r="EF1767" s="165"/>
      <c r="EG1767" s="165"/>
      <c r="EH1767" s="166"/>
      <c r="EI1767" s="165"/>
      <c r="EL1767" s="278"/>
      <c r="EM1767" s="278"/>
      <c r="EN1767" s="278"/>
      <c r="EO1767" s="278"/>
      <c r="EP1767" s="278"/>
      <c r="EQ1767" s="278"/>
      <c r="ER1767" s="165"/>
    </row>
    <row r="1768" spans="1:154" ht="13" hidden="1" customHeight="1">
      <c r="A1768" s="160" t="s">
        <v>2003</v>
      </c>
      <c r="B1768" s="160">
        <v>12361</v>
      </c>
      <c r="C1768" s="160">
        <v>687093</v>
      </c>
      <c r="D1768" s="160">
        <v>26031</v>
      </c>
      <c r="E1768" s="160" t="s">
        <v>609</v>
      </c>
      <c r="F1768" s="160" t="s">
        <v>609</v>
      </c>
      <c r="H1768" s="162" t="s">
        <v>3078</v>
      </c>
      <c r="I1768" s="162" t="s">
        <v>2526</v>
      </c>
      <c r="J1768" s="160">
        <v>23</v>
      </c>
      <c r="K1768" s="161">
        <v>4</v>
      </c>
      <c r="L1768" s="161" t="s">
        <v>837</v>
      </c>
      <c r="AS1768" s="278"/>
      <c r="AT1768" s="278"/>
      <c r="AU1768" s="278"/>
      <c r="AV1768" s="278"/>
      <c r="AW1768" s="278"/>
      <c r="AX1768" s="278"/>
      <c r="AY1768" s="456"/>
      <c r="AZ1768" s="278"/>
      <c r="BA1768" s="278"/>
      <c r="BB1768" s="278"/>
      <c r="BC1768" s="278"/>
      <c r="BD1768" s="164"/>
      <c r="BE1768" s="164"/>
      <c r="BF1768" s="164"/>
      <c r="BG1768" s="164"/>
      <c r="BH1768" s="164"/>
      <c r="BI1768" s="164"/>
      <c r="BJ1768" s="165"/>
      <c r="BK1768" s="164"/>
      <c r="BL1768" s="165"/>
      <c r="BM1768" s="165"/>
      <c r="BN1768" s="165"/>
      <c r="BO1768" s="165"/>
      <c r="BP1768" s="165"/>
      <c r="BQ1768" s="165"/>
      <c r="BR1768" s="165"/>
      <c r="BS1768" s="284"/>
      <c r="BT1768" s="294"/>
      <c r="BU1768" s="294"/>
      <c r="BV1768" s="455"/>
      <c r="BW1768" s="294"/>
      <c r="BX1768" s="294"/>
      <c r="BY1768" s="294"/>
      <c r="BZ1768" s="294"/>
      <c r="CA1768" s="294"/>
      <c r="CB1768" s="455"/>
      <c r="CC1768" s="294"/>
      <c r="CD1768" s="294"/>
      <c r="CE1768" s="294"/>
      <c r="CF1768" s="455"/>
      <c r="CG1768" s="294"/>
      <c r="CH1768" s="294"/>
      <c r="CI1768" s="294"/>
      <c r="CJ1768" s="455"/>
      <c r="CK1768" s="294"/>
      <c r="CL1768" s="294"/>
      <c r="CM1768" s="294"/>
      <c r="CN1768" s="455"/>
      <c r="CO1768" s="294"/>
      <c r="CP1768" s="294"/>
      <c r="CQ1768" s="294"/>
      <c r="CR1768" s="455"/>
      <c r="CS1768" s="289"/>
      <c r="CT1768" s="279"/>
      <c r="CU1768" s="328"/>
      <c r="CV1768" s="328"/>
      <c r="CW1768" s="290"/>
      <c r="CX1768" s="289"/>
      <c r="CY1768" s="279"/>
      <c r="CZ1768" s="328"/>
      <c r="DA1768" s="328"/>
      <c r="DB1768" s="290"/>
      <c r="DC1768" s="289"/>
      <c r="DD1768" s="279"/>
      <c r="DE1768" s="328"/>
      <c r="DF1768" s="328"/>
      <c r="DG1768" s="290"/>
      <c r="DH1768" s="294"/>
      <c r="DI1768" s="284"/>
      <c r="DP1768" s="165"/>
      <c r="DQ1768" s="165"/>
      <c r="DR1768" s="165"/>
      <c r="ED1768" s="165"/>
      <c r="EE1768" s="165"/>
      <c r="EF1768" s="165"/>
      <c r="EG1768" s="165"/>
      <c r="EH1768" s="166"/>
      <c r="EI1768" s="165"/>
      <c r="EJ1768" s="164"/>
      <c r="EK1768" s="164"/>
      <c r="EL1768" s="278"/>
      <c r="EM1768" s="278"/>
      <c r="EN1768" s="278"/>
      <c r="EO1768" s="278"/>
      <c r="EP1768" s="278"/>
      <c r="EQ1768" s="278"/>
      <c r="ER1768" s="165"/>
      <c r="ES1768" s="166"/>
      <c r="ET1768" s="166"/>
      <c r="EU1768" s="166"/>
      <c r="EV1768" s="166"/>
      <c r="EW1768" s="166"/>
      <c r="EX1768" s="284"/>
    </row>
    <row r="1769" spans="1:154" ht="13" hidden="1" customHeight="1">
      <c r="A1769" s="160" t="s">
        <v>2003</v>
      </c>
      <c r="B1769" s="160">
        <v>12179</v>
      </c>
      <c r="C1769" s="160">
        <v>675961</v>
      </c>
      <c r="D1769" s="160">
        <v>27604</v>
      </c>
      <c r="E1769" s="160" t="s">
        <v>438</v>
      </c>
      <c r="F1769" s="160" t="s">
        <v>438</v>
      </c>
      <c r="H1769" s="162" t="s">
        <v>102</v>
      </c>
      <c r="I1769" s="162" t="s">
        <v>3552</v>
      </c>
      <c r="J1769" s="160">
        <v>25</v>
      </c>
      <c r="K1769" s="161">
        <v>4</v>
      </c>
      <c r="L1769" s="161" t="s">
        <v>837</v>
      </c>
      <c r="AS1769" s="278"/>
      <c r="AT1769" s="278"/>
      <c r="AU1769" s="278"/>
      <c r="AV1769" s="278"/>
      <c r="AW1769" s="278"/>
      <c r="AX1769" s="278"/>
      <c r="AY1769" s="456"/>
      <c r="AZ1769" s="278"/>
      <c r="BA1769" s="278"/>
      <c r="BB1769" s="278"/>
      <c r="BC1769" s="278"/>
      <c r="BD1769" s="164"/>
      <c r="BE1769" s="164"/>
      <c r="BF1769" s="164"/>
      <c r="BG1769" s="164"/>
      <c r="BH1769" s="164"/>
      <c r="BI1769" s="164"/>
      <c r="BJ1769" s="165"/>
      <c r="BK1769" s="164"/>
      <c r="BL1769" s="165"/>
      <c r="BM1769" s="165"/>
      <c r="BN1769" s="165"/>
      <c r="BO1769" s="165"/>
      <c r="BP1769" s="165"/>
      <c r="BQ1769" s="165"/>
      <c r="BR1769" s="165"/>
      <c r="BS1769" s="284"/>
      <c r="BT1769" s="294"/>
      <c r="BU1769" s="294"/>
      <c r="BV1769" s="455"/>
      <c r="BW1769" s="294"/>
      <c r="BX1769" s="294"/>
      <c r="BY1769" s="294"/>
      <c r="BZ1769" s="294"/>
      <c r="CA1769" s="294"/>
      <c r="CB1769" s="455"/>
      <c r="CC1769" s="294"/>
      <c r="CD1769" s="294"/>
      <c r="CE1769" s="294"/>
      <c r="CF1769" s="455"/>
      <c r="CG1769" s="294"/>
      <c r="CH1769" s="294"/>
      <c r="CI1769" s="294"/>
      <c r="CJ1769" s="455"/>
      <c r="CK1769" s="294"/>
      <c r="CL1769" s="294"/>
      <c r="CM1769" s="294"/>
      <c r="CN1769" s="455"/>
      <c r="CO1769" s="294"/>
      <c r="CP1769" s="294"/>
      <c r="CQ1769" s="294"/>
      <c r="CR1769" s="455"/>
      <c r="CS1769" s="289"/>
      <c r="CT1769" s="279"/>
      <c r="CU1769" s="328"/>
      <c r="CV1769" s="328"/>
      <c r="CW1769" s="290"/>
      <c r="CX1769" s="289"/>
      <c r="CY1769" s="279"/>
      <c r="CZ1769" s="328"/>
      <c r="DA1769" s="328"/>
      <c r="DB1769" s="290"/>
      <c r="DC1769" s="289"/>
      <c r="DD1769" s="279"/>
      <c r="DE1769" s="328"/>
      <c r="DF1769" s="328"/>
      <c r="DG1769" s="290"/>
      <c r="DH1769" s="294"/>
      <c r="DI1769" s="284"/>
      <c r="DP1769" s="165"/>
      <c r="DQ1769" s="165"/>
      <c r="DR1769" s="165"/>
      <c r="ED1769" s="165"/>
      <c r="EE1769" s="165"/>
      <c r="EF1769" s="165"/>
      <c r="EG1769" s="165"/>
      <c r="EH1769" s="166"/>
      <c r="EI1769" s="165"/>
      <c r="EJ1769" s="164"/>
      <c r="EK1769" s="164"/>
      <c r="EL1769" s="278"/>
      <c r="EM1769" s="278"/>
      <c r="EN1769" s="278"/>
      <c r="EO1769" s="278"/>
      <c r="EP1769" s="278"/>
      <c r="EQ1769" s="278"/>
      <c r="ER1769" s="165"/>
      <c r="ES1769" s="166"/>
      <c r="ET1769" s="166"/>
      <c r="EU1769" s="166"/>
      <c r="EV1769" s="166"/>
      <c r="EW1769" s="166"/>
      <c r="EX1769" s="284"/>
    </row>
    <row r="1770" spans="1:154" ht="13" hidden="1" customHeight="1">
      <c r="A1770" s="160" t="s">
        <v>2003</v>
      </c>
      <c r="B1770" s="160">
        <v>8950</v>
      </c>
      <c r="D1770" s="160">
        <v>8202</v>
      </c>
      <c r="H1770" s="168" t="s">
        <v>350</v>
      </c>
      <c r="I1770" s="169" t="s">
        <v>533</v>
      </c>
      <c r="J1770" s="170"/>
      <c r="K1770" s="161">
        <v>4</v>
      </c>
      <c r="L1770" s="161" t="s">
        <v>837</v>
      </c>
      <c r="AS1770" s="278"/>
      <c r="AT1770" s="278"/>
      <c r="AU1770" s="278"/>
      <c r="AV1770" s="278"/>
      <c r="AW1770" s="278"/>
      <c r="AX1770" s="278"/>
      <c r="AY1770" s="165"/>
      <c r="AZ1770" s="278"/>
      <c r="BA1770" s="278"/>
      <c r="BB1770" s="278"/>
      <c r="BC1770" s="278"/>
      <c r="BD1770" s="164"/>
      <c r="BE1770" s="164"/>
      <c r="BF1770" s="164"/>
      <c r="BG1770" s="164"/>
      <c r="BH1770" s="164"/>
      <c r="BI1770" s="164"/>
      <c r="BJ1770" s="164"/>
      <c r="BK1770" s="164"/>
      <c r="BL1770" s="165"/>
      <c r="BM1770" s="165"/>
      <c r="BN1770" s="165"/>
      <c r="BO1770" s="165"/>
      <c r="BP1770" s="165"/>
      <c r="BQ1770" s="165"/>
      <c r="BR1770" s="165"/>
      <c r="BS1770" s="284"/>
      <c r="BT1770" s="294"/>
      <c r="BU1770" s="294"/>
      <c r="BV1770" s="455"/>
      <c r="BW1770" s="294"/>
      <c r="BX1770" s="294"/>
      <c r="BY1770" s="294"/>
      <c r="BZ1770" s="294"/>
      <c r="CA1770" s="294"/>
      <c r="CB1770" s="455"/>
      <c r="CC1770" s="294"/>
      <c r="CD1770" s="294"/>
      <c r="CE1770" s="294"/>
      <c r="CF1770" s="455"/>
      <c r="CG1770" s="294"/>
      <c r="CH1770" s="294"/>
      <c r="CI1770" s="294"/>
      <c r="CJ1770" s="455"/>
      <c r="CK1770" s="294"/>
      <c r="CL1770" s="294"/>
      <c r="CM1770" s="294"/>
      <c r="CN1770" s="455"/>
      <c r="CO1770" s="294"/>
      <c r="CP1770" s="294"/>
      <c r="CQ1770" s="294"/>
      <c r="CR1770" s="455"/>
      <c r="CS1770" s="289"/>
      <c r="CT1770" s="279"/>
      <c r="CU1770" s="328"/>
      <c r="CV1770" s="328"/>
      <c r="CW1770" s="290"/>
      <c r="CX1770" s="289"/>
      <c r="CY1770" s="279"/>
      <c r="CZ1770" s="328"/>
      <c r="DA1770" s="328"/>
      <c r="DB1770" s="290"/>
      <c r="DC1770" s="289"/>
      <c r="DD1770" s="279"/>
      <c r="DE1770" s="328"/>
      <c r="DF1770" s="328"/>
      <c r="DG1770" s="290"/>
      <c r="DH1770" s="294"/>
      <c r="DI1770" s="284"/>
      <c r="DP1770" s="165"/>
      <c r="DQ1770" s="165"/>
      <c r="DR1770" s="165"/>
      <c r="ED1770" s="165"/>
      <c r="EE1770" s="165"/>
      <c r="EF1770" s="165"/>
      <c r="EG1770" s="165"/>
      <c r="EH1770" s="166"/>
      <c r="EI1770" s="166"/>
      <c r="EJ1770" s="164"/>
      <c r="EK1770" s="164"/>
      <c r="EL1770" s="278"/>
      <c r="EM1770" s="278"/>
      <c r="EN1770" s="278"/>
      <c r="EO1770" s="278"/>
      <c r="EP1770" s="278"/>
      <c r="EQ1770" s="278"/>
      <c r="ER1770" s="165"/>
      <c r="ES1770" s="166"/>
      <c r="ET1770" s="166"/>
      <c r="EU1770" s="166"/>
      <c r="EV1770" s="166"/>
      <c r="EW1770" s="166"/>
      <c r="EX1770" s="284"/>
    </row>
    <row r="1771" spans="1:154" ht="13" hidden="1" customHeight="1">
      <c r="A1771" s="160" t="s">
        <v>2003</v>
      </c>
      <c r="B1771" s="160">
        <v>8401</v>
      </c>
      <c r="D1771" s="160">
        <v>8709</v>
      </c>
      <c r="E1771" s="160" t="s">
        <v>164</v>
      </c>
      <c r="H1771" s="168" t="s">
        <v>450</v>
      </c>
      <c r="I1771" s="169" t="s">
        <v>451</v>
      </c>
      <c r="J1771" s="170">
        <v>34</v>
      </c>
      <c r="K1771" s="161">
        <v>4</v>
      </c>
      <c r="L1771" s="161" t="s">
        <v>837</v>
      </c>
      <c r="AS1771" s="278"/>
      <c r="AT1771" s="278"/>
      <c r="AU1771" s="278"/>
      <c r="AV1771" s="278"/>
      <c r="AW1771" s="278"/>
      <c r="AX1771" s="278"/>
      <c r="AY1771" s="165"/>
      <c r="AZ1771" s="278"/>
      <c r="BA1771" s="278"/>
      <c r="BB1771" s="278"/>
      <c r="BC1771" s="278"/>
      <c r="BD1771" s="164"/>
      <c r="BE1771" s="164"/>
      <c r="BF1771" s="164"/>
      <c r="BG1771" s="164"/>
      <c r="BH1771" s="164"/>
      <c r="BI1771" s="164"/>
      <c r="BJ1771" s="164"/>
      <c r="BK1771" s="164"/>
      <c r="BL1771" s="165"/>
      <c r="BM1771" s="165"/>
      <c r="BN1771" s="165"/>
      <c r="BO1771" s="165"/>
      <c r="BP1771" s="165"/>
      <c r="BQ1771" s="165"/>
      <c r="BR1771" s="165"/>
      <c r="BS1771" s="284"/>
      <c r="BT1771" s="294"/>
      <c r="BU1771" s="294"/>
      <c r="BV1771" s="455"/>
      <c r="BW1771" s="294"/>
      <c r="BX1771" s="294"/>
      <c r="BY1771" s="294"/>
      <c r="BZ1771" s="294"/>
      <c r="CA1771" s="294"/>
      <c r="CB1771" s="455"/>
      <c r="CC1771" s="294"/>
      <c r="CD1771" s="294"/>
      <c r="CE1771" s="294"/>
      <c r="CF1771" s="455"/>
      <c r="CG1771" s="294"/>
      <c r="CH1771" s="294"/>
      <c r="CI1771" s="294"/>
      <c r="CJ1771" s="455"/>
      <c r="CK1771" s="294"/>
      <c r="CL1771" s="294"/>
      <c r="CM1771" s="294"/>
      <c r="CN1771" s="455"/>
      <c r="CO1771" s="294"/>
      <c r="CP1771" s="294"/>
      <c r="CQ1771" s="294"/>
      <c r="CR1771" s="455"/>
      <c r="CS1771" s="289"/>
      <c r="CT1771" s="279"/>
      <c r="CU1771" s="328"/>
      <c r="CV1771" s="328"/>
      <c r="CW1771" s="290"/>
      <c r="CX1771" s="289"/>
      <c r="CY1771" s="279"/>
      <c r="CZ1771" s="328"/>
      <c r="DA1771" s="328"/>
      <c r="DB1771" s="290"/>
      <c r="DC1771" s="289"/>
      <c r="DD1771" s="279"/>
      <c r="DE1771" s="328"/>
      <c r="DF1771" s="328"/>
      <c r="DG1771" s="290"/>
      <c r="DH1771" s="294"/>
      <c r="DI1771" s="284"/>
      <c r="DP1771" s="165"/>
      <c r="DQ1771" s="165"/>
      <c r="DR1771" s="165"/>
      <c r="ED1771" s="165"/>
      <c r="EE1771" s="165"/>
      <c r="EF1771" s="165"/>
      <c r="EG1771" s="165"/>
      <c r="EH1771" s="166"/>
      <c r="EI1771" s="166"/>
      <c r="EJ1771" s="164"/>
      <c r="EK1771" s="164"/>
      <c r="EL1771" s="278"/>
      <c r="EM1771" s="278"/>
      <c r="EN1771" s="278"/>
      <c r="EO1771" s="278"/>
      <c r="EP1771" s="278"/>
      <c r="EQ1771" s="278"/>
      <c r="ER1771" s="165"/>
      <c r="ES1771" s="166"/>
      <c r="ET1771" s="166"/>
      <c r="EU1771" s="166"/>
      <c r="EV1771" s="166"/>
      <c r="EW1771" s="166"/>
      <c r="EX1771" s="284"/>
    </row>
    <row r="1772" spans="1:154" ht="13" hidden="1" customHeight="1">
      <c r="A1772" s="160" t="s">
        <v>2003</v>
      </c>
      <c r="B1772" s="160">
        <v>9634</v>
      </c>
      <c r="D1772" s="160">
        <v>12282</v>
      </c>
      <c r="H1772" s="168" t="s">
        <v>715</v>
      </c>
      <c r="I1772" s="169" t="s">
        <v>716</v>
      </c>
      <c r="J1772" s="170"/>
      <c r="K1772" s="161">
        <v>4</v>
      </c>
      <c r="L1772" s="161" t="s">
        <v>46</v>
      </c>
      <c r="AS1772" s="278"/>
      <c r="AT1772" s="278"/>
      <c r="AU1772" s="278"/>
      <c r="AV1772" s="278"/>
      <c r="AW1772" s="278"/>
      <c r="AX1772" s="278"/>
      <c r="AY1772" s="165"/>
      <c r="AZ1772" s="278"/>
      <c r="BA1772" s="278"/>
      <c r="BB1772" s="278"/>
      <c r="BC1772" s="278"/>
      <c r="BD1772" s="164"/>
      <c r="BE1772" s="164"/>
      <c r="BF1772" s="164"/>
      <c r="BG1772" s="164"/>
      <c r="BH1772" s="164"/>
      <c r="BI1772" s="164"/>
      <c r="BJ1772" s="164"/>
      <c r="BK1772" s="164"/>
      <c r="BL1772" s="165"/>
      <c r="BM1772" s="165"/>
      <c r="BN1772" s="165"/>
      <c r="BO1772" s="165"/>
      <c r="BP1772" s="165"/>
      <c r="BQ1772" s="165"/>
      <c r="BR1772" s="165"/>
      <c r="BS1772" s="284"/>
      <c r="BT1772" s="294"/>
      <c r="BU1772" s="294"/>
      <c r="BV1772" s="455"/>
      <c r="BW1772" s="294"/>
      <c r="BX1772" s="294"/>
      <c r="BY1772" s="294"/>
      <c r="BZ1772" s="294"/>
      <c r="CA1772" s="294"/>
      <c r="CB1772" s="455"/>
      <c r="CC1772" s="294"/>
      <c r="CD1772" s="294"/>
      <c r="CE1772" s="294"/>
      <c r="CF1772" s="455"/>
      <c r="CG1772" s="294"/>
      <c r="CH1772" s="294"/>
      <c r="CI1772" s="294"/>
      <c r="CJ1772" s="455"/>
      <c r="CK1772" s="294"/>
      <c r="CL1772" s="294"/>
      <c r="CM1772" s="294"/>
      <c r="CN1772" s="455"/>
      <c r="CO1772" s="294"/>
      <c r="CP1772" s="294"/>
      <c r="CQ1772" s="294"/>
      <c r="CR1772" s="455"/>
      <c r="CS1772" s="289"/>
      <c r="CT1772" s="279"/>
      <c r="CU1772" s="328"/>
      <c r="CV1772" s="328"/>
      <c r="CW1772" s="290"/>
      <c r="CX1772" s="289"/>
      <c r="CY1772" s="279"/>
      <c r="CZ1772" s="328"/>
      <c r="DA1772" s="328"/>
      <c r="DB1772" s="290"/>
      <c r="DC1772" s="289"/>
      <c r="DD1772" s="279"/>
      <c r="DE1772" s="328"/>
      <c r="DF1772" s="328"/>
      <c r="DG1772" s="290"/>
      <c r="DH1772" s="294"/>
      <c r="DI1772" s="284"/>
      <c r="DP1772" s="165"/>
      <c r="DQ1772" s="165"/>
      <c r="DR1772" s="165"/>
      <c r="ED1772" s="165"/>
      <c r="EE1772" s="165"/>
      <c r="EF1772" s="165"/>
      <c r="EG1772" s="165"/>
      <c r="EH1772" s="166"/>
      <c r="EI1772" s="166"/>
      <c r="EJ1772" s="164"/>
      <c r="EK1772" s="164"/>
      <c r="EL1772" s="278"/>
      <c r="EM1772" s="278"/>
      <c r="EN1772" s="278"/>
      <c r="EO1772" s="278"/>
      <c r="EP1772" s="278"/>
      <c r="EQ1772" s="278"/>
      <c r="ER1772" s="165"/>
      <c r="ES1772" s="166"/>
      <c r="ET1772" s="166"/>
      <c r="EU1772" s="166"/>
      <c r="EV1772" s="166"/>
      <c r="EW1772" s="166"/>
      <c r="EX1772" s="284"/>
    </row>
    <row r="1773" spans="1:154" ht="13" hidden="1" customHeight="1">
      <c r="A1773" s="160" t="s">
        <v>2003</v>
      </c>
      <c r="B1773" s="160">
        <v>10294</v>
      </c>
      <c r="D1773" s="160">
        <v>12399</v>
      </c>
      <c r="H1773" s="162" t="s">
        <v>2223</v>
      </c>
      <c r="I1773" s="162" t="s">
        <v>288</v>
      </c>
      <c r="J1773" s="161"/>
      <c r="K1773" s="161">
        <v>4</v>
      </c>
      <c r="L1773" s="161" t="s">
        <v>837</v>
      </c>
      <c r="AS1773" s="278"/>
      <c r="AT1773" s="278"/>
      <c r="AU1773" s="278"/>
      <c r="AV1773" s="278"/>
      <c r="AW1773" s="278"/>
      <c r="AX1773" s="278"/>
      <c r="AY1773" s="165"/>
      <c r="AZ1773" s="278"/>
      <c r="BA1773" s="278"/>
      <c r="BB1773" s="278"/>
      <c r="BC1773" s="278"/>
      <c r="BD1773" s="164"/>
      <c r="BE1773" s="164"/>
      <c r="BF1773" s="164"/>
      <c r="BG1773" s="164"/>
      <c r="BH1773" s="164"/>
      <c r="BI1773" s="164"/>
      <c r="BJ1773" s="164"/>
      <c r="BK1773" s="164"/>
      <c r="BL1773" s="165"/>
      <c r="BM1773" s="165"/>
      <c r="BN1773" s="165"/>
      <c r="BO1773" s="165"/>
      <c r="BP1773" s="165"/>
      <c r="BQ1773" s="165"/>
      <c r="BR1773" s="165"/>
      <c r="BS1773" s="284"/>
      <c r="BT1773" s="294"/>
      <c r="BU1773" s="294"/>
      <c r="BV1773" s="455"/>
      <c r="BW1773" s="294"/>
      <c r="BX1773" s="294"/>
      <c r="BY1773" s="294"/>
      <c r="BZ1773" s="294"/>
      <c r="CA1773" s="294"/>
      <c r="CB1773" s="455"/>
      <c r="CC1773" s="294"/>
      <c r="CD1773" s="294"/>
      <c r="CE1773" s="294"/>
      <c r="CF1773" s="455"/>
      <c r="CG1773" s="294"/>
      <c r="CH1773" s="294"/>
      <c r="CI1773" s="294"/>
      <c r="CJ1773" s="455"/>
      <c r="CK1773" s="294"/>
      <c r="CL1773" s="294"/>
      <c r="CM1773" s="294"/>
      <c r="CN1773" s="455"/>
      <c r="CO1773" s="294"/>
      <c r="CP1773" s="294"/>
      <c r="CQ1773" s="294"/>
      <c r="CR1773" s="455"/>
      <c r="CS1773" s="289"/>
      <c r="CT1773" s="279"/>
      <c r="CU1773" s="328"/>
      <c r="CV1773" s="328"/>
      <c r="CW1773" s="290"/>
      <c r="CX1773" s="289"/>
      <c r="CY1773" s="279"/>
      <c r="CZ1773" s="328"/>
      <c r="DA1773" s="328"/>
      <c r="DB1773" s="290"/>
      <c r="DC1773" s="289"/>
      <c r="DD1773" s="279"/>
      <c r="DE1773" s="328"/>
      <c r="DF1773" s="328"/>
      <c r="DG1773" s="290"/>
      <c r="DH1773" s="294"/>
      <c r="DI1773" s="284"/>
      <c r="DP1773" s="165"/>
      <c r="DQ1773" s="165"/>
      <c r="DR1773" s="165"/>
      <c r="ED1773" s="165"/>
      <c r="EE1773" s="165"/>
      <c r="EF1773" s="165"/>
      <c r="EG1773" s="165"/>
      <c r="EH1773" s="166"/>
      <c r="EI1773" s="166"/>
      <c r="EJ1773" s="164"/>
      <c r="EK1773" s="164"/>
      <c r="EL1773" s="278"/>
      <c r="EM1773" s="278"/>
      <c r="EN1773" s="278"/>
      <c r="EO1773" s="278"/>
      <c r="EP1773" s="278"/>
      <c r="EQ1773" s="278"/>
      <c r="ER1773" s="165"/>
      <c r="ES1773" s="166"/>
      <c r="ET1773" s="166"/>
      <c r="EU1773" s="166"/>
      <c r="EV1773" s="166"/>
      <c r="EW1773" s="166"/>
      <c r="EX1773" s="284"/>
    </row>
    <row r="1774" spans="1:154" ht="13" hidden="1" customHeight="1">
      <c r="A1774" s="160" t="s">
        <v>2003</v>
      </c>
      <c r="B1774" s="160">
        <v>9103</v>
      </c>
      <c r="D1774" s="160">
        <v>12532</v>
      </c>
      <c r="H1774" s="168" t="s">
        <v>669</v>
      </c>
      <c r="I1774" s="169" t="s">
        <v>670</v>
      </c>
      <c r="J1774" s="170"/>
      <c r="K1774" s="161">
        <v>4</v>
      </c>
      <c r="L1774" s="161" t="s">
        <v>46</v>
      </c>
      <c r="AS1774" s="278"/>
      <c r="AT1774" s="278"/>
      <c r="AU1774" s="278"/>
      <c r="AV1774" s="278"/>
      <c r="AW1774" s="278"/>
      <c r="AX1774" s="278"/>
      <c r="AY1774" s="165"/>
      <c r="AZ1774" s="278"/>
      <c r="BA1774" s="278"/>
      <c r="BB1774" s="278"/>
      <c r="BC1774" s="278"/>
      <c r="BD1774" s="164"/>
      <c r="BE1774" s="164"/>
      <c r="BF1774" s="164"/>
      <c r="BG1774" s="164"/>
      <c r="BH1774" s="164"/>
      <c r="BI1774" s="164"/>
      <c r="BJ1774" s="164"/>
      <c r="BK1774" s="164"/>
      <c r="BL1774" s="165"/>
      <c r="BM1774" s="165"/>
      <c r="BN1774" s="165"/>
      <c r="BO1774" s="165"/>
      <c r="BP1774" s="165"/>
      <c r="BQ1774" s="165"/>
      <c r="BR1774" s="165"/>
      <c r="BS1774" s="284"/>
      <c r="BT1774" s="294"/>
      <c r="BU1774" s="294"/>
      <c r="BV1774" s="455"/>
      <c r="BW1774" s="294"/>
      <c r="BX1774" s="294"/>
      <c r="BY1774" s="294"/>
      <c r="BZ1774" s="294"/>
      <c r="CA1774" s="294"/>
      <c r="CB1774" s="455"/>
      <c r="CC1774" s="294"/>
      <c r="CD1774" s="294"/>
      <c r="CE1774" s="294"/>
      <c r="CF1774" s="455"/>
      <c r="CG1774" s="294"/>
      <c r="CH1774" s="294"/>
      <c r="CI1774" s="294"/>
      <c r="CJ1774" s="455"/>
      <c r="CK1774" s="294"/>
      <c r="CL1774" s="294"/>
      <c r="CM1774" s="294"/>
      <c r="CN1774" s="455"/>
      <c r="CO1774" s="294"/>
      <c r="CP1774" s="294"/>
      <c r="CQ1774" s="294"/>
      <c r="CR1774" s="455"/>
      <c r="CS1774" s="289"/>
      <c r="CT1774" s="279"/>
      <c r="CU1774" s="328"/>
      <c r="CV1774" s="328"/>
      <c r="CW1774" s="290"/>
      <c r="CX1774" s="289"/>
      <c r="CY1774" s="279"/>
      <c r="CZ1774" s="328"/>
      <c r="DA1774" s="328"/>
      <c r="DB1774" s="290"/>
      <c r="DC1774" s="289"/>
      <c r="DD1774" s="279"/>
      <c r="DE1774" s="328"/>
      <c r="DF1774" s="328"/>
      <c r="DG1774" s="290"/>
      <c r="DH1774" s="294"/>
      <c r="DI1774" s="284"/>
      <c r="DP1774" s="165"/>
      <c r="DQ1774" s="165"/>
      <c r="DR1774" s="165"/>
      <c r="ED1774" s="165"/>
      <c r="EE1774" s="165"/>
      <c r="EF1774" s="165"/>
      <c r="EG1774" s="165"/>
      <c r="EH1774" s="166"/>
      <c r="EI1774" s="166"/>
      <c r="EJ1774" s="164"/>
      <c r="EK1774" s="164"/>
      <c r="EL1774" s="278"/>
      <c r="EM1774" s="278"/>
      <c r="EN1774" s="278"/>
      <c r="EO1774" s="278"/>
      <c r="EP1774" s="278"/>
      <c r="EQ1774" s="278"/>
      <c r="ER1774" s="165"/>
      <c r="ES1774" s="166"/>
      <c r="ET1774" s="166"/>
      <c r="EU1774" s="166"/>
      <c r="EV1774" s="166"/>
      <c r="EW1774" s="166"/>
      <c r="EX1774" s="284"/>
    </row>
    <row r="1775" spans="1:154" ht="13" hidden="1" customHeight="1">
      <c r="A1775" s="160" t="s">
        <v>2003</v>
      </c>
      <c r="B1775" s="160">
        <v>11167</v>
      </c>
      <c r="D1775" s="160">
        <v>14691</v>
      </c>
      <c r="H1775" s="168" t="s">
        <v>292</v>
      </c>
      <c r="I1775" s="169" t="s">
        <v>666</v>
      </c>
      <c r="J1775" s="170"/>
      <c r="K1775" s="161">
        <v>4</v>
      </c>
      <c r="L1775" s="161" t="s">
        <v>46</v>
      </c>
      <c r="AS1775" s="278"/>
      <c r="AT1775" s="278"/>
      <c r="AU1775" s="278"/>
      <c r="AV1775" s="278"/>
      <c r="AW1775" s="278"/>
      <c r="AX1775" s="278"/>
      <c r="AY1775" s="165"/>
      <c r="AZ1775" s="278"/>
      <c r="BA1775" s="278"/>
      <c r="BB1775" s="278"/>
      <c r="BC1775" s="278"/>
      <c r="BD1775" s="164"/>
      <c r="BE1775" s="164"/>
      <c r="BF1775" s="164"/>
      <c r="BG1775" s="164"/>
      <c r="BH1775" s="164"/>
      <c r="BI1775" s="164"/>
      <c r="BJ1775" s="164"/>
      <c r="BK1775" s="164"/>
      <c r="BL1775" s="165"/>
      <c r="BM1775" s="165"/>
      <c r="BN1775" s="165"/>
      <c r="BO1775" s="165"/>
      <c r="BP1775" s="165"/>
      <c r="BQ1775" s="165"/>
      <c r="BR1775" s="165"/>
      <c r="BS1775" s="284"/>
      <c r="BT1775" s="294"/>
      <c r="BU1775" s="294"/>
      <c r="BV1775" s="455"/>
      <c r="BW1775" s="294"/>
      <c r="BX1775" s="294"/>
      <c r="BY1775" s="294"/>
      <c r="BZ1775" s="294"/>
      <c r="CA1775" s="294"/>
      <c r="CB1775" s="455"/>
      <c r="CC1775" s="294"/>
      <c r="CD1775" s="294"/>
      <c r="CE1775" s="294"/>
      <c r="CF1775" s="455"/>
      <c r="CG1775" s="294"/>
      <c r="CH1775" s="294"/>
      <c r="CI1775" s="294"/>
      <c r="CJ1775" s="455"/>
      <c r="CK1775" s="294"/>
      <c r="CL1775" s="294"/>
      <c r="CM1775" s="294"/>
      <c r="CN1775" s="455"/>
      <c r="CO1775" s="294"/>
      <c r="CP1775" s="294"/>
      <c r="CQ1775" s="294"/>
      <c r="CR1775" s="455"/>
      <c r="CS1775" s="289"/>
      <c r="CT1775" s="279"/>
      <c r="CU1775" s="328"/>
      <c r="CV1775" s="328"/>
      <c r="CW1775" s="290"/>
      <c r="CX1775" s="289"/>
      <c r="CY1775" s="279"/>
      <c r="CZ1775" s="328"/>
      <c r="DA1775" s="328"/>
      <c r="DB1775" s="290"/>
      <c r="DC1775" s="289"/>
      <c r="DD1775" s="279"/>
      <c r="DE1775" s="328"/>
      <c r="DF1775" s="328"/>
      <c r="DG1775" s="290"/>
      <c r="DH1775" s="294"/>
      <c r="DI1775" s="284"/>
      <c r="DP1775" s="165"/>
      <c r="DQ1775" s="165"/>
      <c r="DR1775" s="165"/>
      <c r="ED1775" s="165"/>
      <c r="EE1775" s="165"/>
      <c r="EF1775" s="165"/>
      <c r="EG1775" s="165"/>
      <c r="EH1775" s="166"/>
      <c r="EI1775" s="166"/>
      <c r="EJ1775" s="164"/>
      <c r="EK1775" s="164"/>
      <c r="EL1775" s="278"/>
      <c r="EM1775" s="278"/>
      <c r="EN1775" s="278"/>
      <c r="EO1775" s="278"/>
      <c r="EP1775" s="278"/>
      <c r="EQ1775" s="278"/>
      <c r="ER1775" s="165"/>
      <c r="ES1775" s="166"/>
      <c r="ET1775" s="166"/>
      <c r="EU1775" s="166"/>
      <c r="EV1775" s="166"/>
      <c r="EW1775" s="166"/>
      <c r="EX1775" s="284"/>
    </row>
    <row r="1776" spans="1:154" ht="13" hidden="1" customHeight="1">
      <c r="A1776" s="160" t="s">
        <v>2003</v>
      </c>
      <c r="C1776" s="160">
        <v>643393</v>
      </c>
      <c r="D1776" s="160">
        <v>14894</v>
      </c>
      <c r="E1776" s="160" t="s">
        <v>17</v>
      </c>
      <c r="H1776" s="168" t="s">
        <v>453</v>
      </c>
      <c r="I1776" s="169" t="s">
        <v>198</v>
      </c>
      <c r="J1776" s="170">
        <v>32</v>
      </c>
      <c r="K1776" s="161">
        <v>4</v>
      </c>
      <c r="AS1776" s="278"/>
      <c r="AT1776" s="278"/>
      <c r="AU1776" s="278"/>
      <c r="AV1776" s="278"/>
      <c r="AW1776" s="278"/>
      <c r="AX1776" s="278"/>
      <c r="AY1776" s="456"/>
      <c r="AZ1776" s="278"/>
      <c r="BA1776" s="278"/>
      <c r="BB1776" s="278"/>
      <c r="BC1776" s="278"/>
      <c r="BD1776" s="164"/>
      <c r="BE1776" s="164"/>
      <c r="BF1776" s="164"/>
      <c r="BG1776" s="164"/>
      <c r="BH1776" s="164"/>
      <c r="BI1776" s="164"/>
      <c r="BJ1776" s="165"/>
      <c r="BK1776" s="164"/>
      <c r="BL1776" s="165"/>
      <c r="BM1776" s="165"/>
      <c r="BN1776" s="165"/>
      <c r="BO1776" s="165"/>
      <c r="BP1776" s="165"/>
      <c r="BQ1776" s="165"/>
      <c r="BR1776" s="165"/>
      <c r="BS1776" s="284"/>
      <c r="BT1776" s="294"/>
      <c r="BU1776" s="294"/>
      <c r="BV1776" s="455"/>
      <c r="BW1776" s="294"/>
      <c r="BX1776" s="294"/>
      <c r="BY1776" s="294"/>
      <c r="BZ1776" s="294"/>
      <c r="CA1776" s="294"/>
      <c r="CB1776" s="455"/>
      <c r="CC1776" s="294"/>
      <c r="CD1776" s="294"/>
      <c r="CE1776" s="294"/>
      <c r="CF1776" s="455"/>
      <c r="CG1776" s="294"/>
      <c r="CH1776" s="294"/>
      <c r="CI1776" s="294"/>
      <c r="CJ1776" s="455"/>
      <c r="CK1776" s="294"/>
      <c r="CL1776" s="294"/>
      <c r="CM1776" s="294"/>
      <c r="CN1776" s="455"/>
      <c r="CO1776" s="294"/>
      <c r="CP1776" s="294"/>
      <c r="CQ1776" s="294"/>
      <c r="CR1776" s="455"/>
      <c r="CS1776" s="289"/>
      <c r="CT1776" s="279"/>
      <c r="CU1776" s="328"/>
      <c r="CV1776" s="328"/>
      <c r="CW1776" s="290"/>
      <c r="CX1776" s="289"/>
      <c r="CY1776" s="279"/>
      <c r="CZ1776" s="328"/>
      <c r="DA1776" s="328"/>
      <c r="DB1776" s="290"/>
      <c r="DC1776" s="289"/>
      <c r="DD1776" s="279"/>
      <c r="DE1776" s="328"/>
      <c r="DF1776" s="328"/>
      <c r="DG1776" s="290"/>
      <c r="DH1776" s="294"/>
      <c r="DI1776" s="284"/>
      <c r="DP1776" s="165"/>
      <c r="DQ1776" s="165"/>
      <c r="DR1776" s="165"/>
      <c r="ED1776" s="165"/>
      <c r="EE1776" s="165"/>
      <c r="EF1776" s="165"/>
      <c r="EG1776" s="165"/>
      <c r="EH1776" s="166"/>
      <c r="EI1776" s="165"/>
      <c r="EJ1776" s="164"/>
      <c r="EK1776" s="164"/>
      <c r="EL1776" s="278"/>
      <c r="EM1776" s="278"/>
      <c r="EN1776" s="278"/>
      <c r="EO1776" s="278"/>
      <c r="EP1776" s="278"/>
      <c r="EQ1776" s="278"/>
      <c r="ER1776" s="165"/>
      <c r="ES1776" s="166"/>
      <c r="ET1776" s="166"/>
      <c r="EU1776" s="166"/>
      <c r="EV1776" s="166"/>
      <c r="EW1776" s="166"/>
      <c r="EX1776" s="284"/>
    </row>
    <row r="1777" spans="1:155" ht="13" hidden="1" customHeight="1">
      <c r="A1777" s="160" t="s">
        <v>2003</v>
      </c>
      <c r="B1777" s="160">
        <v>9890</v>
      </c>
      <c r="D1777" s="160">
        <v>16434</v>
      </c>
      <c r="E1777" s="160" t="s">
        <v>609</v>
      </c>
      <c r="H1777" s="168" t="s">
        <v>189</v>
      </c>
      <c r="I1777" s="169" t="s">
        <v>331</v>
      </c>
      <c r="J1777" s="170">
        <v>28</v>
      </c>
      <c r="K1777" s="161">
        <v>4</v>
      </c>
      <c r="L1777" s="161" t="s">
        <v>837</v>
      </c>
      <c r="AS1777" s="278"/>
      <c r="AT1777" s="278"/>
      <c r="AU1777" s="278"/>
      <c r="AV1777" s="278"/>
      <c r="AW1777" s="278"/>
      <c r="AX1777" s="278"/>
      <c r="AY1777" s="165"/>
      <c r="AZ1777" s="278"/>
      <c r="BA1777" s="278"/>
      <c r="BB1777" s="278"/>
      <c r="BC1777" s="278"/>
      <c r="BD1777" s="164"/>
      <c r="BE1777" s="164"/>
      <c r="BF1777" s="164"/>
      <c r="BG1777" s="164"/>
      <c r="BH1777" s="164"/>
      <c r="BI1777" s="164"/>
      <c r="BJ1777" s="164"/>
      <c r="BK1777" s="164"/>
      <c r="BL1777" s="165"/>
      <c r="BM1777" s="165"/>
      <c r="BN1777" s="165"/>
      <c r="BO1777" s="165"/>
      <c r="BP1777" s="165"/>
      <c r="BQ1777" s="165"/>
      <c r="BR1777" s="165"/>
      <c r="BS1777" s="284"/>
      <c r="BT1777" s="294"/>
      <c r="BU1777" s="294"/>
      <c r="BV1777" s="455"/>
      <c r="BW1777" s="294"/>
      <c r="BX1777" s="294"/>
      <c r="BY1777" s="294"/>
      <c r="BZ1777" s="294"/>
      <c r="CA1777" s="294"/>
      <c r="CB1777" s="455"/>
      <c r="CC1777" s="294"/>
      <c r="CD1777" s="294"/>
      <c r="CE1777" s="294"/>
      <c r="CF1777" s="455"/>
      <c r="CG1777" s="294"/>
      <c r="CH1777" s="294"/>
      <c r="CI1777" s="294"/>
      <c r="CJ1777" s="455"/>
      <c r="CK1777" s="294"/>
      <c r="CL1777" s="294"/>
      <c r="CM1777" s="294"/>
      <c r="CN1777" s="455"/>
      <c r="CO1777" s="294"/>
      <c r="CP1777" s="294"/>
      <c r="CQ1777" s="294"/>
      <c r="CR1777" s="455"/>
      <c r="CS1777" s="289"/>
      <c r="CT1777" s="279"/>
      <c r="CU1777" s="328"/>
      <c r="CV1777" s="328"/>
      <c r="CW1777" s="290"/>
      <c r="CX1777" s="289"/>
      <c r="CY1777" s="279"/>
      <c r="CZ1777" s="328"/>
      <c r="DA1777" s="328"/>
      <c r="DB1777" s="290"/>
      <c r="DC1777" s="289"/>
      <c r="DD1777" s="279"/>
      <c r="DE1777" s="328"/>
      <c r="DF1777" s="328"/>
      <c r="DG1777" s="290"/>
      <c r="DH1777" s="294"/>
      <c r="DI1777" s="284"/>
      <c r="DP1777" s="165"/>
      <c r="DQ1777" s="165"/>
      <c r="DR1777" s="165"/>
      <c r="ED1777" s="165"/>
      <c r="EE1777" s="165"/>
      <c r="EF1777" s="165"/>
      <c r="EG1777" s="165"/>
      <c r="EH1777" s="166"/>
      <c r="EI1777" s="166"/>
      <c r="EJ1777" s="164"/>
      <c r="EK1777" s="164"/>
      <c r="EL1777" s="278"/>
      <c r="EM1777" s="278"/>
      <c r="EN1777" s="278"/>
      <c r="EO1777" s="278"/>
      <c r="EP1777" s="278"/>
      <c r="EQ1777" s="278"/>
      <c r="ER1777" s="165"/>
      <c r="ES1777" s="166"/>
      <c r="ET1777" s="166"/>
      <c r="EU1777" s="166"/>
      <c r="EV1777" s="166"/>
      <c r="EW1777" s="166"/>
      <c r="EX1777" s="284"/>
    </row>
    <row r="1778" spans="1:155" ht="13" hidden="1" customHeight="1">
      <c r="A1778" s="160" t="s">
        <v>2003</v>
      </c>
      <c r="C1778" s="160">
        <v>657193</v>
      </c>
      <c r="D1778" s="160">
        <v>16959</v>
      </c>
      <c r="E1778" s="160" t="s">
        <v>345</v>
      </c>
      <c r="H1778" s="162" t="s">
        <v>484</v>
      </c>
      <c r="I1778" s="162" t="s">
        <v>1608</v>
      </c>
      <c r="J1778" s="161">
        <v>34</v>
      </c>
      <c r="K1778" s="161">
        <v>4</v>
      </c>
      <c r="AS1778" s="278"/>
      <c r="AT1778" s="278"/>
      <c r="AU1778" s="278"/>
      <c r="AV1778" s="278"/>
      <c r="AW1778" s="278"/>
      <c r="AX1778" s="278"/>
      <c r="AY1778" s="456"/>
      <c r="AZ1778" s="278"/>
      <c r="BA1778" s="278"/>
      <c r="BB1778" s="278"/>
      <c r="BC1778" s="278"/>
      <c r="BD1778" s="164"/>
      <c r="BE1778" s="164"/>
      <c r="BF1778" s="164"/>
      <c r="BG1778" s="164"/>
      <c r="BH1778" s="164"/>
      <c r="BI1778" s="164"/>
      <c r="BJ1778" s="165"/>
      <c r="BK1778" s="164"/>
      <c r="BL1778" s="165"/>
      <c r="BM1778" s="165"/>
      <c r="BN1778" s="165"/>
      <c r="BO1778" s="165"/>
      <c r="BP1778" s="165"/>
      <c r="BQ1778" s="165"/>
      <c r="BR1778" s="165"/>
      <c r="BS1778" s="284"/>
      <c r="BT1778" s="294"/>
      <c r="BU1778" s="294"/>
      <c r="BV1778" s="455"/>
      <c r="BW1778" s="294"/>
      <c r="BX1778" s="294"/>
      <c r="BY1778" s="294"/>
      <c r="BZ1778" s="294"/>
      <c r="CA1778" s="294"/>
      <c r="CB1778" s="455"/>
      <c r="CC1778" s="294"/>
      <c r="CD1778" s="294"/>
      <c r="CE1778" s="294"/>
      <c r="CF1778" s="455"/>
      <c r="CG1778" s="294"/>
      <c r="CH1778" s="294"/>
      <c r="CI1778" s="294"/>
      <c r="CJ1778" s="455"/>
      <c r="CK1778" s="294"/>
      <c r="CL1778" s="294"/>
      <c r="CM1778" s="294"/>
      <c r="CN1778" s="455"/>
      <c r="CO1778" s="294"/>
      <c r="CP1778" s="294"/>
      <c r="CQ1778" s="294"/>
      <c r="CR1778" s="455"/>
      <c r="CS1778" s="289"/>
      <c r="CT1778" s="279"/>
      <c r="CU1778" s="328"/>
      <c r="CV1778" s="328"/>
      <c r="CW1778" s="290"/>
      <c r="CX1778" s="289"/>
      <c r="CY1778" s="279"/>
      <c r="CZ1778" s="328"/>
      <c r="DA1778" s="328"/>
      <c r="DB1778" s="290"/>
      <c r="DC1778" s="289"/>
      <c r="DD1778" s="279"/>
      <c r="DE1778" s="328"/>
      <c r="DF1778" s="328"/>
      <c r="DG1778" s="290"/>
      <c r="DH1778" s="294"/>
      <c r="DI1778" s="284"/>
      <c r="DP1778" s="165"/>
      <c r="DQ1778" s="165"/>
      <c r="DR1778" s="165"/>
      <c r="ED1778" s="165"/>
      <c r="EE1778" s="165"/>
      <c r="EF1778" s="165"/>
      <c r="EG1778" s="165"/>
      <c r="EH1778" s="166"/>
      <c r="EI1778" s="165"/>
      <c r="EJ1778" s="164"/>
      <c r="EK1778" s="164"/>
      <c r="EL1778" s="278"/>
      <c r="EM1778" s="278"/>
      <c r="EN1778" s="278"/>
      <c r="EO1778" s="278"/>
      <c r="EP1778" s="278"/>
      <c r="EQ1778" s="278"/>
      <c r="ER1778" s="165"/>
      <c r="ES1778" s="166"/>
      <c r="ET1778" s="166"/>
      <c r="EU1778" s="166"/>
      <c r="EV1778" s="166"/>
      <c r="EW1778" s="166"/>
      <c r="EX1778" s="284"/>
    </row>
    <row r="1779" spans="1:155" ht="13" hidden="1" customHeight="1">
      <c r="A1779" s="160" t="s">
        <v>2003</v>
      </c>
      <c r="B1779" s="160">
        <v>10433</v>
      </c>
      <c r="D1779" s="160">
        <v>17321</v>
      </c>
      <c r="H1779" s="168" t="s">
        <v>895</v>
      </c>
      <c r="I1779" s="169" t="s">
        <v>596</v>
      </c>
      <c r="J1779" s="170"/>
      <c r="K1779" s="161">
        <v>4</v>
      </c>
      <c r="L1779" s="161" t="s">
        <v>837</v>
      </c>
      <c r="AS1779" s="278"/>
      <c r="AT1779" s="278"/>
      <c r="AU1779" s="278"/>
      <c r="AV1779" s="278"/>
      <c r="AW1779" s="278"/>
      <c r="AX1779" s="278"/>
      <c r="AY1779" s="165"/>
      <c r="AZ1779" s="278"/>
      <c r="BA1779" s="278"/>
      <c r="BB1779" s="278"/>
      <c r="BC1779" s="278"/>
      <c r="BD1779" s="164"/>
      <c r="BE1779" s="164"/>
      <c r="BF1779" s="164"/>
      <c r="BG1779" s="164"/>
      <c r="BH1779" s="164"/>
      <c r="BI1779" s="164"/>
      <c r="BJ1779" s="164"/>
      <c r="BK1779" s="164"/>
      <c r="BL1779" s="165"/>
      <c r="BM1779" s="165"/>
      <c r="BN1779" s="165"/>
      <c r="BO1779" s="165"/>
      <c r="BP1779" s="165"/>
      <c r="BQ1779" s="165"/>
      <c r="BR1779" s="165"/>
      <c r="BS1779" s="284"/>
      <c r="BT1779" s="294"/>
      <c r="BU1779" s="294"/>
      <c r="BV1779" s="455"/>
      <c r="BW1779" s="294"/>
      <c r="BX1779" s="294"/>
      <c r="BY1779" s="294"/>
      <c r="BZ1779" s="294"/>
      <c r="CA1779" s="294"/>
      <c r="CB1779" s="455"/>
      <c r="CC1779" s="294"/>
      <c r="CD1779" s="294"/>
      <c r="CE1779" s="294"/>
      <c r="CF1779" s="455"/>
      <c r="CG1779" s="294"/>
      <c r="CH1779" s="294"/>
      <c r="CI1779" s="294"/>
      <c r="CJ1779" s="455"/>
      <c r="CK1779" s="294"/>
      <c r="CL1779" s="294"/>
      <c r="CM1779" s="294"/>
      <c r="CN1779" s="455"/>
      <c r="CO1779" s="294"/>
      <c r="CP1779" s="294"/>
      <c r="CQ1779" s="294"/>
      <c r="CR1779" s="455"/>
      <c r="CS1779" s="289"/>
      <c r="CT1779" s="279"/>
      <c r="CU1779" s="328"/>
      <c r="CV1779" s="328"/>
      <c r="CW1779" s="290"/>
      <c r="CX1779" s="289"/>
      <c r="CY1779" s="279"/>
      <c r="CZ1779" s="328"/>
      <c r="DA1779" s="328"/>
      <c r="DB1779" s="290"/>
      <c r="DC1779" s="289"/>
      <c r="DD1779" s="279"/>
      <c r="DE1779" s="328"/>
      <c r="DF1779" s="328"/>
      <c r="DG1779" s="290"/>
      <c r="DH1779" s="294"/>
      <c r="DI1779" s="284"/>
      <c r="DP1779" s="165"/>
      <c r="DQ1779" s="165"/>
      <c r="DR1779" s="165"/>
      <c r="ED1779" s="165"/>
      <c r="EE1779" s="165"/>
      <c r="EF1779" s="165"/>
      <c r="EG1779" s="165"/>
      <c r="EH1779" s="166"/>
      <c r="EI1779" s="166"/>
      <c r="EJ1779" s="164"/>
      <c r="EK1779" s="164"/>
      <c r="EL1779" s="278"/>
      <c r="EM1779" s="278"/>
      <c r="EN1779" s="278"/>
      <c r="EO1779" s="278"/>
      <c r="EP1779" s="278"/>
      <c r="EQ1779" s="278"/>
      <c r="ER1779" s="165"/>
      <c r="ES1779" s="166"/>
      <c r="ET1779" s="166"/>
      <c r="EU1779" s="166"/>
      <c r="EV1779" s="166"/>
      <c r="EW1779" s="166"/>
      <c r="EX1779" s="284"/>
    </row>
    <row r="1780" spans="1:155" ht="13" hidden="1" customHeight="1">
      <c r="A1780" s="160" t="s">
        <v>2003</v>
      </c>
      <c r="C1780" s="160">
        <v>664058</v>
      </c>
      <c r="D1780" s="160">
        <v>17992</v>
      </c>
      <c r="E1780" s="160" t="s">
        <v>555</v>
      </c>
      <c r="H1780" s="168" t="s">
        <v>1210</v>
      </c>
      <c r="I1780" s="169" t="s">
        <v>617</v>
      </c>
      <c r="J1780" s="170">
        <v>30</v>
      </c>
      <c r="K1780" s="161">
        <v>4</v>
      </c>
      <c r="AS1780" s="278"/>
      <c r="AT1780" s="278"/>
      <c r="AU1780" s="278"/>
      <c r="AV1780" s="278"/>
      <c r="AW1780" s="278"/>
      <c r="AX1780" s="278"/>
      <c r="AY1780" s="456"/>
      <c r="AZ1780" s="278"/>
      <c r="BA1780" s="278"/>
      <c r="BB1780" s="278"/>
      <c r="BC1780" s="278"/>
      <c r="BD1780" s="164"/>
      <c r="BE1780" s="164"/>
      <c r="BF1780" s="164"/>
      <c r="BG1780" s="164"/>
      <c r="BH1780" s="164"/>
      <c r="BI1780" s="164"/>
      <c r="BJ1780" s="165"/>
      <c r="BK1780" s="164"/>
      <c r="BL1780" s="165"/>
      <c r="BM1780" s="165"/>
      <c r="BN1780" s="165"/>
      <c r="BO1780" s="165"/>
      <c r="BP1780" s="165"/>
      <c r="BQ1780" s="165"/>
      <c r="BR1780" s="165"/>
      <c r="BS1780" s="284"/>
      <c r="BT1780" s="294"/>
      <c r="BU1780" s="294"/>
      <c r="BV1780" s="455"/>
      <c r="BW1780" s="294"/>
      <c r="BX1780" s="294"/>
      <c r="BY1780" s="294"/>
      <c r="BZ1780" s="294"/>
      <c r="CA1780" s="294"/>
      <c r="CB1780" s="455"/>
      <c r="CC1780" s="294"/>
      <c r="CD1780" s="294"/>
      <c r="CE1780" s="294"/>
      <c r="CF1780" s="455"/>
      <c r="CG1780" s="294"/>
      <c r="CH1780" s="294"/>
      <c r="CI1780" s="294"/>
      <c r="CJ1780" s="455"/>
      <c r="CK1780" s="294"/>
      <c r="CL1780" s="294"/>
      <c r="CM1780" s="294"/>
      <c r="CN1780" s="455"/>
      <c r="CO1780" s="294"/>
      <c r="CP1780" s="294"/>
      <c r="CQ1780" s="294"/>
      <c r="CR1780" s="455"/>
      <c r="CS1780" s="289"/>
      <c r="CT1780" s="279"/>
      <c r="CU1780" s="328"/>
      <c r="CV1780" s="328"/>
      <c r="CW1780" s="290"/>
      <c r="CX1780" s="289"/>
      <c r="CY1780" s="279"/>
      <c r="CZ1780" s="328"/>
      <c r="DA1780" s="328"/>
      <c r="DB1780" s="290"/>
      <c r="DC1780" s="289"/>
      <c r="DD1780" s="279"/>
      <c r="DE1780" s="328"/>
      <c r="DF1780" s="328"/>
      <c r="DG1780" s="290"/>
      <c r="DH1780" s="294"/>
      <c r="DI1780" s="284"/>
      <c r="DP1780" s="165"/>
      <c r="DQ1780" s="165"/>
      <c r="DR1780" s="165"/>
      <c r="ED1780" s="165"/>
      <c r="EE1780" s="165"/>
      <c r="EF1780" s="165"/>
      <c r="EG1780" s="165"/>
      <c r="EH1780" s="166"/>
      <c r="EI1780" s="165"/>
      <c r="EJ1780" s="164"/>
      <c r="EK1780" s="164"/>
      <c r="EL1780" s="278"/>
      <c r="EM1780" s="278"/>
      <c r="EN1780" s="278"/>
      <c r="EO1780" s="278"/>
      <c r="EP1780" s="278"/>
      <c r="EQ1780" s="278"/>
      <c r="ER1780" s="165"/>
      <c r="ES1780" s="166"/>
      <c r="ET1780" s="166"/>
      <c r="EU1780" s="166"/>
      <c r="EV1780" s="166"/>
      <c r="EW1780" s="166"/>
      <c r="EX1780" s="284"/>
    </row>
    <row r="1781" spans="1:155" ht="13" hidden="1" customHeight="1">
      <c r="A1781" s="160" t="s">
        <v>2003</v>
      </c>
      <c r="B1781" s="160">
        <v>11703</v>
      </c>
      <c r="D1781" s="160">
        <v>18032</v>
      </c>
      <c r="H1781" s="162" t="s">
        <v>1797</v>
      </c>
      <c r="I1781" s="162" t="s">
        <v>168</v>
      </c>
      <c r="J1781" s="161"/>
      <c r="K1781" s="161">
        <v>4</v>
      </c>
      <c r="L1781" s="161" t="s">
        <v>837</v>
      </c>
      <c r="AS1781" s="278"/>
      <c r="AT1781" s="278"/>
      <c r="AU1781" s="278"/>
      <c r="AV1781" s="278"/>
      <c r="AW1781" s="278"/>
      <c r="AX1781" s="278"/>
      <c r="AY1781" s="165"/>
      <c r="AZ1781" s="278"/>
      <c r="BA1781" s="278"/>
      <c r="BB1781" s="278"/>
      <c r="BC1781" s="278"/>
      <c r="BD1781" s="164"/>
      <c r="BE1781" s="164"/>
      <c r="BF1781" s="164"/>
      <c r="BG1781" s="164"/>
      <c r="BH1781" s="164"/>
      <c r="BI1781" s="164"/>
      <c r="BJ1781" s="164"/>
      <c r="BK1781" s="164"/>
      <c r="BL1781" s="165"/>
      <c r="BM1781" s="165"/>
      <c r="BN1781" s="165"/>
      <c r="BO1781" s="165"/>
      <c r="BP1781" s="165"/>
      <c r="BQ1781" s="165"/>
      <c r="BR1781" s="165"/>
      <c r="BS1781" s="284"/>
      <c r="BT1781" s="294"/>
      <c r="BU1781" s="294"/>
      <c r="BV1781" s="455"/>
      <c r="BW1781" s="294"/>
      <c r="BX1781" s="294"/>
      <c r="BY1781" s="294"/>
      <c r="BZ1781" s="294"/>
      <c r="CA1781" s="294"/>
      <c r="CB1781" s="455"/>
      <c r="CC1781" s="294"/>
      <c r="CD1781" s="294"/>
      <c r="CE1781" s="294"/>
      <c r="CF1781" s="455"/>
      <c r="CG1781" s="294"/>
      <c r="CH1781" s="294"/>
      <c r="CI1781" s="294"/>
      <c r="CJ1781" s="455"/>
      <c r="CK1781" s="294"/>
      <c r="CL1781" s="294"/>
      <c r="CM1781" s="294"/>
      <c r="CN1781" s="455"/>
      <c r="CO1781" s="294"/>
      <c r="CP1781" s="294"/>
      <c r="CQ1781" s="294"/>
      <c r="CR1781" s="455"/>
      <c r="CS1781" s="289"/>
      <c r="CT1781" s="279"/>
      <c r="CU1781" s="328"/>
      <c r="CV1781" s="328"/>
      <c r="CW1781" s="290"/>
      <c r="CX1781" s="289"/>
      <c r="CY1781" s="279"/>
      <c r="CZ1781" s="328"/>
      <c r="DA1781" s="328"/>
      <c r="DB1781" s="290"/>
      <c r="DC1781" s="289"/>
      <c r="DD1781" s="279"/>
      <c r="DE1781" s="328"/>
      <c r="DF1781" s="328"/>
      <c r="DG1781" s="290"/>
      <c r="DH1781" s="294"/>
      <c r="DI1781" s="284"/>
      <c r="DP1781" s="165"/>
      <c r="DQ1781" s="165"/>
      <c r="DR1781" s="165"/>
      <c r="ED1781" s="165"/>
      <c r="EE1781" s="165"/>
      <c r="EF1781" s="165"/>
      <c r="EG1781" s="165"/>
      <c r="EH1781" s="166"/>
      <c r="EI1781" s="166"/>
      <c r="EJ1781" s="164"/>
      <c r="EK1781" s="164"/>
      <c r="EL1781" s="278"/>
      <c r="EM1781" s="278"/>
      <c r="EN1781" s="278"/>
      <c r="EO1781" s="278"/>
      <c r="EP1781" s="278"/>
      <c r="EQ1781" s="278"/>
      <c r="ER1781" s="165"/>
      <c r="ES1781" s="166"/>
      <c r="ET1781" s="166"/>
      <c r="EU1781" s="166"/>
      <c r="EV1781" s="166"/>
      <c r="EW1781" s="166"/>
      <c r="EX1781" s="284"/>
    </row>
    <row r="1782" spans="1:155" ht="13" hidden="1" customHeight="1">
      <c r="A1782" s="160" t="s">
        <v>2003</v>
      </c>
      <c r="C1782" s="160">
        <v>622268</v>
      </c>
      <c r="D1782" s="160">
        <v>19314</v>
      </c>
      <c r="E1782" s="160" t="s">
        <v>2177</v>
      </c>
      <c r="H1782" s="162" t="s">
        <v>1937</v>
      </c>
      <c r="I1782" s="162" t="s">
        <v>1196</v>
      </c>
      <c r="J1782" s="161">
        <v>30</v>
      </c>
      <c r="K1782" s="161">
        <v>4</v>
      </c>
      <c r="AS1782" s="278"/>
      <c r="AT1782" s="278"/>
      <c r="AU1782" s="278"/>
      <c r="AV1782" s="278"/>
      <c r="AW1782" s="278"/>
      <c r="AX1782" s="278"/>
      <c r="AY1782" s="456"/>
      <c r="AZ1782" s="278"/>
      <c r="BA1782" s="278"/>
      <c r="BB1782" s="278"/>
      <c r="BC1782" s="278"/>
      <c r="BD1782" s="164"/>
      <c r="BE1782" s="164"/>
      <c r="BF1782" s="164"/>
      <c r="BG1782" s="164"/>
      <c r="BH1782" s="164"/>
      <c r="BI1782" s="164"/>
      <c r="BJ1782" s="165"/>
      <c r="BK1782" s="164"/>
      <c r="BL1782" s="165"/>
      <c r="BM1782" s="165"/>
      <c r="BN1782" s="165"/>
      <c r="BO1782" s="165"/>
      <c r="BP1782" s="165"/>
      <c r="BQ1782" s="165"/>
      <c r="BR1782" s="165"/>
      <c r="BS1782" s="284"/>
      <c r="BT1782" s="294"/>
      <c r="BU1782" s="294"/>
      <c r="BV1782" s="455"/>
      <c r="BW1782" s="294"/>
      <c r="BX1782" s="294"/>
      <c r="BY1782" s="294"/>
      <c r="BZ1782" s="294"/>
      <c r="CA1782" s="294"/>
      <c r="CB1782" s="455"/>
      <c r="CC1782" s="294"/>
      <c r="CD1782" s="294"/>
      <c r="CE1782" s="294"/>
      <c r="CF1782" s="455"/>
      <c r="CG1782" s="294"/>
      <c r="CH1782" s="294"/>
      <c r="CI1782" s="294"/>
      <c r="CJ1782" s="455"/>
      <c r="CK1782" s="294"/>
      <c r="CL1782" s="294"/>
      <c r="CM1782" s="294"/>
      <c r="CN1782" s="455"/>
      <c r="CO1782" s="294"/>
      <c r="CP1782" s="294"/>
      <c r="CQ1782" s="294"/>
      <c r="CR1782" s="455"/>
      <c r="CS1782" s="289"/>
      <c r="CT1782" s="279"/>
      <c r="CU1782" s="328"/>
      <c r="CV1782" s="328"/>
      <c r="CW1782" s="290"/>
      <c r="CX1782" s="289"/>
      <c r="CY1782" s="279"/>
      <c r="CZ1782" s="328"/>
      <c r="DA1782" s="328"/>
      <c r="DB1782" s="290"/>
      <c r="DC1782" s="289"/>
      <c r="DD1782" s="279"/>
      <c r="DE1782" s="328"/>
      <c r="DF1782" s="328"/>
      <c r="DG1782" s="290"/>
      <c r="DH1782" s="294"/>
      <c r="DI1782" s="284"/>
      <c r="DP1782" s="165"/>
      <c r="DQ1782" s="165"/>
      <c r="DR1782" s="165"/>
      <c r="ED1782" s="165"/>
      <c r="EE1782" s="165"/>
      <c r="EF1782" s="165"/>
      <c r="EG1782" s="165"/>
      <c r="EH1782" s="166"/>
      <c r="EI1782" s="165"/>
      <c r="EJ1782" s="164"/>
      <c r="EK1782" s="164"/>
      <c r="EL1782" s="278"/>
      <c r="EM1782" s="278"/>
      <c r="EN1782" s="278"/>
      <c r="EO1782" s="278"/>
      <c r="EP1782" s="278"/>
      <c r="EQ1782" s="278"/>
      <c r="ER1782" s="165"/>
      <c r="ES1782" s="166"/>
      <c r="ET1782" s="166"/>
      <c r="EU1782" s="166"/>
      <c r="EV1782" s="166"/>
      <c r="EW1782" s="166"/>
      <c r="EX1782" s="284"/>
    </row>
    <row r="1783" spans="1:155" ht="13" hidden="1" customHeight="1">
      <c r="A1783" s="160" t="s">
        <v>2003</v>
      </c>
      <c r="C1783" s="160">
        <v>672701</v>
      </c>
      <c r="D1783" s="160">
        <v>20540</v>
      </c>
      <c r="E1783" s="160" t="s">
        <v>686</v>
      </c>
      <c r="H1783" s="162" t="s">
        <v>834</v>
      </c>
      <c r="I1783" s="162" t="s">
        <v>565</v>
      </c>
      <c r="J1783" s="161">
        <v>24</v>
      </c>
      <c r="K1783" s="161">
        <v>4</v>
      </c>
      <c r="AS1783" s="278"/>
      <c r="AT1783" s="278"/>
      <c r="AU1783" s="278"/>
      <c r="AV1783" s="278"/>
      <c r="AW1783" s="278"/>
      <c r="AX1783" s="278"/>
      <c r="AY1783" s="456"/>
      <c r="AZ1783" s="278"/>
      <c r="BA1783" s="278"/>
      <c r="BB1783" s="278"/>
      <c r="BC1783" s="278"/>
      <c r="BD1783" s="164"/>
      <c r="BE1783" s="164"/>
      <c r="BF1783" s="164"/>
      <c r="BG1783" s="164"/>
      <c r="BH1783" s="164"/>
      <c r="BI1783" s="164"/>
      <c r="BJ1783" s="165"/>
      <c r="BK1783" s="164"/>
      <c r="BL1783" s="165"/>
      <c r="BM1783" s="165"/>
      <c r="BN1783" s="165"/>
      <c r="BO1783" s="165"/>
      <c r="BP1783" s="165"/>
      <c r="BQ1783" s="165"/>
      <c r="BR1783" s="165"/>
      <c r="BS1783" s="284"/>
      <c r="BT1783" s="294"/>
      <c r="BU1783" s="294"/>
      <c r="BV1783" s="455"/>
      <c r="BW1783" s="294"/>
      <c r="BX1783" s="294"/>
      <c r="BY1783" s="294"/>
      <c r="BZ1783" s="294"/>
      <c r="CA1783" s="294"/>
      <c r="CB1783" s="455"/>
      <c r="CC1783" s="294"/>
      <c r="CD1783" s="294"/>
      <c r="CE1783" s="294"/>
      <c r="CF1783" s="455"/>
      <c r="CG1783" s="294"/>
      <c r="CH1783" s="294"/>
      <c r="CI1783" s="294"/>
      <c r="CJ1783" s="455"/>
      <c r="CK1783" s="294"/>
      <c r="CL1783" s="294"/>
      <c r="CM1783" s="294"/>
      <c r="CN1783" s="455"/>
      <c r="CO1783" s="294"/>
      <c r="CP1783" s="294"/>
      <c r="CQ1783" s="294"/>
      <c r="CR1783" s="455"/>
      <c r="CS1783" s="289"/>
      <c r="CT1783" s="279"/>
      <c r="CU1783" s="328"/>
      <c r="CV1783" s="328"/>
      <c r="CW1783" s="290"/>
      <c r="CX1783" s="289"/>
      <c r="CY1783" s="279"/>
      <c r="CZ1783" s="328"/>
      <c r="DA1783" s="328"/>
      <c r="DB1783" s="290"/>
      <c r="DC1783" s="289"/>
      <c r="DD1783" s="279"/>
      <c r="DE1783" s="328"/>
      <c r="DF1783" s="328"/>
      <c r="DG1783" s="290"/>
      <c r="DH1783" s="294"/>
      <c r="DI1783" s="284"/>
      <c r="DP1783" s="165"/>
      <c r="DQ1783" s="165"/>
      <c r="DR1783" s="165"/>
      <c r="ED1783" s="165"/>
      <c r="EE1783" s="165"/>
      <c r="EF1783" s="165"/>
      <c r="EG1783" s="165"/>
      <c r="EH1783" s="166"/>
      <c r="EI1783" s="165"/>
      <c r="EJ1783" s="164"/>
      <c r="EK1783" s="164"/>
      <c r="EL1783" s="278"/>
      <c r="EM1783" s="278"/>
      <c r="EN1783" s="278"/>
      <c r="EO1783" s="278"/>
      <c r="EP1783" s="278"/>
      <c r="EQ1783" s="278"/>
      <c r="ER1783" s="165"/>
      <c r="ES1783" s="166"/>
      <c r="ET1783" s="166"/>
      <c r="EU1783" s="166"/>
      <c r="EV1783" s="166"/>
      <c r="EW1783" s="166"/>
      <c r="EX1783" s="284"/>
    </row>
    <row r="1784" spans="1:155" ht="13" hidden="1" customHeight="1">
      <c r="A1784" s="160" t="s">
        <v>2003</v>
      </c>
      <c r="C1784" s="160">
        <v>670869</v>
      </c>
      <c r="D1784" s="160">
        <v>22471</v>
      </c>
      <c r="E1784" s="160" t="s">
        <v>3328</v>
      </c>
      <c r="H1784" s="162" t="s">
        <v>222</v>
      </c>
      <c r="I1784" s="162" t="s">
        <v>3008</v>
      </c>
      <c r="J1784" s="160">
        <v>24</v>
      </c>
      <c r="K1784" s="161">
        <v>4</v>
      </c>
      <c r="AS1784" s="278"/>
      <c r="AT1784" s="278"/>
      <c r="AU1784" s="278"/>
      <c r="AV1784" s="278"/>
      <c r="AW1784" s="278"/>
      <c r="AX1784" s="278"/>
      <c r="AY1784" s="456"/>
      <c r="AZ1784" s="278"/>
      <c r="BA1784" s="278"/>
      <c r="BB1784" s="278"/>
      <c r="BC1784" s="278"/>
      <c r="BD1784" s="164"/>
      <c r="BE1784" s="164"/>
      <c r="BF1784" s="164"/>
      <c r="BG1784" s="164"/>
      <c r="BH1784" s="164"/>
      <c r="BI1784" s="164"/>
      <c r="BJ1784" s="165"/>
      <c r="BK1784" s="164"/>
      <c r="BL1784" s="165"/>
      <c r="BM1784" s="165"/>
      <c r="BN1784" s="165"/>
      <c r="BO1784" s="165"/>
      <c r="BP1784" s="165"/>
      <c r="BQ1784" s="165"/>
      <c r="BR1784" s="165"/>
      <c r="BS1784" s="284"/>
      <c r="BT1784" s="294"/>
      <c r="BU1784" s="294"/>
      <c r="BV1784" s="455"/>
      <c r="BW1784" s="294"/>
      <c r="BX1784" s="294"/>
      <c r="BY1784" s="294"/>
      <c r="BZ1784" s="294"/>
      <c r="CA1784" s="294"/>
      <c r="CB1784" s="455"/>
      <c r="CC1784" s="294"/>
      <c r="CD1784" s="294"/>
      <c r="CE1784" s="294"/>
      <c r="CF1784" s="455"/>
      <c r="CG1784" s="294"/>
      <c r="CH1784" s="294"/>
      <c r="CI1784" s="294"/>
      <c r="CJ1784" s="455"/>
      <c r="CK1784" s="294"/>
      <c r="CL1784" s="294"/>
      <c r="CM1784" s="294"/>
      <c r="CN1784" s="455"/>
      <c r="CO1784" s="294"/>
      <c r="CP1784" s="294"/>
      <c r="CQ1784" s="294"/>
      <c r="CR1784" s="455"/>
      <c r="CS1784" s="289"/>
      <c r="CT1784" s="279"/>
      <c r="CU1784" s="328"/>
      <c r="CV1784" s="328"/>
      <c r="CW1784" s="290"/>
      <c r="CX1784" s="289"/>
      <c r="CY1784" s="279"/>
      <c r="CZ1784" s="328"/>
      <c r="DA1784" s="328"/>
      <c r="DB1784" s="290"/>
      <c r="DC1784" s="289"/>
      <c r="DD1784" s="279"/>
      <c r="DE1784" s="328"/>
      <c r="DF1784" s="328"/>
      <c r="DG1784" s="290"/>
      <c r="DH1784" s="294"/>
      <c r="DI1784" s="284"/>
      <c r="DP1784" s="165"/>
      <c r="DQ1784" s="165"/>
      <c r="DR1784" s="165"/>
      <c r="ED1784" s="165"/>
      <c r="EE1784" s="165"/>
      <c r="EF1784" s="165"/>
      <c r="EG1784" s="165"/>
      <c r="EH1784" s="166"/>
      <c r="EI1784" s="165"/>
      <c r="EJ1784" s="164"/>
      <c r="EK1784" s="164"/>
      <c r="EL1784" s="278"/>
      <c r="EM1784" s="278"/>
      <c r="EN1784" s="278"/>
      <c r="EO1784" s="278"/>
      <c r="EP1784" s="278"/>
      <c r="EQ1784" s="278"/>
      <c r="ER1784" s="165"/>
      <c r="ES1784" s="166"/>
      <c r="ET1784" s="166"/>
      <c r="EU1784" s="166"/>
      <c r="EV1784" s="166"/>
      <c r="EW1784" s="166"/>
      <c r="EX1784" s="284"/>
    </row>
    <row r="1785" spans="1:155" ht="13" hidden="1" customHeight="1">
      <c r="A1785" s="160" t="s">
        <v>2003</v>
      </c>
      <c r="C1785" s="160">
        <v>682619</v>
      </c>
      <c r="D1785" s="160">
        <v>25967</v>
      </c>
      <c r="E1785" s="160" t="s">
        <v>470</v>
      </c>
      <c r="H1785" s="162" t="s">
        <v>176</v>
      </c>
      <c r="I1785" s="162" t="s">
        <v>4052</v>
      </c>
      <c r="J1785" s="160">
        <v>22</v>
      </c>
      <c r="K1785" s="161">
        <v>4</v>
      </c>
      <c r="AS1785" s="278"/>
      <c r="AT1785" s="278"/>
      <c r="AU1785" s="278"/>
      <c r="AV1785" s="278"/>
      <c r="AW1785" s="278"/>
      <c r="AX1785" s="278"/>
      <c r="AY1785" s="456"/>
      <c r="AZ1785" s="278"/>
      <c r="BA1785" s="278"/>
      <c r="BB1785" s="278"/>
      <c r="BC1785" s="278"/>
      <c r="BD1785" s="164"/>
      <c r="BE1785" s="164"/>
      <c r="BF1785" s="164"/>
      <c r="BG1785" s="164"/>
      <c r="BH1785" s="164"/>
      <c r="BI1785" s="164"/>
      <c r="BJ1785" s="165"/>
      <c r="BK1785" s="164"/>
      <c r="BL1785" s="165"/>
      <c r="BM1785" s="165"/>
      <c r="BN1785" s="165"/>
      <c r="BO1785" s="165"/>
      <c r="BP1785" s="165"/>
      <c r="BQ1785" s="165"/>
      <c r="BR1785" s="165"/>
      <c r="BS1785" s="284"/>
      <c r="BT1785" s="294"/>
      <c r="BU1785" s="294"/>
      <c r="BV1785" s="455"/>
      <c r="BW1785" s="294"/>
      <c r="BX1785" s="294"/>
      <c r="BY1785" s="294"/>
      <c r="BZ1785" s="294"/>
      <c r="CA1785" s="294"/>
      <c r="CB1785" s="455"/>
      <c r="CC1785" s="294"/>
      <c r="CD1785" s="294"/>
      <c r="CE1785" s="294"/>
      <c r="CF1785" s="455"/>
      <c r="CG1785" s="294"/>
      <c r="CH1785" s="294"/>
      <c r="CI1785" s="294"/>
      <c r="CJ1785" s="455"/>
      <c r="CK1785" s="294"/>
      <c r="CL1785" s="294"/>
      <c r="CM1785" s="294"/>
      <c r="CN1785" s="455"/>
      <c r="CO1785" s="294"/>
      <c r="CP1785" s="294"/>
      <c r="CQ1785" s="294"/>
      <c r="CR1785" s="455"/>
      <c r="CS1785" s="289"/>
      <c r="CT1785" s="279"/>
      <c r="CU1785" s="328"/>
      <c r="CV1785" s="328"/>
      <c r="CW1785" s="290"/>
      <c r="CX1785" s="289"/>
      <c r="CY1785" s="279"/>
      <c r="CZ1785" s="328"/>
      <c r="DA1785" s="328"/>
      <c r="DB1785" s="290"/>
      <c r="DC1785" s="289"/>
      <c r="DD1785" s="279"/>
      <c r="DE1785" s="328"/>
      <c r="DF1785" s="328"/>
      <c r="DG1785" s="290"/>
      <c r="DI1785" s="284"/>
      <c r="DP1785" s="165"/>
      <c r="DQ1785" s="165"/>
      <c r="DR1785" s="165"/>
      <c r="ED1785" s="165"/>
      <c r="EE1785" s="165"/>
      <c r="EF1785" s="165"/>
      <c r="EG1785" s="165"/>
      <c r="EH1785" s="166"/>
      <c r="EI1785" s="165"/>
      <c r="EL1785" s="278"/>
      <c r="EM1785" s="278"/>
      <c r="EN1785" s="278"/>
      <c r="EO1785" s="278"/>
      <c r="EP1785" s="278"/>
      <c r="EQ1785" s="278"/>
      <c r="ER1785" s="165"/>
    </row>
    <row r="1786" spans="1:155" ht="13" hidden="1" customHeight="1">
      <c r="A1786" s="160" t="s">
        <v>2003</v>
      </c>
      <c r="C1786" s="160">
        <v>671117</v>
      </c>
      <c r="D1786" s="160">
        <v>29912</v>
      </c>
      <c r="E1786" s="160" t="s">
        <v>2171</v>
      </c>
      <c r="H1786" s="162" t="s">
        <v>2393</v>
      </c>
      <c r="I1786" s="162" t="s">
        <v>1840</v>
      </c>
      <c r="J1786" s="160">
        <v>25</v>
      </c>
      <c r="K1786" s="161">
        <v>4</v>
      </c>
      <c r="AS1786" s="278"/>
      <c r="AT1786" s="278"/>
      <c r="AU1786" s="278"/>
      <c r="AV1786" s="278"/>
      <c r="AW1786" s="278"/>
      <c r="AX1786" s="278"/>
      <c r="AY1786" s="456"/>
      <c r="AZ1786" s="278"/>
      <c r="BA1786" s="278"/>
      <c r="BB1786" s="278"/>
      <c r="BC1786" s="278"/>
      <c r="BD1786" s="164"/>
      <c r="BE1786" s="164"/>
      <c r="BF1786" s="164"/>
      <c r="BG1786" s="164"/>
      <c r="BH1786" s="164"/>
      <c r="BI1786" s="164"/>
      <c r="BJ1786" s="165"/>
      <c r="BK1786" s="164"/>
      <c r="BL1786" s="165"/>
      <c r="BM1786" s="165"/>
      <c r="BN1786" s="165"/>
      <c r="BO1786" s="165"/>
      <c r="BP1786" s="165"/>
      <c r="BQ1786" s="165"/>
      <c r="BR1786" s="165"/>
      <c r="BS1786" s="284"/>
      <c r="BT1786" s="294"/>
      <c r="BU1786" s="294"/>
      <c r="BV1786" s="455"/>
      <c r="BW1786" s="294"/>
      <c r="BX1786" s="294"/>
      <c r="BY1786" s="294"/>
      <c r="BZ1786" s="294"/>
      <c r="CA1786" s="294"/>
      <c r="CB1786" s="455"/>
      <c r="CC1786" s="294"/>
      <c r="CD1786" s="294"/>
      <c r="CE1786" s="294"/>
      <c r="CF1786" s="455"/>
      <c r="CG1786" s="294"/>
      <c r="CH1786" s="294"/>
      <c r="CI1786" s="294"/>
      <c r="CJ1786" s="455"/>
      <c r="CK1786" s="294"/>
      <c r="CL1786" s="294"/>
      <c r="CM1786" s="294"/>
      <c r="CN1786" s="455"/>
      <c r="CO1786" s="294"/>
      <c r="CP1786" s="294"/>
      <c r="CQ1786" s="294"/>
      <c r="CR1786" s="455"/>
      <c r="CS1786" s="289"/>
      <c r="CT1786" s="279"/>
      <c r="CU1786" s="328"/>
      <c r="CV1786" s="328"/>
      <c r="CW1786" s="290"/>
      <c r="CX1786" s="289"/>
      <c r="CY1786" s="279"/>
      <c r="CZ1786" s="328"/>
      <c r="DA1786" s="328"/>
      <c r="DB1786" s="290"/>
      <c r="DC1786" s="289"/>
      <c r="DD1786" s="279"/>
      <c r="DE1786" s="328"/>
      <c r="DF1786" s="328"/>
      <c r="DG1786" s="290"/>
      <c r="DI1786" s="284"/>
      <c r="DP1786" s="165"/>
      <c r="DQ1786" s="165"/>
      <c r="DR1786" s="165"/>
      <c r="ED1786" s="165"/>
      <c r="EE1786" s="165"/>
      <c r="EF1786" s="165"/>
      <c r="EG1786" s="165"/>
      <c r="EH1786" s="166"/>
      <c r="EI1786" s="165"/>
      <c r="EL1786" s="278"/>
      <c r="EM1786" s="278"/>
      <c r="EN1786" s="278"/>
      <c r="EO1786" s="278"/>
      <c r="EP1786" s="278"/>
      <c r="EQ1786" s="278"/>
      <c r="ER1786" s="165"/>
    </row>
    <row r="1787" spans="1:155" ht="13" hidden="1" customHeight="1">
      <c r="A1787" s="160" t="s">
        <v>2003</v>
      </c>
      <c r="C1787" s="160">
        <v>805373</v>
      </c>
      <c r="D1787" s="160">
        <v>31765</v>
      </c>
      <c r="E1787" s="160" t="s">
        <v>555</v>
      </c>
      <c r="H1787" s="162" t="s">
        <v>4164</v>
      </c>
      <c r="I1787" s="162" t="s">
        <v>4155</v>
      </c>
      <c r="J1787" s="160">
        <v>21</v>
      </c>
      <c r="K1787" s="161">
        <v>4</v>
      </c>
      <c r="AS1787" s="278"/>
      <c r="AT1787" s="278"/>
      <c r="AU1787" s="278"/>
      <c r="AV1787" s="278"/>
      <c r="AW1787" s="278"/>
      <c r="AX1787" s="278"/>
      <c r="AY1787" s="456"/>
      <c r="AZ1787" s="278"/>
      <c r="BA1787" s="278"/>
      <c r="BB1787" s="278"/>
      <c r="BC1787" s="278"/>
      <c r="BD1787" s="164"/>
      <c r="BE1787" s="164"/>
      <c r="BF1787" s="164"/>
      <c r="BG1787" s="164"/>
      <c r="BH1787" s="164"/>
      <c r="BI1787" s="164"/>
      <c r="BJ1787" s="165"/>
      <c r="BK1787" s="164"/>
      <c r="BL1787" s="165"/>
      <c r="BM1787" s="165"/>
      <c r="BN1787" s="165"/>
      <c r="BO1787" s="165"/>
      <c r="BP1787" s="165"/>
      <c r="BQ1787" s="165"/>
      <c r="BR1787" s="165"/>
      <c r="BS1787" s="284"/>
      <c r="BT1787" s="294"/>
      <c r="BU1787" s="294"/>
      <c r="BV1787" s="455"/>
      <c r="BW1787" s="294"/>
      <c r="BX1787" s="294"/>
      <c r="BY1787" s="294"/>
      <c r="BZ1787" s="294"/>
      <c r="CA1787" s="294"/>
      <c r="CB1787" s="455"/>
      <c r="CC1787" s="294"/>
      <c r="CD1787" s="294"/>
      <c r="CE1787" s="294"/>
      <c r="CF1787" s="455"/>
      <c r="CG1787" s="294"/>
      <c r="CH1787" s="294"/>
      <c r="CI1787" s="294"/>
      <c r="CJ1787" s="455"/>
      <c r="CK1787" s="294"/>
      <c r="CL1787" s="294"/>
      <c r="CM1787" s="294"/>
      <c r="CN1787" s="455"/>
      <c r="CO1787" s="294"/>
      <c r="CP1787" s="294"/>
      <c r="CQ1787" s="294"/>
      <c r="CR1787" s="455"/>
      <c r="CS1787" s="289"/>
      <c r="CT1787" s="279"/>
      <c r="CU1787" s="328"/>
      <c r="CV1787" s="328"/>
      <c r="CW1787" s="290"/>
      <c r="CX1787" s="289"/>
      <c r="CY1787" s="279"/>
      <c r="CZ1787" s="328"/>
      <c r="DA1787" s="328"/>
      <c r="DB1787" s="290"/>
      <c r="DC1787" s="289"/>
      <c r="DD1787" s="279"/>
      <c r="DE1787" s="328"/>
      <c r="DF1787" s="328"/>
      <c r="DG1787" s="290"/>
      <c r="DI1787" s="284"/>
      <c r="DP1787" s="165"/>
      <c r="DQ1787" s="165"/>
      <c r="DR1787" s="165"/>
      <c r="ED1787" s="165"/>
      <c r="EE1787" s="165"/>
      <c r="EF1787" s="165"/>
      <c r="EG1787" s="165"/>
      <c r="EH1787" s="166"/>
      <c r="EI1787" s="165"/>
      <c r="EL1787" s="278"/>
      <c r="EM1787" s="278"/>
      <c r="EN1787" s="278"/>
      <c r="EO1787" s="278"/>
      <c r="EP1787" s="278"/>
      <c r="EQ1787" s="278"/>
      <c r="ER1787" s="165"/>
    </row>
    <row r="1788" spans="1:155" ht="13" hidden="1" customHeight="1">
      <c r="A1788" s="160" t="s">
        <v>2003</v>
      </c>
      <c r="B1788" s="160">
        <v>9853</v>
      </c>
      <c r="C1788" s="160">
        <v>592273</v>
      </c>
      <c r="D1788" s="160">
        <v>11615</v>
      </c>
      <c r="E1788" s="160" t="s">
        <v>18</v>
      </c>
      <c r="F1788" s="160" t="s">
        <v>18</v>
      </c>
      <c r="H1788" s="168" t="s">
        <v>693</v>
      </c>
      <c r="I1788" s="169" t="s">
        <v>544</v>
      </c>
      <c r="J1788" s="170">
        <v>31</v>
      </c>
      <c r="K1788" s="161">
        <v>5</v>
      </c>
      <c r="L1788" s="161" t="s">
        <v>837</v>
      </c>
      <c r="AS1788" s="278"/>
      <c r="AT1788" s="278"/>
      <c r="AU1788" s="278"/>
      <c r="AV1788" s="278"/>
      <c r="AW1788" s="278"/>
      <c r="AX1788" s="278"/>
      <c r="AY1788" s="456"/>
      <c r="AZ1788" s="278"/>
      <c r="BA1788" s="278"/>
      <c r="BB1788" s="278"/>
      <c r="BC1788" s="278"/>
      <c r="BD1788" s="164"/>
      <c r="BE1788" s="164"/>
      <c r="BF1788" s="164"/>
      <c r="BG1788" s="164"/>
      <c r="BH1788" s="164"/>
      <c r="BI1788" s="164"/>
      <c r="BJ1788" s="165"/>
      <c r="BK1788" s="164"/>
      <c r="BL1788" s="165"/>
      <c r="BM1788" s="165"/>
      <c r="BN1788" s="165"/>
      <c r="BO1788" s="165"/>
      <c r="BP1788" s="165"/>
      <c r="BQ1788" s="165"/>
      <c r="BR1788" s="165"/>
      <c r="BS1788" s="284"/>
      <c r="BT1788" s="294"/>
      <c r="BU1788" s="294"/>
      <c r="BV1788" s="455"/>
      <c r="BW1788" s="294"/>
      <c r="BX1788" s="294"/>
      <c r="BY1788" s="294"/>
      <c r="BZ1788" s="294"/>
      <c r="CA1788" s="294"/>
      <c r="CB1788" s="455"/>
      <c r="CC1788" s="294"/>
      <c r="CD1788" s="294"/>
      <c r="CE1788" s="294"/>
      <c r="CF1788" s="455"/>
      <c r="CG1788" s="294"/>
      <c r="CH1788" s="294"/>
      <c r="CI1788" s="294"/>
      <c r="CJ1788" s="455"/>
      <c r="CK1788" s="294"/>
      <c r="CL1788" s="294"/>
      <c r="CM1788" s="294"/>
      <c r="CN1788" s="455"/>
      <c r="CO1788" s="294"/>
      <c r="CP1788" s="294"/>
      <c r="CQ1788" s="294"/>
      <c r="CR1788" s="455"/>
      <c r="CS1788" s="289"/>
      <c r="CT1788" s="279"/>
      <c r="CU1788" s="328"/>
      <c r="CV1788" s="328"/>
      <c r="CW1788" s="290"/>
      <c r="CX1788" s="289"/>
      <c r="CY1788" s="279"/>
      <c r="CZ1788" s="328"/>
      <c r="DA1788" s="328"/>
      <c r="DB1788" s="290"/>
      <c r="DC1788" s="289"/>
      <c r="DD1788" s="279"/>
      <c r="DE1788" s="328"/>
      <c r="DF1788" s="328"/>
      <c r="DG1788" s="290"/>
      <c r="DH1788" s="294"/>
      <c r="DI1788" s="284"/>
      <c r="DP1788" s="165"/>
      <c r="DQ1788" s="165"/>
      <c r="DR1788" s="165"/>
      <c r="ED1788" s="165"/>
      <c r="EE1788" s="165"/>
      <c r="EF1788" s="165"/>
      <c r="EG1788" s="165"/>
      <c r="EH1788" s="166"/>
      <c r="EI1788" s="165"/>
      <c r="EJ1788" s="164"/>
      <c r="EK1788" s="164"/>
      <c r="EL1788" s="278"/>
      <c r="EM1788" s="278"/>
      <c r="EN1788" s="278"/>
      <c r="EO1788" s="278"/>
      <c r="EP1788" s="278"/>
      <c r="EQ1788" s="278"/>
      <c r="ER1788" s="165"/>
      <c r="ES1788" s="166"/>
      <c r="ET1788" s="166"/>
      <c r="EU1788" s="166"/>
      <c r="EV1788" s="166"/>
      <c r="EW1788" s="166"/>
      <c r="EX1788" s="284"/>
    </row>
    <row r="1789" spans="1:155" ht="13" hidden="1" customHeight="1">
      <c r="A1789" s="160" t="s">
        <v>2003</v>
      </c>
      <c r="B1789" s="160">
        <v>9110</v>
      </c>
      <c r="C1789" s="160">
        <v>593934</v>
      </c>
      <c r="D1789" s="160">
        <v>12164</v>
      </c>
      <c r="E1789" s="160" t="s">
        <v>18</v>
      </c>
      <c r="F1789" s="160" t="s">
        <v>18</v>
      </c>
      <c r="H1789" s="168" t="s">
        <v>85</v>
      </c>
      <c r="I1789" s="169" t="s">
        <v>151</v>
      </c>
      <c r="J1789" s="170">
        <v>31</v>
      </c>
      <c r="K1789" s="161">
        <v>5</v>
      </c>
      <c r="L1789" s="161" t="s">
        <v>837</v>
      </c>
      <c r="AS1789" s="278"/>
      <c r="AT1789" s="278"/>
      <c r="AU1789" s="278"/>
      <c r="AV1789" s="278"/>
      <c r="AW1789" s="278"/>
      <c r="AX1789" s="278"/>
      <c r="AY1789" s="456"/>
      <c r="AZ1789" s="278"/>
      <c r="BA1789" s="278"/>
      <c r="BB1789" s="278"/>
      <c r="BC1789" s="278"/>
      <c r="BD1789" s="164"/>
      <c r="BE1789" s="164"/>
      <c r="BF1789" s="164"/>
      <c r="BG1789" s="164"/>
      <c r="BH1789" s="164"/>
      <c r="BI1789" s="164"/>
      <c r="BJ1789" s="165"/>
      <c r="BK1789" s="164"/>
      <c r="BL1789" s="165"/>
      <c r="BM1789" s="165"/>
      <c r="BN1789" s="165"/>
      <c r="BO1789" s="165"/>
      <c r="BP1789" s="165"/>
      <c r="BQ1789" s="165"/>
      <c r="BR1789" s="165"/>
      <c r="BS1789" s="284"/>
      <c r="BT1789" s="294"/>
      <c r="BU1789" s="294"/>
      <c r="BV1789" s="455"/>
      <c r="BW1789" s="294"/>
      <c r="BX1789" s="294"/>
      <c r="BY1789" s="294"/>
      <c r="BZ1789" s="294"/>
      <c r="CA1789" s="294"/>
      <c r="CB1789" s="455"/>
      <c r="CC1789" s="294"/>
      <c r="CD1789" s="294"/>
      <c r="CE1789" s="294"/>
      <c r="CF1789" s="455"/>
      <c r="CG1789" s="294"/>
      <c r="CH1789" s="294"/>
      <c r="CI1789" s="294"/>
      <c r="CJ1789" s="455"/>
      <c r="CK1789" s="294"/>
      <c r="CL1789" s="294"/>
      <c r="CM1789" s="294"/>
      <c r="CN1789" s="455"/>
      <c r="CO1789" s="294"/>
      <c r="CP1789" s="294"/>
      <c r="CQ1789" s="294"/>
      <c r="CR1789" s="455"/>
      <c r="CS1789" s="289"/>
      <c r="CT1789" s="279"/>
      <c r="CU1789" s="328"/>
      <c r="CV1789" s="328"/>
      <c r="CW1789" s="290"/>
      <c r="CX1789" s="289"/>
      <c r="CY1789" s="279"/>
      <c r="CZ1789" s="328"/>
      <c r="DA1789" s="328"/>
      <c r="DB1789" s="290"/>
      <c r="DC1789" s="289"/>
      <c r="DD1789" s="279"/>
      <c r="DE1789" s="328"/>
      <c r="DF1789" s="328"/>
      <c r="DG1789" s="290"/>
      <c r="DH1789" s="294"/>
      <c r="DI1789" s="284"/>
      <c r="DP1789" s="165"/>
      <c r="DQ1789" s="165"/>
      <c r="DR1789" s="165"/>
      <c r="ED1789" s="165"/>
      <c r="EE1789" s="165"/>
      <c r="EF1789" s="165"/>
      <c r="EG1789" s="165"/>
      <c r="EH1789" s="166"/>
      <c r="EI1789" s="165"/>
      <c r="EJ1789" s="164"/>
      <c r="EK1789" s="164"/>
      <c r="EL1789" s="278"/>
      <c r="EM1789" s="278"/>
      <c r="EN1789" s="278"/>
      <c r="EO1789" s="278"/>
      <c r="EP1789" s="278"/>
      <c r="EQ1789" s="278"/>
      <c r="ER1789" s="165"/>
      <c r="ES1789" s="166"/>
      <c r="ET1789" s="166"/>
      <c r="EU1789" s="166"/>
      <c r="EV1789" s="166"/>
      <c r="EW1789" s="166"/>
      <c r="EX1789" s="284"/>
    </row>
    <row r="1790" spans="1:155" ht="13" hidden="1" customHeight="1">
      <c r="A1790" s="160" t="s">
        <v>2003</v>
      </c>
      <c r="B1790" s="160">
        <v>10999</v>
      </c>
      <c r="C1790" s="160">
        <v>623520</v>
      </c>
      <c r="D1790" s="160">
        <v>14593</v>
      </c>
      <c r="E1790" s="160" t="s">
        <v>129</v>
      </c>
      <c r="F1790" s="160" t="s">
        <v>129</v>
      </c>
      <c r="H1790" s="168" t="s">
        <v>1150</v>
      </c>
      <c r="I1790" s="169" t="s">
        <v>617</v>
      </c>
      <c r="J1790" s="170">
        <v>31</v>
      </c>
      <c r="K1790" s="161">
        <v>5</v>
      </c>
      <c r="L1790" s="161" t="s">
        <v>837</v>
      </c>
      <c r="AS1790" s="278"/>
      <c r="AT1790" s="278"/>
      <c r="AU1790" s="278"/>
      <c r="AV1790" s="278"/>
      <c r="AW1790" s="278"/>
      <c r="AX1790" s="278"/>
      <c r="AY1790" s="456"/>
      <c r="AZ1790" s="278"/>
      <c r="BA1790" s="278"/>
      <c r="BB1790" s="278"/>
      <c r="BC1790" s="278"/>
      <c r="BD1790" s="164"/>
      <c r="BE1790" s="164"/>
      <c r="BF1790" s="164"/>
      <c r="BG1790" s="164"/>
      <c r="BH1790" s="164"/>
      <c r="BI1790" s="164"/>
      <c r="BJ1790" s="165"/>
      <c r="BK1790" s="164"/>
      <c r="BL1790" s="165"/>
      <c r="BM1790" s="165"/>
      <c r="BN1790" s="165"/>
      <c r="BO1790" s="165"/>
      <c r="BP1790" s="165"/>
      <c r="BQ1790" s="165"/>
      <c r="BR1790" s="165"/>
      <c r="BS1790" s="284"/>
      <c r="BT1790" s="294"/>
      <c r="BU1790" s="294"/>
      <c r="BV1790" s="455"/>
      <c r="BW1790" s="294"/>
      <c r="BX1790" s="294"/>
      <c r="BY1790" s="294"/>
      <c r="BZ1790" s="294"/>
      <c r="CA1790" s="294"/>
      <c r="CB1790" s="455"/>
      <c r="CC1790" s="294"/>
      <c r="CD1790" s="294"/>
      <c r="CE1790" s="294"/>
      <c r="CF1790" s="455"/>
      <c r="CG1790" s="294"/>
      <c r="CH1790" s="294"/>
      <c r="CI1790" s="294"/>
      <c r="CJ1790" s="455"/>
      <c r="CK1790" s="294"/>
      <c r="CL1790" s="294"/>
      <c r="CM1790" s="294"/>
      <c r="CN1790" s="455"/>
      <c r="CO1790" s="294"/>
      <c r="CP1790" s="294"/>
      <c r="CQ1790" s="294"/>
      <c r="CR1790" s="455"/>
      <c r="CS1790" s="289"/>
      <c r="CT1790" s="279"/>
      <c r="CU1790" s="328"/>
      <c r="CV1790" s="328"/>
      <c r="CW1790" s="290"/>
      <c r="CX1790" s="289"/>
      <c r="CY1790" s="279"/>
      <c r="CZ1790" s="328"/>
      <c r="DA1790" s="328"/>
      <c r="DB1790" s="290"/>
      <c r="DC1790" s="289"/>
      <c r="DD1790" s="279"/>
      <c r="DE1790" s="328"/>
      <c r="DF1790" s="328"/>
      <c r="DG1790" s="290"/>
      <c r="DH1790" s="294"/>
      <c r="DI1790" s="284"/>
      <c r="DP1790" s="165"/>
      <c r="DQ1790" s="165"/>
      <c r="DR1790" s="165"/>
      <c r="ED1790" s="165"/>
      <c r="EE1790" s="165"/>
      <c r="EF1790" s="165"/>
      <c r="EG1790" s="165"/>
      <c r="EH1790" s="166"/>
      <c r="EI1790" s="165"/>
      <c r="EJ1790" s="164"/>
      <c r="EK1790" s="164"/>
      <c r="EL1790" s="278"/>
      <c r="EM1790" s="278"/>
      <c r="EN1790" s="278"/>
      <c r="EO1790" s="278"/>
      <c r="EP1790" s="278"/>
      <c r="EQ1790" s="278"/>
      <c r="ER1790" s="165"/>
      <c r="ES1790" s="166"/>
      <c r="ET1790" s="166"/>
      <c r="EU1790" s="166"/>
      <c r="EV1790" s="166"/>
      <c r="EW1790" s="166"/>
      <c r="EX1790" s="284"/>
    </row>
    <row r="1791" spans="1:155" ht="13" hidden="1" customHeight="1">
      <c r="A1791" s="160" t="s">
        <v>2003</v>
      </c>
      <c r="B1791" s="160">
        <v>11651</v>
      </c>
      <c r="C1791" s="160">
        <v>664901</v>
      </c>
      <c r="D1791" s="160">
        <v>18889</v>
      </c>
      <c r="E1791" s="160" t="s">
        <v>164</v>
      </c>
      <c r="F1791" s="160" t="s">
        <v>164</v>
      </c>
      <c r="H1791" s="162" t="s">
        <v>1812</v>
      </c>
      <c r="I1791" s="162" t="s">
        <v>146</v>
      </c>
      <c r="J1791" s="161">
        <v>30</v>
      </c>
      <c r="K1791" s="161">
        <v>5</v>
      </c>
      <c r="L1791" s="161" t="s">
        <v>837</v>
      </c>
      <c r="AS1791" s="278"/>
      <c r="AT1791" s="278"/>
      <c r="AU1791" s="278"/>
      <c r="AV1791" s="278"/>
      <c r="AW1791" s="278"/>
      <c r="AX1791" s="278"/>
      <c r="AY1791" s="456"/>
      <c r="AZ1791" s="278"/>
      <c r="BA1791" s="278"/>
      <c r="BB1791" s="278"/>
      <c r="BC1791" s="278"/>
      <c r="BD1791" s="164"/>
      <c r="BE1791" s="164"/>
      <c r="BF1791" s="164"/>
      <c r="BG1791" s="164"/>
      <c r="BH1791" s="164"/>
      <c r="BI1791" s="164"/>
      <c r="BJ1791" s="165"/>
      <c r="BK1791" s="164"/>
      <c r="BL1791" s="165"/>
      <c r="BM1791" s="165"/>
      <c r="BN1791" s="165"/>
      <c r="BO1791" s="165"/>
      <c r="BP1791" s="165"/>
      <c r="BQ1791" s="165"/>
      <c r="BR1791" s="165"/>
      <c r="BS1791" s="284"/>
      <c r="BT1791" s="294"/>
      <c r="BU1791" s="294"/>
      <c r="BV1791" s="455"/>
      <c r="BW1791" s="294"/>
      <c r="BX1791" s="294"/>
      <c r="BY1791" s="294"/>
      <c r="BZ1791" s="294"/>
      <c r="CA1791" s="294"/>
      <c r="CB1791" s="455"/>
      <c r="CC1791" s="294"/>
      <c r="CD1791" s="294"/>
      <c r="CE1791" s="294"/>
      <c r="CF1791" s="455"/>
      <c r="CG1791" s="294"/>
      <c r="CH1791" s="294"/>
      <c r="CI1791" s="294"/>
      <c r="CJ1791" s="455"/>
      <c r="CK1791" s="294"/>
      <c r="CL1791" s="294"/>
      <c r="CM1791" s="294"/>
      <c r="CN1791" s="455"/>
      <c r="CO1791" s="294"/>
      <c r="CP1791" s="294"/>
      <c r="CQ1791" s="294"/>
      <c r="CR1791" s="455"/>
      <c r="CS1791" s="289"/>
      <c r="CT1791" s="279"/>
      <c r="CU1791" s="328"/>
      <c r="CV1791" s="328"/>
      <c r="CW1791" s="290"/>
      <c r="CX1791" s="289"/>
      <c r="CY1791" s="279"/>
      <c r="CZ1791" s="328"/>
      <c r="DA1791" s="328"/>
      <c r="DB1791" s="290"/>
      <c r="DC1791" s="289"/>
      <c r="DD1791" s="279"/>
      <c r="DE1791" s="328"/>
      <c r="DF1791" s="328"/>
      <c r="DG1791" s="290"/>
      <c r="DH1791" s="294"/>
      <c r="DI1791" s="284"/>
      <c r="DP1791" s="165"/>
      <c r="DQ1791" s="165"/>
      <c r="DR1791" s="165"/>
      <c r="ED1791" s="165"/>
      <c r="EE1791" s="165"/>
      <c r="EF1791" s="165"/>
      <c r="EG1791" s="165"/>
      <c r="EH1791" s="166"/>
      <c r="EI1791" s="165"/>
      <c r="EJ1791" s="164"/>
      <c r="EK1791" s="164"/>
      <c r="EL1791" s="278"/>
      <c r="EM1791" s="278"/>
      <c r="EN1791" s="278"/>
      <c r="EO1791" s="278"/>
      <c r="EP1791" s="278"/>
      <c r="EQ1791" s="278"/>
      <c r="ER1791" s="165"/>
      <c r="ES1791" s="166"/>
      <c r="ET1791" s="166"/>
      <c r="EU1791" s="166"/>
      <c r="EV1791" s="166"/>
      <c r="EW1791" s="166"/>
      <c r="EX1791" s="284"/>
      <c r="EY1791" s="459"/>
    </row>
    <row r="1792" spans="1:155" ht="13" hidden="1" customHeight="1">
      <c r="A1792" s="160" t="s">
        <v>2003</v>
      </c>
      <c r="B1792" s="160">
        <v>13034</v>
      </c>
      <c r="C1792" s="160">
        <v>669137</v>
      </c>
      <c r="D1792" s="160">
        <v>19292</v>
      </c>
      <c r="E1792" s="160" t="s">
        <v>354</v>
      </c>
      <c r="F1792" s="160" t="s">
        <v>354</v>
      </c>
      <c r="H1792" s="162" t="s">
        <v>484</v>
      </c>
      <c r="I1792" s="162" t="s">
        <v>3968</v>
      </c>
      <c r="J1792" s="160">
        <v>29</v>
      </c>
      <c r="K1792" s="161">
        <v>5</v>
      </c>
      <c r="L1792" s="161" t="s">
        <v>837</v>
      </c>
      <c r="AS1792" s="278"/>
      <c r="AT1792" s="278"/>
      <c r="AU1792" s="278"/>
      <c r="AV1792" s="278"/>
      <c r="AW1792" s="278"/>
      <c r="AX1792" s="278"/>
      <c r="AY1792" s="456"/>
      <c r="AZ1792" s="278"/>
      <c r="BA1792" s="278"/>
      <c r="BB1792" s="278"/>
      <c r="BC1792" s="278"/>
      <c r="BD1792" s="164"/>
      <c r="BE1792" s="164"/>
      <c r="BF1792" s="164"/>
      <c r="BG1792" s="164"/>
      <c r="BH1792" s="164"/>
      <c r="BI1792" s="164"/>
      <c r="BJ1792" s="165"/>
      <c r="BK1792" s="164"/>
      <c r="BL1792" s="165"/>
      <c r="BM1792" s="165"/>
      <c r="BN1792" s="165"/>
      <c r="BO1792" s="165"/>
      <c r="BP1792" s="165"/>
      <c r="BQ1792" s="165"/>
      <c r="BR1792" s="165"/>
      <c r="BS1792" s="284"/>
      <c r="BT1792" s="294"/>
      <c r="BU1792" s="294"/>
      <c r="BV1792" s="455"/>
      <c r="BW1792" s="294"/>
      <c r="BX1792" s="294"/>
      <c r="BY1792" s="294"/>
      <c r="BZ1792" s="294"/>
      <c r="CA1792" s="294"/>
      <c r="CB1792" s="455"/>
      <c r="CC1792" s="294"/>
      <c r="CD1792" s="294"/>
      <c r="CE1792" s="294"/>
      <c r="CF1792" s="455"/>
      <c r="CG1792" s="294"/>
      <c r="CH1792" s="294"/>
      <c r="CI1792" s="294"/>
      <c r="CJ1792" s="455"/>
      <c r="CK1792" s="294"/>
      <c r="CL1792" s="294"/>
      <c r="CM1792" s="294"/>
      <c r="CN1792" s="455"/>
      <c r="CO1792" s="294"/>
      <c r="CP1792" s="294"/>
      <c r="CQ1792" s="294"/>
      <c r="CR1792" s="455"/>
      <c r="CS1792" s="289"/>
      <c r="CT1792" s="279"/>
      <c r="CU1792" s="328"/>
      <c r="CV1792" s="328"/>
      <c r="CW1792" s="290"/>
      <c r="CX1792" s="289"/>
      <c r="CY1792" s="279"/>
      <c r="CZ1792" s="328"/>
      <c r="DA1792" s="328"/>
      <c r="DB1792" s="290"/>
      <c r="DC1792" s="289"/>
      <c r="DD1792" s="279"/>
      <c r="DE1792" s="328"/>
      <c r="DF1792" s="328"/>
      <c r="DG1792" s="290"/>
      <c r="DI1792" s="284"/>
      <c r="DP1792" s="165"/>
      <c r="DQ1792" s="165"/>
      <c r="DR1792" s="165"/>
      <c r="ED1792" s="165"/>
      <c r="EE1792" s="165"/>
      <c r="EF1792" s="165"/>
      <c r="EG1792" s="165"/>
      <c r="EH1792" s="166"/>
      <c r="EI1792" s="165"/>
      <c r="EL1792" s="278"/>
      <c r="EM1792" s="278"/>
      <c r="EN1792" s="278"/>
      <c r="EO1792" s="278"/>
      <c r="EP1792" s="278"/>
      <c r="EQ1792" s="278"/>
      <c r="ER1792" s="165"/>
    </row>
    <row r="1793" spans="1:154" ht="13" hidden="1" customHeight="1">
      <c r="A1793" s="160" t="s">
        <v>2003</v>
      </c>
      <c r="B1793" s="160">
        <v>12819</v>
      </c>
      <c r="C1793" s="160">
        <v>621545</v>
      </c>
      <c r="D1793" s="160">
        <v>19788</v>
      </c>
      <c r="E1793" s="160" t="s">
        <v>164</v>
      </c>
      <c r="F1793" s="160" t="s">
        <v>164</v>
      </c>
      <c r="H1793" s="162" t="s">
        <v>3390</v>
      </c>
      <c r="I1793" s="162" t="s">
        <v>174</v>
      </c>
      <c r="J1793" s="160">
        <v>30</v>
      </c>
      <c r="K1793" s="161">
        <v>5</v>
      </c>
      <c r="L1793" s="161" t="s">
        <v>837</v>
      </c>
      <c r="AS1793" s="278"/>
      <c r="AT1793" s="278"/>
      <c r="AU1793" s="278"/>
      <c r="AV1793" s="278"/>
      <c r="AW1793" s="278"/>
      <c r="AX1793" s="278"/>
      <c r="AY1793" s="456"/>
      <c r="AZ1793" s="278"/>
      <c r="BA1793" s="278"/>
      <c r="BB1793" s="278"/>
      <c r="BC1793" s="278"/>
      <c r="BD1793" s="164"/>
      <c r="BE1793" s="164"/>
      <c r="BF1793" s="164"/>
      <c r="BG1793" s="164"/>
      <c r="BH1793" s="164"/>
      <c r="BI1793" s="164"/>
      <c r="BJ1793" s="165"/>
      <c r="BK1793" s="164"/>
      <c r="BL1793" s="165"/>
      <c r="BM1793" s="165"/>
      <c r="BN1793" s="165"/>
      <c r="BO1793" s="165"/>
      <c r="BP1793" s="165"/>
      <c r="BQ1793" s="165"/>
      <c r="BR1793" s="165"/>
      <c r="BS1793" s="284"/>
      <c r="BT1793" s="294"/>
      <c r="BU1793" s="294"/>
      <c r="BV1793" s="455"/>
      <c r="BW1793" s="294"/>
      <c r="BX1793" s="294"/>
      <c r="BY1793" s="294"/>
      <c r="BZ1793" s="294"/>
      <c r="CA1793" s="294"/>
      <c r="CB1793" s="455"/>
      <c r="CC1793" s="294"/>
      <c r="CD1793" s="294"/>
      <c r="CE1793" s="294"/>
      <c r="CF1793" s="455"/>
      <c r="CG1793" s="294"/>
      <c r="CH1793" s="294"/>
      <c r="CI1793" s="294"/>
      <c r="CJ1793" s="455"/>
      <c r="CK1793" s="294"/>
      <c r="CL1793" s="294"/>
      <c r="CM1793" s="294"/>
      <c r="CN1793" s="455"/>
      <c r="CO1793" s="294"/>
      <c r="CP1793" s="294"/>
      <c r="CQ1793" s="294"/>
      <c r="CR1793" s="455"/>
      <c r="CS1793" s="289"/>
      <c r="CT1793" s="279"/>
      <c r="CU1793" s="328"/>
      <c r="CV1793" s="328"/>
      <c r="CW1793" s="290"/>
      <c r="CX1793" s="289"/>
      <c r="CY1793" s="279"/>
      <c r="CZ1793" s="328"/>
      <c r="DA1793" s="328"/>
      <c r="DB1793" s="290"/>
      <c r="DC1793" s="289"/>
      <c r="DD1793" s="279"/>
      <c r="DE1793" s="328"/>
      <c r="DF1793" s="328"/>
      <c r="DG1793" s="290"/>
      <c r="DH1793" s="294"/>
      <c r="DI1793" s="284"/>
      <c r="DP1793" s="165"/>
      <c r="DQ1793" s="165"/>
      <c r="DR1793" s="165"/>
      <c r="ED1793" s="165"/>
      <c r="EE1793" s="165"/>
      <c r="EF1793" s="165"/>
      <c r="EG1793" s="165"/>
      <c r="EH1793" s="166"/>
      <c r="EI1793" s="165"/>
      <c r="EJ1793" s="164"/>
      <c r="EK1793" s="164"/>
      <c r="EL1793" s="278"/>
      <c r="EM1793" s="278"/>
      <c r="EN1793" s="278"/>
      <c r="EO1793" s="278"/>
      <c r="EP1793" s="278"/>
      <c r="EQ1793" s="278"/>
      <c r="ER1793" s="165"/>
      <c r="ES1793" s="166"/>
      <c r="ET1793" s="166"/>
      <c r="EU1793" s="166"/>
      <c r="EV1793" s="166"/>
      <c r="EW1793" s="166"/>
      <c r="EX1793" s="284"/>
    </row>
    <row r="1794" spans="1:154" ht="13" hidden="1" customHeight="1">
      <c r="A1794" s="160" t="s">
        <v>2003</v>
      </c>
      <c r="B1794" s="160">
        <v>11306</v>
      </c>
      <c r="C1794" s="160">
        <v>663611</v>
      </c>
      <c r="D1794" s="160">
        <v>20521</v>
      </c>
      <c r="E1794" s="160" t="s">
        <v>129</v>
      </c>
      <c r="F1794" s="160" t="s">
        <v>129</v>
      </c>
      <c r="H1794" s="162" t="s">
        <v>1791</v>
      </c>
      <c r="I1794" s="162" t="s">
        <v>220</v>
      </c>
      <c r="J1794" s="161">
        <v>27</v>
      </c>
      <c r="K1794" s="161">
        <v>5</v>
      </c>
      <c r="L1794" s="161" t="s">
        <v>837</v>
      </c>
      <c r="AS1794" s="278"/>
      <c r="AT1794" s="278"/>
      <c r="AU1794" s="278"/>
      <c r="AV1794" s="278"/>
      <c r="AW1794" s="278"/>
      <c r="AX1794" s="278"/>
      <c r="AY1794" s="456"/>
      <c r="AZ1794" s="278"/>
      <c r="BA1794" s="278"/>
      <c r="BB1794" s="278"/>
      <c r="BC1794" s="278"/>
      <c r="BD1794" s="164"/>
      <c r="BE1794" s="164"/>
      <c r="BF1794" s="164"/>
      <c r="BG1794" s="164"/>
      <c r="BH1794" s="164"/>
      <c r="BI1794" s="164"/>
      <c r="BJ1794" s="165"/>
      <c r="BK1794" s="164"/>
      <c r="BL1794" s="165"/>
      <c r="BM1794" s="165"/>
      <c r="BN1794" s="165"/>
      <c r="BO1794" s="165"/>
      <c r="BP1794" s="165"/>
      <c r="BQ1794" s="165"/>
      <c r="BR1794" s="165"/>
      <c r="BS1794" s="284"/>
      <c r="BT1794" s="294"/>
      <c r="BU1794" s="294"/>
      <c r="BV1794" s="455"/>
      <c r="BW1794" s="294"/>
      <c r="BX1794" s="294"/>
      <c r="BY1794" s="294"/>
      <c r="BZ1794" s="294"/>
      <c r="CA1794" s="294"/>
      <c r="CB1794" s="455"/>
      <c r="CC1794" s="294"/>
      <c r="CD1794" s="294"/>
      <c r="CE1794" s="294"/>
      <c r="CF1794" s="455"/>
      <c r="CG1794" s="294"/>
      <c r="CH1794" s="294"/>
      <c r="CI1794" s="294"/>
      <c r="CJ1794" s="455"/>
      <c r="CK1794" s="294"/>
      <c r="CL1794" s="294"/>
      <c r="CM1794" s="294"/>
      <c r="CN1794" s="455"/>
      <c r="CO1794" s="294"/>
      <c r="CP1794" s="294"/>
      <c r="CQ1794" s="294"/>
      <c r="CR1794" s="455"/>
      <c r="CS1794" s="289"/>
      <c r="CT1794" s="279"/>
      <c r="CU1794" s="328"/>
      <c r="CV1794" s="328"/>
      <c r="CW1794" s="290"/>
      <c r="CX1794" s="289"/>
      <c r="CY1794" s="279"/>
      <c r="CZ1794" s="328"/>
      <c r="DA1794" s="328"/>
      <c r="DB1794" s="290"/>
      <c r="DC1794" s="289"/>
      <c r="DD1794" s="279"/>
      <c r="DE1794" s="328"/>
      <c r="DF1794" s="328"/>
      <c r="DG1794" s="290"/>
      <c r="DH1794" s="294"/>
      <c r="DI1794" s="284"/>
      <c r="DP1794" s="165"/>
      <c r="DQ1794" s="165"/>
      <c r="DR1794" s="165"/>
      <c r="ED1794" s="165"/>
      <c r="EE1794" s="165"/>
      <c r="EF1794" s="165"/>
      <c r="EG1794" s="165"/>
      <c r="EH1794" s="166"/>
      <c r="EI1794" s="165"/>
      <c r="EJ1794" s="164"/>
      <c r="EK1794" s="164"/>
      <c r="EL1794" s="278"/>
      <c r="EM1794" s="278"/>
      <c r="EN1794" s="278"/>
      <c r="EO1794" s="278"/>
      <c r="EP1794" s="278"/>
      <c r="EQ1794" s="278"/>
      <c r="ER1794" s="165"/>
      <c r="ES1794" s="166"/>
      <c r="ET1794" s="166"/>
      <c r="EU1794" s="166"/>
      <c r="EV1794" s="166"/>
      <c r="EW1794" s="166"/>
      <c r="EX1794" s="284"/>
    </row>
    <row r="1795" spans="1:154" ht="13" hidden="1" customHeight="1">
      <c r="A1795" s="160" t="s">
        <v>2003</v>
      </c>
      <c r="B1795" s="160">
        <v>12417</v>
      </c>
      <c r="C1795" s="160">
        <v>682868</v>
      </c>
      <c r="D1795" s="160">
        <v>25621</v>
      </c>
      <c r="E1795" s="160" t="s">
        <v>164</v>
      </c>
      <c r="F1795" s="160" t="s">
        <v>164</v>
      </c>
      <c r="H1795" s="162" t="s">
        <v>142</v>
      </c>
      <c r="I1795" s="162" t="s">
        <v>577</v>
      </c>
      <c r="J1795" s="160">
        <v>22</v>
      </c>
      <c r="K1795" s="161">
        <v>5</v>
      </c>
      <c r="L1795" s="161" t="s">
        <v>837</v>
      </c>
      <c r="AS1795" s="278"/>
      <c r="AT1795" s="278"/>
      <c r="AU1795" s="278"/>
      <c r="AV1795" s="278"/>
      <c r="AW1795" s="278"/>
      <c r="AX1795" s="278"/>
      <c r="AY1795" s="456"/>
      <c r="AZ1795" s="278"/>
      <c r="BA1795" s="278"/>
      <c r="BB1795" s="278"/>
      <c r="BC1795" s="278"/>
      <c r="BD1795" s="164"/>
      <c r="BE1795" s="164"/>
      <c r="BF1795" s="164"/>
      <c r="BG1795" s="164"/>
      <c r="BH1795" s="164"/>
      <c r="BI1795" s="164"/>
      <c r="BJ1795" s="165"/>
      <c r="BK1795" s="164"/>
      <c r="BL1795" s="165"/>
      <c r="BM1795" s="165"/>
      <c r="BN1795" s="165"/>
      <c r="BO1795" s="165"/>
      <c r="BP1795" s="165"/>
      <c r="BQ1795" s="165"/>
      <c r="BR1795" s="165"/>
      <c r="BS1795" s="284"/>
      <c r="BT1795" s="294"/>
      <c r="BU1795" s="294"/>
      <c r="BV1795" s="455"/>
      <c r="BW1795" s="294"/>
      <c r="BX1795" s="294"/>
      <c r="BY1795" s="294"/>
      <c r="BZ1795" s="294"/>
      <c r="CA1795" s="294"/>
      <c r="CB1795" s="455"/>
      <c r="CC1795" s="294"/>
      <c r="CD1795" s="294"/>
      <c r="CE1795" s="294"/>
      <c r="CF1795" s="455"/>
      <c r="CG1795" s="294"/>
      <c r="CH1795" s="294"/>
      <c r="CI1795" s="294"/>
      <c r="CJ1795" s="455"/>
      <c r="CK1795" s="294"/>
      <c r="CL1795" s="294"/>
      <c r="CM1795" s="294"/>
      <c r="CN1795" s="455"/>
      <c r="CO1795" s="294"/>
      <c r="CP1795" s="294"/>
      <c r="CQ1795" s="294"/>
      <c r="CR1795" s="455"/>
      <c r="CS1795" s="289"/>
      <c r="CT1795" s="279"/>
      <c r="CU1795" s="328"/>
      <c r="CV1795" s="328"/>
      <c r="CW1795" s="290"/>
      <c r="CX1795" s="289"/>
      <c r="CY1795" s="279"/>
      <c r="CZ1795" s="328"/>
      <c r="DA1795" s="328"/>
      <c r="DB1795" s="290"/>
      <c r="DC1795" s="289"/>
      <c r="DD1795" s="279"/>
      <c r="DE1795" s="328"/>
      <c r="DF1795" s="328"/>
      <c r="DG1795" s="290"/>
      <c r="DI1795" s="284"/>
      <c r="DP1795" s="165"/>
      <c r="DQ1795" s="165"/>
      <c r="DR1795" s="165"/>
      <c r="ED1795" s="165"/>
      <c r="EE1795" s="165"/>
      <c r="EF1795" s="165"/>
      <c r="EG1795" s="165"/>
      <c r="EH1795" s="166"/>
      <c r="EI1795" s="165"/>
      <c r="EL1795" s="278"/>
      <c r="EM1795" s="278"/>
      <c r="EN1795" s="278"/>
      <c r="EO1795" s="278"/>
      <c r="EP1795" s="278"/>
      <c r="EQ1795" s="278"/>
      <c r="ER1795" s="165"/>
    </row>
    <row r="1796" spans="1:154" ht="13" hidden="1" customHeight="1">
      <c r="A1796" s="160" t="s">
        <v>2003</v>
      </c>
      <c r="B1796" s="160">
        <v>12906</v>
      </c>
      <c r="C1796" s="160">
        <v>687231</v>
      </c>
      <c r="D1796" s="160">
        <v>26224</v>
      </c>
      <c r="E1796" s="160" t="s">
        <v>354</v>
      </c>
      <c r="F1796" s="160" t="s">
        <v>354</v>
      </c>
      <c r="H1796" s="162" t="s">
        <v>4085</v>
      </c>
      <c r="I1796" s="162" t="s">
        <v>4084</v>
      </c>
      <c r="J1796" s="160">
        <v>22</v>
      </c>
      <c r="K1796" s="161">
        <v>5</v>
      </c>
      <c r="L1796" s="161" t="s">
        <v>837</v>
      </c>
      <c r="AS1796" s="278"/>
      <c r="AT1796" s="278"/>
      <c r="AU1796" s="278"/>
      <c r="AV1796" s="278"/>
      <c r="AW1796" s="278"/>
      <c r="AX1796" s="278"/>
      <c r="AY1796" s="456"/>
      <c r="AZ1796" s="278"/>
      <c r="BA1796" s="278"/>
      <c r="BB1796" s="278"/>
      <c r="BC1796" s="278"/>
      <c r="BD1796" s="164"/>
      <c r="BE1796" s="164"/>
      <c r="BF1796" s="164"/>
      <c r="BG1796" s="164"/>
      <c r="BH1796" s="164"/>
      <c r="BI1796" s="164"/>
      <c r="BJ1796" s="165"/>
      <c r="BK1796" s="164"/>
      <c r="BL1796" s="165"/>
      <c r="BM1796" s="165"/>
      <c r="BN1796" s="165"/>
      <c r="BO1796" s="165"/>
      <c r="BP1796" s="165"/>
      <c r="BQ1796" s="165"/>
      <c r="BR1796" s="165"/>
      <c r="BS1796" s="284"/>
      <c r="BT1796" s="294"/>
      <c r="BU1796" s="294"/>
      <c r="BV1796" s="455"/>
      <c r="BW1796" s="294"/>
      <c r="BX1796" s="294"/>
      <c r="BY1796" s="294"/>
      <c r="BZ1796" s="294"/>
      <c r="CA1796" s="294"/>
      <c r="CB1796" s="455"/>
      <c r="CC1796" s="294"/>
      <c r="CD1796" s="294"/>
      <c r="CE1796" s="294"/>
      <c r="CF1796" s="455"/>
      <c r="CG1796" s="294"/>
      <c r="CH1796" s="294"/>
      <c r="CI1796" s="294"/>
      <c r="CJ1796" s="455"/>
      <c r="CK1796" s="294"/>
      <c r="CL1796" s="294"/>
      <c r="CM1796" s="294"/>
      <c r="CN1796" s="455"/>
      <c r="CO1796" s="294"/>
      <c r="CP1796" s="294"/>
      <c r="CQ1796" s="294"/>
      <c r="CR1796" s="455"/>
      <c r="CS1796" s="289"/>
      <c r="CT1796" s="279"/>
      <c r="CU1796" s="328"/>
      <c r="CV1796" s="328"/>
      <c r="CW1796" s="290"/>
      <c r="CX1796" s="289"/>
      <c r="CY1796" s="279"/>
      <c r="CZ1796" s="328"/>
      <c r="DA1796" s="328"/>
      <c r="DB1796" s="290"/>
      <c r="DC1796" s="289"/>
      <c r="DD1796" s="279"/>
      <c r="DE1796" s="328"/>
      <c r="DF1796" s="328"/>
      <c r="DG1796" s="290"/>
      <c r="DI1796" s="284"/>
      <c r="DP1796" s="165"/>
      <c r="DQ1796" s="165"/>
      <c r="DR1796" s="165"/>
      <c r="ED1796" s="165"/>
      <c r="EE1796" s="165"/>
      <c r="EF1796" s="165"/>
      <c r="EG1796" s="165"/>
      <c r="EH1796" s="166"/>
      <c r="EI1796" s="165"/>
      <c r="EL1796" s="278"/>
      <c r="EM1796" s="278"/>
      <c r="EN1796" s="278"/>
      <c r="EO1796" s="278"/>
      <c r="EP1796" s="278"/>
      <c r="EQ1796" s="278"/>
      <c r="ER1796" s="165"/>
    </row>
    <row r="1797" spans="1:154" ht="13" hidden="1" customHeight="1">
      <c r="A1797" s="160" t="s">
        <v>2003</v>
      </c>
      <c r="B1797" s="160">
        <v>11852</v>
      </c>
      <c r="C1797" s="160">
        <v>673995</v>
      </c>
      <c r="D1797" s="160">
        <v>26469</v>
      </c>
      <c r="E1797" s="160" t="s">
        <v>14</v>
      </c>
      <c r="F1797" s="160" t="s">
        <v>14</v>
      </c>
      <c r="H1797" s="162" t="s">
        <v>3999</v>
      </c>
      <c r="I1797" s="162" t="s">
        <v>262</v>
      </c>
      <c r="J1797" s="160">
        <v>27</v>
      </c>
      <c r="K1797" s="161">
        <v>5</v>
      </c>
      <c r="L1797" s="161" t="s">
        <v>837</v>
      </c>
      <c r="AS1797" s="278"/>
      <c r="AT1797" s="278"/>
      <c r="AU1797" s="278"/>
      <c r="AV1797" s="278"/>
      <c r="AW1797" s="278"/>
      <c r="AX1797" s="278"/>
      <c r="AY1797" s="456"/>
      <c r="AZ1797" s="278"/>
      <c r="BA1797" s="278"/>
      <c r="BB1797" s="278"/>
      <c r="BC1797" s="278"/>
      <c r="BD1797" s="164"/>
      <c r="BE1797" s="164"/>
      <c r="BF1797" s="164"/>
      <c r="BG1797" s="164"/>
      <c r="BH1797" s="164"/>
      <c r="BI1797" s="164"/>
      <c r="BJ1797" s="165"/>
      <c r="BK1797" s="164"/>
      <c r="BL1797" s="165"/>
      <c r="BM1797" s="165"/>
      <c r="BN1797" s="165"/>
      <c r="BO1797" s="165"/>
      <c r="BP1797" s="165"/>
      <c r="BQ1797" s="165"/>
      <c r="BR1797" s="165"/>
      <c r="BS1797" s="284"/>
      <c r="BT1797" s="294"/>
      <c r="BU1797" s="294"/>
      <c r="BV1797" s="455"/>
      <c r="BW1797" s="294"/>
      <c r="BX1797" s="294"/>
      <c r="BY1797" s="294"/>
      <c r="BZ1797" s="294"/>
      <c r="CA1797" s="294"/>
      <c r="CB1797" s="455"/>
      <c r="CC1797" s="294"/>
      <c r="CD1797" s="294"/>
      <c r="CE1797" s="294"/>
      <c r="CF1797" s="455"/>
      <c r="CG1797" s="294"/>
      <c r="CH1797" s="294"/>
      <c r="CI1797" s="294"/>
      <c r="CJ1797" s="455"/>
      <c r="CK1797" s="294"/>
      <c r="CL1797" s="294"/>
      <c r="CM1797" s="294"/>
      <c r="CN1797" s="455"/>
      <c r="CO1797" s="294"/>
      <c r="CP1797" s="294"/>
      <c r="CQ1797" s="294"/>
      <c r="CR1797" s="455"/>
      <c r="CS1797" s="289"/>
      <c r="CT1797" s="279"/>
      <c r="CU1797" s="328"/>
      <c r="CV1797" s="328"/>
      <c r="CW1797" s="290"/>
      <c r="CX1797" s="289"/>
      <c r="CY1797" s="279"/>
      <c r="CZ1797" s="328"/>
      <c r="DA1797" s="328"/>
      <c r="DB1797" s="290"/>
      <c r="DC1797" s="289"/>
      <c r="DD1797" s="279"/>
      <c r="DE1797" s="328"/>
      <c r="DF1797" s="328"/>
      <c r="DG1797" s="290"/>
      <c r="DI1797" s="284"/>
      <c r="DP1797" s="165"/>
      <c r="DQ1797" s="165"/>
      <c r="DR1797" s="165"/>
      <c r="ED1797" s="165"/>
      <c r="EE1797" s="165"/>
      <c r="EF1797" s="165"/>
      <c r="EG1797" s="165"/>
      <c r="EH1797" s="166"/>
      <c r="EI1797" s="165"/>
      <c r="EL1797" s="278"/>
      <c r="EM1797" s="278"/>
      <c r="EN1797" s="278"/>
      <c r="EO1797" s="278"/>
      <c r="EP1797" s="278"/>
      <c r="EQ1797" s="278"/>
      <c r="ER1797" s="165"/>
    </row>
    <row r="1798" spans="1:154" ht="13" hidden="1" customHeight="1">
      <c r="A1798" s="160" t="s">
        <v>2003</v>
      </c>
      <c r="B1798" s="160">
        <v>13008</v>
      </c>
      <c r="C1798" s="160">
        <v>695391</v>
      </c>
      <c r="D1798" s="160">
        <v>29788</v>
      </c>
      <c r="E1798" s="160" t="s">
        <v>354</v>
      </c>
      <c r="F1798" s="160" t="s">
        <v>354</v>
      </c>
      <c r="H1798" s="162" t="s">
        <v>149</v>
      </c>
      <c r="I1798" s="162" t="s">
        <v>570</v>
      </c>
      <c r="J1798" s="160">
        <v>26</v>
      </c>
      <c r="K1798" s="161">
        <v>5</v>
      </c>
      <c r="L1798" s="161" t="s">
        <v>837</v>
      </c>
      <c r="AS1798" s="278"/>
      <c r="AT1798" s="278"/>
      <c r="AU1798" s="278"/>
      <c r="AV1798" s="278"/>
      <c r="AW1798" s="278"/>
      <c r="AX1798" s="278"/>
      <c r="AY1798" s="456"/>
      <c r="AZ1798" s="278"/>
      <c r="BA1798" s="278"/>
      <c r="BB1798" s="278"/>
      <c r="BC1798" s="278"/>
      <c r="BD1798" s="164"/>
      <c r="BE1798" s="164"/>
      <c r="BF1798" s="164"/>
      <c r="BG1798" s="164"/>
      <c r="BH1798" s="164"/>
      <c r="BI1798" s="164"/>
      <c r="BJ1798" s="165"/>
      <c r="BK1798" s="164"/>
      <c r="BL1798" s="165"/>
      <c r="BM1798" s="165"/>
      <c r="BN1798" s="165"/>
      <c r="BO1798" s="165"/>
      <c r="BP1798" s="165"/>
      <c r="BQ1798" s="165"/>
      <c r="BR1798" s="165"/>
      <c r="BS1798" s="284"/>
      <c r="BT1798" s="294"/>
      <c r="BU1798" s="294"/>
      <c r="BV1798" s="455"/>
      <c r="BW1798" s="294"/>
      <c r="BX1798" s="294"/>
      <c r="BY1798" s="294"/>
      <c r="BZ1798" s="294"/>
      <c r="CA1798" s="294"/>
      <c r="CB1798" s="455"/>
      <c r="CC1798" s="294"/>
      <c r="CD1798" s="294"/>
      <c r="CE1798" s="294"/>
      <c r="CF1798" s="455"/>
      <c r="CG1798" s="294"/>
      <c r="CH1798" s="294"/>
      <c r="CI1798" s="294"/>
      <c r="CJ1798" s="455"/>
      <c r="CK1798" s="294"/>
      <c r="CL1798" s="294"/>
      <c r="CM1798" s="294"/>
      <c r="CN1798" s="455"/>
      <c r="CO1798" s="294"/>
      <c r="CP1798" s="294"/>
      <c r="CQ1798" s="294"/>
      <c r="CR1798" s="455"/>
      <c r="CS1798" s="289"/>
      <c r="CT1798" s="279"/>
      <c r="CU1798" s="328"/>
      <c r="CV1798" s="328"/>
      <c r="CW1798" s="290"/>
      <c r="CX1798" s="289"/>
      <c r="CY1798" s="279"/>
      <c r="CZ1798" s="328"/>
      <c r="DA1798" s="328"/>
      <c r="DB1798" s="290"/>
      <c r="DC1798" s="289"/>
      <c r="DD1798" s="279"/>
      <c r="DE1798" s="328"/>
      <c r="DF1798" s="328"/>
      <c r="DG1798" s="290"/>
      <c r="DI1798" s="284"/>
      <c r="DP1798" s="165"/>
      <c r="DQ1798" s="165"/>
      <c r="DR1798" s="165"/>
      <c r="ED1798" s="165"/>
      <c r="EE1798" s="165"/>
      <c r="EF1798" s="165"/>
      <c r="EG1798" s="165"/>
      <c r="EH1798" s="166"/>
      <c r="EI1798" s="165"/>
      <c r="EL1798" s="278"/>
      <c r="EM1798" s="278"/>
      <c r="EN1798" s="278"/>
      <c r="EO1798" s="278"/>
      <c r="EP1798" s="278"/>
      <c r="EQ1798" s="278"/>
      <c r="ER1798" s="165"/>
    </row>
    <row r="1799" spans="1:154" ht="13" hidden="1" customHeight="1">
      <c r="A1799" s="160" t="s">
        <v>2003</v>
      </c>
      <c r="B1799" s="160">
        <v>8685</v>
      </c>
      <c r="D1799" s="160">
        <v>4892</v>
      </c>
      <c r="H1799" s="168" t="s">
        <v>278</v>
      </c>
      <c r="I1799" s="169" t="s">
        <v>546</v>
      </c>
      <c r="J1799" s="170"/>
      <c r="K1799" s="161">
        <v>5</v>
      </c>
      <c r="L1799" s="161" t="s">
        <v>46</v>
      </c>
      <c r="AS1799" s="278"/>
      <c r="AT1799" s="278"/>
      <c r="AU1799" s="278"/>
      <c r="AV1799" s="278"/>
      <c r="AW1799" s="278"/>
      <c r="AX1799" s="278"/>
      <c r="AY1799" s="165"/>
      <c r="AZ1799" s="278"/>
      <c r="BA1799" s="278"/>
      <c r="BB1799" s="278"/>
      <c r="BC1799" s="278"/>
      <c r="BD1799" s="164"/>
      <c r="BE1799" s="164"/>
      <c r="BF1799" s="164"/>
      <c r="BG1799" s="164"/>
      <c r="BH1799" s="164"/>
      <c r="BI1799" s="164"/>
      <c r="BJ1799" s="164"/>
      <c r="BK1799" s="164"/>
      <c r="BL1799" s="165"/>
      <c r="BM1799" s="165"/>
      <c r="BN1799" s="165"/>
      <c r="BO1799" s="165"/>
      <c r="BP1799" s="165"/>
      <c r="BQ1799" s="165"/>
      <c r="BR1799" s="165"/>
      <c r="BS1799" s="284"/>
      <c r="BT1799" s="294"/>
      <c r="BU1799" s="294"/>
      <c r="BV1799" s="455"/>
      <c r="BW1799" s="294"/>
      <c r="BX1799" s="294"/>
      <c r="BY1799" s="294"/>
      <c r="BZ1799" s="294"/>
      <c r="CA1799" s="294"/>
      <c r="CB1799" s="455"/>
      <c r="CC1799" s="294"/>
      <c r="CD1799" s="294"/>
      <c r="CE1799" s="294"/>
      <c r="CF1799" s="455"/>
      <c r="CG1799" s="294"/>
      <c r="CH1799" s="294"/>
      <c r="CI1799" s="294"/>
      <c r="CJ1799" s="455"/>
      <c r="CK1799" s="294"/>
      <c r="CL1799" s="294"/>
      <c r="CM1799" s="294"/>
      <c r="CN1799" s="455"/>
      <c r="CO1799" s="294"/>
      <c r="CP1799" s="294"/>
      <c r="CQ1799" s="294"/>
      <c r="CR1799" s="455"/>
      <c r="CS1799" s="289"/>
      <c r="CT1799" s="279"/>
      <c r="CU1799" s="328"/>
      <c r="CV1799" s="328"/>
      <c r="CW1799" s="290"/>
      <c r="CX1799" s="289"/>
      <c r="CY1799" s="279"/>
      <c r="CZ1799" s="328"/>
      <c r="DA1799" s="328"/>
      <c r="DB1799" s="290"/>
      <c r="DC1799" s="289"/>
      <c r="DD1799" s="279"/>
      <c r="DE1799" s="328"/>
      <c r="DF1799" s="328"/>
      <c r="DG1799" s="290"/>
      <c r="DH1799" s="294"/>
      <c r="DI1799" s="284"/>
      <c r="DP1799" s="165"/>
      <c r="DQ1799" s="165"/>
      <c r="DR1799" s="165"/>
      <c r="ED1799" s="165"/>
      <c r="EE1799" s="165"/>
      <c r="EF1799" s="165"/>
      <c r="EG1799" s="165"/>
      <c r="EH1799" s="166"/>
      <c r="EI1799" s="166"/>
      <c r="EJ1799" s="164"/>
      <c r="EK1799" s="164"/>
      <c r="EL1799" s="278"/>
      <c r="EM1799" s="278"/>
      <c r="EN1799" s="278"/>
      <c r="EO1799" s="278"/>
      <c r="EP1799" s="278"/>
      <c r="EQ1799" s="278"/>
      <c r="ER1799" s="165"/>
      <c r="ES1799" s="166"/>
      <c r="ET1799" s="166"/>
      <c r="EU1799" s="166"/>
      <c r="EV1799" s="166"/>
      <c r="EW1799" s="166"/>
      <c r="EX1799" s="284"/>
    </row>
    <row r="1800" spans="1:154" ht="13" hidden="1" customHeight="1">
      <c r="A1800" s="160" t="s">
        <v>2003</v>
      </c>
      <c r="B1800" s="160">
        <v>8723</v>
      </c>
      <c r="D1800" s="160">
        <v>5038</v>
      </c>
      <c r="E1800" s="160" t="s">
        <v>3328</v>
      </c>
      <c r="H1800" s="168" t="s">
        <v>446</v>
      </c>
      <c r="I1800" s="169" t="s">
        <v>533</v>
      </c>
      <c r="J1800" s="170">
        <v>37</v>
      </c>
      <c r="K1800" s="161">
        <v>5</v>
      </c>
      <c r="L1800" s="161" t="s">
        <v>837</v>
      </c>
      <c r="AS1800" s="278"/>
      <c r="AT1800" s="278"/>
      <c r="AU1800" s="278"/>
      <c r="AV1800" s="278"/>
      <c r="AW1800" s="278"/>
      <c r="AX1800" s="278"/>
      <c r="AY1800" s="165"/>
      <c r="AZ1800" s="278"/>
      <c r="BA1800" s="278"/>
      <c r="BB1800" s="278"/>
      <c r="BC1800" s="278"/>
      <c r="BD1800" s="164"/>
      <c r="BE1800" s="164"/>
      <c r="BF1800" s="164"/>
      <c r="BG1800" s="164"/>
      <c r="BH1800" s="164"/>
      <c r="BI1800" s="164"/>
      <c r="BJ1800" s="164"/>
      <c r="BK1800" s="164"/>
      <c r="BL1800" s="165"/>
      <c r="BM1800" s="165"/>
      <c r="BN1800" s="165"/>
      <c r="BO1800" s="165"/>
      <c r="BP1800" s="165"/>
      <c r="BQ1800" s="165"/>
      <c r="BR1800" s="165"/>
      <c r="BS1800" s="284"/>
      <c r="BT1800" s="294"/>
      <c r="BU1800" s="294"/>
      <c r="BV1800" s="455"/>
      <c r="BW1800" s="294"/>
      <c r="BX1800" s="294"/>
      <c r="BY1800" s="294"/>
      <c r="BZ1800" s="294"/>
      <c r="CA1800" s="294"/>
      <c r="CB1800" s="455"/>
      <c r="CC1800" s="294"/>
      <c r="CD1800" s="294"/>
      <c r="CE1800" s="294"/>
      <c r="CF1800" s="455"/>
      <c r="CG1800" s="294"/>
      <c r="CH1800" s="294"/>
      <c r="CI1800" s="294"/>
      <c r="CJ1800" s="455"/>
      <c r="CK1800" s="294"/>
      <c r="CL1800" s="294"/>
      <c r="CM1800" s="294"/>
      <c r="CN1800" s="455"/>
      <c r="CO1800" s="294"/>
      <c r="CP1800" s="294"/>
      <c r="CQ1800" s="294"/>
      <c r="CR1800" s="455"/>
      <c r="CS1800" s="289"/>
      <c r="CT1800" s="279"/>
      <c r="CU1800" s="328"/>
      <c r="CV1800" s="328"/>
      <c r="CW1800" s="290"/>
      <c r="CX1800" s="289"/>
      <c r="CY1800" s="279"/>
      <c r="CZ1800" s="328"/>
      <c r="DA1800" s="328"/>
      <c r="DB1800" s="290"/>
      <c r="DC1800" s="289"/>
      <c r="DD1800" s="279"/>
      <c r="DE1800" s="328"/>
      <c r="DF1800" s="328"/>
      <c r="DG1800" s="290"/>
      <c r="DH1800" s="294"/>
      <c r="DI1800" s="284"/>
      <c r="DP1800" s="165"/>
      <c r="DQ1800" s="165"/>
      <c r="DR1800" s="165"/>
      <c r="ED1800" s="165"/>
      <c r="EE1800" s="165"/>
      <c r="EF1800" s="165"/>
      <c r="EG1800" s="165"/>
      <c r="EH1800" s="166"/>
      <c r="EI1800" s="166"/>
      <c r="EJ1800" s="164"/>
      <c r="EK1800" s="164"/>
      <c r="EL1800" s="278"/>
      <c r="EM1800" s="278"/>
      <c r="EN1800" s="278"/>
      <c r="EO1800" s="278"/>
      <c r="EP1800" s="278"/>
      <c r="EQ1800" s="278"/>
      <c r="ER1800" s="165"/>
      <c r="ES1800" s="166"/>
      <c r="ET1800" s="166"/>
      <c r="EU1800" s="166"/>
      <c r="EV1800" s="166"/>
      <c r="EW1800" s="166"/>
      <c r="EX1800" s="284"/>
    </row>
    <row r="1801" spans="1:154" ht="13" hidden="1" customHeight="1">
      <c r="A1801" s="160" t="s">
        <v>2003</v>
      </c>
      <c r="B1801" s="160">
        <v>9247</v>
      </c>
      <c r="D1801" s="160">
        <v>5933</v>
      </c>
      <c r="H1801" s="168" t="s">
        <v>425</v>
      </c>
      <c r="I1801" s="169" t="s">
        <v>426</v>
      </c>
      <c r="J1801" s="170"/>
      <c r="K1801" s="161">
        <v>5</v>
      </c>
      <c r="L1801" s="161" t="s">
        <v>837</v>
      </c>
      <c r="AS1801" s="278"/>
      <c r="AT1801" s="278"/>
      <c r="AU1801" s="278"/>
      <c r="AV1801" s="278"/>
      <c r="AW1801" s="278"/>
      <c r="AX1801" s="278"/>
      <c r="AY1801" s="165"/>
      <c r="AZ1801" s="278"/>
      <c r="BA1801" s="278"/>
      <c r="BB1801" s="278"/>
      <c r="BC1801" s="278"/>
      <c r="BD1801" s="164"/>
      <c r="BE1801" s="164"/>
      <c r="BF1801" s="164"/>
      <c r="BG1801" s="164"/>
      <c r="BH1801" s="164"/>
      <c r="BI1801" s="164"/>
      <c r="BJ1801" s="164"/>
      <c r="BK1801" s="164"/>
      <c r="BL1801" s="165"/>
      <c r="BM1801" s="165"/>
      <c r="BN1801" s="165"/>
      <c r="BO1801" s="165"/>
      <c r="BP1801" s="165"/>
      <c r="BQ1801" s="165"/>
      <c r="BR1801" s="165"/>
      <c r="BS1801" s="284"/>
      <c r="BT1801" s="294"/>
      <c r="BU1801" s="294"/>
      <c r="BV1801" s="455"/>
      <c r="BW1801" s="294"/>
      <c r="BX1801" s="294"/>
      <c r="BY1801" s="294"/>
      <c r="BZ1801" s="294"/>
      <c r="CA1801" s="294"/>
      <c r="CB1801" s="455"/>
      <c r="CC1801" s="294"/>
      <c r="CD1801" s="294"/>
      <c r="CE1801" s="294"/>
      <c r="CF1801" s="455"/>
      <c r="CG1801" s="294"/>
      <c r="CH1801" s="294"/>
      <c r="CI1801" s="294"/>
      <c r="CJ1801" s="455"/>
      <c r="CK1801" s="294"/>
      <c r="CL1801" s="294"/>
      <c r="CM1801" s="294"/>
      <c r="CN1801" s="455"/>
      <c r="CO1801" s="294"/>
      <c r="CP1801" s="294"/>
      <c r="CQ1801" s="294"/>
      <c r="CR1801" s="455"/>
      <c r="CS1801" s="289"/>
      <c r="CT1801" s="279"/>
      <c r="CU1801" s="328"/>
      <c r="CV1801" s="328"/>
      <c r="CW1801" s="290"/>
      <c r="CX1801" s="289"/>
      <c r="CY1801" s="279"/>
      <c r="CZ1801" s="328"/>
      <c r="DA1801" s="328"/>
      <c r="DB1801" s="290"/>
      <c r="DC1801" s="289"/>
      <c r="DD1801" s="279"/>
      <c r="DE1801" s="328"/>
      <c r="DF1801" s="328"/>
      <c r="DG1801" s="290"/>
      <c r="DH1801" s="294"/>
      <c r="DI1801" s="284"/>
      <c r="DP1801" s="165"/>
      <c r="DQ1801" s="165"/>
      <c r="DR1801" s="165"/>
      <c r="ED1801" s="165"/>
      <c r="EE1801" s="165"/>
      <c r="EF1801" s="165"/>
      <c r="EG1801" s="165"/>
      <c r="EH1801" s="166"/>
      <c r="EI1801" s="166"/>
      <c r="EJ1801" s="164"/>
      <c r="EK1801" s="164"/>
      <c r="EL1801" s="278"/>
      <c r="EM1801" s="278"/>
      <c r="EN1801" s="278"/>
      <c r="EO1801" s="278"/>
      <c r="EP1801" s="278"/>
      <c r="EQ1801" s="278"/>
      <c r="ER1801" s="165"/>
      <c r="ES1801" s="166"/>
      <c r="ET1801" s="166"/>
      <c r="EU1801" s="166"/>
      <c r="EV1801" s="166"/>
      <c r="EW1801" s="166"/>
      <c r="EX1801" s="284"/>
    </row>
    <row r="1802" spans="1:154" ht="13" hidden="1" customHeight="1">
      <c r="A1802" s="160" t="s">
        <v>2003</v>
      </c>
      <c r="B1802" s="160">
        <v>9054</v>
      </c>
      <c r="D1802" s="160">
        <v>6153</v>
      </c>
      <c r="H1802" s="168" t="s">
        <v>594</v>
      </c>
      <c r="I1802" s="169" t="s">
        <v>296</v>
      </c>
      <c r="J1802" s="170"/>
      <c r="K1802" s="161">
        <v>5</v>
      </c>
      <c r="L1802" s="161" t="s">
        <v>2545</v>
      </c>
      <c r="AS1802" s="278"/>
      <c r="AT1802" s="278"/>
      <c r="AU1802" s="278"/>
      <c r="AV1802" s="278"/>
      <c r="AW1802" s="278"/>
      <c r="AX1802" s="278"/>
      <c r="AY1802" s="165"/>
      <c r="AZ1802" s="278"/>
      <c r="BA1802" s="278"/>
      <c r="BB1802" s="278"/>
      <c r="BC1802" s="278"/>
      <c r="BD1802" s="164"/>
      <c r="BE1802" s="164"/>
      <c r="BF1802" s="164"/>
      <c r="BG1802" s="164"/>
      <c r="BH1802" s="164"/>
      <c r="BI1802" s="164"/>
      <c r="BJ1802" s="164"/>
      <c r="BK1802" s="164"/>
      <c r="BL1802" s="165"/>
      <c r="BM1802" s="165"/>
      <c r="BN1802" s="165"/>
      <c r="BO1802" s="165"/>
      <c r="BP1802" s="165"/>
      <c r="BQ1802" s="165"/>
      <c r="BR1802" s="165"/>
      <c r="BS1802" s="284"/>
      <c r="BT1802" s="294"/>
      <c r="BU1802" s="294"/>
      <c r="BV1802" s="455"/>
      <c r="BW1802" s="294"/>
      <c r="BX1802" s="294"/>
      <c r="BY1802" s="294"/>
      <c r="BZ1802" s="294"/>
      <c r="CA1802" s="294"/>
      <c r="CB1802" s="455"/>
      <c r="CC1802" s="294"/>
      <c r="CD1802" s="294"/>
      <c r="CE1802" s="294"/>
      <c r="CF1802" s="455"/>
      <c r="CG1802" s="294"/>
      <c r="CH1802" s="294"/>
      <c r="CI1802" s="294"/>
      <c r="CJ1802" s="455"/>
      <c r="CK1802" s="294"/>
      <c r="CL1802" s="294"/>
      <c r="CM1802" s="294"/>
      <c r="CN1802" s="455"/>
      <c r="CO1802" s="294"/>
      <c r="CP1802" s="294"/>
      <c r="CQ1802" s="294"/>
      <c r="CR1802" s="455"/>
      <c r="CS1802" s="289"/>
      <c r="CT1802" s="279"/>
      <c r="CU1802" s="328"/>
      <c r="CV1802" s="328"/>
      <c r="CW1802" s="290"/>
      <c r="CX1802" s="289"/>
      <c r="CY1802" s="279"/>
      <c r="CZ1802" s="328"/>
      <c r="DA1802" s="328"/>
      <c r="DB1802" s="290"/>
      <c r="DC1802" s="289"/>
      <c r="DD1802" s="279"/>
      <c r="DE1802" s="328"/>
      <c r="DF1802" s="328"/>
      <c r="DG1802" s="290"/>
      <c r="DH1802" s="294"/>
      <c r="DI1802" s="284"/>
      <c r="DP1802" s="165"/>
      <c r="DQ1802" s="165"/>
      <c r="DR1802" s="165"/>
      <c r="ED1802" s="165"/>
      <c r="EE1802" s="165"/>
      <c r="EF1802" s="165"/>
      <c r="EG1802" s="165"/>
      <c r="EH1802" s="166"/>
      <c r="EI1802" s="166"/>
      <c r="EJ1802" s="164"/>
      <c r="EK1802" s="164"/>
      <c r="EL1802" s="278"/>
      <c r="EM1802" s="278"/>
      <c r="EN1802" s="278"/>
      <c r="EO1802" s="278"/>
      <c r="EP1802" s="278"/>
      <c r="EQ1802" s="278"/>
      <c r="ER1802" s="165"/>
      <c r="ES1802" s="166"/>
      <c r="ET1802" s="166"/>
      <c r="EU1802" s="166"/>
      <c r="EV1802" s="166"/>
      <c r="EW1802" s="166"/>
      <c r="EX1802" s="284"/>
    </row>
    <row r="1803" spans="1:154" ht="13" hidden="1" customHeight="1">
      <c r="A1803" s="160" t="s">
        <v>2003</v>
      </c>
      <c r="C1803" s="160">
        <v>501303</v>
      </c>
      <c r="D1803" s="160">
        <v>8418</v>
      </c>
      <c r="E1803" s="160" t="s">
        <v>18</v>
      </c>
      <c r="H1803" s="168" t="s">
        <v>505</v>
      </c>
      <c r="I1803" s="169" t="s">
        <v>506</v>
      </c>
      <c r="J1803" s="170">
        <v>34</v>
      </c>
      <c r="K1803" s="161">
        <v>5</v>
      </c>
      <c r="AS1803" s="278"/>
      <c r="AT1803" s="278"/>
      <c r="AU1803" s="278"/>
      <c r="AV1803" s="278"/>
      <c r="AW1803" s="278"/>
      <c r="AX1803" s="278"/>
      <c r="AY1803" s="456"/>
      <c r="AZ1803" s="278"/>
      <c r="BA1803" s="278"/>
      <c r="BB1803" s="278"/>
      <c r="BC1803" s="278"/>
      <c r="BD1803" s="164"/>
      <c r="BE1803" s="164"/>
      <c r="BF1803" s="164"/>
      <c r="BG1803" s="164"/>
      <c r="BH1803" s="164"/>
      <c r="BI1803" s="164"/>
      <c r="BJ1803" s="165"/>
      <c r="BK1803" s="164"/>
      <c r="BL1803" s="165"/>
      <c r="BM1803" s="165"/>
      <c r="BN1803" s="165"/>
      <c r="BO1803" s="165"/>
      <c r="BP1803" s="165"/>
      <c r="BQ1803" s="165"/>
      <c r="BR1803" s="165"/>
      <c r="BS1803" s="284"/>
      <c r="BT1803" s="294"/>
      <c r="BU1803" s="294"/>
      <c r="BV1803" s="455"/>
      <c r="BW1803" s="294"/>
      <c r="BX1803" s="294"/>
      <c r="BY1803" s="294"/>
      <c r="BZ1803" s="294"/>
      <c r="CA1803" s="294"/>
      <c r="CB1803" s="455"/>
      <c r="CC1803" s="294"/>
      <c r="CD1803" s="294"/>
      <c r="CE1803" s="294"/>
      <c r="CF1803" s="455"/>
      <c r="CG1803" s="294"/>
      <c r="CH1803" s="294"/>
      <c r="CI1803" s="294"/>
      <c r="CJ1803" s="455"/>
      <c r="CK1803" s="294"/>
      <c r="CL1803" s="294"/>
      <c r="CM1803" s="294"/>
      <c r="CN1803" s="455"/>
      <c r="CO1803" s="294"/>
      <c r="CP1803" s="294"/>
      <c r="CQ1803" s="294"/>
      <c r="CR1803" s="455"/>
      <c r="CS1803" s="289"/>
      <c r="CT1803" s="279"/>
      <c r="CU1803" s="328"/>
      <c r="CV1803" s="328"/>
      <c r="CW1803" s="290"/>
      <c r="CX1803" s="289"/>
      <c r="CY1803" s="279"/>
      <c r="CZ1803" s="328"/>
      <c r="DA1803" s="328"/>
      <c r="DB1803" s="290"/>
      <c r="DC1803" s="289"/>
      <c r="DD1803" s="279"/>
      <c r="DE1803" s="328"/>
      <c r="DF1803" s="328"/>
      <c r="DG1803" s="290"/>
      <c r="DH1803" s="294"/>
      <c r="DI1803" s="284"/>
      <c r="DP1803" s="165"/>
      <c r="DQ1803" s="165"/>
      <c r="DR1803" s="165"/>
      <c r="ED1803" s="165"/>
      <c r="EE1803" s="165"/>
      <c r="EF1803" s="165"/>
      <c r="EG1803" s="165"/>
      <c r="EH1803" s="166"/>
      <c r="EI1803" s="165"/>
      <c r="EJ1803" s="164"/>
      <c r="EK1803" s="164"/>
      <c r="EL1803" s="278"/>
      <c r="EM1803" s="278"/>
      <c r="EN1803" s="278"/>
      <c r="EO1803" s="278"/>
      <c r="EP1803" s="278"/>
      <c r="EQ1803" s="278"/>
      <c r="ER1803" s="165"/>
      <c r="ES1803" s="166"/>
      <c r="ET1803" s="166"/>
      <c r="EU1803" s="166"/>
      <c r="EV1803" s="166"/>
      <c r="EW1803" s="166"/>
      <c r="EX1803" s="284"/>
    </row>
    <row r="1804" spans="1:154" ht="13" hidden="1" customHeight="1">
      <c r="A1804" s="160" t="s">
        <v>2003</v>
      </c>
      <c r="B1804" s="160">
        <v>7914</v>
      </c>
      <c r="D1804" s="160">
        <v>9368</v>
      </c>
      <c r="E1804" s="160" t="s">
        <v>45</v>
      </c>
      <c r="H1804" s="168" t="s">
        <v>235</v>
      </c>
      <c r="I1804" s="169" t="s">
        <v>236</v>
      </c>
      <c r="J1804" s="170">
        <v>37</v>
      </c>
      <c r="K1804" s="161">
        <v>5</v>
      </c>
      <c r="L1804" s="161" t="s">
        <v>837</v>
      </c>
      <c r="AS1804" s="278"/>
      <c r="AT1804" s="278"/>
      <c r="AU1804" s="278"/>
      <c r="AV1804" s="278"/>
      <c r="AW1804" s="278"/>
      <c r="AX1804" s="278"/>
      <c r="AY1804" s="165"/>
      <c r="AZ1804" s="278"/>
      <c r="BA1804" s="278"/>
      <c r="BB1804" s="278"/>
      <c r="BC1804" s="278"/>
      <c r="BD1804" s="164"/>
      <c r="BE1804" s="164"/>
      <c r="BF1804" s="164"/>
      <c r="BG1804" s="164"/>
      <c r="BH1804" s="164"/>
      <c r="BI1804" s="164"/>
      <c r="BJ1804" s="164"/>
      <c r="BK1804" s="164"/>
      <c r="BL1804" s="165"/>
      <c r="BM1804" s="165"/>
      <c r="BN1804" s="165"/>
      <c r="BO1804" s="165"/>
      <c r="BP1804" s="165"/>
      <c r="BQ1804" s="165"/>
      <c r="BR1804" s="165"/>
      <c r="BS1804" s="284"/>
      <c r="BT1804" s="294"/>
      <c r="BU1804" s="294"/>
      <c r="BV1804" s="455"/>
      <c r="BW1804" s="294"/>
      <c r="BX1804" s="294"/>
      <c r="BY1804" s="294"/>
      <c r="BZ1804" s="294"/>
      <c r="CA1804" s="294"/>
      <c r="CB1804" s="455"/>
      <c r="CC1804" s="294"/>
      <c r="CD1804" s="294"/>
      <c r="CE1804" s="294"/>
      <c r="CF1804" s="455"/>
      <c r="CG1804" s="294"/>
      <c r="CH1804" s="294"/>
      <c r="CI1804" s="294"/>
      <c r="CJ1804" s="455"/>
      <c r="CK1804" s="294"/>
      <c r="CL1804" s="294"/>
      <c r="CM1804" s="294"/>
      <c r="CN1804" s="455"/>
      <c r="CO1804" s="294"/>
      <c r="CP1804" s="294"/>
      <c r="CQ1804" s="294"/>
      <c r="CR1804" s="455"/>
      <c r="CS1804" s="289"/>
      <c r="CT1804" s="279"/>
      <c r="CU1804" s="328"/>
      <c r="CV1804" s="328"/>
      <c r="CW1804" s="290"/>
      <c r="CX1804" s="289"/>
      <c r="CY1804" s="279"/>
      <c r="CZ1804" s="328"/>
      <c r="DA1804" s="328"/>
      <c r="DB1804" s="290"/>
      <c r="DC1804" s="289"/>
      <c r="DD1804" s="279"/>
      <c r="DE1804" s="328"/>
      <c r="DF1804" s="328"/>
      <c r="DG1804" s="290"/>
      <c r="DH1804" s="294"/>
      <c r="DI1804" s="284"/>
      <c r="DP1804" s="165"/>
      <c r="DQ1804" s="165"/>
      <c r="DR1804" s="165"/>
      <c r="ED1804" s="165"/>
      <c r="EE1804" s="165"/>
      <c r="EF1804" s="165"/>
      <c r="EG1804" s="165"/>
      <c r="EH1804" s="166"/>
      <c r="EI1804" s="166"/>
      <c r="EJ1804" s="164"/>
      <c r="EK1804" s="164"/>
      <c r="EL1804" s="278"/>
      <c r="EM1804" s="278"/>
      <c r="EN1804" s="278"/>
      <c r="EO1804" s="278"/>
      <c r="EP1804" s="278"/>
      <c r="EQ1804" s="278"/>
      <c r="ER1804" s="165"/>
      <c r="ES1804" s="166"/>
      <c r="ET1804" s="166"/>
      <c r="EU1804" s="166"/>
      <c r="EV1804" s="166"/>
      <c r="EW1804" s="166"/>
      <c r="EX1804" s="284"/>
    </row>
    <row r="1805" spans="1:154" ht="13" hidden="1" customHeight="1">
      <c r="A1805" s="160" t="s">
        <v>2003</v>
      </c>
      <c r="B1805" s="160">
        <v>9104</v>
      </c>
      <c r="D1805" s="160">
        <v>11265</v>
      </c>
      <c r="H1805" s="168" t="s">
        <v>415</v>
      </c>
      <c r="I1805" s="169" t="s">
        <v>616</v>
      </c>
      <c r="J1805" s="170"/>
      <c r="K1805" s="161">
        <v>5</v>
      </c>
      <c r="L1805" s="161" t="s">
        <v>837</v>
      </c>
      <c r="AS1805" s="278"/>
      <c r="AT1805" s="278"/>
      <c r="AU1805" s="278"/>
      <c r="AV1805" s="278"/>
      <c r="AW1805" s="278"/>
      <c r="AX1805" s="278"/>
      <c r="AY1805" s="165"/>
      <c r="AZ1805" s="278"/>
      <c r="BA1805" s="278"/>
      <c r="BB1805" s="278"/>
      <c r="BC1805" s="278"/>
      <c r="BD1805" s="164"/>
      <c r="BE1805" s="164"/>
      <c r="BF1805" s="164"/>
      <c r="BG1805" s="164"/>
      <c r="BH1805" s="164"/>
      <c r="BI1805" s="164"/>
      <c r="BJ1805" s="164"/>
      <c r="BK1805" s="164"/>
      <c r="BL1805" s="165"/>
      <c r="BM1805" s="165"/>
      <c r="BN1805" s="165"/>
      <c r="BO1805" s="165"/>
      <c r="BP1805" s="165"/>
      <c r="BQ1805" s="165"/>
      <c r="BR1805" s="165"/>
      <c r="BS1805" s="284"/>
      <c r="BT1805" s="294"/>
      <c r="BU1805" s="294"/>
      <c r="BV1805" s="455"/>
      <c r="BW1805" s="294"/>
      <c r="BX1805" s="294"/>
      <c r="BY1805" s="294"/>
      <c r="BZ1805" s="294"/>
      <c r="CA1805" s="294"/>
      <c r="CB1805" s="455"/>
      <c r="CC1805" s="294"/>
      <c r="CD1805" s="294"/>
      <c r="CE1805" s="294"/>
      <c r="CF1805" s="455"/>
      <c r="CG1805" s="294"/>
      <c r="CH1805" s="294"/>
      <c r="CI1805" s="294"/>
      <c r="CJ1805" s="455"/>
      <c r="CK1805" s="294"/>
      <c r="CL1805" s="294"/>
      <c r="CM1805" s="294"/>
      <c r="CN1805" s="455"/>
      <c r="CO1805" s="294"/>
      <c r="CP1805" s="294"/>
      <c r="CQ1805" s="294"/>
      <c r="CR1805" s="455"/>
      <c r="CS1805" s="289"/>
      <c r="CT1805" s="279"/>
      <c r="CU1805" s="328"/>
      <c r="CV1805" s="328"/>
      <c r="CW1805" s="290"/>
      <c r="CX1805" s="289"/>
      <c r="CY1805" s="279"/>
      <c r="CZ1805" s="328"/>
      <c r="DA1805" s="328"/>
      <c r="DB1805" s="290"/>
      <c r="DC1805" s="289"/>
      <c r="DD1805" s="279"/>
      <c r="DE1805" s="328"/>
      <c r="DF1805" s="328"/>
      <c r="DG1805" s="290"/>
      <c r="DH1805" s="294"/>
      <c r="DI1805" s="284"/>
      <c r="DP1805" s="165"/>
      <c r="DQ1805" s="165"/>
      <c r="DR1805" s="165"/>
      <c r="ED1805" s="165"/>
      <c r="EE1805" s="165"/>
      <c r="EF1805" s="165"/>
      <c r="EG1805" s="165"/>
      <c r="EH1805" s="166"/>
      <c r="EI1805" s="166"/>
      <c r="EJ1805" s="164"/>
      <c r="EK1805" s="164"/>
      <c r="EL1805" s="278"/>
      <c r="EM1805" s="278"/>
      <c r="EN1805" s="278"/>
      <c r="EO1805" s="278"/>
      <c r="EP1805" s="278"/>
      <c r="EQ1805" s="278"/>
      <c r="ER1805" s="165"/>
      <c r="ES1805" s="166"/>
      <c r="ET1805" s="166"/>
      <c r="EU1805" s="166"/>
      <c r="EV1805" s="166"/>
      <c r="EW1805" s="166"/>
      <c r="EX1805" s="284"/>
    </row>
    <row r="1806" spans="1:154" ht="13" hidden="1" customHeight="1">
      <c r="A1806" s="160" t="s">
        <v>2003</v>
      </c>
      <c r="B1806" s="160">
        <v>9975</v>
      </c>
      <c r="D1806" s="160">
        <v>11902</v>
      </c>
      <c r="H1806" s="168" t="s">
        <v>477</v>
      </c>
      <c r="I1806" s="169" t="s">
        <v>919</v>
      </c>
      <c r="J1806" s="170"/>
      <c r="K1806" s="161">
        <v>5</v>
      </c>
      <c r="L1806" s="161" t="s">
        <v>837</v>
      </c>
      <c r="AS1806" s="278"/>
      <c r="AT1806" s="278"/>
      <c r="AU1806" s="278"/>
      <c r="AV1806" s="278"/>
      <c r="AW1806" s="278"/>
      <c r="AX1806" s="278"/>
      <c r="AY1806" s="165"/>
      <c r="AZ1806" s="278"/>
      <c r="BA1806" s="278"/>
      <c r="BB1806" s="278"/>
      <c r="BC1806" s="278"/>
      <c r="BD1806" s="164"/>
      <c r="BE1806" s="164"/>
      <c r="BF1806" s="164"/>
      <c r="BG1806" s="164"/>
      <c r="BH1806" s="164"/>
      <c r="BI1806" s="164"/>
      <c r="BJ1806" s="164"/>
      <c r="BK1806" s="164"/>
      <c r="BL1806" s="165"/>
      <c r="BM1806" s="165"/>
      <c r="BN1806" s="165"/>
      <c r="BO1806" s="165"/>
      <c r="BP1806" s="165"/>
      <c r="BQ1806" s="165"/>
      <c r="BR1806" s="165"/>
      <c r="BS1806" s="284"/>
      <c r="BT1806" s="294"/>
      <c r="BU1806" s="294"/>
      <c r="BV1806" s="455"/>
      <c r="BW1806" s="294"/>
      <c r="BX1806" s="294"/>
      <c r="BY1806" s="294"/>
      <c r="BZ1806" s="294"/>
      <c r="CA1806" s="294"/>
      <c r="CB1806" s="455"/>
      <c r="CC1806" s="294"/>
      <c r="CD1806" s="294"/>
      <c r="CE1806" s="294"/>
      <c r="CF1806" s="455"/>
      <c r="CG1806" s="294"/>
      <c r="CH1806" s="294"/>
      <c r="CI1806" s="294"/>
      <c r="CJ1806" s="455"/>
      <c r="CK1806" s="294"/>
      <c r="CL1806" s="294"/>
      <c r="CM1806" s="294"/>
      <c r="CN1806" s="455"/>
      <c r="CO1806" s="294"/>
      <c r="CP1806" s="294"/>
      <c r="CQ1806" s="294"/>
      <c r="CR1806" s="455"/>
      <c r="CS1806" s="289"/>
      <c r="CT1806" s="279"/>
      <c r="CU1806" s="328"/>
      <c r="CV1806" s="328"/>
      <c r="CW1806" s="290"/>
      <c r="CX1806" s="289"/>
      <c r="CY1806" s="279"/>
      <c r="CZ1806" s="328"/>
      <c r="DA1806" s="328"/>
      <c r="DB1806" s="290"/>
      <c r="DC1806" s="289"/>
      <c r="DD1806" s="279"/>
      <c r="DE1806" s="328"/>
      <c r="DF1806" s="328"/>
      <c r="DG1806" s="290"/>
      <c r="DH1806" s="294"/>
      <c r="DI1806" s="284"/>
      <c r="DP1806" s="165"/>
      <c r="DQ1806" s="165"/>
      <c r="DR1806" s="165"/>
      <c r="ED1806" s="165"/>
      <c r="EE1806" s="165"/>
      <c r="EF1806" s="165"/>
      <c r="EG1806" s="165"/>
      <c r="EH1806" s="166"/>
      <c r="EI1806" s="166"/>
      <c r="EJ1806" s="164"/>
      <c r="EK1806" s="164"/>
      <c r="EL1806" s="278"/>
      <c r="EM1806" s="278"/>
      <c r="EN1806" s="278"/>
      <c r="EO1806" s="278"/>
      <c r="EP1806" s="278"/>
      <c r="EQ1806" s="278"/>
      <c r="ER1806" s="165"/>
      <c r="ES1806" s="166"/>
      <c r="ET1806" s="166"/>
      <c r="EU1806" s="166"/>
      <c r="EV1806" s="166"/>
      <c r="EW1806" s="166"/>
      <c r="EX1806" s="284"/>
    </row>
    <row r="1807" spans="1:154" ht="13" hidden="1" customHeight="1">
      <c r="A1807" s="160" t="s">
        <v>2003</v>
      </c>
      <c r="C1807" s="160">
        <v>592348</v>
      </c>
      <c r="D1807" s="160">
        <v>12092</v>
      </c>
      <c r="E1807" s="160" t="s">
        <v>3328</v>
      </c>
      <c r="H1807" s="168" t="s">
        <v>1115</v>
      </c>
      <c r="I1807" s="169" t="s">
        <v>1116</v>
      </c>
      <c r="J1807" s="170">
        <v>32</v>
      </c>
      <c r="K1807" s="161">
        <v>5</v>
      </c>
      <c r="AS1807" s="278"/>
      <c r="AT1807" s="278"/>
      <c r="AU1807" s="278"/>
      <c r="AV1807" s="278"/>
      <c r="AW1807" s="278"/>
      <c r="AX1807" s="278"/>
      <c r="AY1807" s="456"/>
      <c r="AZ1807" s="278"/>
      <c r="BA1807" s="278"/>
      <c r="BB1807" s="278"/>
      <c r="BC1807" s="278"/>
      <c r="BD1807" s="164"/>
      <c r="BE1807" s="164"/>
      <c r="BF1807" s="164"/>
      <c r="BG1807" s="164"/>
      <c r="BH1807" s="164"/>
      <c r="BI1807" s="164"/>
      <c r="BJ1807" s="165"/>
      <c r="BK1807" s="164"/>
      <c r="BL1807" s="165"/>
      <c r="BM1807" s="165"/>
      <c r="BN1807" s="165"/>
      <c r="BO1807" s="165"/>
      <c r="BP1807" s="165"/>
      <c r="BQ1807" s="165"/>
      <c r="BR1807" s="165"/>
      <c r="BS1807" s="284"/>
      <c r="BT1807" s="294"/>
      <c r="BU1807" s="294"/>
      <c r="BV1807" s="455"/>
      <c r="BW1807" s="294"/>
      <c r="BX1807" s="294"/>
      <c r="BY1807" s="294"/>
      <c r="BZ1807" s="294"/>
      <c r="CA1807" s="294"/>
      <c r="CB1807" s="455"/>
      <c r="CC1807" s="294"/>
      <c r="CD1807" s="294"/>
      <c r="CE1807" s="294"/>
      <c r="CF1807" s="455"/>
      <c r="CG1807" s="294"/>
      <c r="CH1807" s="294"/>
      <c r="CI1807" s="294"/>
      <c r="CJ1807" s="455"/>
      <c r="CK1807" s="294"/>
      <c r="CL1807" s="294"/>
      <c r="CM1807" s="294"/>
      <c r="CN1807" s="455"/>
      <c r="CO1807" s="294"/>
      <c r="CP1807" s="294"/>
      <c r="CQ1807" s="294"/>
      <c r="CR1807" s="455"/>
      <c r="CS1807" s="289"/>
      <c r="CT1807" s="279"/>
      <c r="CU1807" s="328"/>
      <c r="CV1807" s="328"/>
      <c r="CW1807" s="290"/>
      <c r="CX1807" s="289"/>
      <c r="CY1807" s="279"/>
      <c r="CZ1807" s="328"/>
      <c r="DA1807" s="328"/>
      <c r="DB1807" s="290"/>
      <c r="DC1807" s="289"/>
      <c r="DD1807" s="279"/>
      <c r="DE1807" s="328"/>
      <c r="DF1807" s="328"/>
      <c r="DG1807" s="290"/>
      <c r="DH1807" s="294"/>
      <c r="DI1807" s="284"/>
      <c r="DP1807" s="165"/>
      <c r="DQ1807" s="165"/>
      <c r="DR1807" s="165"/>
      <c r="ED1807" s="165"/>
      <c r="EE1807" s="165"/>
      <c r="EF1807" s="165"/>
      <c r="EG1807" s="165"/>
      <c r="EH1807" s="166"/>
      <c r="EI1807" s="165"/>
      <c r="EJ1807" s="164"/>
      <c r="EK1807" s="164"/>
      <c r="EL1807" s="278"/>
      <c r="EM1807" s="278"/>
      <c r="EN1807" s="278"/>
      <c r="EO1807" s="278"/>
      <c r="EP1807" s="278"/>
      <c r="EQ1807" s="278"/>
      <c r="ER1807" s="165"/>
      <c r="ES1807" s="166"/>
      <c r="ET1807" s="166"/>
      <c r="EU1807" s="166"/>
      <c r="EV1807" s="166"/>
      <c r="EW1807" s="166"/>
      <c r="EX1807" s="284"/>
    </row>
    <row r="1808" spans="1:154" ht="13" hidden="1" customHeight="1">
      <c r="A1808" s="160" t="s">
        <v>2003</v>
      </c>
      <c r="C1808" s="160">
        <v>622110</v>
      </c>
      <c r="D1808" s="160">
        <v>13836</v>
      </c>
      <c r="E1808" s="160" t="s">
        <v>14</v>
      </c>
      <c r="H1808" s="162" t="s">
        <v>314</v>
      </c>
      <c r="I1808" s="162" t="s">
        <v>531</v>
      </c>
      <c r="J1808" s="161">
        <v>33</v>
      </c>
      <c r="K1808" s="161">
        <v>5</v>
      </c>
      <c r="AS1808" s="278"/>
      <c r="AT1808" s="278"/>
      <c r="AU1808" s="278"/>
      <c r="AV1808" s="278"/>
      <c r="AW1808" s="278"/>
      <c r="AX1808" s="278"/>
      <c r="AY1808" s="456"/>
      <c r="AZ1808" s="278"/>
      <c r="BA1808" s="278"/>
      <c r="BB1808" s="278"/>
      <c r="BC1808" s="278"/>
      <c r="BD1808" s="164"/>
      <c r="BE1808" s="164"/>
      <c r="BF1808" s="164"/>
      <c r="BG1808" s="164"/>
      <c r="BH1808" s="164"/>
      <c r="BI1808" s="164"/>
      <c r="BJ1808" s="165"/>
      <c r="BK1808" s="164"/>
      <c r="BL1808" s="165"/>
      <c r="BM1808" s="165"/>
      <c r="BN1808" s="165"/>
      <c r="BO1808" s="165"/>
      <c r="BP1808" s="165"/>
      <c r="BQ1808" s="165"/>
      <c r="BR1808" s="165"/>
      <c r="BS1808" s="284"/>
      <c r="BT1808" s="294"/>
      <c r="BU1808" s="294"/>
      <c r="BV1808" s="455"/>
      <c r="BW1808" s="294"/>
      <c r="BX1808" s="294"/>
      <c r="BY1808" s="294"/>
      <c r="BZ1808" s="294"/>
      <c r="CA1808" s="294"/>
      <c r="CB1808" s="455"/>
      <c r="CC1808" s="294"/>
      <c r="CD1808" s="294"/>
      <c r="CE1808" s="294"/>
      <c r="CF1808" s="455"/>
      <c r="CG1808" s="294"/>
      <c r="CH1808" s="294"/>
      <c r="CI1808" s="294"/>
      <c r="CJ1808" s="455"/>
      <c r="CK1808" s="294"/>
      <c r="CL1808" s="294"/>
      <c r="CM1808" s="294"/>
      <c r="CN1808" s="455"/>
      <c r="CO1808" s="294"/>
      <c r="CP1808" s="294"/>
      <c r="CQ1808" s="294"/>
      <c r="CR1808" s="455"/>
      <c r="CS1808" s="289"/>
      <c r="CT1808" s="279"/>
      <c r="CU1808" s="328"/>
      <c r="CV1808" s="328"/>
      <c r="CW1808" s="290"/>
      <c r="CX1808" s="289"/>
      <c r="CY1808" s="279"/>
      <c r="CZ1808" s="328"/>
      <c r="DA1808" s="328"/>
      <c r="DB1808" s="290"/>
      <c r="DC1808" s="289"/>
      <c r="DD1808" s="279"/>
      <c r="DE1808" s="328"/>
      <c r="DF1808" s="328"/>
      <c r="DG1808" s="290"/>
      <c r="DH1808" s="294"/>
      <c r="DI1808" s="284"/>
      <c r="DP1808" s="165"/>
      <c r="DQ1808" s="165"/>
      <c r="DR1808" s="165"/>
      <c r="ED1808" s="165"/>
      <c r="EE1808" s="165"/>
      <c r="EF1808" s="165"/>
      <c r="EG1808" s="165"/>
      <c r="EH1808" s="166"/>
      <c r="EI1808" s="165"/>
      <c r="EJ1808" s="164"/>
      <c r="EK1808" s="164"/>
      <c r="EL1808" s="278"/>
      <c r="EM1808" s="278"/>
      <c r="EN1808" s="278"/>
      <c r="EO1808" s="278"/>
      <c r="EP1808" s="278"/>
      <c r="EQ1808" s="278"/>
      <c r="ER1808" s="165"/>
      <c r="ES1808" s="166"/>
      <c r="ET1808" s="166"/>
      <c r="EU1808" s="166"/>
      <c r="EV1808" s="166"/>
      <c r="EW1808" s="166"/>
      <c r="EX1808" s="284"/>
    </row>
    <row r="1809" spans="1:155" ht="13" hidden="1" customHeight="1">
      <c r="A1809" s="160" t="s">
        <v>2003</v>
      </c>
      <c r="B1809" s="160">
        <v>9579</v>
      </c>
      <c r="D1809" s="160">
        <v>15117</v>
      </c>
      <c r="H1809" s="168" t="s">
        <v>687</v>
      </c>
      <c r="I1809" s="169" t="s">
        <v>163</v>
      </c>
      <c r="J1809" s="170"/>
      <c r="K1809" s="161">
        <v>5</v>
      </c>
      <c r="L1809" s="161" t="s">
        <v>837</v>
      </c>
      <c r="AS1809" s="278"/>
      <c r="AT1809" s="278"/>
      <c r="AU1809" s="278"/>
      <c r="AV1809" s="278"/>
      <c r="AW1809" s="278"/>
      <c r="AX1809" s="278"/>
      <c r="AY1809" s="165"/>
      <c r="AZ1809" s="278"/>
      <c r="BA1809" s="278"/>
      <c r="BB1809" s="278"/>
      <c r="BC1809" s="278"/>
      <c r="BD1809" s="164"/>
      <c r="BE1809" s="164"/>
      <c r="BF1809" s="164"/>
      <c r="BG1809" s="164"/>
      <c r="BH1809" s="164"/>
      <c r="BI1809" s="164"/>
      <c r="BJ1809" s="164"/>
      <c r="BK1809" s="164"/>
      <c r="BL1809" s="165"/>
      <c r="BM1809" s="165"/>
      <c r="BN1809" s="165"/>
      <c r="BO1809" s="165"/>
      <c r="BP1809" s="165"/>
      <c r="BQ1809" s="165"/>
      <c r="BR1809" s="165"/>
      <c r="BS1809" s="284"/>
      <c r="BT1809" s="294"/>
      <c r="BU1809" s="294"/>
      <c r="BV1809" s="455"/>
      <c r="BW1809" s="294"/>
      <c r="BX1809" s="294"/>
      <c r="BY1809" s="294"/>
      <c r="BZ1809" s="294"/>
      <c r="CA1809" s="294"/>
      <c r="CB1809" s="455"/>
      <c r="CC1809" s="294"/>
      <c r="CD1809" s="294"/>
      <c r="CE1809" s="294"/>
      <c r="CF1809" s="455"/>
      <c r="CG1809" s="294"/>
      <c r="CH1809" s="294"/>
      <c r="CI1809" s="294"/>
      <c r="CJ1809" s="455"/>
      <c r="CK1809" s="294"/>
      <c r="CL1809" s="294"/>
      <c r="CM1809" s="294"/>
      <c r="CN1809" s="455"/>
      <c r="CO1809" s="294"/>
      <c r="CP1809" s="294"/>
      <c r="CQ1809" s="294"/>
      <c r="CR1809" s="455"/>
      <c r="CS1809" s="289"/>
      <c r="CT1809" s="279"/>
      <c r="CU1809" s="328"/>
      <c r="CV1809" s="328"/>
      <c r="CW1809" s="290"/>
      <c r="CX1809" s="289"/>
      <c r="CY1809" s="279"/>
      <c r="CZ1809" s="328"/>
      <c r="DA1809" s="328"/>
      <c r="DB1809" s="290"/>
      <c r="DC1809" s="289"/>
      <c r="DD1809" s="279"/>
      <c r="DE1809" s="328"/>
      <c r="DF1809" s="328"/>
      <c r="DG1809" s="290"/>
      <c r="DH1809" s="294"/>
      <c r="DI1809" s="284"/>
      <c r="DP1809" s="165"/>
      <c r="DQ1809" s="165"/>
      <c r="DR1809" s="165"/>
      <c r="ED1809" s="165"/>
      <c r="EE1809" s="165"/>
      <c r="EF1809" s="165"/>
      <c r="EG1809" s="165"/>
      <c r="EH1809" s="166"/>
      <c r="EI1809" s="166"/>
      <c r="EJ1809" s="164"/>
      <c r="EK1809" s="164"/>
      <c r="EL1809" s="278"/>
      <c r="EM1809" s="278"/>
      <c r="EN1809" s="278"/>
      <c r="EO1809" s="278"/>
      <c r="EP1809" s="278"/>
      <c r="EQ1809" s="278"/>
      <c r="ER1809" s="165"/>
      <c r="ES1809" s="166"/>
      <c r="ET1809" s="166"/>
      <c r="EU1809" s="166"/>
      <c r="EV1809" s="166"/>
      <c r="EW1809" s="166"/>
      <c r="EX1809" s="284"/>
      <c r="EY1809" s="459"/>
    </row>
    <row r="1810" spans="1:155" ht="13" hidden="1" customHeight="1">
      <c r="A1810" s="160" t="s">
        <v>2003</v>
      </c>
      <c r="B1810" s="160">
        <v>11605</v>
      </c>
      <c r="D1810" s="160">
        <v>19683</v>
      </c>
      <c r="H1810" s="168" t="s">
        <v>1286</v>
      </c>
      <c r="I1810" s="169" t="s">
        <v>546</v>
      </c>
      <c r="J1810" s="170"/>
      <c r="K1810" s="161">
        <v>5</v>
      </c>
      <c r="L1810" s="161" t="s">
        <v>837</v>
      </c>
      <c r="AS1810" s="278"/>
      <c r="AT1810" s="278"/>
      <c r="AU1810" s="278"/>
      <c r="AV1810" s="278"/>
      <c r="AW1810" s="278"/>
      <c r="AX1810" s="278"/>
      <c r="AY1810" s="165"/>
      <c r="AZ1810" s="278"/>
      <c r="BA1810" s="278"/>
      <c r="BB1810" s="278"/>
      <c r="BC1810" s="278"/>
      <c r="BD1810" s="164"/>
      <c r="BE1810" s="164"/>
      <c r="BF1810" s="164"/>
      <c r="BG1810" s="164"/>
      <c r="BH1810" s="164"/>
      <c r="BI1810" s="164"/>
      <c r="BJ1810" s="164"/>
      <c r="BK1810" s="164"/>
      <c r="BL1810" s="165"/>
      <c r="BM1810" s="165"/>
      <c r="BN1810" s="165"/>
      <c r="BO1810" s="165"/>
      <c r="BP1810" s="165"/>
      <c r="BQ1810" s="165"/>
      <c r="BR1810" s="165"/>
      <c r="BS1810" s="284"/>
      <c r="BT1810" s="294"/>
      <c r="BU1810" s="294"/>
      <c r="BV1810" s="455"/>
      <c r="BW1810" s="294"/>
      <c r="BX1810" s="294"/>
      <c r="BY1810" s="294"/>
      <c r="BZ1810" s="294"/>
      <c r="CA1810" s="294"/>
      <c r="CB1810" s="455"/>
      <c r="CC1810" s="294"/>
      <c r="CD1810" s="294"/>
      <c r="CE1810" s="294"/>
      <c r="CF1810" s="455"/>
      <c r="CG1810" s="294"/>
      <c r="CH1810" s="294"/>
      <c r="CI1810" s="294"/>
      <c r="CJ1810" s="455"/>
      <c r="CK1810" s="294"/>
      <c r="CL1810" s="294"/>
      <c r="CM1810" s="294"/>
      <c r="CN1810" s="455"/>
      <c r="CO1810" s="294"/>
      <c r="CP1810" s="294"/>
      <c r="CQ1810" s="294"/>
      <c r="CR1810" s="455"/>
      <c r="CS1810" s="289"/>
      <c r="CT1810" s="279"/>
      <c r="CU1810" s="328"/>
      <c r="CV1810" s="328"/>
      <c r="CW1810" s="290"/>
      <c r="CX1810" s="289"/>
      <c r="CY1810" s="279"/>
      <c r="CZ1810" s="328"/>
      <c r="DA1810" s="328"/>
      <c r="DB1810" s="290"/>
      <c r="DC1810" s="289"/>
      <c r="DD1810" s="279"/>
      <c r="DE1810" s="328"/>
      <c r="DF1810" s="328"/>
      <c r="DG1810" s="290"/>
      <c r="DH1810" s="294"/>
      <c r="DI1810" s="284"/>
      <c r="DP1810" s="165"/>
      <c r="DQ1810" s="165"/>
      <c r="DR1810" s="165"/>
      <c r="ED1810" s="165"/>
      <c r="EE1810" s="165"/>
      <c r="EF1810" s="165"/>
      <c r="EG1810" s="165"/>
      <c r="EH1810" s="166"/>
      <c r="EI1810" s="166"/>
      <c r="EJ1810" s="164"/>
      <c r="EK1810" s="164"/>
      <c r="EL1810" s="278"/>
      <c r="EM1810" s="278"/>
      <c r="EN1810" s="278"/>
      <c r="EO1810" s="278"/>
      <c r="EP1810" s="278"/>
      <c r="EQ1810" s="278"/>
      <c r="ER1810" s="165"/>
      <c r="ES1810" s="166"/>
      <c r="ET1810" s="166"/>
      <c r="EU1810" s="166"/>
      <c r="EV1810" s="166"/>
      <c r="EW1810" s="166"/>
      <c r="EX1810" s="284"/>
    </row>
    <row r="1811" spans="1:155" ht="13" hidden="1" customHeight="1">
      <c r="A1811" s="160" t="s">
        <v>2003</v>
      </c>
      <c r="C1811" s="160">
        <v>641779</v>
      </c>
      <c r="D1811" s="160">
        <v>19813</v>
      </c>
      <c r="E1811" s="160" t="s">
        <v>18</v>
      </c>
      <c r="H1811" s="162" t="s">
        <v>2911</v>
      </c>
      <c r="I1811" s="162" t="s">
        <v>2912</v>
      </c>
      <c r="J1811" s="160">
        <v>28</v>
      </c>
      <c r="K1811" s="161">
        <v>5</v>
      </c>
      <c r="AS1811" s="278"/>
      <c r="AT1811" s="278"/>
      <c r="AU1811" s="278"/>
      <c r="AV1811" s="278"/>
      <c r="AW1811" s="278"/>
      <c r="AX1811" s="278"/>
      <c r="AY1811" s="456"/>
      <c r="AZ1811" s="278"/>
      <c r="BA1811" s="278"/>
      <c r="BB1811" s="278"/>
      <c r="BC1811" s="278"/>
      <c r="BD1811" s="164"/>
      <c r="BE1811" s="164"/>
      <c r="BF1811" s="164"/>
      <c r="BG1811" s="164"/>
      <c r="BH1811" s="164"/>
      <c r="BI1811" s="164"/>
      <c r="BJ1811" s="165"/>
      <c r="BK1811" s="164"/>
      <c r="BL1811" s="165"/>
      <c r="BM1811" s="165"/>
      <c r="BN1811" s="165"/>
      <c r="BO1811" s="165"/>
      <c r="BP1811" s="165"/>
      <c r="BQ1811" s="165"/>
      <c r="BR1811" s="165"/>
      <c r="BS1811" s="284"/>
      <c r="BT1811" s="294"/>
      <c r="BU1811" s="294"/>
      <c r="BV1811" s="455"/>
      <c r="BW1811" s="294"/>
      <c r="BX1811" s="294"/>
      <c r="BY1811" s="294"/>
      <c r="BZ1811" s="294"/>
      <c r="CA1811" s="294"/>
      <c r="CB1811" s="455"/>
      <c r="CC1811" s="294"/>
      <c r="CD1811" s="294"/>
      <c r="CE1811" s="294"/>
      <c r="CF1811" s="455"/>
      <c r="CG1811" s="294"/>
      <c r="CH1811" s="294"/>
      <c r="CI1811" s="294"/>
      <c r="CJ1811" s="455"/>
      <c r="CK1811" s="294"/>
      <c r="CL1811" s="294"/>
      <c r="CM1811" s="294"/>
      <c r="CN1811" s="455"/>
      <c r="CO1811" s="294"/>
      <c r="CP1811" s="294"/>
      <c r="CQ1811" s="294"/>
      <c r="CR1811" s="455"/>
      <c r="CS1811" s="289"/>
      <c r="CT1811" s="279"/>
      <c r="CU1811" s="328"/>
      <c r="CV1811" s="328"/>
      <c r="CW1811" s="290"/>
      <c r="CX1811" s="289"/>
      <c r="CY1811" s="279"/>
      <c r="CZ1811" s="328"/>
      <c r="DA1811" s="328"/>
      <c r="DB1811" s="290"/>
      <c r="DC1811" s="289"/>
      <c r="DD1811" s="279"/>
      <c r="DE1811" s="328"/>
      <c r="DF1811" s="328"/>
      <c r="DG1811" s="290"/>
      <c r="DH1811" s="294"/>
      <c r="DI1811" s="284"/>
      <c r="DP1811" s="165"/>
      <c r="DQ1811" s="165"/>
      <c r="DR1811" s="165"/>
      <c r="ED1811" s="165"/>
      <c r="EE1811" s="165"/>
      <c r="EF1811" s="165"/>
      <c r="EG1811" s="165"/>
      <c r="EH1811" s="166"/>
      <c r="EI1811" s="165"/>
      <c r="EJ1811" s="164"/>
      <c r="EK1811" s="164"/>
      <c r="EL1811" s="278"/>
      <c r="EM1811" s="278"/>
      <c r="EN1811" s="278"/>
      <c r="EO1811" s="278"/>
      <c r="EP1811" s="278"/>
      <c r="EQ1811" s="278"/>
      <c r="ER1811" s="165"/>
      <c r="ES1811" s="166"/>
      <c r="ET1811" s="166"/>
      <c r="EU1811" s="166"/>
      <c r="EV1811" s="166"/>
      <c r="EW1811" s="166"/>
      <c r="EX1811" s="284"/>
      <c r="EY1811" s="459"/>
    </row>
    <row r="1812" spans="1:155" ht="13" hidden="1" customHeight="1">
      <c r="A1812" s="160" t="s">
        <v>2003</v>
      </c>
      <c r="C1812" s="160">
        <v>660636</v>
      </c>
      <c r="D1812" s="160">
        <v>19906</v>
      </c>
      <c r="E1812" s="160" t="s">
        <v>567</v>
      </c>
      <c r="H1812" s="162" t="s">
        <v>588</v>
      </c>
      <c r="I1812" s="162" t="s">
        <v>1094</v>
      </c>
      <c r="J1812" s="160">
        <v>26</v>
      </c>
      <c r="K1812" s="161">
        <v>5</v>
      </c>
      <c r="AS1812" s="278"/>
      <c r="AT1812" s="278"/>
      <c r="AU1812" s="278"/>
      <c r="AV1812" s="278"/>
      <c r="AW1812" s="278"/>
      <c r="AX1812" s="278"/>
      <c r="AY1812" s="456"/>
      <c r="AZ1812" s="278"/>
      <c r="BA1812" s="278"/>
      <c r="BB1812" s="278"/>
      <c r="BC1812" s="278"/>
      <c r="BD1812" s="164"/>
      <c r="BE1812" s="164"/>
      <c r="BF1812" s="164"/>
      <c r="BG1812" s="164"/>
      <c r="BH1812" s="164"/>
      <c r="BI1812" s="164"/>
      <c r="BJ1812" s="165"/>
      <c r="BK1812" s="164"/>
      <c r="BL1812" s="165"/>
      <c r="BM1812" s="165"/>
      <c r="BN1812" s="165"/>
      <c r="BO1812" s="165"/>
      <c r="BP1812" s="165"/>
      <c r="BQ1812" s="165"/>
      <c r="BR1812" s="165"/>
      <c r="BS1812" s="284"/>
      <c r="BT1812" s="294"/>
      <c r="BU1812" s="294"/>
      <c r="BV1812" s="455"/>
      <c r="BW1812" s="294"/>
      <c r="BX1812" s="294"/>
      <c r="BY1812" s="294"/>
      <c r="BZ1812" s="294"/>
      <c r="CA1812" s="294"/>
      <c r="CB1812" s="455"/>
      <c r="CC1812" s="294"/>
      <c r="CD1812" s="294"/>
      <c r="CE1812" s="294"/>
      <c r="CF1812" s="455"/>
      <c r="CG1812" s="294"/>
      <c r="CH1812" s="294"/>
      <c r="CI1812" s="294"/>
      <c r="CJ1812" s="455"/>
      <c r="CK1812" s="294"/>
      <c r="CL1812" s="294"/>
      <c r="CM1812" s="294"/>
      <c r="CN1812" s="455"/>
      <c r="CO1812" s="294"/>
      <c r="CP1812" s="294"/>
      <c r="CQ1812" s="294"/>
      <c r="CR1812" s="455"/>
      <c r="CS1812" s="289"/>
      <c r="CT1812" s="279"/>
      <c r="CU1812" s="328"/>
      <c r="CV1812" s="328"/>
      <c r="CW1812" s="290"/>
      <c r="CX1812" s="289"/>
      <c r="CY1812" s="279"/>
      <c r="CZ1812" s="328"/>
      <c r="DA1812" s="328"/>
      <c r="DB1812" s="290"/>
      <c r="DC1812" s="289"/>
      <c r="DD1812" s="279"/>
      <c r="DE1812" s="328"/>
      <c r="DF1812" s="328"/>
      <c r="DG1812" s="290"/>
      <c r="DH1812" s="294"/>
      <c r="DI1812" s="284"/>
      <c r="DP1812" s="165"/>
      <c r="DQ1812" s="165"/>
      <c r="DR1812" s="165"/>
      <c r="ED1812" s="165"/>
      <c r="EE1812" s="165"/>
      <c r="EF1812" s="165"/>
      <c r="EG1812" s="165"/>
      <c r="EH1812" s="166"/>
      <c r="EI1812" s="165"/>
      <c r="EJ1812" s="164"/>
      <c r="EK1812" s="164"/>
      <c r="EL1812" s="278"/>
      <c r="EM1812" s="278"/>
      <c r="EN1812" s="278"/>
      <c r="EO1812" s="278"/>
      <c r="EP1812" s="278"/>
      <c r="EQ1812" s="278"/>
      <c r="ER1812" s="165"/>
      <c r="ES1812" s="166"/>
      <c r="ET1812" s="166"/>
      <c r="EU1812" s="166"/>
      <c r="EV1812" s="166"/>
      <c r="EW1812" s="166"/>
      <c r="EX1812" s="284"/>
    </row>
    <row r="1813" spans="1:155" ht="13" hidden="1" customHeight="1">
      <c r="A1813" s="160" t="s">
        <v>2003</v>
      </c>
      <c r="B1813" s="160">
        <v>10966</v>
      </c>
      <c r="D1813" s="160">
        <v>19958</v>
      </c>
      <c r="H1813" s="162" t="s">
        <v>1762</v>
      </c>
      <c r="I1813" s="162" t="s">
        <v>1763</v>
      </c>
      <c r="J1813" s="161"/>
      <c r="K1813" s="161">
        <v>5</v>
      </c>
      <c r="L1813" s="161" t="s">
        <v>837</v>
      </c>
      <c r="AS1813" s="278"/>
      <c r="AT1813" s="278"/>
      <c r="AU1813" s="278"/>
      <c r="AV1813" s="278"/>
      <c r="AW1813" s="278"/>
      <c r="AX1813" s="278"/>
      <c r="AY1813" s="165"/>
      <c r="AZ1813" s="278"/>
      <c r="BA1813" s="278"/>
      <c r="BB1813" s="278"/>
      <c r="BC1813" s="278"/>
      <c r="BD1813" s="164"/>
      <c r="BE1813" s="164"/>
      <c r="BF1813" s="164"/>
      <c r="BG1813" s="164"/>
      <c r="BH1813" s="164"/>
      <c r="BI1813" s="164"/>
      <c r="BJ1813" s="164"/>
      <c r="BK1813" s="164"/>
      <c r="BL1813" s="165"/>
      <c r="BM1813" s="165"/>
      <c r="BN1813" s="165"/>
      <c r="BO1813" s="165"/>
      <c r="BP1813" s="165"/>
      <c r="BQ1813" s="165"/>
      <c r="BR1813" s="165"/>
      <c r="BS1813" s="284"/>
      <c r="BT1813" s="294"/>
      <c r="BU1813" s="294"/>
      <c r="BV1813" s="455"/>
      <c r="BW1813" s="294"/>
      <c r="BX1813" s="294"/>
      <c r="BY1813" s="294"/>
      <c r="BZ1813" s="294"/>
      <c r="CA1813" s="294"/>
      <c r="CB1813" s="455"/>
      <c r="CC1813" s="294"/>
      <c r="CD1813" s="294"/>
      <c r="CE1813" s="294"/>
      <c r="CF1813" s="455"/>
      <c r="CG1813" s="294"/>
      <c r="CH1813" s="294"/>
      <c r="CI1813" s="294"/>
      <c r="CJ1813" s="455"/>
      <c r="CK1813" s="294"/>
      <c r="CL1813" s="294"/>
      <c r="CM1813" s="294"/>
      <c r="CN1813" s="455"/>
      <c r="CO1813" s="294"/>
      <c r="CP1813" s="294"/>
      <c r="CQ1813" s="294"/>
      <c r="CR1813" s="455"/>
      <c r="CS1813" s="289"/>
      <c r="CT1813" s="279"/>
      <c r="CU1813" s="328"/>
      <c r="CV1813" s="328"/>
      <c r="CW1813" s="290"/>
      <c r="CX1813" s="289"/>
      <c r="CY1813" s="279"/>
      <c r="CZ1813" s="328"/>
      <c r="DA1813" s="328"/>
      <c r="DB1813" s="290"/>
      <c r="DC1813" s="289"/>
      <c r="DD1813" s="279"/>
      <c r="DE1813" s="328"/>
      <c r="DF1813" s="328"/>
      <c r="DG1813" s="290"/>
      <c r="DH1813" s="294"/>
      <c r="DI1813" s="284"/>
      <c r="DP1813" s="165"/>
      <c r="DQ1813" s="165"/>
      <c r="DR1813" s="165"/>
      <c r="ED1813" s="165"/>
      <c r="EE1813" s="165"/>
      <c r="EF1813" s="165"/>
      <c r="EG1813" s="165"/>
      <c r="EH1813" s="166"/>
      <c r="EI1813" s="166"/>
      <c r="EJ1813" s="164"/>
      <c r="EK1813" s="164"/>
      <c r="EL1813" s="278"/>
      <c r="EM1813" s="278"/>
      <c r="EN1813" s="278"/>
      <c r="EO1813" s="278"/>
      <c r="EP1813" s="278"/>
      <c r="EQ1813" s="278"/>
      <c r="ER1813" s="165"/>
      <c r="ES1813" s="166"/>
      <c r="ET1813" s="166"/>
      <c r="EU1813" s="166"/>
      <c r="EV1813" s="166"/>
      <c r="EW1813" s="166"/>
      <c r="EX1813" s="284"/>
    </row>
    <row r="1814" spans="1:155" ht="13" hidden="1" customHeight="1">
      <c r="A1814" s="160" t="s">
        <v>2003</v>
      </c>
      <c r="B1814" s="160">
        <v>10484</v>
      </c>
      <c r="D1814" s="160">
        <v>20275</v>
      </c>
      <c r="H1814" s="162" t="s">
        <v>3400</v>
      </c>
      <c r="I1814" s="162" t="s">
        <v>616</v>
      </c>
      <c r="J1814" s="161"/>
      <c r="K1814" s="161">
        <v>5</v>
      </c>
      <c r="L1814" s="161" t="s">
        <v>2545</v>
      </c>
      <c r="AS1814" s="278"/>
      <c r="AT1814" s="278"/>
      <c r="AU1814" s="278"/>
      <c r="AV1814" s="278"/>
      <c r="AW1814" s="278"/>
      <c r="AX1814" s="278"/>
      <c r="AY1814" s="165"/>
      <c r="AZ1814" s="278"/>
      <c r="BA1814" s="278"/>
      <c r="BB1814" s="278"/>
      <c r="BC1814" s="278"/>
      <c r="BD1814" s="164"/>
      <c r="BE1814" s="164"/>
      <c r="BF1814" s="164"/>
      <c r="BG1814" s="164"/>
      <c r="BH1814" s="164"/>
      <c r="BI1814" s="164"/>
      <c r="BJ1814" s="164"/>
      <c r="BK1814" s="164"/>
      <c r="BL1814" s="165"/>
      <c r="BM1814" s="165"/>
      <c r="BN1814" s="165"/>
      <c r="BO1814" s="165"/>
      <c r="BP1814" s="165"/>
      <c r="BQ1814" s="165"/>
      <c r="BR1814" s="165"/>
      <c r="BS1814" s="284"/>
      <c r="BT1814" s="294"/>
      <c r="BU1814" s="294"/>
      <c r="BV1814" s="455"/>
      <c r="BW1814" s="294"/>
      <c r="BX1814" s="294"/>
      <c r="BY1814" s="294"/>
      <c r="BZ1814" s="294"/>
      <c r="CA1814" s="294"/>
      <c r="CB1814" s="455"/>
      <c r="CC1814" s="294"/>
      <c r="CD1814" s="294"/>
      <c r="CE1814" s="294"/>
      <c r="CF1814" s="455"/>
      <c r="CG1814" s="294"/>
      <c r="CH1814" s="294"/>
      <c r="CI1814" s="294"/>
      <c r="CJ1814" s="455"/>
      <c r="CK1814" s="294"/>
      <c r="CL1814" s="294"/>
      <c r="CM1814" s="294"/>
      <c r="CN1814" s="455"/>
      <c r="CO1814" s="294"/>
      <c r="CP1814" s="294"/>
      <c r="CQ1814" s="294"/>
      <c r="CR1814" s="455"/>
      <c r="CS1814" s="289"/>
      <c r="CT1814" s="279"/>
      <c r="CU1814" s="328"/>
      <c r="CV1814" s="328"/>
      <c r="CW1814" s="290"/>
      <c r="CX1814" s="289"/>
      <c r="CY1814" s="279"/>
      <c r="CZ1814" s="328"/>
      <c r="DA1814" s="328"/>
      <c r="DB1814" s="290"/>
      <c r="DC1814" s="289"/>
      <c r="DD1814" s="279"/>
      <c r="DE1814" s="328"/>
      <c r="DF1814" s="328"/>
      <c r="DG1814" s="290"/>
      <c r="DH1814" s="294"/>
      <c r="DI1814" s="284"/>
      <c r="DP1814" s="165"/>
      <c r="DQ1814" s="165"/>
      <c r="DR1814" s="165"/>
      <c r="ED1814" s="165"/>
      <c r="EE1814" s="165"/>
      <c r="EF1814" s="165"/>
      <c r="EG1814" s="165"/>
      <c r="EH1814" s="166"/>
      <c r="EI1814" s="166"/>
      <c r="EJ1814" s="164"/>
      <c r="EK1814" s="164"/>
      <c r="EL1814" s="278"/>
      <c r="EM1814" s="278"/>
      <c r="EN1814" s="278"/>
      <c r="EO1814" s="278"/>
      <c r="EP1814" s="278"/>
      <c r="EQ1814" s="278"/>
      <c r="ER1814" s="165"/>
      <c r="ES1814" s="166"/>
      <c r="ET1814" s="166"/>
      <c r="EU1814" s="166"/>
      <c r="EV1814" s="166"/>
      <c r="EW1814" s="166"/>
      <c r="EX1814" s="284"/>
    </row>
    <row r="1815" spans="1:155" ht="13" hidden="1" customHeight="1">
      <c r="A1815" s="160" t="s">
        <v>2003</v>
      </c>
      <c r="C1815" s="160">
        <v>665782</v>
      </c>
      <c r="D1815" s="160">
        <v>21682</v>
      </c>
      <c r="E1815" s="160" t="s">
        <v>470</v>
      </c>
      <c r="H1815" s="162" t="s">
        <v>2345</v>
      </c>
      <c r="I1815" s="162" t="s">
        <v>589</v>
      </c>
      <c r="J1815" s="160">
        <v>26</v>
      </c>
      <c r="K1815" s="161">
        <v>5</v>
      </c>
      <c r="AS1815" s="278"/>
      <c r="AT1815" s="278"/>
      <c r="AU1815" s="278"/>
      <c r="AV1815" s="278"/>
      <c r="AW1815" s="278"/>
      <c r="AX1815" s="278"/>
      <c r="AY1815" s="456"/>
      <c r="AZ1815" s="278"/>
      <c r="BA1815" s="278"/>
      <c r="BB1815" s="278"/>
      <c r="BC1815" s="278"/>
      <c r="BD1815" s="164"/>
      <c r="BE1815" s="164"/>
      <c r="BF1815" s="164"/>
      <c r="BG1815" s="164"/>
      <c r="BH1815" s="164"/>
      <c r="BI1815" s="164"/>
      <c r="BJ1815" s="165"/>
      <c r="BK1815" s="164"/>
      <c r="BL1815" s="165"/>
      <c r="BM1815" s="165"/>
      <c r="BN1815" s="165"/>
      <c r="BO1815" s="165"/>
      <c r="BP1815" s="165"/>
      <c r="BQ1815" s="165"/>
      <c r="BR1815" s="165"/>
      <c r="BS1815" s="284"/>
      <c r="BT1815" s="294"/>
      <c r="BU1815" s="294"/>
      <c r="BV1815" s="455"/>
      <c r="BW1815" s="294"/>
      <c r="BX1815" s="294"/>
      <c r="BY1815" s="294"/>
      <c r="BZ1815" s="294"/>
      <c r="CA1815" s="294"/>
      <c r="CB1815" s="455"/>
      <c r="CC1815" s="294"/>
      <c r="CD1815" s="294"/>
      <c r="CE1815" s="294"/>
      <c r="CF1815" s="455"/>
      <c r="CG1815" s="294"/>
      <c r="CH1815" s="294"/>
      <c r="CI1815" s="294"/>
      <c r="CJ1815" s="455"/>
      <c r="CK1815" s="294"/>
      <c r="CL1815" s="294"/>
      <c r="CM1815" s="294"/>
      <c r="CN1815" s="455"/>
      <c r="CO1815" s="294"/>
      <c r="CP1815" s="294"/>
      <c r="CQ1815" s="294"/>
      <c r="CR1815" s="455"/>
      <c r="CS1815" s="289"/>
      <c r="CT1815" s="279"/>
      <c r="CU1815" s="328"/>
      <c r="CV1815" s="328"/>
      <c r="CW1815" s="290"/>
      <c r="CX1815" s="289"/>
      <c r="CY1815" s="279"/>
      <c r="CZ1815" s="328"/>
      <c r="DA1815" s="328"/>
      <c r="DB1815" s="290"/>
      <c r="DC1815" s="289"/>
      <c r="DD1815" s="279"/>
      <c r="DE1815" s="328"/>
      <c r="DF1815" s="328"/>
      <c r="DG1815" s="290"/>
      <c r="DI1815" s="284"/>
      <c r="DP1815" s="165"/>
      <c r="DQ1815" s="165"/>
      <c r="DR1815" s="165"/>
      <c r="ED1815" s="165"/>
      <c r="EE1815" s="165"/>
      <c r="EF1815" s="165"/>
      <c r="EG1815" s="165"/>
      <c r="EH1815" s="166"/>
      <c r="EI1815" s="165"/>
      <c r="EL1815" s="278"/>
      <c r="EM1815" s="278"/>
      <c r="EN1815" s="278"/>
      <c r="EO1815" s="278"/>
      <c r="EP1815" s="278"/>
      <c r="EQ1815" s="278"/>
      <c r="ER1815" s="165"/>
      <c r="EY1815" s="459"/>
    </row>
    <row r="1816" spans="1:155" ht="13" hidden="1" customHeight="1">
      <c r="A1816" s="160" t="s">
        <v>2003</v>
      </c>
      <c r="B1816" s="160">
        <v>12165</v>
      </c>
      <c r="D1816" s="160">
        <v>22650</v>
      </c>
      <c r="H1816" s="162" t="s">
        <v>259</v>
      </c>
      <c r="I1816" s="162" t="s">
        <v>539</v>
      </c>
      <c r="K1816" s="161">
        <v>5</v>
      </c>
      <c r="L1816" s="161" t="s">
        <v>837</v>
      </c>
      <c r="AS1816" s="278"/>
      <c r="AT1816" s="278"/>
      <c r="AU1816" s="278"/>
      <c r="AV1816" s="278"/>
      <c r="AW1816" s="278"/>
      <c r="AX1816" s="278"/>
      <c r="AY1816" s="165"/>
      <c r="AZ1816" s="278"/>
      <c r="BA1816" s="278"/>
      <c r="BB1816" s="278"/>
      <c r="BC1816" s="278"/>
      <c r="BD1816" s="164"/>
      <c r="BE1816" s="164"/>
      <c r="BF1816" s="164"/>
      <c r="BG1816" s="164"/>
      <c r="BH1816" s="164"/>
      <c r="BI1816" s="164"/>
      <c r="BJ1816" s="164"/>
      <c r="BK1816" s="164"/>
      <c r="BL1816" s="165"/>
      <c r="BM1816" s="165"/>
      <c r="BN1816" s="165"/>
      <c r="BO1816" s="165"/>
      <c r="BP1816" s="165"/>
      <c r="BQ1816" s="165"/>
      <c r="BR1816" s="165"/>
      <c r="BS1816" s="284"/>
      <c r="BT1816" s="294"/>
      <c r="BU1816" s="294"/>
      <c r="BV1816" s="455"/>
      <c r="BW1816" s="294"/>
      <c r="BX1816" s="294"/>
      <c r="BY1816" s="294"/>
      <c r="BZ1816" s="294"/>
      <c r="CA1816" s="294"/>
      <c r="CB1816" s="455"/>
      <c r="CC1816" s="294"/>
      <c r="CD1816" s="294"/>
      <c r="CE1816" s="294"/>
      <c r="CF1816" s="455"/>
      <c r="CG1816" s="294"/>
      <c r="CH1816" s="294"/>
      <c r="CI1816" s="294"/>
      <c r="CJ1816" s="455"/>
      <c r="CK1816" s="294"/>
      <c r="CL1816" s="294"/>
      <c r="CM1816" s="294"/>
      <c r="CN1816" s="455"/>
      <c r="CO1816" s="294"/>
      <c r="CP1816" s="294"/>
      <c r="CQ1816" s="294"/>
      <c r="CR1816" s="455"/>
      <c r="CS1816" s="289"/>
      <c r="CT1816" s="279"/>
      <c r="CU1816" s="328"/>
      <c r="CV1816" s="328"/>
      <c r="CW1816" s="290"/>
      <c r="CX1816" s="289"/>
      <c r="CY1816" s="279"/>
      <c r="CZ1816" s="328"/>
      <c r="DA1816" s="328"/>
      <c r="DB1816" s="290"/>
      <c r="DC1816" s="289"/>
      <c r="DD1816" s="279"/>
      <c r="DE1816" s="328"/>
      <c r="DF1816" s="328"/>
      <c r="DG1816" s="290"/>
      <c r="DH1816" s="294"/>
      <c r="DI1816" s="284"/>
      <c r="DP1816" s="165"/>
      <c r="DQ1816" s="165"/>
      <c r="DR1816" s="165"/>
      <c r="ED1816" s="165"/>
      <c r="EE1816" s="165"/>
      <c r="EF1816" s="165"/>
      <c r="EG1816" s="165"/>
      <c r="EH1816" s="166"/>
      <c r="EI1816" s="166"/>
      <c r="EJ1816" s="164"/>
      <c r="EK1816" s="164"/>
      <c r="EL1816" s="278"/>
      <c r="EM1816" s="278"/>
      <c r="EN1816" s="278"/>
      <c r="EO1816" s="278"/>
      <c r="EP1816" s="278"/>
      <c r="EQ1816" s="278"/>
      <c r="ER1816" s="165"/>
      <c r="ES1816" s="166"/>
      <c r="ET1816" s="166"/>
      <c r="EU1816" s="166"/>
      <c r="EV1816" s="166"/>
      <c r="EW1816" s="166"/>
      <c r="EX1816" s="284"/>
    </row>
    <row r="1817" spans="1:155" ht="13" hidden="1" customHeight="1">
      <c r="A1817" s="160" t="s">
        <v>2003</v>
      </c>
      <c r="C1817" s="160">
        <v>666197</v>
      </c>
      <c r="D1817" s="160">
        <v>25813</v>
      </c>
      <c r="E1817" s="160" t="s">
        <v>614</v>
      </c>
      <c r="H1817" s="162" t="s">
        <v>3504</v>
      </c>
      <c r="I1817" s="162" t="s">
        <v>3505</v>
      </c>
      <c r="J1817" s="160">
        <v>26</v>
      </c>
      <c r="K1817" s="161">
        <v>5</v>
      </c>
      <c r="AS1817" s="278"/>
      <c r="AT1817" s="278"/>
      <c r="AU1817" s="278"/>
      <c r="AV1817" s="278"/>
      <c r="AW1817" s="278"/>
      <c r="AX1817" s="278"/>
      <c r="AY1817" s="456"/>
      <c r="AZ1817" s="278"/>
      <c r="BA1817" s="278"/>
      <c r="BB1817" s="278"/>
      <c r="BC1817" s="278"/>
      <c r="BD1817" s="164"/>
      <c r="BE1817" s="164"/>
      <c r="BF1817" s="164"/>
      <c r="BG1817" s="164"/>
      <c r="BH1817" s="164"/>
      <c r="BI1817" s="164"/>
      <c r="BJ1817" s="165"/>
      <c r="BK1817" s="164"/>
      <c r="BL1817" s="165"/>
      <c r="BM1817" s="165"/>
      <c r="BN1817" s="165"/>
      <c r="BO1817" s="165"/>
      <c r="BP1817" s="165"/>
      <c r="BQ1817" s="165"/>
      <c r="BR1817" s="165"/>
      <c r="BS1817" s="284"/>
      <c r="BT1817" s="294"/>
      <c r="BU1817" s="294"/>
      <c r="BV1817" s="455"/>
      <c r="BW1817" s="294"/>
      <c r="BX1817" s="294"/>
      <c r="BY1817" s="294"/>
      <c r="BZ1817" s="294"/>
      <c r="CA1817" s="294"/>
      <c r="CB1817" s="455"/>
      <c r="CC1817" s="294"/>
      <c r="CD1817" s="294"/>
      <c r="CE1817" s="294"/>
      <c r="CF1817" s="455"/>
      <c r="CG1817" s="294"/>
      <c r="CH1817" s="294"/>
      <c r="CI1817" s="294"/>
      <c r="CJ1817" s="455"/>
      <c r="CK1817" s="294"/>
      <c r="CL1817" s="294"/>
      <c r="CM1817" s="294"/>
      <c r="CN1817" s="455"/>
      <c r="CO1817" s="294"/>
      <c r="CP1817" s="294"/>
      <c r="CQ1817" s="294"/>
      <c r="CR1817" s="455"/>
      <c r="CS1817" s="289"/>
      <c r="CT1817" s="279"/>
      <c r="CU1817" s="328"/>
      <c r="CV1817" s="328"/>
      <c r="CW1817" s="290"/>
      <c r="CX1817" s="289"/>
      <c r="CY1817" s="279"/>
      <c r="CZ1817" s="328"/>
      <c r="DA1817" s="328"/>
      <c r="DB1817" s="290"/>
      <c r="DC1817" s="289"/>
      <c r="DD1817" s="279"/>
      <c r="DE1817" s="328"/>
      <c r="DF1817" s="328"/>
      <c r="DG1817" s="290"/>
      <c r="DH1817" s="294"/>
      <c r="DI1817" s="284"/>
      <c r="DP1817" s="165"/>
      <c r="DQ1817" s="165"/>
      <c r="DR1817" s="165"/>
      <c r="ED1817" s="165"/>
      <c r="EE1817" s="165"/>
      <c r="EF1817" s="165"/>
      <c r="EG1817" s="165"/>
      <c r="EH1817" s="166"/>
      <c r="EI1817" s="165"/>
      <c r="EJ1817" s="164"/>
      <c r="EK1817" s="164"/>
      <c r="EL1817" s="278"/>
      <c r="EM1817" s="278"/>
      <c r="EN1817" s="278"/>
      <c r="EO1817" s="278"/>
      <c r="EP1817" s="278"/>
      <c r="EQ1817" s="278"/>
      <c r="ER1817" s="165"/>
      <c r="ES1817" s="166"/>
      <c r="ET1817" s="166"/>
      <c r="EU1817" s="166"/>
      <c r="EV1817" s="166"/>
      <c r="EW1817" s="166"/>
      <c r="EX1817" s="284"/>
    </row>
    <row r="1818" spans="1:155" ht="13" hidden="1" customHeight="1">
      <c r="A1818" s="160" t="s">
        <v>2003</v>
      </c>
      <c r="B1818" s="160">
        <v>8945</v>
      </c>
      <c r="C1818" s="160">
        <v>543063</v>
      </c>
      <c r="D1818" s="160">
        <v>5343</v>
      </c>
      <c r="E1818" s="160" t="s">
        <v>276</v>
      </c>
      <c r="F1818" s="160" t="s">
        <v>276</v>
      </c>
      <c r="H1818" s="168" t="s">
        <v>240</v>
      </c>
      <c r="I1818" s="169" t="s">
        <v>544</v>
      </c>
      <c r="J1818" s="170">
        <v>37</v>
      </c>
      <c r="K1818" s="161">
        <v>6</v>
      </c>
      <c r="L1818" s="161" t="s">
        <v>46</v>
      </c>
      <c r="AS1818" s="278"/>
      <c r="AT1818" s="278"/>
      <c r="AU1818" s="278"/>
      <c r="AV1818" s="278"/>
      <c r="AW1818" s="278"/>
      <c r="AX1818" s="278"/>
      <c r="AY1818" s="456"/>
      <c r="AZ1818" s="278"/>
      <c r="BA1818" s="278"/>
      <c r="BB1818" s="278"/>
      <c r="BC1818" s="278"/>
      <c r="BD1818" s="164"/>
      <c r="BE1818" s="164"/>
      <c r="BF1818" s="164"/>
      <c r="BG1818" s="164"/>
      <c r="BH1818" s="164"/>
      <c r="BI1818" s="164"/>
      <c r="BJ1818" s="165"/>
      <c r="BK1818" s="164"/>
      <c r="BL1818" s="165"/>
      <c r="BM1818" s="165"/>
      <c r="BN1818" s="165"/>
      <c r="BO1818" s="165"/>
      <c r="BP1818" s="165"/>
      <c r="BQ1818" s="165"/>
      <c r="BR1818" s="165"/>
      <c r="BS1818" s="284"/>
      <c r="BT1818" s="294"/>
      <c r="BU1818" s="294"/>
      <c r="BV1818" s="455"/>
      <c r="BW1818" s="294"/>
      <c r="BX1818" s="294"/>
      <c r="BY1818" s="294"/>
      <c r="BZ1818" s="294"/>
      <c r="CA1818" s="294"/>
      <c r="CB1818" s="455"/>
      <c r="CC1818" s="294"/>
      <c r="CD1818" s="294"/>
      <c r="CE1818" s="294"/>
      <c r="CF1818" s="455"/>
      <c r="CG1818" s="294"/>
      <c r="CH1818" s="294"/>
      <c r="CI1818" s="294"/>
      <c r="CJ1818" s="455"/>
      <c r="CK1818" s="294"/>
      <c r="CL1818" s="294"/>
      <c r="CM1818" s="294"/>
      <c r="CN1818" s="455"/>
      <c r="CO1818" s="294"/>
      <c r="CP1818" s="294"/>
      <c r="CQ1818" s="294"/>
      <c r="CR1818" s="455"/>
      <c r="CS1818" s="289"/>
      <c r="CT1818" s="279"/>
      <c r="CU1818" s="328"/>
      <c r="CV1818" s="328"/>
      <c r="CW1818" s="290"/>
      <c r="CX1818" s="289"/>
      <c r="CY1818" s="279"/>
      <c r="CZ1818" s="328"/>
      <c r="DA1818" s="328"/>
      <c r="DB1818" s="290"/>
      <c r="DC1818" s="289"/>
      <c r="DD1818" s="279"/>
      <c r="DE1818" s="328"/>
      <c r="DF1818" s="328"/>
      <c r="DG1818" s="290"/>
      <c r="DH1818" s="294"/>
      <c r="DI1818" s="284"/>
      <c r="DP1818" s="165"/>
      <c r="DQ1818" s="165"/>
      <c r="DR1818" s="165"/>
      <c r="ED1818" s="165"/>
      <c r="EE1818" s="165"/>
      <c r="EF1818" s="165"/>
      <c r="EG1818" s="165"/>
      <c r="EH1818" s="166"/>
      <c r="EI1818" s="165"/>
      <c r="EJ1818" s="164"/>
      <c r="EK1818" s="164"/>
      <c r="EL1818" s="278"/>
      <c r="EM1818" s="278"/>
      <c r="EN1818" s="278"/>
      <c r="EO1818" s="278"/>
      <c r="EP1818" s="278"/>
      <c r="EQ1818" s="278"/>
      <c r="ER1818" s="165"/>
      <c r="ES1818" s="166"/>
      <c r="ET1818" s="166"/>
      <c r="EU1818" s="166"/>
      <c r="EV1818" s="166"/>
      <c r="EW1818" s="166"/>
      <c r="EX1818" s="284"/>
    </row>
    <row r="1819" spans="1:155" ht="13" hidden="1" customHeight="1">
      <c r="A1819" s="160" t="s">
        <v>2003</v>
      </c>
      <c r="B1819" s="160">
        <v>11729</v>
      </c>
      <c r="C1819" s="160">
        <v>669699</v>
      </c>
      <c r="D1819" s="160">
        <v>25817</v>
      </c>
      <c r="E1819" s="160" t="s">
        <v>164</v>
      </c>
      <c r="F1819" s="160" t="s">
        <v>164</v>
      </c>
      <c r="H1819" s="162" t="s">
        <v>3506</v>
      </c>
      <c r="I1819" s="162" t="s">
        <v>215</v>
      </c>
      <c r="J1819" s="160">
        <v>26</v>
      </c>
      <c r="K1819" s="161">
        <v>6</v>
      </c>
      <c r="L1819" s="161" t="s">
        <v>46</v>
      </c>
      <c r="AS1819" s="278"/>
      <c r="AT1819" s="278"/>
      <c r="AU1819" s="278"/>
      <c r="AV1819" s="278"/>
      <c r="AW1819" s="278"/>
      <c r="AX1819" s="278"/>
      <c r="AY1819" s="456"/>
      <c r="AZ1819" s="278"/>
      <c r="BA1819" s="278"/>
      <c r="BB1819" s="278"/>
      <c r="BC1819" s="278"/>
      <c r="BD1819" s="164"/>
      <c r="BE1819" s="164"/>
      <c r="BF1819" s="164"/>
      <c r="BG1819" s="164"/>
      <c r="BH1819" s="164"/>
      <c r="BI1819" s="164"/>
      <c r="BJ1819" s="165"/>
      <c r="BK1819" s="164"/>
      <c r="BL1819" s="165"/>
      <c r="BM1819" s="165"/>
      <c r="BN1819" s="165"/>
      <c r="BO1819" s="165"/>
      <c r="BP1819" s="165"/>
      <c r="BQ1819" s="165"/>
      <c r="BR1819" s="165"/>
      <c r="BS1819" s="284"/>
      <c r="BT1819" s="294"/>
      <c r="BU1819" s="294"/>
      <c r="BV1819" s="455"/>
      <c r="BW1819" s="294"/>
      <c r="BX1819" s="294"/>
      <c r="BY1819" s="294"/>
      <c r="BZ1819" s="294"/>
      <c r="CA1819" s="294"/>
      <c r="CB1819" s="455"/>
      <c r="CC1819" s="294"/>
      <c r="CD1819" s="294"/>
      <c r="CE1819" s="294"/>
      <c r="CF1819" s="455"/>
      <c r="CG1819" s="294"/>
      <c r="CH1819" s="294"/>
      <c r="CI1819" s="294"/>
      <c r="CJ1819" s="455"/>
      <c r="CK1819" s="294"/>
      <c r="CL1819" s="294"/>
      <c r="CM1819" s="294"/>
      <c r="CN1819" s="455"/>
      <c r="CO1819" s="294"/>
      <c r="CP1819" s="294"/>
      <c r="CQ1819" s="294"/>
      <c r="CR1819" s="455"/>
      <c r="CS1819" s="289"/>
      <c r="CT1819" s="279"/>
      <c r="CU1819" s="328"/>
      <c r="CV1819" s="328"/>
      <c r="CW1819" s="290"/>
      <c r="CX1819" s="289"/>
      <c r="CY1819" s="279"/>
      <c r="CZ1819" s="328"/>
      <c r="DA1819" s="328"/>
      <c r="DB1819" s="290"/>
      <c r="DC1819" s="289"/>
      <c r="DD1819" s="279"/>
      <c r="DE1819" s="328"/>
      <c r="DF1819" s="328"/>
      <c r="DG1819" s="290"/>
      <c r="DH1819" s="294"/>
      <c r="DI1819" s="284"/>
      <c r="DP1819" s="165"/>
      <c r="DQ1819" s="165"/>
      <c r="DR1819" s="165"/>
      <c r="ED1819" s="165"/>
      <c r="EE1819" s="165"/>
      <c r="EF1819" s="165"/>
      <c r="EG1819" s="165"/>
      <c r="EH1819" s="166"/>
      <c r="EI1819" s="165"/>
      <c r="EJ1819" s="164"/>
      <c r="EK1819" s="164"/>
      <c r="EL1819" s="278"/>
      <c r="EM1819" s="278"/>
      <c r="EN1819" s="278"/>
      <c r="EO1819" s="278"/>
      <c r="EP1819" s="278"/>
      <c r="EQ1819" s="278"/>
      <c r="ER1819" s="165"/>
      <c r="ES1819" s="166"/>
      <c r="ET1819" s="166"/>
      <c r="EU1819" s="166"/>
      <c r="EV1819" s="166"/>
      <c r="EW1819" s="166"/>
      <c r="EX1819" s="284"/>
    </row>
    <row r="1820" spans="1:155" ht="13" hidden="1" customHeight="1">
      <c r="A1820" s="160" t="s">
        <v>2003</v>
      </c>
      <c r="C1820" s="160">
        <v>607054</v>
      </c>
      <c r="D1820" s="160">
        <v>12325</v>
      </c>
      <c r="E1820" s="160" t="s">
        <v>45</v>
      </c>
      <c r="H1820" s="168" t="s">
        <v>680</v>
      </c>
      <c r="I1820" s="169" t="s">
        <v>681</v>
      </c>
      <c r="J1820" s="170">
        <v>34</v>
      </c>
      <c r="K1820" s="161">
        <v>6</v>
      </c>
      <c r="AS1820" s="278"/>
      <c r="AT1820" s="278"/>
      <c r="AU1820" s="278"/>
      <c r="AV1820" s="278"/>
      <c r="AW1820" s="278"/>
      <c r="AX1820" s="278"/>
      <c r="AY1820" s="456"/>
      <c r="AZ1820" s="278"/>
      <c r="BA1820" s="278"/>
      <c r="BB1820" s="278"/>
      <c r="BC1820" s="278"/>
      <c r="BD1820" s="164"/>
      <c r="BE1820" s="164"/>
      <c r="BF1820" s="164"/>
      <c r="BG1820" s="164"/>
      <c r="BH1820" s="164"/>
      <c r="BI1820" s="164"/>
      <c r="BJ1820" s="165"/>
      <c r="BK1820" s="164"/>
      <c r="BL1820" s="165"/>
      <c r="BM1820" s="165"/>
      <c r="BN1820" s="165"/>
      <c r="BO1820" s="165"/>
      <c r="BP1820" s="165"/>
      <c r="BQ1820" s="165"/>
      <c r="BR1820" s="165"/>
      <c r="BS1820" s="284"/>
      <c r="BT1820" s="294"/>
      <c r="BU1820" s="294"/>
      <c r="BV1820" s="455"/>
      <c r="BW1820" s="294"/>
      <c r="BX1820" s="294"/>
      <c r="BY1820" s="294"/>
      <c r="BZ1820" s="294"/>
      <c r="CA1820" s="294"/>
      <c r="CB1820" s="455"/>
      <c r="CC1820" s="294"/>
      <c r="CD1820" s="294"/>
      <c r="CE1820" s="294"/>
      <c r="CF1820" s="455"/>
      <c r="CG1820" s="294"/>
      <c r="CH1820" s="294"/>
      <c r="CI1820" s="294"/>
      <c r="CJ1820" s="455"/>
      <c r="CK1820" s="294"/>
      <c r="CL1820" s="294"/>
      <c r="CM1820" s="294"/>
      <c r="CN1820" s="455"/>
      <c r="CO1820" s="294"/>
      <c r="CP1820" s="294"/>
      <c r="CQ1820" s="294"/>
      <c r="CR1820" s="455"/>
      <c r="CS1820" s="289"/>
      <c r="CT1820" s="279"/>
      <c r="CU1820" s="328"/>
      <c r="CV1820" s="328"/>
      <c r="CW1820" s="290"/>
      <c r="CX1820" s="289"/>
      <c r="CY1820" s="279"/>
      <c r="CZ1820" s="328"/>
      <c r="DA1820" s="328"/>
      <c r="DB1820" s="290"/>
      <c r="DC1820" s="289"/>
      <c r="DD1820" s="279"/>
      <c r="DE1820" s="328"/>
      <c r="DF1820" s="328"/>
      <c r="DG1820" s="290"/>
      <c r="DH1820" s="294"/>
      <c r="DI1820" s="284"/>
      <c r="DP1820" s="165"/>
      <c r="DQ1820" s="165"/>
      <c r="DR1820" s="165"/>
      <c r="ED1820" s="165"/>
      <c r="EE1820" s="165"/>
      <c r="EF1820" s="165"/>
      <c r="EG1820" s="165"/>
      <c r="EH1820" s="166"/>
      <c r="EI1820" s="165"/>
      <c r="EJ1820" s="164"/>
      <c r="EK1820" s="164"/>
      <c r="EL1820" s="278"/>
      <c r="EM1820" s="278"/>
      <c r="EN1820" s="278"/>
      <c r="EO1820" s="278"/>
      <c r="EP1820" s="278"/>
      <c r="EQ1820" s="278"/>
      <c r="ER1820" s="165"/>
      <c r="ES1820" s="166"/>
      <c r="ET1820" s="166"/>
      <c r="EU1820" s="166"/>
      <c r="EV1820" s="166"/>
      <c r="EW1820" s="166"/>
      <c r="EX1820" s="284"/>
    </row>
    <row r="1821" spans="1:155" ht="13" hidden="1" customHeight="1">
      <c r="A1821" s="160" t="s">
        <v>2003</v>
      </c>
      <c r="B1821" s="160">
        <v>10220</v>
      </c>
      <c r="D1821" s="160">
        <v>14196</v>
      </c>
      <c r="H1821" s="162" t="s">
        <v>1096</v>
      </c>
      <c r="I1821" s="162" t="s">
        <v>136</v>
      </c>
      <c r="J1821" s="161"/>
      <c r="K1821" s="161">
        <v>6</v>
      </c>
      <c r="L1821" s="161" t="s">
        <v>2545</v>
      </c>
      <c r="AS1821" s="278"/>
      <c r="AT1821" s="278"/>
      <c r="AU1821" s="278"/>
      <c r="AV1821" s="278"/>
      <c r="AW1821" s="278"/>
      <c r="AX1821" s="278"/>
      <c r="AY1821" s="165"/>
      <c r="AZ1821" s="278"/>
      <c r="BA1821" s="278"/>
      <c r="BB1821" s="278"/>
      <c r="BC1821" s="278"/>
      <c r="BD1821" s="164"/>
      <c r="BE1821" s="164"/>
      <c r="BF1821" s="164"/>
      <c r="BG1821" s="164"/>
      <c r="BH1821" s="164"/>
      <c r="BI1821" s="164"/>
      <c r="BJ1821" s="164"/>
      <c r="BK1821" s="164"/>
      <c r="BL1821" s="165"/>
      <c r="BM1821" s="165"/>
      <c r="BN1821" s="165"/>
      <c r="BO1821" s="165"/>
      <c r="BP1821" s="165"/>
      <c r="BQ1821" s="165"/>
      <c r="BR1821" s="165"/>
      <c r="BS1821" s="284"/>
      <c r="BT1821" s="294"/>
      <c r="BU1821" s="294"/>
      <c r="BV1821" s="455"/>
      <c r="BW1821" s="294"/>
      <c r="BX1821" s="294"/>
      <c r="BY1821" s="294"/>
      <c r="BZ1821" s="294"/>
      <c r="CA1821" s="294"/>
      <c r="CB1821" s="455"/>
      <c r="CC1821" s="294"/>
      <c r="CD1821" s="294"/>
      <c r="CE1821" s="294"/>
      <c r="CF1821" s="455"/>
      <c r="CG1821" s="294"/>
      <c r="CH1821" s="294"/>
      <c r="CI1821" s="294"/>
      <c r="CJ1821" s="455"/>
      <c r="CK1821" s="294"/>
      <c r="CL1821" s="294"/>
      <c r="CM1821" s="294"/>
      <c r="CN1821" s="455"/>
      <c r="CO1821" s="294"/>
      <c r="CP1821" s="294"/>
      <c r="CQ1821" s="294"/>
      <c r="CR1821" s="455"/>
      <c r="CS1821" s="289"/>
      <c r="CT1821" s="279"/>
      <c r="CU1821" s="328"/>
      <c r="CV1821" s="328"/>
      <c r="CW1821" s="290"/>
      <c r="CX1821" s="289"/>
      <c r="CY1821" s="279"/>
      <c r="CZ1821" s="328"/>
      <c r="DA1821" s="328"/>
      <c r="DB1821" s="290"/>
      <c r="DC1821" s="289"/>
      <c r="DD1821" s="279"/>
      <c r="DE1821" s="328"/>
      <c r="DF1821" s="328"/>
      <c r="DG1821" s="290"/>
      <c r="DH1821" s="294"/>
      <c r="DI1821" s="284"/>
      <c r="DP1821" s="165"/>
      <c r="DQ1821" s="165"/>
      <c r="DR1821" s="165"/>
      <c r="ED1821" s="165"/>
      <c r="EE1821" s="165"/>
      <c r="EF1821" s="165"/>
      <c r="EG1821" s="165"/>
      <c r="EH1821" s="166"/>
      <c r="EI1821" s="166"/>
      <c r="EJ1821" s="164"/>
      <c r="EK1821" s="164"/>
      <c r="EL1821" s="278"/>
      <c r="EM1821" s="278"/>
      <c r="EN1821" s="278"/>
      <c r="EO1821" s="278"/>
      <c r="EP1821" s="278"/>
      <c r="EQ1821" s="278"/>
      <c r="ER1821" s="165"/>
      <c r="ES1821" s="166"/>
      <c r="ET1821" s="166"/>
      <c r="EU1821" s="166"/>
      <c r="EV1821" s="166"/>
      <c r="EW1821" s="166"/>
      <c r="EX1821" s="284"/>
    </row>
    <row r="1822" spans="1:155" ht="13" hidden="1" customHeight="1">
      <c r="A1822" s="160" t="s">
        <v>2003</v>
      </c>
      <c r="B1822" s="160">
        <v>10459</v>
      </c>
      <c r="D1822" s="160">
        <v>14773</v>
      </c>
      <c r="H1822" s="168" t="s">
        <v>1049</v>
      </c>
      <c r="I1822" s="169" t="s">
        <v>700</v>
      </c>
      <c r="J1822" s="170"/>
      <c r="K1822" s="161">
        <v>6</v>
      </c>
      <c r="L1822" s="161" t="s">
        <v>837</v>
      </c>
      <c r="AS1822" s="278"/>
      <c r="AT1822" s="278"/>
      <c r="AU1822" s="278"/>
      <c r="AV1822" s="278"/>
      <c r="AW1822" s="278"/>
      <c r="AX1822" s="278"/>
      <c r="AY1822" s="165"/>
      <c r="AZ1822" s="278"/>
      <c r="BA1822" s="278"/>
      <c r="BB1822" s="278"/>
      <c r="BC1822" s="278"/>
      <c r="BD1822" s="164"/>
      <c r="BE1822" s="164"/>
      <c r="BF1822" s="164"/>
      <c r="BG1822" s="164"/>
      <c r="BH1822" s="164"/>
      <c r="BI1822" s="164"/>
      <c r="BJ1822" s="164"/>
      <c r="BK1822" s="164"/>
      <c r="BL1822" s="165"/>
      <c r="BM1822" s="165"/>
      <c r="BN1822" s="165"/>
      <c r="BO1822" s="165"/>
      <c r="BP1822" s="165"/>
      <c r="BQ1822" s="165"/>
      <c r="BR1822" s="165"/>
      <c r="BS1822" s="284"/>
      <c r="BT1822" s="294"/>
      <c r="BU1822" s="294"/>
      <c r="BV1822" s="455"/>
      <c r="BW1822" s="294"/>
      <c r="BX1822" s="294"/>
      <c r="BY1822" s="294"/>
      <c r="BZ1822" s="294"/>
      <c r="CA1822" s="294"/>
      <c r="CB1822" s="455"/>
      <c r="CC1822" s="294"/>
      <c r="CD1822" s="294"/>
      <c r="CE1822" s="294"/>
      <c r="CF1822" s="455"/>
      <c r="CG1822" s="294"/>
      <c r="CH1822" s="294"/>
      <c r="CI1822" s="294"/>
      <c r="CJ1822" s="455"/>
      <c r="CK1822" s="294"/>
      <c r="CL1822" s="294"/>
      <c r="CM1822" s="294"/>
      <c r="CN1822" s="455"/>
      <c r="CO1822" s="294"/>
      <c r="CP1822" s="294"/>
      <c r="CQ1822" s="294"/>
      <c r="CR1822" s="455"/>
      <c r="CS1822" s="289"/>
      <c r="CT1822" s="279"/>
      <c r="CU1822" s="328"/>
      <c r="CV1822" s="328"/>
      <c r="CW1822" s="290"/>
      <c r="CX1822" s="289"/>
      <c r="CY1822" s="279"/>
      <c r="CZ1822" s="328"/>
      <c r="DA1822" s="328"/>
      <c r="DB1822" s="290"/>
      <c r="DC1822" s="289"/>
      <c r="DD1822" s="279"/>
      <c r="DE1822" s="328"/>
      <c r="DF1822" s="328"/>
      <c r="DG1822" s="290"/>
      <c r="DH1822" s="294"/>
      <c r="DI1822" s="284"/>
      <c r="DP1822" s="165"/>
      <c r="DQ1822" s="165"/>
      <c r="DR1822" s="165"/>
      <c r="ED1822" s="165"/>
      <c r="EE1822" s="165"/>
      <c r="EF1822" s="165"/>
      <c r="EG1822" s="165"/>
      <c r="EH1822" s="166"/>
      <c r="EI1822" s="166"/>
      <c r="EJ1822" s="164"/>
      <c r="EK1822" s="164"/>
      <c r="EL1822" s="278"/>
      <c r="EM1822" s="278"/>
      <c r="EN1822" s="278"/>
      <c r="EO1822" s="278"/>
      <c r="EP1822" s="278"/>
      <c r="EQ1822" s="278"/>
      <c r="ER1822" s="165"/>
      <c r="ES1822" s="166"/>
      <c r="ET1822" s="166"/>
      <c r="EU1822" s="166"/>
      <c r="EV1822" s="166"/>
      <c r="EW1822" s="166"/>
      <c r="EX1822" s="284"/>
    </row>
    <row r="1823" spans="1:155" ht="13" hidden="1" customHeight="1">
      <c r="A1823" s="160" t="s">
        <v>2003</v>
      </c>
      <c r="B1823" s="160">
        <v>11975</v>
      </c>
      <c r="D1823" s="160">
        <v>21987</v>
      </c>
      <c r="E1823" s="160" t="s">
        <v>3328</v>
      </c>
      <c r="H1823" s="162" t="s">
        <v>292</v>
      </c>
      <c r="I1823" s="162" t="s">
        <v>2490</v>
      </c>
      <c r="J1823" s="161">
        <v>24</v>
      </c>
      <c r="K1823" s="161">
        <v>6</v>
      </c>
      <c r="L1823" s="161" t="s">
        <v>2545</v>
      </c>
      <c r="AS1823" s="278"/>
      <c r="AT1823" s="278"/>
      <c r="AU1823" s="278"/>
      <c r="AV1823" s="278"/>
      <c r="AW1823" s="278"/>
      <c r="AX1823" s="278"/>
      <c r="AY1823" s="165"/>
      <c r="AZ1823" s="278"/>
      <c r="BA1823" s="278"/>
      <c r="BB1823" s="278"/>
      <c r="BC1823" s="278"/>
      <c r="BD1823" s="164"/>
      <c r="BE1823" s="164"/>
      <c r="BF1823" s="164"/>
      <c r="BG1823" s="164"/>
      <c r="BH1823" s="164"/>
      <c r="BI1823" s="164"/>
      <c r="BJ1823" s="164"/>
      <c r="BK1823" s="164"/>
      <c r="BL1823" s="165"/>
      <c r="BM1823" s="165"/>
      <c r="BN1823" s="165"/>
      <c r="BO1823" s="165"/>
      <c r="BP1823" s="165"/>
      <c r="BQ1823" s="165"/>
      <c r="BR1823" s="165"/>
      <c r="BS1823" s="284"/>
      <c r="BT1823" s="294"/>
      <c r="BU1823" s="294"/>
      <c r="BV1823" s="455"/>
      <c r="BW1823" s="294"/>
      <c r="BX1823" s="294"/>
      <c r="BY1823" s="294"/>
      <c r="BZ1823" s="294"/>
      <c r="CA1823" s="294"/>
      <c r="CB1823" s="455"/>
      <c r="CC1823" s="294"/>
      <c r="CD1823" s="294"/>
      <c r="CE1823" s="294"/>
      <c r="CF1823" s="455"/>
      <c r="CG1823" s="294"/>
      <c r="CH1823" s="294"/>
      <c r="CI1823" s="294"/>
      <c r="CJ1823" s="455"/>
      <c r="CK1823" s="294"/>
      <c r="CL1823" s="294"/>
      <c r="CM1823" s="294"/>
      <c r="CN1823" s="455"/>
      <c r="CO1823" s="294"/>
      <c r="CP1823" s="294"/>
      <c r="CQ1823" s="294"/>
      <c r="CR1823" s="455"/>
      <c r="CS1823" s="289"/>
      <c r="CT1823" s="279"/>
      <c r="CU1823" s="328"/>
      <c r="CV1823" s="328"/>
      <c r="CW1823" s="290"/>
      <c r="CX1823" s="289"/>
      <c r="CY1823" s="279"/>
      <c r="CZ1823" s="328"/>
      <c r="DA1823" s="328"/>
      <c r="DB1823" s="290"/>
      <c r="DC1823" s="289"/>
      <c r="DD1823" s="279"/>
      <c r="DE1823" s="328"/>
      <c r="DF1823" s="328"/>
      <c r="DG1823" s="290"/>
      <c r="DH1823" s="294"/>
      <c r="DI1823" s="284"/>
      <c r="DP1823" s="165"/>
      <c r="DQ1823" s="165"/>
      <c r="DR1823" s="165"/>
      <c r="ED1823" s="165"/>
      <c r="EE1823" s="165"/>
      <c r="EF1823" s="165"/>
      <c r="EG1823" s="165"/>
      <c r="EH1823" s="166"/>
      <c r="EI1823" s="166"/>
      <c r="EJ1823" s="164"/>
      <c r="EK1823" s="164"/>
      <c r="EL1823" s="278"/>
      <c r="EM1823" s="278"/>
      <c r="EN1823" s="278"/>
      <c r="EO1823" s="278"/>
      <c r="EP1823" s="278"/>
      <c r="EQ1823" s="278"/>
      <c r="ER1823" s="165"/>
      <c r="ES1823" s="166"/>
      <c r="ET1823" s="166"/>
      <c r="EU1823" s="166"/>
      <c r="EV1823" s="166"/>
      <c r="EW1823" s="166"/>
      <c r="EX1823" s="284"/>
    </row>
    <row r="1824" spans="1:155" ht="13" hidden="1" customHeight="1">
      <c r="A1824" s="160" t="s">
        <v>2003</v>
      </c>
      <c r="B1824" s="160">
        <v>11983</v>
      </c>
      <c r="D1824" s="160">
        <v>22871</v>
      </c>
      <c r="E1824" s="160" t="s">
        <v>438</v>
      </c>
      <c r="H1824" s="162" t="s">
        <v>2507</v>
      </c>
      <c r="I1824" s="162" t="s">
        <v>2508</v>
      </c>
      <c r="J1824" s="161">
        <v>23</v>
      </c>
      <c r="K1824" s="161">
        <v>6</v>
      </c>
      <c r="L1824" s="161" t="s">
        <v>46</v>
      </c>
      <c r="AS1824" s="278"/>
      <c r="AT1824" s="278"/>
      <c r="AU1824" s="278"/>
      <c r="AV1824" s="278"/>
      <c r="AW1824" s="278"/>
      <c r="AX1824" s="278"/>
      <c r="AY1824" s="165"/>
      <c r="AZ1824" s="278"/>
      <c r="BA1824" s="278"/>
      <c r="BB1824" s="278"/>
      <c r="BC1824" s="278"/>
      <c r="BD1824" s="164"/>
      <c r="BE1824" s="164"/>
      <c r="BF1824" s="164"/>
      <c r="BG1824" s="164"/>
      <c r="BH1824" s="164"/>
      <c r="BI1824" s="164"/>
      <c r="BJ1824" s="164"/>
      <c r="BK1824" s="164"/>
      <c r="BL1824" s="165"/>
      <c r="BM1824" s="165"/>
      <c r="BN1824" s="165"/>
      <c r="BO1824" s="165"/>
      <c r="BP1824" s="165"/>
      <c r="BQ1824" s="165"/>
      <c r="BR1824" s="165"/>
      <c r="BS1824" s="284"/>
      <c r="BT1824" s="294"/>
      <c r="BU1824" s="294"/>
      <c r="BV1824" s="455"/>
      <c r="BW1824" s="294"/>
      <c r="BX1824" s="294"/>
      <c r="BY1824" s="294"/>
      <c r="BZ1824" s="294"/>
      <c r="CA1824" s="294"/>
      <c r="CB1824" s="455"/>
      <c r="CC1824" s="294"/>
      <c r="CD1824" s="294"/>
      <c r="CE1824" s="294"/>
      <c r="CF1824" s="455"/>
      <c r="CG1824" s="294"/>
      <c r="CH1824" s="294"/>
      <c r="CI1824" s="294"/>
      <c r="CJ1824" s="455"/>
      <c r="CK1824" s="294"/>
      <c r="CL1824" s="294"/>
      <c r="CM1824" s="294"/>
      <c r="CN1824" s="455"/>
      <c r="CO1824" s="294"/>
      <c r="CP1824" s="294"/>
      <c r="CQ1824" s="294"/>
      <c r="CR1824" s="455"/>
      <c r="CS1824" s="289"/>
      <c r="CT1824" s="279"/>
      <c r="CU1824" s="328"/>
      <c r="CV1824" s="328"/>
      <c r="CW1824" s="290"/>
      <c r="CX1824" s="289"/>
      <c r="CY1824" s="279"/>
      <c r="CZ1824" s="328"/>
      <c r="DA1824" s="328"/>
      <c r="DB1824" s="290"/>
      <c r="DC1824" s="289"/>
      <c r="DD1824" s="279"/>
      <c r="DE1824" s="328"/>
      <c r="DF1824" s="328"/>
      <c r="DG1824" s="290"/>
      <c r="DH1824" s="294"/>
      <c r="DI1824" s="284"/>
      <c r="DP1824" s="165"/>
      <c r="DQ1824" s="165"/>
      <c r="DR1824" s="165"/>
      <c r="ED1824" s="165"/>
      <c r="EE1824" s="165"/>
      <c r="EF1824" s="165"/>
      <c r="EG1824" s="165"/>
      <c r="EH1824" s="166"/>
      <c r="EI1824" s="166"/>
      <c r="EJ1824" s="164"/>
      <c r="EK1824" s="164"/>
      <c r="EL1824" s="278"/>
      <c r="EM1824" s="278"/>
      <c r="EN1824" s="278"/>
      <c r="EO1824" s="278"/>
      <c r="EP1824" s="278"/>
      <c r="EQ1824" s="278"/>
      <c r="ER1824" s="165"/>
      <c r="ES1824" s="166"/>
      <c r="ET1824" s="166"/>
      <c r="EU1824" s="166"/>
      <c r="EV1824" s="166"/>
      <c r="EW1824" s="166"/>
      <c r="EX1824" s="284"/>
    </row>
    <row r="1825" spans="1:260" ht="13" hidden="1" customHeight="1">
      <c r="A1825" s="160" t="s">
        <v>2003</v>
      </c>
      <c r="B1825" s="160">
        <v>11573</v>
      </c>
      <c r="D1825" s="160">
        <v>23667</v>
      </c>
      <c r="E1825" s="160" t="s">
        <v>2178</v>
      </c>
      <c r="H1825" s="162" t="s">
        <v>632</v>
      </c>
      <c r="I1825" s="162" t="s">
        <v>1133</v>
      </c>
      <c r="J1825" s="161">
        <v>22</v>
      </c>
      <c r="K1825" s="161">
        <v>6</v>
      </c>
      <c r="L1825" s="161" t="s">
        <v>2545</v>
      </c>
      <c r="AS1825" s="278"/>
      <c r="AT1825" s="278"/>
      <c r="AU1825" s="278"/>
      <c r="AV1825" s="278"/>
      <c r="AW1825" s="278"/>
      <c r="AX1825" s="278"/>
      <c r="AY1825" s="165"/>
      <c r="AZ1825" s="278"/>
      <c r="BA1825" s="278"/>
      <c r="BB1825" s="278"/>
      <c r="BC1825" s="278"/>
      <c r="BD1825" s="164"/>
      <c r="BE1825" s="164"/>
      <c r="BF1825" s="164"/>
      <c r="BG1825" s="164"/>
      <c r="BH1825" s="164"/>
      <c r="BI1825" s="164"/>
      <c r="BJ1825" s="164"/>
      <c r="BK1825" s="164"/>
      <c r="BL1825" s="165"/>
      <c r="BM1825" s="165"/>
      <c r="BN1825" s="165"/>
      <c r="BO1825" s="165"/>
      <c r="BP1825" s="165"/>
      <c r="BQ1825" s="165"/>
      <c r="BR1825" s="165"/>
      <c r="BS1825" s="284"/>
      <c r="BT1825" s="294"/>
      <c r="BU1825" s="294"/>
      <c r="BV1825" s="455"/>
      <c r="BW1825" s="294"/>
      <c r="BX1825" s="294"/>
      <c r="BY1825" s="294"/>
      <c r="BZ1825" s="294"/>
      <c r="CA1825" s="294"/>
      <c r="CB1825" s="455"/>
      <c r="CC1825" s="294"/>
      <c r="CD1825" s="294"/>
      <c r="CE1825" s="294"/>
      <c r="CF1825" s="455"/>
      <c r="CG1825" s="294"/>
      <c r="CH1825" s="294"/>
      <c r="CI1825" s="294"/>
      <c r="CJ1825" s="455"/>
      <c r="CK1825" s="294"/>
      <c r="CL1825" s="294"/>
      <c r="CM1825" s="294"/>
      <c r="CN1825" s="455"/>
      <c r="CO1825" s="294"/>
      <c r="CP1825" s="294"/>
      <c r="CQ1825" s="294"/>
      <c r="CR1825" s="455"/>
      <c r="CS1825" s="289"/>
      <c r="CT1825" s="279"/>
      <c r="CU1825" s="328"/>
      <c r="CV1825" s="328"/>
      <c r="CW1825" s="290"/>
      <c r="CX1825" s="289"/>
      <c r="CY1825" s="279"/>
      <c r="CZ1825" s="328"/>
      <c r="DA1825" s="328"/>
      <c r="DB1825" s="290"/>
      <c r="DC1825" s="289"/>
      <c r="DD1825" s="279"/>
      <c r="DE1825" s="328"/>
      <c r="DF1825" s="328"/>
      <c r="DG1825" s="290"/>
      <c r="DH1825" s="294"/>
      <c r="DI1825" s="284"/>
      <c r="DP1825" s="165"/>
      <c r="DQ1825" s="165"/>
      <c r="DR1825" s="165"/>
      <c r="ED1825" s="165"/>
      <c r="EE1825" s="165"/>
      <c r="EF1825" s="165"/>
      <c r="EG1825" s="165"/>
      <c r="EH1825" s="166"/>
      <c r="EI1825" s="166"/>
      <c r="EJ1825" s="164"/>
      <c r="EK1825" s="164"/>
      <c r="EL1825" s="278"/>
      <c r="EM1825" s="278"/>
      <c r="EN1825" s="278"/>
      <c r="EO1825" s="278"/>
      <c r="EP1825" s="278"/>
      <c r="EQ1825" s="278"/>
      <c r="ER1825" s="165"/>
      <c r="ES1825" s="166"/>
      <c r="ET1825" s="166"/>
      <c r="EU1825" s="166"/>
      <c r="EV1825" s="166"/>
      <c r="EW1825" s="166"/>
      <c r="EX1825" s="284"/>
    </row>
    <row r="1826" spans="1:260" ht="13" hidden="1" customHeight="1">
      <c r="A1826" s="160" t="s">
        <v>2003</v>
      </c>
      <c r="B1826" s="160">
        <v>12738</v>
      </c>
      <c r="D1826" s="160">
        <v>23985</v>
      </c>
      <c r="E1826" s="160" t="s">
        <v>2178</v>
      </c>
      <c r="H1826" s="162" t="s">
        <v>1621</v>
      </c>
      <c r="I1826" s="162" t="s">
        <v>3455</v>
      </c>
      <c r="J1826" s="160">
        <v>22</v>
      </c>
      <c r="K1826" s="161">
        <v>6</v>
      </c>
      <c r="L1826" s="161" t="s">
        <v>837</v>
      </c>
      <c r="AS1826" s="278"/>
      <c r="AT1826" s="278"/>
      <c r="AU1826" s="278"/>
      <c r="AV1826" s="278"/>
      <c r="AW1826" s="278"/>
      <c r="AX1826" s="278"/>
      <c r="AY1826" s="165"/>
      <c r="AZ1826" s="278"/>
      <c r="BA1826" s="278"/>
      <c r="BB1826" s="278"/>
      <c r="BC1826" s="278"/>
      <c r="BD1826" s="164"/>
      <c r="BE1826" s="164"/>
      <c r="BF1826" s="164"/>
      <c r="BG1826" s="164"/>
      <c r="BH1826" s="164"/>
      <c r="BI1826" s="164"/>
      <c r="BJ1826" s="164"/>
      <c r="BK1826" s="164"/>
      <c r="BL1826" s="165"/>
      <c r="BM1826" s="165"/>
      <c r="BN1826" s="165"/>
      <c r="BO1826" s="165"/>
      <c r="BP1826" s="165"/>
      <c r="BQ1826" s="165"/>
      <c r="BR1826" s="165"/>
      <c r="BS1826" s="284"/>
      <c r="BT1826" s="294"/>
      <c r="BU1826" s="294"/>
      <c r="BV1826" s="455"/>
      <c r="BW1826" s="294"/>
      <c r="BX1826" s="294"/>
      <c r="BY1826" s="294"/>
      <c r="BZ1826" s="294"/>
      <c r="CA1826" s="294"/>
      <c r="CB1826" s="455"/>
      <c r="CC1826" s="294"/>
      <c r="CD1826" s="294"/>
      <c r="CE1826" s="294"/>
      <c r="CF1826" s="455"/>
      <c r="CG1826" s="294"/>
      <c r="CH1826" s="294"/>
      <c r="CI1826" s="294"/>
      <c r="CJ1826" s="455"/>
      <c r="CK1826" s="294"/>
      <c r="CL1826" s="294"/>
      <c r="CM1826" s="294"/>
      <c r="CN1826" s="455"/>
      <c r="CO1826" s="294"/>
      <c r="CP1826" s="294"/>
      <c r="CQ1826" s="294"/>
      <c r="CR1826" s="455"/>
      <c r="CS1826" s="289"/>
      <c r="CT1826" s="279"/>
      <c r="CU1826" s="328"/>
      <c r="CV1826" s="328"/>
      <c r="CW1826" s="290"/>
      <c r="CX1826" s="289"/>
      <c r="CY1826" s="279"/>
      <c r="CZ1826" s="328"/>
      <c r="DA1826" s="328"/>
      <c r="DB1826" s="290"/>
      <c r="DC1826" s="289"/>
      <c r="DD1826" s="279"/>
      <c r="DE1826" s="328"/>
      <c r="DF1826" s="328"/>
      <c r="DG1826" s="290"/>
      <c r="DH1826" s="294"/>
      <c r="DI1826" s="284"/>
      <c r="DP1826" s="165"/>
      <c r="DQ1826" s="165"/>
      <c r="DR1826" s="165"/>
      <c r="ED1826" s="165"/>
      <c r="EE1826" s="165"/>
      <c r="EF1826" s="165"/>
      <c r="EG1826" s="165"/>
      <c r="EH1826" s="166"/>
      <c r="EI1826" s="166"/>
      <c r="EJ1826" s="164"/>
      <c r="EK1826" s="164"/>
      <c r="EL1826" s="278"/>
      <c r="EM1826" s="278"/>
      <c r="EN1826" s="278"/>
      <c r="EO1826" s="278"/>
      <c r="EP1826" s="278"/>
      <c r="EQ1826" s="278"/>
      <c r="ER1826" s="165"/>
      <c r="ES1826" s="166"/>
      <c r="ET1826" s="166"/>
      <c r="EU1826" s="166"/>
      <c r="EV1826" s="166"/>
      <c r="EW1826" s="166"/>
      <c r="EX1826" s="284"/>
    </row>
    <row r="1827" spans="1:260" ht="13" hidden="1" customHeight="1">
      <c r="A1827" s="160" t="s">
        <v>2003</v>
      </c>
      <c r="B1827" s="160">
        <v>9565</v>
      </c>
      <c r="C1827" s="160">
        <v>621311</v>
      </c>
      <c r="D1827" s="160">
        <v>13744</v>
      </c>
      <c r="E1827" s="160" t="s">
        <v>13</v>
      </c>
      <c r="F1827" s="160" t="s">
        <v>13</v>
      </c>
      <c r="H1827" s="168" t="s">
        <v>740</v>
      </c>
      <c r="I1827" s="169" t="s">
        <v>617</v>
      </c>
      <c r="J1827" s="170">
        <v>30</v>
      </c>
      <c r="K1827" s="161">
        <v>7</v>
      </c>
      <c r="L1827" s="161" t="s">
        <v>46</v>
      </c>
      <c r="AS1827" s="278"/>
      <c r="AT1827" s="278"/>
      <c r="AU1827" s="278"/>
      <c r="AV1827" s="278"/>
      <c r="AW1827" s="278"/>
      <c r="AX1827" s="278"/>
      <c r="AY1827" s="456"/>
      <c r="AZ1827" s="278"/>
      <c r="BA1827" s="278"/>
      <c r="BB1827" s="278"/>
      <c r="BC1827" s="278"/>
      <c r="BD1827" s="164"/>
      <c r="BE1827" s="164"/>
      <c r="BF1827" s="164"/>
      <c r="BG1827" s="164"/>
      <c r="BH1827" s="164"/>
      <c r="BI1827" s="164"/>
      <c r="BJ1827" s="165"/>
      <c r="BK1827" s="164"/>
      <c r="BL1827" s="165"/>
      <c r="BM1827" s="165"/>
      <c r="BN1827" s="165"/>
      <c r="BO1827" s="165"/>
      <c r="BP1827" s="165"/>
      <c r="BQ1827" s="165"/>
      <c r="BR1827" s="165"/>
      <c r="BS1827" s="284"/>
      <c r="BT1827" s="294"/>
      <c r="BU1827" s="294"/>
      <c r="BV1827" s="455"/>
      <c r="BW1827" s="294"/>
      <c r="BX1827" s="294"/>
      <c r="BY1827" s="294"/>
      <c r="BZ1827" s="294"/>
      <c r="CA1827" s="294"/>
      <c r="CB1827" s="455"/>
      <c r="CC1827" s="294"/>
      <c r="CD1827" s="294"/>
      <c r="CE1827" s="294"/>
      <c r="CF1827" s="455"/>
      <c r="CG1827" s="294"/>
      <c r="CH1827" s="294"/>
      <c r="CI1827" s="294"/>
      <c r="CJ1827" s="455"/>
      <c r="CK1827" s="294"/>
      <c r="CL1827" s="294"/>
      <c r="CM1827" s="294"/>
      <c r="CN1827" s="455"/>
      <c r="CO1827" s="294"/>
      <c r="CP1827" s="294"/>
      <c r="CQ1827" s="294"/>
      <c r="CR1827" s="455"/>
      <c r="CS1827" s="289"/>
      <c r="CT1827" s="279"/>
      <c r="CU1827" s="328"/>
      <c r="CV1827" s="328"/>
      <c r="CW1827" s="290"/>
      <c r="CX1827" s="289"/>
      <c r="CY1827" s="279"/>
      <c r="CZ1827" s="328"/>
      <c r="DA1827" s="328"/>
      <c r="DB1827" s="290"/>
      <c r="DC1827" s="289"/>
      <c r="DD1827" s="279"/>
      <c r="DE1827" s="328"/>
      <c r="DF1827" s="328"/>
      <c r="DG1827" s="290"/>
      <c r="DH1827" s="294"/>
      <c r="DI1827" s="284"/>
      <c r="DP1827" s="165"/>
      <c r="DQ1827" s="165"/>
      <c r="DR1827" s="165"/>
      <c r="ED1827" s="165"/>
      <c r="EE1827" s="165"/>
      <c r="EF1827" s="165"/>
      <c r="EG1827" s="165"/>
      <c r="EH1827" s="166"/>
      <c r="EI1827" s="165"/>
      <c r="EJ1827" s="164"/>
      <c r="EK1827" s="164"/>
      <c r="EL1827" s="278"/>
      <c r="EM1827" s="278"/>
      <c r="EN1827" s="278"/>
      <c r="EO1827" s="278"/>
      <c r="EP1827" s="278"/>
      <c r="EQ1827" s="278"/>
      <c r="ER1827" s="165"/>
      <c r="ES1827" s="166"/>
      <c r="ET1827" s="166"/>
      <c r="EU1827" s="166"/>
      <c r="EV1827" s="166"/>
      <c r="EW1827" s="166"/>
      <c r="EX1827" s="284"/>
      <c r="FA1827" s="167"/>
      <c r="FB1827" s="167"/>
      <c r="FC1827" s="167"/>
      <c r="FD1827" s="167"/>
      <c r="FE1827" s="167"/>
      <c r="FF1827" s="167"/>
      <c r="FG1827" s="167"/>
      <c r="FH1827" s="167"/>
      <c r="FI1827" s="167"/>
      <c r="FJ1827" s="167"/>
      <c r="FK1827" s="167"/>
      <c r="FL1827" s="167"/>
      <c r="FM1827" s="167"/>
      <c r="FN1827" s="167"/>
      <c r="FO1827" s="167"/>
      <c r="FP1827" s="167"/>
      <c r="FQ1827" s="167"/>
      <c r="FR1827" s="167"/>
      <c r="FS1827" s="167"/>
      <c r="FT1827" s="167"/>
      <c r="FU1827" s="167"/>
      <c r="FV1827" s="167"/>
      <c r="FW1827" s="167"/>
      <c r="FX1827" s="167"/>
      <c r="FY1827" s="167"/>
      <c r="FZ1827" s="167"/>
      <c r="GA1827" s="167"/>
      <c r="GB1827" s="167"/>
      <c r="GC1827" s="167"/>
      <c r="GD1827" s="167"/>
      <c r="GE1827" s="167"/>
      <c r="GF1827" s="167"/>
      <c r="GG1827" s="167"/>
      <c r="GH1827" s="167"/>
      <c r="GI1827" s="167"/>
      <c r="GJ1827" s="167"/>
      <c r="GK1827" s="167"/>
      <c r="GL1827" s="167"/>
      <c r="GM1827" s="167"/>
      <c r="GN1827" s="167"/>
      <c r="GO1827" s="167"/>
      <c r="GP1827" s="167"/>
      <c r="GQ1827" s="167"/>
      <c r="GR1827" s="167"/>
      <c r="GS1827" s="167"/>
      <c r="GT1827" s="167"/>
      <c r="GU1827" s="167"/>
      <c r="GV1827" s="167"/>
      <c r="GW1827" s="167"/>
      <c r="GX1827" s="167"/>
      <c r="GY1827" s="167"/>
      <c r="GZ1827" s="167"/>
      <c r="HA1827" s="167"/>
      <c r="HB1827" s="167"/>
      <c r="HC1827" s="167"/>
      <c r="HD1827" s="167"/>
      <c r="HE1827" s="167"/>
      <c r="HF1827" s="167"/>
      <c r="HG1827" s="167"/>
      <c r="HH1827" s="167"/>
      <c r="HI1827" s="167"/>
      <c r="HJ1827" s="167"/>
      <c r="HK1827" s="167"/>
      <c r="HL1827" s="167"/>
      <c r="HM1827" s="167"/>
      <c r="HN1827" s="167"/>
      <c r="HO1827" s="167"/>
      <c r="HP1827" s="167"/>
      <c r="HQ1827" s="167"/>
      <c r="HR1827" s="167"/>
      <c r="HS1827" s="167"/>
      <c r="HT1827" s="167"/>
      <c r="HU1827" s="167"/>
      <c r="HV1827" s="167"/>
      <c r="HW1827" s="167"/>
      <c r="HX1827" s="167"/>
      <c r="HY1827" s="167"/>
      <c r="HZ1827" s="167"/>
      <c r="IA1827" s="167"/>
      <c r="IB1827" s="167"/>
      <c r="IC1827" s="167"/>
      <c r="ID1827" s="167"/>
      <c r="IE1827" s="167"/>
      <c r="IF1827" s="167"/>
      <c r="IG1827" s="167"/>
      <c r="IH1827" s="167"/>
      <c r="II1827" s="167"/>
      <c r="IJ1827" s="167"/>
      <c r="IK1827" s="167"/>
      <c r="IL1827" s="167"/>
      <c r="IM1827" s="167"/>
      <c r="IN1827" s="167"/>
      <c r="IO1827" s="167"/>
      <c r="IP1827" s="167"/>
      <c r="IQ1827" s="167"/>
      <c r="IR1827" s="167"/>
      <c r="IS1827" s="167"/>
      <c r="IT1827" s="167"/>
      <c r="IU1827" s="167"/>
      <c r="IV1827" s="167"/>
      <c r="IW1827" s="167"/>
      <c r="IX1827" s="167"/>
      <c r="IY1827" s="167"/>
      <c r="IZ1827" s="167"/>
    </row>
    <row r="1828" spans="1:260" ht="13" hidden="1" customHeight="1">
      <c r="A1828" s="160" t="s">
        <v>2003</v>
      </c>
      <c r="B1828" s="160">
        <v>9874</v>
      </c>
      <c r="C1828" s="160">
        <v>624503</v>
      </c>
      <c r="D1828" s="160">
        <v>16337</v>
      </c>
      <c r="E1828" s="160" t="s">
        <v>686</v>
      </c>
      <c r="F1828" s="160" t="s">
        <v>686</v>
      </c>
      <c r="H1828" s="162" t="s">
        <v>329</v>
      </c>
      <c r="I1828" s="162" t="s">
        <v>220</v>
      </c>
      <c r="J1828" s="161">
        <v>28</v>
      </c>
      <c r="K1828" s="161">
        <v>7</v>
      </c>
      <c r="L1828" s="161" t="s">
        <v>46</v>
      </c>
      <c r="AS1828" s="278"/>
      <c r="AT1828" s="278"/>
      <c r="AU1828" s="278"/>
      <c r="AV1828" s="278"/>
      <c r="AW1828" s="278"/>
      <c r="AX1828" s="278"/>
      <c r="AY1828" s="456"/>
      <c r="AZ1828" s="278"/>
      <c r="BA1828" s="278"/>
      <c r="BB1828" s="278"/>
      <c r="BC1828" s="278"/>
      <c r="BD1828" s="164"/>
      <c r="BE1828" s="164"/>
      <c r="BF1828" s="164"/>
      <c r="BG1828" s="164"/>
      <c r="BH1828" s="164"/>
      <c r="BI1828" s="164"/>
      <c r="BJ1828" s="165"/>
      <c r="BK1828" s="164"/>
      <c r="BL1828" s="165"/>
      <c r="BM1828" s="165"/>
      <c r="BN1828" s="165"/>
      <c r="BO1828" s="165"/>
      <c r="BP1828" s="165"/>
      <c r="BQ1828" s="165"/>
      <c r="BR1828" s="165"/>
      <c r="BS1828" s="284"/>
      <c r="BT1828" s="294"/>
      <c r="BU1828" s="294"/>
      <c r="BV1828" s="455"/>
      <c r="BW1828" s="294"/>
      <c r="BX1828" s="294"/>
      <c r="BY1828" s="294"/>
      <c r="BZ1828" s="294"/>
      <c r="CA1828" s="294"/>
      <c r="CB1828" s="455"/>
      <c r="CC1828" s="294"/>
      <c r="CD1828" s="294"/>
      <c r="CE1828" s="294"/>
      <c r="CF1828" s="455"/>
      <c r="CG1828" s="294"/>
      <c r="CH1828" s="294"/>
      <c r="CI1828" s="294"/>
      <c r="CJ1828" s="455"/>
      <c r="CK1828" s="294"/>
      <c r="CL1828" s="294"/>
      <c r="CM1828" s="294"/>
      <c r="CN1828" s="455"/>
      <c r="CO1828" s="294"/>
      <c r="CP1828" s="294"/>
      <c r="CQ1828" s="294"/>
      <c r="CR1828" s="455"/>
      <c r="CS1828" s="289"/>
      <c r="CT1828" s="279"/>
      <c r="CU1828" s="328"/>
      <c r="CV1828" s="328"/>
      <c r="CW1828" s="290"/>
      <c r="CX1828" s="289"/>
      <c r="CY1828" s="279"/>
      <c r="CZ1828" s="328"/>
      <c r="DA1828" s="328"/>
      <c r="DB1828" s="290"/>
      <c r="DC1828" s="289"/>
      <c r="DD1828" s="279"/>
      <c r="DE1828" s="328"/>
      <c r="DF1828" s="328"/>
      <c r="DG1828" s="290"/>
      <c r="DH1828" s="294"/>
      <c r="DI1828" s="284"/>
      <c r="DP1828" s="165"/>
      <c r="DQ1828" s="165"/>
      <c r="DR1828" s="165"/>
      <c r="ED1828" s="165"/>
      <c r="EE1828" s="165"/>
      <c r="EF1828" s="165"/>
      <c r="EG1828" s="165"/>
      <c r="EH1828" s="166"/>
      <c r="EI1828" s="165"/>
      <c r="EJ1828" s="164"/>
      <c r="EK1828" s="164"/>
      <c r="EL1828" s="278"/>
      <c r="EM1828" s="278"/>
      <c r="EN1828" s="278"/>
      <c r="EO1828" s="278"/>
      <c r="EP1828" s="278"/>
      <c r="EQ1828" s="278"/>
      <c r="ER1828" s="165"/>
      <c r="ES1828" s="166"/>
      <c r="ET1828" s="166"/>
      <c r="EU1828" s="166"/>
      <c r="EV1828" s="166"/>
      <c r="EW1828" s="166"/>
      <c r="EX1828" s="284"/>
    </row>
    <row r="1829" spans="1:260" ht="13" hidden="1" customHeight="1">
      <c r="A1829" s="160" t="s">
        <v>2003</v>
      </c>
      <c r="B1829" s="160">
        <v>9865</v>
      </c>
      <c r="C1829" s="160">
        <v>657088</v>
      </c>
      <c r="D1829" s="160">
        <v>16496</v>
      </c>
      <c r="E1829" s="160" t="s">
        <v>3328</v>
      </c>
      <c r="F1829" s="160" t="s">
        <v>686</v>
      </c>
      <c r="H1829" s="162" t="s">
        <v>3367</v>
      </c>
      <c r="I1829" s="162" t="s">
        <v>3368</v>
      </c>
      <c r="J1829" s="160">
        <v>28</v>
      </c>
      <c r="K1829" s="161">
        <v>7</v>
      </c>
      <c r="L1829" s="161" t="s">
        <v>46</v>
      </c>
      <c r="AS1829" s="278"/>
      <c r="AT1829" s="278"/>
      <c r="AU1829" s="278"/>
      <c r="AV1829" s="278"/>
      <c r="AW1829" s="278"/>
      <c r="AX1829" s="278"/>
      <c r="AY1829" s="456"/>
      <c r="AZ1829" s="278"/>
      <c r="BA1829" s="278"/>
      <c r="BB1829" s="278"/>
      <c r="BC1829" s="278"/>
      <c r="BD1829" s="164"/>
      <c r="BE1829" s="164"/>
      <c r="BF1829" s="164"/>
      <c r="BG1829" s="164"/>
      <c r="BH1829" s="164"/>
      <c r="BI1829" s="164"/>
      <c r="BJ1829" s="165"/>
      <c r="BK1829" s="164"/>
      <c r="BL1829" s="165"/>
      <c r="BM1829" s="165"/>
      <c r="BN1829" s="165"/>
      <c r="BO1829" s="165"/>
      <c r="BP1829" s="165"/>
      <c r="BQ1829" s="165"/>
      <c r="BR1829" s="165"/>
      <c r="BS1829" s="284"/>
      <c r="BT1829" s="294"/>
      <c r="BU1829" s="294"/>
      <c r="BV1829" s="455"/>
      <c r="BW1829" s="294"/>
      <c r="BX1829" s="294"/>
      <c r="BY1829" s="294"/>
      <c r="BZ1829" s="294"/>
      <c r="CA1829" s="294"/>
      <c r="CB1829" s="455"/>
      <c r="CC1829" s="294"/>
      <c r="CD1829" s="294"/>
      <c r="CE1829" s="294"/>
      <c r="CF1829" s="455"/>
      <c r="CG1829" s="294"/>
      <c r="CH1829" s="294"/>
      <c r="CI1829" s="294"/>
      <c r="CJ1829" s="455"/>
      <c r="CK1829" s="294"/>
      <c r="CL1829" s="294"/>
      <c r="CM1829" s="294"/>
      <c r="CN1829" s="455"/>
      <c r="CO1829" s="294"/>
      <c r="CP1829" s="294"/>
      <c r="CQ1829" s="294"/>
      <c r="CR1829" s="455"/>
      <c r="CS1829" s="289"/>
      <c r="CT1829" s="279"/>
      <c r="CU1829" s="328"/>
      <c r="CV1829" s="328"/>
      <c r="CW1829" s="290"/>
      <c r="CX1829" s="289"/>
      <c r="CY1829" s="279"/>
      <c r="CZ1829" s="328"/>
      <c r="DA1829" s="328"/>
      <c r="DB1829" s="290"/>
      <c r="DC1829" s="289"/>
      <c r="DD1829" s="279"/>
      <c r="DE1829" s="328"/>
      <c r="DF1829" s="328"/>
      <c r="DG1829" s="290"/>
      <c r="DH1829" s="294"/>
      <c r="DI1829" s="284"/>
      <c r="DP1829" s="165"/>
      <c r="DQ1829" s="165"/>
      <c r="DR1829" s="165"/>
      <c r="ED1829" s="165"/>
      <c r="EE1829" s="165"/>
      <c r="EF1829" s="165"/>
      <c r="EG1829" s="165"/>
      <c r="EH1829" s="166"/>
      <c r="EI1829" s="165"/>
      <c r="EJ1829" s="164"/>
      <c r="EK1829" s="164"/>
      <c r="EL1829" s="278"/>
      <c r="EM1829" s="278"/>
      <c r="EN1829" s="278"/>
      <c r="EO1829" s="278"/>
      <c r="EP1829" s="278"/>
      <c r="EQ1829" s="278"/>
      <c r="ER1829" s="165"/>
      <c r="ES1829" s="166"/>
      <c r="ET1829" s="166"/>
      <c r="EU1829" s="166"/>
      <c r="EV1829" s="166"/>
      <c r="EW1829" s="166"/>
      <c r="EX1829" s="284"/>
    </row>
    <row r="1830" spans="1:260" ht="13" hidden="1" customHeight="1">
      <c r="A1830" s="160" t="s">
        <v>2003</v>
      </c>
      <c r="B1830" s="160">
        <v>10924</v>
      </c>
      <c r="C1830" s="160">
        <v>664314</v>
      </c>
      <c r="D1830" s="160">
        <v>19151</v>
      </c>
      <c r="E1830" s="160" t="s">
        <v>213</v>
      </c>
      <c r="F1830" s="160" t="s">
        <v>213</v>
      </c>
      <c r="H1830" s="162" t="s">
        <v>1701</v>
      </c>
      <c r="I1830" s="162" t="s">
        <v>1702</v>
      </c>
      <c r="J1830" s="161">
        <v>26</v>
      </c>
      <c r="K1830" s="161">
        <v>7</v>
      </c>
      <c r="L1830" s="161" t="s">
        <v>46</v>
      </c>
      <c r="AS1830" s="278"/>
      <c r="AT1830" s="278"/>
      <c r="AU1830" s="278"/>
      <c r="AV1830" s="278"/>
      <c r="AW1830" s="278"/>
      <c r="AX1830" s="278"/>
      <c r="AY1830" s="456"/>
      <c r="AZ1830" s="278"/>
      <c r="BA1830" s="278"/>
      <c r="BB1830" s="278"/>
      <c r="BC1830" s="278"/>
      <c r="BD1830" s="164"/>
      <c r="BE1830" s="164"/>
      <c r="BF1830" s="164"/>
      <c r="BG1830" s="164"/>
      <c r="BH1830" s="164"/>
      <c r="BI1830" s="164"/>
      <c r="BJ1830" s="165"/>
      <c r="BK1830" s="164"/>
      <c r="BL1830" s="165"/>
      <c r="BM1830" s="165"/>
      <c r="BN1830" s="165"/>
      <c r="BO1830" s="165"/>
      <c r="BP1830" s="165"/>
      <c r="BQ1830" s="165"/>
      <c r="BR1830" s="165"/>
      <c r="BS1830" s="284"/>
      <c r="BT1830" s="294"/>
      <c r="BU1830" s="294"/>
      <c r="BV1830" s="455"/>
      <c r="BW1830" s="294"/>
      <c r="BX1830" s="294"/>
      <c r="BY1830" s="294"/>
      <c r="BZ1830" s="294"/>
      <c r="CA1830" s="294"/>
      <c r="CB1830" s="455"/>
      <c r="CC1830" s="294"/>
      <c r="CD1830" s="294"/>
      <c r="CE1830" s="294"/>
      <c r="CF1830" s="455"/>
      <c r="CG1830" s="294"/>
      <c r="CH1830" s="294"/>
      <c r="CI1830" s="294"/>
      <c r="CJ1830" s="455"/>
      <c r="CK1830" s="294"/>
      <c r="CL1830" s="294"/>
      <c r="CM1830" s="294"/>
      <c r="CN1830" s="455"/>
      <c r="CO1830" s="294"/>
      <c r="CP1830" s="294"/>
      <c r="CQ1830" s="294"/>
      <c r="CR1830" s="455"/>
      <c r="CS1830" s="289"/>
      <c r="CT1830" s="279"/>
      <c r="CU1830" s="328"/>
      <c r="CV1830" s="328"/>
      <c r="CW1830" s="290"/>
      <c r="CX1830" s="289"/>
      <c r="CY1830" s="279"/>
      <c r="CZ1830" s="328"/>
      <c r="DA1830" s="328"/>
      <c r="DB1830" s="290"/>
      <c r="DC1830" s="289"/>
      <c r="DD1830" s="279"/>
      <c r="DE1830" s="328"/>
      <c r="DF1830" s="328"/>
      <c r="DG1830" s="290"/>
      <c r="DH1830" s="294"/>
      <c r="DI1830" s="284"/>
      <c r="DP1830" s="165"/>
      <c r="DQ1830" s="165"/>
      <c r="DR1830" s="165"/>
      <c r="ED1830" s="165"/>
      <c r="EE1830" s="165"/>
      <c r="EF1830" s="165"/>
      <c r="EG1830" s="165"/>
      <c r="EH1830" s="166"/>
      <c r="EI1830" s="165"/>
      <c r="EJ1830" s="164"/>
      <c r="EK1830" s="164"/>
      <c r="EL1830" s="278"/>
      <c r="EM1830" s="278"/>
      <c r="EN1830" s="278"/>
      <c r="EO1830" s="278"/>
      <c r="EP1830" s="278"/>
      <c r="EQ1830" s="278"/>
      <c r="ER1830" s="165"/>
      <c r="ES1830" s="166"/>
      <c r="ET1830" s="166"/>
      <c r="EU1830" s="166"/>
      <c r="EV1830" s="166"/>
      <c r="EW1830" s="166"/>
      <c r="EX1830" s="284"/>
    </row>
    <row r="1831" spans="1:260" ht="13" hidden="1" customHeight="1">
      <c r="A1831" s="160" t="s">
        <v>2003</v>
      </c>
      <c r="B1831" s="160">
        <v>12787</v>
      </c>
      <c r="C1831" s="160">
        <v>667452</v>
      </c>
      <c r="D1831" s="160">
        <v>20311</v>
      </c>
      <c r="E1831" s="160" t="s">
        <v>164</v>
      </c>
      <c r="F1831" s="160" t="s">
        <v>164</v>
      </c>
      <c r="H1831" s="162" t="s">
        <v>3401</v>
      </c>
      <c r="I1831" s="162" t="s">
        <v>156</v>
      </c>
      <c r="J1831" s="160">
        <v>28</v>
      </c>
      <c r="K1831" s="161">
        <v>7</v>
      </c>
      <c r="L1831" s="161" t="s">
        <v>837</v>
      </c>
      <c r="AS1831" s="278"/>
      <c r="AT1831" s="278"/>
      <c r="AU1831" s="278"/>
      <c r="AV1831" s="278"/>
      <c r="AW1831" s="278"/>
      <c r="AX1831" s="278"/>
      <c r="AY1831" s="456"/>
      <c r="AZ1831" s="278"/>
      <c r="BA1831" s="278"/>
      <c r="BB1831" s="278"/>
      <c r="BC1831" s="278"/>
      <c r="BD1831" s="164"/>
      <c r="BE1831" s="164"/>
      <c r="BF1831" s="164"/>
      <c r="BG1831" s="164"/>
      <c r="BH1831" s="164"/>
      <c r="BI1831" s="164"/>
      <c r="BJ1831" s="165"/>
      <c r="BK1831" s="164"/>
      <c r="BL1831" s="165"/>
      <c r="BM1831" s="165"/>
      <c r="BN1831" s="165"/>
      <c r="BO1831" s="165"/>
      <c r="BP1831" s="165"/>
      <c r="BQ1831" s="165"/>
      <c r="BR1831" s="165"/>
      <c r="BS1831" s="284"/>
      <c r="BT1831" s="294"/>
      <c r="BU1831" s="294"/>
      <c r="BV1831" s="455"/>
      <c r="BW1831" s="294"/>
      <c r="BX1831" s="294"/>
      <c r="BY1831" s="294"/>
      <c r="BZ1831" s="294"/>
      <c r="CA1831" s="294"/>
      <c r="CB1831" s="455"/>
      <c r="CC1831" s="294"/>
      <c r="CD1831" s="294"/>
      <c r="CE1831" s="294"/>
      <c r="CF1831" s="455"/>
      <c r="CG1831" s="294"/>
      <c r="CH1831" s="294"/>
      <c r="CI1831" s="294"/>
      <c r="CJ1831" s="455"/>
      <c r="CK1831" s="294"/>
      <c r="CL1831" s="294"/>
      <c r="CM1831" s="294"/>
      <c r="CN1831" s="455"/>
      <c r="CO1831" s="294"/>
      <c r="CP1831" s="294"/>
      <c r="CQ1831" s="294"/>
      <c r="CR1831" s="455"/>
      <c r="CS1831" s="289"/>
      <c r="CT1831" s="279"/>
      <c r="CU1831" s="328"/>
      <c r="CV1831" s="328"/>
      <c r="CW1831" s="290"/>
      <c r="CX1831" s="289"/>
      <c r="CY1831" s="279"/>
      <c r="CZ1831" s="328"/>
      <c r="DA1831" s="328"/>
      <c r="DB1831" s="290"/>
      <c r="DC1831" s="289"/>
      <c r="DD1831" s="279"/>
      <c r="DE1831" s="328"/>
      <c r="DF1831" s="328"/>
      <c r="DG1831" s="290"/>
      <c r="DH1831" s="294"/>
      <c r="DI1831" s="284"/>
      <c r="DP1831" s="165"/>
      <c r="DQ1831" s="165"/>
      <c r="DR1831" s="165"/>
      <c r="ED1831" s="165"/>
      <c r="EE1831" s="165"/>
      <c r="EF1831" s="165"/>
      <c r="EG1831" s="165"/>
      <c r="EH1831" s="166"/>
      <c r="EI1831" s="165"/>
      <c r="EJ1831" s="164"/>
      <c r="EK1831" s="164"/>
      <c r="EL1831" s="278"/>
      <c r="EM1831" s="278"/>
      <c r="EN1831" s="278"/>
      <c r="EO1831" s="278"/>
      <c r="EP1831" s="278"/>
      <c r="EQ1831" s="278"/>
      <c r="ER1831" s="165"/>
      <c r="ES1831" s="166"/>
      <c r="ET1831" s="166"/>
      <c r="EU1831" s="166"/>
      <c r="EV1831" s="166"/>
      <c r="EW1831" s="166"/>
      <c r="EX1831" s="284"/>
    </row>
    <row r="1832" spans="1:260" ht="13" hidden="1" customHeight="1">
      <c r="A1832" s="160" t="s">
        <v>2003</v>
      </c>
      <c r="B1832" s="160">
        <v>10532</v>
      </c>
      <c r="C1832" s="160">
        <v>666135</v>
      </c>
      <c r="D1832" s="160">
        <v>20325</v>
      </c>
      <c r="E1832" s="160" t="s">
        <v>567</v>
      </c>
      <c r="F1832" s="160" t="s">
        <v>567</v>
      </c>
      <c r="H1832" s="162" t="s">
        <v>2440</v>
      </c>
      <c r="I1832" s="162" t="s">
        <v>277</v>
      </c>
      <c r="J1832" s="161">
        <v>26</v>
      </c>
      <c r="K1832" s="161">
        <v>7</v>
      </c>
      <c r="L1832" s="161" t="s">
        <v>46</v>
      </c>
      <c r="AS1832" s="278"/>
      <c r="AT1832" s="278"/>
      <c r="AU1832" s="278"/>
      <c r="AV1832" s="278"/>
      <c r="AW1832" s="278"/>
      <c r="AX1832" s="278"/>
      <c r="AY1832" s="456"/>
      <c r="AZ1832" s="278"/>
      <c r="BA1832" s="278"/>
      <c r="BB1832" s="278"/>
      <c r="BC1832" s="278"/>
      <c r="BD1832" s="164"/>
      <c r="BE1832" s="164"/>
      <c r="BF1832" s="164"/>
      <c r="BG1832" s="164"/>
      <c r="BH1832" s="164"/>
      <c r="BI1832" s="164"/>
      <c r="BJ1832" s="165"/>
      <c r="BK1832" s="164"/>
      <c r="BL1832" s="165"/>
      <c r="BM1832" s="165"/>
      <c r="BN1832" s="165"/>
      <c r="BO1832" s="165"/>
      <c r="BP1832" s="165"/>
      <c r="BQ1832" s="165"/>
      <c r="BR1832" s="165"/>
      <c r="BS1832" s="284"/>
      <c r="BT1832" s="294"/>
      <c r="BU1832" s="294"/>
      <c r="BV1832" s="455"/>
      <c r="BW1832" s="294"/>
      <c r="BX1832" s="294"/>
      <c r="BY1832" s="294"/>
      <c r="BZ1832" s="294"/>
      <c r="CA1832" s="294"/>
      <c r="CB1832" s="455"/>
      <c r="CC1832" s="294"/>
      <c r="CD1832" s="294"/>
      <c r="CE1832" s="294"/>
      <c r="CF1832" s="455"/>
      <c r="CG1832" s="294"/>
      <c r="CH1832" s="294"/>
      <c r="CI1832" s="294"/>
      <c r="CJ1832" s="455"/>
      <c r="CK1832" s="294"/>
      <c r="CL1832" s="294"/>
      <c r="CM1832" s="294"/>
      <c r="CN1832" s="455"/>
      <c r="CO1832" s="294"/>
      <c r="CP1832" s="294"/>
      <c r="CQ1832" s="294"/>
      <c r="CR1832" s="455"/>
      <c r="CS1832" s="289"/>
      <c r="CT1832" s="279"/>
      <c r="CU1832" s="328"/>
      <c r="CV1832" s="328"/>
      <c r="CW1832" s="290"/>
      <c r="CX1832" s="289"/>
      <c r="CY1832" s="279"/>
      <c r="CZ1832" s="328"/>
      <c r="DA1832" s="328"/>
      <c r="DB1832" s="290"/>
      <c r="DC1832" s="289"/>
      <c r="DD1832" s="279"/>
      <c r="DE1832" s="328"/>
      <c r="DF1832" s="328"/>
      <c r="DG1832" s="290"/>
      <c r="DH1832" s="294"/>
      <c r="DI1832" s="284"/>
      <c r="DP1832" s="165"/>
      <c r="DQ1832" s="165"/>
      <c r="DR1832" s="165"/>
      <c r="ED1832" s="165"/>
      <c r="EE1832" s="165"/>
      <c r="EF1832" s="165"/>
      <c r="EG1832" s="165"/>
      <c r="EH1832" s="166"/>
      <c r="EI1832" s="165"/>
      <c r="EJ1832" s="164"/>
      <c r="EK1832" s="164"/>
      <c r="EL1832" s="278"/>
      <c r="EM1832" s="278"/>
      <c r="EN1832" s="278"/>
      <c r="EO1832" s="278"/>
      <c r="EP1832" s="278"/>
      <c r="EQ1832" s="278"/>
      <c r="ER1832" s="165"/>
      <c r="ES1832" s="166"/>
      <c r="ET1832" s="166"/>
      <c r="EU1832" s="166"/>
      <c r="EV1832" s="166"/>
      <c r="EW1832" s="166"/>
      <c r="EX1832" s="284"/>
    </row>
    <row r="1833" spans="1:260" ht="13" hidden="1" customHeight="1">
      <c r="A1833" s="160" t="s">
        <v>2003</v>
      </c>
      <c r="B1833" s="160">
        <v>8575</v>
      </c>
      <c r="D1833" s="160">
        <v>4106</v>
      </c>
      <c r="E1833" s="160" t="s">
        <v>614</v>
      </c>
      <c r="H1833" s="168" t="s">
        <v>516</v>
      </c>
      <c r="I1833" s="169" t="s">
        <v>596</v>
      </c>
      <c r="J1833" s="170">
        <v>36</v>
      </c>
      <c r="K1833" s="161">
        <v>7</v>
      </c>
      <c r="L1833" s="161" t="s">
        <v>46</v>
      </c>
      <c r="AS1833" s="278"/>
      <c r="AT1833" s="278"/>
      <c r="AU1833" s="278"/>
      <c r="AV1833" s="278"/>
      <c r="AW1833" s="278"/>
      <c r="AX1833" s="278"/>
      <c r="AY1833" s="165"/>
      <c r="AZ1833" s="278"/>
      <c r="BA1833" s="278"/>
      <c r="BB1833" s="278"/>
      <c r="BC1833" s="278"/>
      <c r="BD1833" s="164"/>
      <c r="BE1833" s="164"/>
      <c r="BF1833" s="164"/>
      <c r="BG1833" s="164"/>
      <c r="BH1833" s="164"/>
      <c r="BI1833" s="164"/>
      <c r="BJ1833" s="164"/>
      <c r="BK1833" s="164"/>
      <c r="BL1833" s="165"/>
      <c r="BM1833" s="165"/>
      <c r="BN1833" s="165"/>
      <c r="BO1833" s="165"/>
      <c r="BP1833" s="165"/>
      <c r="BQ1833" s="165"/>
      <c r="BR1833" s="165"/>
      <c r="BS1833" s="284"/>
      <c r="BT1833" s="294"/>
      <c r="BU1833" s="294"/>
      <c r="BV1833" s="455"/>
      <c r="BW1833" s="294"/>
      <c r="BX1833" s="294"/>
      <c r="BY1833" s="294"/>
      <c r="BZ1833" s="294"/>
      <c r="CA1833" s="294"/>
      <c r="CB1833" s="455"/>
      <c r="CC1833" s="294"/>
      <c r="CD1833" s="294"/>
      <c r="CE1833" s="294"/>
      <c r="CF1833" s="455"/>
      <c r="CG1833" s="294"/>
      <c r="CH1833" s="294"/>
      <c r="CI1833" s="294"/>
      <c r="CJ1833" s="455"/>
      <c r="CK1833" s="294"/>
      <c r="CL1833" s="294"/>
      <c r="CM1833" s="294"/>
      <c r="CN1833" s="455"/>
      <c r="CO1833" s="294"/>
      <c r="CP1833" s="294"/>
      <c r="CQ1833" s="294"/>
      <c r="CR1833" s="455"/>
      <c r="CS1833" s="289"/>
      <c r="CT1833" s="279"/>
      <c r="CU1833" s="328"/>
      <c r="CV1833" s="328"/>
      <c r="CW1833" s="290"/>
      <c r="CX1833" s="289"/>
      <c r="CY1833" s="279"/>
      <c r="CZ1833" s="328"/>
      <c r="DA1833" s="328"/>
      <c r="DB1833" s="290"/>
      <c r="DC1833" s="289"/>
      <c r="DD1833" s="279"/>
      <c r="DE1833" s="328"/>
      <c r="DF1833" s="328"/>
      <c r="DG1833" s="290"/>
      <c r="DH1833" s="294"/>
      <c r="DI1833" s="284"/>
      <c r="DP1833" s="165"/>
      <c r="DQ1833" s="165"/>
      <c r="DR1833" s="165"/>
      <c r="ED1833" s="165"/>
      <c r="EE1833" s="165"/>
      <c r="EF1833" s="165"/>
      <c r="EG1833" s="165"/>
      <c r="EH1833" s="166"/>
      <c r="EI1833" s="166"/>
      <c r="EJ1833" s="164"/>
      <c r="EK1833" s="164"/>
      <c r="EL1833" s="278"/>
      <c r="EM1833" s="278"/>
      <c r="EN1833" s="278"/>
      <c r="EO1833" s="278"/>
      <c r="EP1833" s="278"/>
      <c r="EQ1833" s="278"/>
      <c r="ER1833" s="165"/>
      <c r="ES1833" s="166"/>
      <c r="ET1833" s="166"/>
      <c r="EU1833" s="166"/>
      <c r="EV1833" s="166"/>
      <c r="EW1833" s="166"/>
      <c r="EX1833" s="284"/>
    </row>
    <row r="1834" spans="1:260" ht="13" hidden="1" customHeight="1">
      <c r="A1834" s="160" t="s">
        <v>2003</v>
      </c>
      <c r="B1834" s="160">
        <v>9157</v>
      </c>
      <c r="D1834" s="160">
        <v>9256</v>
      </c>
      <c r="H1834" s="162" t="s">
        <v>60</v>
      </c>
      <c r="I1834" s="162" t="s">
        <v>271</v>
      </c>
      <c r="J1834" s="161"/>
      <c r="K1834" s="161">
        <v>7</v>
      </c>
      <c r="L1834" s="161" t="s">
        <v>837</v>
      </c>
      <c r="AS1834" s="278"/>
      <c r="AT1834" s="278"/>
      <c r="AU1834" s="278"/>
      <c r="AV1834" s="278"/>
      <c r="AW1834" s="278"/>
      <c r="AX1834" s="278"/>
      <c r="AY1834" s="165"/>
      <c r="AZ1834" s="278"/>
      <c r="BA1834" s="278"/>
      <c r="BB1834" s="278"/>
      <c r="BC1834" s="278"/>
      <c r="BD1834" s="164"/>
      <c r="BE1834" s="164"/>
      <c r="BF1834" s="164"/>
      <c r="BG1834" s="164"/>
      <c r="BH1834" s="164"/>
      <c r="BI1834" s="164"/>
      <c r="BJ1834" s="164"/>
      <c r="BK1834" s="164"/>
      <c r="BL1834" s="165"/>
      <c r="BM1834" s="165"/>
      <c r="BN1834" s="165"/>
      <c r="BO1834" s="165"/>
      <c r="BP1834" s="165"/>
      <c r="BQ1834" s="165"/>
      <c r="BR1834" s="165"/>
      <c r="BS1834" s="284"/>
      <c r="BT1834" s="294"/>
      <c r="BU1834" s="294"/>
      <c r="BV1834" s="455"/>
      <c r="BW1834" s="294"/>
      <c r="BX1834" s="294"/>
      <c r="BY1834" s="294"/>
      <c r="BZ1834" s="294"/>
      <c r="CA1834" s="294"/>
      <c r="CB1834" s="455"/>
      <c r="CC1834" s="294"/>
      <c r="CD1834" s="294"/>
      <c r="CE1834" s="294"/>
      <c r="CF1834" s="455"/>
      <c r="CG1834" s="294"/>
      <c r="CH1834" s="294"/>
      <c r="CI1834" s="294"/>
      <c r="CJ1834" s="455"/>
      <c r="CK1834" s="294"/>
      <c r="CL1834" s="294"/>
      <c r="CM1834" s="294"/>
      <c r="CN1834" s="455"/>
      <c r="CO1834" s="294"/>
      <c r="CP1834" s="294"/>
      <c r="CQ1834" s="294"/>
      <c r="CR1834" s="455"/>
      <c r="CS1834" s="289"/>
      <c r="CT1834" s="279"/>
      <c r="CU1834" s="328"/>
      <c r="CV1834" s="328"/>
      <c r="CW1834" s="290"/>
      <c r="CX1834" s="289"/>
      <c r="CY1834" s="279"/>
      <c r="CZ1834" s="328"/>
      <c r="DA1834" s="328"/>
      <c r="DB1834" s="290"/>
      <c r="DC1834" s="289"/>
      <c r="DD1834" s="279"/>
      <c r="DE1834" s="328"/>
      <c r="DF1834" s="328"/>
      <c r="DG1834" s="290"/>
      <c r="DH1834" s="294"/>
      <c r="DI1834" s="284"/>
      <c r="DP1834" s="165"/>
      <c r="DQ1834" s="165"/>
      <c r="DR1834" s="165"/>
      <c r="ED1834" s="165"/>
      <c r="EE1834" s="165"/>
      <c r="EF1834" s="165"/>
      <c r="EG1834" s="165"/>
      <c r="EH1834" s="166"/>
      <c r="EI1834" s="166"/>
      <c r="EJ1834" s="164"/>
      <c r="EK1834" s="164"/>
      <c r="EL1834" s="278"/>
      <c r="EM1834" s="278"/>
      <c r="EN1834" s="278"/>
      <c r="EO1834" s="278"/>
      <c r="EP1834" s="278"/>
      <c r="EQ1834" s="278"/>
      <c r="ER1834" s="165"/>
      <c r="ES1834" s="166"/>
      <c r="ET1834" s="166"/>
      <c r="EU1834" s="166"/>
      <c r="EV1834" s="166"/>
      <c r="EW1834" s="166"/>
      <c r="EX1834" s="284"/>
    </row>
    <row r="1835" spans="1:260" ht="13" hidden="1" customHeight="1">
      <c r="A1835" s="160" t="s">
        <v>2003</v>
      </c>
      <c r="B1835" s="160">
        <v>9438</v>
      </c>
      <c r="D1835" s="160">
        <v>10762</v>
      </c>
      <c r="H1835" s="168" t="s">
        <v>517</v>
      </c>
      <c r="I1835" s="169" t="s">
        <v>156</v>
      </c>
      <c r="J1835" s="170"/>
      <c r="K1835" s="161">
        <v>7</v>
      </c>
      <c r="L1835" s="161" t="s">
        <v>46</v>
      </c>
      <c r="AS1835" s="278"/>
      <c r="AT1835" s="278"/>
      <c r="AU1835" s="278"/>
      <c r="AV1835" s="278"/>
      <c r="AW1835" s="278"/>
      <c r="AX1835" s="278"/>
      <c r="AY1835" s="165"/>
      <c r="AZ1835" s="278"/>
      <c r="BA1835" s="278"/>
      <c r="BB1835" s="278"/>
      <c r="BC1835" s="278"/>
      <c r="BD1835" s="164"/>
      <c r="BE1835" s="164"/>
      <c r="BF1835" s="164"/>
      <c r="BG1835" s="164"/>
      <c r="BH1835" s="164"/>
      <c r="BI1835" s="164"/>
      <c r="BJ1835" s="164"/>
      <c r="BK1835" s="164"/>
      <c r="BL1835" s="165"/>
      <c r="BM1835" s="165"/>
      <c r="BN1835" s="165"/>
      <c r="BO1835" s="165"/>
      <c r="BP1835" s="165"/>
      <c r="BQ1835" s="165"/>
      <c r="BR1835" s="165"/>
      <c r="BS1835" s="284"/>
      <c r="BT1835" s="294"/>
      <c r="BU1835" s="294"/>
      <c r="BV1835" s="455"/>
      <c r="BW1835" s="294"/>
      <c r="BX1835" s="294"/>
      <c r="BY1835" s="294"/>
      <c r="BZ1835" s="294"/>
      <c r="CA1835" s="294"/>
      <c r="CB1835" s="455"/>
      <c r="CC1835" s="294"/>
      <c r="CD1835" s="294"/>
      <c r="CE1835" s="294"/>
      <c r="CF1835" s="455"/>
      <c r="CG1835" s="294"/>
      <c r="CH1835" s="294"/>
      <c r="CI1835" s="294"/>
      <c r="CJ1835" s="455"/>
      <c r="CK1835" s="294"/>
      <c r="CL1835" s="294"/>
      <c r="CM1835" s="294"/>
      <c r="CN1835" s="455"/>
      <c r="CO1835" s="294"/>
      <c r="CP1835" s="294"/>
      <c r="CQ1835" s="294"/>
      <c r="CR1835" s="455"/>
      <c r="CS1835" s="289"/>
      <c r="CT1835" s="279"/>
      <c r="CU1835" s="328"/>
      <c r="CV1835" s="328"/>
      <c r="CW1835" s="290"/>
      <c r="CX1835" s="289"/>
      <c r="CY1835" s="279"/>
      <c r="CZ1835" s="328"/>
      <c r="DA1835" s="328"/>
      <c r="DB1835" s="290"/>
      <c r="DC1835" s="289"/>
      <c r="DD1835" s="279"/>
      <c r="DE1835" s="328"/>
      <c r="DF1835" s="328"/>
      <c r="DG1835" s="290"/>
      <c r="DH1835" s="294"/>
      <c r="DI1835" s="284"/>
      <c r="DP1835" s="165"/>
      <c r="DQ1835" s="165"/>
      <c r="DR1835" s="165"/>
      <c r="ED1835" s="165"/>
      <c r="EE1835" s="165"/>
      <c r="EF1835" s="165"/>
      <c r="EG1835" s="165"/>
      <c r="EH1835" s="166"/>
      <c r="EI1835" s="166"/>
      <c r="EJ1835" s="164"/>
      <c r="EK1835" s="164"/>
      <c r="EL1835" s="278"/>
      <c r="EM1835" s="278"/>
      <c r="EN1835" s="278"/>
      <c r="EO1835" s="278"/>
      <c r="EP1835" s="278"/>
      <c r="EQ1835" s="278"/>
      <c r="ER1835" s="165"/>
      <c r="ES1835" s="166"/>
      <c r="ET1835" s="166"/>
      <c r="EU1835" s="166"/>
      <c r="EV1835" s="166"/>
      <c r="EW1835" s="166"/>
      <c r="EX1835" s="284"/>
    </row>
    <row r="1836" spans="1:260" ht="13" hidden="1" customHeight="1">
      <c r="A1836" s="160" t="s">
        <v>2003</v>
      </c>
      <c r="B1836" s="160">
        <v>11016</v>
      </c>
      <c r="D1836" s="160">
        <v>14566</v>
      </c>
      <c r="H1836" s="168" t="s">
        <v>193</v>
      </c>
      <c r="I1836" s="169" t="s">
        <v>1206</v>
      </c>
      <c r="J1836" s="170"/>
      <c r="K1836" s="161">
        <v>7</v>
      </c>
      <c r="L1836" s="161" t="s">
        <v>837</v>
      </c>
      <c r="AS1836" s="278"/>
      <c r="AT1836" s="278"/>
      <c r="AU1836" s="278"/>
      <c r="AV1836" s="278"/>
      <c r="AW1836" s="278"/>
      <c r="AX1836" s="278"/>
      <c r="AY1836" s="165"/>
      <c r="AZ1836" s="278"/>
      <c r="BA1836" s="278"/>
      <c r="BB1836" s="278"/>
      <c r="BC1836" s="278"/>
      <c r="BD1836" s="164"/>
      <c r="BE1836" s="164"/>
      <c r="BF1836" s="164"/>
      <c r="BG1836" s="164"/>
      <c r="BH1836" s="164"/>
      <c r="BI1836" s="164"/>
      <c r="BJ1836" s="164"/>
      <c r="BK1836" s="164"/>
      <c r="BL1836" s="165"/>
      <c r="BM1836" s="165"/>
      <c r="BN1836" s="165"/>
      <c r="BO1836" s="165"/>
      <c r="BP1836" s="165"/>
      <c r="BQ1836" s="165"/>
      <c r="BR1836" s="165"/>
      <c r="BS1836" s="284"/>
      <c r="BT1836" s="294"/>
      <c r="BU1836" s="294"/>
      <c r="BV1836" s="455"/>
      <c r="BW1836" s="294"/>
      <c r="BX1836" s="294"/>
      <c r="BY1836" s="294"/>
      <c r="BZ1836" s="294"/>
      <c r="CA1836" s="294"/>
      <c r="CB1836" s="455"/>
      <c r="CC1836" s="294"/>
      <c r="CD1836" s="294"/>
      <c r="CE1836" s="294"/>
      <c r="CF1836" s="455"/>
      <c r="CG1836" s="294"/>
      <c r="CH1836" s="294"/>
      <c r="CI1836" s="294"/>
      <c r="CJ1836" s="455"/>
      <c r="CK1836" s="294"/>
      <c r="CL1836" s="294"/>
      <c r="CM1836" s="294"/>
      <c r="CN1836" s="455"/>
      <c r="CO1836" s="294"/>
      <c r="CP1836" s="294"/>
      <c r="CQ1836" s="294"/>
      <c r="CR1836" s="455"/>
      <c r="CS1836" s="289"/>
      <c r="CT1836" s="279"/>
      <c r="CU1836" s="328"/>
      <c r="CV1836" s="328"/>
      <c r="CW1836" s="290"/>
      <c r="CX1836" s="289"/>
      <c r="CY1836" s="279"/>
      <c r="CZ1836" s="328"/>
      <c r="DA1836" s="328"/>
      <c r="DB1836" s="290"/>
      <c r="DC1836" s="289"/>
      <c r="DD1836" s="279"/>
      <c r="DE1836" s="328"/>
      <c r="DF1836" s="328"/>
      <c r="DG1836" s="290"/>
      <c r="DH1836" s="294"/>
      <c r="DI1836" s="284"/>
      <c r="DP1836" s="165"/>
      <c r="DQ1836" s="165"/>
      <c r="DR1836" s="165"/>
      <c r="ED1836" s="165"/>
      <c r="EE1836" s="165"/>
      <c r="EF1836" s="165"/>
      <c r="EG1836" s="165"/>
      <c r="EH1836" s="166"/>
      <c r="EI1836" s="166"/>
      <c r="EJ1836" s="164"/>
      <c r="EK1836" s="164"/>
      <c r="EL1836" s="278"/>
      <c r="EM1836" s="278"/>
      <c r="EN1836" s="278"/>
      <c r="EO1836" s="278"/>
      <c r="EP1836" s="278"/>
      <c r="EQ1836" s="278"/>
      <c r="ER1836" s="165"/>
      <c r="ES1836" s="166"/>
      <c r="ET1836" s="166"/>
      <c r="EU1836" s="166"/>
      <c r="EV1836" s="166"/>
      <c r="EW1836" s="166"/>
      <c r="EX1836" s="284"/>
    </row>
    <row r="1837" spans="1:260" ht="13" hidden="1" customHeight="1">
      <c r="A1837" s="160" t="s">
        <v>2003</v>
      </c>
      <c r="B1837" s="160">
        <v>10834</v>
      </c>
      <c r="D1837" s="160">
        <v>15124</v>
      </c>
      <c r="H1837" s="168" t="s">
        <v>1120</v>
      </c>
      <c r="I1837" s="169" t="s">
        <v>175</v>
      </c>
      <c r="J1837" s="170"/>
      <c r="K1837" s="161">
        <v>7</v>
      </c>
      <c r="L1837" s="161" t="s">
        <v>837</v>
      </c>
      <c r="AS1837" s="278"/>
      <c r="AT1837" s="278"/>
      <c r="AU1837" s="278"/>
      <c r="AV1837" s="278"/>
      <c r="AW1837" s="278"/>
      <c r="AX1837" s="278"/>
      <c r="AY1837" s="165"/>
      <c r="AZ1837" s="278"/>
      <c r="BA1837" s="278"/>
      <c r="BB1837" s="278"/>
      <c r="BC1837" s="278"/>
      <c r="BD1837" s="164"/>
      <c r="BE1837" s="164"/>
      <c r="BF1837" s="164"/>
      <c r="BG1837" s="164"/>
      <c r="BH1837" s="164"/>
      <c r="BI1837" s="164"/>
      <c r="BJ1837" s="164"/>
      <c r="BK1837" s="164"/>
      <c r="BL1837" s="165"/>
      <c r="BM1837" s="165"/>
      <c r="BN1837" s="165"/>
      <c r="BO1837" s="165"/>
      <c r="BP1837" s="165"/>
      <c r="BQ1837" s="165"/>
      <c r="BR1837" s="165"/>
      <c r="BS1837" s="284"/>
      <c r="BT1837" s="294"/>
      <c r="BU1837" s="294"/>
      <c r="BV1837" s="455"/>
      <c r="BW1837" s="294"/>
      <c r="BX1837" s="294"/>
      <c r="BY1837" s="294"/>
      <c r="BZ1837" s="294"/>
      <c r="CA1837" s="294"/>
      <c r="CB1837" s="455"/>
      <c r="CC1837" s="294"/>
      <c r="CD1837" s="294"/>
      <c r="CE1837" s="294"/>
      <c r="CF1837" s="455"/>
      <c r="CG1837" s="294"/>
      <c r="CH1837" s="294"/>
      <c r="CI1837" s="294"/>
      <c r="CJ1837" s="455"/>
      <c r="CK1837" s="294"/>
      <c r="CL1837" s="294"/>
      <c r="CM1837" s="294"/>
      <c r="CN1837" s="455"/>
      <c r="CO1837" s="294"/>
      <c r="CP1837" s="294"/>
      <c r="CQ1837" s="294"/>
      <c r="CR1837" s="455"/>
      <c r="CS1837" s="289"/>
      <c r="CT1837" s="279"/>
      <c r="CU1837" s="328"/>
      <c r="CV1837" s="328"/>
      <c r="CW1837" s="290"/>
      <c r="CX1837" s="289"/>
      <c r="CY1837" s="279"/>
      <c r="CZ1837" s="328"/>
      <c r="DA1837" s="328"/>
      <c r="DB1837" s="290"/>
      <c r="DC1837" s="289"/>
      <c r="DD1837" s="279"/>
      <c r="DE1837" s="328"/>
      <c r="DF1837" s="328"/>
      <c r="DG1837" s="290"/>
      <c r="DH1837" s="294"/>
      <c r="DI1837" s="284"/>
      <c r="DP1837" s="165"/>
      <c r="DQ1837" s="165"/>
      <c r="DR1837" s="165"/>
      <c r="ED1837" s="165"/>
      <c r="EE1837" s="165"/>
      <c r="EF1837" s="165"/>
      <c r="EG1837" s="165"/>
      <c r="EH1837" s="166"/>
      <c r="EI1837" s="166"/>
      <c r="EJ1837" s="164"/>
      <c r="EK1837" s="164"/>
      <c r="EL1837" s="278"/>
      <c r="EM1837" s="278"/>
      <c r="EN1837" s="278"/>
      <c r="EO1837" s="278"/>
      <c r="EP1837" s="278"/>
      <c r="EQ1837" s="278"/>
      <c r="ER1837" s="165"/>
      <c r="ES1837" s="166"/>
      <c r="ET1837" s="166"/>
      <c r="EU1837" s="166"/>
      <c r="EV1837" s="166"/>
      <c r="EW1837" s="166"/>
      <c r="EX1837" s="284"/>
    </row>
    <row r="1838" spans="1:260" ht="13" hidden="1" customHeight="1">
      <c r="A1838" s="160" t="s">
        <v>2003</v>
      </c>
      <c r="B1838" s="160">
        <v>10772</v>
      </c>
      <c r="D1838" s="160">
        <v>16424</v>
      </c>
      <c r="H1838" s="168" t="s">
        <v>1110</v>
      </c>
      <c r="I1838" s="169" t="s">
        <v>539</v>
      </c>
      <c r="J1838" s="170"/>
      <c r="K1838" s="161">
        <v>7</v>
      </c>
      <c r="L1838" s="161" t="s">
        <v>837</v>
      </c>
      <c r="AS1838" s="278"/>
      <c r="AT1838" s="278"/>
      <c r="AU1838" s="278"/>
      <c r="AV1838" s="278"/>
      <c r="AW1838" s="278"/>
      <c r="AX1838" s="278"/>
      <c r="AY1838" s="165"/>
      <c r="AZ1838" s="278"/>
      <c r="BA1838" s="278"/>
      <c r="BB1838" s="278"/>
      <c r="BC1838" s="278"/>
      <c r="BD1838" s="164"/>
      <c r="BE1838" s="164"/>
      <c r="BF1838" s="164"/>
      <c r="BG1838" s="164"/>
      <c r="BH1838" s="164"/>
      <c r="BI1838" s="164"/>
      <c r="BJ1838" s="164"/>
      <c r="BK1838" s="164"/>
      <c r="BL1838" s="165"/>
      <c r="BM1838" s="165"/>
      <c r="BN1838" s="165"/>
      <c r="BO1838" s="165"/>
      <c r="BP1838" s="165"/>
      <c r="BQ1838" s="165"/>
      <c r="BR1838" s="165"/>
      <c r="BS1838" s="284"/>
      <c r="BT1838" s="294"/>
      <c r="BU1838" s="294"/>
      <c r="BV1838" s="455"/>
      <c r="BW1838" s="294"/>
      <c r="BX1838" s="294"/>
      <c r="BY1838" s="294"/>
      <c r="BZ1838" s="294"/>
      <c r="CA1838" s="294"/>
      <c r="CB1838" s="455"/>
      <c r="CC1838" s="294"/>
      <c r="CD1838" s="294"/>
      <c r="CE1838" s="294"/>
      <c r="CF1838" s="455"/>
      <c r="CG1838" s="294"/>
      <c r="CH1838" s="294"/>
      <c r="CI1838" s="294"/>
      <c r="CJ1838" s="455"/>
      <c r="CK1838" s="294"/>
      <c r="CL1838" s="294"/>
      <c r="CM1838" s="294"/>
      <c r="CN1838" s="455"/>
      <c r="CO1838" s="294"/>
      <c r="CP1838" s="294"/>
      <c r="CQ1838" s="294"/>
      <c r="CR1838" s="455"/>
      <c r="CS1838" s="289"/>
      <c r="CT1838" s="279"/>
      <c r="CU1838" s="328"/>
      <c r="CV1838" s="328"/>
      <c r="CW1838" s="290"/>
      <c r="CX1838" s="289"/>
      <c r="CY1838" s="279"/>
      <c r="CZ1838" s="328"/>
      <c r="DA1838" s="328"/>
      <c r="DB1838" s="290"/>
      <c r="DC1838" s="289"/>
      <c r="DD1838" s="279"/>
      <c r="DE1838" s="328"/>
      <c r="DF1838" s="328"/>
      <c r="DG1838" s="290"/>
      <c r="DH1838" s="294"/>
      <c r="DI1838" s="284"/>
      <c r="DP1838" s="165"/>
      <c r="DQ1838" s="165"/>
      <c r="DR1838" s="165"/>
      <c r="ED1838" s="165"/>
      <c r="EE1838" s="165"/>
      <c r="EF1838" s="165"/>
      <c r="EG1838" s="165"/>
      <c r="EH1838" s="166"/>
      <c r="EI1838" s="166"/>
      <c r="EJ1838" s="164"/>
      <c r="EK1838" s="164"/>
      <c r="EL1838" s="278"/>
      <c r="EM1838" s="278"/>
      <c r="EN1838" s="278"/>
      <c r="EO1838" s="278"/>
      <c r="EP1838" s="278"/>
      <c r="EQ1838" s="278"/>
      <c r="ER1838" s="165"/>
      <c r="ES1838" s="166"/>
      <c r="ET1838" s="166"/>
      <c r="EU1838" s="166"/>
      <c r="EV1838" s="166"/>
      <c r="EW1838" s="166"/>
      <c r="EX1838" s="284"/>
    </row>
    <row r="1839" spans="1:260" ht="13" hidden="1" customHeight="1">
      <c r="A1839" s="160" t="s">
        <v>2003</v>
      </c>
      <c r="B1839" s="160">
        <v>10584</v>
      </c>
      <c r="D1839" s="160">
        <v>19508</v>
      </c>
      <c r="H1839" s="168" t="s">
        <v>530</v>
      </c>
      <c r="I1839" s="169" t="s">
        <v>547</v>
      </c>
      <c r="J1839" s="170"/>
      <c r="K1839" s="161">
        <v>7</v>
      </c>
      <c r="L1839" s="161" t="s">
        <v>837</v>
      </c>
      <c r="AS1839" s="278"/>
      <c r="AT1839" s="278"/>
      <c r="AU1839" s="278"/>
      <c r="AV1839" s="278"/>
      <c r="AW1839" s="278"/>
      <c r="AX1839" s="278"/>
      <c r="AY1839" s="165"/>
      <c r="AZ1839" s="278"/>
      <c r="BA1839" s="278"/>
      <c r="BB1839" s="278"/>
      <c r="BC1839" s="278"/>
      <c r="BD1839" s="164"/>
      <c r="BE1839" s="164"/>
      <c r="BF1839" s="164"/>
      <c r="BG1839" s="164"/>
      <c r="BH1839" s="164"/>
      <c r="BI1839" s="164"/>
      <c r="BJ1839" s="164"/>
      <c r="BK1839" s="164"/>
      <c r="BL1839" s="165"/>
      <c r="BM1839" s="165"/>
      <c r="BN1839" s="165"/>
      <c r="BO1839" s="165"/>
      <c r="BP1839" s="165"/>
      <c r="BQ1839" s="165"/>
      <c r="BR1839" s="165"/>
      <c r="BS1839" s="284"/>
      <c r="BT1839" s="294"/>
      <c r="BU1839" s="294"/>
      <c r="BV1839" s="455"/>
      <c r="BW1839" s="294"/>
      <c r="BX1839" s="294"/>
      <c r="BY1839" s="294"/>
      <c r="BZ1839" s="294"/>
      <c r="CA1839" s="294"/>
      <c r="CB1839" s="455"/>
      <c r="CC1839" s="294"/>
      <c r="CD1839" s="294"/>
      <c r="CE1839" s="294"/>
      <c r="CF1839" s="455"/>
      <c r="CG1839" s="294"/>
      <c r="CH1839" s="294"/>
      <c r="CI1839" s="294"/>
      <c r="CJ1839" s="455"/>
      <c r="CK1839" s="294"/>
      <c r="CL1839" s="294"/>
      <c r="CM1839" s="294"/>
      <c r="CN1839" s="455"/>
      <c r="CO1839" s="294"/>
      <c r="CP1839" s="294"/>
      <c r="CQ1839" s="294"/>
      <c r="CR1839" s="455"/>
      <c r="CS1839" s="289"/>
      <c r="CT1839" s="279"/>
      <c r="CU1839" s="328"/>
      <c r="CV1839" s="328"/>
      <c r="CW1839" s="290"/>
      <c r="CX1839" s="289"/>
      <c r="CY1839" s="279"/>
      <c r="CZ1839" s="328"/>
      <c r="DA1839" s="328"/>
      <c r="DB1839" s="290"/>
      <c r="DC1839" s="289"/>
      <c r="DD1839" s="279"/>
      <c r="DE1839" s="328"/>
      <c r="DF1839" s="328"/>
      <c r="DG1839" s="290"/>
      <c r="DH1839" s="294"/>
      <c r="DI1839" s="284"/>
      <c r="DP1839" s="165"/>
      <c r="DQ1839" s="165"/>
      <c r="DR1839" s="165"/>
      <c r="ED1839" s="165"/>
      <c r="EE1839" s="165"/>
      <c r="EF1839" s="165"/>
      <c r="EG1839" s="165"/>
      <c r="EH1839" s="166"/>
      <c r="EI1839" s="166"/>
      <c r="EJ1839" s="164"/>
      <c r="EK1839" s="164"/>
      <c r="EL1839" s="278"/>
      <c r="EM1839" s="278"/>
      <c r="EN1839" s="278"/>
      <c r="EO1839" s="278"/>
      <c r="EP1839" s="278"/>
      <c r="EQ1839" s="278"/>
      <c r="ER1839" s="165"/>
      <c r="ES1839" s="166"/>
      <c r="ET1839" s="166"/>
      <c r="EU1839" s="166"/>
      <c r="EV1839" s="166"/>
      <c r="EW1839" s="166"/>
      <c r="EX1839" s="284"/>
    </row>
    <row r="1840" spans="1:260" ht="13" hidden="1" customHeight="1">
      <c r="A1840" s="160" t="s">
        <v>2003</v>
      </c>
      <c r="C1840" s="160">
        <v>660758</v>
      </c>
      <c r="D1840" s="160">
        <v>19910</v>
      </c>
      <c r="E1840" s="160" t="s">
        <v>14</v>
      </c>
      <c r="H1840" s="162" t="s">
        <v>3953</v>
      </c>
      <c r="I1840" s="162" t="s">
        <v>3952</v>
      </c>
      <c r="J1840" s="160">
        <v>26</v>
      </c>
      <c r="K1840" s="161">
        <v>7</v>
      </c>
      <c r="AS1840" s="278"/>
      <c r="AT1840" s="278"/>
      <c r="AU1840" s="278"/>
      <c r="AV1840" s="278"/>
      <c r="AW1840" s="278"/>
      <c r="AX1840" s="278"/>
      <c r="AY1840" s="456"/>
      <c r="AZ1840" s="278"/>
      <c r="BA1840" s="278"/>
      <c r="BB1840" s="278"/>
      <c r="BC1840" s="278"/>
      <c r="BD1840" s="164"/>
      <c r="BE1840" s="164"/>
      <c r="BF1840" s="164"/>
      <c r="BG1840" s="164"/>
      <c r="BH1840" s="164"/>
      <c r="BI1840" s="164"/>
      <c r="BJ1840" s="165"/>
      <c r="BK1840" s="164"/>
      <c r="BL1840" s="165"/>
      <c r="BM1840" s="165"/>
      <c r="BN1840" s="165"/>
      <c r="BO1840" s="165"/>
      <c r="BP1840" s="165"/>
      <c r="BQ1840" s="165"/>
      <c r="BR1840" s="165"/>
      <c r="BS1840" s="284"/>
      <c r="BT1840" s="294"/>
      <c r="BU1840" s="294"/>
      <c r="BV1840" s="455"/>
      <c r="BW1840" s="294"/>
      <c r="BX1840" s="294"/>
      <c r="BY1840" s="294"/>
      <c r="BZ1840" s="294"/>
      <c r="CA1840" s="294"/>
      <c r="CB1840" s="455"/>
      <c r="CC1840" s="294"/>
      <c r="CD1840" s="294"/>
      <c r="CE1840" s="294"/>
      <c r="CF1840" s="455"/>
      <c r="CG1840" s="294"/>
      <c r="CH1840" s="294"/>
      <c r="CI1840" s="294"/>
      <c r="CJ1840" s="455"/>
      <c r="CK1840" s="294"/>
      <c r="CL1840" s="294"/>
      <c r="CM1840" s="294"/>
      <c r="CN1840" s="455"/>
      <c r="CO1840" s="294"/>
      <c r="CP1840" s="294"/>
      <c r="CQ1840" s="294"/>
      <c r="CR1840" s="455"/>
      <c r="CS1840" s="289"/>
      <c r="CT1840" s="279"/>
      <c r="CU1840" s="328"/>
      <c r="CV1840" s="328"/>
      <c r="CW1840" s="290"/>
      <c r="CX1840" s="289"/>
      <c r="CY1840" s="279"/>
      <c r="CZ1840" s="328"/>
      <c r="DA1840" s="328"/>
      <c r="DB1840" s="290"/>
      <c r="DC1840" s="289"/>
      <c r="DD1840" s="279"/>
      <c r="DE1840" s="328"/>
      <c r="DF1840" s="328"/>
      <c r="DG1840" s="290"/>
      <c r="DI1840" s="284"/>
      <c r="DP1840" s="165"/>
      <c r="DQ1840" s="165"/>
      <c r="DR1840" s="165"/>
      <c r="ED1840" s="165"/>
      <c r="EE1840" s="165"/>
      <c r="EF1840" s="165"/>
      <c r="EG1840" s="165"/>
      <c r="EH1840" s="166"/>
      <c r="EI1840" s="165"/>
      <c r="EL1840" s="278"/>
      <c r="EM1840" s="278"/>
      <c r="EN1840" s="278"/>
      <c r="EO1840" s="278"/>
      <c r="EP1840" s="278"/>
      <c r="EQ1840" s="278"/>
      <c r="ER1840" s="165"/>
    </row>
    <row r="1841" spans="1:155" ht="13" hidden="1" customHeight="1">
      <c r="A1841" s="160" t="s">
        <v>2003</v>
      </c>
      <c r="B1841" s="160">
        <v>10543</v>
      </c>
      <c r="D1841" s="160">
        <v>19957</v>
      </c>
      <c r="H1841" s="162" t="s">
        <v>3397</v>
      </c>
      <c r="I1841" s="162" t="s">
        <v>208</v>
      </c>
      <c r="K1841" s="161">
        <v>7</v>
      </c>
      <c r="L1841" s="161" t="s">
        <v>46</v>
      </c>
      <c r="AS1841" s="278"/>
      <c r="AT1841" s="278"/>
      <c r="AU1841" s="278"/>
      <c r="AV1841" s="278"/>
      <c r="AW1841" s="278"/>
      <c r="AX1841" s="278"/>
      <c r="AY1841" s="165"/>
      <c r="AZ1841" s="278"/>
      <c r="BA1841" s="278"/>
      <c r="BB1841" s="278"/>
      <c r="BC1841" s="278"/>
      <c r="BD1841" s="164"/>
      <c r="BE1841" s="164"/>
      <c r="BF1841" s="164"/>
      <c r="BG1841" s="164"/>
      <c r="BH1841" s="164"/>
      <c r="BI1841" s="164"/>
      <c r="BJ1841" s="164"/>
      <c r="BK1841" s="164"/>
      <c r="BL1841" s="165"/>
      <c r="BM1841" s="165"/>
      <c r="BN1841" s="165"/>
      <c r="BO1841" s="165"/>
      <c r="BP1841" s="165"/>
      <c r="BQ1841" s="165"/>
      <c r="BR1841" s="165"/>
      <c r="BS1841" s="284"/>
      <c r="BT1841" s="294"/>
      <c r="BU1841" s="294"/>
      <c r="BV1841" s="455"/>
      <c r="BW1841" s="294"/>
      <c r="BX1841" s="294"/>
      <c r="BY1841" s="294"/>
      <c r="BZ1841" s="294"/>
      <c r="CA1841" s="294"/>
      <c r="CB1841" s="455"/>
      <c r="CC1841" s="294"/>
      <c r="CD1841" s="294"/>
      <c r="CE1841" s="294"/>
      <c r="CF1841" s="455"/>
      <c r="CG1841" s="294"/>
      <c r="CH1841" s="294"/>
      <c r="CI1841" s="294"/>
      <c r="CJ1841" s="455"/>
      <c r="CK1841" s="294"/>
      <c r="CL1841" s="294"/>
      <c r="CM1841" s="294"/>
      <c r="CN1841" s="455"/>
      <c r="CO1841" s="294"/>
      <c r="CP1841" s="294"/>
      <c r="CQ1841" s="294"/>
      <c r="CR1841" s="455"/>
      <c r="CS1841" s="289"/>
      <c r="CT1841" s="279"/>
      <c r="CU1841" s="328"/>
      <c r="CV1841" s="328"/>
      <c r="CW1841" s="290"/>
      <c r="CX1841" s="289"/>
      <c r="CY1841" s="279"/>
      <c r="CZ1841" s="328"/>
      <c r="DA1841" s="328"/>
      <c r="DB1841" s="290"/>
      <c r="DC1841" s="289"/>
      <c r="DD1841" s="279"/>
      <c r="DE1841" s="328"/>
      <c r="DF1841" s="328"/>
      <c r="DG1841" s="290"/>
      <c r="DH1841" s="294"/>
      <c r="DI1841" s="284"/>
      <c r="DP1841" s="165"/>
      <c r="DQ1841" s="165"/>
      <c r="DR1841" s="165"/>
      <c r="ED1841" s="165"/>
      <c r="EE1841" s="165"/>
      <c r="EF1841" s="165"/>
      <c r="EG1841" s="165"/>
      <c r="EH1841" s="166"/>
      <c r="EI1841" s="166"/>
      <c r="EJ1841" s="164"/>
      <c r="EK1841" s="164"/>
      <c r="EL1841" s="278"/>
      <c r="EM1841" s="278"/>
      <c r="EN1841" s="278"/>
      <c r="EO1841" s="278"/>
      <c r="EP1841" s="278"/>
      <c r="EQ1841" s="278"/>
      <c r="ER1841" s="165"/>
      <c r="ES1841" s="166"/>
      <c r="ET1841" s="166"/>
      <c r="EU1841" s="166"/>
      <c r="EV1841" s="166"/>
      <c r="EW1841" s="166"/>
      <c r="EX1841" s="284"/>
    </row>
    <row r="1842" spans="1:155" ht="13" hidden="1" customHeight="1">
      <c r="A1842" s="160" t="s">
        <v>2003</v>
      </c>
      <c r="C1842" s="160">
        <v>668843</v>
      </c>
      <c r="D1842" s="160">
        <v>19983</v>
      </c>
      <c r="E1842" s="160" t="s">
        <v>188</v>
      </c>
      <c r="H1842" s="162" t="s">
        <v>2918</v>
      </c>
      <c r="I1842" s="162" t="s">
        <v>996</v>
      </c>
      <c r="J1842" s="160">
        <v>27</v>
      </c>
      <c r="K1842" s="161">
        <v>7</v>
      </c>
      <c r="AS1842" s="278"/>
      <c r="AT1842" s="278"/>
      <c r="AU1842" s="278"/>
      <c r="AV1842" s="278"/>
      <c r="AW1842" s="278"/>
      <c r="AX1842" s="278"/>
      <c r="AY1842" s="456"/>
      <c r="AZ1842" s="278"/>
      <c r="BA1842" s="278"/>
      <c r="BB1842" s="278"/>
      <c r="BC1842" s="278"/>
      <c r="BD1842" s="164"/>
      <c r="BE1842" s="164"/>
      <c r="BF1842" s="164"/>
      <c r="BG1842" s="164"/>
      <c r="BH1842" s="164"/>
      <c r="BI1842" s="164"/>
      <c r="BJ1842" s="165"/>
      <c r="BK1842" s="164"/>
      <c r="BL1842" s="165"/>
      <c r="BM1842" s="165"/>
      <c r="BN1842" s="165"/>
      <c r="BO1842" s="165"/>
      <c r="BP1842" s="165"/>
      <c r="BQ1842" s="165"/>
      <c r="BR1842" s="165"/>
      <c r="BS1842" s="284"/>
      <c r="BT1842" s="294"/>
      <c r="BU1842" s="294"/>
      <c r="BV1842" s="455"/>
      <c r="BW1842" s="294"/>
      <c r="BX1842" s="294"/>
      <c r="BY1842" s="294"/>
      <c r="BZ1842" s="294"/>
      <c r="CA1842" s="294"/>
      <c r="CB1842" s="455"/>
      <c r="CC1842" s="294"/>
      <c r="CD1842" s="294"/>
      <c r="CE1842" s="294"/>
      <c r="CF1842" s="455"/>
      <c r="CG1842" s="294"/>
      <c r="CH1842" s="294"/>
      <c r="CI1842" s="294"/>
      <c r="CJ1842" s="455"/>
      <c r="CK1842" s="294"/>
      <c r="CL1842" s="294"/>
      <c r="CM1842" s="294"/>
      <c r="CN1842" s="455"/>
      <c r="CO1842" s="294"/>
      <c r="CP1842" s="294"/>
      <c r="CQ1842" s="294"/>
      <c r="CR1842" s="455"/>
      <c r="CS1842" s="289"/>
      <c r="CT1842" s="279"/>
      <c r="CU1842" s="328"/>
      <c r="CV1842" s="328"/>
      <c r="CW1842" s="290"/>
      <c r="CX1842" s="289"/>
      <c r="CY1842" s="279"/>
      <c r="CZ1842" s="328"/>
      <c r="DA1842" s="328"/>
      <c r="DB1842" s="290"/>
      <c r="DC1842" s="289"/>
      <c r="DD1842" s="279"/>
      <c r="DE1842" s="328"/>
      <c r="DF1842" s="328"/>
      <c r="DG1842" s="290"/>
      <c r="DH1842" s="294"/>
      <c r="DI1842" s="284"/>
      <c r="DP1842" s="165"/>
      <c r="DQ1842" s="165"/>
      <c r="DR1842" s="165"/>
      <c r="ED1842" s="165"/>
      <c r="EE1842" s="165"/>
      <c r="EF1842" s="165"/>
      <c r="EG1842" s="165"/>
      <c r="EH1842" s="166"/>
      <c r="EI1842" s="165"/>
      <c r="EJ1842" s="164"/>
      <c r="EK1842" s="164"/>
      <c r="EL1842" s="278"/>
      <c r="EM1842" s="278"/>
      <c r="EN1842" s="278"/>
      <c r="EO1842" s="278"/>
      <c r="EP1842" s="278"/>
      <c r="EQ1842" s="278"/>
      <c r="ER1842" s="165"/>
      <c r="ES1842" s="166"/>
      <c r="ET1842" s="166"/>
      <c r="EU1842" s="166"/>
      <c r="EV1842" s="166"/>
      <c r="EW1842" s="166"/>
      <c r="EX1842" s="284"/>
    </row>
    <row r="1843" spans="1:155" ht="13" hidden="1" customHeight="1">
      <c r="A1843" s="160" t="s">
        <v>2003</v>
      </c>
      <c r="B1843" s="160">
        <v>11508</v>
      </c>
      <c r="D1843" s="160">
        <v>23695</v>
      </c>
      <c r="E1843" s="160" t="s">
        <v>16</v>
      </c>
      <c r="H1843" s="162" t="s">
        <v>3450</v>
      </c>
      <c r="I1843" s="162" t="s">
        <v>3451</v>
      </c>
      <c r="J1843" s="160">
        <v>22</v>
      </c>
      <c r="K1843" s="161">
        <v>7</v>
      </c>
      <c r="L1843" s="161" t="s">
        <v>837</v>
      </c>
      <c r="AS1843" s="278"/>
      <c r="AT1843" s="278"/>
      <c r="AU1843" s="278"/>
      <c r="AV1843" s="278"/>
      <c r="AW1843" s="278"/>
      <c r="AX1843" s="278"/>
      <c r="AY1843" s="165"/>
      <c r="AZ1843" s="278"/>
      <c r="BA1843" s="278"/>
      <c r="BB1843" s="278"/>
      <c r="BC1843" s="278"/>
      <c r="BD1843" s="164"/>
      <c r="BE1843" s="164"/>
      <c r="BF1843" s="164"/>
      <c r="BG1843" s="164"/>
      <c r="BH1843" s="164"/>
      <c r="BI1843" s="164"/>
      <c r="BJ1843" s="164"/>
      <c r="BK1843" s="164"/>
      <c r="BL1843" s="165"/>
      <c r="BM1843" s="165"/>
      <c r="BN1843" s="165"/>
      <c r="BO1843" s="165"/>
      <c r="BP1843" s="165"/>
      <c r="BQ1843" s="165"/>
      <c r="BR1843" s="165"/>
      <c r="BS1843" s="284"/>
      <c r="BT1843" s="294"/>
      <c r="BU1843" s="294"/>
      <c r="BV1843" s="455"/>
      <c r="BW1843" s="294"/>
      <c r="BX1843" s="294"/>
      <c r="BY1843" s="294"/>
      <c r="BZ1843" s="294"/>
      <c r="CA1843" s="294"/>
      <c r="CB1843" s="455"/>
      <c r="CC1843" s="294"/>
      <c r="CD1843" s="294"/>
      <c r="CE1843" s="294"/>
      <c r="CF1843" s="455"/>
      <c r="CG1843" s="294"/>
      <c r="CH1843" s="294"/>
      <c r="CI1843" s="294"/>
      <c r="CJ1843" s="455"/>
      <c r="CK1843" s="294"/>
      <c r="CL1843" s="294"/>
      <c r="CM1843" s="294"/>
      <c r="CN1843" s="455"/>
      <c r="CO1843" s="294"/>
      <c r="CP1843" s="294"/>
      <c r="CQ1843" s="294"/>
      <c r="CR1843" s="455"/>
      <c r="CS1843" s="289"/>
      <c r="CT1843" s="279"/>
      <c r="CU1843" s="328"/>
      <c r="CV1843" s="328"/>
      <c r="CW1843" s="290"/>
      <c r="CX1843" s="289"/>
      <c r="CY1843" s="279"/>
      <c r="CZ1843" s="328"/>
      <c r="DA1843" s="328"/>
      <c r="DB1843" s="290"/>
      <c r="DC1843" s="289"/>
      <c r="DD1843" s="279"/>
      <c r="DE1843" s="328"/>
      <c r="DF1843" s="328"/>
      <c r="DG1843" s="290"/>
      <c r="DH1843" s="294"/>
      <c r="DI1843" s="284"/>
      <c r="DP1843" s="165"/>
      <c r="DQ1843" s="165"/>
      <c r="DR1843" s="165"/>
      <c r="ED1843" s="165"/>
      <c r="EE1843" s="165"/>
      <c r="EF1843" s="165"/>
      <c r="EG1843" s="165"/>
      <c r="EH1843" s="166"/>
      <c r="EI1843" s="166"/>
      <c r="EJ1843" s="164"/>
      <c r="EK1843" s="164"/>
      <c r="EL1843" s="278"/>
      <c r="EM1843" s="278"/>
      <c r="EN1843" s="278"/>
      <c r="EO1843" s="278"/>
      <c r="EP1843" s="278"/>
      <c r="EQ1843" s="278"/>
      <c r="ER1843" s="165"/>
      <c r="ES1843" s="166"/>
      <c r="ET1843" s="166"/>
      <c r="EU1843" s="166"/>
      <c r="EV1843" s="166"/>
      <c r="EW1843" s="166"/>
      <c r="EX1843" s="284"/>
    </row>
    <row r="1844" spans="1:155" ht="13" hidden="1" customHeight="1">
      <c r="A1844" s="160" t="s">
        <v>2003</v>
      </c>
      <c r="C1844" s="160">
        <v>682119</v>
      </c>
      <c r="D1844" s="160">
        <v>25138</v>
      </c>
      <c r="E1844" s="160" t="s">
        <v>188</v>
      </c>
      <c r="H1844" s="162" t="s">
        <v>539</v>
      </c>
      <c r="I1844" s="162" t="s">
        <v>3497</v>
      </c>
      <c r="J1844" s="160">
        <v>28</v>
      </c>
      <c r="K1844" s="161">
        <v>7</v>
      </c>
      <c r="AS1844" s="278"/>
      <c r="AT1844" s="278"/>
      <c r="AU1844" s="278"/>
      <c r="AV1844" s="278"/>
      <c r="AW1844" s="278"/>
      <c r="AX1844" s="278"/>
      <c r="AY1844" s="456"/>
      <c r="AZ1844" s="278"/>
      <c r="BA1844" s="278"/>
      <c r="BB1844" s="278"/>
      <c r="BC1844" s="278"/>
      <c r="BD1844" s="164"/>
      <c r="BE1844" s="164"/>
      <c r="BF1844" s="164"/>
      <c r="BG1844" s="164"/>
      <c r="BH1844" s="164"/>
      <c r="BI1844" s="164"/>
      <c r="BJ1844" s="165"/>
      <c r="BK1844" s="164"/>
      <c r="BL1844" s="165"/>
      <c r="BM1844" s="165"/>
      <c r="BN1844" s="165"/>
      <c r="BO1844" s="165"/>
      <c r="BP1844" s="165"/>
      <c r="BQ1844" s="165"/>
      <c r="BR1844" s="165"/>
      <c r="BS1844" s="284"/>
      <c r="BT1844" s="294"/>
      <c r="BU1844" s="294"/>
      <c r="BV1844" s="455"/>
      <c r="BW1844" s="294"/>
      <c r="BX1844" s="294"/>
      <c r="BY1844" s="294"/>
      <c r="BZ1844" s="294"/>
      <c r="CA1844" s="294"/>
      <c r="CB1844" s="455"/>
      <c r="CC1844" s="294"/>
      <c r="CD1844" s="294"/>
      <c r="CE1844" s="294"/>
      <c r="CF1844" s="455"/>
      <c r="CG1844" s="294"/>
      <c r="CH1844" s="294"/>
      <c r="CI1844" s="294"/>
      <c r="CJ1844" s="455"/>
      <c r="CK1844" s="294"/>
      <c r="CL1844" s="294"/>
      <c r="CM1844" s="294"/>
      <c r="CN1844" s="455"/>
      <c r="CO1844" s="294"/>
      <c r="CP1844" s="294"/>
      <c r="CQ1844" s="294"/>
      <c r="CR1844" s="455"/>
      <c r="CS1844" s="289"/>
      <c r="CT1844" s="279"/>
      <c r="CU1844" s="328"/>
      <c r="CV1844" s="328"/>
      <c r="CW1844" s="290"/>
      <c r="CX1844" s="289"/>
      <c r="CY1844" s="279"/>
      <c r="CZ1844" s="328"/>
      <c r="DA1844" s="328"/>
      <c r="DB1844" s="290"/>
      <c r="DC1844" s="289"/>
      <c r="DD1844" s="279"/>
      <c r="DE1844" s="328"/>
      <c r="DF1844" s="328"/>
      <c r="DG1844" s="290"/>
      <c r="DI1844" s="284"/>
      <c r="DP1844" s="165"/>
      <c r="DQ1844" s="165"/>
      <c r="DR1844" s="165"/>
      <c r="ED1844" s="165"/>
      <c r="EE1844" s="165"/>
      <c r="EF1844" s="165"/>
      <c r="EG1844" s="165"/>
      <c r="EH1844" s="166"/>
      <c r="EI1844" s="165"/>
      <c r="EL1844" s="278"/>
      <c r="EM1844" s="278"/>
      <c r="EN1844" s="278"/>
      <c r="EO1844" s="278"/>
      <c r="EP1844" s="278"/>
      <c r="EQ1844" s="278"/>
      <c r="ER1844" s="165"/>
    </row>
    <row r="1845" spans="1:155" ht="13" hidden="1" customHeight="1">
      <c r="A1845" s="160" t="s">
        <v>2003</v>
      </c>
      <c r="B1845" s="160">
        <v>12722</v>
      </c>
      <c r="D1845" s="160">
        <v>25569</v>
      </c>
      <c r="H1845" s="162" t="s">
        <v>3492</v>
      </c>
      <c r="I1845" s="162" t="s">
        <v>247</v>
      </c>
      <c r="K1845" s="161">
        <v>7</v>
      </c>
      <c r="L1845" s="161" t="s">
        <v>46</v>
      </c>
      <c r="AS1845" s="278"/>
      <c r="AT1845" s="278"/>
      <c r="AU1845" s="278"/>
      <c r="AV1845" s="278"/>
      <c r="AW1845" s="278"/>
      <c r="AX1845" s="278"/>
      <c r="AY1845" s="165"/>
      <c r="AZ1845" s="278"/>
      <c r="BA1845" s="278"/>
      <c r="BB1845" s="278"/>
      <c r="BC1845" s="278"/>
      <c r="BD1845" s="164"/>
      <c r="BE1845" s="164"/>
      <c r="BF1845" s="164"/>
      <c r="BG1845" s="164"/>
      <c r="BH1845" s="164"/>
      <c r="BI1845" s="164"/>
      <c r="BJ1845" s="164"/>
      <c r="BK1845" s="164"/>
      <c r="BL1845" s="165"/>
      <c r="BM1845" s="165"/>
      <c r="BN1845" s="165"/>
      <c r="BO1845" s="165"/>
      <c r="BP1845" s="165"/>
      <c r="BQ1845" s="165"/>
      <c r="BR1845" s="165"/>
      <c r="BS1845" s="284"/>
      <c r="BT1845" s="294"/>
      <c r="BU1845" s="294"/>
      <c r="BV1845" s="455"/>
      <c r="BW1845" s="294"/>
      <c r="BX1845" s="294"/>
      <c r="BY1845" s="294"/>
      <c r="BZ1845" s="294"/>
      <c r="CA1845" s="294"/>
      <c r="CB1845" s="455"/>
      <c r="CC1845" s="294"/>
      <c r="CD1845" s="294"/>
      <c r="CE1845" s="294"/>
      <c r="CF1845" s="455"/>
      <c r="CG1845" s="294"/>
      <c r="CH1845" s="294"/>
      <c r="CI1845" s="294"/>
      <c r="CJ1845" s="455"/>
      <c r="CK1845" s="294"/>
      <c r="CL1845" s="294"/>
      <c r="CM1845" s="294"/>
      <c r="CN1845" s="455"/>
      <c r="CO1845" s="294"/>
      <c r="CP1845" s="294"/>
      <c r="CQ1845" s="294"/>
      <c r="CR1845" s="455"/>
      <c r="CS1845" s="289"/>
      <c r="CT1845" s="279"/>
      <c r="CU1845" s="328"/>
      <c r="CV1845" s="328"/>
      <c r="CW1845" s="290"/>
      <c r="CX1845" s="289"/>
      <c r="CY1845" s="279"/>
      <c r="CZ1845" s="328"/>
      <c r="DA1845" s="328"/>
      <c r="DB1845" s="290"/>
      <c r="DC1845" s="289"/>
      <c r="DD1845" s="279"/>
      <c r="DE1845" s="328"/>
      <c r="DF1845" s="328"/>
      <c r="DG1845" s="290"/>
      <c r="DH1845" s="294"/>
      <c r="DI1845" s="284"/>
      <c r="DP1845" s="165"/>
      <c r="DQ1845" s="165"/>
      <c r="DR1845" s="165"/>
      <c r="ED1845" s="165"/>
      <c r="EE1845" s="165"/>
      <c r="EF1845" s="165"/>
      <c r="EG1845" s="165"/>
      <c r="EH1845" s="166"/>
      <c r="EI1845" s="166"/>
      <c r="EJ1845" s="164"/>
      <c r="EK1845" s="164"/>
      <c r="EL1845" s="278"/>
      <c r="EM1845" s="278"/>
      <c r="EN1845" s="278"/>
      <c r="EO1845" s="278"/>
      <c r="EP1845" s="278"/>
      <c r="EQ1845" s="278"/>
      <c r="ER1845" s="165"/>
      <c r="ES1845" s="166"/>
      <c r="ET1845" s="166"/>
      <c r="EU1845" s="166"/>
      <c r="EV1845" s="166"/>
      <c r="EW1845" s="166"/>
      <c r="EX1845" s="284"/>
      <c r="EY1845" s="459"/>
    </row>
    <row r="1846" spans="1:155" ht="13" hidden="1" customHeight="1">
      <c r="A1846" s="160" t="s">
        <v>2003</v>
      </c>
      <c r="C1846" s="160">
        <v>686894</v>
      </c>
      <c r="D1846" s="160">
        <v>27690</v>
      </c>
      <c r="E1846" s="160" t="s">
        <v>3328</v>
      </c>
      <c r="H1846" s="162" t="s">
        <v>3557</v>
      </c>
      <c r="I1846" s="162" t="s">
        <v>554</v>
      </c>
      <c r="J1846" s="160">
        <v>25</v>
      </c>
      <c r="K1846" s="161">
        <v>7</v>
      </c>
      <c r="AS1846" s="278"/>
      <c r="AT1846" s="278"/>
      <c r="AU1846" s="278"/>
      <c r="AV1846" s="278"/>
      <c r="AW1846" s="278"/>
      <c r="AX1846" s="278"/>
      <c r="AY1846" s="456"/>
      <c r="AZ1846" s="278"/>
      <c r="BA1846" s="278"/>
      <c r="BB1846" s="278"/>
      <c r="BC1846" s="278"/>
      <c r="BD1846" s="164"/>
      <c r="BE1846" s="164"/>
      <c r="BF1846" s="164"/>
      <c r="BG1846" s="164"/>
      <c r="BH1846" s="164"/>
      <c r="BI1846" s="164"/>
      <c r="BJ1846" s="165"/>
      <c r="BK1846" s="164"/>
      <c r="BL1846" s="165"/>
      <c r="BM1846" s="165"/>
      <c r="BN1846" s="165"/>
      <c r="BO1846" s="165"/>
      <c r="BP1846" s="165"/>
      <c r="BQ1846" s="165"/>
      <c r="BR1846" s="165"/>
      <c r="BS1846" s="284"/>
      <c r="BT1846" s="294"/>
      <c r="BU1846" s="294"/>
      <c r="BV1846" s="455"/>
      <c r="BW1846" s="294"/>
      <c r="BX1846" s="294"/>
      <c r="BY1846" s="294"/>
      <c r="BZ1846" s="294"/>
      <c r="CA1846" s="294"/>
      <c r="CB1846" s="455"/>
      <c r="CC1846" s="294"/>
      <c r="CD1846" s="294"/>
      <c r="CE1846" s="294"/>
      <c r="CF1846" s="455"/>
      <c r="CG1846" s="294"/>
      <c r="CH1846" s="294"/>
      <c r="CI1846" s="294"/>
      <c r="CJ1846" s="455"/>
      <c r="CK1846" s="294"/>
      <c r="CL1846" s="294"/>
      <c r="CM1846" s="294"/>
      <c r="CN1846" s="455"/>
      <c r="CO1846" s="294"/>
      <c r="CP1846" s="294"/>
      <c r="CQ1846" s="294"/>
      <c r="CR1846" s="455"/>
      <c r="CS1846" s="289"/>
      <c r="CT1846" s="279"/>
      <c r="CU1846" s="328"/>
      <c r="CV1846" s="328"/>
      <c r="CW1846" s="290"/>
      <c r="CX1846" s="289"/>
      <c r="CY1846" s="279"/>
      <c r="CZ1846" s="328"/>
      <c r="DA1846" s="328"/>
      <c r="DB1846" s="290"/>
      <c r="DC1846" s="289"/>
      <c r="DD1846" s="279"/>
      <c r="DE1846" s="328"/>
      <c r="DF1846" s="328"/>
      <c r="DG1846" s="290"/>
      <c r="DH1846" s="294"/>
      <c r="DI1846" s="284"/>
      <c r="DP1846" s="165"/>
      <c r="DQ1846" s="165"/>
      <c r="DR1846" s="165"/>
      <c r="ED1846" s="165"/>
      <c r="EE1846" s="165"/>
      <c r="EF1846" s="165"/>
      <c r="EG1846" s="165"/>
      <c r="EH1846" s="166"/>
      <c r="EI1846" s="165"/>
      <c r="EJ1846" s="164"/>
      <c r="EK1846" s="164"/>
      <c r="EL1846" s="278"/>
      <c r="EM1846" s="278"/>
      <c r="EN1846" s="278"/>
      <c r="EO1846" s="278"/>
      <c r="EP1846" s="278"/>
      <c r="EQ1846" s="278"/>
      <c r="ER1846" s="165"/>
      <c r="ES1846" s="166"/>
      <c r="ET1846" s="166"/>
      <c r="EU1846" s="166"/>
      <c r="EV1846" s="166"/>
      <c r="EW1846" s="166"/>
      <c r="EX1846" s="284"/>
    </row>
    <row r="1847" spans="1:155" ht="13" hidden="1" customHeight="1">
      <c r="A1847" s="160" t="s">
        <v>2003</v>
      </c>
      <c r="B1847" s="160">
        <v>11271</v>
      </c>
      <c r="C1847" s="160">
        <v>665506</v>
      </c>
      <c r="D1847" s="160">
        <v>19948</v>
      </c>
      <c r="E1847" s="160" t="s">
        <v>3328</v>
      </c>
      <c r="F1847" s="160" t="s">
        <v>686</v>
      </c>
      <c r="H1847" s="162" t="s">
        <v>1850</v>
      </c>
      <c r="I1847" s="162" t="s">
        <v>1750</v>
      </c>
      <c r="J1847" s="161">
        <v>25</v>
      </c>
      <c r="K1847" s="161">
        <v>8</v>
      </c>
      <c r="L1847" s="161" t="s">
        <v>837</v>
      </c>
      <c r="AS1847" s="278"/>
      <c r="AT1847" s="278"/>
      <c r="AU1847" s="278"/>
      <c r="AV1847" s="278"/>
      <c r="AW1847" s="278"/>
      <c r="AX1847" s="278"/>
      <c r="AY1847" s="456"/>
      <c r="AZ1847" s="278"/>
      <c r="BA1847" s="278"/>
      <c r="BB1847" s="278"/>
      <c r="BC1847" s="278"/>
      <c r="BD1847" s="164"/>
      <c r="BE1847" s="164"/>
      <c r="BF1847" s="164"/>
      <c r="BG1847" s="164"/>
      <c r="BH1847" s="164"/>
      <c r="BI1847" s="164"/>
      <c r="BJ1847" s="165"/>
      <c r="BK1847" s="164"/>
      <c r="BL1847" s="165"/>
      <c r="BM1847" s="165"/>
      <c r="BN1847" s="165"/>
      <c r="BO1847" s="165"/>
      <c r="BP1847" s="165"/>
      <c r="BQ1847" s="165"/>
      <c r="BR1847" s="165"/>
      <c r="BS1847" s="284"/>
      <c r="BT1847" s="294"/>
      <c r="BU1847" s="294"/>
      <c r="BV1847" s="455"/>
      <c r="BW1847" s="294"/>
      <c r="BX1847" s="294"/>
      <c r="BY1847" s="294"/>
      <c r="BZ1847" s="294"/>
      <c r="CA1847" s="294"/>
      <c r="CB1847" s="455"/>
      <c r="CC1847" s="294"/>
      <c r="CD1847" s="294"/>
      <c r="CE1847" s="294"/>
      <c r="CF1847" s="455"/>
      <c r="CG1847" s="294"/>
      <c r="CH1847" s="294"/>
      <c r="CI1847" s="294"/>
      <c r="CJ1847" s="455"/>
      <c r="CK1847" s="294"/>
      <c r="CL1847" s="294"/>
      <c r="CM1847" s="294"/>
      <c r="CN1847" s="455"/>
      <c r="CO1847" s="294"/>
      <c r="CP1847" s="294"/>
      <c r="CQ1847" s="294"/>
      <c r="CR1847" s="455"/>
      <c r="CS1847" s="289"/>
      <c r="CT1847" s="279"/>
      <c r="CU1847" s="328"/>
      <c r="CV1847" s="328"/>
      <c r="CW1847" s="290"/>
      <c r="CX1847" s="289"/>
      <c r="CY1847" s="279"/>
      <c r="CZ1847" s="328"/>
      <c r="DA1847" s="328"/>
      <c r="DB1847" s="290"/>
      <c r="DC1847" s="289"/>
      <c r="DD1847" s="279"/>
      <c r="DE1847" s="328"/>
      <c r="DF1847" s="328"/>
      <c r="DG1847" s="290"/>
      <c r="DH1847" s="294"/>
      <c r="DI1847" s="284"/>
      <c r="DP1847" s="165"/>
      <c r="DQ1847" s="165"/>
      <c r="DR1847" s="165"/>
      <c r="ED1847" s="165"/>
      <c r="EE1847" s="165"/>
      <c r="EF1847" s="165"/>
      <c r="EG1847" s="165"/>
      <c r="EH1847" s="166"/>
      <c r="EI1847" s="165"/>
      <c r="EJ1847" s="164"/>
      <c r="EK1847" s="164"/>
      <c r="EL1847" s="278"/>
      <c r="EM1847" s="278"/>
      <c r="EN1847" s="278"/>
      <c r="EO1847" s="278"/>
      <c r="EP1847" s="278"/>
      <c r="EQ1847" s="278"/>
      <c r="ER1847" s="165"/>
      <c r="ES1847" s="166"/>
      <c r="ET1847" s="166"/>
      <c r="EU1847" s="166"/>
      <c r="EV1847" s="166"/>
      <c r="EW1847" s="166"/>
      <c r="EX1847" s="284"/>
    </row>
    <row r="1848" spans="1:155" ht="13" hidden="1" customHeight="1">
      <c r="A1848" s="160" t="s">
        <v>2003</v>
      </c>
      <c r="B1848" s="160">
        <v>13073</v>
      </c>
      <c r="C1848" s="160">
        <v>687529</v>
      </c>
      <c r="D1848" s="160">
        <v>25690</v>
      </c>
      <c r="E1848" s="160" t="s">
        <v>2177</v>
      </c>
      <c r="F1848" s="160" t="s">
        <v>2177</v>
      </c>
      <c r="H1848" s="162" t="s">
        <v>4088</v>
      </c>
      <c r="I1848" s="162" t="s">
        <v>493</v>
      </c>
      <c r="J1848" s="160">
        <v>23</v>
      </c>
      <c r="K1848" s="161">
        <v>8</v>
      </c>
      <c r="L1848" s="161" t="s">
        <v>46</v>
      </c>
      <c r="AS1848" s="278"/>
      <c r="AT1848" s="278"/>
      <c r="AU1848" s="278"/>
      <c r="AV1848" s="278"/>
      <c r="AW1848" s="278"/>
      <c r="AX1848" s="278"/>
      <c r="AY1848" s="456"/>
      <c r="AZ1848" s="278"/>
      <c r="BA1848" s="278"/>
      <c r="BB1848" s="278"/>
      <c r="BC1848" s="278"/>
      <c r="BD1848" s="164"/>
      <c r="BE1848" s="164"/>
      <c r="BF1848" s="164"/>
      <c r="BG1848" s="164"/>
      <c r="BH1848" s="164"/>
      <c r="BI1848" s="164"/>
      <c r="BJ1848" s="165"/>
      <c r="BK1848" s="164"/>
      <c r="BL1848" s="165"/>
      <c r="BM1848" s="165"/>
      <c r="BN1848" s="165"/>
      <c r="BO1848" s="165"/>
      <c r="BP1848" s="165"/>
      <c r="BQ1848" s="165"/>
      <c r="BR1848" s="165"/>
      <c r="BS1848" s="284"/>
      <c r="BT1848" s="294"/>
      <c r="BU1848" s="294"/>
      <c r="BV1848" s="455"/>
      <c r="BW1848" s="294"/>
      <c r="BX1848" s="294"/>
      <c r="BY1848" s="294"/>
      <c r="BZ1848" s="294"/>
      <c r="CA1848" s="294"/>
      <c r="CB1848" s="455"/>
      <c r="CC1848" s="294"/>
      <c r="CD1848" s="294"/>
      <c r="CE1848" s="294"/>
      <c r="CF1848" s="455"/>
      <c r="CG1848" s="294"/>
      <c r="CH1848" s="294"/>
      <c r="CI1848" s="294"/>
      <c r="CJ1848" s="455"/>
      <c r="CK1848" s="294"/>
      <c r="CL1848" s="294"/>
      <c r="CM1848" s="294"/>
      <c r="CN1848" s="455"/>
      <c r="CO1848" s="294"/>
      <c r="CP1848" s="294"/>
      <c r="CQ1848" s="294"/>
      <c r="CR1848" s="455"/>
      <c r="CS1848" s="289"/>
      <c r="CT1848" s="279"/>
      <c r="CU1848" s="328"/>
      <c r="CV1848" s="328"/>
      <c r="CW1848" s="290"/>
      <c r="CX1848" s="289"/>
      <c r="CY1848" s="279"/>
      <c r="CZ1848" s="328"/>
      <c r="DA1848" s="328"/>
      <c r="DB1848" s="290"/>
      <c r="DC1848" s="289"/>
      <c r="DD1848" s="279"/>
      <c r="DE1848" s="328"/>
      <c r="DF1848" s="328"/>
      <c r="DG1848" s="290"/>
      <c r="DI1848" s="284"/>
      <c r="DP1848" s="165"/>
      <c r="DQ1848" s="165"/>
      <c r="DR1848" s="165"/>
      <c r="ED1848" s="165"/>
      <c r="EE1848" s="165"/>
      <c r="EF1848" s="165"/>
      <c r="EG1848" s="165"/>
      <c r="EH1848" s="166"/>
      <c r="EI1848" s="165"/>
      <c r="EL1848" s="278"/>
      <c r="EM1848" s="278"/>
      <c r="EN1848" s="278"/>
      <c r="EO1848" s="278"/>
      <c r="EP1848" s="278"/>
      <c r="EQ1848" s="278"/>
      <c r="ER1848" s="165"/>
    </row>
    <row r="1849" spans="1:155" ht="13" hidden="1" customHeight="1">
      <c r="A1849" s="160" t="s">
        <v>2003</v>
      </c>
      <c r="B1849" s="160">
        <v>10040</v>
      </c>
      <c r="D1849" s="160">
        <v>9952</v>
      </c>
      <c r="H1849" s="162" t="s">
        <v>1921</v>
      </c>
      <c r="I1849" s="162" t="s">
        <v>2195</v>
      </c>
      <c r="J1849" s="161"/>
      <c r="K1849" s="161">
        <v>8</v>
      </c>
      <c r="L1849" s="161" t="s">
        <v>837</v>
      </c>
      <c r="AS1849" s="278"/>
      <c r="AT1849" s="278"/>
      <c r="AU1849" s="278"/>
      <c r="AV1849" s="278"/>
      <c r="AW1849" s="278"/>
      <c r="AX1849" s="278"/>
      <c r="AY1849" s="165"/>
      <c r="AZ1849" s="278"/>
      <c r="BA1849" s="278"/>
      <c r="BB1849" s="278"/>
      <c r="BC1849" s="278"/>
      <c r="BD1849" s="164"/>
      <c r="BE1849" s="164"/>
      <c r="BF1849" s="164"/>
      <c r="BG1849" s="164"/>
      <c r="BH1849" s="164"/>
      <c r="BI1849" s="164"/>
      <c r="BJ1849" s="164"/>
      <c r="BK1849" s="164"/>
      <c r="BL1849" s="165"/>
      <c r="BM1849" s="165"/>
      <c r="BN1849" s="165"/>
      <c r="BO1849" s="165"/>
      <c r="BP1849" s="165"/>
      <c r="BQ1849" s="165"/>
      <c r="BR1849" s="165"/>
      <c r="BS1849" s="284"/>
      <c r="BT1849" s="294"/>
      <c r="BU1849" s="294"/>
      <c r="BV1849" s="455"/>
      <c r="BW1849" s="294"/>
      <c r="BX1849" s="294"/>
      <c r="BY1849" s="294"/>
      <c r="BZ1849" s="294"/>
      <c r="CA1849" s="294"/>
      <c r="CB1849" s="455"/>
      <c r="CC1849" s="294"/>
      <c r="CD1849" s="294"/>
      <c r="CE1849" s="294"/>
      <c r="CF1849" s="455"/>
      <c r="CG1849" s="294"/>
      <c r="CH1849" s="294"/>
      <c r="CI1849" s="294"/>
      <c r="CJ1849" s="455"/>
      <c r="CK1849" s="294"/>
      <c r="CL1849" s="294"/>
      <c r="CM1849" s="294"/>
      <c r="CN1849" s="455"/>
      <c r="CO1849" s="294"/>
      <c r="CP1849" s="294"/>
      <c r="CQ1849" s="294"/>
      <c r="CR1849" s="455"/>
      <c r="CS1849" s="289"/>
      <c r="CT1849" s="279"/>
      <c r="CU1849" s="328"/>
      <c r="CV1849" s="328"/>
      <c r="CW1849" s="290"/>
      <c r="CX1849" s="289"/>
      <c r="CY1849" s="279"/>
      <c r="CZ1849" s="328"/>
      <c r="DA1849" s="328"/>
      <c r="DB1849" s="290"/>
      <c r="DC1849" s="289"/>
      <c r="DD1849" s="279"/>
      <c r="DE1849" s="328"/>
      <c r="DF1849" s="328"/>
      <c r="DG1849" s="290"/>
      <c r="DH1849" s="294"/>
      <c r="DI1849" s="284"/>
      <c r="DP1849" s="165"/>
      <c r="DQ1849" s="165"/>
      <c r="DR1849" s="165"/>
      <c r="ED1849" s="165"/>
      <c r="EE1849" s="165"/>
      <c r="EF1849" s="165"/>
      <c r="EG1849" s="165"/>
      <c r="EH1849" s="166"/>
      <c r="EI1849" s="166"/>
      <c r="EJ1849" s="164"/>
      <c r="EK1849" s="164"/>
      <c r="EL1849" s="278"/>
      <c r="EM1849" s="278"/>
      <c r="EN1849" s="278"/>
      <c r="EO1849" s="278"/>
      <c r="EP1849" s="278"/>
      <c r="EQ1849" s="278"/>
      <c r="ER1849" s="165"/>
      <c r="ES1849" s="166"/>
      <c r="ET1849" s="166"/>
      <c r="EU1849" s="166"/>
      <c r="EV1849" s="166"/>
      <c r="EW1849" s="166"/>
      <c r="EX1849" s="284"/>
    </row>
    <row r="1850" spans="1:155" ht="13" hidden="1" customHeight="1">
      <c r="A1850" s="160" t="s">
        <v>2003</v>
      </c>
      <c r="B1850" s="160">
        <v>9340</v>
      </c>
      <c r="D1850" s="160">
        <v>11339</v>
      </c>
      <c r="H1850" s="168" t="s">
        <v>407</v>
      </c>
      <c r="I1850" s="169" t="s">
        <v>247</v>
      </c>
      <c r="J1850" s="170"/>
      <c r="K1850" s="161">
        <v>8</v>
      </c>
      <c r="L1850" s="161" t="s">
        <v>837</v>
      </c>
      <c r="AS1850" s="278"/>
      <c r="AT1850" s="278"/>
      <c r="AU1850" s="278"/>
      <c r="AV1850" s="278"/>
      <c r="AW1850" s="278"/>
      <c r="AX1850" s="278"/>
      <c r="AY1850" s="165"/>
      <c r="AZ1850" s="278"/>
      <c r="BA1850" s="278"/>
      <c r="BB1850" s="278"/>
      <c r="BC1850" s="278"/>
      <c r="BD1850" s="164"/>
      <c r="BE1850" s="164"/>
      <c r="BF1850" s="164"/>
      <c r="BG1850" s="164"/>
      <c r="BH1850" s="164"/>
      <c r="BI1850" s="164"/>
      <c r="BJ1850" s="164"/>
      <c r="BK1850" s="164"/>
      <c r="BL1850" s="165"/>
      <c r="BM1850" s="165"/>
      <c r="BN1850" s="165"/>
      <c r="BO1850" s="165"/>
      <c r="BP1850" s="165"/>
      <c r="BQ1850" s="165"/>
      <c r="BR1850" s="165"/>
      <c r="BS1850" s="284"/>
      <c r="BT1850" s="294"/>
      <c r="BU1850" s="294"/>
      <c r="BV1850" s="455"/>
      <c r="BW1850" s="294"/>
      <c r="BX1850" s="294"/>
      <c r="BY1850" s="294"/>
      <c r="BZ1850" s="294"/>
      <c r="CA1850" s="294"/>
      <c r="CB1850" s="455"/>
      <c r="CC1850" s="294"/>
      <c r="CD1850" s="294"/>
      <c r="CE1850" s="294"/>
      <c r="CF1850" s="455"/>
      <c r="CG1850" s="294"/>
      <c r="CH1850" s="294"/>
      <c r="CI1850" s="294"/>
      <c r="CJ1850" s="455"/>
      <c r="CK1850" s="294"/>
      <c r="CL1850" s="294"/>
      <c r="CM1850" s="294"/>
      <c r="CN1850" s="455"/>
      <c r="CO1850" s="294"/>
      <c r="CP1850" s="294"/>
      <c r="CQ1850" s="294"/>
      <c r="CR1850" s="455"/>
      <c r="CS1850" s="289"/>
      <c r="CT1850" s="279"/>
      <c r="CU1850" s="328"/>
      <c r="CV1850" s="328"/>
      <c r="CW1850" s="290"/>
      <c r="CX1850" s="289"/>
      <c r="CY1850" s="279"/>
      <c r="CZ1850" s="328"/>
      <c r="DA1850" s="328"/>
      <c r="DB1850" s="290"/>
      <c r="DC1850" s="289"/>
      <c r="DD1850" s="279"/>
      <c r="DE1850" s="328"/>
      <c r="DF1850" s="328"/>
      <c r="DG1850" s="290"/>
      <c r="DH1850" s="294"/>
      <c r="DI1850" s="284"/>
      <c r="DP1850" s="165"/>
      <c r="DQ1850" s="165"/>
      <c r="DR1850" s="165"/>
      <c r="ED1850" s="165"/>
      <c r="EE1850" s="165"/>
      <c r="EF1850" s="165"/>
      <c r="EG1850" s="165"/>
      <c r="EH1850" s="166"/>
      <c r="EI1850" s="166"/>
      <c r="EJ1850" s="164"/>
      <c r="EK1850" s="164"/>
      <c r="EL1850" s="278"/>
      <c r="EM1850" s="278"/>
      <c r="EN1850" s="278"/>
      <c r="EO1850" s="278"/>
      <c r="EP1850" s="278"/>
      <c r="EQ1850" s="278"/>
      <c r="ER1850" s="165"/>
      <c r="ES1850" s="166"/>
      <c r="ET1850" s="166"/>
      <c r="EU1850" s="166"/>
      <c r="EV1850" s="166"/>
      <c r="EW1850" s="166"/>
      <c r="EX1850" s="284"/>
      <c r="EY1850" s="459"/>
    </row>
    <row r="1851" spans="1:155" ht="13" hidden="1" customHeight="1">
      <c r="A1851" s="160" t="s">
        <v>2003</v>
      </c>
      <c r="B1851" s="160">
        <v>9338</v>
      </c>
      <c r="D1851" s="160">
        <v>12984</v>
      </c>
      <c r="H1851" s="168" t="s">
        <v>3352</v>
      </c>
      <c r="I1851" s="169" t="s">
        <v>661</v>
      </c>
      <c r="J1851" s="170"/>
      <c r="K1851" s="161">
        <v>8</v>
      </c>
      <c r="L1851" s="161" t="s">
        <v>46</v>
      </c>
      <c r="AS1851" s="278"/>
      <c r="AT1851" s="278"/>
      <c r="AU1851" s="278"/>
      <c r="AV1851" s="278"/>
      <c r="AW1851" s="278"/>
      <c r="AX1851" s="278"/>
      <c r="AY1851" s="165"/>
      <c r="AZ1851" s="278"/>
      <c r="BA1851" s="278"/>
      <c r="BB1851" s="278"/>
      <c r="BC1851" s="278"/>
      <c r="BD1851" s="164"/>
      <c r="BE1851" s="164"/>
      <c r="BF1851" s="164"/>
      <c r="BG1851" s="164"/>
      <c r="BH1851" s="164"/>
      <c r="BI1851" s="164"/>
      <c r="BJ1851" s="164"/>
      <c r="BK1851" s="164"/>
      <c r="BL1851" s="165"/>
      <c r="BM1851" s="165"/>
      <c r="BN1851" s="165"/>
      <c r="BO1851" s="165"/>
      <c r="BP1851" s="165"/>
      <c r="BQ1851" s="165"/>
      <c r="BR1851" s="165"/>
      <c r="BS1851" s="284"/>
      <c r="BT1851" s="294"/>
      <c r="BU1851" s="294"/>
      <c r="BV1851" s="455"/>
      <c r="BW1851" s="294"/>
      <c r="BX1851" s="294"/>
      <c r="BY1851" s="294"/>
      <c r="BZ1851" s="294"/>
      <c r="CA1851" s="294"/>
      <c r="CB1851" s="455"/>
      <c r="CC1851" s="294"/>
      <c r="CD1851" s="294"/>
      <c r="CE1851" s="294"/>
      <c r="CF1851" s="455"/>
      <c r="CG1851" s="294"/>
      <c r="CH1851" s="294"/>
      <c r="CI1851" s="294"/>
      <c r="CJ1851" s="455"/>
      <c r="CK1851" s="294"/>
      <c r="CL1851" s="294"/>
      <c r="CM1851" s="294"/>
      <c r="CN1851" s="455"/>
      <c r="CO1851" s="294"/>
      <c r="CP1851" s="294"/>
      <c r="CQ1851" s="294"/>
      <c r="CR1851" s="455"/>
      <c r="CS1851" s="289"/>
      <c r="CT1851" s="279"/>
      <c r="CU1851" s="328"/>
      <c r="CV1851" s="328"/>
      <c r="CW1851" s="290"/>
      <c r="CX1851" s="289"/>
      <c r="CY1851" s="279"/>
      <c r="CZ1851" s="328"/>
      <c r="DA1851" s="328"/>
      <c r="DB1851" s="290"/>
      <c r="DC1851" s="289"/>
      <c r="DD1851" s="279"/>
      <c r="DE1851" s="328"/>
      <c r="DF1851" s="328"/>
      <c r="DG1851" s="290"/>
      <c r="DH1851" s="294"/>
      <c r="DI1851" s="284"/>
      <c r="DP1851" s="165"/>
      <c r="DQ1851" s="165"/>
      <c r="DR1851" s="165"/>
      <c r="ED1851" s="165"/>
      <c r="EE1851" s="165"/>
      <c r="EF1851" s="165"/>
      <c r="EG1851" s="165"/>
      <c r="EH1851" s="166"/>
      <c r="EI1851" s="166"/>
      <c r="EJ1851" s="164"/>
      <c r="EK1851" s="164"/>
      <c r="EL1851" s="278"/>
      <c r="EM1851" s="278"/>
      <c r="EN1851" s="278"/>
      <c r="EO1851" s="278"/>
      <c r="EP1851" s="278"/>
      <c r="EQ1851" s="278"/>
      <c r="ER1851" s="165"/>
      <c r="ES1851" s="166"/>
      <c r="ET1851" s="166"/>
      <c r="EU1851" s="166"/>
      <c r="EV1851" s="166"/>
      <c r="EW1851" s="166"/>
      <c r="EX1851" s="284"/>
    </row>
    <row r="1852" spans="1:155" ht="13" hidden="1" customHeight="1">
      <c r="A1852" s="160" t="s">
        <v>2003</v>
      </c>
      <c r="B1852" s="160">
        <v>10194</v>
      </c>
      <c r="D1852" s="160">
        <v>14735</v>
      </c>
      <c r="H1852" s="168" t="s">
        <v>587</v>
      </c>
      <c r="I1852" s="169" t="s">
        <v>570</v>
      </c>
      <c r="J1852" s="170"/>
      <c r="K1852" s="161">
        <v>8</v>
      </c>
      <c r="L1852" s="161" t="s">
        <v>46</v>
      </c>
      <c r="AS1852" s="278"/>
      <c r="AT1852" s="278"/>
      <c r="AU1852" s="278"/>
      <c r="AV1852" s="278"/>
      <c r="AW1852" s="278"/>
      <c r="AX1852" s="278"/>
      <c r="AY1852" s="165"/>
      <c r="AZ1852" s="278"/>
      <c r="BA1852" s="278"/>
      <c r="BB1852" s="278"/>
      <c r="BC1852" s="278"/>
      <c r="BD1852" s="164"/>
      <c r="BE1852" s="164"/>
      <c r="BF1852" s="164"/>
      <c r="BG1852" s="164"/>
      <c r="BH1852" s="164"/>
      <c r="BI1852" s="164"/>
      <c r="BJ1852" s="164"/>
      <c r="BK1852" s="164"/>
      <c r="BL1852" s="165"/>
      <c r="BM1852" s="165"/>
      <c r="BN1852" s="165"/>
      <c r="BO1852" s="165"/>
      <c r="BP1852" s="165"/>
      <c r="BQ1852" s="165"/>
      <c r="BR1852" s="165"/>
      <c r="BS1852" s="284"/>
      <c r="BT1852" s="294"/>
      <c r="BU1852" s="294"/>
      <c r="BV1852" s="455"/>
      <c r="BW1852" s="294"/>
      <c r="BX1852" s="294"/>
      <c r="BY1852" s="294"/>
      <c r="BZ1852" s="294"/>
      <c r="CA1852" s="294"/>
      <c r="CB1852" s="455"/>
      <c r="CC1852" s="294"/>
      <c r="CD1852" s="294"/>
      <c r="CE1852" s="294"/>
      <c r="CF1852" s="455"/>
      <c r="CG1852" s="294"/>
      <c r="CH1852" s="294"/>
      <c r="CI1852" s="294"/>
      <c r="CJ1852" s="455"/>
      <c r="CK1852" s="294"/>
      <c r="CL1852" s="294"/>
      <c r="CM1852" s="294"/>
      <c r="CN1852" s="455"/>
      <c r="CO1852" s="294"/>
      <c r="CP1852" s="294"/>
      <c r="CQ1852" s="294"/>
      <c r="CR1852" s="455"/>
      <c r="CS1852" s="289"/>
      <c r="CT1852" s="279"/>
      <c r="CU1852" s="328"/>
      <c r="CV1852" s="328"/>
      <c r="CW1852" s="290"/>
      <c r="CX1852" s="289"/>
      <c r="CY1852" s="279"/>
      <c r="CZ1852" s="328"/>
      <c r="DA1852" s="328"/>
      <c r="DB1852" s="290"/>
      <c r="DC1852" s="289"/>
      <c r="DD1852" s="279"/>
      <c r="DE1852" s="328"/>
      <c r="DF1852" s="328"/>
      <c r="DG1852" s="290"/>
      <c r="DH1852" s="294"/>
      <c r="DI1852" s="284"/>
      <c r="DP1852" s="165"/>
      <c r="DQ1852" s="165"/>
      <c r="DR1852" s="165"/>
      <c r="ED1852" s="165"/>
      <c r="EE1852" s="165"/>
      <c r="EF1852" s="165"/>
      <c r="EG1852" s="165"/>
      <c r="EH1852" s="166"/>
      <c r="EI1852" s="166"/>
      <c r="EJ1852" s="164"/>
      <c r="EK1852" s="164"/>
      <c r="EL1852" s="278"/>
      <c r="EM1852" s="278"/>
      <c r="EN1852" s="278"/>
      <c r="EO1852" s="278"/>
      <c r="EP1852" s="278"/>
      <c r="EQ1852" s="278"/>
      <c r="ER1852" s="165"/>
      <c r="ES1852" s="166"/>
      <c r="ET1852" s="166"/>
      <c r="EU1852" s="166"/>
      <c r="EV1852" s="166"/>
      <c r="EW1852" s="166"/>
      <c r="EX1852" s="284"/>
    </row>
    <row r="1853" spans="1:155" ht="13" hidden="1" customHeight="1">
      <c r="A1853" s="160" t="s">
        <v>2003</v>
      </c>
      <c r="B1853" s="160">
        <v>11159</v>
      </c>
      <c r="D1853" s="160">
        <v>15104</v>
      </c>
      <c r="H1853" s="168" t="s">
        <v>262</v>
      </c>
      <c r="I1853" s="169" t="s">
        <v>616</v>
      </c>
      <c r="J1853" s="170"/>
      <c r="K1853" s="161">
        <v>8</v>
      </c>
      <c r="L1853" s="161" t="s">
        <v>837</v>
      </c>
      <c r="AS1853" s="278"/>
      <c r="AT1853" s="278"/>
      <c r="AU1853" s="278"/>
      <c r="AV1853" s="278"/>
      <c r="AW1853" s="278"/>
      <c r="AX1853" s="278"/>
      <c r="AY1853" s="165"/>
      <c r="AZ1853" s="278"/>
      <c r="BA1853" s="278"/>
      <c r="BB1853" s="278"/>
      <c r="BC1853" s="278"/>
      <c r="BD1853" s="164"/>
      <c r="BE1853" s="164"/>
      <c r="BF1853" s="164"/>
      <c r="BG1853" s="164"/>
      <c r="BH1853" s="164"/>
      <c r="BI1853" s="164"/>
      <c r="BJ1853" s="164"/>
      <c r="BK1853" s="164"/>
      <c r="BL1853" s="165"/>
      <c r="BM1853" s="165"/>
      <c r="BN1853" s="165"/>
      <c r="BO1853" s="165"/>
      <c r="BP1853" s="165"/>
      <c r="BQ1853" s="165"/>
      <c r="BR1853" s="165"/>
      <c r="BS1853" s="284"/>
      <c r="BT1853" s="294"/>
      <c r="BU1853" s="294"/>
      <c r="BV1853" s="455"/>
      <c r="BW1853" s="294"/>
      <c r="BX1853" s="294"/>
      <c r="BY1853" s="294"/>
      <c r="BZ1853" s="294"/>
      <c r="CA1853" s="294"/>
      <c r="CB1853" s="455"/>
      <c r="CC1853" s="294"/>
      <c r="CD1853" s="294"/>
      <c r="CE1853" s="294"/>
      <c r="CF1853" s="455"/>
      <c r="CG1853" s="294"/>
      <c r="CH1853" s="294"/>
      <c r="CI1853" s="294"/>
      <c r="CJ1853" s="455"/>
      <c r="CK1853" s="294"/>
      <c r="CL1853" s="294"/>
      <c r="CM1853" s="294"/>
      <c r="CN1853" s="455"/>
      <c r="CO1853" s="294"/>
      <c r="CP1853" s="294"/>
      <c r="CQ1853" s="294"/>
      <c r="CR1853" s="455"/>
      <c r="CS1853" s="289"/>
      <c r="CT1853" s="279"/>
      <c r="CU1853" s="328"/>
      <c r="CV1853" s="328"/>
      <c r="CW1853" s="290"/>
      <c r="CX1853" s="289"/>
      <c r="CY1853" s="279"/>
      <c r="CZ1853" s="328"/>
      <c r="DA1853" s="328"/>
      <c r="DB1853" s="290"/>
      <c r="DC1853" s="289"/>
      <c r="DD1853" s="279"/>
      <c r="DE1853" s="328"/>
      <c r="DF1853" s="328"/>
      <c r="DG1853" s="290"/>
      <c r="DH1853" s="294"/>
      <c r="DI1853" s="284"/>
      <c r="DP1853" s="165"/>
      <c r="DQ1853" s="165"/>
      <c r="DR1853" s="165"/>
      <c r="ED1853" s="165"/>
      <c r="EE1853" s="165"/>
      <c r="EF1853" s="165"/>
      <c r="EG1853" s="165"/>
      <c r="EH1853" s="166"/>
      <c r="EI1853" s="166"/>
      <c r="EJ1853" s="164"/>
      <c r="EK1853" s="164"/>
      <c r="EL1853" s="278"/>
      <c r="EM1853" s="278"/>
      <c r="EN1853" s="278"/>
      <c r="EO1853" s="278"/>
      <c r="EP1853" s="278"/>
      <c r="EQ1853" s="278"/>
      <c r="ER1853" s="165"/>
      <c r="ES1853" s="166"/>
      <c r="ET1853" s="166"/>
      <c r="EU1853" s="166"/>
      <c r="EV1853" s="166"/>
      <c r="EW1853" s="166"/>
      <c r="EX1853" s="284"/>
    </row>
    <row r="1854" spans="1:155" ht="13" hidden="1" customHeight="1">
      <c r="A1854" s="160" t="s">
        <v>2003</v>
      </c>
      <c r="B1854" s="160">
        <v>11162</v>
      </c>
      <c r="D1854" s="160">
        <v>15794</v>
      </c>
      <c r="H1854" s="162" t="s">
        <v>2275</v>
      </c>
      <c r="I1854" s="162" t="s">
        <v>2276</v>
      </c>
      <c r="J1854" s="161"/>
      <c r="K1854" s="161">
        <v>8</v>
      </c>
      <c r="L1854" s="161" t="s">
        <v>837</v>
      </c>
      <c r="AS1854" s="278"/>
      <c r="AT1854" s="278"/>
      <c r="AU1854" s="278"/>
      <c r="AV1854" s="278"/>
      <c r="AW1854" s="278"/>
      <c r="AX1854" s="278"/>
      <c r="AY1854" s="165"/>
      <c r="AZ1854" s="278"/>
      <c r="BA1854" s="278"/>
      <c r="BB1854" s="278"/>
      <c r="BC1854" s="278"/>
      <c r="BD1854" s="164"/>
      <c r="BE1854" s="164"/>
      <c r="BF1854" s="164"/>
      <c r="BG1854" s="164"/>
      <c r="BH1854" s="164"/>
      <c r="BI1854" s="164"/>
      <c r="BJ1854" s="164"/>
      <c r="BK1854" s="164"/>
      <c r="BL1854" s="165"/>
      <c r="BM1854" s="165"/>
      <c r="BN1854" s="165"/>
      <c r="BO1854" s="165"/>
      <c r="BP1854" s="165"/>
      <c r="BQ1854" s="165"/>
      <c r="BR1854" s="165"/>
      <c r="BS1854" s="284"/>
      <c r="BT1854" s="294"/>
      <c r="BU1854" s="294"/>
      <c r="BV1854" s="455"/>
      <c r="BW1854" s="294"/>
      <c r="BX1854" s="294"/>
      <c r="BY1854" s="294"/>
      <c r="BZ1854" s="294"/>
      <c r="CA1854" s="294"/>
      <c r="CB1854" s="455"/>
      <c r="CC1854" s="294"/>
      <c r="CD1854" s="294"/>
      <c r="CE1854" s="294"/>
      <c r="CF1854" s="455"/>
      <c r="CG1854" s="294"/>
      <c r="CH1854" s="294"/>
      <c r="CI1854" s="294"/>
      <c r="CJ1854" s="455"/>
      <c r="CK1854" s="294"/>
      <c r="CL1854" s="294"/>
      <c r="CM1854" s="294"/>
      <c r="CN1854" s="455"/>
      <c r="CO1854" s="294"/>
      <c r="CP1854" s="294"/>
      <c r="CQ1854" s="294"/>
      <c r="CR1854" s="455"/>
      <c r="CS1854" s="289"/>
      <c r="CT1854" s="279"/>
      <c r="CU1854" s="328"/>
      <c r="CV1854" s="328"/>
      <c r="CW1854" s="290"/>
      <c r="CX1854" s="289"/>
      <c r="CY1854" s="279"/>
      <c r="CZ1854" s="328"/>
      <c r="DA1854" s="328"/>
      <c r="DB1854" s="290"/>
      <c r="DC1854" s="289"/>
      <c r="DD1854" s="279"/>
      <c r="DE1854" s="328"/>
      <c r="DF1854" s="328"/>
      <c r="DG1854" s="290"/>
      <c r="DH1854" s="294"/>
      <c r="DI1854" s="284"/>
      <c r="DP1854" s="165"/>
      <c r="DQ1854" s="165"/>
      <c r="DR1854" s="165"/>
      <c r="ED1854" s="165"/>
      <c r="EE1854" s="165"/>
      <c r="EF1854" s="165"/>
      <c r="EG1854" s="165"/>
      <c r="EH1854" s="166"/>
      <c r="EI1854" s="166"/>
      <c r="EJ1854" s="164"/>
      <c r="EK1854" s="164"/>
      <c r="EL1854" s="278"/>
      <c r="EM1854" s="278"/>
      <c r="EN1854" s="278"/>
      <c r="EO1854" s="278"/>
      <c r="EP1854" s="278"/>
      <c r="EQ1854" s="278"/>
      <c r="ER1854" s="165"/>
      <c r="ES1854" s="166"/>
      <c r="ET1854" s="166"/>
      <c r="EU1854" s="166"/>
      <c r="EV1854" s="166"/>
      <c r="EW1854" s="166"/>
      <c r="EX1854" s="284"/>
    </row>
    <row r="1855" spans="1:155" ht="13" hidden="1" customHeight="1">
      <c r="A1855" s="160" t="s">
        <v>2003</v>
      </c>
      <c r="B1855" s="160">
        <v>10624</v>
      </c>
      <c r="D1855" s="160">
        <v>17932</v>
      </c>
      <c r="H1855" s="162" t="s">
        <v>1908</v>
      </c>
      <c r="I1855" s="162" t="s">
        <v>136</v>
      </c>
      <c r="J1855" s="161"/>
      <c r="K1855" s="161">
        <v>8</v>
      </c>
      <c r="L1855" s="161" t="s">
        <v>46</v>
      </c>
      <c r="AS1855" s="278"/>
      <c r="AT1855" s="278"/>
      <c r="AU1855" s="278"/>
      <c r="AV1855" s="278"/>
      <c r="AW1855" s="278"/>
      <c r="AX1855" s="278"/>
      <c r="AY1855" s="165"/>
      <c r="AZ1855" s="278"/>
      <c r="BA1855" s="278"/>
      <c r="BB1855" s="278"/>
      <c r="BC1855" s="278"/>
      <c r="BD1855" s="164"/>
      <c r="BE1855" s="164"/>
      <c r="BF1855" s="164"/>
      <c r="BG1855" s="164"/>
      <c r="BH1855" s="164"/>
      <c r="BI1855" s="164"/>
      <c r="BJ1855" s="164"/>
      <c r="BK1855" s="164"/>
      <c r="BL1855" s="165"/>
      <c r="BM1855" s="165"/>
      <c r="BN1855" s="165"/>
      <c r="BO1855" s="165"/>
      <c r="BP1855" s="165"/>
      <c r="BQ1855" s="165"/>
      <c r="BR1855" s="165"/>
      <c r="BS1855" s="284"/>
      <c r="BT1855" s="294"/>
      <c r="BU1855" s="294"/>
      <c r="BV1855" s="455"/>
      <c r="BW1855" s="294"/>
      <c r="BX1855" s="294"/>
      <c r="BY1855" s="294"/>
      <c r="BZ1855" s="294"/>
      <c r="CA1855" s="294"/>
      <c r="CB1855" s="455"/>
      <c r="CC1855" s="294"/>
      <c r="CD1855" s="294"/>
      <c r="CE1855" s="294"/>
      <c r="CF1855" s="455"/>
      <c r="CG1855" s="294"/>
      <c r="CH1855" s="294"/>
      <c r="CI1855" s="294"/>
      <c r="CJ1855" s="455"/>
      <c r="CK1855" s="294"/>
      <c r="CL1855" s="294"/>
      <c r="CM1855" s="294"/>
      <c r="CN1855" s="455"/>
      <c r="CO1855" s="294"/>
      <c r="CP1855" s="294"/>
      <c r="CQ1855" s="294"/>
      <c r="CR1855" s="455"/>
      <c r="CS1855" s="289"/>
      <c r="CT1855" s="279"/>
      <c r="CU1855" s="328"/>
      <c r="CV1855" s="328"/>
      <c r="CW1855" s="290"/>
      <c r="CX1855" s="289"/>
      <c r="CY1855" s="279"/>
      <c r="CZ1855" s="328"/>
      <c r="DA1855" s="328"/>
      <c r="DB1855" s="290"/>
      <c r="DC1855" s="289"/>
      <c r="DD1855" s="279"/>
      <c r="DE1855" s="328"/>
      <c r="DF1855" s="328"/>
      <c r="DG1855" s="290"/>
      <c r="DH1855" s="294"/>
      <c r="DI1855" s="284"/>
      <c r="DP1855" s="165"/>
      <c r="DQ1855" s="165"/>
      <c r="DR1855" s="165"/>
      <c r="ED1855" s="165"/>
      <c r="EE1855" s="165"/>
      <c r="EF1855" s="165"/>
      <c r="EG1855" s="165"/>
      <c r="EH1855" s="166"/>
      <c r="EI1855" s="166"/>
      <c r="EJ1855" s="164"/>
      <c r="EK1855" s="164"/>
      <c r="EL1855" s="278"/>
      <c r="EM1855" s="278"/>
      <c r="EN1855" s="278"/>
      <c r="EO1855" s="278"/>
      <c r="EP1855" s="278"/>
      <c r="EQ1855" s="278"/>
      <c r="ER1855" s="165"/>
      <c r="ES1855" s="166"/>
      <c r="ET1855" s="166"/>
      <c r="EU1855" s="166"/>
      <c r="EV1855" s="166"/>
      <c r="EW1855" s="166"/>
      <c r="EX1855" s="284"/>
    </row>
    <row r="1856" spans="1:155" ht="13" hidden="1" customHeight="1">
      <c r="A1856" s="160" t="s">
        <v>2003</v>
      </c>
      <c r="C1856" s="160">
        <v>669352</v>
      </c>
      <c r="D1856" s="160">
        <v>22261</v>
      </c>
      <c r="E1856" s="160" t="s">
        <v>188</v>
      </c>
      <c r="H1856" s="162" t="s">
        <v>1921</v>
      </c>
      <c r="I1856" s="162" t="s">
        <v>628</v>
      </c>
      <c r="J1856" s="160">
        <v>26</v>
      </c>
      <c r="K1856" s="161">
        <v>8</v>
      </c>
      <c r="AS1856" s="278"/>
      <c r="AT1856" s="278"/>
      <c r="AU1856" s="278"/>
      <c r="AV1856" s="278"/>
      <c r="AW1856" s="278"/>
      <c r="AX1856" s="278"/>
      <c r="AY1856" s="456"/>
      <c r="AZ1856" s="278"/>
      <c r="BA1856" s="278"/>
      <c r="BB1856" s="278"/>
      <c r="BC1856" s="278"/>
      <c r="BD1856" s="164"/>
      <c r="BE1856" s="164"/>
      <c r="BF1856" s="164"/>
      <c r="BG1856" s="164"/>
      <c r="BH1856" s="164"/>
      <c r="BI1856" s="164"/>
      <c r="BJ1856" s="165"/>
      <c r="BK1856" s="164"/>
      <c r="BL1856" s="165"/>
      <c r="BM1856" s="165"/>
      <c r="BN1856" s="165"/>
      <c r="BO1856" s="165"/>
      <c r="BP1856" s="165"/>
      <c r="BQ1856" s="165"/>
      <c r="BR1856" s="165"/>
      <c r="BS1856" s="284"/>
      <c r="BT1856" s="294"/>
      <c r="BU1856" s="294"/>
      <c r="BV1856" s="455"/>
      <c r="BW1856" s="294"/>
      <c r="BX1856" s="294"/>
      <c r="BY1856" s="294"/>
      <c r="BZ1856" s="294"/>
      <c r="CA1856" s="294"/>
      <c r="CB1856" s="455"/>
      <c r="CC1856" s="294"/>
      <c r="CD1856" s="294"/>
      <c r="CE1856" s="294"/>
      <c r="CF1856" s="455"/>
      <c r="CG1856" s="294"/>
      <c r="CH1856" s="294"/>
      <c r="CI1856" s="294"/>
      <c r="CJ1856" s="455"/>
      <c r="CK1856" s="294"/>
      <c r="CL1856" s="294"/>
      <c r="CM1856" s="294"/>
      <c r="CN1856" s="455"/>
      <c r="CO1856" s="294"/>
      <c r="CP1856" s="294"/>
      <c r="CQ1856" s="294"/>
      <c r="CR1856" s="455"/>
      <c r="CS1856" s="289"/>
      <c r="CT1856" s="279"/>
      <c r="CU1856" s="328"/>
      <c r="CV1856" s="328"/>
      <c r="CW1856" s="290"/>
      <c r="CX1856" s="289"/>
      <c r="CY1856" s="279"/>
      <c r="CZ1856" s="328"/>
      <c r="DA1856" s="328"/>
      <c r="DB1856" s="290"/>
      <c r="DC1856" s="289"/>
      <c r="DD1856" s="279"/>
      <c r="DE1856" s="328"/>
      <c r="DF1856" s="328"/>
      <c r="DG1856" s="290"/>
      <c r="DH1856" s="294"/>
      <c r="DI1856" s="284"/>
      <c r="DP1856" s="165"/>
      <c r="DQ1856" s="165"/>
      <c r="DR1856" s="165"/>
      <c r="ED1856" s="165"/>
      <c r="EE1856" s="165"/>
      <c r="EF1856" s="165"/>
      <c r="EG1856" s="165"/>
      <c r="EH1856" s="166"/>
      <c r="EI1856" s="165"/>
      <c r="EJ1856" s="164"/>
      <c r="EK1856" s="164"/>
      <c r="EL1856" s="278"/>
      <c r="EM1856" s="278"/>
      <c r="EN1856" s="278"/>
      <c r="EO1856" s="278"/>
      <c r="EP1856" s="278"/>
      <c r="EQ1856" s="278"/>
      <c r="ER1856" s="165"/>
      <c r="ES1856" s="166"/>
      <c r="ET1856" s="166"/>
      <c r="EU1856" s="166"/>
      <c r="EV1856" s="166"/>
      <c r="EW1856" s="166"/>
      <c r="EX1856" s="284"/>
    </row>
    <row r="1857" spans="1:154" ht="13" hidden="1" customHeight="1">
      <c r="A1857" s="160" t="s">
        <v>2003</v>
      </c>
      <c r="C1857" s="160">
        <v>676896</v>
      </c>
      <c r="D1857" s="160">
        <v>23557</v>
      </c>
      <c r="E1857" s="160" t="s">
        <v>563</v>
      </c>
      <c r="H1857" s="162" t="s">
        <v>4012</v>
      </c>
      <c r="I1857" s="162" t="s">
        <v>545</v>
      </c>
      <c r="J1857" s="160">
        <v>27</v>
      </c>
      <c r="K1857" s="161">
        <v>8</v>
      </c>
      <c r="AS1857" s="278"/>
      <c r="AT1857" s="278"/>
      <c r="AU1857" s="278"/>
      <c r="AV1857" s="278"/>
      <c r="AW1857" s="278"/>
      <c r="AX1857" s="278"/>
      <c r="AY1857" s="456"/>
      <c r="AZ1857" s="278"/>
      <c r="BA1857" s="278"/>
      <c r="BB1857" s="278"/>
      <c r="BC1857" s="278"/>
      <c r="BD1857" s="164"/>
      <c r="BE1857" s="164"/>
      <c r="BF1857" s="164"/>
      <c r="BG1857" s="164"/>
      <c r="BH1857" s="164"/>
      <c r="BI1857" s="164"/>
      <c r="BJ1857" s="165"/>
      <c r="BK1857" s="164"/>
      <c r="BL1857" s="165"/>
      <c r="BM1857" s="165"/>
      <c r="BN1857" s="165"/>
      <c r="BO1857" s="165"/>
      <c r="BP1857" s="165"/>
      <c r="BQ1857" s="165"/>
      <c r="BR1857" s="165"/>
      <c r="BS1857" s="284"/>
      <c r="BT1857" s="294"/>
      <c r="BU1857" s="294"/>
      <c r="BV1857" s="455"/>
      <c r="BW1857" s="294"/>
      <c r="BX1857" s="294"/>
      <c r="BY1857" s="294"/>
      <c r="BZ1857" s="294"/>
      <c r="CA1857" s="294"/>
      <c r="CB1857" s="455"/>
      <c r="CC1857" s="294"/>
      <c r="CD1857" s="294"/>
      <c r="CE1857" s="294"/>
      <c r="CF1857" s="455"/>
      <c r="CG1857" s="294"/>
      <c r="CH1857" s="294"/>
      <c r="CI1857" s="294"/>
      <c r="CJ1857" s="455"/>
      <c r="CK1857" s="294"/>
      <c r="CL1857" s="294"/>
      <c r="CM1857" s="294"/>
      <c r="CN1857" s="455"/>
      <c r="CO1857" s="294"/>
      <c r="CP1857" s="294"/>
      <c r="CQ1857" s="294"/>
      <c r="CR1857" s="455"/>
      <c r="CS1857" s="289"/>
      <c r="CT1857" s="279"/>
      <c r="CU1857" s="328"/>
      <c r="CV1857" s="328"/>
      <c r="CW1857" s="290"/>
      <c r="CX1857" s="289"/>
      <c r="CY1857" s="279"/>
      <c r="CZ1857" s="328"/>
      <c r="DA1857" s="328"/>
      <c r="DB1857" s="290"/>
      <c r="DC1857" s="289"/>
      <c r="DD1857" s="279"/>
      <c r="DE1857" s="328"/>
      <c r="DF1857" s="328"/>
      <c r="DG1857" s="290"/>
      <c r="DI1857" s="284"/>
      <c r="DP1857" s="165"/>
      <c r="DQ1857" s="165"/>
      <c r="DR1857" s="165"/>
      <c r="ED1857" s="165"/>
      <c r="EE1857" s="165"/>
      <c r="EF1857" s="165"/>
      <c r="EG1857" s="165"/>
      <c r="EH1857" s="166"/>
      <c r="EI1857" s="165"/>
      <c r="EL1857" s="278"/>
      <c r="EM1857" s="278"/>
      <c r="EN1857" s="278"/>
      <c r="EO1857" s="278"/>
      <c r="EP1857" s="278"/>
      <c r="EQ1857" s="278"/>
      <c r="ER1857" s="165"/>
    </row>
    <row r="1858" spans="1:154" ht="13" hidden="1" customHeight="1">
      <c r="A1858" s="160" t="s">
        <v>2003</v>
      </c>
      <c r="C1858" s="160">
        <v>668752</v>
      </c>
      <c r="D1858" s="160">
        <v>27543</v>
      </c>
      <c r="E1858" s="160" t="s">
        <v>3328</v>
      </c>
      <c r="H1858" s="162" t="s">
        <v>2286</v>
      </c>
      <c r="I1858" s="162" t="s">
        <v>3963</v>
      </c>
      <c r="J1858" s="160">
        <v>26</v>
      </c>
      <c r="K1858" s="161">
        <v>8</v>
      </c>
      <c r="AS1858" s="278"/>
      <c r="AT1858" s="278"/>
      <c r="AU1858" s="278"/>
      <c r="AV1858" s="278"/>
      <c r="AW1858" s="278"/>
      <c r="AX1858" s="278"/>
      <c r="AY1858" s="456"/>
      <c r="AZ1858" s="278"/>
      <c r="BA1858" s="278"/>
      <c r="BB1858" s="278"/>
      <c r="BC1858" s="278"/>
      <c r="BD1858" s="164"/>
      <c r="BE1858" s="164"/>
      <c r="BF1858" s="164"/>
      <c r="BG1858" s="164"/>
      <c r="BH1858" s="164"/>
      <c r="BI1858" s="164"/>
      <c r="BJ1858" s="165"/>
      <c r="BK1858" s="164"/>
      <c r="BL1858" s="165"/>
      <c r="BM1858" s="165"/>
      <c r="BN1858" s="165"/>
      <c r="BO1858" s="165"/>
      <c r="BP1858" s="165"/>
      <c r="BQ1858" s="165"/>
      <c r="BR1858" s="165"/>
      <c r="BS1858" s="284"/>
      <c r="BT1858" s="294"/>
      <c r="BU1858" s="294"/>
      <c r="BV1858" s="455"/>
      <c r="BW1858" s="294"/>
      <c r="BX1858" s="294"/>
      <c r="BY1858" s="294"/>
      <c r="BZ1858" s="294"/>
      <c r="CA1858" s="294"/>
      <c r="CB1858" s="455"/>
      <c r="CC1858" s="294"/>
      <c r="CD1858" s="294"/>
      <c r="CE1858" s="294"/>
      <c r="CF1858" s="455"/>
      <c r="CG1858" s="294"/>
      <c r="CH1858" s="294"/>
      <c r="CI1858" s="294"/>
      <c r="CJ1858" s="455"/>
      <c r="CK1858" s="294"/>
      <c r="CL1858" s="294"/>
      <c r="CM1858" s="294"/>
      <c r="CN1858" s="455"/>
      <c r="CO1858" s="294"/>
      <c r="CP1858" s="294"/>
      <c r="CQ1858" s="294"/>
      <c r="CR1858" s="455"/>
      <c r="CS1858" s="289"/>
      <c r="CT1858" s="279"/>
      <c r="CU1858" s="328"/>
      <c r="CV1858" s="328"/>
      <c r="CW1858" s="290"/>
      <c r="CX1858" s="289"/>
      <c r="CY1858" s="279"/>
      <c r="CZ1858" s="328"/>
      <c r="DA1858" s="328"/>
      <c r="DB1858" s="290"/>
      <c r="DC1858" s="289"/>
      <c r="DD1858" s="279"/>
      <c r="DE1858" s="328"/>
      <c r="DF1858" s="328"/>
      <c r="DG1858" s="290"/>
      <c r="DI1858" s="284"/>
      <c r="DP1858" s="165"/>
      <c r="DQ1858" s="165"/>
      <c r="DR1858" s="165"/>
      <c r="ED1858" s="165"/>
      <c r="EE1858" s="165"/>
      <c r="EF1858" s="165"/>
      <c r="EG1858" s="165"/>
      <c r="EH1858" s="166"/>
      <c r="EI1858" s="165"/>
      <c r="EL1858" s="278"/>
      <c r="EM1858" s="278"/>
      <c r="EN1858" s="278"/>
      <c r="EO1858" s="278"/>
      <c r="EP1858" s="278"/>
      <c r="EQ1858" s="278"/>
      <c r="ER1858" s="165"/>
    </row>
    <row r="1859" spans="1:154" ht="13" hidden="1" customHeight="1">
      <c r="A1859" s="160" t="s">
        <v>2003</v>
      </c>
      <c r="C1859" s="160">
        <v>669326</v>
      </c>
      <c r="D1859" s="160">
        <v>29524</v>
      </c>
      <c r="E1859" s="160" t="s">
        <v>18</v>
      </c>
      <c r="H1859" s="162" t="s">
        <v>3974</v>
      </c>
      <c r="I1859" s="162" t="s">
        <v>356</v>
      </c>
      <c r="J1859" s="160">
        <v>25</v>
      </c>
      <c r="K1859" s="161">
        <v>8</v>
      </c>
      <c r="AS1859" s="278"/>
      <c r="AT1859" s="278"/>
      <c r="AU1859" s="278"/>
      <c r="AV1859" s="278"/>
      <c r="AW1859" s="278"/>
      <c r="AX1859" s="278"/>
      <c r="AY1859" s="456"/>
      <c r="AZ1859" s="278"/>
      <c r="BA1859" s="278"/>
      <c r="BB1859" s="278"/>
      <c r="BC1859" s="278"/>
      <c r="BD1859" s="164"/>
      <c r="BE1859" s="164"/>
      <c r="BF1859" s="164"/>
      <c r="BG1859" s="164"/>
      <c r="BH1859" s="164"/>
      <c r="BI1859" s="164"/>
      <c r="BJ1859" s="165"/>
      <c r="BK1859" s="164"/>
      <c r="BL1859" s="165"/>
      <c r="BM1859" s="165"/>
      <c r="BN1859" s="165"/>
      <c r="BO1859" s="165"/>
      <c r="BP1859" s="165"/>
      <c r="BQ1859" s="165"/>
      <c r="BR1859" s="165"/>
      <c r="BS1859" s="284"/>
      <c r="BT1859" s="294"/>
      <c r="BU1859" s="294"/>
      <c r="BV1859" s="455"/>
      <c r="BW1859" s="294"/>
      <c r="BX1859" s="294"/>
      <c r="BY1859" s="294"/>
      <c r="BZ1859" s="294"/>
      <c r="CA1859" s="294"/>
      <c r="CB1859" s="455"/>
      <c r="CC1859" s="294"/>
      <c r="CD1859" s="294"/>
      <c r="CE1859" s="294"/>
      <c r="CF1859" s="455"/>
      <c r="CG1859" s="294"/>
      <c r="CH1859" s="294"/>
      <c r="CI1859" s="294"/>
      <c r="CJ1859" s="455"/>
      <c r="CK1859" s="294"/>
      <c r="CL1859" s="294"/>
      <c r="CM1859" s="294"/>
      <c r="CN1859" s="455"/>
      <c r="CO1859" s="294"/>
      <c r="CP1859" s="294"/>
      <c r="CQ1859" s="294"/>
      <c r="CR1859" s="455"/>
      <c r="CS1859" s="289"/>
      <c r="CT1859" s="279"/>
      <c r="CU1859" s="328"/>
      <c r="CV1859" s="328"/>
      <c r="CW1859" s="290"/>
      <c r="CX1859" s="289"/>
      <c r="CY1859" s="279"/>
      <c r="CZ1859" s="328"/>
      <c r="DA1859" s="328"/>
      <c r="DB1859" s="290"/>
      <c r="DC1859" s="289"/>
      <c r="DD1859" s="279"/>
      <c r="DE1859" s="328"/>
      <c r="DF1859" s="328"/>
      <c r="DG1859" s="290"/>
      <c r="DI1859" s="284"/>
      <c r="DP1859" s="165"/>
      <c r="DQ1859" s="165"/>
      <c r="DR1859" s="165"/>
      <c r="ED1859" s="165"/>
      <c r="EE1859" s="165"/>
      <c r="EF1859" s="165"/>
      <c r="EG1859" s="165"/>
      <c r="EH1859" s="166"/>
      <c r="EI1859" s="165"/>
      <c r="EL1859" s="278"/>
      <c r="EM1859" s="278"/>
      <c r="EN1859" s="278"/>
      <c r="EO1859" s="278"/>
      <c r="EP1859" s="278"/>
      <c r="EQ1859" s="278"/>
      <c r="ER1859" s="165"/>
    </row>
    <row r="1860" spans="1:154" ht="13" hidden="1" customHeight="1">
      <c r="A1860" s="160" t="s">
        <v>2003</v>
      </c>
      <c r="B1860" s="160">
        <v>12847</v>
      </c>
      <c r="D1860" s="160">
        <v>31490</v>
      </c>
      <c r="E1860" s="160" t="s">
        <v>2177</v>
      </c>
      <c r="H1860" s="162" t="s">
        <v>3591</v>
      </c>
      <c r="I1860" s="162" t="s">
        <v>218</v>
      </c>
      <c r="J1860" s="160">
        <v>23</v>
      </c>
      <c r="K1860" s="161">
        <v>8</v>
      </c>
      <c r="L1860" s="161" t="s">
        <v>46</v>
      </c>
      <c r="AS1860" s="278"/>
      <c r="AT1860" s="278"/>
      <c r="AU1860" s="278"/>
      <c r="AV1860" s="278"/>
      <c r="AW1860" s="278"/>
      <c r="AX1860" s="278"/>
      <c r="AY1860" s="165"/>
      <c r="AZ1860" s="278"/>
      <c r="BA1860" s="278"/>
      <c r="BB1860" s="278"/>
      <c r="BC1860" s="278"/>
      <c r="BD1860" s="164"/>
      <c r="BE1860" s="164"/>
      <c r="BF1860" s="164"/>
      <c r="BG1860" s="164"/>
      <c r="BH1860" s="164"/>
      <c r="BI1860" s="164"/>
      <c r="BJ1860" s="164"/>
      <c r="BK1860" s="164"/>
      <c r="BL1860" s="165"/>
      <c r="BM1860" s="165"/>
      <c r="BN1860" s="165"/>
      <c r="BO1860" s="165"/>
      <c r="BP1860" s="165"/>
      <c r="BQ1860" s="165"/>
      <c r="BR1860" s="165"/>
      <c r="BS1860" s="284"/>
      <c r="BT1860" s="294"/>
      <c r="BU1860" s="294"/>
      <c r="BV1860" s="455"/>
      <c r="BW1860" s="294"/>
      <c r="BX1860" s="294"/>
      <c r="BY1860" s="294"/>
      <c r="BZ1860" s="294"/>
      <c r="CA1860" s="294"/>
      <c r="CB1860" s="455"/>
      <c r="CC1860" s="294"/>
      <c r="CD1860" s="294"/>
      <c r="CE1860" s="294"/>
      <c r="CF1860" s="455"/>
      <c r="CG1860" s="294"/>
      <c r="CH1860" s="294"/>
      <c r="CI1860" s="294"/>
      <c r="CJ1860" s="455"/>
      <c r="CK1860" s="294"/>
      <c r="CL1860" s="294"/>
      <c r="CM1860" s="294"/>
      <c r="CN1860" s="455"/>
      <c r="CO1860" s="294"/>
      <c r="CP1860" s="294"/>
      <c r="CQ1860" s="294"/>
      <c r="CR1860" s="455"/>
      <c r="CS1860" s="289"/>
      <c r="CT1860" s="279"/>
      <c r="CU1860" s="328"/>
      <c r="CV1860" s="328"/>
      <c r="CW1860" s="290"/>
      <c r="CX1860" s="289"/>
      <c r="CY1860" s="279"/>
      <c r="CZ1860" s="328"/>
      <c r="DA1860" s="328"/>
      <c r="DB1860" s="290"/>
      <c r="DC1860" s="289"/>
      <c r="DD1860" s="279"/>
      <c r="DE1860" s="328"/>
      <c r="DF1860" s="328"/>
      <c r="DG1860" s="290"/>
      <c r="DH1860" s="294"/>
      <c r="DI1860" s="284"/>
      <c r="DP1860" s="165"/>
      <c r="DQ1860" s="165"/>
      <c r="DR1860" s="165"/>
      <c r="ED1860" s="165"/>
      <c r="EE1860" s="165"/>
      <c r="EF1860" s="165"/>
      <c r="EG1860" s="165"/>
      <c r="EH1860" s="166"/>
      <c r="EI1860" s="166"/>
      <c r="EJ1860" s="164"/>
      <c r="EK1860" s="164"/>
      <c r="EL1860" s="278"/>
      <c r="EM1860" s="278"/>
      <c r="EN1860" s="278"/>
      <c r="EO1860" s="278"/>
      <c r="EP1860" s="278"/>
      <c r="EQ1860" s="278"/>
      <c r="ER1860" s="165"/>
      <c r="ES1860" s="166"/>
      <c r="ET1860" s="166"/>
      <c r="EU1860" s="166"/>
      <c r="EV1860" s="166"/>
      <c r="EW1860" s="166"/>
      <c r="EX1860" s="284"/>
    </row>
    <row r="1861" spans="1:154" ht="13" hidden="1" customHeight="1">
      <c r="A1861" s="160" t="s">
        <v>2003</v>
      </c>
      <c r="B1861" s="160">
        <v>9378</v>
      </c>
      <c r="C1861" s="160">
        <v>543257</v>
      </c>
      <c r="D1861" s="160">
        <v>5254</v>
      </c>
      <c r="E1861" s="160" t="s">
        <v>3328</v>
      </c>
      <c r="F1861" s="160" t="s">
        <v>2170</v>
      </c>
      <c r="H1861" s="168" t="s">
        <v>507</v>
      </c>
      <c r="I1861" s="169" t="s">
        <v>35</v>
      </c>
      <c r="J1861" s="170">
        <v>34</v>
      </c>
      <c r="K1861" s="161">
        <v>9</v>
      </c>
      <c r="L1861" s="161" t="s">
        <v>2545</v>
      </c>
      <c r="AS1861" s="278"/>
      <c r="AT1861" s="278"/>
      <c r="AU1861" s="278"/>
      <c r="AV1861" s="278"/>
      <c r="AW1861" s="278"/>
      <c r="AX1861" s="278"/>
      <c r="AY1861" s="456"/>
      <c r="AZ1861" s="278"/>
      <c r="BA1861" s="278"/>
      <c r="BB1861" s="278"/>
      <c r="BC1861" s="278"/>
      <c r="BD1861" s="164"/>
      <c r="BE1861" s="164"/>
      <c r="BF1861" s="164"/>
      <c r="BG1861" s="164"/>
      <c r="BH1861" s="164"/>
      <c r="BI1861" s="164"/>
      <c r="BJ1861" s="165"/>
      <c r="BK1861" s="164"/>
      <c r="BL1861" s="165"/>
      <c r="BM1861" s="165"/>
      <c r="BN1861" s="165"/>
      <c r="BO1861" s="165"/>
      <c r="BP1861" s="165"/>
      <c r="BQ1861" s="165"/>
      <c r="BR1861" s="165"/>
      <c r="BS1861" s="284"/>
      <c r="BT1861" s="294"/>
      <c r="BU1861" s="294"/>
      <c r="BV1861" s="455"/>
      <c r="BW1861" s="294"/>
      <c r="BX1861" s="294"/>
      <c r="BY1861" s="294"/>
      <c r="BZ1861" s="294"/>
      <c r="CA1861" s="294"/>
      <c r="CB1861" s="455"/>
      <c r="CC1861" s="294"/>
      <c r="CD1861" s="294"/>
      <c r="CE1861" s="294"/>
      <c r="CF1861" s="455"/>
      <c r="CG1861" s="294"/>
      <c r="CH1861" s="294"/>
      <c r="CI1861" s="294"/>
      <c r="CJ1861" s="455"/>
      <c r="CK1861" s="294"/>
      <c r="CL1861" s="294"/>
      <c r="CM1861" s="294"/>
      <c r="CN1861" s="455"/>
      <c r="CO1861" s="294"/>
      <c r="CP1861" s="294"/>
      <c r="CQ1861" s="294"/>
      <c r="CR1861" s="455"/>
      <c r="CS1861" s="289"/>
      <c r="CT1861" s="279"/>
      <c r="CU1861" s="328"/>
      <c r="CV1861" s="328"/>
      <c r="CW1861" s="290"/>
      <c r="CX1861" s="289"/>
      <c r="CY1861" s="279"/>
      <c r="CZ1861" s="328"/>
      <c r="DA1861" s="328"/>
      <c r="DB1861" s="290"/>
      <c r="DC1861" s="289"/>
      <c r="DD1861" s="279"/>
      <c r="DE1861" s="328"/>
      <c r="DF1861" s="328"/>
      <c r="DG1861" s="290"/>
      <c r="DH1861" s="294"/>
      <c r="DI1861" s="284"/>
      <c r="DP1861" s="165"/>
      <c r="DQ1861" s="165"/>
      <c r="DR1861" s="165"/>
      <c r="ED1861" s="165"/>
      <c r="EE1861" s="165"/>
      <c r="EF1861" s="165"/>
      <c r="EG1861" s="165"/>
      <c r="EH1861" s="166"/>
      <c r="EI1861" s="165"/>
      <c r="EJ1861" s="164"/>
      <c r="EK1861" s="164"/>
      <c r="EL1861" s="278"/>
      <c r="EM1861" s="278"/>
      <c r="EN1861" s="278"/>
      <c r="EO1861" s="278"/>
      <c r="EP1861" s="278"/>
      <c r="EQ1861" s="278"/>
      <c r="ER1861" s="165"/>
      <c r="ES1861" s="166"/>
      <c r="ET1861" s="166"/>
      <c r="EU1861" s="166"/>
      <c r="EV1861" s="166"/>
      <c r="EW1861" s="166"/>
      <c r="EX1861" s="284"/>
    </row>
    <row r="1862" spans="1:154" ht="13" hidden="1" customHeight="1">
      <c r="A1862" s="160" t="s">
        <v>2003</v>
      </c>
      <c r="B1862" s="160">
        <v>9325</v>
      </c>
      <c r="C1862" s="160">
        <v>543305</v>
      </c>
      <c r="D1862" s="160">
        <v>5297</v>
      </c>
      <c r="E1862" s="160" t="s">
        <v>18</v>
      </c>
      <c r="F1862" s="160" t="s">
        <v>18</v>
      </c>
      <c r="H1862" s="168" t="s">
        <v>330</v>
      </c>
      <c r="I1862" s="169" t="s">
        <v>216</v>
      </c>
      <c r="J1862" s="170">
        <v>34</v>
      </c>
      <c r="K1862" s="161">
        <v>9</v>
      </c>
      <c r="L1862" s="161" t="s">
        <v>2545</v>
      </c>
      <c r="AS1862" s="278"/>
      <c r="AT1862" s="278"/>
      <c r="AU1862" s="278"/>
      <c r="AV1862" s="278"/>
      <c r="AW1862" s="278"/>
      <c r="AX1862" s="278"/>
      <c r="AY1862" s="456"/>
      <c r="AZ1862" s="278"/>
      <c r="BA1862" s="278"/>
      <c r="BB1862" s="278"/>
      <c r="BC1862" s="278"/>
      <c r="BD1862" s="164"/>
      <c r="BE1862" s="164"/>
      <c r="BF1862" s="164"/>
      <c r="BG1862" s="164"/>
      <c r="BH1862" s="164"/>
      <c r="BI1862" s="164"/>
      <c r="BJ1862" s="165"/>
      <c r="BK1862" s="164"/>
      <c r="BL1862" s="165"/>
      <c r="BM1862" s="165"/>
      <c r="BN1862" s="165"/>
      <c r="BO1862" s="165"/>
      <c r="BP1862" s="165"/>
      <c r="BQ1862" s="165"/>
      <c r="BR1862" s="165"/>
      <c r="BS1862" s="284"/>
      <c r="BT1862" s="294"/>
      <c r="BU1862" s="294"/>
      <c r="BV1862" s="455"/>
      <c r="BW1862" s="294"/>
      <c r="BX1862" s="294"/>
      <c r="BY1862" s="294"/>
      <c r="BZ1862" s="294"/>
      <c r="CA1862" s="294"/>
      <c r="CB1862" s="455"/>
      <c r="CC1862" s="294"/>
      <c r="CD1862" s="294"/>
      <c r="CE1862" s="294"/>
      <c r="CF1862" s="455"/>
      <c r="CG1862" s="294"/>
      <c r="CH1862" s="294"/>
      <c r="CI1862" s="294"/>
      <c r="CJ1862" s="455"/>
      <c r="CK1862" s="294"/>
      <c r="CL1862" s="294"/>
      <c r="CM1862" s="294"/>
      <c r="CN1862" s="455"/>
      <c r="CO1862" s="294"/>
      <c r="CP1862" s="294"/>
      <c r="CQ1862" s="294"/>
      <c r="CR1862" s="455"/>
      <c r="CS1862" s="289"/>
      <c r="CT1862" s="279"/>
      <c r="CU1862" s="328"/>
      <c r="CV1862" s="328"/>
      <c r="CW1862" s="290"/>
      <c r="CX1862" s="289"/>
      <c r="CY1862" s="279"/>
      <c r="CZ1862" s="328"/>
      <c r="DA1862" s="328"/>
      <c r="DB1862" s="290"/>
      <c r="DC1862" s="289"/>
      <c r="DD1862" s="279"/>
      <c r="DE1862" s="328"/>
      <c r="DF1862" s="328"/>
      <c r="DG1862" s="290"/>
      <c r="DH1862" s="294"/>
      <c r="DI1862" s="284"/>
      <c r="DP1862" s="165"/>
      <c r="DQ1862" s="165"/>
      <c r="DR1862" s="165"/>
      <c r="ED1862" s="165"/>
      <c r="EE1862" s="165"/>
      <c r="EF1862" s="165"/>
      <c r="EG1862" s="165"/>
      <c r="EH1862" s="166"/>
      <c r="EI1862" s="165"/>
      <c r="EJ1862" s="164"/>
      <c r="EK1862" s="164"/>
      <c r="EL1862" s="278"/>
      <c r="EM1862" s="278"/>
      <c r="EN1862" s="278"/>
      <c r="EO1862" s="278"/>
      <c r="EP1862" s="278"/>
      <c r="EQ1862" s="278"/>
      <c r="ER1862" s="165"/>
      <c r="ES1862" s="166"/>
      <c r="ET1862" s="166"/>
      <c r="EU1862" s="166"/>
      <c r="EV1862" s="166"/>
      <c r="EW1862" s="166"/>
      <c r="EX1862" s="284"/>
    </row>
    <row r="1863" spans="1:154" ht="13" hidden="1" customHeight="1">
      <c r="A1863" s="160" t="s">
        <v>2003</v>
      </c>
      <c r="B1863" s="160">
        <v>9281</v>
      </c>
      <c r="C1863" s="160">
        <v>541645</v>
      </c>
      <c r="D1863" s="160">
        <v>5760</v>
      </c>
      <c r="E1863" s="160" t="s">
        <v>686</v>
      </c>
      <c r="F1863" s="160" t="s">
        <v>686</v>
      </c>
      <c r="H1863" s="168" t="s">
        <v>3333</v>
      </c>
      <c r="I1863" s="169" t="s">
        <v>3334</v>
      </c>
      <c r="J1863" s="170">
        <v>33</v>
      </c>
      <c r="K1863" s="161">
        <v>9</v>
      </c>
      <c r="L1863" s="161" t="s">
        <v>837</v>
      </c>
      <c r="AS1863" s="278"/>
      <c r="AT1863" s="278"/>
      <c r="AU1863" s="278"/>
      <c r="AV1863" s="278"/>
      <c r="AW1863" s="278"/>
      <c r="AX1863" s="278"/>
      <c r="AY1863" s="456"/>
      <c r="AZ1863" s="278"/>
      <c r="BA1863" s="278"/>
      <c r="BB1863" s="278"/>
      <c r="BC1863" s="278"/>
      <c r="BD1863" s="164"/>
      <c r="BE1863" s="164"/>
      <c r="BF1863" s="164"/>
      <c r="BG1863" s="164"/>
      <c r="BH1863" s="164"/>
      <c r="BI1863" s="164"/>
      <c r="BJ1863" s="165"/>
      <c r="BK1863" s="164"/>
      <c r="BL1863" s="165"/>
      <c r="BM1863" s="165"/>
      <c r="BN1863" s="165"/>
      <c r="BO1863" s="165"/>
      <c r="BP1863" s="165"/>
      <c r="BQ1863" s="165"/>
      <c r="BR1863" s="165"/>
      <c r="BS1863" s="284"/>
      <c r="BT1863" s="294"/>
      <c r="BU1863" s="294"/>
      <c r="BV1863" s="455"/>
      <c r="BW1863" s="294"/>
      <c r="BX1863" s="294"/>
      <c r="BY1863" s="294"/>
      <c r="BZ1863" s="294"/>
      <c r="CA1863" s="294"/>
      <c r="CB1863" s="455"/>
      <c r="CC1863" s="294"/>
      <c r="CD1863" s="294"/>
      <c r="CE1863" s="294"/>
      <c r="CF1863" s="455"/>
      <c r="CG1863" s="294"/>
      <c r="CH1863" s="294"/>
      <c r="CI1863" s="294"/>
      <c r="CJ1863" s="455"/>
      <c r="CK1863" s="294"/>
      <c r="CL1863" s="294"/>
      <c r="CM1863" s="294"/>
      <c r="CN1863" s="455"/>
      <c r="CO1863" s="294"/>
      <c r="CP1863" s="294"/>
      <c r="CQ1863" s="294"/>
      <c r="CR1863" s="455"/>
      <c r="CS1863" s="289"/>
      <c r="CT1863" s="279"/>
      <c r="CU1863" s="328"/>
      <c r="CV1863" s="328"/>
      <c r="CW1863" s="290"/>
      <c r="CX1863" s="289"/>
      <c r="CY1863" s="279"/>
      <c r="CZ1863" s="328"/>
      <c r="DA1863" s="328"/>
      <c r="DB1863" s="290"/>
      <c r="DC1863" s="289"/>
      <c r="DD1863" s="279"/>
      <c r="DE1863" s="328"/>
      <c r="DF1863" s="328"/>
      <c r="DG1863" s="290"/>
      <c r="DH1863" s="294"/>
      <c r="DI1863" s="284"/>
      <c r="DP1863" s="165"/>
      <c r="DQ1863" s="165"/>
      <c r="DR1863" s="165"/>
      <c r="ED1863" s="165"/>
      <c r="EE1863" s="165"/>
      <c r="EF1863" s="165"/>
      <c r="EG1863" s="165"/>
      <c r="EH1863" s="166"/>
      <c r="EI1863" s="165"/>
      <c r="EJ1863" s="164"/>
      <c r="EK1863" s="164"/>
      <c r="EL1863" s="278"/>
      <c r="EM1863" s="278"/>
      <c r="EN1863" s="278"/>
      <c r="EO1863" s="278"/>
      <c r="EP1863" s="278"/>
      <c r="EQ1863" s="278"/>
      <c r="ER1863" s="165"/>
      <c r="ES1863" s="166"/>
      <c r="ET1863" s="166"/>
      <c r="EU1863" s="166"/>
      <c r="EV1863" s="166"/>
      <c r="EW1863" s="166"/>
      <c r="EX1863" s="284"/>
    </row>
    <row r="1864" spans="1:154" ht="13" hidden="1" customHeight="1">
      <c r="A1864" s="160" t="s">
        <v>2003</v>
      </c>
      <c r="B1864" s="160">
        <v>9747</v>
      </c>
      <c r="C1864" s="160">
        <v>594807</v>
      </c>
      <c r="D1864" s="160">
        <v>10950</v>
      </c>
      <c r="E1864" s="160" t="s">
        <v>555</v>
      </c>
      <c r="F1864" s="160" t="s">
        <v>555</v>
      </c>
      <c r="H1864" s="168" t="s">
        <v>765</v>
      </c>
      <c r="I1864" s="169" t="s">
        <v>613</v>
      </c>
      <c r="J1864" s="170">
        <v>35</v>
      </c>
      <c r="K1864" s="161">
        <v>9</v>
      </c>
      <c r="L1864" s="161" t="s">
        <v>837</v>
      </c>
      <c r="AS1864" s="278"/>
      <c r="AT1864" s="278"/>
      <c r="AU1864" s="278"/>
      <c r="AV1864" s="278"/>
      <c r="AW1864" s="278"/>
      <c r="AX1864" s="278"/>
      <c r="AY1864" s="456"/>
      <c r="AZ1864" s="278"/>
      <c r="BA1864" s="278"/>
      <c r="BB1864" s="278"/>
      <c r="BC1864" s="278"/>
      <c r="BD1864" s="164"/>
      <c r="BE1864" s="164"/>
      <c r="BF1864" s="164"/>
      <c r="BG1864" s="164"/>
      <c r="BH1864" s="164"/>
      <c r="BI1864" s="164"/>
      <c r="BJ1864" s="165"/>
      <c r="BK1864" s="164"/>
      <c r="BL1864" s="165"/>
      <c r="BM1864" s="165"/>
      <c r="BN1864" s="165"/>
      <c r="BO1864" s="165"/>
      <c r="BP1864" s="165"/>
      <c r="BQ1864" s="165"/>
      <c r="BR1864" s="165"/>
      <c r="BS1864" s="284"/>
      <c r="BT1864" s="294"/>
      <c r="BU1864" s="294"/>
      <c r="BV1864" s="455"/>
      <c r="BW1864" s="294"/>
      <c r="BX1864" s="294"/>
      <c r="BY1864" s="294"/>
      <c r="BZ1864" s="294"/>
      <c r="CA1864" s="294"/>
      <c r="CB1864" s="455"/>
      <c r="CC1864" s="294"/>
      <c r="CD1864" s="294"/>
      <c r="CE1864" s="294"/>
      <c r="CF1864" s="455"/>
      <c r="CG1864" s="294"/>
      <c r="CH1864" s="294"/>
      <c r="CI1864" s="294"/>
      <c r="CJ1864" s="455"/>
      <c r="CK1864" s="294"/>
      <c r="CL1864" s="294"/>
      <c r="CM1864" s="294"/>
      <c r="CN1864" s="455"/>
      <c r="CO1864" s="294"/>
      <c r="CP1864" s="294"/>
      <c r="CQ1864" s="294"/>
      <c r="CR1864" s="455"/>
      <c r="CS1864" s="289"/>
      <c r="CT1864" s="279"/>
      <c r="CU1864" s="328"/>
      <c r="CV1864" s="328"/>
      <c r="CW1864" s="290"/>
      <c r="CX1864" s="289"/>
      <c r="CY1864" s="279"/>
      <c r="CZ1864" s="328"/>
      <c r="DA1864" s="328"/>
      <c r="DB1864" s="290"/>
      <c r="DC1864" s="289"/>
      <c r="DD1864" s="279"/>
      <c r="DE1864" s="328"/>
      <c r="DF1864" s="328"/>
      <c r="DG1864" s="290"/>
      <c r="DH1864" s="294"/>
      <c r="DI1864" s="284"/>
      <c r="DP1864" s="165"/>
      <c r="DQ1864" s="165"/>
      <c r="DR1864" s="165"/>
      <c r="ED1864" s="165"/>
      <c r="EE1864" s="165"/>
      <c r="EF1864" s="165"/>
      <c r="EG1864" s="165"/>
      <c r="EH1864" s="166"/>
      <c r="EI1864" s="165"/>
      <c r="EJ1864" s="164"/>
      <c r="EK1864" s="164"/>
      <c r="EL1864" s="278"/>
      <c r="EM1864" s="278"/>
      <c r="EN1864" s="278"/>
      <c r="EO1864" s="278"/>
      <c r="EP1864" s="278"/>
      <c r="EQ1864" s="278"/>
      <c r="ER1864" s="165"/>
      <c r="ES1864" s="166"/>
      <c r="ET1864" s="166"/>
      <c r="EU1864" s="166"/>
      <c r="EV1864" s="166"/>
      <c r="EW1864" s="166"/>
      <c r="EX1864" s="284"/>
    </row>
    <row r="1865" spans="1:154" ht="13" hidden="1" customHeight="1">
      <c r="A1865" s="160" t="s">
        <v>2003</v>
      </c>
      <c r="B1865" s="160">
        <v>10283</v>
      </c>
      <c r="C1865" s="160">
        <v>592325</v>
      </c>
      <c r="D1865" s="160">
        <v>12160</v>
      </c>
      <c r="E1865" s="160" t="s">
        <v>3328</v>
      </c>
      <c r="F1865" s="160" t="s">
        <v>614</v>
      </c>
      <c r="H1865" s="168" t="s">
        <v>981</v>
      </c>
      <c r="I1865" s="169" t="s">
        <v>607</v>
      </c>
      <c r="J1865" s="170">
        <v>32</v>
      </c>
      <c r="K1865" s="161">
        <v>9</v>
      </c>
      <c r="L1865" s="161" t="s">
        <v>46</v>
      </c>
      <c r="AS1865" s="278"/>
      <c r="AT1865" s="278"/>
      <c r="AU1865" s="278"/>
      <c r="AV1865" s="278"/>
      <c r="AW1865" s="278"/>
      <c r="AX1865" s="278"/>
      <c r="AY1865" s="456"/>
      <c r="AZ1865" s="278"/>
      <c r="BA1865" s="278"/>
      <c r="BB1865" s="278"/>
      <c r="BC1865" s="278"/>
      <c r="BD1865" s="164"/>
      <c r="BE1865" s="164"/>
      <c r="BF1865" s="164"/>
      <c r="BG1865" s="164"/>
      <c r="BH1865" s="164"/>
      <c r="BI1865" s="164"/>
      <c r="BJ1865" s="165"/>
      <c r="BK1865" s="164"/>
      <c r="BL1865" s="165"/>
      <c r="BM1865" s="165"/>
      <c r="BN1865" s="165"/>
      <c r="BO1865" s="165"/>
      <c r="BP1865" s="165"/>
      <c r="BQ1865" s="165"/>
      <c r="BR1865" s="165"/>
      <c r="BS1865" s="284"/>
      <c r="BT1865" s="294"/>
      <c r="BU1865" s="294"/>
      <c r="BV1865" s="455"/>
      <c r="BW1865" s="294"/>
      <c r="BX1865" s="294"/>
      <c r="BY1865" s="294"/>
      <c r="BZ1865" s="294"/>
      <c r="CA1865" s="294"/>
      <c r="CB1865" s="455"/>
      <c r="CC1865" s="294"/>
      <c r="CD1865" s="294"/>
      <c r="CE1865" s="294"/>
      <c r="CF1865" s="455"/>
      <c r="CG1865" s="294"/>
      <c r="CH1865" s="294"/>
      <c r="CI1865" s="294"/>
      <c r="CJ1865" s="455"/>
      <c r="CK1865" s="294"/>
      <c r="CL1865" s="294"/>
      <c r="CM1865" s="294"/>
      <c r="CN1865" s="455"/>
      <c r="CO1865" s="294"/>
      <c r="CP1865" s="294"/>
      <c r="CQ1865" s="294"/>
      <c r="CR1865" s="455"/>
      <c r="CS1865" s="289"/>
      <c r="CT1865" s="279"/>
      <c r="CU1865" s="328"/>
      <c r="CV1865" s="328"/>
      <c r="CW1865" s="290"/>
      <c r="CX1865" s="289"/>
      <c r="CY1865" s="279"/>
      <c r="CZ1865" s="328"/>
      <c r="DA1865" s="328"/>
      <c r="DB1865" s="290"/>
      <c r="DC1865" s="289"/>
      <c r="DD1865" s="279"/>
      <c r="DE1865" s="328"/>
      <c r="DF1865" s="328"/>
      <c r="DG1865" s="290"/>
      <c r="DH1865" s="294"/>
      <c r="DI1865" s="284"/>
      <c r="DP1865" s="165"/>
      <c r="DQ1865" s="165"/>
      <c r="DR1865" s="165"/>
      <c r="ED1865" s="165"/>
      <c r="EE1865" s="165"/>
      <c r="EF1865" s="165"/>
      <c r="EG1865" s="165"/>
      <c r="EH1865" s="166"/>
      <c r="EI1865" s="165"/>
      <c r="EJ1865" s="164"/>
      <c r="EK1865" s="164"/>
      <c r="EL1865" s="278"/>
      <c r="EM1865" s="278"/>
      <c r="EN1865" s="278"/>
      <c r="EO1865" s="278"/>
      <c r="EP1865" s="278"/>
      <c r="EQ1865" s="278"/>
      <c r="ER1865" s="165"/>
      <c r="ES1865" s="166"/>
      <c r="ET1865" s="166"/>
      <c r="EU1865" s="166"/>
      <c r="EV1865" s="166"/>
      <c r="EW1865" s="166"/>
      <c r="EX1865" s="284"/>
    </row>
    <row r="1866" spans="1:154" ht="13" hidden="1" customHeight="1">
      <c r="A1866" s="160" t="s">
        <v>2003</v>
      </c>
      <c r="B1866" s="160">
        <v>10369</v>
      </c>
      <c r="C1866" s="160">
        <v>571745</v>
      </c>
      <c r="D1866" s="160">
        <v>14274</v>
      </c>
      <c r="E1866" s="160" t="s">
        <v>598</v>
      </c>
      <c r="F1866" s="160" t="s">
        <v>598</v>
      </c>
      <c r="H1866" s="168" t="s">
        <v>752</v>
      </c>
      <c r="I1866" s="169" t="s">
        <v>144</v>
      </c>
      <c r="J1866" s="170">
        <v>33</v>
      </c>
      <c r="K1866" s="161">
        <v>9</v>
      </c>
      <c r="L1866" s="161" t="s">
        <v>837</v>
      </c>
      <c r="AS1866" s="278"/>
      <c r="AT1866" s="278"/>
      <c r="AU1866" s="278"/>
      <c r="AV1866" s="278"/>
      <c r="AW1866" s="278"/>
      <c r="AX1866" s="278"/>
      <c r="AY1866" s="456"/>
      <c r="AZ1866" s="278"/>
      <c r="BA1866" s="278"/>
      <c r="BB1866" s="278"/>
      <c r="BC1866" s="278"/>
      <c r="BD1866" s="164"/>
      <c r="BE1866" s="164"/>
      <c r="BF1866" s="164"/>
      <c r="BG1866" s="164"/>
      <c r="BH1866" s="164"/>
      <c r="BI1866" s="164"/>
      <c r="BJ1866" s="165"/>
      <c r="BK1866" s="164"/>
      <c r="BL1866" s="165"/>
      <c r="BM1866" s="165"/>
      <c r="BN1866" s="165"/>
      <c r="BO1866" s="165"/>
      <c r="BP1866" s="165"/>
      <c r="BQ1866" s="165"/>
      <c r="BR1866" s="165"/>
      <c r="BS1866" s="284"/>
      <c r="BT1866" s="294"/>
      <c r="BU1866" s="294"/>
      <c r="BV1866" s="455"/>
      <c r="BW1866" s="294"/>
      <c r="BX1866" s="294"/>
      <c r="BY1866" s="294"/>
      <c r="BZ1866" s="294"/>
      <c r="CA1866" s="294"/>
      <c r="CB1866" s="455"/>
      <c r="CC1866" s="294"/>
      <c r="CD1866" s="294"/>
      <c r="CE1866" s="294"/>
      <c r="CF1866" s="455"/>
      <c r="CG1866" s="294"/>
      <c r="CH1866" s="294"/>
      <c r="CI1866" s="294"/>
      <c r="CJ1866" s="455"/>
      <c r="CK1866" s="294"/>
      <c r="CL1866" s="294"/>
      <c r="CM1866" s="294"/>
      <c r="CN1866" s="455"/>
      <c r="CO1866" s="294"/>
      <c r="CP1866" s="294"/>
      <c r="CQ1866" s="294"/>
      <c r="CR1866" s="455"/>
      <c r="CS1866" s="289"/>
      <c r="CT1866" s="279"/>
      <c r="CU1866" s="328"/>
      <c r="CV1866" s="328"/>
      <c r="CW1866" s="290"/>
      <c r="CX1866" s="289"/>
      <c r="CY1866" s="279"/>
      <c r="CZ1866" s="328"/>
      <c r="DA1866" s="328"/>
      <c r="DB1866" s="290"/>
      <c r="DC1866" s="289"/>
      <c r="DD1866" s="279"/>
      <c r="DE1866" s="328"/>
      <c r="DF1866" s="328"/>
      <c r="DG1866" s="290"/>
      <c r="DH1866" s="294"/>
      <c r="DI1866" s="284"/>
      <c r="DP1866" s="165"/>
      <c r="DQ1866" s="165"/>
      <c r="DR1866" s="165"/>
      <c r="ED1866" s="165"/>
      <c r="EE1866" s="165"/>
      <c r="EF1866" s="165"/>
      <c r="EG1866" s="165"/>
      <c r="EH1866" s="166"/>
      <c r="EI1866" s="165"/>
      <c r="EJ1866" s="164"/>
      <c r="EK1866" s="164"/>
      <c r="EL1866" s="278"/>
      <c r="EM1866" s="278"/>
      <c r="EN1866" s="278"/>
      <c r="EO1866" s="278"/>
      <c r="EP1866" s="278"/>
      <c r="EQ1866" s="278"/>
      <c r="ER1866" s="165"/>
      <c r="ES1866" s="166"/>
      <c r="ET1866" s="166"/>
      <c r="EU1866" s="166"/>
      <c r="EV1866" s="166"/>
      <c r="EW1866" s="166"/>
      <c r="EX1866" s="284"/>
    </row>
    <row r="1867" spans="1:154" ht="13" hidden="1" customHeight="1">
      <c r="A1867" s="160" t="s">
        <v>2003</v>
      </c>
      <c r="B1867" s="160">
        <v>11108</v>
      </c>
      <c r="C1867" s="160">
        <v>621466</v>
      </c>
      <c r="D1867" s="160">
        <v>17766</v>
      </c>
      <c r="E1867" s="160" t="s">
        <v>345</v>
      </c>
      <c r="F1867" s="160" t="s">
        <v>345</v>
      </c>
      <c r="H1867" s="162" t="s">
        <v>317</v>
      </c>
      <c r="I1867" s="162" t="s">
        <v>494</v>
      </c>
      <c r="J1867" s="161">
        <v>30</v>
      </c>
      <c r="K1867" s="161">
        <v>9</v>
      </c>
      <c r="L1867" s="161" t="s">
        <v>46</v>
      </c>
      <c r="AS1867" s="278"/>
      <c r="AT1867" s="278"/>
      <c r="AU1867" s="278"/>
      <c r="AV1867" s="278"/>
      <c r="AW1867" s="278"/>
      <c r="AX1867" s="278"/>
      <c r="AY1867" s="456"/>
      <c r="AZ1867" s="278"/>
      <c r="BA1867" s="278"/>
      <c r="BB1867" s="278"/>
      <c r="BC1867" s="278"/>
      <c r="BD1867" s="164"/>
      <c r="BE1867" s="164"/>
      <c r="BF1867" s="164"/>
      <c r="BG1867" s="164"/>
      <c r="BH1867" s="164"/>
      <c r="BI1867" s="164"/>
      <c r="BJ1867" s="165"/>
      <c r="BK1867" s="164"/>
      <c r="BL1867" s="165"/>
      <c r="BM1867" s="165"/>
      <c r="BN1867" s="165"/>
      <c r="BO1867" s="165"/>
      <c r="BP1867" s="165"/>
      <c r="BQ1867" s="165"/>
      <c r="BR1867" s="165"/>
      <c r="BS1867" s="284"/>
      <c r="BT1867" s="294"/>
      <c r="BU1867" s="294"/>
      <c r="BV1867" s="455"/>
      <c r="BW1867" s="294"/>
      <c r="BX1867" s="294"/>
      <c r="BY1867" s="294"/>
      <c r="BZ1867" s="294"/>
      <c r="CA1867" s="294"/>
      <c r="CB1867" s="455"/>
      <c r="CC1867" s="294"/>
      <c r="CD1867" s="294"/>
      <c r="CE1867" s="294"/>
      <c r="CF1867" s="455"/>
      <c r="CG1867" s="294"/>
      <c r="CH1867" s="294"/>
      <c r="CI1867" s="294"/>
      <c r="CJ1867" s="455"/>
      <c r="CK1867" s="294"/>
      <c r="CL1867" s="294"/>
      <c r="CM1867" s="294"/>
      <c r="CN1867" s="455"/>
      <c r="CO1867" s="294"/>
      <c r="CP1867" s="294"/>
      <c r="CQ1867" s="294"/>
      <c r="CR1867" s="455"/>
      <c r="CS1867" s="289"/>
      <c r="CT1867" s="279"/>
      <c r="CU1867" s="328"/>
      <c r="CV1867" s="328"/>
      <c r="CW1867" s="290"/>
      <c r="CX1867" s="289"/>
      <c r="CY1867" s="279"/>
      <c r="CZ1867" s="328"/>
      <c r="DA1867" s="328"/>
      <c r="DB1867" s="290"/>
      <c r="DC1867" s="289"/>
      <c r="DD1867" s="279"/>
      <c r="DE1867" s="328"/>
      <c r="DF1867" s="328"/>
      <c r="DG1867" s="290"/>
      <c r="DH1867" s="294"/>
      <c r="DI1867" s="284"/>
      <c r="DP1867" s="165"/>
      <c r="DQ1867" s="165"/>
      <c r="DR1867" s="165"/>
      <c r="ED1867" s="165"/>
      <c r="EE1867" s="165"/>
      <c r="EF1867" s="165"/>
      <c r="EG1867" s="165"/>
      <c r="EH1867" s="166"/>
      <c r="EI1867" s="165"/>
      <c r="EJ1867" s="164"/>
      <c r="EK1867" s="164"/>
      <c r="EL1867" s="278"/>
      <c r="EM1867" s="278"/>
      <c r="EN1867" s="278"/>
      <c r="EO1867" s="278"/>
      <c r="EP1867" s="278"/>
      <c r="EQ1867" s="278"/>
      <c r="ER1867" s="165"/>
      <c r="ES1867" s="166"/>
      <c r="ET1867" s="166"/>
      <c r="EU1867" s="166"/>
      <c r="EV1867" s="166"/>
      <c r="EW1867" s="166"/>
      <c r="EX1867" s="284"/>
    </row>
    <row r="1868" spans="1:154" ht="13" hidden="1" customHeight="1">
      <c r="A1868" s="160" t="s">
        <v>2003</v>
      </c>
      <c r="B1868" s="160">
        <v>10453</v>
      </c>
      <c r="C1868" s="160">
        <v>669222</v>
      </c>
      <c r="D1868" s="160">
        <v>19293</v>
      </c>
      <c r="E1868" s="160" t="s">
        <v>3328</v>
      </c>
      <c r="F1868" s="160" t="s">
        <v>164</v>
      </c>
      <c r="H1868" s="168" t="s">
        <v>1034</v>
      </c>
      <c r="I1868" s="169" t="s">
        <v>220</v>
      </c>
      <c r="J1868" s="170">
        <v>29</v>
      </c>
      <c r="K1868" s="161">
        <v>9</v>
      </c>
      <c r="L1868" s="161" t="s">
        <v>837</v>
      </c>
      <c r="AS1868" s="278"/>
      <c r="AT1868" s="278"/>
      <c r="AU1868" s="278"/>
      <c r="AV1868" s="278"/>
      <c r="AW1868" s="278"/>
      <c r="AX1868" s="278"/>
      <c r="AY1868" s="456"/>
      <c r="AZ1868" s="278"/>
      <c r="BA1868" s="278"/>
      <c r="BB1868" s="278"/>
      <c r="BC1868" s="278"/>
      <c r="BD1868" s="164"/>
      <c r="BE1868" s="164"/>
      <c r="BF1868" s="164"/>
      <c r="BG1868" s="164"/>
      <c r="BH1868" s="164"/>
      <c r="BI1868" s="164"/>
      <c r="BJ1868" s="165"/>
      <c r="BK1868" s="164"/>
      <c r="BL1868" s="165"/>
      <c r="BM1868" s="165"/>
      <c r="BN1868" s="165"/>
      <c r="BO1868" s="165"/>
      <c r="BP1868" s="165"/>
      <c r="BQ1868" s="165"/>
      <c r="BR1868" s="165"/>
      <c r="BS1868" s="284"/>
      <c r="BT1868" s="294"/>
      <c r="BU1868" s="294"/>
      <c r="BV1868" s="455"/>
      <c r="BW1868" s="294"/>
      <c r="BX1868" s="294"/>
      <c r="BY1868" s="294"/>
      <c r="BZ1868" s="294"/>
      <c r="CA1868" s="294"/>
      <c r="CB1868" s="455"/>
      <c r="CC1868" s="294"/>
      <c r="CD1868" s="294"/>
      <c r="CE1868" s="294"/>
      <c r="CF1868" s="455"/>
      <c r="CG1868" s="294"/>
      <c r="CH1868" s="294"/>
      <c r="CI1868" s="294"/>
      <c r="CJ1868" s="455"/>
      <c r="CK1868" s="294"/>
      <c r="CL1868" s="294"/>
      <c r="CM1868" s="294"/>
      <c r="CN1868" s="455"/>
      <c r="CO1868" s="294"/>
      <c r="CP1868" s="294"/>
      <c r="CQ1868" s="294"/>
      <c r="CR1868" s="455"/>
      <c r="CS1868" s="289"/>
      <c r="CT1868" s="279"/>
      <c r="CU1868" s="328"/>
      <c r="CV1868" s="328"/>
      <c r="CW1868" s="290"/>
      <c r="CX1868" s="289"/>
      <c r="CY1868" s="279"/>
      <c r="CZ1868" s="328"/>
      <c r="DA1868" s="328"/>
      <c r="DB1868" s="290"/>
      <c r="DC1868" s="289"/>
      <c r="DD1868" s="279"/>
      <c r="DE1868" s="328"/>
      <c r="DF1868" s="328"/>
      <c r="DG1868" s="290"/>
      <c r="DH1868" s="294"/>
      <c r="DI1868" s="284"/>
      <c r="DP1868" s="165"/>
      <c r="DQ1868" s="165"/>
      <c r="DR1868" s="165"/>
      <c r="ED1868" s="165"/>
      <c r="EE1868" s="165"/>
      <c r="EF1868" s="165"/>
      <c r="EG1868" s="165"/>
      <c r="EH1868" s="166"/>
      <c r="EI1868" s="165"/>
      <c r="EJ1868" s="164"/>
      <c r="EK1868" s="164"/>
      <c r="EL1868" s="278"/>
      <c r="EM1868" s="278"/>
      <c r="EN1868" s="278"/>
      <c r="EO1868" s="278"/>
      <c r="EP1868" s="278"/>
      <c r="EQ1868" s="278"/>
      <c r="ER1868" s="165"/>
      <c r="ES1868" s="166"/>
      <c r="ET1868" s="166"/>
      <c r="EU1868" s="166"/>
      <c r="EV1868" s="166"/>
      <c r="EW1868" s="166"/>
      <c r="EX1868" s="284"/>
    </row>
    <row r="1869" spans="1:154" ht="13" hidden="1" customHeight="1">
      <c r="A1869" s="160" t="s">
        <v>2003</v>
      </c>
      <c r="B1869" s="160">
        <v>11232</v>
      </c>
      <c r="C1869" s="160">
        <v>658668</v>
      </c>
      <c r="D1869" s="160">
        <v>19698</v>
      </c>
      <c r="E1869" s="160" t="s">
        <v>438</v>
      </c>
      <c r="F1869" s="160" t="s">
        <v>438</v>
      </c>
      <c r="H1869" s="162" t="s">
        <v>1844</v>
      </c>
      <c r="I1869" s="162" t="s">
        <v>1845</v>
      </c>
      <c r="J1869" s="161">
        <v>28</v>
      </c>
      <c r="K1869" s="161">
        <v>9</v>
      </c>
      <c r="L1869" s="161" t="s">
        <v>837</v>
      </c>
      <c r="AS1869" s="278"/>
      <c r="AT1869" s="278"/>
      <c r="AU1869" s="278"/>
      <c r="AV1869" s="278"/>
      <c r="AW1869" s="278"/>
      <c r="AX1869" s="278"/>
      <c r="AY1869" s="456"/>
      <c r="AZ1869" s="278"/>
      <c r="BA1869" s="278"/>
      <c r="BB1869" s="278"/>
      <c r="BC1869" s="278"/>
      <c r="BD1869" s="164"/>
      <c r="BE1869" s="164"/>
      <c r="BF1869" s="164"/>
      <c r="BG1869" s="164"/>
      <c r="BH1869" s="164"/>
      <c r="BI1869" s="164"/>
      <c r="BJ1869" s="165"/>
      <c r="BK1869" s="164"/>
      <c r="BL1869" s="165"/>
      <c r="BM1869" s="165"/>
      <c r="BN1869" s="165"/>
      <c r="BO1869" s="165"/>
      <c r="BP1869" s="165"/>
      <c r="BQ1869" s="165"/>
      <c r="BR1869" s="165"/>
      <c r="BS1869" s="284"/>
      <c r="BT1869" s="294"/>
      <c r="BU1869" s="294"/>
      <c r="BV1869" s="455"/>
      <c r="BW1869" s="294"/>
      <c r="BX1869" s="294"/>
      <c r="BY1869" s="294"/>
      <c r="BZ1869" s="294"/>
      <c r="CA1869" s="294"/>
      <c r="CB1869" s="455"/>
      <c r="CC1869" s="294"/>
      <c r="CD1869" s="294"/>
      <c r="CE1869" s="294"/>
      <c r="CF1869" s="455"/>
      <c r="CG1869" s="294"/>
      <c r="CH1869" s="294"/>
      <c r="CI1869" s="294"/>
      <c r="CJ1869" s="455"/>
      <c r="CK1869" s="294"/>
      <c r="CL1869" s="294"/>
      <c r="CM1869" s="294"/>
      <c r="CN1869" s="455"/>
      <c r="CO1869" s="294"/>
      <c r="CP1869" s="294"/>
      <c r="CQ1869" s="294"/>
      <c r="CR1869" s="455"/>
      <c r="CS1869" s="289"/>
      <c r="CT1869" s="279"/>
      <c r="CU1869" s="328"/>
      <c r="CV1869" s="328"/>
      <c r="CW1869" s="290"/>
      <c r="CX1869" s="289"/>
      <c r="CY1869" s="279"/>
      <c r="CZ1869" s="328"/>
      <c r="DA1869" s="328"/>
      <c r="DB1869" s="290"/>
      <c r="DC1869" s="289"/>
      <c r="DD1869" s="279"/>
      <c r="DE1869" s="328"/>
      <c r="DF1869" s="328"/>
      <c r="DG1869" s="290"/>
      <c r="DH1869" s="294"/>
      <c r="DI1869" s="284"/>
      <c r="DP1869" s="165"/>
      <c r="DQ1869" s="165"/>
      <c r="DR1869" s="165"/>
      <c r="ED1869" s="165"/>
      <c r="EE1869" s="165"/>
      <c r="EF1869" s="165"/>
      <c r="EG1869" s="165"/>
      <c r="EH1869" s="166"/>
      <c r="EI1869" s="165"/>
      <c r="EJ1869" s="164"/>
      <c r="EK1869" s="164"/>
      <c r="EL1869" s="278"/>
      <c r="EM1869" s="278"/>
      <c r="EN1869" s="278"/>
      <c r="EO1869" s="278"/>
      <c r="EP1869" s="278"/>
      <c r="EQ1869" s="278"/>
      <c r="ER1869" s="165"/>
      <c r="ES1869" s="166"/>
      <c r="ET1869" s="166"/>
      <c r="EU1869" s="166"/>
      <c r="EV1869" s="166"/>
      <c r="EW1869" s="166"/>
      <c r="EX1869" s="284"/>
    </row>
    <row r="1870" spans="1:154" ht="13" hidden="1" customHeight="1">
      <c r="A1870" s="160" t="s">
        <v>2003</v>
      </c>
      <c r="B1870" s="160">
        <v>12835</v>
      </c>
      <c r="C1870" s="160">
        <v>663550</v>
      </c>
      <c r="D1870" s="160">
        <v>21078</v>
      </c>
      <c r="E1870" s="160" t="s">
        <v>614</v>
      </c>
      <c r="F1870" s="160" t="s">
        <v>614</v>
      </c>
      <c r="H1870" s="162" t="s">
        <v>3407</v>
      </c>
      <c r="I1870" s="162" t="s">
        <v>418</v>
      </c>
      <c r="J1870" s="160">
        <v>27</v>
      </c>
      <c r="K1870" s="161">
        <v>9</v>
      </c>
      <c r="L1870" s="161" t="s">
        <v>46</v>
      </c>
      <c r="AS1870" s="278"/>
      <c r="AT1870" s="278"/>
      <c r="AU1870" s="278"/>
      <c r="AV1870" s="278"/>
      <c r="AW1870" s="278"/>
      <c r="AX1870" s="278"/>
      <c r="AY1870" s="456"/>
      <c r="AZ1870" s="278"/>
      <c r="BA1870" s="278"/>
      <c r="BB1870" s="278"/>
      <c r="BC1870" s="278"/>
      <c r="BD1870" s="164"/>
      <c r="BE1870" s="164"/>
      <c r="BF1870" s="164"/>
      <c r="BG1870" s="164"/>
      <c r="BH1870" s="164"/>
      <c r="BI1870" s="164"/>
      <c r="BJ1870" s="165"/>
      <c r="BK1870" s="164"/>
      <c r="BL1870" s="165"/>
      <c r="BM1870" s="165"/>
      <c r="BN1870" s="165"/>
      <c r="BO1870" s="165"/>
      <c r="BP1870" s="165"/>
      <c r="BQ1870" s="165"/>
      <c r="BR1870" s="165"/>
      <c r="BS1870" s="284"/>
      <c r="BT1870" s="294"/>
      <c r="BU1870" s="294"/>
      <c r="BV1870" s="455"/>
      <c r="BW1870" s="294"/>
      <c r="BX1870" s="294"/>
      <c r="BY1870" s="294"/>
      <c r="BZ1870" s="294"/>
      <c r="CA1870" s="294"/>
      <c r="CB1870" s="455"/>
      <c r="CC1870" s="294"/>
      <c r="CD1870" s="294"/>
      <c r="CE1870" s="294"/>
      <c r="CF1870" s="455"/>
      <c r="CG1870" s="294"/>
      <c r="CH1870" s="294"/>
      <c r="CI1870" s="294"/>
      <c r="CJ1870" s="455"/>
      <c r="CK1870" s="294"/>
      <c r="CL1870" s="294"/>
      <c r="CM1870" s="294"/>
      <c r="CN1870" s="455"/>
      <c r="CO1870" s="294"/>
      <c r="CP1870" s="294"/>
      <c r="CQ1870" s="294"/>
      <c r="CR1870" s="455"/>
      <c r="CS1870" s="289"/>
      <c r="CT1870" s="279"/>
      <c r="CU1870" s="328"/>
      <c r="CV1870" s="328"/>
      <c r="CW1870" s="290"/>
      <c r="CX1870" s="289"/>
      <c r="CY1870" s="279"/>
      <c r="CZ1870" s="328"/>
      <c r="DA1870" s="328"/>
      <c r="DB1870" s="290"/>
      <c r="DC1870" s="289"/>
      <c r="DD1870" s="279"/>
      <c r="DE1870" s="328"/>
      <c r="DF1870" s="328"/>
      <c r="DG1870" s="290"/>
      <c r="DH1870" s="294"/>
      <c r="DI1870" s="284"/>
      <c r="DP1870" s="165"/>
      <c r="DQ1870" s="165"/>
      <c r="DR1870" s="165"/>
      <c r="ED1870" s="165"/>
      <c r="EE1870" s="165"/>
      <c r="EF1870" s="165"/>
      <c r="EG1870" s="165"/>
      <c r="EH1870" s="166"/>
      <c r="EI1870" s="165"/>
      <c r="EJ1870" s="164"/>
      <c r="EK1870" s="164"/>
      <c r="EL1870" s="278"/>
      <c r="EM1870" s="278"/>
      <c r="EN1870" s="278"/>
      <c r="EO1870" s="278"/>
      <c r="EP1870" s="278"/>
      <c r="EQ1870" s="278"/>
      <c r="ER1870" s="165"/>
      <c r="ES1870" s="166"/>
      <c r="ET1870" s="166"/>
      <c r="EU1870" s="166"/>
      <c r="EV1870" s="166"/>
      <c r="EW1870" s="166"/>
      <c r="EX1870" s="284"/>
    </row>
    <row r="1871" spans="1:154" ht="13" hidden="1" customHeight="1">
      <c r="A1871" s="160" t="s">
        <v>2003</v>
      </c>
      <c r="B1871" s="160">
        <v>13036</v>
      </c>
      <c r="C1871" s="160">
        <v>672642</v>
      </c>
      <c r="D1871" s="160">
        <v>22766</v>
      </c>
      <c r="E1871" s="160" t="s">
        <v>470</v>
      </c>
      <c r="F1871" s="160" t="s">
        <v>470</v>
      </c>
      <c r="H1871" s="162" t="s">
        <v>3646</v>
      </c>
      <c r="I1871" s="162" t="s">
        <v>3992</v>
      </c>
      <c r="J1871" s="160">
        <v>25</v>
      </c>
      <c r="K1871" s="161">
        <v>9</v>
      </c>
      <c r="L1871" s="161" t="s">
        <v>2545</v>
      </c>
      <c r="AS1871" s="278"/>
      <c r="AT1871" s="278"/>
      <c r="AU1871" s="278"/>
      <c r="AV1871" s="278"/>
      <c r="AW1871" s="278"/>
      <c r="AX1871" s="278"/>
      <c r="AY1871" s="456"/>
      <c r="AZ1871" s="278"/>
      <c r="BA1871" s="278"/>
      <c r="BB1871" s="278"/>
      <c r="BC1871" s="278"/>
      <c r="BD1871" s="164"/>
      <c r="BE1871" s="164"/>
      <c r="BF1871" s="164"/>
      <c r="BG1871" s="164"/>
      <c r="BH1871" s="164"/>
      <c r="BI1871" s="164"/>
      <c r="BJ1871" s="165"/>
      <c r="BK1871" s="164"/>
      <c r="BL1871" s="165"/>
      <c r="BM1871" s="165"/>
      <c r="BN1871" s="165"/>
      <c r="BO1871" s="165"/>
      <c r="BP1871" s="165"/>
      <c r="BQ1871" s="165"/>
      <c r="BR1871" s="165"/>
      <c r="BS1871" s="284"/>
      <c r="BT1871" s="294"/>
      <c r="BU1871" s="294"/>
      <c r="BV1871" s="455"/>
      <c r="BW1871" s="294"/>
      <c r="BX1871" s="294"/>
      <c r="BY1871" s="294"/>
      <c r="BZ1871" s="294"/>
      <c r="CA1871" s="294"/>
      <c r="CB1871" s="455"/>
      <c r="CC1871" s="294"/>
      <c r="CD1871" s="294"/>
      <c r="CE1871" s="294"/>
      <c r="CF1871" s="455"/>
      <c r="CG1871" s="294"/>
      <c r="CH1871" s="294"/>
      <c r="CI1871" s="294"/>
      <c r="CJ1871" s="455"/>
      <c r="CK1871" s="294"/>
      <c r="CL1871" s="294"/>
      <c r="CM1871" s="294"/>
      <c r="CN1871" s="455"/>
      <c r="CO1871" s="294"/>
      <c r="CP1871" s="294"/>
      <c r="CQ1871" s="294"/>
      <c r="CR1871" s="455"/>
      <c r="CS1871" s="289"/>
      <c r="CT1871" s="279"/>
      <c r="CU1871" s="328"/>
      <c r="CV1871" s="328"/>
      <c r="CW1871" s="290"/>
      <c r="CX1871" s="289"/>
      <c r="CY1871" s="279"/>
      <c r="CZ1871" s="328"/>
      <c r="DA1871" s="328"/>
      <c r="DB1871" s="290"/>
      <c r="DC1871" s="289"/>
      <c r="DD1871" s="279"/>
      <c r="DE1871" s="328"/>
      <c r="DF1871" s="328"/>
      <c r="DG1871" s="290"/>
      <c r="DI1871" s="284"/>
      <c r="DP1871" s="165"/>
      <c r="DQ1871" s="165"/>
      <c r="DR1871" s="165"/>
      <c r="ED1871" s="165"/>
      <c r="EE1871" s="165"/>
      <c r="EF1871" s="165"/>
      <c r="EG1871" s="165"/>
      <c r="EH1871" s="166"/>
      <c r="EI1871" s="165"/>
      <c r="EL1871" s="278"/>
      <c r="EM1871" s="278"/>
      <c r="EN1871" s="278"/>
      <c r="EO1871" s="278"/>
      <c r="EP1871" s="278"/>
      <c r="EQ1871" s="278"/>
      <c r="ER1871" s="165"/>
    </row>
    <row r="1872" spans="1:154" ht="13" hidden="1" customHeight="1">
      <c r="A1872" s="160" t="s">
        <v>2003</v>
      </c>
      <c r="B1872" s="160">
        <v>12676</v>
      </c>
      <c r="C1872" s="160">
        <v>682073</v>
      </c>
      <c r="D1872" s="160">
        <v>25111</v>
      </c>
      <c r="E1872" s="160" t="s">
        <v>686</v>
      </c>
      <c r="F1872" s="160" t="s">
        <v>686</v>
      </c>
      <c r="H1872" s="162" t="s">
        <v>3053</v>
      </c>
      <c r="I1872" s="162" t="s">
        <v>617</v>
      </c>
      <c r="J1872" s="160">
        <v>28</v>
      </c>
      <c r="K1872" s="161">
        <v>9</v>
      </c>
      <c r="L1872" s="161" t="s">
        <v>837</v>
      </c>
      <c r="AS1872" s="278"/>
      <c r="AT1872" s="278"/>
      <c r="AU1872" s="278"/>
      <c r="AV1872" s="278"/>
      <c r="AW1872" s="278"/>
      <c r="AX1872" s="278"/>
      <c r="AY1872" s="456"/>
      <c r="AZ1872" s="278"/>
      <c r="BA1872" s="278"/>
      <c r="BB1872" s="278"/>
      <c r="BC1872" s="278"/>
      <c r="BD1872" s="164"/>
      <c r="BE1872" s="164"/>
      <c r="BF1872" s="164"/>
      <c r="BG1872" s="164"/>
      <c r="BH1872" s="164"/>
      <c r="BI1872" s="164"/>
      <c r="BJ1872" s="165"/>
      <c r="BK1872" s="164"/>
      <c r="BL1872" s="165"/>
      <c r="BM1872" s="165"/>
      <c r="BN1872" s="165"/>
      <c r="BO1872" s="165"/>
      <c r="BP1872" s="165"/>
      <c r="BQ1872" s="165"/>
      <c r="BR1872" s="165"/>
      <c r="BS1872" s="284"/>
      <c r="BT1872" s="294"/>
      <c r="BU1872" s="294"/>
      <c r="BV1872" s="455"/>
      <c r="BW1872" s="294"/>
      <c r="BX1872" s="294"/>
      <c r="BY1872" s="294"/>
      <c r="BZ1872" s="294"/>
      <c r="CA1872" s="294"/>
      <c r="CB1872" s="455"/>
      <c r="CC1872" s="294"/>
      <c r="CD1872" s="294"/>
      <c r="CE1872" s="294"/>
      <c r="CF1872" s="455"/>
      <c r="CG1872" s="294"/>
      <c r="CH1872" s="294"/>
      <c r="CI1872" s="294"/>
      <c r="CJ1872" s="455"/>
      <c r="CK1872" s="294"/>
      <c r="CL1872" s="294"/>
      <c r="CM1872" s="294"/>
      <c r="CN1872" s="455"/>
      <c r="CO1872" s="294"/>
      <c r="CP1872" s="294"/>
      <c r="CQ1872" s="294"/>
      <c r="CR1872" s="455"/>
      <c r="CS1872" s="289"/>
      <c r="CT1872" s="279"/>
      <c r="CU1872" s="328"/>
      <c r="CV1872" s="328"/>
      <c r="CW1872" s="290"/>
      <c r="CX1872" s="289"/>
      <c r="CY1872" s="279"/>
      <c r="CZ1872" s="328"/>
      <c r="DA1872" s="328"/>
      <c r="DB1872" s="290"/>
      <c r="DC1872" s="289"/>
      <c r="DD1872" s="279"/>
      <c r="DE1872" s="328"/>
      <c r="DF1872" s="328"/>
      <c r="DG1872" s="290"/>
      <c r="DH1872" s="294"/>
      <c r="DI1872" s="284"/>
      <c r="DP1872" s="165"/>
      <c r="DQ1872" s="165"/>
      <c r="DR1872" s="165"/>
      <c r="ED1872" s="165"/>
      <c r="EE1872" s="165"/>
      <c r="EF1872" s="165"/>
      <c r="EG1872" s="165"/>
      <c r="EH1872" s="166"/>
      <c r="EI1872" s="165"/>
      <c r="EJ1872" s="164"/>
      <c r="EK1872" s="164"/>
      <c r="EL1872" s="278"/>
      <c r="EM1872" s="278"/>
      <c r="EN1872" s="278"/>
      <c r="EO1872" s="278"/>
      <c r="EP1872" s="278"/>
      <c r="EQ1872" s="278"/>
      <c r="ER1872" s="165"/>
      <c r="ES1872" s="166"/>
      <c r="ET1872" s="166"/>
      <c r="EU1872" s="166"/>
      <c r="EV1872" s="166"/>
      <c r="EW1872" s="166"/>
      <c r="EX1872" s="284"/>
    </row>
    <row r="1873" spans="1:260" ht="13" hidden="1" customHeight="1">
      <c r="A1873" s="160" t="s">
        <v>2003</v>
      </c>
      <c r="B1873" s="160">
        <v>11970</v>
      </c>
      <c r="C1873" s="160">
        <v>666150</v>
      </c>
      <c r="D1873" s="160">
        <v>26149</v>
      </c>
      <c r="E1873" s="160" t="s">
        <v>164</v>
      </c>
      <c r="F1873" s="160" t="s">
        <v>164</v>
      </c>
      <c r="H1873" s="162" t="s">
        <v>1210</v>
      </c>
      <c r="I1873" s="162" t="s">
        <v>801</v>
      </c>
      <c r="J1873" s="160">
        <v>26</v>
      </c>
      <c r="K1873" s="161">
        <v>9</v>
      </c>
      <c r="L1873" s="161" t="s">
        <v>46</v>
      </c>
      <c r="AS1873" s="278"/>
      <c r="AT1873" s="278"/>
      <c r="AU1873" s="278"/>
      <c r="AV1873" s="278"/>
      <c r="AW1873" s="278"/>
      <c r="AX1873" s="278"/>
      <c r="AY1873" s="456"/>
      <c r="AZ1873" s="278"/>
      <c r="BA1873" s="278"/>
      <c r="BB1873" s="278"/>
      <c r="BC1873" s="278"/>
      <c r="BD1873" s="164"/>
      <c r="BE1873" s="164"/>
      <c r="BF1873" s="164"/>
      <c r="BG1873" s="164"/>
      <c r="BH1873" s="164"/>
      <c r="BI1873" s="164"/>
      <c r="BJ1873" s="165"/>
      <c r="BK1873" s="164"/>
      <c r="BL1873" s="165"/>
      <c r="BM1873" s="165"/>
      <c r="BN1873" s="165"/>
      <c r="BO1873" s="165"/>
      <c r="BP1873" s="165"/>
      <c r="BQ1873" s="165"/>
      <c r="BR1873" s="165"/>
      <c r="BS1873" s="284"/>
      <c r="BT1873" s="294"/>
      <c r="BU1873" s="294"/>
      <c r="BV1873" s="455"/>
      <c r="BW1873" s="294"/>
      <c r="BX1873" s="294"/>
      <c r="BY1873" s="294"/>
      <c r="BZ1873" s="294"/>
      <c r="CA1873" s="294"/>
      <c r="CB1873" s="455"/>
      <c r="CC1873" s="294"/>
      <c r="CD1873" s="294"/>
      <c r="CE1873" s="294"/>
      <c r="CF1873" s="455"/>
      <c r="CG1873" s="294"/>
      <c r="CH1873" s="294"/>
      <c r="CI1873" s="294"/>
      <c r="CJ1873" s="455"/>
      <c r="CK1873" s="294"/>
      <c r="CL1873" s="294"/>
      <c r="CM1873" s="294"/>
      <c r="CN1873" s="455"/>
      <c r="CO1873" s="294"/>
      <c r="CP1873" s="294"/>
      <c r="CQ1873" s="294"/>
      <c r="CR1873" s="455"/>
      <c r="CS1873" s="289"/>
      <c r="CT1873" s="279"/>
      <c r="CU1873" s="328"/>
      <c r="CV1873" s="328"/>
      <c r="CW1873" s="290"/>
      <c r="CX1873" s="289"/>
      <c r="CY1873" s="279"/>
      <c r="CZ1873" s="328"/>
      <c r="DA1873" s="328"/>
      <c r="DB1873" s="290"/>
      <c r="DC1873" s="289"/>
      <c r="DD1873" s="279"/>
      <c r="DE1873" s="328"/>
      <c r="DF1873" s="328"/>
      <c r="DG1873" s="290"/>
      <c r="DH1873" s="294"/>
      <c r="DI1873" s="284"/>
      <c r="DP1873" s="165"/>
      <c r="DQ1873" s="165"/>
      <c r="DR1873" s="165"/>
      <c r="ED1873" s="165"/>
      <c r="EE1873" s="165"/>
      <c r="EF1873" s="165"/>
      <c r="EG1873" s="165"/>
      <c r="EH1873" s="166"/>
      <c r="EI1873" s="165"/>
      <c r="EJ1873" s="164"/>
      <c r="EK1873" s="164"/>
      <c r="EL1873" s="278"/>
      <c r="EM1873" s="278"/>
      <c r="EN1873" s="278"/>
      <c r="EO1873" s="278"/>
      <c r="EP1873" s="278"/>
      <c r="EQ1873" s="278"/>
      <c r="ER1873" s="165"/>
      <c r="ES1873" s="166"/>
      <c r="ET1873" s="166"/>
      <c r="EU1873" s="166"/>
      <c r="EV1873" s="166"/>
      <c r="EW1873" s="166"/>
      <c r="EX1873" s="284"/>
    </row>
    <row r="1874" spans="1:260" ht="13" hidden="1" customHeight="1">
      <c r="A1874" s="160" t="s">
        <v>2003</v>
      </c>
      <c r="B1874" s="160">
        <v>11986</v>
      </c>
      <c r="C1874" s="160">
        <v>676113</v>
      </c>
      <c r="D1874" s="160">
        <v>27471</v>
      </c>
      <c r="E1874" s="160" t="s">
        <v>164</v>
      </c>
      <c r="F1874" s="160" t="s">
        <v>164</v>
      </c>
      <c r="H1874" s="162" t="s">
        <v>4002</v>
      </c>
      <c r="I1874" s="162" t="s">
        <v>174</v>
      </c>
      <c r="J1874" s="160">
        <v>25</v>
      </c>
      <c r="K1874" s="161">
        <v>9</v>
      </c>
      <c r="L1874" s="161" t="s">
        <v>46</v>
      </c>
      <c r="AS1874" s="278"/>
      <c r="AT1874" s="278"/>
      <c r="AU1874" s="278"/>
      <c r="AV1874" s="278"/>
      <c r="AW1874" s="278"/>
      <c r="AX1874" s="278"/>
      <c r="AY1874" s="456"/>
      <c r="AZ1874" s="278"/>
      <c r="BA1874" s="278"/>
      <c r="BB1874" s="278"/>
      <c r="BC1874" s="278"/>
      <c r="BD1874" s="164"/>
      <c r="BE1874" s="164"/>
      <c r="BF1874" s="164"/>
      <c r="BG1874" s="164"/>
      <c r="BH1874" s="164"/>
      <c r="BI1874" s="164"/>
      <c r="BJ1874" s="165"/>
      <c r="BK1874" s="164"/>
      <c r="BL1874" s="165"/>
      <c r="BM1874" s="165"/>
      <c r="BN1874" s="165"/>
      <c r="BO1874" s="165"/>
      <c r="BP1874" s="165"/>
      <c r="BQ1874" s="165"/>
      <c r="BR1874" s="165"/>
      <c r="BS1874" s="284"/>
      <c r="BT1874" s="294"/>
      <c r="BU1874" s="294"/>
      <c r="BV1874" s="455"/>
      <c r="BW1874" s="294"/>
      <c r="BX1874" s="294"/>
      <c r="BY1874" s="294"/>
      <c r="BZ1874" s="294"/>
      <c r="CA1874" s="294"/>
      <c r="CB1874" s="455"/>
      <c r="CC1874" s="294"/>
      <c r="CD1874" s="294"/>
      <c r="CE1874" s="294"/>
      <c r="CF1874" s="455"/>
      <c r="CG1874" s="294"/>
      <c r="CH1874" s="294"/>
      <c r="CI1874" s="294"/>
      <c r="CJ1874" s="455"/>
      <c r="CK1874" s="294"/>
      <c r="CL1874" s="294"/>
      <c r="CM1874" s="294"/>
      <c r="CN1874" s="455"/>
      <c r="CO1874" s="294"/>
      <c r="CP1874" s="294"/>
      <c r="CQ1874" s="294"/>
      <c r="CR1874" s="455"/>
      <c r="CS1874" s="289"/>
      <c r="CT1874" s="279"/>
      <c r="CU1874" s="328"/>
      <c r="CV1874" s="328"/>
      <c r="CW1874" s="290"/>
      <c r="CX1874" s="289"/>
      <c r="CY1874" s="279"/>
      <c r="CZ1874" s="328"/>
      <c r="DA1874" s="328"/>
      <c r="DB1874" s="290"/>
      <c r="DC1874" s="289"/>
      <c r="DD1874" s="279"/>
      <c r="DE1874" s="328"/>
      <c r="DF1874" s="328"/>
      <c r="DG1874" s="290"/>
      <c r="DI1874" s="284"/>
      <c r="DP1874" s="165"/>
      <c r="DQ1874" s="165"/>
      <c r="DR1874" s="165"/>
      <c r="ED1874" s="165"/>
      <c r="EE1874" s="165"/>
      <c r="EF1874" s="165"/>
      <c r="EG1874" s="165"/>
      <c r="EH1874" s="166"/>
      <c r="EI1874" s="165"/>
      <c r="EL1874" s="278"/>
      <c r="EM1874" s="278"/>
      <c r="EN1874" s="278"/>
      <c r="EO1874" s="278"/>
      <c r="EP1874" s="278"/>
      <c r="EQ1874" s="278"/>
      <c r="ER1874" s="165"/>
    </row>
    <row r="1875" spans="1:260" ht="13" hidden="1" customHeight="1">
      <c r="A1875" s="160" t="s">
        <v>2003</v>
      </c>
      <c r="B1875" s="160">
        <v>8859</v>
      </c>
      <c r="D1875" s="160">
        <v>10047</v>
      </c>
      <c r="H1875" s="168" t="s">
        <v>322</v>
      </c>
      <c r="I1875" s="169" t="s">
        <v>639</v>
      </c>
      <c r="J1875" s="170"/>
      <c r="K1875" s="161">
        <v>9</v>
      </c>
      <c r="L1875" s="161" t="s">
        <v>837</v>
      </c>
      <c r="AS1875" s="278"/>
      <c r="AT1875" s="278"/>
      <c r="AU1875" s="278"/>
      <c r="AV1875" s="278"/>
      <c r="AW1875" s="278"/>
      <c r="AX1875" s="278"/>
      <c r="AY1875" s="165"/>
      <c r="AZ1875" s="278"/>
      <c r="BA1875" s="278"/>
      <c r="BB1875" s="278"/>
      <c r="BC1875" s="278"/>
      <c r="BD1875" s="164"/>
      <c r="BE1875" s="164"/>
      <c r="BF1875" s="164"/>
      <c r="BG1875" s="164"/>
      <c r="BH1875" s="164"/>
      <c r="BI1875" s="164"/>
      <c r="BJ1875" s="164"/>
      <c r="BK1875" s="164"/>
      <c r="BL1875" s="165"/>
      <c r="BM1875" s="165"/>
      <c r="BN1875" s="165"/>
      <c r="BO1875" s="165"/>
      <c r="BP1875" s="165"/>
      <c r="BQ1875" s="165"/>
      <c r="BR1875" s="165"/>
      <c r="BS1875" s="284"/>
      <c r="BT1875" s="294"/>
      <c r="BU1875" s="294"/>
      <c r="BV1875" s="455"/>
      <c r="BW1875" s="294"/>
      <c r="BX1875" s="294"/>
      <c r="BY1875" s="294"/>
      <c r="BZ1875" s="294"/>
      <c r="CA1875" s="294"/>
      <c r="CB1875" s="455"/>
      <c r="CC1875" s="294"/>
      <c r="CD1875" s="294"/>
      <c r="CE1875" s="294"/>
      <c r="CF1875" s="455"/>
      <c r="CG1875" s="294"/>
      <c r="CH1875" s="294"/>
      <c r="CI1875" s="294"/>
      <c r="CJ1875" s="455"/>
      <c r="CK1875" s="294"/>
      <c r="CL1875" s="294"/>
      <c r="CM1875" s="294"/>
      <c r="CN1875" s="455"/>
      <c r="CO1875" s="294"/>
      <c r="CP1875" s="294"/>
      <c r="CQ1875" s="294"/>
      <c r="CR1875" s="455"/>
      <c r="CS1875" s="289"/>
      <c r="CT1875" s="279"/>
      <c r="CU1875" s="328"/>
      <c r="CV1875" s="328"/>
      <c r="CW1875" s="290"/>
      <c r="CX1875" s="289"/>
      <c r="CY1875" s="279"/>
      <c r="CZ1875" s="328"/>
      <c r="DA1875" s="328"/>
      <c r="DB1875" s="290"/>
      <c r="DC1875" s="289"/>
      <c r="DD1875" s="279"/>
      <c r="DE1875" s="328"/>
      <c r="DF1875" s="328"/>
      <c r="DG1875" s="290"/>
      <c r="DH1875" s="294"/>
      <c r="DI1875" s="284"/>
      <c r="DP1875" s="165"/>
      <c r="DQ1875" s="165"/>
      <c r="DR1875" s="165"/>
      <c r="ED1875" s="165"/>
      <c r="EE1875" s="165"/>
      <c r="EF1875" s="165"/>
      <c r="EG1875" s="165"/>
      <c r="EH1875" s="166"/>
      <c r="EI1875" s="166"/>
      <c r="EJ1875" s="164"/>
      <c r="EK1875" s="164"/>
      <c r="EL1875" s="278"/>
      <c r="EM1875" s="278"/>
      <c r="EN1875" s="278"/>
      <c r="EO1875" s="278"/>
      <c r="EP1875" s="278"/>
      <c r="EQ1875" s="278"/>
      <c r="ER1875" s="165"/>
      <c r="ES1875" s="166"/>
      <c r="ET1875" s="166"/>
      <c r="EU1875" s="166"/>
      <c r="EV1875" s="166"/>
      <c r="EW1875" s="166"/>
      <c r="EX1875" s="284"/>
    </row>
    <row r="1876" spans="1:260" ht="13" hidden="1" customHeight="1">
      <c r="A1876" s="160" t="s">
        <v>2003</v>
      </c>
      <c r="C1876" s="160">
        <v>542364</v>
      </c>
      <c r="D1876" s="160">
        <v>10323</v>
      </c>
      <c r="E1876" s="160" t="s">
        <v>164</v>
      </c>
      <c r="H1876" s="162" t="s">
        <v>2200</v>
      </c>
      <c r="I1876" s="162" t="s">
        <v>526</v>
      </c>
      <c r="J1876" s="161">
        <v>33</v>
      </c>
      <c r="K1876" s="161">
        <v>9</v>
      </c>
      <c r="AS1876" s="278"/>
      <c r="AT1876" s="278"/>
      <c r="AU1876" s="278"/>
      <c r="AV1876" s="278"/>
      <c r="AW1876" s="278"/>
      <c r="AX1876" s="278"/>
      <c r="AY1876" s="456"/>
      <c r="AZ1876" s="278"/>
      <c r="BA1876" s="278"/>
      <c r="BB1876" s="278"/>
      <c r="BC1876" s="278"/>
      <c r="BD1876" s="164"/>
      <c r="BE1876" s="164"/>
      <c r="BF1876" s="164"/>
      <c r="BG1876" s="164"/>
      <c r="BH1876" s="164"/>
      <c r="BI1876" s="164"/>
      <c r="BJ1876" s="165"/>
      <c r="BK1876" s="164"/>
      <c r="BL1876" s="165"/>
      <c r="BM1876" s="165"/>
      <c r="BN1876" s="165"/>
      <c r="BO1876" s="165"/>
      <c r="BP1876" s="165"/>
      <c r="BQ1876" s="165"/>
      <c r="BR1876" s="165"/>
      <c r="BS1876" s="284"/>
      <c r="BT1876" s="294"/>
      <c r="BU1876" s="294"/>
      <c r="BV1876" s="455"/>
      <c r="BW1876" s="294"/>
      <c r="BX1876" s="294"/>
      <c r="BY1876" s="294"/>
      <c r="BZ1876" s="294"/>
      <c r="CA1876" s="294"/>
      <c r="CB1876" s="455"/>
      <c r="CC1876" s="294"/>
      <c r="CD1876" s="294"/>
      <c r="CE1876" s="294"/>
      <c r="CF1876" s="455"/>
      <c r="CG1876" s="294"/>
      <c r="CH1876" s="294"/>
      <c r="CI1876" s="294"/>
      <c r="CJ1876" s="455"/>
      <c r="CK1876" s="294"/>
      <c r="CL1876" s="294"/>
      <c r="CM1876" s="294"/>
      <c r="CN1876" s="455"/>
      <c r="CO1876" s="294"/>
      <c r="CP1876" s="294"/>
      <c r="CQ1876" s="294"/>
      <c r="CR1876" s="455"/>
      <c r="CS1876" s="289"/>
      <c r="CT1876" s="279"/>
      <c r="CU1876" s="328"/>
      <c r="CV1876" s="328"/>
      <c r="CW1876" s="290"/>
      <c r="CX1876" s="289"/>
      <c r="CY1876" s="279"/>
      <c r="CZ1876" s="328"/>
      <c r="DA1876" s="328"/>
      <c r="DB1876" s="290"/>
      <c r="DC1876" s="289"/>
      <c r="DD1876" s="279"/>
      <c r="DE1876" s="328"/>
      <c r="DF1876" s="328"/>
      <c r="DG1876" s="290"/>
      <c r="DH1876" s="294"/>
      <c r="DI1876" s="284"/>
      <c r="DP1876" s="165"/>
      <c r="DQ1876" s="165"/>
      <c r="DR1876" s="165"/>
      <c r="ED1876" s="165"/>
      <c r="EE1876" s="165"/>
      <c r="EF1876" s="165"/>
      <c r="EG1876" s="165"/>
      <c r="EH1876" s="166"/>
      <c r="EI1876" s="165"/>
      <c r="EJ1876" s="164"/>
      <c r="EK1876" s="164"/>
      <c r="EL1876" s="278"/>
      <c r="EM1876" s="278"/>
      <c r="EN1876" s="278"/>
      <c r="EO1876" s="278"/>
      <c r="EP1876" s="278"/>
      <c r="EQ1876" s="278"/>
      <c r="ER1876" s="165"/>
      <c r="ES1876" s="166"/>
      <c r="ET1876" s="166"/>
      <c r="EU1876" s="166"/>
      <c r="EV1876" s="166"/>
      <c r="EW1876" s="166"/>
      <c r="EX1876" s="284"/>
    </row>
    <row r="1877" spans="1:260" ht="13" hidden="1" customHeight="1">
      <c r="A1877" s="160" t="s">
        <v>2003</v>
      </c>
      <c r="B1877" s="160">
        <v>11887</v>
      </c>
      <c r="D1877" s="160">
        <v>11481</v>
      </c>
      <c r="H1877" s="162" t="s">
        <v>142</v>
      </c>
      <c r="I1877" s="162" t="s">
        <v>2217</v>
      </c>
      <c r="J1877" s="161"/>
      <c r="K1877" s="161">
        <v>9</v>
      </c>
      <c r="L1877" s="161" t="s">
        <v>2545</v>
      </c>
      <c r="AS1877" s="278"/>
      <c r="AT1877" s="278"/>
      <c r="AU1877" s="278"/>
      <c r="AV1877" s="278"/>
      <c r="AW1877" s="278"/>
      <c r="AX1877" s="278"/>
      <c r="AY1877" s="165"/>
      <c r="AZ1877" s="278"/>
      <c r="BA1877" s="278"/>
      <c r="BB1877" s="278"/>
      <c r="BC1877" s="278"/>
      <c r="BD1877" s="164"/>
      <c r="BE1877" s="164"/>
      <c r="BF1877" s="164"/>
      <c r="BG1877" s="164"/>
      <c r="BH1877" s="164"/>
      <c r="BI1877" s="164"/>
      <c r="BJ1877" s="164"/>
      <c r="BK1877" s="164"/>
      <c r="BL1877" s="165"/>
      <c r="BM1877" s="165"/>
      <c r="BN1877" s="165"/>
      <c r="BO1877" s="165"/>
      <c r="BP1877" s="165"/>
      <c r="BQ1877" s="165"/>
      <c r="BR1877" s="165"/>
      <c r="BS1877" s="284"/>
      <c r="BT1877" s="294"/>
      <c r="BU1877" s="294"/>
      <c r="BV1877" s="455"/>
      <c r="BW1877" s="294"/>
      <c r="BX1877" s="294"/>
      <c r="BY1877" s="294"/>
      <c r="BZ1877" s="294"/>
      <c r="CA1877" s="294"/>
      <c r="CB1877" s="455"/>
      <c r="CC1877" s="294"/>
      <c r="CD1877" s="294"/>
      <c r="CE1877" s="294"/>
      <c r="CF1877" s="455"/>
      <c r="CG1877" s="294"/>
      <c r="CH1877" s="294"/>
      <c r="CI1877" s="294"/>
      <c r="CJ1877" s="455"/>
      <c r="CK1877" s="294"/>
      <c r="CL1877" s="294"/>
      <c r="CM1877" s="294"/>
      <c r="CN1877" s="455"/>
      <c r="CO1877" s="294"/>
      <c r="CP1877" s="294"/>
      <c r="CQ1877" s="294"/>
      <c r="CR1877" s="455"/>
      <c r="CS1877" s="289"/>
      <c r="CT1877" s="279"/>
      <c r="CU1877" s="328"/>
      <c r="CV1877" s="328"/>
      <c r="CW1877" s="290"/>
      <c r="CX1877" s="289"/>
      <c r="CY1877" s="279"/>
      <c r="CZ1877" s="328"/>
      <c r="DA1877" s="328"/>
      <c r="DB1877" s="290"/>
      <c r="DC1877" s="289"/>
      <c r="DD1877" s="279"/>
      <c r="DE1877" s="328"/>
      <c r="DF1877" s="328"/>
      <c r="DG1877" s="290"/>
      <c r="DH1877" s="294"/>
      <c r="DI1877" s="284"/>
      <c r="DP1877" s="165"/>
      <c r="DQ1877" s="165"/>
      <c r="DR1877" s="165"/>
      <c r="ED1877" s="165"/>
      <c r="EE1877" s="165"/>
      <c r="EF1877" s="165"/>
      <c r="EG1877" s="165"/>
      <c r="EH1877" s="166"/>
      <c r="EI1877" s="166"/>
      <c r="EJ1877" s="164"/>
      <c r="EK1877" s="164"/>
      <c r="EL1877" s="278"/>
      <c r="EM1877" s="278"/>
      <c r="EN1877" s="278"/>
      <c r="EO1877" s="278"/>
      <c r="EP1877" s="278"/>
      <c r="EQ1877" s="278"/>
      <c r="ER1877" s="165"/>
      <c r="ES1877" s="166"/>
      <c r="ET1877" s="166"/>
      <c r="EU1877" s="166"/>
      <c r="EV1877" s="166"/>
      <c r="EW1877" s="166"/>
      <c r="EX1877" s="284"/>
    </row>
    <row r="1878" spans="1:260" ht="13" hidden="1" customHeight="1">
      <c r="A1878" s="160" t="s">
        <v>2003</v>
      </c>
      <c r="B1878" s="160">
        <v>9864</v>
      </c>
      <c r="D1878" s="160">
        <v>14350</v>
      </c>
      <c r="H1878" s="168" t="s">
        <v>711</v>
      </c>
      <c r="I1878" s="169" t="s">
        <v>827</v>
      </c>
      <c r="J1878" s="170"/>
      <c r="K1878" s="161">
        <v>9</v>
      </c>
      <c r="L1878" s="161" t="s">
        <v>46</v>
      </c>
      <c r="AS1878" s="278"/>
      <c r="AT1878" s="278"/>
      <c r="AU1878" s="278"/>
      <c r="AV1878" s="278"/>
      <c r="AW1878" s="278"/>
      <c r="AX1878" s="278"/>
      <c r="AY1878" s="165"/>
      <c r="AZ1878" s="278"/>
      <c r="BA1878" s="278"/>
      <c r="BB1878" s="278"/>
      <c r="BC1878" s="278"/>
      <c r="BD1878" s="164"/>
      <c r="BE1878" s="164"/>
      <c r="BF1878" s="164"/>
      <c r="BG1878" s="164"/>
      <c r="BH1878" s="164"/>
      <c r="BI1878" s="164"/>
      <c r="BJ1878" s="164"/>
      <c r="BK1878" s="164"/>
      <c r="BL1878" s="165"/>
      <c r="BM1878" s="165"/>
      <c r="BN1878" s="165"/>
      <c r="BO1878" s="165"/>
      <c r="BP1878" s="165"/>
      <c r="BQ1878" s="165"/>
      <c r="BR1878" s="165"/>
      <c r="BS1878" s="284"/>
      <c r="BT1878" s="294"/>
      <c r="BU1878" s="294"/>
      <c r="BV1878" s="455"/>
      <c r="BW1878" s="294"/>
      <c r="BX1878" s="294"/>
      <c r="BY1878" s="294"/>
      <c r="BZ1878" s="294"/>
      <c r="CA1878" s="294"/>
      <c r="CB1878" s="455"/>
      <c r="CC1878" s="294"/>
      <c r="CD1878" s="294"/>
      <c r="CE1878" s="294"/>
      <c r="CF1878" s="455"/>
      <c r="CG1878" s="294"/>
      <c r="CH1878" s="294"/>
      <c r="CI1878" s="294"/>
      <c r="CJ1878" s="455"/>
      <c r="CK1878" s="294"/>
      <c r="CL1878" s="294"/>
      <c r="CM1878" s="294"/>
      <c r="CN1878" s="455"/>
      <c r="CO1878" s="294"/>
      <c r="CP1878" s="294"/>
      <c r="CQ1878" s="294"/>
      <c r="CR1878" s="455"/>
      <c r="CS1878" s="289"/>
      <c r="CT1878" s="279"/>
      <c r="CU1878" s="328"/>
      <c r="CV1878" s="328"/>
      <c r="CW1878" s="290"/>
      <c r="CX1878" s="289"/>
      <c r="CY1878" s="279"/>
      <c r="CZ1878" s="328"/>
      <c r="DA1878" s="328"/>
      <c r="DB1878" s="290"/>
      <c r="DC1878" s="289"/>
      <c r="DD1878" s="279"/>
      <c r="DE1878" s="328"/>
      <c r="DF1878" s="328"/>
      <c r="DG1878" s="290"/>
      <c r="DH1878" s="294"/>
      <c r="DI1878" s="284"/>
      <c r="DP1878" s="165"/>
      <c r="DQ1878" s="165"/>
      <c r="DR1878" s="165"/>
      <c r="ED1878" s="165"/>
      <c r="EE1878" s="165"/>
      <c r="EF1878" s="165"/>
      <c r="EG1878" s="165"/>
      <c r="EH1878" s="166"/>
      <c r="EI1878" s="166"/>
      <c r="EJ1878" s="164"/>
      <c r="EK1878" s="164"/>
      <c r="EL1878" s="278"/>
      <c r="EM1878" s="278"/>
      <c r="EN1878" s="278"/>
      <c r="EO1878" s="278"/>
      <c r="EP1878" s="278"/>
      <c r="EQ1878" s="278"/>
      <c r="ER1878" s="165"/>
      <c r="ES1878" s="166"/>
      <c r="ET1878" s="166"/>
      <c r="EU1878" s="166"/>
      <c r="EV1878" s="166"/>
      <c r="EW1878" s="166"/>
      <c r="EX1878" s="284"/>
      <c r="FA1878" s="167"/>
      <c r="FB1878" s="167"/>
      <c r="FC1878" s="167"/>
      <c r="FD1878" s="167"/>
      <c r="FE1878" s="167"/>
      <c r="FF1878" s="167"/>
      <c r="FG1878" s="167"/>
      <c r="FH1878" s="167"/>
      <c r="FI1878" s="167"/>
      <c r="FJ1878" s="167"/>
      <c r="FK1878" s="167"/>
      <c r="FL1878" s="167"/>
      <c r="FM1878" s="167"/>
      <c r="FN1878" s="167"/>
      <c r="FO1878" s="167"/>
      <c r="FP1878" s="167"/>
      <c r="FQ1878" s="167"/>
      <c r="FR1878" s="167"/>
      <c r="FS1878" s="167"/>
      <c r="FT1878" s="167"/>
      <c r="FU1878" s="167"/>
      <c r="FV1878" s="167"/>
      <c r="FW1878" s="167"/>
      <c r="FX1878" s="167"/>
      <c r="FY1878" s="167"/>
      <c r="FZ1878" s="167"/>
      <c r="GA1878" s="167"/>
      <c r="GB1878" s="167"/>
      <c r="GC1878" s="167"/>
      <c r="GD1878" s="167"/>
      <c r="GE1878" s="167"/>
      <c r="GF1878" s="167"/>
      <c r="GG1878" s="167"/>
      <c r="GH1878" s="167"/>
      <c r="GI1878" s="167"/>
      <c r="GJ1878" s="167"/>
      <c r="GK1878" s="167"/>
      <c r="GL1878" s="167"/>
      <c r="GM1878" s="167"/>
      <c r="GN1878" s="167"/>
      <c r="GO1878" s="167"/>
      <c r="GP1878" s="167"/>
      <c r="GQ1878" s="167"/>
      <c r="GR1878" s="167"/>
      <c r="GS1878" s="167"/>
      <c r="GT1878" s="167"/>
      <c r="GU1878" s="167"/>
      <c r="GV1878" s="167"/>
      <c r="GW1878" s="167"/>
      <c r="GX1878" s="167"/>
      <c r="GY1878" s="167"/>
      <c r="GZ1878" s="167"/>
      <c r="HA1878" s="167"/>
      <c r="HB1878" s="167"/>
      <c r="HC1878" s="167"/>
      <c r="HD1878" s="167"/>
      <c r="HE1878" s="167"/>
      <c r="HF1878" s="167"/>
      <c r="HG1878" s="167"/>
      <c r="HH1878" s="167"/>
      <c r="HI1878" s="167"/>
      <c r="HJ1878" s="167"/>
      <c r="HK1878" s="167"/>
      <c r="HL1878" s="167"/>
      <c r="HM1878" s="167"/>
      <c r="HN1878" s="167"/>
      <c r="HO1878" s="167"/>
      <c r="HP1878" s="167"/>
      <c r="HQ1878" s="167"/>
      <c r="HR1878" s="167"/>
      <c r="HS1878" s="167"/>
      <c r="HT1878" s="167"/>
      <c r="HU1878" s="167"/>
      <c r="HV1878" s="167"/>
      <c r="HW1878" s="167"/>
      <c r="HX1878" s="167"/>
      <c r="HY1878" s="167"/>
      <c r="HZ1878" s="167"/>
      <c r="IA1878" s="167"/>
      <c r="IB1878" s="167"/>
      <c r="IC1878" s="167"/>
      <c r="ID1878" s="167"/>
      <c r="IE1878" s="167"/>
      <c r="IF1878" s="167"/>
      <c r="IG1878" s="167"/>
      <c r="IH1878" s="167"/>
      <c r="II1878" s="167"/>
      <c r="IJ1878" s="167"/>
      <c r="IK1878" s="167"/>
      <c r="IL1878" s="167"/>
      <c r="IM1878" s="167"/>
      <c r="IN1878" s="167"/>
      <c r="IO1878" s="167"/>
      <c r="IP1878" s="167"/>
      <c r="IQ1878" s="167"/>
      <c r="IR1878" s="167"/>
      <c r="IS1878" s="167"/>
      <c r="IT1878" s="167"/>
      <c r="IU1878" s="167"/>
      <c r="IV1878" s="167"/>
      <c r="IW1878" s="167"/>
      <c r="IX1878" s="167"/>
      <c r="IY1878" s="167"/>
      <c r="IZ1878" s="167"/>
    </row>
    <row r="1879" spans="1:260" ht="13" hidden="1" customHeight="1">
      <c r="A1879" s="160" t="s">
        <v>2003</v>
      </c>
      <c r="B1879" s="160">
        <v>10710</v>
      </c>
      <c r="D1879" s="160">
        <v>14567</v>
      </c>
      <c r="H1879" s="162" t="s">
        <v>835</v>
      </c>
      <c r="I1879" s="162" t="s">
        <v>1668</v>
      </c>
      <c r="J1879" s="161"/>
      <c r="K1879" s="161">
        <v>9</v>
      </c>
      <c r="L1879" s="161" t="s">
        <v>46</v>
      </c>
      <c r="AS1879" s="278"/>
      <c r="AT1879" s="278"/>
      <c r="AU1879" s="278"/>
      <c r="AV1879" s="278"/>
      <c r="AW1879" s="278"/>
      <c r="AX1879" s="278"/>
      <c r="AY1879" s="165"/>
      <c r="AZ1879" s="278"/>
      <c r="BA1879" s="278"/>
      <c r="BB1879" s="278"/>
      <c r="BC1879" s="278"/>
      <c r="BD1879" s="164"/>
      <c r="BE1879" s="164"/>
      <c r="BF1879" s="164"/>
      <c r="BG1879" s="164"/>
      <c r="BH1879" s="164"/>
      <c r="BI1879" s="164"/>
      <c r="BJ1879" s="164"/>
      <c r="BK1879" s="164"/>
      <c r="BL1879" s="165"/>
      <c r="BM1879" s="165"/>
      <c r="BN1879" s="165"/>
      <c r="BO1879" s="165"/>
      <c r="BP1879" s="165"/>
      <c r="BQ1879" s="165"/>
      <c r="BR1879" s="165"/>
      <c r="BS1879" s="284"/>
      <c r="BT1879" s="294"/>
      <c r="BU1879" s="294"/>
      <c r="BV1879" s="455"/>
      <c r="BW1879" s="294"/>
      <c r="BX1879" s="294"/>
      <c r="BY1879" s="294"/>
      <c r="BZ1879" s="294"/>
      <c r="CA1879" s="294"/>
      <c r="CB1879" s="455"/>
      <c r="CC1879" s="294"/>
      <c r="CD1879" s="294"/>
      <c r="CE1879" s="294"/>
      <c r="CF1879" s="455"/>
      <c r="CG1879" s="294"/>
      <c r="CH1879" s="294"/>
      <c r="CI1879" s="294"/>
      <c r="CJ1879" s="455"/>
      <c r="CK1879" s="294"/>
      <c r="CL1879" s="294"/>
      <c r="CM1879" s="294"/>
      <c r="CN1879" s="455"/>
      <c r="CO1879" s="294"/>
      <c r="CP1879" s="294"/>
      <c r="CQ1879" s="294"/>
      <c r="CR1879" s="455"/>
      <c r="CS1879" s="289"/>
      <c r="CT1879" s="279"/>
      <c r="CU1879" s="328"/>
      <c r="CV1879" s="328"/>
      <c r="CW1879" s="290"/>
      <c r="CX1879" s="289"/>
      <c r="CY1879" s="279"/>
      <c r="CZ1879" s="328"/>
      <c r="DA1879" s="328"/>
      <c r="DB1879" s="290"/>
      <c r="DC1879" s="289"/>
      <c r="DD1879" s="279"/>
      <c r="DE1879" s="328"/>
      <c r="DF1879" s="328"/>
      <c r="DG1879" s="290"/>
      <c r="DH1879" s="294"/>
      <c r="DI1879" s="284"/>
      <c r="DP1879" s="165"/>
      <c r="DQ1879" s="165"/>
      <c r="DR1879" s="165"/>
      <c r="ED1879" s="165"/>
      <c r="EE1879" s="165"/>
      <c r="EF1879" s="165"/>
      <c r="EG1879" s="165"/>
      <c r="EH1879" s="166"/>
      <c r="EI1879" s="166"/>
      <c r="EJ1879" s="164"/>
      <c r="EK1879" s="164"/>
      <c r="EL1879" s="278"/>
      <c r="EM1879" s="278"/>
      <c r="EN1879" s="278"/>
      <c r="EO1879" s="278"/>
      <c r="EP1879" s="278"/>
      <c r="EQ1879" s="278"/>
      <c r="ER1879" s="165"/>
      <c r="ES1879" s="166"/>
      <c r="ET1879" s="166"/>
      <c r="EU1879" s="166"/>
      <c r="EV1879" s="166"/>
      <c r="EW1879" s="166"/>
      <c r="EX1879" s="284"/>
    </row>
    <row r="1880" spans="1:260" ht="13" hidden="1" customHeight="1">
      <c r="A1880" s="160" t="s">
        <v>2003</v>
      </c>
      <c r="B1880" s="160">
        <v>9564</v>
      </c>
      <c r="D1880" s="160">
        <v>15983</v>
      </c>
      <c r="H1880" s="168" t="s">
        <v>465</v>
      </c>
      <c r="I1880" s="169" t="s">
        <v>618</v>
      </c>
      <c r="J1880" s="170"/>
      <c r="K1880" s="161">
        <v>9</v>
      </c>
      <c r="L1880" s="161" t="s">
        <v>837</v>
      </c>
      <c r="AS1880" s="278"/>
      <c r="AT1880" s="278"/>
      <c r="AU1880" s="278"/>
      <c r="AV1880" s="278"/>
      <c r="AW1880" s="278"/>
      <c r="AX1880" s="278"/>
      <c r="AY1880" s="165"/>
      <c r="AZ1880" s="278"/>
      <c r="BA1880" s="278"/>
      <c r="BB1880" s="278"/>
      <c r="BC1880" s="278"/>
      <c r="BD1880" s="164"/>
      <c r="BE1880" s="164"/>
      <c r="BF1880" s="164"/>
      <c r="BG1880" s="164"/>
      <c r="BH1880" s="164"/>
      <c r="BI1880" s="164"/>
      <c r="BJ1880" s="164"/>
      <c r="BK1880" s="164"/>
      <c r="BL1880" s="165"/>
      <c r="BM1880" s="165"/>
      <c r="BN1880" s="165"/>
      <c r="BO1880" s="165"/>
      <c r="BP1880" s="165"/>
      <c r="BQ1880" s="165"/>
      <c r="BR1880" s="165"/>
      <c r="BS1880" s="284"/>
      <c r="BT1880" s="294"/>
      <c r="BU1880" s="294"/>
      <c r="BV1880" s="455"/>
      <c r="BW1880" s="294"/>
      <c r="BX1880" s="294"/>
      <c r="BY1880" s="294"/>
      <c r="BZ1880" s="294"/>
      <c r="CA1880" s="294"/>
      <c r="CB1880" s="455"/>
      <c r="CC1880" s="294"/>
      <c r="CD1880" s="294"/>
      <c r="CE1880" s="294"/>
      <c r="CF1880" s="455"/>
      <c r="CG1880" s="294"/>
      <c r="CH1880" s="294"/>
      <c r="CI1880" s="294"/>
      <c r="CJ1880" s="455"/>
      <c r="CK1880" s="294"/>
      <c r="CL1880" s="294"/>
      <c r="CM1880" s="294"/>
      <c r="CN1880" s="455"/>
      <c r="CO1880" s="294"/>
      <c r="CP1880" s="294"/>
      <c r="CQ1880" s="294"/>
      <c r="CR1880" s="455"/>
      <c r="CS1880" s="289"/>
      <c r="CT1880" s="279"/>
      <c r="CU1880" s="328"/>
      <c r="CV1880" s="328"/>
      <c r="CW1880" s="290"/>
      <c r="CX1880" s="289"/>
      <c r="CY1880" s="279"/>
      <c r="CZ1880" s="328"/>
      <c r="DA1880" s="328"/>
      <c r="DB1880" s="290"/>
      <c r="DC1880" s="289"/>
      <c r="DD1880" s="279"/>
      <c r="DE1880" s="328"/>
      <c r="DF1880" s="328"/>
      <c r="DG1880" s="290"/>
      <c r="DH1880" s="294"/>
      <c r="DI1880" s="284"/>
      <c r="DP1880" s="165"/>
      <c r="DQ1880" s="165"/>
      <c r="DR1880" s="165"/>
      <c r="ED1880" s="165"/>
      <c r="EE1880" s="165"/>
      <c r="EF1880" s="165"/>
      <c r="EG1880" s="165"/>
      <c r="EH1880" s="166"/>
      <c r="EI1880" s="166"/>
      <c r="EJ1880" s="164"/>
      <c r="EK1880" s="164"/>
      <c r="EL1880" s="278"/>
      <c r="EM1880" s="278"/>
      <c r="EN1880" s="278"/>
      <c r="EO1880" s="278"/>
      <c r="EP1880" s="278"/>
      <c r="EQ1880" s="278"/>
      <c r="ER1880" s="165"/>
      <c r="ES1880" s="166"/>
      <c r="ET1880" s="166"/>
      <c r="EU1880" s="166"/>
      <c r="EV1880" s="166"/>
      <c r="EW1880" s="166"/>
      <c r="EX1880" s="284"/>
    </row>
    <row r="1881" spans="1:260" ht="13" hidden="1" customHeight="1">
      <c r="A1881" s="160" t="s">
        <v>2003</v>
      </c>
      <c r="C1881" s="160">
        <v>605119</v>
      </c>
      <c r="D1881" s="160">
        <v>18289</v>
      </c>
      <c r="E1881" s="160" t="s">
        <v>555</v>
      </c>
      <c r="H1881" s="168" t="s">
        <v>117</v>
      </c>
      <c r="I1881" s="169" t="s">
        <v>155</v>
      </c>
      <c r="J1881" s="170">
        <v>31</v>
      </c>
      <c r="K1881" s="161">
        <v>9</v>
      </c>
      <c r="AS1881" s="278"/>
      <c r="AT1881" s="278"/>
      <c r="AU1881" s="278"/>
      <c r="AV1881" s="278"/>
      <c r="AW1881" s="278"/>
      <c r="AX1881" s="278"/>
      <c r="AY1881" s="456"/>
      <c r="AZ1881" s="278"/>
      <c r="BA1881" s="278"/>
      <c r="BB1881" s="278"/>
      <c r="BC1881" s="278"/>
      <c r="BD1881" s="164"/>
      <c r="BE1881" s="164"/>
      <c r="BF1881" s="164"/>
      <c r="BG1881" s="164"/>
      <c r="BH1881" s="164"/>
      <c r="BI1881" s="164"/>
      <c r="BJ1881" s="165"/>
      <c r="BK1881" s="164"/>
      <c r="BL1881" s="165"/>
      <c r="BM1881" s="165"/>
      <c r="BN1881" s="165"/>
      <c r="BO1881" s="165"/>
      <c r="BP1881" s="165"/>
      <c r="BQ1881" s="165"/>
      <c r="BR1881" s="165"/>
      <c r="BS1881" s="284"/>
      <c r="BT1881" s="294"/>
      <c r="BU1881" s="294"/>
      <c r="BV1881" s="455"/>
      <c r="BW1881" s="294"/>
      <c r="BX1881" s="294"/>
      <c r="BY1881" s="294"/>
      <c r="BZ1881" s="294"/>
      <c r="CA1881" s="294"/>
      <c r="CB1881" s="455"/>
      <c r="CC1881" s="294"/>
      <c r="CD1881" s="294"/>
      <c r="CE1881" s="294"/>
      <c r="CF1881" s="455"/>
      <c r="CG1881" s="294"/>
      <c r="CH1881" s="294"/>
      <c r="CI1881" s="294"/>
      <c r="CJ1881" s="455"/>
      <c r="CK1881" s="294"/>
      <c r="CL1881" s="294"/>
      <c r="CM1881" s="294"/>
      <c r="CN1881" s="455"/>
      <c r="CO1881" s="294"/>
      <c r="CP1881" s="294"/>
      <c r="CQ1881" s="294"/>
      <c r="CR1881" s="455"/>
      <c r="CS1881" s="289"/>
      <c r="CT1881" s="279"/>
      <c r="CU1881" s="328"/>
      <c r="CV1881" s="328"/>
      <c r="CW1881" s="290"/>
      <c r="CX1881" s="289"/>
      <c r="CY1881" s="279"/>
      <c r="CZ1881" s="328"/>
      <c r="DA1881" s="328"/>
      <c r="DB1881" s="290"/>
      <c r="DC1881" s="289"/>
      <c r="DD1881" s="279"/>
      <c r="DE1881" s="328"/>
      <c r="DF1881" s="328"/>
      <c r="DG1881" s="290"/>
      <c r="DH1881" s="294"/>
      <c r="DI1881" s="284"/>
      <c r="DP1881" s="165"/>
      <c r="DQ1881" s="165"/>
      <c r="DR1881" s="165"/>
      <c r="ED1881" s="165"/>
      <c r="EE1881" s="165"/>
      <c r="EF1881" s="165"/>
      <c r="EG1881" s="165"/>
      <c r="EH1881" s="166"/>
      <c r="EI1881" s="165"/>
      <c r="EJ1881" s="164"/>
      <c r="EK1881" s="164"/>
      <c r="EL1881" s="278"/>
      <c r="EM1881" s="278"/>
      <c r="EN1881" s="278"/>
      <c r="EO1881" s="278"/>
      <c r="EP1881" s="278"/>
      <c r="EQ1881" s="278"/>
      <c r="ER1881" s="165"/>
      <c r="ES1881" s="166"/>
      <c r="ET1881" s="166"/>
      <c r="EU1881" s="166"/>
      <c r="EV1881" s="166"/>
      <c r="EW1881" s="166"/>
      <c r="EX1881" s="284"/>
    </row>
    <row r="1882" spans="1:260" ht="13" hidden="1" customHeight="1">
      <c r="A1882" s="160" t="s">
        <v>2003</v>
      </c>
      <c r="C1882" s="160">
        <v>663905</v>
      </c>
      <c r="D1882" s="160">
        <v>18395</v>
      </c>
      <c r="E1882" s="160" t="s">
        <v>2171</v>
      </c>
      <c r="H1882" s="162" t="s">
        <v>1629</v>
      </c>
      <c r="I1882" s="162" t="s">
        <v>118</v>
      </c>
      <c r="J1882" s="161">
        <v>27</v>
      </c>
      <c r="K1882" s="161">
        <v>9</v>
      </c>
      <c r="AS1882" s="278"/>
      <c r="AT1882" s="278"/>
      <c r="AU1882" s="278"/>
      <c r="AV1882" s="278"/>
      <c r="AW1882" s="278"/>
      <c r="AX1882" s="278"/>
      <c r="AY1882" s="456"/>
      <c r="AZ1882" s="278"/>
      <c r="BA1882" s="278"/>
      <c r="BB1882" s="278"/>
      <c r="BC1882" s="278"/>
      <c r="BD1882" s="164"/>
      <c r="BE1882" s="164"/>
      <c r="BF1882" s="164"/>
      <c r="BG1882" s="164"/>
      <c r="BH1882" s="164"/>
      <c r="BI1882" s="164"/>
      <c r="BJ1882" s="165"/>
      <c r="BK1882" s="164"/>
      <c r="BL1882" s="165"/>
      <c r="BM1882" s="165"/>
      <c r="BN1882" s="165"/>
      <c r="BO1882" s="165"/>
      <c r="BP1882" s="165"/>
      <c r="BQ1882" s="165"/>
      <c r="BR1882" s="165"/>
      <c r="BS1882" s="284"/>
      <c r="BT1882" s="294"/>
      <c r="BU1882" s="294"/>
      <c r="BV1882" s="455"/>
      <c r="BW1882" s="294"/>
      <c r="BX1882" s="294"/>
      <c r="BY1882" s="294"/>
      <c r="BZ1882" s="294"/>
      <c r="CA1882" s="294"/>
      <c r="CB1882" s="455"/>
      <c r="CC1882" s="294"/>
      <c r="CD1882" s="294"/>
      <c r="CE1882" s="294"/>
      <c r="CF1882" s="455"/>
      <c r="CG1882" s="294"/>
      <c r="CH1882" s="294"/>
      <c r="CI1882" s="294"/>
      <c r="CJ1882" s="455"/>
      <c r="CK1882" s="294"/>
      <c r="CL1882" s="294"/>
      <c r="CM1882" s="294"/>
      <c r="CN1882" s="455"/>
      <c r="CO1882" s="294"/>
      <c r="CP1882" s="294"/>
      <c r="CQ1882" s="294"/>
      <c r="CR1882" s="455"/>
      <c r="CS1882" s="289"/>
      <c r="CT1882" s="279"/>
      <c r="CU1882" s="328"/>
      <c r="CV1882" s="328"/>
      <c r="CW1882" s="290"/>
      <c r="CX1882" s="289"/>
      <c r="CY1882" s="279"/>
      <c r="CZ1882" s="328"/>
      <c r="DA1882" s="328"/>
      <c r="DB1882" s="290"/>
      <c r="DC1882" s="289"/>
      <c r="DD1882" s="279"/>
      <c r="DE1882" s="328"/>
      <c r="DF1882" s="328"/>
      <c r="DG1882" s="290"/>
      <c r="DH1882" s="294"/>
      <c r="DI1882" s="284"/>
      <c r="DP1882" s="165"/>
      <c r="DQ1882" s="165"/>
      <c r="DR1882" s="165"/>
      <c r="ED1882" s="165"/>
      <c r="EE1882" s="165"/>
      <c r="EF1882" s="165"/>
      <c r="EG1882" s="165"/>
      <c r="EH1882" s="166"/>
      <c r="EI1882" s="165"/>
      <c r="EJ1882" s="164"/>
      <c r="EK1882" s="164"/>
      <c r="EL1882" s="278"/>
      <c r="EM1882" s="278"/>
      <c r="EN1882" s="278"/>
      <c r="EO1882" s="278"/>
      <c r="EP1882" s="278"/>
      <c r="EQ1882" s="278"/>
      <c r="ER1882" s="165"/>
      <c r="ES1882" s="166"/>
      <c r="ET1882" s="166"/>
      <c r="EU1882" s="166"/>
      <c r="EV1882" s="166"/>
      <c r="EW1882" s="166"/>
      <c r="EX1882" s="284"/>
    </row>
    <row r="1883" spans="1:260" ht="13" hidden="1" customHeight="1">
      <c r="A1883" s="160" t="s">
        <v>2003</v>
      </c>
      <c r="B1883" s="160">
        <v>11934</v>
      </c>
      <c r="D1883" s="160">
        <v>19828</v>
      </c>
      <c r="H1883" s="162" t="s">
        <v>251</v>
      </c>
      <c r="I1883" s="162" t="s">
        <v>600</v>
      </c>
      <c r="K1883" s="161">
        <v>9</v>
      </c>
      <c r="L1883" s="161" t="s">
        <v>46</v>
      </c>
      <c r="AS1883" s="278"/>
      <c r="AT1883" s="278"/>
      <c r="AU1883" s="278"/>
      <c r="AV1883" s="278"/>
      <c r="AW1883" s="278"/>
      <c r="AX1883" s="278"/>
      <c r="AY1883" s="165"/>
      <c r="AZ1883" s="278"/>
      <c r="BA1883" s="278"/>
      <c r="BB1883" s="278"/>
      <c r="BC1883" s="278"/>
      <c r="BD1883" s="164"/>
      <c r="BE1883" s="164"/>
      <c r="BF1883" s="164"/>
      <c r="BG1883" s="164"/>
      <c r="BH1883" s="164"/>
      <c r="BI1883" s="164"/>
      <c r="BJ1883" s="164"/>
      <c r="BK1883" s="164"/>
      <c r="BL1883" s="165"/>
      <c r="BM1883" s="165"/>
      <c r="BN1883" s="165"/>
      <c r="BO1883" s="165"/>
      <c r="BP1883" s="165"/>
      <c r="BQ1883" s="165"/>
      <c r="BR1883" s="165"/>
      <c r="BS1883" s="284"/>
      <c r="BT1883" s="294"/>
      <c r="BU1883" s="294"/>
      <c r="BV1883" s="455"/>
      <c r="BW1883" s="294"/>
      <c r="BX1883" s="294"/>
      <c r="BY1883" s="294"/>
      <c r="BZ1883" s="294"/>
      <c r="CA1883" s="294"/>
      <c r="CB1883" s="455"/>
      <c r="CC1883" s="294"/>
      <c r="CD1883" s="294"/>
      <c r="CE1883" s="294"/>
      <c r="CF1883" s="455"/>
      <c r="CG1883" s="294"/>
      <c r="CH1883" s="294"/>
      <c r="CI1883" s="294"/>
      <c r="CJ1883" s="455"/>
      <c r="CK1883" s="294"/>
      <c r="CL1883" s="294"/>
      <c r="CM1883" s="294"/>
      <c r="CN1883" s="455"/>
      <c r="CO1883" s="294"/>
      <c r="CP1883" s="294"/>
      <c r="CQ1883" s="294"/>
      <c r="CR1883" s="455"/>
      <c r="CS1883" s="289"/>
      <c r="CT1883" s="279"/>
      <c r="CU1883" s="328"/>
      <c r="CV1883" s="328"/>
      <c r="CW1883" s="290"/>
      <c r="CX1883" s="289"/>
      <c r="CY1883" s="279"/>
      <c r="CZ1883" s="328"/>
      <c r="DA1883" s="328"/>
      <c r="DB1883" s="290"/>
      <c r="DC1883" s="289"/>
      <c r="DD1883" s="279"/>
      <c r="DE1883" s="328"/>
      <c r="DF1883" s="328"/>
      <c r="DG1883" s="290"/>
      <c r="DH1883" s="294"/>
      <c r="DI1883" s="284"/>
      <c r="DP1883" s="165"/>
      <c r="DQ1883" s="165"/>
      <c r="DR1883" s="165"/>
      <c r="ED1883" s="165"/>
      <c r="EE1883" s="165"/>
      <c r="EF1883" s="165"/>
      <c r="EG1883" s="165"/>
      <c r="EH1883" s="166"/>
      <c r="EI1883" s="166"/>
      <c r="EJ1883" s="164"/>
      <c r="EK1883" s="164"/>
      <c r="EL1883" s="278"/>
      <c r="EM1883" s="278"/>
      <c r="EN1883" s="278"/>
      <c r="EO1883" s="278"/>
      <c r="EP1883" s="278"/>
      <c r="EQ1883" s="278"/>
      <c r="ER1883" s="165"/>
      <c r="ES1883" s="166"/>
      <c r="ET1883" s="166"/>
      <c r="EU1883" s="166"/>
      <c r="EV1883" s="166"/>
      <c r="EW1883" s="166"/>
      <c r="EX1883" s="284"/>
    </row>
    <row r="1884" spans="1:260" ht="13" hidden="1" customHeight="1">
      <c r="A1884" s="160" t="s">
        <v>2003</v>
      </c>
      <c r="C1884" s="160">
        <v>663630</v>
      </c>
      <c r="D1884" s="160">
        <v>19928</v>
      </c>
      <c r="E1884" s="160" t="s">
        <v>3328</v>
      </c>
      <c r="H1884" s="162" t="s">
        <v>2402</v>
      </c>
      <c r="I1884" s="162" t="s">
        <v>549</v>
      </c>
      <c r="J1884" s="161">
        <v>27</v>
      </c>
      <c r="K1884" s="161">
        <v>9</v>
      </c>
      <c r="AS1884" s="278"/>
      <c r="AT1884" s="278"/>
      <c r="AU1884" s="278"/>
      <c r="AV1884" s="278"/>
      <c r="AW1884" s="278"/>
      <c r="AX1884" s="278"/>
      <c r="AY1884" s="456"/>
      <c r="AZ1884" s="278"/>
      <c r="BA1884" s="278"/>
      <c r="BB1884" s="278"/>
      <c r="BC1884" s="278"/>
      <c r="BD1884" s="164"/>
      <c r="BE1884" s="164"/>
      <c r="BF1884" s="164"/>
      <c r="BG1884" s="164"/>
      <c r="BH1884" s="164"/>
      <c r="BI1884" s="164"/>
      <c r="BJ1884" s="165"/>
      <c r="BK1884" s="164"/>
      <c r="BL1884" s="165"/>
      <c r="BM1884" s="165"/>
      <c r="BN1884" s="165"/>
      <c r="BO1884" s="165"/>
      <c r="BP1884" s="165"/>
      <c r="BQ1884" s="165"/>
      <c r="BR1884" s="165"/>
      <c r="BS1884" s="284"/>
      <c r="BT1884" s="294"/>
      <c r="BU1884" s="294"/>
      <c r="BV1884" s="455"/>
      <c r="BW1884" s="294"/>
      <c r="BX1884" s="294"/>
      <c r="BY1884" s="294"/>
      <c r="BZ1884" s="294"/>
      <c r="CA1884" s="294"/>
      <c r="CB1884" s="455"/>
      <c r="CC1884" s="294"/>
      <c r="CD1884" s="294"/>
      <c r="CE1884" s="294"/>
      <c r="CF1884" s="455"/>
      <c r="CG1884" s="294"/>
      <c r="CH1884" s="294"/>
      <c r="CI1884" s="294"/>
      <c r="CJ1884" s="455"/>
      <c r="CK1884" s="294"/>
      <c r="CL1884" s="294"/>
      <c r="CM1884" s="294"/>
      <c r="CN1884" s="455"/>
      <c r="CO1884" s="294"/>
      <c r="CP1884" s="294"/>
      <c r="CQ1884" s="294"/>
      <c r="CR1884" s="455"/>
      <c r="CS1884" s="289"/>
      <c r="CT1884" s="279"/>
      <c r="CU1884" s="328"/>
      <c r="CV1884" s="328"/>
      <c r="CW1884" s="290"/>
      <c r="CX1884" s="289"/>
      <c r="CY1884" s="279"/>
      <c r="CZ1884" s="328"/>
      <c r="DA1884" s="328"/>
      <c r="DB1884" s="290"/>
      <c r="DC1884" s="289"/>
      <c r="DD1884" s="279"/>
      <c r="DE1884" s="328"/>
      <c r="DF1884" s="328"/>
      <c r="DG1884" s="290"/>
      <c r="DH1884" s="294"/>
      <c r="DI1884" s="284"/>
      <c r="DP1884" s="165"/>
      <c r="DQ1884" s="165"/>
      <c r="DR1884" s="165"/>
      <c r="ED1884" s="165"/>
      <c r="EE1884" s="165"/>
      <c r="EF1884" s="165"/>
      <c r="EG1884" s="165"/>
      <c r="EH1884" s="166"/>
      <c r="EI1884" s="165"/>
      <c r="EJ1884" s="164"/>
      <c r="EK1884" s="164"/>
      <c r="EL1884" s="278"/>
      <c r="EM1884" s="278"/>
      <c r="EN1884" s="278"/>
      <c r="EO1884" s="278"/>
      <c r="EP1884" s="278"/>
      <c r="EQ1884" s="278"/>
      <c r="ER1884" s="165"/>
      <c r="ES1884" s="166"/>
      <c r="ET1884" s="166"/>
      <c r="EU1884" s="166"/>
      <c r="EV1884" s="166"/>
      <c r="EW1884" s="166"/>
      <c r="EX1884" s="284"/>
    </row>
    <row r="1885" spans="1:260" ht="13" hidden="1" customHeight="1">
      <c r="A1885" s="160" t="s">
        <v>2003</v>
      </c>
      <c r="B1885" s="160">
        <v>11303</v>
      </c>
      <c r="D1885" s="160">
        <v>24400</v>
      </c>
      <c r="H1885" s="162" t="s">
        <v>3037</v>
      </c>
      <c r="I1885" s="162" t="s">
        <v>3038</v>
      </c>
      <c r="K1885" s="161">
        <v>9</v>
      </c>
      <c r="L1885" s="161" t="s">
        <v>46</v>
      </c>
      <c r="AS1885" s="278"/>
      <c r="AT1885" s="278"/>
      <c r="AU1885" s="278"/>
      <c r="AV1885" s="278"/>
      <c r="AW1885" s="278"/>
      <c r="AX1885" s="278"/>
      <c r="AY1885" s="165"/>
      <c r="AZ1885" s="278"/>
      <c r="BA1885" s="278"/>
      <c r="BB1885" s="278"/>
      <c r="BC1885" s="278"/>
      <c r="BD1885" s="164"/>
      <c r="BE1885" s="164"/>
      <c r="BF1885" s="164"/>
      <c r="BG1885" s="164"/>
      <c r="BH1885" s="164"/>
      <c r="BI1885" s="164"/>
      <c r="BJ1885" s="164"/>
      <c r="BK1885" s="164"/>
      <c r="BL1885" s="165"/>
      <c r="BM1885" s="165"/>
      <c r="BN1885" s="165"/>
      <c r="BO1885" s="165"/>
      <c r="BP1885" s="165"/>
      <c r="BQ1885" s="165"/>
      <c r="BR1885" s="165"/>
      <c r="BS1885" s="284"/>
      <c r="BT1885" s="294"/>
      <c r="BU1885" s="294"/>
      <c r="BV1885" s="455"/>
      <c r="BW1885" s="294"/>
      <c r="BX1885" s="294"/>
      <c r="BY1885" s="294"/>
      <c r="BZ1885" s="294"/>
      <c r="CA1885" s="294"/>
      <c r="CB1885" s="455"/>
      <c r="CC1885" s="294"/>
      <c r="CD1885" s="294"/>
      <c r="CE1885" s="294"/>
      <c r="CF1885" s="455"/>
      <c r="CG1885" s="294"/>
      <c r="CH1885" s="294"/>
      <c r="CI1885" s="294"/>
      <c r="CJ1885" s="455"/>
      <c r="CK1885" s="294"/>
      <c r="CL1885" s="294"/>
      <c r="CM1885" s="294"/>
      <c r="CN1885" s="455"/>
      <c r="CO1885" s="294"/>
      <c r="CP1885" s="294"/>
      <c r="CQ1885" s="294"/>
      <c r="CR1885" s="455"/>
      <c r="CS1885" s="289"/>
      <c r="CT1885" s="279"/>
      <c r="CU1885" s="328"/>
      <c r="CV1885" s="328"/>
      <c r="CW1885" s="290"/>
      <c r="CX1885" s="289"/>
      <c r="CY1885" s="279"/>
      <c r="CZ1885" s="328"/>
      <c r="DA1885" s="328"/>
      <c r="DB1885" s="290"/>
      <c r="DC1885" s="289"/>
      <c r="DD1885" s="279"/>
      <c r="DE1885" s="328"/>
      <c r="DF1885" s="328"/>
      <c r="DG1885" s="290"/>
      <c r="DH1885" s="294"/>
      <c r="DI1885" s="284"/>
      <c r="DP1885" s="165"/>
      <c r="DQ1885" s="165"/>
      <c r="DR1885" s="165"/>
      <c r="ED1885" s="165"/>
      <c r="EE1885" s="165"/>
      <c r="EF1885" s="165"/>
      <c r="EG1885" s="165"/>
      <c r="EH1885" s="166"/>
      <c r="EI1885" s="166"/>
      <c r="EJ1885" s="164"/>
      <c r="EK1885" s="164"/>
      <c r="EL1885" s="278"/>
      <c r="EM1885" s="278"/>
      <c r="EN1885" s="278"/>
      <c r="EO1885" s="278"/>
      <c r="EP1885" s="278"/>
      <c r="EQ1885" s="278"/>
      <c r="ER1885" s="165"/>
      <c r="ES1885" s="166"/>
      <c r="ET1885" s="166"/>
      <c r="EU1885" s="166"/>
      <c r="EV1885" s="166"/>
      <c r="EW1885" s="166"/>
      <c r="EX1885" s="284"/>
    </row>
    <row r="1886" spans="1:260" ht="13" hidden="1" customHeight="1">
      <c r="A1886" s="160" t="s">
        <v>2003</v>
      </c>
      <c r="C1886" s="160">
        <v>679881</v>
      </c>
      <c r="D1886" s="160">
        <v>24451</v>
      </c>
      <c r="E1886" s="160" t="s">
        <v>555</v>
      </c>
      <c r="H1886" s="162" t="s">
        <v>3461</v>
      </c>
      <c r="I1886" s="162" t="s">
        <v>1670</v>
      </c>
      <c r="J1886" s="160">
        <v>28</v>
      </c>
      <c r="K1886" s="161">
        <v>9</v>
      </c>
      <c r="AS1886" s="278"/>
      <c r="AT1886" s="278"/>
      <c r="AU1886" s="278"/>
      <c r="AV1886" s="278"/>
      <c r="AW1886" s="278"/>
      <c r="AX1886" s="278"/>
      <c r="AY1886" s="456"/>
      <c r="AZ1886" s="278"/>
      <c r="BA1886" s="278"/>
      <c r="BB1886" s="278"/>
      <c r="BC1886" s="278"/>
      <c r="BD1886" s="164"/>
      <c r="BE1886" s="164"/>
      <c r="BF1886" s="164"/>
      <c r="BG1886" s="164"/>
      <c r="BH1886" s="164"/>
      <c r="BI1886" s="164"/>
      <c r="BJ1886" s="165"/>
      <c r="BK1886" s="164"/>
      <c r="BL1886" s="165"/>
      <c r="BM1886" s="165"/>
      <c r="BN1886" s="165"/>
      <c r="BO1886" s="165"/>
      <c r="BP1886" s="165"/>
      <c r="BQ1886" s="165"/>
      <c r="BR1886" s="165"/>
      <c r="BS1886" s="284"/>
      <c r="BT1886" s="294"/>
      <c r="BU1886" s="294"/>
      <c r="BV1886" s="455"/>
      <c r="BW1886" s="294"/>
      <c r="BX1886" s="294"/>
      <c r="BY1886" s="294"/>
      <c r="BZ1886" s="294"/>
      <c r="CA1886" s="294"/>
      <c r="CB1886" s="455"/>
      <c r="CC1886" s="294"/>
      <c r="CD1886" s="294"/>
      <c r="CE1886" s="294"/>
      <c r="CF1886" s="455"/>
      <c r="CG1886" s="294"/>
      <c r="CH1886" s="294"/>
      <c r="CI1886" s="294"/>
      <c r="CJ1886" s="455"/>
      <c r="CK1886" s="294"/>
      <c r="CL1886" s="294"/>
      <c r="CM1886" s="294"/>
      <c r="CN1886" s="455"/>
      <c r="CO1886" s="294"/>
      <c r="CP1886" s="294"/>
      <c r="CQ1886" s="294"/>
      <c r="CR1886" s="455"/>
      <c r="CS1886" s="289"/>
      <c r="CT1886" s="279"/>
      <c r="CU1886" s="328"/>
      <c r="CV1886" s="328"/>
      <c r="CW1886" s="290"/>
      <c r="CX1886" s="289"/>
      <c r="CY1886" s="279"/>
      <c r="CZ1886" s="328"/>
      <c r="DA1886" s="328"/>
      <c r="DB1886" s="290"/>
      <c r="DC1886" s="289"/>
      <c r="DD1886" s="279"/>
      <c r="DE1886" s="328"/>
      <c r="DF1886" s="328"/>
      <c r="DG1886" s="290"/>
      <c r="DH1886" s="294"/>
      <c r="DI1886" s="284"/>
      <c r="DP1886" s="165"/>
      <c r="DQ1886" s="165"/>
      <c r="DR1886" s="165"/>
      <c r="ED1886" s="165"/>
      <c r="EE1886" s="165"/>
      <c r="EF1886" s="165"/>
      <c r="EG1886" s="165"/>
      <c r="EH1886" s="166"/>
      <c r="EI1886" s="165"/>
      <c r="EJ1886" s="164"/>
      <c r="EK1886" s="164"/>
      <c r="EL1886" s="278"/>
      <c r="EM1886" s="278"/>
      <c r="EN1886" s="278"/>
      <c r="EO1886" s="278"/>
      <c r="EP1886" s="278"/>
      <c r="EQ1886" s="278"/>
      <c r="ER1886" s="165"/>
      <c r="ES1886" s="166"/>
      <c r="ET1886" s="166"/>
      <c r="EU1886" s="166"/>
      <c r="EV1886" s="166"/>
      <c r="EW1886" s="166"/>
      <c r="EX1886" s="284"/>
    </row>
    <row r="1887" spans="1:260" ht="13" hidden="1" customHeight="1">
      <c r="A1887" s="160" t="s">
        <v>2003</v>
      </c>
      <c r="B1887" s="160">
        <v>12813</v>
      </c>
      <c r="D1887" s="160">
        <v>25482</v>
      </c>
      <c r="H1887" s="162" t="s">
        <v>3488</v>
      </c>
      <c r="I1887" s="162" t="s">
        <v>3388</v>
      </c>
      <c r="K1887" s="161">
        <v>9</v>
      </c>
      <c r="L1887" s="161" t="s">
        <v>837</v>
      </c>
      <c r="AS1887" s="278"/>
      <c r="AT1887" s="278"/>
      <c r="AU1887" s="278"/>
      <c r="AV1887" s="278"/>
      <c r="AW1887" s="278"/>
      <c r="AX1887" s="278"/>
      <c r="AY1887" s="165"/>
      <c r="AZ1887" s="278"/>
      <c r="BA1887" s="278"/>
      <c r="BB1887" s="278"/>
      <c r="BC1887" s="278"/>
      <c r="BD1887" s="164"/>
      <c r="BE1887" s="164"/>
      <c r="BF1887" s="164"/>
      <c r="BG1887" s="164"/>
      <c r="BH1887" s="164"/>
      <c r="BI1887" s="164"/>
      <c r="BJ1887" s="164"/>
      <c r="BK1887" s="164"/>
      <c r="BL1887" s="165"/>
      <c r="BM1887" s="165"/>
      <c r="BN1887" s="165"/>
      <c r="BO1887" s="165"/>
      <c r="BP1887" s="165"/>
      <c r="BQ1887" s="165"/>
      <c r="BR1887" s="165"/>
      <c r="BS1887" s="284"/>
      <c r="BT1887" s="294"/>
      <c r="BU1887" s="294"/>
      <c r="BV1887" s="455"/>
      <c r="BW1887" s="294"/>
      <c r="BX1887" s="294"/>
      <c r="BY1887" s="294"/>
      <c r="BZ1887" s="294"/>
      <c r="CA1887" s="294"/>
      <c r="CB1887" s="455"/>
      <c r="CC1887" s="294"/>
      <c r="CD1887" s="294"/>
      <c r="CE1887" s="294"/>
      <c r="CF1887" s="455"/>
      <c r="CG1887" s="294"/>
      <c r="CH1887" s="294"/>
      <c r="CI1887" s="294"/>
      <c r="CJ1887" s="455"/>
      <c r="CK1887" s="294"/>
      <c r="CL1887" s="294"/>
      <c r="CM1887" s="294"/>
      <c r="CN1887" s="455"/>
      <c r="CO1887" s="294"/>
      <c r="CP1887" s="294"/>
      <c r="CQ1887" s="294"/>
      <c r="CR1887" s="455"/>
      <c r="CS1887" s="289"/>
      <c r="CT1887" s="279"/>
      <c r="CU1887" s="328"/>
      <c r="CV1887" s="328"/>
      <c r="CW1887" s="290"/>
      <c r="CX1887" s="289"/>
      <c r="CY1887" s="279"/>
      <c r="CZ1887" s="328"/>
      <c r="DA1887" s="328"/>
      <c r="DB1887" s="290"/>
      <c r="DC1887" s="289"/>
      <c r="DD1887" s="279"/>
      <c r="DE1887" s="328"/>
      <c r="DF1887" s="328"/>
      <c r="DG1887" s="290"/>
      <c r="DH1887" s="294"/>
      <c r="DI1887" s="284"/>
      <c r="DP1887" s="165"/>
      <c r="DQ1887" s="165"/>
      <c r="DR1887" s="165"/>
      <c r="ED1887" s="165"/>
      <c r="EE1887" s="165"/>
      <c r="EF1887" s="165"/>
      <c r="EG1887" s="165"/>
      <c r="EH1887" s="166"/>
      <c r="EI1887" s="166"/>
      <c r="EJ1887" s="164"/>
      <c r="EK1887" s="164"/>
      <c r="EL1887" s="278"/>
      <c r="EM1887" s="278"/>
      <c r="EN1887" s="278"/>
      <c r="EO1887" s="278"/>
      <c r="EP1887" s="278"/>
      <c r="EQ1887" s="278"/>
      <c r="ER1887" s="165"/>
      <c r="ES1887" s="166"/>
      <c r="ET1887" s="166"/>
      <c r="EU1887" s="166"/>
      <c r="EV1887" s="166"/>
      <c r="EW1887" s="166"/>
      <c r="EX1887" s="284"/>
    </row>
    <row r="1888" spans="1:260" ht="13" hidden="1" customHeight="1">
      <c r="A1888" s="160" t="s">
        <v>2003</v>
      </c>
      <c r="C1888" s="160">
        <v>687799</v>
      </c>
      <c r="D1888" s="160">
        <v>25505</v>
      </c>
      <c r="E1888" s="160" t="s">
        <v>598</v>
      </c>
      <c r="H1888" s="162" t="s">
        <v>3489</v>
      </c>
      <c r="I1888" s="162" t="s">
        <v>3102</v>
      </c>
      <c r="J1888" s="160">
        <v>27</v>
      </c>
      <c r="K1888" s="161">
        <v>9</v>
      </c>
      <c r="AS1888" s="278"/>
      <c r="AT1888" s="278"/>
      <c r="AU1888" s="278"/>
      <c r="AV1888" s="278"/>
      <c r="AW1888" s="278"/>
      <c r="AX1888" s="278"/>
      <c r="AY1888" s="456"/>
      <c r="AZ1888" s="278"/>
      <c r="BA1888" s="278"/>
      <c r="BB1888" s="278"/>
      <c r="BC1888" s="278"/>
      <c r="BD1888" s="164"/>
      <c r="BE1888" s="164"/>
      <c r="BF1888" s="164"/>
      <c r="BG1888" s="164"/>
      <c r="BH1888" s="164"/>
      <c r="BI1888" s="164"/>
      <c r="BJ1888" s="165"/>
      <c r="BK1888" s="164"/>
      <c r="BL1888" s="165"/>
      <c r="BM1888" s="165"/>
      <c r="BN1888" s="165"/>
      <c r="BO1888" s="165"/>
      <c r="BP1888" s="165"/>
      <c r="BQ1888" s="165"/>
      <c r="BR1888" s="165"/>
      <c r="BS1888" s="284"/>
      <c r="BT1888" s="294"/>
      <c r="BU1888" s="294"/>
      <c r="BV1888" s="455"/>
      <c r="BW1888" s="294"/>
      <c r="BX1888" s="294"/>
      <c r="BY1888" s="294"/>
      <c r="BZ1888" s="294"/>
      <c r="CA1888" s="294"/>
      <c r="CB1888" s="455"/>
      <c r="CC1888" s="294"/>
      <c r="CD1888" s="294"/>
      <c r="CE1888" s="294"/>
      <c r="CF1888" s="455"/>
      <c r="CG1888" s="294"/>
      <c r="CH1888" s="294"/>
      <c r="CI1888" s="294"/>
      <c r="CJ1888" s="455"/>
      <c r="CK1888" s="294"/>
      <c r="CL1888" s="294"/>
      <c r="CM1888" s="294"/>
      <c r="CN1888" s="455"/>
      <c r="CO1888" s="294"/>
      <c r="CP1888" s="294"/>
      <c r="CQ1888" s="294"/>
      <c r="CR1888" s="455"/>
      <c r="CS1888" s="289"/>
      <c r="CT1888" s="279"/>
      <c r="CU1888" s="328"/>
      <c r="CV1888" s="328"/>
      <c r="CW1888" s="290"/>
      <c r="CX1888" s="289"/>
      <c r="CY1888" s="279"/>
      <c r="CZ1888" s="328"/>
      <c r="DA1888" s="328"/>
      <c r="DB1888" s="290"/>
      <c r="DC1888" s="289"/>
      <c r="DD1888" s="279"/>
      <c r="DE1888" s="328"/>
      <c r="DF1888" s="328"/>
      <c r="DG1888" s="290"/>
      <c r="DH1888" s="294"/>
      <c r="DI1888" s="284"/>
      <c r="DP1888" s="165"/>
      <c r="DQ1888" s="165"/>
      <c r="DR1888" s="165"/>
      <c r="ED1888" s="165"/>
      <c r="EE1888" s="165"/>
      <c r="EF1888" s="165"/>
      <c r="EG1888" s="165"/>
      <c r="EH1888" s="166"/>
      <c r="EI1888" s="165"/>
      <c r="EJ1888" s="164"/>
      <c r="EK1888" s="164"/>
      <c r="EL1888" s="278"/>
      <c r="EM1888" s="278"/>
      <c r="EN1888" s="278"/>
      <c r="EO1888" s="278"/>
      <c r="EP1888" s="278"/>
      <c r="EQ1888" s="278"/>
      <c r="ER1888" s="165"/>
      <c r="ES1888" s="166"/>
      <c r="ET1888" s="166"/>
      <c r="EU1888" s="166"/>
      <c r="EV1888" s="166"/>
      <c r="EW1888" s="166"/>
      <c r="EX1888" s="284"/>
    </row>
    <row r="1889" spans="1:155" ht="13" hidden="1" customHeight="1">
      <c r="A1889" s="160" t="s">
        <v>2003</v>
      </c>
      <c r="C1889" s="160">
        <v>682634</v>
      </c>
      <c r="D1889" s="160">
        <v>25971</v>
      </c>
      <c r="E1889" s="160" t="s">
        <v>129</v>
      </c>
      <c r="H1889" s="162" t="s">
        <v>4053</v>
      </c>
      <c r="I1889" s="162" t="s">
        <v>105</v>
      </c>
      <c r="J1889" s="160">
        <v>21</v>
      </c>
      <c r="K1889" s="161">
        <v>9</v>
      </c>
      <c r="AS1889" s="278"/>
      <c r="AT1889" s="278"/>
      <c r="AU1889" s="278"/>
      <c r="AV1889" s="278"/>
      <c r="AW1889" s="278"/>
      <c r="AX1889" s="278"/>
      <c r="AY1889" s="456"/>
      <c r="AZ1889" s="278"/>
      <c r="BA1889" s="278"/>
      <c r="BB1889" s="278"/>
      <c r="BC1889" s="278"/>
      <c r="BD1889" s="164"/>
      <c r="BE1889" s="164"/>
      <c r="BF1889" s="164"/>
      <c r="BG1889" s="164"/>
      <c r="BH1889" s="164"/>
      <c r="BI1889" s="164"/>
      <c r="BJ1889" s="165"/>
      <c r="BK1889" s="164"/>
      <c r="BL1889" s="165"/>
      <c r="BM1889" s="165"/>
      <c r="BN1889" s="165"/>
      <c r="BO1889" s="165"/>
      <c r="BP1889" s="165"/>
      <c r="BQ1889" s="165"/>
      <c r="BR1889" s="165"/>
      <c r="BS1889" s="284"/>
      <c r="BT1889" s="294"/>
      <c r="BU1889" s="294"/>
      <c r="BV1889" s="455"/>
      <c r="BW1889" s="294"/>
      <c r="BX1889" s="294"/>
      <c r="BY1889" s="294"/>
      <c r="BZ1889" s="294"/>
      <c r="CA1889" s="294"/>
      <c r="CB1889" s="455"/>
      <c r="CC1889" s="294"/>
      <c r="CD1889" s="294"/>
      <c r="CE1889" s="294"/>
      <c r="CF1889" s="455"/>
      <c r="CG1889" s="294"/>
      <c r="CH1889" s="294"/>
      <c r="CI1889" s="294"/>
      <c r="CJ1889" s="455"/>
      <c r="CK1889" s="294"/>
      <c r="CL1889" s="294"/>
      <c r="CM1889" s="294"/>
      <c r="CN1889" s="455"/>
      <c r="CO1889" s="294"/>
      <c r="CP1889" s="294"/>
      <c r="CQ1889" s="294"/>
      <c r="CR1889" s="455"/>
      <c r="CS1889" s="289"/>
      <c r="CT1889" s="279"/>
      <c r="CU1889" s="328"/>
      <c r="CV1889" s="328"/>
      <c r="CW1889" s="290"/>
      <c r="CX1889" s="289"/>
      <c r="CY1889" s="279"/>
      <c r="CZ1889" s="328"/>
      <c r="DA1889" s="328"/>
      <c r="DB1889" s="290"/>
      <c r="DC1889" s="289"/>
      <c r="DD1889" s="279"/>
      <c r="DE1889" s="328"/>
      <c r="DF1889" s="328"/>
      <c r="DG1889" s="290"/>
      <c r="DI1889" s="284"/>
      <c r="DP1889" s="165"/>
      <c r="DQ1889" s="165"/>
      <c r="DR1889" s="165"/>
      <c r="ED1889" s="165"/>
      <c r="EE1889" s="165"/>
      <c r="EF1889" s="165"/>
      <c r="EG1889" s="165"/>
      <c r="EH1889" s="166"/>
      <c r="EI1889" s="165"/>
      <c r="EL1889" s="278"/>
      <c r="EM1889" s="278"/>
      <c r="EN1889" s="278"/>
      <c r="EO1889" s="278"/>
      <c r="EP1889" s="278"/>
      <c r="EQ1889" s="278"/>
      <c r="ER1889" s="165"/>
    </row>
    <row r="1890" spans="1:155" ht="13" hidden="1" customHeight="1">
      <c r="A1890" s="160" t="s">
        <v>2003</v>
      </c>
      <c r="C1890" s="160">
        <v>694175</v>
      </c>
      <c r="D1890" s="160">
        <v>27781</v>
      </c>
      <c r="E1890" s="160" t="s">
        <v>614</v>
      </c>
      <c r="H1890" s="162" t="s">
        <v>3332</v>
      </c>
      <c r="I1890" s="162" t="s">
        <v>591</v>
      </c>
      <c r="J1890" s="160">
        <v>26</v>
      </c>
      <c r="K1890" s="161">
        <v>9</v>
      </c>
      <c r="AS1890" s="278"/>
      <c r="AT1890" s="278"/>
      <c r="AU1890" s="278"/>
      <c r="AV1890" s="278"/>
      <c r="AW1890" s="278"/>
      <c r="AX1890" s="278"/>
      <c r="AY1890" s="456"/>
      <c r="AZ1890" s="278"/>
      <c r="BA1890" s="278"/>
      <c r="BB1890" s="278"/>
      <c r="BC1890" s="278"/>
      <c r="BD1890" s="164"/>
      <c r="BE1890" s="164"/>
      <c r="BF1890" s="164"/>
      <c r="BG1890" s="164"/>
      <c r="BH1890" s="164"/>
      <c r="BI1890" s="164"/>
      <c r="BJ1890" s="165"/>
      <c r="BK1890" s="164"/>
      <c r="BL1890" s="165"/>
      <c r="BM1890" s="165"/>
      <c r="BN1890" s="165"/>
      <c r="BO1890" s="165"/>
      <c r="BP1890" s="165"/>
      <c r="BQ1890" s="165"/>
      <c r="BR1890" s="165"/>
      <c r="BS1890" s="284"/>
      <c r="BT1890" s="294"/>
      <c r="BU1890" s="294"/>
      <c r="BV1890" s="455"/>
      <c r="BW1890" s="294"/>
      <c r="BX1890" s="294"/>
      <c r="BY1890" s="294"/>
      <c r="BZ1890" s="294"/>
      <c r="CA1890" s="294"/>
      <c r="CB1890" s="455"/>
      <c r="CC1890" s="294"/>
      <c r="CD1890" s="294"/>
      <c r="CE1890" s="294"/>
      <c r="CF1890" s="455"/>
      <c r="CG1890" s="294"/>
      <c r="CH1890" s="294"/>
      <c r="CI1890" s="294"/>
      <c r="CJ1890" s="455"/>
      <c r="CK1890" s="294"/>
      <c r="CL1890" s="294"/>
      <c r="CM1890" s="294"/>
      <c r="CN1890" s="455"/>
      <c r="CO1890" s="294"/>
      <c r="CP1890" s="294"/>
      <c r="CQ1890" s="294"/>
      <c r="CR1890" s="455"/>
      <c r="CS1890" s="289"/>
      <c r="CT1890" s="279"/>
      <c r="CU1890" s="328"/>
      <c r="CV1890" s="328"/>
      <c r="CW1890" s="290"/>
      <c r="CX1890" s="289"/>
      <c r="CY1890" s="279"/>
      <c r="CZ1890" s="328"/>
      <c r="DA1890" s="328"/>
      <c r="DB1890" s="290"/>
      <c r="DC1890" s="289"/>
      <c r="DD1890" s="279"/>
      <c r="DE1890" s="328"/>
      <c r="DF1890" s="328"/>
      <c r="DG1890" s="290"/>
      <c r="DI1890" s="284"/>
      <c r="DP1890" s="165"/>
      <c r="DQ1890" s="165"/>
      <c r="DR1890" s="165"/>
      <c r="ED1890" s="165"/>
      <c r="EE1890" s="165"/>
      <c r="EF1890" s="165"/>
      <c r="EG1890" s="165"/>
      <c r="EH1890" s="166"/>
      <c r="EI1890" s="165"/>
      <c r="EL1890" s="278"/>
      <c r="EM1890" s="278"/>
      <c r="EN1890" s="278"/>
      <c r="EO1890" s="278"/>
      <c r="EP1890" s="278"/>
      <c r="EQ1890" s="278"/>
      <c r="ER1890" s="165"/>
      <c r="EY1890" s="459"/>
    </row>
    <row r="1891" spans="1:155" ht="13" hidden="1" customHeight="1">
      <c r="A1891" s="160" t="s">
        <v>2003</v>
      </c>
      <c r="C1891" s="160">
        <v>694355</v>
      </c>
      <c r="D1891" s="160">
        <v>27784</v>
      </c>
      <c r="E1891" s="160" t="s">
        <v>2170</v>
      </c>
      <c r="H1891" s="162" t="s">
        <v>4118</v>
      </c>
      <c r="I1891" s="162" t="s">
        <v>571</v>
      </c>
      <c r="J1891" s="160">
        <v>25</v>
      </c>
      <c r="K1891" s="161">
        <v>9</v>
      </c>
      <c r="AS1891" s="278"/>
      <c r="AT1891" s="278"/>
      <c r="AU1891" s="278"/>
      <c r="AV1891" s="278"/>
      <c r="AW1891" s="278"/>
      <c r="AX1891" s="278"/>
      <c r="AY1891" s="456"/>
      <c r="AZ1891" s="278"/>
      <c r="BA1891" s="278"/>
      <c r="BB1891" s="278"/>
      <c r="BC1891" s="278"/>
      <c r="BD1891" s="164"/>
      <c r="BE1891" s="164"/>
      <c r="BF1891" s="164"/>
      <c r="BG1891" s="164"/>
      <c r="BH1891" s="164"/>
      <c r="BI1891" s="164"/>
      <c r="BJ1891" s="165"/>
      <c r="BK1891" s="164"/>
      <c r="BL1891" s="165"/>
      <c r="BM1891" s="165"/>
      <c r="BN1891" s="165"/>
      <c r="BO1891" s="165"/>
      <c r="BP1891" s="165"/>
      <c r="BQ1891" s="165"/>
      <c r="BR1891" s="165"/>
      <c r="BS1891" s="284"/>
      <c r="BT1891" s="294"/>
      <c r="BU1891" s="294"/>
      <c r="BV1891" s="455"/>
      <c r="BW1891" s="294"/>
      <c r="BX1891" s="294"/>
      <c r="BY1891" s="294"/>
      <c r="BZ1891" s="294"/>
      <c r="CA1891" s="294"/>
      <c r="CB1891" s="455"/>
      <c r="CC1891" s="294"/>
      <c r="CD1891" s="294"/>
      <c r="CE1891" s="294"/>
      <c r="CF1891" s="455"/>
      <c r="CG1891" s="294"/>
      <c r="CH1891" s="294"/>
      <c r="CI1891" s="294"/>
      <c r="CJ1891" s="455"/>
      <c r="CK1891" s="294"/>
      <c r="CL1891" s="294"/>
      <c r="CM1891" s="294"/>
      <c r="CN1891" s="455"/>
      <c r="CO1891" s="294"/>
      <c r="CP1891" s="294"/>
      <c r="CQ1891" s="294"/>
      <c r="CR1891" s="455"/>
      <c r="CS1891" s="289"/>
      <c r="CT1891" s="279"/>
      <c r="CU1891" s="328"/>
      <c r="CV1891" s="328"/>
      <c r="CW1891" s="290"/>
      <c r="CX1891" s="289"/>
      <c r="CY1891" s="279"/>
      <c r="CZ1891" s="328"/>
      <c r="DA1891" s="328"/>
      <c r="DB1891" s="290"/>
      <c r="DC1891" s="289"/>
      <c r="DD1891" s="279"/>
      <c r="DE1891" s="328"/>
      <c r="DF1891" s="328"/>
      <c r="DG1891" s="290"/>
      <c r="DI1891" s="284"/>
      <c r="DP1891" s="165"/>
      <c r="DQ1891" s="165"/>
      <c r="DR1891" s="165"/>
      <c r="ED1891" s="165"/>
      <c r="EE1891" s="165"/>
      <c r="EF1891" s="165"/>
      <c r="EG1891" s="165"/>
      <c r="EH1891" s="166"/>
      <c r="EI1891" s="165"/>
      <c r="EL1891" s="278"/>
      <c r="EM1891" s="278"/>
      <c r="EN1891" s="278"/>
      <c r="EO1891" s="278"/>
      <c r="EP1891" s="278"/>
      <c r="EQ1891" s="278"/>
      <c r="ER1891" s="165"/>
    </row>
    <row r="1892" spans="1:155" ht="13" hidden="1" customHeight="1">
      <c r="A1892" s="160" t="s">
        <v>2003</v>
      </c>
      <c r="B1892" s="160">
        <v>9556</v>
      </c>
      <c r="C1892" s="160">
        <v>596129</v>
      </c>
      <c r="D1892" s="160">
        <v>14130</v>
      </c>
      <c r="E1892" s="160" t="s">
        <v>470</v>
      </c>
      <c r="F1892" s="160" t="s">
        <v>470</v>
      </c>
      <c r="H1892" s="162" t="s">
        <v>682</v>
      </c>
      <c r="I1892" s="162" t="s">
        <v>197</v>
      </c>
      <c r="J1892" s="161">
        <v>31</v>
      </c>
      <c r="K1892" s="161">
        <v>10</v>
      </c>
      <c r="L1892" s="161" t="s">
        <v>46</v>
      </c>
      <c r="AS1892" s="278"/>
      <c r="AT1892" s="278"/>
      <c r="AU1892" s="278"/>
      <c r="AV1892" s="278"/>
      <c r="AW1892" s="278"/>
      <c r="AX1892" s="278"/>
      <c r="AY1892" s="456"/>
      <c r="AZ1892" s="278"/>
      <c r="BA1892" s="278"/>
      <c r="BB1892" s="278"/>
      <c r="BC1892" s="278"/>
      <c r="BD1892" s="164"/>
      <c r="BE1892" s="164"/>
      <c r="BF1892" s="164"/>
      <c r="BG1892" s="164"/>
      <c r="BH1892" s="164"/>
      <c r="BI1892" s="164"/>
      <c r="BJ1892" s="165"/>
      <c r="BK1892" s="164"/>
      <c r="BL1892" s="165"/>
      <c r="BM1892" s="165"/>
      <c r="BN1892" s="165"/>
      <c r="BO1892" s="165"/>
      <c r="BP1892" s="165"/>
      <c r="BQ1892" s="165"/>
      <c r="BR1892" s="165"/>
      <c r="BS1892" s="284"/>
      <c r="BT1892" s="294"/>
      <c r="BU1892" s="294"/>
      <c r="BV1892" s="455"/>
      <c r="BW1892" s="294"/>
      <c r="BX1892" s="294"/>
      <c r="BY1892" s="294"/>
      <c r="BZ1892" s="294"/>
      <c r="CA1892" s="294"/>
      <c r="CB1892" s="455"/>
      <c r="CC1892" s="294"/>
      <c r="CD1892" s="294"/>
      <c r="CE1892" s="294"/>
      <c r="CF1892" s="455"/>
      <c r="CG1892" s="294"/>
      <c r="CH1892" s="294"/>
      <c r="CI1892" s="294"/>
      <c r="CJ1892" s="455"/>
      <c r="CK1892" s="294"/>
      <c r="CL1892" s="294"/>
      <c r="CM1892" s="294"/>
      <c r="CN1892" s="455"/>
      <c r="CO1892" s="294"/>
      <c r="CP1892" s="294"/>
      <c r="CQ1892" s="294"/>
      <c r="CR1892" s="455"/>
      <c r="CS1892" s="289"/>
      <c r="CT1892" s="279"/>
      <c r="CU1892" s="328"/>
      <c r="CV1892" s="328"/>
      <c r="CW1892" s="290"/>
      <c r="CX1892" s="289"/>
      <c r="CY1892" s="279"/>
      <c r="CZ1892" s="328"/>
      <c r="DA1892" s="328"/>
      <c r="DB1892" s="290"/>
      <c r="DC1892" s="289"/>
      <c r="DD1892" s="279"/>
      <c r="DE1892" s="328"/>
      <c r="DF1892" s="328"/>
      <c r="DG1892" s="290"/>
      <c r="DH1892" s="294"/>
      <c r="DI1892" s="284"/>
      <c r="DP1892" s="165"/>
      <c r="DQ1892" s="165"/>
      <c r="DR1892" s="165"/>
      <c r="ED1892" s="165"/>
      <c r="EE1892" s="165"/>
      <c r="EF1892" s="165"/>
      <c r="EG1892" s="165"/>
      <c r="EH1892" s="166"/>
      <c r="EI1892" s="165"/>
      <c r="EJ1892" s="164"/>
      <c r="EK1892" s="164"/>
      <c r="EL1892" s="278"/>
      <c r="EM1892" s="278"/>
      <c r="EN1892" s="278"/>
      <c r="EO1892" s="278"/>
      <c r="EP1892" s="278"/>
      <c r="EQ1892" s="278"/>
      <c r="ER1892" s="165"/>
      <c r="ES1892" s="166"/>
      <c r="ET1892" s="166"/>
      <c r="EU1892" s="166"/>
      <c r="EV1892" s="166"/>
      <c r="EW1892" s="166"/>
      <c r="EX1892" s="284"/>
    </row>
    <row r="1893" spans="1:155" ht="13" hidden="1" customHeight="1">
      <c r="A1893" s="160" t="s">
        <v>2003</v>
      </c>
      <c r="C1893" s="160">
        <v>656448</v>
      </c>
      <c r="D1893" s="160">
        <v>19273</v>
      </c>
      <c r="E1893" s="160" t="s">
        <v>2171</v>
      </c>
      <c r="H1893" s="162" t="s">
        <v>307</v>
      </c>
      <c r="I1893" s="162" t="s">
        <v>2883</v>
      </c>
      <c r="J1893" s="160">
        <v>28</v>
      </c>
      <c r="K1893" s="161">
        <v>10</v>
      </c>
      <c r="AS1893" s="278"/>
      <c r="AT1893" s="278"/>
      <c r="AU1893" s="278"/>
      <c r="AV1893" s="278"/>
      <c r="AW1893" s="278"/>
      <c r="AX1893" s="278"/>
      <c r="AY1893" s="456"/>
      <c r="AZ1893" s="278"/>
      <c r="BA1893" s="278"/>
      <c r="BB1893" s="278"/>
      <c r="BC1893" s="278"/>
      <c r="BD1893" s="164"/>
      <c r="BE1893" s="164"/>
      <c r="BF1893" s="164"/>
      <c r="BG1893" s="164"/>
      <c r="BH1893" s="164"/>
      <c r="BI1893" s="164"/>
      <c r="BJ1893" s="165"/>
      <c r="BK1893" s="164"/>
      <c r="BL1893" s="165"/>
      <c r="BM1893" s="165"/>
      <c r="BN1893" s="165"/>
      <c r="BO1893" s="165"/>
      <c r="BP1893" s="165"/>
      <c r="BQ1893" s="165"/>
      <c r="BR1893" s="165"/>
      <c r="BS1893" s="284"/>
      <c r="BT1893" s="294"/>
      <c r="BU1893" s="294"/>
      <c r="BV1893" s="455"/>
      <c r="BW1893" s="294"/>
      <c r="BX1893" s="294"/>
      <c r="BY1893" s="294"/>
      <c r="BZ1893" s="294"/>
      <c r="CA1893" s="294"/>
      <c r="CB1893" s="455"/>
      <c r="CC1893" s="294"/>
      <c r="CD1893" s="294"/>
      <c r="CE1893" s="294"/>
      <c r="CF1893" s="455"/>
      <c r="CG1893" s="294"/>
      <c r="CH1893" s="294"/>
      <c r="CI1893" s="294"/>
      <c r="CJ1893" s="455"/>
      <c r="CK1893" s="294"/>
      <c r="CL1893" s="294"/>
      <c r="CM1893" s="294"/>
      <c r="CN1893" s="455"/>
      <c r="CO1893" s="294"/>
      <c r="CP1893" s="294"/>
      <c r="CQ1893" s="294"/>
      <c r="CR1893" s="455"/>
      <c r="CS1893" s="289"/>
      <c r="CT1893" s="279"/>
      <c r="CU1893" s="328"/>
      <c r="CV1893" s="328"/>
      <c r="CW1893" s="290"/>
      <c r="CX1893" s="289"/>
      <c r="CY1893" s="279"/>
      <c r="CZ1893" s="328"/>
      <c r="DA1893" s="328"/>
      <c r="DB1893" s="290"/>
      <c r="DC1893" s="289"/>
      <c r="DD1893" s="279"/>
      <c r="DE1893" s="328"/>
      <c r="DF1893" s="328"/>
      <c r="DG1893" s="290"/>
      <c r="DH1893" s="294"/>
      <c r="DI1893" s="284"/>
      <c r="DP1893" s="165"/>
      <c r="DQ1893" s="165"/>
      <c r="DR1893" s="165"/>
      <c r="ED1893" s="165"/>
      <c r="EE1893" s="165"/>
      <c r="EF1893" s="165"/>
      <c r="EG1893" s="165"/>
      <c r="EH1893" s="166"/>
      <c r="EI1893" s="165"/>
      <c r="EJ1893" s="164"/>
      <c r="EK1893" s="164"/>
      <c r="EL1893" s="278"/>
      <c r="EM1893" s="278"/>
      <c r="EN1893" s="278"/>
      <c r="EO1893" s="278"/>
      <c r="EP1893" s="278"/>
      <c r="EQ1893" s="278"/>
      <c r="ER1893" s="165"/>
      <c r="ES1893" s="166"/>
      <c r="ET1893" s="166"/>
      <c r="EU1893" s="166"/>
      <c r="EV1893" s="166"/>
      <c r="EW1893" s="166"/>
      <c r="EX1893" s="284"/>
    </row>
    <row r="1894" spans="1:155" ht="13" hidden="1" customHeight="1">
      <c r="A1894" s="160" t="s">
        <v>2003</v>
      </c>
      <c r="C1894" s="160">
        <v>675656</v>
      </c>
      <c r="D1894" s="160">
        <v>20242</v>
      </c>
      <c r="E1894" s="160" t="s">
        <v>16</v>
      </c>
      <c r="H1894" s="162" t="s">
        <v>601</v>
      </c>
      <c r="I1894" s="162" t="s">
        <v>105</v>
      </c>
      <c r="J1894" s="161">
        <v>27</v>
      </c>
      <c r="K1894" s="161">
        <v>10</v>
      </c>
      <c r="AS1894" s="278"/>
      <c r="AT1894" s="278"/>
      <c r="AU1894" s="278"/>
      <c r="AV1894" s="278"/>
      <c r="AW1894" s="278"/>
      <c r="AX1894" s="278"/>
      <c r="AY1894" s="456"/>
      <c r="AZ1894" s="278"/>
      <c r="BA1894" s="278"/>
      <c r="BB1894" s="278"/>
      <c r="BC1894" s="278"/>
      <c r="BD1894" s="164"/>
      <c r="BE1894" s="164"/>
      <c r="BF1894" s="164"/>
      <c r="BG1894" s="164"/>
      <c r="BH1894" s="164"/>
      <c r="BI1894" s="164"/>
      <c r="BJ1894" s="165"/>
      <c r="BK1894" s="164"/>
      <c r="BL1894" s="165"/>
      <c r="BM1894" s="165"/>
      <c r="BN1894" s="165"/>
      <c r="BO1894" s="165"/>
      <c r="BP1894" s="165"/>
      <c r="BQ1894" s="165"/>
      <c r="BR1894" s="165"/>
      <c r="BS1894" s="284"/>
      <c r="BT1894" s="294"/>
      <c r="BU1894" s="294"/>
      <c r="BV1894" s="455"/>
      <c r="BW1894" s="294"/>
      <c r="BX1894" s="294"/>
      <c r="BY1894" s="294"/>
      <c r="BZ1894" s="294"/>
      <c r="CA1894" s="294"/>
      <c r="CB1894" s="455"/>
      <c r="CC1894" s="294"/>
      <c r="CD1894" s="294"/>
      <c r="CE1894" s="294"/>
      <c r="CF1894" s="455"/>
      <c r="CG1894" s="294"/>
      <c r="CH1894" s="294"/>
      <c r="CI1894" s="294"/>
      <c r="CJ1894" s="455"/>
      <c r="CK1894" s="294"/>
      <c r="CL1894" s="294"/>
      <c r="CM1894" s="294"/>
      <c r="CN1894" s="455"/>
      <c r="CO1894" s="294"/>
      <c r="CP1894" s="294"/>
      <c r="CQ1894" s="294"/>
      <c r="CR1894" s="455"/>
      <c r="CS1894" s="289"/>
      <c r="CT1894" s="279"/>
      <c r="CU1894" s="328"/>
      <c r="CV1894" s="328"/>
      <c r="CW1894" s="290"/>
      <c r="CX1894" s="289"/>
      <c r="CY1894" s="279"/>
      <c r="CZ1894" s="328"/>
      <c r="DA1894" s="328"/>
      <c r="DB1894" s="290"/>
      <c r="DC1894" s="289"/>
      <c r="DD1894" s="279"/>
      <c r="DE1894" s="328"/>
      <c r="DF1894" s="328"/>
      <c r="DG1894" s="290"/>
      <c r="DH1894" s="294"/>
      <c r="DI1894" s="284"/>
      <c r="DP1894" s="165"/>
      <c r="DQ1894" s="165"/>
      <c r="DR1894" s="165"/>
      <c r="ED1894" s="165"/>
      <c r="EE1894" s="165"/>
      <c r="EF1894" s="165"/>
      <c r="EG1894" s="165"/>
      <c r="EH1894" s="166"/>
      <c r="EI1894" s="165"/>
      <c r="EJ1894" s="164"/>
      <c r="EK1894" s="164"/>
      <c r="EL1894" s="278"/>
      <c r="EM1894" s="278"/>
      <c r="EN1894" s="278"/>
      <c r="EO1894" s="278"/>
      <c r="EP1894" s="278"/>
      <c r="EQ1894" s="278"/>
      <c r="ER1894" s="165"/>
      <c r="ES1894" s="166"/>
      <c r="ET1894" s="166"/>
      <c r="EU1894" s="166"/>
      <c r="EV1894" s="166"/>
      <c r="EW1894" s="166"/>
      <c r="EX1894" s="284"/>
    </row>
    <row r="1895" spans="1:155" ht="13" hidden="1" customHeight="1">
      <c r="A1895" s="160" t="s">
        <v>2003</v>
      </c>
      <c r="C1895" s="160">
        <v>675915</v>
      </c>
      <c r="D1895" s="160">
        <v>23250</v>
      </c>
      <c r="E1895" s="160" t="s">
        <v>17</v>
      </c>
      <c r="H1895" s="162" t="s">
        <v>4001</v>
      </c>
      <c r="I1895" s="162" t="s">
        <v>617</v>
      </c>
      <c r="J1895" s="160">
        <v>27</v>
      </c>
      <c r="K1895" s="161">
        <v>10</v>
      </c>
      <c r="AS1895" s="278"/>
      <c r="AT1895" s="278"/>
      <c r="AU1895" s="278"/>
      <c r="AV1895" s="278"/>
      <c r="AW1895" s="278"/>
      <c r="AX1895" s="278"/>
      <c r="AY1895" s="456"/>
      <c r="AZ1895" s="278"/>
      <c r="BA1895" s="278"/>
      <c r="BB1895" s="278"/>
      <c r="BC1895" s="278"/>
      <c r="BD1895" s="164"/>
      <c r="BE1895" s="164"/>
      <c r="BF1895" s="164"/>
      <c r="BG1895" s="164"/>
      <c r="BH1895" s="164"/>
      <c r="BI1895" s="164"/>
      <c r="BJ1895" s="165"/>
      <c r="BK1895" s="164"/>
      <c r="BL1895" s="165"/>
      <c r="BM1895" s="165"/>
      <c r="BN1895" s="165"/>
      <c r="BO1895" s="165"/>
      <c r="BP1895" s="165"/>
      <c r="BQ1895" s="165"/>
      <c r="BR1895" s="165"/>
      <c r="BS1895" s="284"/>
      <c r="BT1895" s="294"/>
      <c r="BU1895" s="294"/>
      <c r="BV1895" s="455"/>
      <c r="BW1895" s="294"/>
      <c r="BX1895" s="294"/>
      <c r="BY1895" s="294"/>
      <c r="BZ1895" s="294"/>
      <c r="CA1895" s="294"/>
      <c r="CB1895" s="455"/>
      <c r="CC1895" s="294"/>
      <c r="CD1895" s="294"/>
      <c r="CE1895" s="294"/>
      <c r="CF1895" s="455"/>
      <c r="CG1895" s="294"/>
      <c r="CH1895" s="294"/>
      <c r="CI1895" s="294"/>
      <c r="CJ1895" s="455"/>
      <c r="CK1895" s="294"/>
      <c r="CL1895" s="294"/>
      <c r="CM1895" s="294"/>
      <c r="CN1895" s="455"/>
      <c r="CO1895" s="294"/>
      <c r="CP1895" s="294"/>
      <c r="CQ1895" s="294"/>
      <c r="CR1895" s="455"/>
      <c r="CS1895" s="289"/>
      <c r="CT1895" s="279"/>
      <c r="CU1895" s="328"/>
      <c r="CV1895" s="328"/>
      <c r="CW1895" s="290"/>
      <c r="CX1895" s="289"/>
      <c r="CY1895" s="279"/>
      <c r="CZ1895" s="328"/>
      <c r="DA1895" s="328"/>
      <c r="DB1895" s="290"/>
      <c r="DC1895" s="289"/>
      <c r="DD1895" s="279"/>
      <c r="DE1895" s="328"/>
      <c r="DF1895" s="328"/>
      <c r="DG1895" s="290"/>
      <c r="DI1895" s="284"/>
      <c r="DP1895" s="165"/>
      <c r="DQ1895" s="165"/>
      <c r="DR1895" s="165"/>
      <c r="ED1895" s="165"/>
      <c r="EE1895" s="165"/>
      <c r="EF1895" s="165"/>
      <c r="EG1895" s="165"/>
      <c r="EH1895" s="166"/>
      <c r="EI1895" s="165"/>
      <c r="EL1895" s="278"/>
      <c r="EM1895" s="278"/>
      <c r="EN1895" s="278"/>
      <c r="EO1895" s="278"/>
      <c r="EP1895" s="278"/>
      <c r="EQ1895" s="278"/>
      <c r="ER1895" s="165"/>
    </row>
    <row r="1896" spans="1:155" ht="13" hidden="1" customHeight="1">
      <c r="A1896" s="160" t="s">
        <v>2003</v>
      </c>
      <c r="C1896" s="160">
        <v>687066</v>
      </c>
      <c r="D1896" s="160">
        <v>27698</v>
      </c>
      <c r="E1896" s="160" t="s">
        <v>188</v>
      </c>
      <c r="H1896" s="162" t="s">
        <v>2535</v>
      </c>
      <c r="I1896" s="162" t="s">
        <v>572</v>
      </c>
      <c r="J1896" s="160">
        <v>26</v>
      </c>
      <c r="K1896" s="161">
        <v>10</v>
      </c>
      <c r="AS1896" s="278"/>
      <c r="AT1896" s="278"/>
      <c r="AU1896" s="278"/>
      <c r="AV1896" s="278"/>
      <c r="AW1896" s="278"/>
      <c r="AX1896" s="278"/>
      <c r="AY1896" s="456"/>
      <c r="AZ1896" s="278"/>
      <c r="BA1896" s="278"/>
      <c r="BB1896" s="278"/>
      <c r="BC1896" s="278"/>
      <c r="BD1896" s="164"/>
      <c r="BE1896" s="164"/>
      <c r="BF1896" s="164"/>
      <c r="BG1896" s="164"/>
      <c r="BH1896" s="164"/>
      <c r="BI1896" s="164"/>
      <c r="BJ1896" s="165"/>
      <c r="BK1896" s="164"/>
      <c r="BL1896" s="165"/>
      <c r="BM1896" s="165"/>
      <c r="BN1896" s="165"/>
      <c r="BO1896" s="165"/>
      <c r="BP1896" s="165"/>
      <c r="BQ1896" s="165"/>
      <c r="BR1896" s="165"/>
      <c r="BS1896" s="284"/>
      <c r="BT1896" s="294"/>
      <c r="BU1896" s="294"/>
      <c r="BV1896" s="455"/>
      <c r="BW1896" s="294"/>
      <c r="BX1896" s="294"/>
      <c r="BY1896" s="294"/>
      <c r="BZ1896" s="294"/>
      <c r="CA1896" s="294"/>
      <c r="CB1896" s="455"/>
      <c r="CC1896" s="294"/>
      <c r="CD1896" s="294"/>
      <c r="CE1896" s="294"/>
      <c r="CF1896" s="455"/>
      <c r="CG1896" s="294"/>
      <c r="CH1896" s="294"/>
      <c r="CI1896" s="294"/>
      <c r="CJ1896" s="455"/>
      <c r="CK1896" s="294"/>
      <c r="CL1896" s="294"/>
      <c r="CM1896" s="294"/>
      <c r="CN1896" s="455"/>
      <c r="CO1896" s="294"/>
      <c r="CP1896" s="294"/>
      <c r="CQ1896" s="294"/>
      <c r="CR1896" s="455"/>
      <c r="CS1896" s="289"/>
      <c r="CT1896" s="279"/>
      <c r="CU1896" s="328"/>
      <c r="CV1896" s="328"/>
      <c r="CW1896" s="290"/>
      <c r="CX1896" s="289"/>
      <c r="CY1896" s="279"/>
      <c r="CZ1896" s="328"/>
      <c r="DA1896" s="328"/>
      <c r="DB1896" s="290"/>
      <c r="DC1896" s="289"/>
      <c r="DD1896" s="279"/>
      <c r="DE1896" s="328"/>
      <c r="DF1896" s="328"/>
      <c r="DG1896" s="290"/>
      <c r="DI1896" s="284"/>
      <c r="DP1896" s="165"/>
      <c r="DQ1896" s="165"/>
      <c r="DR1896" s="165"/>
      <c r="ED1896" s="165"/>
      <c r="EE1896" s="165"/>
      <c r="EF1896" s="165"/>
      <c r="EG1896" s="165"/>
      <c r="EH1896" s="166"/>
      <c r="EI1896" s="165"/>
      <c r="EL1896" s="278"/>
      <c r="EM1896" s="278"/>
      <c r="EN1896" s="278"/>
      <c r="EO1896" s="278"/>
      <c r="EP1896" s="278"/>
      <c r="EQ1896" s="278"/>
      <c r="ER1896" s="165"/>
    </row>
  </sheetData>
  <sortState xmlns:xlrd2="http://schemas.microsoft.com/office/spreadsheetml/2017/richdata2" ref="A2:IZ1896">
    <sortCondition ref="A2:A1896"/>
    <sortCondition ref="K2:K1896"/>
    <sortCondition descending="1" ref="BS2:BS1896"/>
    <sortCondition descending="1" ref="EX2:EX1896"/>
  </sortState>
  <phoneticPr fontId="13" type="noConversion"/>
  <conditionalFormatting sqref="G3:G223 G225:G1668">
    <cfRule type="containsText" dxfId="0" priority="1" operator="containsText" text="Y">
      <formula>NOT(ISERROR(SEARCH("Y",G3)))</formula>
    </cfRule>
  </conditionalFormatting>
  <printOptions horizontalCentered="1" gridLines="1"/>
  <pageMargins left="0.25" right="0.25" top="0.75" bottom="0.75" header="0.3" footer="0.3"/>
  <pageSetup scale="89" firstPageNumber="0" orientation="landscape" r:id="rId1"/>
  <headerFooter alignWithMargins="0"/>
  <rowBreaks count="1" manualBreakCount="1">
    <brk id="603" max="16383" man="1"/>
  </rowBreaks>
  <ignoredErrors>
    <ignoredError sqref="G1"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DDB3A-C408-3D41-BF95-6AC3F8EDB8D0}">
  <dimension ref="A1:U407"/>
  <sheetViews>
    <sheetView workbookViewId="0">
      <pane ySplit="1" topLeftCell="A2" activePane="bottomLeft" state="frozen"/>
      <selection pane="bottomLeft" activeCell="T37" sqref="T37"/>
    </sheetView>
  </sheetViews>
  <sheetFormatPr baseColWidth="10" defaultColWidth="10.83203125" defaultRowHeight="15"/>
  <cols>
    <col min="1" max="1" width="7.1640625" style="6" customWidth="1"/>
    <col min="2" max="3" width="5.1640625" style="6" customWidth="1"/>
    <col min="4" max="4" width="14.5" style="4" customWidth="1"/>
    <col min="5" max="5" width="11.6640625" style="4" customWidth="1"/>
    <col min="6" max="7" width="6.1640625" style="4" customWidth="1"/>
    <col min="8" max="8" width="3" style="4" customWidth="1"/>
    <col min="9" max="9" width="20.83203125" style="4" customWidth="1"/>
    <col min="10" max="10" width="19.1640625" style="3" customWidth="1"/>
    <col min="11" max="11" width="5.5" style="5" customWidth="1"/>
    <col min="12" max="12" width="4.6640625" style="5" customWidth="1"/>
    <col min="13" max="14" width="3.6640625" style="5" customWidth="1"/>
    <col min="15" max="15" width="3.83203125" style="3" customWidth="1"/>
    <col min="16" max="17" width="10.83203125" style="3"/>
    <col min="18" max="18" width="8.83203125" style="18" customWidth="1"/>
    <col min="19" max="19" width="5.33203125" style="53" customWidth="1"/>
    <col min="20" max="20" width="4.33203125" style="5" customWidth="1"/>
    <col min="21" max="21" width="4" style="5" customWidth="1"/>
    <col min="22" max="16384" width="10.83203125" style="3"/>
  </cols>
  <sheetData>
    <row r="1" spans="1:21" ht="34" customHeight="1" thickBot="1">
      <c r="A1" s="20" t="s">
        <v>1356</v>
      </c>
      <c r="B1" s="20" t="s">
        <v>1355</v>
      </c>
      <c r="C1" s="20" t="s">
        <v>1357</v>
      </c>
      <c r="D1" s="158" t="s">
        <v>2034</v>
      </c>
      <c r="E1" s="313" t="s">
        <v>3688</v>
      </c>
      <c r="F1" s="157" t="s">
        <v>1961</v>
      </c>
      <c r="G1" s="157" t="s">
        <v>1960</v>
      </c>
      <c r="H1" s="157"/>
      <c r="I1" s="22" t="s">
        <v>92</v>
      </c>
      <c r="J1" s="320" t="s">
        <v>93</v>
      </c>
      <c r="K1" s="21" t="s">
        <v>228</v>
      </c>
      <c r="L1" s="21" t="s">
        <v>94</v>
      </c>
      <c r="M1" s="21" t="s">
        <v>2545</v>
      </c>
      <c r="N1" s="21" t="s">
        <v>2546</v>
      </c>
    </row>
    <row r="2" spans="1:21">
      <c r="A2" s="7">
        <v>1</v>
      </c>
      <c r="B2" s="10">
        <v>1</v>
      </c>
      <c r="C2" s="10">
        <v>1</v>
      </c>
      <c r="D2" s="4" t="s">
        <v>609</v>
      </c>
      <c r="E2" s="314">
        <v>26668</v>
      </c>
      <c r="F2" s="4" t="s">
        <v>188</v>
      </c>
      <c r="G2" s="4" t="s">
        <v>188</v>
      </c>
      <c r="I2" s="267" t="s">
        <v>2383</v>
      </c>
      <c r="J2" s="321" t="s">
        <v>3532</v>
      </c>
      <c r="K2" s="5">
        <v>21</v>
      </c>
      <c r="L2" s="5">
        <v>6</v>
      </c>
      <c r="M2" s="5" t="s">
        <v>2545</v>
      </c>
      <c r="Q2" s="18"/>
      <c r="R2" s="53"/>
      <c r="S2" s="5"/>
      <c r="U2" s="3"/>
    </row>
    <row r="3" spans="1:21">
      <c r="A3" s="7">
        <v>1</v>
      </c>
      <c r="B3" s="10">
        <v>2</v>
      </c>
      <c r="C3" s="10">
        <v>2</v>
      </c>
      <c r="D3" s="4" t="s">
        <v>2170</v>
      </c>
      <c r="E3" s="314">
        <v>27790</v>
      </c>
      <c r="F3" s="4" t="s">
        <v>14</v>
      </c>
      <c r="G3" s="4" t="s">
        <v>14</v>
      </c>
      <c r="I3" s="4" t="s">
        <v>1763</v>
      </c>
      <c r="J3" s="321" t="s">
        <v>236</v>
      </c>
      <c r="K3" s="5">
        <v>20</v>
      </c>
      <c r="L3" s="5">
        <v>7</v>
      </c>
      <c r="M3" s="5" t="s">
        <v>46</v>
      </c>
    </row>
    <row r="4" spans="1:21">
      <c r="A4" s="7">
        <v>1</v>
      </c>
      <c r="B4" s="10">
        <v>3</v>
      </c>
      <c r="C4" s="10">
        <v>3</v>
      </c>
      <c r="D4" s="4" t="s">
        <v>188</v>
      </c>
      <c r="E4" s="314">
        <v>29695</v>
      </c>
      <c r="F4" s="4" t="s">
        <v>188</v>
      </c>
      <c r="G4" s="4" t="s">
        <v>188</v>
      </c>
      <c r="I4" s="4" t="s">
        <v>3571</v>
      </c>
      <c r="J4" s="321" t="s">
        <v>531</v>
      </c>
      <c r="K4" s="5">
        <v>23</v>
      </c>
      <c r="L4" s="5">
        <v>6</v>
      </c>
      <c r="M4" s="5" t="s">
        <v>837</v>
      </c>
    </row>
    <row r="5" spans="1:21">
      <c r="A5" s="7">
        <v>1</v>
      </c>
      <c r="B5" s="10">
        <v>4</v>
      </c>
      <c r="C5" s="10">
        <v>4</v>
      </c>
      <c r="D5" s="4" t="s">
        <v>563</v>
      </c>
      <c r="E5" s="314">
        <v>27768</v>
      </c>
      <c r="F5" s="4" t="s">
        <v>686</v>
      </c>
      <c r="G5" s="4" t="s">
        <v>686</v>
      </c>
      <c r="I5" s="4" t="s">
        <v>525</v>
      </c>
      <c r="J5" s="3" t="s">
        <v>3560</v>
      </c>
      <c r="K5" s="32">
        <v>20</v>
      </c>
      <c r="L5" s="32">
        <v>1</v>
      </c>
      <c r="M5" s="32"/>
      <c r="N5" s="5" t="s">
        <v>837</v>
      </c>
    </row>
    <row r="6" spans="1:21">
      <c r="A6" s="7">
        <v>1</v>
      </c>
      <c r="B6" s="10">
        <v>5</v>
      </c>
      <c r="C6" s="10">
        <v>5</v>
      </c>
      <c r="D6" s="4" t="s">
        <v>17</v>
      </c>
      <c r="E6" s="314">
        <v>31838</v>
      </c>
      <c r="F6" s="4" t="s">
        <v>345</v>
      </c>
      <c r="G6" s="4" t="s">
        <v>345</v>
      </c>
      <c r="I6" s="4" t="s">
        <v>3595</v>
      </c>
      <c r="J6" s="321" t="s">
        <v>3596</v>
      </c>
      <c r="K6" s="5">
        <v>30</v>
      </c>
      <c r="L6" s="5">
        <v>1</v>
      </c>
      <c r="N6" s="5" t="s">
        <v>837</v>
      </c>
    </row>
    <row r="7" spans="1:21">
      <c r="A7" s="7">
        <v>1</v>
      </c>
      <c r="B7" s="10">
        <v>6</v>
      </c>
      <c r="C7" s="10">
        <v>6</v>
      </c>
      <c r="D7" s="4" t="s">
        <v>14</v>
      </c>
      <c r="E7" s="314">
        <v>27483</v>
      </c>
      <c r="F7" s="4" t="s">
        <v>15</v>
      </c>
      <c r="G7" s="4" t="s">
        <v>15</v>
      </c>
      <c r="I7" s="4" t="s">
        <v>195</v>
      </c>
      <c r="J7" s="321" t="s">
        <v>137</v>
      </c>
      <c r="K7" s="5">
        <v>24</v>
      </c>
      <c r="L7" s="5">
        <v>1</v>
      </c>
      <c r="N7" s="5" t="s">
        <v>837</v>
      </c>
    </row>
    <row r="8" spans="1:21">
      <c r="A8" s="7">
        <v>1</v>
      </c>
      <c r="B8" s="10">
        <v>7</v>
      </c>
      <c r="C8" s="10">
        <v>7</v>
      </c>
      <c r="D8" s="4" t="s">
        <v>16</v>
      </c>
      <c r="E8" s="314">
        <v>27478</v>
      </c>
      <c r="F8" s="4" t="s">
        <v>2177</v>
      </c>
      <c r="G8" s="4" t="s">
        <v>2177</v>
      </c>
      <c r="I8" s="4" t="s">
        <v>334</v>
      </c>
      <c r="J8" s="321" t="s">
        <v>645</v>
      </c>
      <c r="K8" s="5">
        <v>24</v>
      </c>
      <c r="L8" s="5">
        <v>2</v>
      </c>
      <c r="M8" s="5" t="s">
        <v>2545</v>
      </c>
    </row>
    <row r="9" spans="1:21">
      <c r="A9" s="7">
        <v>1</v>
      </c>
      <c r="B9" s="10">
        <v>8</v>
      </c>
      <c r="C9" s="10">
        <v>8</v>
      </c>
      <c r="D9" s="4" t="s">
        <v>3681</v>
      </c>
      <c r="E9" s="314">
        <v>30122</v>
      </c>
      <c r="F9" s="4" t="s">
        <v>213</v>
      </c>
      <c r="G9" s="4" t="s">
        <v>213</v>
      </c>
      <c r="I9" s="4" t="s">
        <v>102</v>
      </c>
      <c r="J9" s="321" t="s">
        <v>305</v>
      </c>
      <c r="K9" s="5">
        <v>23</v>
      </c>
      <c r="L9" s="5">
        <v>1</v>
      </c>
      <c r="N9" s="5" t="s">
        <v>837</v>
      </c>
    </row>
    <row r="10" spans="1:21">
      <c r="A10" s="7">
        <v>1</v>
      </c>
      <c r="B10" s="10">
        <v>9</v>
      </c>
      <c r="C10" s="10">
        <v>9</v>
      </c>
      <c r="D10" s="4" t="s">
        <v>18</v>
      </c>
      <c r="E10" s="314">
        <v>30134</v>
      </c>
      <c r="F10" s="4" t="s">
        <v>213</v>
      </c>
      <c r="G10" s="4" t="s">
        <v>213</v>
      </c>
      <c r="I10" s="4" t="s">
        <v>3585</v>
      </c>
      <c r="J10" s="321" t="s">
        <v>502</v>
      </c>
      <c r="K10" s="5">
        <v>24</v>
      </c>
      <c r="L10" s="5">
        <v>1</v>
      </c>
      <c r="N10" s="5" t="s">
        <v>837</v>
      </c>
    </row>
    <row r="11" spans="1:21">
      <c r="A11" s="7">
        <v>1</v>
      </c>
      <c r="B11" s="10">
        <v>10</v>
      </c>
      <c r="C11" s="10">
        <v>10</v>
      </c>
      <c r="D11" s="4" t="s">
        <v>567</v>
      </c>
      <c r="E11" s="314">
        <v>20437</v>
      </c>
      <c r="F11" s="4" t="s">
        <v>567</v>
      </c>
      <c r="G11" s="4" t="s">
        <v>567</v>
      </c>
      <c r="I11" s="4" t="s">
        <v>530</v>
      </c>
      <c r="J11" s="321" t="s">
        <v>2936</v>
      </c>
      <c r="K11" s="5">
        <v>24</v>
      </c>
      <c r="L11" s="5">
        <v>5</v>
      </c>
      <c r="M11" s="5" t="s">
        <v>837</v>
      </c>
    </row>
    <row r="12" spans="1:21">
      <c r="A12" s="7">
        <v>1</v>
      </c>
      <c r="B12" s="10">
        <v>11</v>
      </c>
      <c r="C12" s="10">
        <v>11</v>
      </c>
      <c r="D12" s="4" t="s">
        <v>276</v>
      </c>
      <c r="E12" s="314">
        <v>27475</v>
      </c>
      <c r="F12" s="4" t="s">
        <v>276</v>
      </c>
      <c r="G12" s="4" t="s">
        <v>276</v>
      </c>
      <c r="I12" s="4" t="s">
        <v>206</v>
      </c>
      <c r="J12" s="321" t="s">
        <v>539</v>
      </c>
      <c r="K12" s="5">
        <v>21</v>
      </c>
      <c r="L12" s="5">
        <v>9</v>
      </c>
      <c r="M12" s="5" t="s">
        <v>837</v>
      </c>
    </row>
    <row r="13" spans="1:21">
      <c r="A13" s="7">
        <v>1</v>
      </c>
      <c r="B13" s="10">
        <v>12</v>
      </c>
      <c r="C13" s="10">
        <v>12</v>
      </c>
      <c r="D13" s="4" t="s">
        <v>3682</v>
      </c>
      <c r="E13" s="314">
        <v>17586</v>
      </c>
      <c r="F13" s="4" t="s">
        <v>686</v>
      </c>
      <c r="G13" s="4" t="s">
        <v>686</v>
      </c>
      <c r="I13" s="129" t="s">
        <v>524</v>
      </c>
      <c r="J13" s="322" t="s">
        <v>502</v>
      </c>
      <c r="K13" s="124">
        <v>28</v>
      </c>
      <c r="L13" s="124">
        <v>1</v>
      </c>
      <c r="M13" s="3"/>
      <c r="N13" s="5" t="s">
        <v>46</v>
      </c>
    </row>
    <row r="14" spans="1:21">
      <c r="A14" s="7">
        <v>1</v>
      </c>
      <c r="B14" s="10">
        <v>13</v>
      </c>
      <c r="C14" s="10">
        <v>13</v>
      </c>
      <c r="D14" s="4" t="s">
        <v>3683</v>
      </c>
      <c r="E14" s="314">
        <v>24770</v>
      </c>
      <c r="F14" s="4" t="s">
        <v>15</v>
      </c>
      <c r="G14" s="4" t="s">
        <v>15</v>
      </c>
      <c r="I14" s="128" t="s">
        <v>3047</v>
      </c>
      <c r="J14" s="128" t="s">
        <v>138</v>
      </c>
      <c r="K14" s="268">
        <v>26</v>
      </c>
      <c r="L14" s="74">
        <v>8</v>
      </c>
      <c r="M14" s="74" t="s">
        <v>46</v>
      </c>
      <c r="N14" s="74"/>
    </row>
    <row r="15" spans="1:21">
      <c r="A15" s="7">
        <v>1</v>
      </c>
      <c r="B15" s="10">
        <v>14</v>
      </c>
      <c r="C15" s="10">
        <v>14</v>
      </c>
      <c r="D15" s="4" t="s">
        <v>598</v>
      </c>
      <c r="E15" s="314">
        <v>24492</v>
      </c>
      <c r="F15" s="4" t="s">
        <v>17</v>
      </c>
      <c r="G15" s="4" t="s">
        <v>17</v>
      </c>
      <c r="I15" s="128" t="s">
        <v>165</v>
      </c>
      <c r="J15" s="128" t="s">
        <v>918</v>
      </c>
      <c r="K15" s="268">
        <v>23</v>
      </c>
      <c r="L15" s="74">
        <v>1</v>
      </c>
      <c r="M15" s="74"/>
      <c r="N15" s="74" t="s">
        <v>837</v>
      </c>
    </row>
    <row r="16" spans="1:21">
      <c r="A16" s="7">
        <v>1</v>
      </c>
      <c r="B16" s="10">
        <v>15</v>
      </c>
      <c r="C16" s="10">
        <v>15</v>
      </c>
      <c r="D16" s="4" t="s">
        <v>129</v>
      </c>
      <c r="E16" s="314">
        <v>29837</v>
      </c>
      <c r="F16" s="4" t="s">
        <v>598</v>
      </c>
      <c r="G16" s="4" t="s">
        <v>598</v>
      </c>
      <c r="I16" s="128" t="s">
        <v>195</v>
      </c>
      <c r="J16" s="128" t="s">
        <v>356</v>
      </c>
      <c r="K16" s="268">
        <v>24</v>
      </c>
      <c r="L16" s="74">
        <v>1</v>
      </c>
      <c r="M16" s="74"/>
      <c r="N16" s="74" t="s">
        <v>837</v>
      </c>
    </row>
    <row r="17" spans="1:14">
      <c r="A17" s="7">
        <v>1</v>
      </c>
      <c r="B17" s="10">
        <v>16</v>
      </c>
      <c r="C17" s="10">
        <v>16</v>
      </c>
      <c r="D17" s="4" t="s">
        <v>3684</v>
      </c>
      <c r="E17" s="314">
        <v>29766</v>
      </c>
      <c r="F17" s="4" t="s">
        <v>354</v>
      </c>
      <c r="G17" s="4" t="s">
        <v>354</v>
      </c>
      <c r="I17" s="128" t="s">
        <v>3574</v>
      </c>
      <c r="J17" s="128" t="s">
        <v>287</v>
      </c>
      <c r="K17" s="268">
        <v>23</v>
      </c>
      <c r="L17" s="74">
        <v>4</v>
      </c>
      <c r="M17" s="74" t="s">
        <v>837</v>
      </c>
      <c r="N17" s="74"/>
    </row>
    <row r="18" spans="1:14">
      <c r="A18" s="7">
        <v>1</v>
      </c>
      <c r="B18" s="10">
        <v>17</v>
      </c>
      <c r="C18" s="10">
        <v>17</v>
      </c>
      <c r="D18" s="4" t="s">
        <v>164</v>
      </c>
      <c r="E18" s="314">
        <v>17859</v>
      </c>
      <c r="F18" s="4" t="s">
        <v>129</v>
      </c>
      <c r="G18" s="4" t="s">
        <v>129</v>
      </c>
      <c r="I18" s="128" t="s">
        <v>1140</v>
      </c>
      <c r="J18" s="128" t="s">
        <v>1141</v>
      </c>
      <c r="K18" s="268">
        <v>28</v>
      </c>
      <c r="L18" s="74">
        <v>1</v>
      </c>
      <c r="M18" s="74"/>
      <c r="N18" s="74" t="s">
        <v>837</v>
      </c>
    </row>
    <row r="19" spans="1:14">
      <c r="A19" s="7">
        <v>1</v>
      </c>
      <c r="B19" s="10">
        <v>18</v>
      </c>
      <c r="C19" s="10">
        <v>18</v>
      </c>
      <c r="D19" s="4" t="s">
        <v>2172</v>
      </c>
      <c r="E19" s="314">
        <v>27534</v>
      </c>
      <c r="F19" s="4" t="s">
        <v>567</v>
      </c>
      <c r="G19" s="4" t="s">
        <v>567</v>
      </c>
      <c r="I19" s="128" t="s">
        <v>3545</v>
      </c>
      <c r="J19" s="128" t="s">
        <v>3546</v>
      </c>
      <c r="K19" s="268">
        <v>24</v>
      </c>
      <c r="L19" s="74">
        <v>4</v>
      </c>
      <c r="M19" s="74" t="s">
        <v>46</v>
      </c>
      <c r="N19" s="74"/>
    </row>
    <row r="20" spans="1:14">
      <c r="A20" s="7">
        <v>1</v>
      </c>
      <c r="B20" s="10">
        <v>19</v>
      </c>
      <c r="C20" s="10">
        <v>19</v>
      </c>
      <c r="D20" s="4" t="s">
        <v>13</v>
      </c>
      <c r="E20" s="314">
        <v>14771</v>
      </c>
      <c r="F20" s="4" t="s">
        <v>567</v>
      </c>
      <c r="G20" s="4" t="s">
        <v>567</v>
      </c>
      <c r="I20" s="128" t="s">
        <v>3</v>
      </c>
      <c r="J20" s="128" t="s">
        <v>122</v>
      </c>
      <c r="K20" s="268">
        <v>32</v>
      </c>
      <c r="L20" s="74">
        <v>1</v>
      </c>
      <c r="M20" s="74"/>
      <c r="N20" s="74" t="s">
        <v>837</v>
      </c>
    </row>
    <row r="21" spans="1:14">
      <c r="A21" s="11">
        <v>1</v>
      </c>
      <c r="B21" s="12">
        <v>20</v>
      </c>
      <c r="C21" s="12">
        <v>20</v>
      </c>
      <c r="D21" s="13" t="s">
        <v>239</v>
      </c>
      <c r="E21" s="315">
        <v>21865</v>
      </c>
      <c r="F21" s="13" t="s">
        <v>213</v>
      </c>
      <c r="G21" s="13" t="s">
        <v>213</v>
      </c>
      <c r="H21" s="13"/>
      <c r="I21" s="137" t="s">
        <v>964</v>
      </c>
      <c r="J21" s="137" t="s">
        <v>824</v>
      </c>
      <c r="K21" s="269">
        <v>23</v>
      </c>
      <c r="L21" s="78">
        <v>2</v>
      </c>
      <c r="M21" s="78" t="s">
        <v>46</v>
      </c>
      <c r="N21" s="78"/>
    </row>
    <row r="22" spans="1:14">
      <c r="A22" s="99" t="s">
        <v>2817</v>
      </c>
      <c r="B22" s="100">
        <v>1</v>
      </c>
      <c r="C22" s="100">
        <v>21</v>
      </c>
      <c r="D22" s="4" t="s">
        <v>609</v>
      </c>
      <c r="E22" s="316">
        <v>19896</v>
      </c>
      <c r="F22" s="49" t="s">
        <v>609</v>
      </c>
      <c r="G22" s="49" t="s">
        <v>609</v>
      </c>
      <c r="H22" s="49"/>
      <c r="I22" s="272" t="s">
        <v>669</v>
      </c>
      <c r="J22" s="272" t="s">
        <v>986</v>
      </c>
      <c r="K22" s="270">
        <v>27</v>
      </c>
      <c r="L22" s="205">
        <v>2</v>
      </c>
      <c r="M22" s="205" t="s">
        <v>837</v>
      </c>
      <c r="N22" s="205"/>
    </row>
    <row r="23" spans="1:14">
      <c r="A23" s="7" t="s">
        <v>2817</v>
      </c>
      <c r="B23" s="10">
        <v>2</v>
      </c>
      <c r="C23" s="10">
        <v>22</v>
      </c>
      <c r="D23" s="4" t="s">
        <v>2170</v>
      </c>
      <c r="E23" s="314">
        <v>26517</v>
      </c>
      <c r="F23" s="4" t="s">
        <v>188</v>
      </c>
      <c r="G23" s="4" t="s">
        <v>188</v>
      </c>
      <c r="I23" s="128" t="s">
        <v>309</v>
      </c>
      <c r="J23" s="128" t="s">
        <v>3531</v>
      </c>
      <c r="K23" s="268">
        <v>21</v>
      </c>
      <c r="L23" s="74">
        <v>5</v>
      </c>
      <c r="M23" s="74" t="s">
        <v>837</v>
      </c>
      <c r="N23" s="74"/>
    </row>
    <row r="24" spans="1:14">
      <c r="A24" s="7" t="s">
        <v>2817</v>
      </c>
      <c r="B24" s="10">
        <v>3</v>
      </c>
      <c r="C24" s="10">
        <v>23</v>
      </c>
      <c r="D24" s="4" t="s">
        <v>188</v>
      </c>
      <c r="E24" s="314">
        <v>21846</v>
      </c>
      <c r="F24" s="4" t="s">
        <v>3328</v>
      </c>
      <c r="G24" s="4" t="s">
        <v>2170</v>
      </c>
      <c r="I24" s="128" t="s">
        <v>2986</v>
      </c>
      <c r="J24" s="128" t="s">
        <v>244</v>
      </c>
      <c r="K24" s="268">
        <v>25</v>
      </c>
      <c r="L24" s="74">
        <v>1</v>
      </c>
      <c r="M24" s="74"/>
      <c r="N24" s="74" t="s">
        <v>46</v>
      </c>
    </row>
    <row r="25" spans="1:14">
      <c r="A25" s="7" t="s">
        <v>2817</v>
      </c>
      <c r="B25" s="10">
        <v>4</v>
      </c>
      <c r="C25" s="10">
        <v>24</v>
      </c>
      <c r="D25" s="4" t="s">
        <v>567</v>
      </c>
      <c r="E25" s="314">
        <v>21853</v>
      </c>
      <c r="F25" s="4" t="s">
        <v>188</v>
      </c>
      <c r="G25" s="4" t="s">
        <v>188</v>
      </c>
      <c r="I25" s="128" t="s">
        <v>2987</v>
      </c>
      <c r="J25" s="128" t="s">
        <v>108</v>
      </c>
      <c r="K25" s="268">
        <v>25</v>
      </c>
      <c r="L25" s="74">
        <v>9</v>
      </c>
      <c r="M25" s="74" t="s">
        <v>46</v>
      </c>
      <c r="N25" s="74"/>
    </row>
    <row r="26" spans="1:14">
      <c r="A26" s="7" t="s">
        <v>2817</v>
      </c>
      <c r="B26" s="10">
        <v>5</v>
      </c>
      <c r="C26" s="10">
        <v>25</v>
      </c>
      <c r="D26" s="4" t="s">
        <v>598</v>
      </c>
      <c r="E26" s="314">
        <v>24968</v>
      </c>
      <c r="F26" s="4" t="s">
        <v>239</v>
      </c>
      <c r="G26" s="4" t="s">
        <v>239</v>
      </c>
      <c r="I26" s="128" t="s">
        <v>306</v>
      </c>
      <c r="J26" s="128" t="s">
        <v>5</v>
      </c>
      <c r="K26" s="268">
        <v>23</v>
      </c>
      <c r="L26" s="74">
        <v>1</v>
      </c>
      <c r="M26" s="74"/>
      <c r="N26" s="74"/>
    </row>
    <row r="27" spans="1:14">
      <c r="A27" s="11" t="s">
        <v>2817</v>
      </c>
      <c r="B27" s="12">
        <v>6</v>
      </c>
      <c r="C27" s="12">
        <v>26</v>
      </c>
      <c r="D27" s="13" t="s">
        <v>2177</v>
      </c>
      <c r="E27" s="315">
        <v>27815</v>
      </c>
      <c r="F27" s="13" t="s">
        <v>17</v>
      </c>
      <c r="G27" s="13" t="s">
        <v>17</v>
      </c>
      <c r="H27" s="13"/>
      <c r="I27" s="137" t="s">
        <v>3563</v>
      </c>
      <c r="J27" s="137" t="s">
        <v>539</v>
      </c>
      <c r="K27" s="269">
        <v>24</v>
      </c>
      <c r="L27" s="78">
        <v>4</v>
      </c>
      <c r="M27" s="78" t="s">
        <v>837</v>
      </c>
      <c r="N27" s="78"/>
    </row>
    <row r="28" spans="1:14">
      <c r="A28" s="7">
        <v>2</v>
      </c>
      <c r="B28" s="10">
        <v>1</v>
      </c>
      <c r="C28" s="10">
        <v>27</v>
      </c>
      <c r="D28" s="4" t="s">
        <v>609</v>
      </c>
      <c r="E28" s="314">
        <v>31757</v>
      </c>
      <c r="F28" s="4" t="s">
        <v>354</v>
      </c>
      <c r="G28" s="4" t="s">
        <v>354</v>
      </c>
      <c r="I28" s="128" t="s">
        <v>195</v>
      </c>
      <c r="J28" s="128" t="s">
        <v>1948</v>
      </c>
      <c r="K28" s="268">
        <v>24</v>
      </c>
      <c r="L28" s="74">
        <v>1</v>
      </c>
      <c r="M28" s="74"/>
      <c r="N28" s="74"/>
    </row>
    <row r="29" spans="1:14">
      <c r="A29" s="7">
        <v>2</v>
      </c>
      <c r="B29" s="10">
        <v>2</v>
      </c>
      <c r="C29" s="10">
        <v>28</v>
      </c>
      <c r="D29" s="4" t="s">
        <v>2170</v>
      </c>
      <c r="E29" s="314">
        <v>30011</v>
      </c>
      <c r="F29" s="4" t="s">
        <v>188</v>
      </c>
      <c r="G29" s="4" t="s">
        <v>188</v>
      </c>
      <c r="I29" s="128" t="s">
        <v>3583</v>
      </c>
      <c r="J29" s="128" t="s">
        <v>331</v>
      </c>
      <c r="K29" s="268">
        <v>23</v>
      </c>
      <c r="L29" s="74"/>
      <c r="M29" s="74" t="s">
        <v>837</v>
      </c>
      <c r="N29" s="74"/>
    </row>
    <row r="30" spans="1:14">
      <c r="A30" s="7">
        <v>2</v>
      </c>
      <c r="B30" s="10">
        <v>3</v>
      </c>
      <c r="C30" s="10">
        <v>29</v>
      </c>
      <c r="D30" s="4" t="s">
        <v>188</v>
      </c>
      <c r="E30" s="314">
        <v>25911</v>
      </c>
      <c r="F30" s="4" t="s">
        <v>17</v>
      </c>
      <c r="G30" s="4" t="s">
        <v>17</v>
      </c>
      <c r="I30" s="128" t="s">
        <v>179</v>
      </c>
      <c r="J30" s="128" t="s">
        <v>3074</v>
      </c>
      <c r="K30" s="268">
        <v>29</v>
      </c>
      <c r="L30" s="74">
        <v>1</v>
      </c>
      <c r="M30" s="74"/>
      <c r="N30" s="74"/>
    </row>
    <row r="31" spans="1:14">
      <c r="A31" s="7">
        <v>2</v>
      </c>
      <c r="B31" s="10">
        <v>4</v>
      </c>
      <c r="C31" s="10">
        <v>30</v>
      </c>
      <c r="D31" s="4" t="s">
        <v>563</v>
      </c>
      <c r="E31" s="314">
        <v>27758</v>
      </c>
      <c r="F31" s="4" t="s">
        <v>2177</v>
      </c>
      <c r="G31" s="4" t="s">
        <v>2177</v>
      </c>
      <c r="I31" s="128" t="s">
        <v>350</v>
      </c>
      <c r="J31" s="128" t="s">
        <v>547</v>
      </c>
      <c r="K31" s="268">
        <v>21</v>
      </c>
      <c r="L31" s="74">
        <v>1</v>
      </c>
      <c r="M31" s="74"/>
      <c r="N31" s="74"/>
    </row>
    <row r="32" spans="1:14">
      <c r="A32" s="7">
        <v>2</v>
      </c>
      <c r="B32" s="10">
        <v>5</v>
      </c>
      <c r="C32" s="10">
        <v>31</v>
      </c>
      <c r="D32" s="4" t="s">
        <v>3724</v>
      </c>
      <c r="E32" s="314">
        <v>24064</v>
      </c>
      <c r="F32" s="4" t="s">
        <v>246</v>
      </c>
      <c r="G32" s="4" t="s">
        <v>246</v>
      </c>
      <c r="I32" s="128" t="s">
        <v>2202</v>
      </c>
      <c r="J32" s="128" t="s">
        <v>3030</v>
      </c>
      <c r="K32" s="268">
        <v>21</v>
      </c>
      <c r="L32" s="74">
        <v>6</v>
      </c>
      <c r="M32" s="74" t="s">
        <v>837</v>
      </c>
      <c r="N32" s="74"/>
    </row>
    <row r="33" spans="1:14">
      <c r="A33" s="7">
        <v>2</v>
      </c>
      <c r="B33" s="10">
        <v>6</v>
      </c>
      <c r="C33" s="10">
        <v>32</v>
      </c>
      <c r="D33" s="4" t="s">
        <v>14</v>
      </c>
      <c r="E33" s="314">
        <v>15145</v>
      </c>
      <c r="F33" s="4" t="s">
        <v>598</v>
      </c>
      <c r="G33" s="4" t="s">
        <v>598</v>
      </c>
      <c r="I33" s="128" t="s">
        <v>1922</v>
      </c>
      <c r="J33" s="128" t="s">
        <v>564</v>
      </c>
      <c r="K33" s="268">
        <v>32</v>
      </c>
      <c r="L33" s="74">
        <v>1</v>
      </c>
      <c r="M33" s="74"/>
      <c r="N33" s="74" t="s">
        <v>837</v>
      </c>
    </row>
    <row r="34" spans="1:14">
      <c r="A34" s="7">
        <v>2</v>
      </c>
      <c r="B34" s="10">
        <v>7</v>
      </c>
      <c r="C34" s="10">
        <v>33</v>
      </c>
      <c r="D34" s="4" t="s">
        <v>3686</v>
      </c>
      <c r="E34" s="314">
        <v>29622</v>
      </c>
      <c r="F34" s="4" t="s">
        <v>563</v>
      </c>
      <c r="G34" s="4" t="s">
        <v>563</v>
      </c>
      <c r="I34" s="128" t="s">
        <v>3570</v>
      </c>
      <c r="J34" s="128" t="s">
        <v>924</v>
      </c>
      <c r="K34" s="268">
        <v>23</v>
      </c>
      <c r="L34" s="74">
        <v>9</v>
      </c>
      <c r="M34" s="74" t="s">
        <v>46</v>
      </c>
      <c r="N34" s="74"/>
    </row>
    <row r="35" spans="1:14">
      <c r="A35" s="7">
        <v>2</v>
      </c>
      <c r="B35" s="10">
        <v>8</v>
      </c>
      <c r="C35" s="10">
        <v>34</v>
      </c>
      <c r="D35" s="4" t="s">
        <v>3681</v>
      </c>
      <c r="E35" s="314">
        <v>22543</v>
      </c>
      <c r="F35" s="4" t="s">
        <v>2178</v>
      </c>
      <c r="G35" s="4" t="s">
        <v>2178</v>
      </c>
      <c r="I35" s="128" t="s">
        <v>301</v>
      </c>
      <c r="J35" s="128" t="s">
        <v>3432</v>
      </c>
      <c r="K35" s="268">
        <v>22</v>
      </c>
      <c r="L35" s="74">
        <v>1</v>
      </c>
      <c r="M35" s="74"/>
      <c r="N35" s="74"/>
    </row>
    <row r="36" spans="1:14">
      <c r="A36" s="7">
        <v>2</v>
      </c>
      <c r="B36" s="10">
        <v>9</v>
      </c>
      <c r="C36" s="10">
        <v>35</v>
      </c>
      <c r="D36" s="4" t="s">
        <v>18</v>
      </c>
      <c r="E36" s="314">
        <v>19956</v>
      </c>
      <c r="F36" s="4" t="s">
        <v>18</v>
      </c>
      <c r="G36" s="4" t="s">
        <v>18</v>
      </c>
      <c r="I36" s="128" t="s">
        <v>1823</v>
      </c>
      <c r="J36" s="128" t="s">
        <v>1824</v>
      </c>
      <c r="K36" s="268">
        <v>25</v>
      </c>
      <c r="L36" s="74">
        <v>8</v>
      </c>
      <c r="M36" s="74" t="s">
        <v>46</v>
      </c>
      <c r="N36" s="74"/>
    </row>
    <row r="37" spans="1:14">
      <c r="A37" s="7">
        <v>2</v>
      </c>
      <c r="B37" s="10">
        <v>10</v>
      </c>
      <c r="C37" s="10">
        <v>36</v>
      </c>
      <c r="D37" s="4" t="s">
        <v>3685</v>
      </c>
      <c r="E37" s="314">
        <v>29911</v>
      </c>
      <c r="F37" s="4" t="s">
        <v>188</v>
      </c>
      <c r="G37" s="4" t="s">
        <v>188</v>
      </c>
      <c r="I37" s="128" t="s">
        <v>2433</v>
      </c>
      <c r="J37" s="128" t="s">
        <v>136</v>
      </c>
      <c r="K37" s="268">
        <v>24</v>
      </c>
      <c r="L37" s="74">
        <v>1</v>
      </c>
      <c r="M37" s="74"/>
      <c r="N37" s="74"/>
    </row>
    <row r="38" spans="1:14">
      <c r="A38" s="7">
        <v>2</v>
      </c>
      <c r="B38" s="10">
        <v>11</v>
      </c>
      <c r="C38" s="10">
        <v>37</v>
      </c>
      <c r="D38" s="4" t="s">
        <v>276</v>
      </c>
      <c r="E38" s="314">
        <v>29960</v>
      </c>
      <c r="F38" s="4" t="s">
        <v>555</v>
      </c>
      <c r="G38" s="4" t="s">
        <v>555</v>
      </c>
      <c r="I38" s="128" t="s">
        <v>3580</v>
      </c>
      <c r="J38" s="128" t="s">
        <v>271</v>
      </c>
      <c r="K38" s="268">
        <v>20</v>
      </c>
      <c r="L38" s="74">
        <v>1</v>
      </c>
      <c r="M38" s="74"/>
      <c r="N38" s="74"/>
    </row>
    <row r="39" spans="1:14">
      <c r="A39" s="7">
        <v>2</v>
      </c>
      <c r="B39" s="10">
        <v>12</v>
      </c>
      <c r="C39" s="10">
        <v>38</v>
      </c>
      <c r="D39" s="4" t="s">
        <v>29</v>
      </c>
      <c r="E39" s="314">
        <v>25327</v>
      </c>
      <c r="F39" s="4" t="s">
        <v>563</v>
      </c>
      <c r="G39" s="4" t="s">
        <v>563</v>
      </c>
      <c r="I39" s="128" t="s">
        <v>3477</v>
      </c>
      <c r="J39" s="128" t="s">
        <v>3478</v>
      </c>
      <c r="K39" s="268">
        <v>23</v>
      </c>
      <c r="L39" s="74">
        <v>1</v>
      </c>
      <c r="M39" s="74"/>
      <c r="N39" s="74"/>
    </row>
    <row r="40" spans="1:14">
      <c r="A40" s="7">
        <v>2</v>
      </c>
      <c r="B40" s="10">
        <v>13</v>
      </c>
      <c r="C40" s="10">
        <v>39</v>
      </c>
      <c r="D40" s="4" t="s">
        <v>3721</v>
      </c>
      <c r="E40" s="314">
        <v>16442</v>
      </c>
      <c r="F40" s="4" t="s">
        <v>17</v>
      </c>
      <c r="G40" s="4" t="s">
        <v>17</v>
      </c>
      <c r="I40" s="128" t="s">
        <v>1219</v>
      </c>
      <c r="J40" s="128" t="s">
        <v>549</v>
      </c>
      <c r="K40" s="268">
        <v>29</v>
      </c>
      <c r="L40" s="74">
        <v>3</v>
      </c>
      <c r="M40" s="74" t="s">
        <v>46</v>
      </c>
      <c r="N40" s="74"/>
    </row>
    <row r="41" spans="1:14">
      <c r="A41" s="7">
        <v>2</v>
      </c>
      <c r="B41" s="10">
        <v>14</v>
      </c>
      <c r="C41" s="10">
        <v>40</v>
      </c>
      <c r="D41" s="4" t="s">
        <v>598</v>
      </c>
      <c r="E41" s="314">
        <v>27647</v>
      </c>
      <c r="F41" s="4" t="s">
        <v>16</v>
      </c>
      <c r="G41" s="4" t="s">
        <v>16</v>
      </c>
      <c r="I41" s="128" t="s">
        <v>3555</v>
      </c>
      <c r="J41" s="128" t="s">
        <v>110</v>
      </c>
      <c r="K41" s="268">
        <v>22</v>
      </c>
      <c r="L41" s="74">
        <v>6</v>
      </c>
      <c r="M41" s="74" t="s">
        <v>837</v>
      </c>
      <c r="N41" s="74"/>
    </row>
    <row r="42" spans="1:14">
      <c r="A42" s="7">
        <v>2</v>
      </c>
      <c r="B42" s="10">
        <v>15</v>
      </c>
      <c r="C42" s="10">
        <v>41</v>
      </c>
      <c r="D42" s="4" t="s">
        <v>129</v>
      </c>
      <c r="E42" s="314">
        <v>30279</v>
      </c>
      <c r="F42" s="4" t="s">
        <v>598</v>
      </c>
      <c r="G42" s="4" t="s">
        <v>598</v>
      </c>
      <c r="I42" s="128" t="s">
        <v>3587</v>
      </c>
      <c r="J42" s="128" t="s">
        <v>577</v>
      </c>
      <c r="K42" s="268">
        <v>23</v>
      </c>
      <c r="L42" s="74">
        <v>1</v>
      </c>
      <c r="M42" s="74"/>
      <c r="N42" s="74"/>
    </row>
    <row r="43" spans="1:14">
      <c r="A43" s="7">
        <v>2</v>
      </c>
      <c r="B43" s="10">
        <v>16</v>
      </c>
      <c r="C43" s="10">
        <v>42</v>
      </c>
      <c r="D43" s="4" t="s">
        <v>3687</v>
      </c>
      <c r="E43" s="314">
        <v>7048</v>
      </c>
      <c r="F43" s="4" t="s">
        <v>188</v>
      </c>
      <c r="G43" s="4" t="s">
        <v>188</v>
      </c>
      <c r="I43" s="128" t="s">
        <v>566</v>
      </c>
      <c r="J43" s="128" t="s">
        <v>245</v>
      </c>
      <c r="K43" s="268">
        <v>33</v>
      </c>
      <c r="L43" s="74">
        <v>1</v>
      </c>
      <c r="M43" s="74"/>
      <c r="N43" s="74"/>
    </row>
    <row r="44" spans="1:14">
      <c r="A44" s="7">
        <v>2</v>
      </c>
      <c r="B44" s="10">
        <v>17</v>
      </c>
      <c r="C44" s="10">
        <v>43</v>
      </c>
      <c r="D44" s="4" t="s">
        <v>3727</v>
      </c>
      <c r="E44" s="314">
        <v>27782</v>
      </c>
      <c r="F44" s="4" t="s">
        <v>45</v>
      </c>
      <c r="G44" s="4" t="s">
        <v>1121</v>
      </c>
      <c r="I44" s="128" t="s">
        <v>3562</v>
      </c>
      <c r="J44" s="128" t="s">
        <v>544</v>
      </c>
      <c r="K44" s="268">
        <v>24</v>
      </c>
      <c r="L44" s="74">
        <v>1</v>
      </c>
      <c r="M44" s="74"/>
      <c r="N44" s="74"/>
    </row>
    <row r="45" spans="1:14">
      <c r="A45" s="7">
        <v>2</v>
      </c>
      <c r="B45" s="10">
        <v>18</v>
      </c>
      <c r="C45" s="10">
        <v>44</v>
      </c>
      <c r="D45" s="4" t="s">
        <v>2172</v>
      </c>
      <c r="E45" s="314">
        <v>26231</v>
      </c>
      <c r="F45" s="4" t="s">
        <v>239</v>
      </c>
      <c r="G45" s="4" t="s">
        <v>239</v>
      </c>
      <c r="I45" s="128" t="s">
        <v>3085</v>
      </c>
      <c r="J45" s="128" t="s">
        <v>571</v>
      </c>
      <c r="K45" s="271">
        <v>27</v>
      </c>
      <c r="L45" s="74">
        <v>1</v>
      </c>
      <c r="M45" s="74"/>
      <c r="N45" s="74"/>
    </row>
    <row r="46" spans="1:14">
      <c r="A46" s="7">
        <v>2</v>
      </c>
      <c r="B46" s="10">
        <v>19</v>
      </c>
      <c r="C46" s="10">
        <v>45</v>
      </c>
      <c r="D46" s="4" t="s">
        <v>13</v>
      </c>
      <c r="E46" s="314">
        <v>12857</v>
      </c>
      <c r="F46" s="4" t="s">
        <v>2178</v>
      </c>
      <c r="G46" s="4" t="s">
        <v>2178</v>
      </c>
      <c r="I46" s="128" t="s">
        <v>910</v>
      </c>
      <c r="J46" s="128" t="s">
        <v>321</v>
      </c>
      <c r="K46" s="268">
        <v>32</v>
      </c>
      <c r="L46" s="74">
        <v>1</v>
      </c>
      <c r="M46" s="74"/>
      <c r="N46" s="74" t="s">
        <v>837</v>
      </c>
    </row>
    <row r="47" spans="1:14">
      <c r="A47" s="11">
        <v>2</v>
      </c>
      <c r="B47" s="12">
        <v>20</v>
      </c>
      <c r="C47" s="12">
        <v>46</v>
      </c>
      <c r="D47" s="13" t="s">
        <v>239</v>
      </c>
      <c r="E47" s="315">
        <v>23800</v>
      </c>
      <c r="F47" s="13" t="s">
        <v>239</v>
      </c>
      <c r="G47" s="13" t="s">
        <v>239</v>
      </c>
      <c r="H47" s="13"/>
      <c r="I47" s="137" t="s">
        <v>644</v>
      </c>
      <c r="J47" s="137" t="s">
        <v>323</v>
      </c>
      <c r="K47" s="269">
        <v>23</v>
      </c>
      <c r="L47" s="78">
        <v>8</v>
      </c>
      <c r="M47" s="78" t="s">
        <v>46</v>
      </c>
      <c r="N47" s="78"/>
    </row>
    <row r="48" spans="1:14">
      <c r="A48" s="99" t="s">
        <v>2043</v>
      </c>
      <c r="B48" s="100">
        <v>1</v>
      </c>
      <c r="C48" s="100">
        <v>47</v>
      </c>
      <c r="D48" s="4" t="s">
        <v>609</v>
      </c>
      <c r="E48" s="316">
        <v>29839</v>
      </c>
      <c r="F48" s="49" t="s">
        <v>15</v>
      </c>
      <c r="G48" s="49" t="s">
        <v>15</v>
      </c>
      <c r="H48" s="49"/>
      <c r="I48" s="272" t="s">
        <v>3576</v>
      </c>
      <c r="J48" s="272" t="s">
        <v>3577</v>
      </c>
      <c r="K48" s="270">
        <v>23</v>
      </c>
      <c r="L48" s="205">
        <v>1</v>
      </c>
      <c r="M48" s="205"/>
      <c r="N48" s="205"/>
    </row>
    <row r="49" spans="1:14">
      <c r="A49" s="7" t="s">
        <v>2043</v>
      </c>
      <c r="B49" s="10">
        <v>2</v>
      </c>
      <c r="C49" s="10">
        <v>48</v>
      </c>
      <c r="D49" s="4" t="s">
        <v>2170</v>
      </c>
      <c r="E49" s="314">
        <v>23565</v>
      </c>
      <c r="F49" s="4" t="s">
        <v>470</v>
      </c>
      <c r="G49" s="4" t="s">
        <v>470</v>
      </c>
      <c r="I49" s="128" t="s">
        <v>3446</v>
      </c>
      <c r="J49" s="128" t="s">
        <v>262</v>
      </c>
      <c r="K49" s="268">
        <v>24</v>
      </c>
      <c r="L49" s="74">
        <v>4</v>
      </c>
      <c r="M49" s="74" t="s">
        <v>837</v>
      </c>
      <c r="N49" s="74"/>
    </row>
    <row r="50" spans="1:14">
      <c r="A50" s="7" t="s">
        <v>2043</v>
      </c>
      <c r="B50" s="10">
        <v>3</v>
      </c>
      <c r="C50" s="10">
        <v>49</v>
      </c>
      <c r="D50" s="4" t="s">
        <v>188</v>
      </c>
      <c r="E50" s="314">
        <v>25679</v>
      </c>
      <c r="F50" s="4" t="s">
        <v>2178</v>
      </c>
      <c r="G50" s="4" t="s">
        <v>2178</v>
      </c>
      <c r="I50" s="128" t="s">
        <v>275</v>
      </c>
      <c r="J50" s="128" t="s">
        <v>105</v>
      </c>
      <c r="K50" s="268">
        <v>25</v>
      </c>
      <c r="L50" s="74">
        <v>1</v>
      </c>
      <c r="M50" s="74"/>
      <c r="N50" s="74"/>
    </row>
    <row r="51" spans="1:14">
      <c r="A51" s="7" t="s">
        <v>2043</v>
      </c>
      <c r="B51" s="10">
        <v>4</v>
      </c>
      <c r="C51" s="10">
        <v>50</v>
      </c>
      <c r="D51" s="4" t="s">
        <v>15</v>
      </c>
      <c r="E51" s="314">
        <v>22715</v>
      </c>
      <c r="F51" s="4" t="s">
        <v>2170</v>
      </c>
      <c r="G51" s="4" t="s">
        <v>2170</v>
      </c>
      <c r="I51" s="128" t="s">
        <v>528</v>
      </c>
      <c r="J51" s="128" t="s">
        <v>653</v>
      </c>
      <c r="K51" s="268">
        <v>23</v>
      </c>
      <c r="L51" s="74">
        <v>5</v>
      </c>
      <c r="M51" s="74" t="s">
        <v>837</v>
      </c>
      <c r="N51" s="74"/>
    </row>
    <row r="52" spans="1:14">
      <c r="A52" s="7" t="s">
        <v>2043</v>
      </c>
      <c r="B52" s="10">
        <v>5</v>
      </c>
      <c r="C52" s="10">
        <v>51</v>
      </c>
      <c r="D52" s="4" t="s">
        <v>567</v>
      </c>
      <c r="E52" s="314">
        <v>31347</v>
      </c>
      <c r="F52" s="4" t="s">
        <v>18</v>
      </c>
      <c r="G52" s="4" t="s">
        <v>18</v>
      </c>
      <c r="I52" s="128" t="s">
        <v>3590</v>
      </c>
      <c r="J52" s="128" t="s">
        <v>174</v>
      </c>
      <c r="K52" s="268">
        <v>22</v>
      </c>
      <c r="L52" s="74">
        <v>6</v>
      </c>
      <c r="M52" s="74" t="s">
        <v>837</v>
      </c>
      <c r="N52" s="74"/>
    </row>
    <row r="53" spans="1:14">
      <c r="A53" s="7" t="s">
        <v>2043</v>
      </c>
      <c r="B53" s="10">
        <v>6</v>
      </c>
      <c r="C53" s="10">
        <v>52</v>
      </c>
      <c r="D53" s="4" t="s">
        <v>598</v>
      </c>
      <c r="E53" s="314">
        <v>25332</v>
      </c>
      <c r="F53" s="4" t="s">
        <v>438</v>
      </c>
      <c r="G53" s="4" t="s">
        <v>438</v>
      </c>
      <c r="I53" s="128" t="s">
        <v>3452</v>
      </c>
      <c r="J53" s="128" t="s">
        <v>3479</v>
      </c>
      <c r="K53" s="268">
        <v>23</v>
      </c>
      <c r="L53" s="74">
        <v>2</v>
      </c>
      <c r="M53" s="74" t="s">
        <v>2545</v>
      </c>
      <c r="N53" s="74"/>
    </row>
    <row r="54" spans="1:14">
      <c r="A54" s="11" t="s">
        <v>2043</v>
      </c>
      <c r="B54" s="12">
        <v>7</v>
      </c>
      <c r="C54" s="12">
        <v>53</v>
      </c>
      <c r="D54" s="13" t="s">
        <v>2177</v>
      </c>
      <c r="E54" s="315">
        <v>20778</v>
      </c>
      <c r="F54" s="13" t="s">
        <v>13</v>
      </c>
      <c r="G54" s="13" t="s">
        <v>13</v>
      </c>
      <c r="H54" s="13"/>
      <c r="I54" s="137" t="s">
        <v>615</v>
      </c>
      <c r="J54" s="137" t="s">
        <v>2457</v>
      </c>
      <c r="K54" s="269">
        <v>26</v>
      </c>
      <c r="L54" s="78">
        <v>1</v>
      </c>
      <c r="M54" s="78"/>
      <c r="N54" s="78" t="s">
        <v>46</v>
      </c>
    </row>
    <row r="55" spans="1:14">
      <c r="A55" s="7">
        <v>3</v>
      </c>
      <c r="B55" s="10">
        <v>1</v>
      </c>
      <c r="C55" s="10">
        <v>54</v>
      </c>
      <c r="D55" s="4" t="s">
        <v>239</v>
      </c>
      <c r="E55" s="314">
        <v>31837</v>
      </c>
      <c r="F55" s="4" t="s">
        <v>609</v>
      </c>
      <c r="G55" s="4" t="s">
        <v>609</v>
      </c>
      <c r="I55" s="128" t="s">
        <v>3593</v>
      </c>
      <c r="J55" s="128" t="s">
        <v>3594</v>
      </c>
      <c r="K55" s="268">
        <v>29</v>
      </c>
      <c r="L55" s="74">
        <v>7</v>
      </c>
      <c r="M55" s="74" t="s">
        <v>46</v>
      </c>
      <c r="N55" s="74"/>
    </row>
    <row r="56" spans="1:14">
      <c r="A56" s="7">
        <v>3</v>
      </c>
      <c r="B56" s="10">
        <v>2</v>
      </c>
      <c r="C56" s="10">
        <v>55</v>
      </c>
      <c r="D56" s="4" t="s">
        <v>13</v>
      </c>
      <c r="E56" s="314">
        <v>13757</v>
      </c>
      <c r="F56" s="4" t="s">
        <v>15</v>
      </c>
      <c r="G56" s="4" t="s">
        <v>15</v>
      </c>
      <c r="I56" s="128" t="s">
        <v>288</v>
      </c>
      <c r="J56" s="128" t="s">
        <v>545</v>
      </c>
      <c r="K56" s="268">
        <v>32</v>
      </c>
      <c r="L56" s="74">
        <v>7</v>
      </c>
      <c r="M56" s="74" t="s">
        <v>837</v>
      </c>
      <c r="N56" s="74"/>
    </row>
    <row r="57" spans="1:14">
      <c r="A57" s="7">
        <v>3</v>
      </c>
      <c r="B57" s="10">
        <v>3</v>
      </c>
      <c r="C57" s="10">
        <v>56</v>
      </c>
      <c r="D57" s="4" t="s">
        <v>2172</v>
      </c>
      <c r="E57" s="314">
        <v>15042</v>
      </c>
      <c r="F57" s="4" t="s">
        <v>470</v>
      </c>
      <c r="G57" s="4" t="s">
        <v>470</v>
      </c>
      <c r="I57" s="128" t="s">
        <v>1112</v>
      </c>
      <c r="J57" s="128" t="s">
        <v>175</v>
      </c>
      <c r="K57" s="268">
        <v>31</v>
      </c>
      <c r="L57" s="74">
        <v>1</v>
      </c>
      <c r="M57" s="74"/>
      <c r="N57" s="74" t="s">
        <v>46</v>
      </c>
    </row>
    <row r="58" spans="1:14">
      <c r="A58" s="7">
        <v>3</v>
      </c>
      <c r="B58" s="10">
        <v>4</v>
      </c>
      <c r="C58" s="10">
        <v>57</v>
      </c>
      <c r="D58" s="4" t="s">
        <v>164</v>
      </c>
      <c r="E58" s="314">
        <v>22563</v>
      </c>
      <c r="F58" s="4" t="s">
        <v>213</v>
      </c>
      <c r="G58" s="4" t="s">
        <v>213</v>
      </c>
      <c r="I58" s="128" t="s">
        <v>3013</v>
      </c>
      <c r="J58" s="128" t="s">
        <v>86</v>
      </c>
      <c r="K58" s="268">
        <v>23</v>
      </c>
      <c r="L58" s="74">
        <v>6</v>
      </c>
      <c r="M58" s="74" t="s">
        <v>837</v>
      </c>
      <c r="N58" s="74"/>
    </row>
    <row r="59" spans="1:14">
      <c r="A59" s="7">
        <v>3</v>
      </c>
      <c r="B59" s="10">
        <v>5</v>
      </c>
      <c r="C59" s="10">
        <v>58</v>
      </c>
      <c r="D59" s="4" t="s">
        <v>2177</v>
      </c>
      <c r="E59" s="314">
        <v>19261</v>
      </c>
      <c r="F59" s="4" t="s">
        <v>16</v>
      </c>
      <c r="G59" s="4" t="s">
        <v>16</v>
      </c>
      <c r="I59" s="128" t="s">
        <v>543</v>
      </c>
      <c r="J59" s="128" t="s">
        <v>557</v>
      </c>
      <c r="K59" s="268">
        <v>28</v>
      </c>
      <c r="L59" s="74">
        <v>1</v>
      </c>
      <c r="M59" s="74"/>
      <c r="N59" s="74"/>
    </row>
    <row r="60" spans="1:14">
      <c r="A60" s="7">
        <v>3</v>
      </c>
      <c r="B60" s="10">
        <v>6</v>
      </c>
      <c r="C60" s="10">
        <v>59</v>
      </c>
      <c r="D60" s="4" t="s">
        <v>129</v>
      </c>
      <c r="E60" s="314">
        <v>25479</v>
      </c>
      <c r="F60" s="4" t="s">
        <v>246</v>
      </c>
      <c r="G60" s="4" t="s">
        <v>246</v>
      </c>
      <c r="I60" s="128" t="s">
        <v>1686</v>
      </c>
      <c r="J60" s="128" t="s">
        <v>3486</v>
      </c>
      <c r="K60" s="268">
        <v>25</v>
      </c>
      <c r="L60" s="74">
        <v>8</v>
      </c>
      <c r="M60" s="74" t="s">
        <v>837</v>
      </c>
      <c r="N60" s="74"/>
    </row>
    <row r="61" spans="1:14">
      <c r="A61" s="7">
        <v>3</v>
      </c>
      <c r="B61" s="10">
        <v>7</v>
      </c>
      <c r="C61" s="10">
        <v>60</v>
      </c>
      <c r="D61" s="4" t="s">
        <v>598</v>
      </c>
      <c r="E61" s="314">
        <v>25463</v>
      </c>
      <c r="F61" s="4" t="s">
        <v>188</v>
      </c>
      <c r="G61" s="4" t="s">
        <v>188</v>
      </c>
      <c r="I61" s="128" t="s">
        <v>3485</v>
      </c>
      <c r="J61" s="128" t="s">
        <v>544</v>
      </c>
      <c r="K61" s="268">
        <v>25</v>
      </c>
      <c r="L61" s="74">
        <v>1</v>
      </c>
      <c r="M61" s="74"/>
      <c r="N61" s="74"/>
    </row>
    <row r="62" spans="1:14">
      <c r="A62" s="7">
        <v>3</v>
      </c>
      <c r="B62" s="10">
        <v>8</v>
      </c>
      <c r="C62" s="10">
        <v>61</v>
      </c>
      <c r="D62" s="4" t="s">
        <v>555</v>
      </c>
      <c r="E62" s="314">
        <v>16350</v>
      </c>
      <c r="F62" s="4" t="s">
        <v>438</v>
      </c>
      <c r="G62" s="4" t="s">
        <v>438</v>
      </c>
      <c r="I62" s="128" t="s">
        <v>1633</v>
      </c>
      <c r="J62" s="128" t="s">
        <v>549</v>
      </c>
      <c r="K62" s="268">
        <v>29</v>
      </c>
      <c r="L62" s="74">
        <v>1</v>
      </c>
      <c r="M62" s="74"/>
      <c r="N62" s="74" t="s">
        <v>46</v>
      </c>
    </row>
    <row r="63" spans="1:14">
      <c r="A63" s="7">
        <v>3</v>
      </c>
      <c r="B63" s="10">
        <v>9</v>
      </c>
      <c r="C63" s="10">
        <v>62</v>
      </c>
      <c r="D63" s="4" t="s">
        <v>29</v>
      </c>
      <c r="E63" s="314">
        <v>6398</v>
      </c>
      <c r="F63" s="4" t="s">
        <v>354</v>
      </c>
      <c r="G63" s="4" t="s">
        <v>354</v>
      </c>
      <c r="I63" s="128" t="s">
        <v>88</v>
      </c>
      <c r="J63" s="128" t="s">
        <v>551</v>
      </c>
      <c r="K63" s="268">
        <v>33</v>
      </c>
      <c r="L63" s="74">
        <v>1</v>
      </c>
      <c r="M63" s="74"/>
      <c r="N63" s="74" t="s">
        <v>837</v>
      </c>
    </row>
    <row r="64" spans="1:14">
      <c r="A64" s="7">
        <v>3</v>
      </c>
      <c r="B64" s="10">
        <v>10</v>
      </c>
      <c r="C64" s="10">
        <v>63</v>
      </c>
      <c r="D64" s="4" t="s">
        <v>276</v>
      </c>
      <c r="E64" s="314">
        <v>4940</v>
      </c>
      <c r="F64" s="4" t="s">
        <v>15</v>
      </c>
      <c r="G64" s="4" t="s">
        <v>15</v>
      </c>
      <c r="I64" s="128" t="s">
        <v>605</v>
      </c>
      <c r="J64" s="128" t="s">
        <v>523</v>
      </c>
      <c r="K64" s="268">
        <v>33</v>
      </c>
      <c r="L64" s="74">
        <v>9</v>
      </c>
      <c r="M64" s="74" t="s">
        <v>46</v>
      </c>
      <c r="N64" s="74"/>
    </row>
    <row r="65" spans="1:14">
      <c r="A65" s="7">
        <v>3</v>
      </c>
      <c r="B65" s="10">
        <v>11</v>
      </c>
      <c r="C65" s="10">
        <v>64</v>
      </c>
      <c r="D65" s="4" t="s">
        <v>567</v>
      </c>
      <c r="E65" s="314">
        <v>25385</v>
      </c>
      <c r="F65" s="4" t="s">
        <v>2178</v>
      </c>
      <c r="G65" s="4" t="s">
        <v>2178</v>
      </c>
      <c r="I65" s="128" t="s">
        <v>1867</v>
      </c>
      <c r="J65" s="128" t="s">
        <v>260</v>
      </c>
      <c r="K65" s="268">
        <v>27</v>
      </c>
      <c r="L65" s="74">
        <v>1</v>
      </c>
      <c r="M65" s="74"/>
      <c r="N65" s="74" t="s">
        <v>837</v>
      </c>
    </row>
    <row r="66" spans="1:14">
      <c r="A66" s="7">
        <v>3</v>
      </c>
      <c r="B66" s="10">
        <v>12</v>
      </c>
      <c r="C66" s="10">
        <v>65</v>
      </c>
      <c r="D66" s="4" t="s">
        <v>18</v>
      </c>
      <c r="E66" s="314">
        <v>21101</v>
      </c>
      <c r="F66" s="4" t="s">
        <v>438</v>
      </c>
      <c r="G66" s="4" t="s">
        <v>438</v>
      </c>
      <c r="I66" s="128" t="s">
        <v>2590</v>
      </c>
      <c r="J66" s="128" t="s">
        <v>2591</v>
      </c>
      <c r="K66" s="268">
        <v>27</v>
      </c>
      <c r="L66" s="74">
        <v>1</v>
      </c>
      <c r="M66" s="74"/>
      <c r="N66" s="74" t="s">
        <v>837</v>
      </c>
    </row>
    <row r="67" spans="1:14">
      <c r="A67" s="7">
        <v>3</v>
      </c>
      <c r="B67" s="10">
        <v>13</v>
      </c>
      <c r="C67" s="10">
        <v>66</v>
      </c>
      <c r="D67" s="4" t="s">
        <v>15</v>
      </c>
      <c r="E67" s="314">
        <v>25805</v>
      </c>
      <c r="F67" s="4" t="s">
        <v>2177</v>
      </c>
      <c r="G67" s="4" t="s">
        <v>2177</v>
      </c>
      <c r="I67" s="128" t="s">
        <v>3502</v>
      </c>
      <c r="J67" s="128" t="s">
        <v>208</v>
      </c>
      <c r="K67" s="268">
        <v>25</v>
      </c>
      <c r="L67" s="74">
        <v>2</v>
      </c>
      <c r="M67" s="74" t="s">
        <v>46</v>
      </c>
      <c r="N67" s="74"/>
    </row>
    <row r="68" spans="1:14">
      <c r="A68" s="7">
        <v>3</v>
      </c>
      <c r="B68" s="10">
        <v>14</v>
      </c>
      <c r="C68" s="10">
        <v>67</v>
      </c>
      <c r="D68" s="4" t="s">
        <v>16</v>
      </c>
      <c r="E68" s="314">
        <v>12856</v>
      </c>
      <c r="F68" s="4" t="s">
        <v>470</v>
      </c>
      <c r="G68" s="4" t="s">
        <v>470</v>
      </c>
      <c r="I68" s="128" t="s">
        <v>472</v>
      </c>
      <c r="J68" s="128" t="s">
        <v>112</v>
      </c>
      <c r="K68" s="268">
        <v>33</v>
      </c>
      <c r="L68" s="74">
        <v>9</v>
      </c>
      <c r="M68" s="74" t="s">
        <v>837</v>
      </c>
      <c r="N68" s="74"/>
    </row>
    <row r="69" spans="1:14">
      <c r="A69" s="7">
        <v>3</v>
      </c>
      <c r="B69" s="10">
        <v>15</v>
      </c>
      <c r="C69" s="10">
        <v>68</v>
      </c>
      <c r="D69" s="4" t="s">
        <v>14</v>
      </c>
      <c r="E69" s="314">
        <v>19618</v>
      </c>
      <c r="F69" s="4" t="s">
        <v>3328</v>
      </c>
      <c r="G69" s="4" t="s">
        <v>470</v>
      </c>
      <c r="I69" s="128" t="s">
        <v>330</v>
      </c>
      <c r="J69" s="128" t="s">
        <v>539</v>
      </c>
      <c r="K69" s="268">
        <v>26</v>
      </c>
      <c r="L69" s="74">
        <v>1</v>
      </c>
      <c r="M69" s="74"/>
      <c r="N69" s="74" t="s">
        <v>837</v>
      </c>
    </row>
    <row r="70" spans="1:14">
      <c r="A70" s="7">
        <v>3</v>
      </c>
      <c r="B70" s="10">
        <v>16</v>
      </c>
      <c r="C70" s="10">
        <v>69</v>
      </c>
      <c r="D70" s="4" t="s">
        <v>17</v>
      </c>
      <c r="E70" s="314">
        <v>13594</v>
      </c>
      <c r="F70" s="4" t="s">
        <v>3328</v>
      </c>
      <c r="G70" s="4" t="s">
        <v>2178</v>
      </c>
      <c r="I70" s="128" t="s">
        <v>671</v>
      </c>
      <c r="J70" s="128" t="s">
        <v>221</v>
      </c>
      <c r="K70" s="268">
        <v>30</v>
      </c>
      <c r="L70" s="74">
        <v>1</v>
      </c>
      <c r="M70" s="74"/>
      <c r="N70" s="74" t="s">
        <v>837</v>
      </c>
    </row>
    <row r="71" spans="1:14">
      <c r="A71" s="7">
        <v>3</v>
      </c>
      <c r="B71" s="10">
        <v>17</v>
      </c>
      <c r="C71" s="10">
        <v>70</v>
      </c>
      <c r="D71" s="4" t="s">
        <v>563</v>
      </c>
      <c r="E71" s="314">
        <v>22186</v>
      </c>
      <c r="F71" s="4" t="s">
        <v>563</v>
      </c>
      <c r="G71" s="4" t="s">
        <v>563</v>
      </c>
      <c r="I71" s="128" t="s">
        <v>3426</v>
      </c>
      <c r="J71" s="128" t="s">
        <v>702</v>
      </c>
      <c r="K71" s="268">
        <v>23</v>
      </c>
      <c r="L71" s="74">
        <v>4</v>
      </c>
      <c r="M71" s="74" t="s">
        <v>46</v>
      </c>
      <c r="N71" s="74"/>
    </row>
    <row r="72" spans="1:14">
      <c r="A72" s="7">
        <v>3</v>
      </c>
      <c r="B72" s="10">
        <v>18</v>
      </c>
      <c r="C72" s="10">
        <v>71</v>
      </c>
      <c r="D72" s="4" t="s">
        <v>188</v>
      </c>
      <c r="E72" s="314">
        <v>14854</v>
      </c>
      <c r="F72" s="4" t="s">
        <v>2177</v>
      </c>
      <c r="G72" s="4" t="s">
        <v>2177</v>
      </c>
      <c r="I72" s="128" t="s">
        <v>1272</v>
      </c>
      <c r="J72" s="128" t="s">
        <v>546</v>
      </c>
      <c r="K72" s="268">
        <v>32</v>
      </c>
      <c r="L72" s="74">
        <v>8</v>
      </c>
      <c r="M72" s="74" t="s">
        <v>46</v>
      </c>
      <c r="N72" s="74"/>
    </row>
    <row r="73" spans="1:14">
      <c r="A73" s="7">
        <v>3</v>
      </c>
      <c r="B73" s="10">
        <v>19</v>
      </c>
      <c r="C73" s="10">
        <v>72</v>
      </c>
      <c r="D73" s="4" t="s">
        <v>2170</v>
      </c>
      <c r="E73" s="314">
        <v>29591</v>
      </c>
      <c r="F73" s="4" t="s">
        <v>17</v>
      </c>
      <c r="G73" s="4" t="s">
        <v>17</v>
      </c>
      <c r="I73" s="128" t="s">
        <v>3569</v>
      </c>
      <c r="J73" s="128" t="s">
        <v>2408</v>
      </c>
      <c r="K73" s="268">
        <v>23</v>
      </c>
      <c r="L73" s="74">
        <v>8</v>
      </c>
      <c r="M73" s="74" t="s">
        <v>46</v>
      </c>
      <c r="N73" s="74"/>
    </row>
    <row r="74" spans="1:14">
      <c r="A74" s="11">
        <v>3</v>
      </c>
      <c r="B74" s="12">
        <v>20</v>
      </c>
      <c r="C74" s="12">
        <v>73</v>
      </c>
      <c r="D74" s="13" t="s">
        <v>609</v>
      </c>
      <c r="E74" s="315">
        <v>27562</v>
      </c>
      <c r="F74" s="13" t="s">
        <v>16</v>
      </c>
      <c r="G74" s="13" t="s">
        <v>16</v>
      </c>
      <c r="H74" s="13"/>
      <c r="I74" s="137" t="s">
        <v>2395</v>
      </c>
      <c r="J74" s="137" t="s">
        <v>595</v>
      </c>
      <c r="K74" s="269">
        <v>23</v>
      </c>
      <c r="L74" s="78">
        <v>2</v>
      </c>
      <c r="M74" s="78" t="s">
        <v>46</v>
      </c>
      <c r="N74" s="78"/>
    </row>
    <row r="75" spans="1:14">
      <c r="A75" s="7">
        <v>4</v>
      </c>
      <c r="B75" s="10">
        <v>1</v>
      </c>
      <c r="C75" s="10">
        <v>74</v>
      </c>
      <c r="D75" s="4" t="s">
        <v>609</v>
      </c>
      <c r="E75" s="314">
        <v>26319</v>
      </c>
      <c r="F75" s="4" t="s">
        <v>15</v>
      </c>
      <c r="G75" s="4" t="s">
        <v>15</v>
      </c>
      <c r="I75" s="128" t="s">
        <v>3522</v>
      </c>
      <c r="J75" s="128" t="s">
        <v>596</v>
      </c>
      <c r="K75" s="268">
        <v>25</v>
      </c>
      <c r="L75" s="74">
        <v>5</v>
      </c>
      <c r="M75" s="74" t="s">
        <v>46</v>
      </c>
      <c r="N75" s="74"/>
    </row>
    <row r="76" spans="1:14">
      <c r="A76" s="7">
        <v>4</v>
      </c>
      <c r="B76" s="10">
        <v>2</v>
      </c>
      <c r="C76" s="10">
        <v>75</v>
      </c>
      <c r="D76" s="4" t="s">
        <v>2170</v>
      </c>
      <c r="E76" s="314">
        <v>23986</v>
      </c>
      <c r="F76" s="4" t="s">
        <v>2178</v>
      </c>
      <c r="G76" s="4" t="s">
        <v>2178</v>
      </c>
      <c r="I76" s="128" t="s">
        <v>3456</v>
      </c>
      <c r="J76" s="128" t="s">
        <v>2361</v>
      </c>
      <c r="K76" s="268">
        <v>22</v>
      </c>
      <c r="L76" s="74">
        <v>5</v>
      </c>
      <c r="M76" s="74" t="s">
        <v>837</v>
      </c>
      <c r="N76" s="74"/>
    </row>
    <row r="77" spans="1:14">
      <c r="A77" s="7">
        <v>4</v>
      </c>
      <c r="B77" s="10">
        <v>3</v>
      </c>
      <c r="C77" s="10">
        <v>76</v>
      </c>
      <c r="D77" s="4" t="s">
        <v>3705</v>
      </c>
      <c r="E77" s="314">
        <v>33189</v>
      </c>
      <c r="F77" s="4" t="s">
        <v>18</v>
      </c>
      <c r="G77" s="4" t="s">
        <v>18</v>
      </c>
      <c r="I77" s="128" t="s">
        <v>3663</v>
      </c>
      <c r="J77" s="128" t="s">
        <v>466</v>
      </c>
      <c r="K77" s="268">
        <v>21</v>
      </c>
      <c r="L77" s="74">
        <v>3</v>
      </c>
      <c r="M77" s="74" t="s">
        <v>46</v>
      </c>
      <c r="N77" s="74"/>
    </row>
    <row r="78" spans="1:14">
      <c r="A78" s="7">
        <v>4</v>
      </c>
      <c r="B78" s="10">
        <v>4</v>
      </c>
      <c r="C78" s="10">
        <v>77</v>
      </c>
      <c r="D78" s="4" t="s">
        <v>563</v>
      </c>
      <c r="E78" s="314">
        <v>23312</v>
      </c>
      <c r="F78" s="4" t="s">
        <v>354</v>
      </c>
      <c r="G78" s="4" t="s">
        <v>354</v>
      </c>
      <c r="I78" s="128" t="s">
        <v>3438</v>
      </c>
      <c r="J78" s="128" t="s">
        <v>549</v>
      </c>
      <c r="K78" s="268">
        <v>27</v>
      </c>
      <c r="L78" s="74">
        <v>3</v>
      </c>
      <c r="M78" s="74" t="s">
        <v>46</v>
      </c>
      <c r="N78" s="74"/>
    </row>
    <row r="79" spans="1:14">
      <c r="A79" s="7">
        <v>4</v>
      </c>
      <c r="B79" s="10">
        <v>5</v>
      </c>
      <c r="C79" s="10">
        <v>78</v>
      </c>
      <c r="D79" s="4" t="s">
        <v>3712</v>
      </c>
      <c r="E79" s="314">
        <v>10264</v>
      </c>
      <c r="F79" s="4" t="s">
        <v>470</v>
      </c>
      <c r="G79" s="4" t="s">
        <v>470</v>
      </c>
      <c r="I79" s="128" t="s">
        <v>43</v>
      </c>
      <c r="J79" s="128" t="s">
        <v>544</v>
      </c>
      <c r="K79" s="268">
        <v>35</v>
      </c>
      <c r="L79" s="74">
        <v>3</v>
      </c>
      <c r="M79" s="74" t="s">
        <v>46</v>
      </c>
      <c r="N79" s="74"/>
    </row>
    <row r="80" spans="1:14">
      <c r="A80" s="7">
        <v>4</v>
      </c>
      <c r="B80" s="10">
        <v>6</v>
      </c>
      <c r="C80" s="10">
        <v>79</v>
      </c>
      <c r="D80" s="4" t="s">
        <v>14</v>
      </c>
      <c r="E80" s="314">
        <v>15541</v>
      </c>
      <c r="F80" s="4" t="s">
        <v>2177</v>
      </c>
      <c r="G80" s="4" t="s">
        <v>2177</v>
      </c>
      <c r="I80" s="128" t="s">
        <v>200</v>
      </c>
      <c r="J80" s="128" t="s">
        <v>571</v>
      </c>
      <c r="K80" s="268">
        <v>32</v>
      </c>
      <c r="L80" s="74">
        <v>1</v>
      </c>
      <c r="M80" s="74"/>
      <c r="N80" s="74" t="s">
        <v>837</v>
      </c>
    </row>
    <row r="81" spans="1:14">
      <c r="A81" s="7">
        <v>4</v>
      </c>
      <c r="B81" s="10">
        <v>7</v>
      </c>
      <c r="C81" s="10">
        <v>80</v>
      </c>
      <c r="D81" s="4" t="s">
        <v>16</v>
      </c>
      <c r="E81" s="314">
        <v>19627</v>
      </c>
      <c r="F81" s="4" t="s">
        <v>354</v>
      </c>
      <c r="G81" s="4" t="s">
        <v>354</v>
      </c>
      <c r="I81" s="128" t="s">
        <v>1878</v>
      </c>
      <c r="J81" s="128" t="s">
        <v>243</v>
      </c>
      <c r="K81" s="268">
        <v>28</v>
      </c>
      <c r="L81" s="74">
        <v>7</v>
      </c>
      <c r="M81" s="74" t="s">
        <v>837</v>
      </c>
      <c r="N81" s="74"/>
    </row>
    <row r="82" spans="1:14">
      <c r="A82" s="7">
        <v>4</v>
      </c>
      <c r="B82" s="10">
        <v>8</v>
      </c>
      <c r="C82" s="10">
        <v>81</v>
      </c>
      <c r="D82" s="4" t="s">
        <v>3717</v>
      </c>
      <c r="E82" s="314">
        <v>19354</v>
      </c>
      <c r="F82" s="4" t="s">
        <v>2178</v>
      </c>
      <c r="G82" s="4" t="s">
        <v>2178</v>
      </c>
      <c r="I82" s="128" t="s">
        <v>1863</v>
      </c>
      <c r="J82" s="128" t="s">
        <v>106</v>
      </c>
      <c r="K82" s="268">
        <v>28</v>
      </c>
      <c r="L82" s="74">
        <v>9</v>
      </c>
      <c r="M82" s="74" t="s">
        <v>46</v>
      </c>
      <c r="N82" s="74"/>
    </row>
    <row r="83" spans="1:14">
      <c r="A83" s="7">
        <v>4</v>
      </c>
      <c r="B83" s="10">
        <v>9</v>
      </c>
      <c r="C83" s="10">
        <v>82</v>
      </c>
      <c r="D83" s="4" t="s">
        <v>18</v>
      </c>
      <c r="E83" s="314">
        <v>13355</v>
      </c>
      <c r="F83" s="4" t="s">
        <v>188</v>
      </c>
      <c r="G83" s="4" t="s">
        <v>188</v>
      </c>
      <c r="I83" s="128" t="s">
        <v>2239</v>
      </c>
      <c r="J83" s="128" t="s">
        <v>106</v>
      </c>
      <c r="K83" s="268">
        <v>32</v>
      </c>
      <c r="L83" s="74">
        <v>2</v>
      </c>
      <c r="M83" s="74" t="s">
        <v>837</v>
      </c>
      <c r="N83" s="74"/>
    </row>
    <row r="84" spans="1:14">
      <c r="A84" s="7">
        <v>4</v>
      </c>
      <c r="B84" s="10">
        <v>10</v>
      </c>
      <c r="C84" s="10">
        <v>83</v>
      </c>
      <c r="D84" s="4" t="s">
        <v>567</v>
      </c>
      <c r="E84" s="314">
        <v>21652</v>
      </c>
      <c r="F84" s="4" t="s">
        <v>563</v>
      </c>
      <c r="G84" s="4" t="s">
        <v>563</v>
      </c>
      <c r="I84" s="128" t="s">
        <v>2486</v>
      </c>
      <c r="J84" s="128" t="s">
        <v>451</v>
      </c>
      <c r="K84" s="268">
        <v>26</v>
      </c>
      <c r="L84" s="74">
        <v>1</v>
      </c>
      <c r="M84" s="74"/>
      <c r="N84" s="74" t="s">
        <v>837</v>
      </c>
    </row>
    <row r="85" spans="1:14">
      <c r="A85" s="7">
        <v>4</v>
      </c>
      <c r="B85" s="10">
        <v>11</v>
      </c>
      <c r="C85" s="10">
        <v>84</v>
      </c>
      <c r="D85" s="4" t="s">
        <v>276</v>
      </c>
      <c r="E85" s="314">
        <v>18819</v>
      </c>
      <c r="F85" s="4" t="s">
        <v>239</v>
      </c>
      <c r="G85" s="4" t="s">
        <v>239</v>
      </c>
      <c r="I85" s="128" t="s">
        <v>3380</v>
      </c>
      <c r="J85" s="128" t="s">
        <v>1955</v>
      </c>
      <c r="K85" s="268">
        <v>30</v>
      </c>
      <c r="L85" s="74">
        <v>4</v>
      </c>
      <c r="M85" s="74" t="s">
        <v>837</v>
      </c>
      <c r="N85" s="74"/>
    </row>
    <row r="86" spans="1:14">
      <c r="A86" s="7">
        <v>4</v>
      </c>
      <c r="B86" s="10">
        <v>12</v>
      </c>
      <c r="C86" s="10">
        <v>85</v>
      </c>
      <c r="D86" s="4" t="s">
        <v>3704</v>
      </c>
      <c r="E86" s="314">
        <v>23772</v>
      </c>
      <c r="F86" s="4" t="s">
        <v>609</v>
      </c>
      <c r="G86" s="4" t="s">
        <v>609</v>
      </c>
      <c r="I86" s="128" t="s">
        <v>205</v>
      </c>
      <c r="J86" s="128" t="s">
        <v>3453</v>
      </c>
      <c r="K86" s="268">
        <v>24</v>
      </c>
      <c r="L86" s="74">
        <v>8</v>
      </c>
      <c r="M86" s="74" t="s">
        <v>46</v>
      </c>
      <c r="N86" s="74"/>
    </row>
    <row r="87" spans="1:14">
      <c r="A87" s="7">
        <v>4</v>
      </c>
      <c r="B87" s="10">
        <v>13</v>
      </c>
      <c r="C87" s="10">
        <v>86</v>
      </c>
      <c r="D87" s="4" t="s">
        <v>555</v>
      </c>
      <c r="E87" s="314">
        <v>19913</v>
      </c>
      <c r="F87" s="4" t="s">
        <v>686</v>
      </c>
      <c r="G87" s="4" t="s">
        <v>686</v>
      </c>
      <c r="I87" s="128" t="s">
        <v>3344</v>
      </c>
      <c r="J87" s="128" t="s">
        <v>3342</v>
      </c>
      <c r="K87" s="268">
        <v>25</v>
      </c>
      <c r="L87" s="74">
        <v>9</v>
      </c>
      <c r="M87" s="74" t="s">
        <v>46</v>
      </c>
      <c r="N87" s="74"/>
    </row>
    <row r="88" spans="1:14">
      <c r="A88" s="7">
        <v>4</v>
      </c>
      <c r="B88" s="10">
        <v>14</v>
      </c>
      <c r="C88" s="10">
        <v>87</v>
      </c>
      <c r="D88" s="4" t="s">
        <v>598</v>
      </c>
      <c r="E88" s="314">
        <v>29617</v>
      </c>
      <c r="F88" s="4" t="s">
        <v>438</v>
      </c>
      <c r="G88" s="4" t="s">
        <v>438</v>
      </c>
      <c r="I88" s="128" t="s">
        <v>262</v>
      </c>
      <c r="J88" s="128" t="s">
        <v>2217</v>
      </c>
      <c r="K88" s="268">
        <v>23</v>
      </c>
      <c r="L88" s="74">
        <v>9</v>
      </c>
      <c r="M88" s="74" t="s">
        <v>837</v>
      </c>
      <c r="N88" s="74"/>
    </row>
    <row r="89" spans="1:14">
      <c r="A89" s="7">
        <v>4</v>
      </c>
      <c r="B89" s="10">
        <v>15</v>
      </c>
      <c r="C89" s="10">
        <v>88</v>
      </c>
      <c r="D89" s="4" t="s">
        <v>129</v>
      </c>
      <c r="E89" s="314">
        <v>26365</v>
      </c>
      <c r="F89" s="4" t="s">
        <v>15</v>
      </c>
      <c r="G89" s="4" t="s">
        <v>15</v>
      </c>
      <c r="I89" s="128" t="s">
        <v>3523</v>
      </c>
      <c r="J89" s="128" t="s">
        <v>3524</v>
      </c>
      <c r="K89" s="268">
        <v>24</v>
      </c>
      <c r="L89" s="74">
        <v>7</v>
      </c>
      <c r="M89" s="74" t="s">
        <v>837</v>
      </c>
      <c r="N89" s="74"/>
    </row>
    <row r="90" spans="1:14">
      <c r="A90" s="7">
        <v>4</v>
      </c>
      <c r="B90" s="10">
        <v>16</v>
      </c>
      <c r="C90" s="10">
        <v>89</v>
      </c>
      <c r="D90" s="4" t="s">
        <v>3726</v>
      </c>
      <c r="E90" s="314">
        <v>19293</v>
      </c>
      <c r="F90" s="4" t="s">
        <v>188</v>
      </c>
      <c r="G90" s="4" t="s">
        <v>188</v>
      </c>
      <c r="I90" s="128" t="s">
        <v>1034</v>
      </c>
      <c r="J90" s="128" t="s">
        <v>220</v>
      </c>
      <c r="K90" s="268">
        <v>28</v>
      </c>
      <c r="L90" s="74">
        <v>5</v>
      </c>
      <c r="M90" s="74" t="s">
        <v>837</v>
      </c>
      <c r="N90" s="74"/>
    </row>
    <row r="91" spans="1:14">
      <c r="A91" s="7">
        <v>4</v>
      </c>
      <c r="B91" s="10">
        <v>17</v>
      </c>
      <c r="C91" s="10">
        <v>90</v>
      </c>
      <c r="D91" s="4" t="s">
        <v>164</v>
      </c>
      <c r="E91" s="314">
        <v>30094</v>
      </c>
      <c r="F91" s="4" t="s">
        <v>129</v>
      </c>
      <c r="G91" s="4" t="s">
        <v>129</v>
      </c>
      <c r="I91" s="128" t="s">
        <v>3584</v>
      </c>
      <c r="J91" s="128" t="s">
        <v>539</v>
      </c>
      <c r="K91" s="268">
        <v>23</v>
      </c>
      <c r="L91" s="74">
        <v>1</v>
      </c>
      <c r="M91" s="74"/>
      <c r="N91" s="74"/>
    </row>
    <row r="92" spans="1:14">
      <c r="A92" s="7">
        <v>4</v>
      </c>
      <c r="B92" s="10">
        <v>18</v>
      </c>
      <c r="C92" s="10">
        <v>91</v>
      </c>
      <c r="D92" s="4" t="s">
        <v>2172</v>
      </c>
      <c r="E92" s="314">
        <v>24336</v>
      </c>
      <c r="F92" s="4" t="s">
        <v>13</v>
      </c>
      <c r="G92" s="4" t="s">
        <v>13</v>
      </c>
      <c r="I92" s="128" t="s">
        <v>852</v>
      </c>
      <c r="J92" s="128" t="s">
        <v>1054</v>
      </c>
      <c r="K92" s="268">
        <v>22</v>
      </c>
      <c r="L92" s="74">
        <v>8</v>
      </c>
      <c r="M92" s="74" t="s">
        <v>837</v>
      </c>
      <c r="N92" s="74"/>
    </row>
    <row r="93" spans="1:14">
      <c r="A93" s="7">
        <v>4</v>
      </c>
      <c r="B93" s="10">
        <v>19</v>
      </c>
      <c r="C93" s="10">
        <v>92</v>
      </c>
      <c r="D93" s="4" t="s">
        <v>13</v>
      </c>
      <c r="E93" s="314">
        <v>23443</v>
      </c>
      <c r="F93" s="4" t="s">
        <v>2172</v>
      </c>
      <c r="G93" s="4" t="s">
        <v>2172</v>
      </c>
      <c r="I93" s="128" t="s">
        <v>3441</v>
      </c>
      <c r="J93" s="128" t="s">
        <v>248</v>
      </c>
      <c r="K93" s="268">
        <v>27</v>
      </c>
      <c r="L93" s="74">
        <v>1</v>
      </c>
      <c r="M93" s="74"/>
      <c r="N93" s="74"/>
    </row>
    <row r="94" spans="1:14">
      <c r="A94" s="11">
        <v>4</v>
      </c>
      <c r="B94" s="12">
        <v>20</v>
      </c>
      <c r="C94" s="12">
        <v>93</v>
      </c>
      <c r="D94" s="13" t="s">
        <v>239</v>
      </c>
      <c r="E94" s="315">
        <v>14968</v>
      </c>
      <c r="F94" s="13" t="s">
        <v>563</v>
      </c>
      <c r="G94" s="13" t="s">
        <v>563</v>
      </c>
      <c r="H94" s="13"/>
      <c r="I94" s="137" t="s">
        <v>789</v>
      </c>
      <c r="J94" s="137" t="s">
        <v>177</v>
      </c>
      <c r="K94" s="269">
        <v>29</v>
      </c>
      <c r="L94" s="78">
        <v>2</v>
      </c>
      <c r="M94" s="78" t="s">
        <v>2545</v>
      </c>
      <c r="N94" s="78"/>
    </row>
    <row r="95" spans="1:14">
      <c r="A95" s="7">
        <v>5</v>
      </c>
      <c r="B95" s="10">
        <v>1</v>
      </c>
      <c r="C95" s="10">
        <v>94</v>
      </c>
      <c r="D95" s="4" t="s">
        <v>239</v>
      </c>
      <c r="E95" s="314">
        <v>17639</v>
      </c>
      <c r="F95" s="4" t="s">
        <v>246</v>
      </c>
      <c r="G95" s="4" t="s">
        <v>246</v>
      </c>
      <c r="I95" s="128" t="s">
        <v>2318</v>
      </c>
      <c r="J95" s="128" t="s">
        <v>564</v>
      </c>
      <c r="K95" s="268">
        <v>28</v>
      </c>
      <c r="L95" s="74">
        <v>1</v>
      </c>
      <c r="M95" s="74"/>
      <c r="N95" s="74" t="s">
        <v>837</v>
      </c>
    </row>
    <row r="96" spans="1:14">
      <c r="A96" s="7">
        <v>5</v>
      </c>
      <c r="B96" s="10">
        <v>2</v>
      </c>
      <c r="C96" s="10">
        <v>95</v>
      </c>
      <c r="D96" s="4" t="s">
        <v>13</v>
      </c>
      <c r="E96" s="314">
        <v>16703</v>
      </c>
      <c r="F96" s="4" t="s">
        <v>129</v>
      </c>
      <c r="G96" s="4" t="s">
        <v>129</v>
      </c>
      <c r="I96" s="128" t="s">
        <v>1815</v>
      </c>
      <c r="J96" s="128" t="s">
        <v>1816</v>
      </c>
      <c r="K96" s="268">
        <v>31</v>
      </c>
      <c r="L96" s="74">
        <v>1</v>
      </c>
      <c r="M96" s="74"/>
      <c r="N96" s="74" t="s">
        <v>837</v>
      </c>
    </row>
    <row r="97" spans="1:14">
      <c r="A97" s="7">
        <v>5</v>
      </c>
      <c r="B97" s="10">
        <v>3</v>
      </c>
      <c r="C97" s="10">
        <v>96</v>
      </c>
      <c r="D97" s="4" t="s">
        <v>2172</v>
      </c>
      <c r="E97" s="314">
        <v>4949</v>
      </c>
      <c r="F97" s="4" t="s">
        <v>16</v>
      </c>
      <c r="G97" s="4" t="s">
        <v>16</v>
      </c>
      <c r="I97" s="128" t="s">
        <v>263</v>
      </c>
      <c r="J97" s="128" t="s">
        <v>721</v>
      </c>
      <c r="K97" s="268">
        <v>33</v>
      </c>
      <c r="L97" s="74">
        <v>9</v>
      </c>
      <c r="M97" s="74" t="s">
        <v>837</v>
      </c>
      <c r="N97" s="74"/>
    </row>
    <row r="98" spans="1:14">
      <c r="A98" s="7">
        <v>5</v>
      </c>
      <c r="B98" s="10">
        <v>4</v>
      </c>
      <c r="C98" s="10">
        <v>97</v>
      </c>
      <c r="D98" s="4" t="s">
        <v>164</v>
      </c>
      <c r="E98" s="314">
        <v>13074</v>
      </c>
      <c r="F98" s="4" t="s">
        <v>2172</v>
      </c>
      <c r="G98" s="4" t="s">
        <v>2172</v>
      </c>
      <c r="I98" s="128" t="s">
        <v>699</v>
      </c>
      <c r="J98" s="128" t="s">
        <v>700</v>
      </c>
      <c r="K98" s="268">
        <v>36</v>
      </c>
      <c r="L98" s="74">
        <v>1</v>
      </c>
      <c r="M98" s="74"/>
      <c r="N98" s="74" t="s">
        <v>837</v>
      </c>
    </row>
    <row r="99" spans="1:14">
      <c r="A99" s="7">
        <v>5</v>
      </c>
      <c r="B99" s="10">
        <v>5</v>
      </c>
      <c r="C99" s="10">
        <v>98</v>
      </c>
      <c r="D99" s="4" t="s">
        <v>2177</v>
      </c>
      <c r="E99" s="314">
        <v>13892</v>
      </c>
      <c r="F99" s="4" t="s">
        <v>3328</v>
      </c>
      <c r="G99" s="4" t="s">
        <v>1121</v>
      </c>
      <c r="I99" s="128" t="s">
        <v>1091</v>
      </c>
      <c r="J99" s="128" t="s">
        <v>166</v>
      </c>
      <c r="K99" s="268">
        <v>33</v>
      </c>
      <c r="L99" s="74">
        <v>1</v>
      </c>
      <c r="M99" s="74"/>
      <c r="N99" s="74" t="s">
        <v>837</v>
      </c>
    </row>
    <row r="100" spans="1:14">
      <c r="A100" s="7">
        <v>5</v>
      </c>
      <c r="B100" s="10">
        <v>6</v>
      </c>
      <c r="C100" s="10">
        <v>99</v>
      </c>
      <c r="D100" s="4" t="s">
        <v>129</v>
      </c>
      <c r="E100" s="314">
        <v>18655</v>
      </c>
      <c r="F100" s="4" t="s">
        <v>555</v>
      </c>
      <c r="G100" s="4" t="s">
        <v>555</v>
      </c>
      <c r="I100" s="128" t="s">
        <v>1087</v>
      </c>
      <c r="J100" s="128" t="s">
        <v>1663</v>
      </c>
      <c r="K100" s="268">
        <v>29</v>
      </c>
      <c r="L100" s="74">
        <v>1</v>
      </c>
      <c r="M100" s="74"/>
      <c r="N100" s="74" t="s">
        <v>46</v>
      </c>
    </row>
    <row r="101" spans="1:14">
      <c r="A101" s="7">
        <v>5</v>
      </c>
      <c r="B101" s="10">
        <v>7</v>
      </c>
      <c r="C101" s="10">
        <v>100</v>
      </c>
      <c r="D101" s="4" t="s">
        <v>3718</v>
      </c>
      <c r="E101" s="314">
        <v>20548</v>
      </c>
      <c r="F101" s="4" t="s">
        <v>470</v>
      </c>
      <c r="G101" s="4" t="s">
        <v>470</v>
      </c>
      <c r="I101" s="128" t="s">
        <v>2946</v>
      </c>
      <c r="J101" s="128" t="s">
        <v>2422</v>
      </c>
      <c r="K101" s="268">
        <v>27</v>
      </c>
      <c r="L101" s="74">
        <v>1</v>
      </c>
      <c r="M101" s="74"/>
      <c r="N101" s="74"/>
    </row>
    <row r="102" spans="1:14">
      <c r="A102" s="7">
        <v>5</v>
      </c>
      <c r="B102" s="10">
        <v>8</v>
      </c>
      <c r="C102" s="10">
        <v>101</v>
      </c>
      <c r="D102" s="4" t="s">
        <v>555</v>
      </c>
      <c r="E102" s="314">
        <v>19574</v>
      </c>
      <c r="F102" s="4" t="s">
        <v>276</v>
      </c>
      <c r="G102" s="4" t="s">
        <v>276</v>
      </c>
      <c r="I102" s="128" t="s">
        <v>252</v>
      </c>
      <c r="J102" s="128" t="s">
        <v>1877</v>
      </c>
      <c r="K102" s="268">
        <v>26</v>
      </c>
      <c r="L102" s="74">
        <v>1</v>
      </c>
      <c r="M102" s="74"/>
      <c r="N102" s="74" t="s">
        <v>46</v>
      </c>
    </row>
    <row r="103" spans="1:14">
      <c r="A103" s="7">
        <v>5</v>
      </c>
      <c r="B103" s="10">
        <v>9</v>
      </c>
      <c r="C103" s="10">
        <v>102</v>
      </c>
      <c r="D103" s="4" t="s">
        <v>29</v>
      </c>
      <c r="E103" s="314">
        <v>5003</v>
      </c>
      <c r="F103" s="4" t="s">
        <v>3328</v>
      </c>
      <c r="G103" s="4" t="s">
        <v>2178</v>
      </c>
      <c r="I103" s="128" t="s">
        <v>725</v>
      </c>
      <c r="J103" s="128" t="s">
        <v>247</v>
      </c>
      <c r="K103" s="268">
        <v>36</v>
      </c>
      <c r="L103" s="74">
        <v>1</v>
      </c>
      <c r="M103" s="74"/>
      <c r="N103" s="74" t="s">
        <v>46</v>
      </c>
    </row>
    <row r="104" spans="1:14">
      <c r="A104" s="7">
        <v>5</v>
      </c>
      <c r="B104" s="10">
        <v>10</v>
      </c>
      <c r="C104" s="10">
        <v>103</v>
      </c>
      <c r="D104" s="4" t="s">
        <v>276</v>
      </c>
      <c r="E104" s="314">
        <v>26467</v>
      </c>
      <c r="F104" s="4" t="s">
        <v>2177</v>
      </c>
      <c r="G104" s="4" t="s">
        <v>2177</v>
      </c>
      <c r="I104" s="128" t="s">
        <v>3529</v>
      </c>
      <c r="J104" s="128" t="s">
        <v>589</v>
      </c>
      <c r="K104" s="268">
        <v>21</v>
      </c>
      <c r="L104" s="74">
        <v>8</v>
      </c>
      <c r="M104" s="74" t="s">
        <v>837</v>
      </c>
      <c r="N104" s="74"/>
    </row>
    <row r="105" spans="1:14">
      <c r="A105" s="7">
        <v>5</v>
      </c>
      <c r="B105" s="10">
        <v>11</v>
      </c>
      <c r="C105" s="10">
        <v>104</v>
      </c>
      <c r="D105" s="4" t="s">
        <v>567</v>
      </c>
      <c r="E105" s="314">
        <v>19867</v>
      </c>
      <c r="F105" s="4" t="s">
        <v>18</v>
      </c>
      <c r="G105" s="4" t="s">
        <v>18</v>
      </c>
      <c r="I105" s="128" t="s">
        <v>1129</v>
      </c>
      <c r="J105" s="128" t="s">
        <v>408</v>
      </c>
      <c r="K105" s="268">
        <v>27</v>
      </c>
      <c r="L105" s="74">
        <v>1</v>
      </c>
      <c r="M105" s="74"/>
      <c r="N105" s="74" t="s">
        <v>837</v>
      </c>
    </row>
    <row r="106" spans="1:14">
      <c r="A106" s="7">
        <v>5</v>
      </c>
      <c r="B106" s="10">
        <v>12</v>
      </c>
      <c r="C106" s="10">
        <v>105</v>
      </c>
      <c r="D106" s="4" t="s">
        <v>18</v>
      </c>
      <c r="E106" s="314">
        <v>10603</v>
      </c>
      <c r="F106" s="4" t="s">
        <v>609</v>
      </c>
      <c r="G106" s="4" t="s">
        <v>609</v>
      </c>
      <c r="I106" s="128" t="s">
        <v>360</v>
      </c>
      <c r="J106" s="128" t="s">
        <v>545</v>
      </c>
      <c r="K106" s="268">
        <v>34</v>
      </c>
      <c r="L106" s="74">
        <v>1</v>
      </c>
      <c r="M106" s="74"/>
      <c r="N106" s="74" t="s">
        <v>46</v>
      </c>
    </row>
    <row r="107" spans="1:14">
      <c r="A107" s="7">
        <v>5</v>
      </c>
      <c r="B107" s="10">
        <v>13</v>
      </c>
      <c r="C107" s="10">
        <v>106</v>
      </c>
      <c r="D107" s="4" t="s">
        <v>15</v>
      </c>
      <c r="E107" s="314">
        <v>15690</v>
      </c>
      <c r="F107" s="4" t="s">
        <v>16</v>
      </c>
      <c r="G107" s="4" t="s">
        <v>16</v>
      </c>
      <c r="I107" s="128" t="s">
        <v>835</v>
      </c>
      <c r="J107" s="128" t="s">
        <v>217</v>
      </c>
      <c r="K107" s="268">
        <v>31</v>
      </c>
      <c r="L107" s="74">
        <v>1</v>
      </c>
      <c r="M107" s="74"/>
      <c r="N107" s="74" t="s">
        <v>837</v>
      </c>
    </row>
    <row r="108" spans="1:14">
      <c r="A108" s="7">
        <v>5</v>
      </c>
      <c r="B108" s="10">
        <v>14</v>
      </c>
      <c r="C108" s="10">
        <v>107</v>
      </c>
      <c r="D108" s="4" t="s">
        <v>16</v>
      </c>
      <c r="E108" s="314">
        <v>27467</v>
      </c>
      <c r="F108" s="4" t="s">
        <v>354</v>
      </c>
      <c r="G108" s="4" t="s">
        <v>354</v>
      </c>
      <c r="I108" s="128" t="s">
        <v>3533</v>
      </c>
      <c r="J108" s="128" t="s">
        <v>571</v>
      </c>
      <c r="K108" s="268">
        <v>21</v>
      </c>
      <c r="L108" s="74">
        <v>2</v>
      </c>
      <c r="M108" s="74" t="s">
        <v>46</v>
      </c>
      <c r="N108" s="74"/>
    </row>
    <row r="109" spans="1:14">
      <c r="A109" s="7">
        <v>5</v>
      </c>
      <c r="B109" s="10">
        <v>15</v>
      </c>
      <c r="C109" s="10">
        <v>108</v>
      </c>
      <c r="D109" s="4" t="s">
        <v>14</v>
      </c>
      <c r="E109" s="314">
        <v>18403</v>
      </c>
      <c r="F109" s="4" t="s">
        <v>213</v>
      </c>
      <c r="G109" s="4" t="s">
        <v>213</v>
      </c>
      <c r="I109" s="128" t="s">
        <v>2345</v>
      </c>
      <c r="J109" s="128" t="s">
        <v>2346</v>
      </c>
      <c r="K109" s="268">
        <v>27</v>
      </c>
      <c r="L109" s="74">
        <v>1</v>
      </c>
      <c r="M109" s="74"/>
      <c r="N109" s="74" t="s">
        <v>837</v>
      </c>
    </row>
    <row r="110" spans="1:14">
      <c r="A110" s="7">
        <v>5</v>
      </c>
      <c r="B110" s="10">
        <v>16</v>
      </c>
      <c r="C110" s="10">
        <v>109</v>
      </c>
      <c r="D110" s="4" t="s">
        <v>17</v>
      </c>
      <c r="E110" s="314">
        <v>22207</v>
      </c>
      <c r="F110" s="4" t="s">
        <v>17</v>
      </c>
      <c r="G110" s="4" t="s">
        <v>17</v>
      </c>
      <c r="I110" s="128" t="s">
        <v>1128</v>
      </c>
      <c r="J110" s="128" t="s">
        <v>2999</v>
      </c>
      <c r="K110" s="268">
        <v>24</v>
      </c>
      <c r="L110" s="74">
        <v>1</v>
      </c>
      <c r="M110" s="74"/>
      <c r="N110" s="74"/>
    </row>
    <row r="111" spans="1:14">
      <c r="A111" s="7">
        <v>5</v>
      </c>
      <c r="B111" s="10">
        <v>17</v>
      </c>
      <c r="C111" s="10">
        <v>110</v>
      </c>
      <c r="D111" s="4" t="s">
        <v>3708</v>
      </c>
      <c r="E111" s="314">
        <v>14161</v>
      </c>
      <c r="F111" s="4" t="s">
        <v>567</v>
      </c>
      <c r="G111" s="4" t="s">
        <v>567</v>
      </c>
      <c r="I111" s="128" t="s">
        <v>733</v>
      </c>
      <c r="J111" s="128" t="s">
        <v>755</v>
      </c>
      <c r="K111" s="268">
        <v>29</v>
      </c>
      <c r="L111" s="74"/>
      <c r="M111" s="74" t="s">
        <v>837</v>
      </c>
      <c r="N111" s="74"/>
    </row>
    <row r="112" spans="1:14">
      <c r="A112" s="7">
        <v>5</v>
      </c>
      <c r="B112" s="10">
        <v>18</v>
      </c>
      <c r="C112" s="10">
        <v>111</v>
      </c>
      <c r="D112" s="4" t="s">
        <v>188</v>
      </c>
      <c r="E112" s="314">
        <v>17871</v>
      </c>
      <c r="F112" s="4" t="s">
        <v>188</v>
      </c>
      <c r="G112" s="4" t="s">
        <v>188</v>
      </c>
      <c r="I112" s="128" t="s">
        <v>1253</v>
      </c>
      <c r="J112" s="128" t="s">
        <v>557</v>
      </c>
      <c r="K112" s="268">
        <v>29</v>
      </c>
      <c r="L112" s="74">
        <v>1</v>
      </c>
      <c r="M112" s="74"/>
      <c r="N112" s="74" t="s">
        <v>837</v>
      </c>
    </row>
    <row r="113" spans="1:14">
      <c r="A113" s="7">
        <v>5</v>
      </c>
      <c r="B113" s="10">
        <v>19</v>
      </c>
      <c r="C113" s="10">
        <v>112</v>
      </c>
      <c r="D113" s="4" t="s">
        <v>2170</v>
      </c>
      <c r="E113" s="314">
        <v>19859</v>
      </c>
      <c r="F113" s="4" t="s">
        <v>2178</v>
      </c>
      <c r="G113" s="4" t="s">
        <v>2178</v>
      </c>
      <c r="I113" s="128" t="s">
        <v>2914</v>
      </c>
      <c r="J113" s="128" t="s">
        <v>3391</v>
      </c>
      <c r="K113" s="268">
        <v>26</v>
      </c>
      <c r="L113" s="74">
        <v>2</v>
      </c>
      <c r="M113" s="74" t="s">
        <v>837</v>
      </c>
      <c r="N113" s="74"/>
    </row>
    <row r="114" spans="1:14">
      <c r="A114" s="11">
        <v>5</v>
      </c>
      <c r="B114" s="12">
        <v>20</v>
      </c>
      <c r="C114" s="12">
        <v>113</v>
      </c>
      <c r="D114" s="13" t="s">
        <v>609</v>
      </c>
      <c r="E114" s="315">
        <v>29715</v>
      </c>
      <c r="F114" s="13" t="s">
        <v>246</v>
      </c>
      <c r="G114" s="13" t="s">
        <v>246</v>
      </c>
      <c r="H114" s="13"/>
      <c r="I114" s="137" t="s">
        <v>3572</v>
      </c>
      <c r="J114" s="137" t="s">
        <v>163</v>
      </c>
      <c r="K114" s="269">
        <v>23</v>
      </c>
      <c r="L114" s="78">
        <v>9</v>
      </c>
      <c r="M114" s="78" t="s">
        <v>837</v>
      </c>
      <c r="N114" s="78"/>
    </row>
    <row r="115" spans="1:14">
      <c r="A115" s="99" t="s">
        <v>3709</v>
      </c>
      <c r="B115" s="100">
        <v>1</v>
      </c>
      <c r="C115" s="100">
        <v>114</v>
      </c>
      <c r="D115" s="4" t="s">
        <v>609</v>
      </c>
      <c r="E115" s="316">
        <v>25616</v>
      </c>
      <c r="F115" s="49" t="s">
        <v>2177</v>
      </c>
      <c r="G115" s="49" t="s">
        <v>2177</v>
      </c>
      <c r="H115" s="49"/>
      <c r="I115" s="272" t="s">
        <v>1258</v>
      </c>
      <c r="J115" s="272" t="s">
        <v>461</v>
      </c>
      <c r="K115" s="270">
        <v>21</v>
      </c>
      <c r="L115" s="205">
        <v>6</v>
      </c>
      <c r="M115" s="205" t="s">
        <v>837</v>
      </c>
      <c r="N115" s="205"/>
    </row>
    <row r="116" spans="1:14">
      <c r="A116" s="7" t="s">
        <v>3709</v>
      </c>
      <c r="B116" s="10">
        <v>2</v>
      </c>
      <c r="C116" s="10">
        <v>115</v>
      </c>
      <c r="D116" s="4" t="s">
        <v>2170</v>
      </c>
      <c r="E116" s="314">
        <v>21558</v>
      </c>
      <c r="F116" s="4" t="s">
        <v>239</v>
      </c>
      <c r="G116" s="4" t="s">
        <v>239</v>
      </c>
      <c r="I116" s="128" t="s">
        <v>2480</v>
      </c>
      <c r="J116" s="128" t="s">
        <v>531</v>
      </c>
      <c r="K116" s="268">
        <v>26</v>
      </c>
      <c r="L116" s="74">
        <v>9</v>
      </c>
      <c r="M116" s="74" t="s">
        <v>837</v>
      </c>
      <c r="N116" s="74"/>
    </row>
    <row r="117" spans="1:14">
      <c r="A117" s="7" t="s">
        <v>3709</v>
      </c>
      <c r="B117" s="10">
        <v>3</v>
      </c>
      <c r="C117" s="10">
        <v>116</v>
      </c>
      <c r="D117" s="4" t="s">
        <v>188</v>
      </c>
      <c r="E117" s="314">
        <v>23401</v>
      </c>
      <c r="F117" s="4" t="s">
        <v>598</v>
      </c>
      <c r="G117" s="4" t="s">
        <v>598</v>
      </c>
      <c r="I117" s="128" t="s">
        <v>3440</v>
      </c>
      <c r="J117" s="128" t="s">
        <v>3356</v>
      </c>
      <c r="K117" s="268">
        <v>26</v>
      </c>
      <c r="L117" s="74">
        <v>4</v>
      </c>
      <c r="M117" s="74" t="s">
        <v>837</v>
      </c>
      <c r="N117" s="74"/>
    </row>
    <row r="118" spans="1:14">
      <c r="A118" s="7" t="s">
        <v>3709</v>
      </c>
      <c r="B118" s="10">
        <v>4</v>
      </c>
      <c r="C118" s="10">
        <v>117</v>
      </c>
      <c r="D118" s="4" t="s">
        <v>15</v>
      </c>
      <c r="E118" s="314">
        <v>17982</v>
      </c>
      <c r="F118" s="4" t="s">
        <v>598</v>
      </c>
      <c r="G118" s="4" t="s">
        <v>598</v>
      </c>
      <c r="I118" s="128" t="s">
        <v>1250</v>
      </c>
      <c r="J118" s="128" t="s">
        <v>448</v>
      </c>
      <c r="K118" s="268">
        <v>28</v>
      </c>
      <c r="L118" s="74">
        <v>3</v>
      </c>
      <c r="M118" s="74" t="s">
        <v>837</v>
      </c>
      <c r="N118" s="74"/>
    </row>
    <row r="119" spans="1:14">
      <c r="A119" s="7" t="s">
        <v>3709</v>
      </c>
      <c r="B119" s="10">
        <v>5</v>
      </c>
      <c r="C119" s="10">
        <v>118</v>
      </c>
      <c r="D119" s="4" t="s">
        <v>567</v>
      </c>
      <c r="E119" s="314">
        <v>26031</v>
      </c>
      <c r="F119" s="4" t="s">
        <v>555</v>
      </c>
      <c r="G119" s="4" t="s">
        <v>555</v>
      </c>
      <c r="I119" s="128" t="s">
        <v>3078</v>
      </c>
      <c r="J119" s="128" t="s">
        <v>2526</v>
      </c>
      <c r="K119" s="268">
        <v>22</v>
      </c>
      <c r="L119" s="74">
        <v>6</v>
      </c>
      <c r="M119" s="74" t="s">
        <v>837</v>
      </c>
      <c r="N119" s="74"/>
    </row>
    <row r="120" spans="1:14">
      <c r="A120" s="7" t="s">
        <v>3709</v>
      </c>
      <c r="B120" s="10">
        <v>6</v>
      </c>
      <c r="C120" s="10">
        <v>119</v>
      </c>
      <c r="D120" s="4" t="s">
        <v>598</v>
      </c>
      <c r="E120" s="314">
        <v>27589</v>
      </c>
      <c r="F120" s="4" t="s">
        <v>213</v>
      </c>
      <c r="G120" s="4" t="s">
        <v>213</v>
      </c>
      <c r="I120" s="128" t="s">
        <v>460</v>
      </c>
      <c r="J120" s="128" t="s">
        <v>145</v>
      </c>
      <c r="K120" s="268">
        <v>24</v>
      </c>
      <c r="L120" s="74">
        <v>1</v>
      </c>
      <c r="M120" s="74"/>
      <c r="N120" s="74"/>
    </row>
    <row r="121" spans="1:14">
      <c r="A121" s="11" t="s">
        <v>3709</v>
      </c>
      <c r="B121" s="12">
        <v>7</v>
      </c>
      <c r="C121" s="12">
        <v>120</v>
      </c>
      <c r="D121" s="13" t="s">
        <v>2177</v>
      </c>
      <c r="E121" s="315">
        <v>25807</v>
      </c>
      <c r="F121" s="13" t="s">
        <v>438</v>
      </c>
      <c r="G121" s="13" t="s">
        <v>438</v>
      </c>
      <c r="H121" s="13"/>
      <c r="I121" s="137" t="s">
        <v>3503</v>
      </c>
      <c r="J121" s="137" t="s">
        <v>269</v>
      </c>
      <c r="K121" s="269">
        <v>25</v>
      </c>
      <c r="L121" s="78">
        <v>5</v>
      </c>
      <c r="M121" s="78" t="s">
        <v>837</v>
      </c>
      <c r="N121" s="78"/>
    </row>
    <row r="122" spans="1:14">
      <c r="A122" s="7">
        <v>6</v>
      </c>
      <c r="B122" s="10">
        <v>1</v>
      </c>
      <c r="C122" s="10">
        <v>121</v>
      </c>
      <c r="D122" s="4" t="s">
        <v>609</v>
      </c>
      <c r="E122" s="314">
        <v>27479</v>
      </c>
      <c r="F122" s="4" t="s">
        <v>276</v>
      </c>
      <c r="G122" s="4" t="s">
        <v>276</v>
      </c>
      <c r="I122" s="128" t="s">
        <v>3444</v>
      </c>
      <c r="J122" s="128" t="s">
        <v>3538</v>
      </c>
      <c r="K122" s="268">
        <v>21</v>
      </c>
      <c r="L122" s="74">
        <v>6</v>
      </c>
      <c r="M122" s="74" t="s">
        <v>837</v>
      </c>
      <c r="N122" s="74"/>
    </row>
    <row r="123" spans="1:14">
      <c r="A123" s="7">
        <v>6</v>
      </c>
      <c r="B123" s="10">
        <v>2</v>
      </c>
      <c r="C123" s="10">
        <v>122</v>
      </c>
      <c r="D123" s="4" t="s">
        <v>2170</v>
      </c>
      <c r="E123" s="314">
        <v>25660</v>
      </c>
      <c r="F123" s="4" t="s">
        <v>213</v>
      </c>
      <c r="G123" s="4" t="s">
        <v>213</v>
      </c>
      <c r="I123" s="128" t="s">
        <v>1199</v>
      </c>
      <c r="J123" s="128" t="s">
        <v>108</v>
      </c>
      <c r="K123" s="268">
        <v>25</v>
      </c>
      <c r="L123" s="74">
        <v>9</v>
      </c>
      <c r="M123" s="74" t="s">
        <v>46</v>
      </c>
      <c r="N123" s="74"/>
    </row>
    <row r="124" spans="1:14">
      <c r="A124" s="7">
        <v>6</v>
      </c>
      <c r="B124" s="10">
        <v>3</v>
      </c>
      <c r="C124" s="10">
        <v>123</v>
      </c>
      <c r="D124" s="4" t="s">
        <v>188</v>
      </c>
      <c r="E124" s="314">
        <v>5615</v>
      </c>
      <c r="F124" s="4" t="s">
        <v>3328</v>
      </c>
      <c r="G124" s="4" t="s">
        <v>15</v>
      </c>
      <c r="I124" s="128" t="s">
        <v>1215</v>
      </c>
      <c r="J124" s="128" t="s">
        <v>549</v>
      </c>
      <c r="K124" s="268">
        <v>35</v>
      </c>
      <c r="L124" s="74">
        <v>1</v>
      </c>
      <c r="M124" s="74"/>
      <c r="N124" s="74" t="s">
        <v>837</v>
      </c>
    </row>
    <row r="125" spans="1:14">
      <c r="A125" s="7">
        <v>6</v>
      </c>
      <c r="B125" s="10">
        <v>4</v>
      </c>
      <c r="C125" s="10">
        <v>124</v>
      </c>
      <c r="D125" s="4" t="s">
        <v>563</v>
      </c>
      <c r="E125" s="314">
        <v>19874</v>
      </c>
      <c r="F125" s="4" t="s">
        <v>239</v>
      </c>
      <c r="G125" s="4" t="s">
        <v>239</v>
      </c>
      <c r="I125" s="128" t="s">
        <v>2915</v>
      </c>
      <c r="J125" s="128" t="s">
        <v>277</v>
      </c>
      <c r="K125" s="268">
        <v>27</v>
      </c>
      <c r="L125" s="74">
        <v>1</v>
      </c>
      <c r="M125" s="74"/>
      <c r="N125" s="74" t="s">
        <v>837</v>
      </c>
    </row>
    <row r="126" spans="1:14">
      <c r="A126" s="7">
        <v>6</v>
      </c>
      <c r="B126" s="10">
        <v>5</v>
      </c>
      <c r="C126" s="10">
        <v>125</v>
      </c>
      <c r="D126" s="4" t="s">
        <v>17</v>
      </c>
      <c r="E126" s="314">
        <v>9803</v>
      </c>
      <c r="F126" s="4" t="s">
        <v>276</v>
      </c>
      <c r="G126" s="4" t="s">
        <v>276</v>
      </c>
      <c r="I126" s="128" t="s">
        <v>1172</v>
      </c>
      <c r="J126" s="128" t="s">
        <v>435</v>
      </c>
      <c r="K126" s="268">
        <v>34</v>
      </c>
      <c r="L126" s="74">
        <v>1</v>
      </c>
      <c r="M126" s="74"/>
      <c r="N126" s="74" t="s">
        <v>837</v>
      </c>
    </row>
    <row r="127" spans="1:14">
      <c r="A127" s="7">
        <v>6</v>
      </c>
      <c r="B127" s="10">
        <v>6</v>
      </c>
      <c r="C127" s="10">
        <v>126</v>
      </c>
      <c r="D127" s="4" t="s">
        <v>14</v>
      </c>
      <c r="E127" s="314">
        <v>12859</v>
      </c>
      <c r="F127" s="4" t="s">
        <v>17</v>
      </c>
      <c r="G127" s="4" t="s">
        <v>17</v>
      </c>
      <c r="I127" s="128" t="s">
        <v>340</v>
      </c>
      <c r="J127" s="128" t="s">
        <v>138</v>
      </c>
      <c r="K127" s="268">
        <v>33</v>
      </c>
      <c r="L127" s="74">
        <v>2</v>
      </c>
      <c r="M127" s="74" t="s">
        <v>837</v>
      </c>
      <c r="N127" s="74"/>
    </row>
    <row r="128" spans="1:14">
      <c r="A128" s="7">
        <v>6</v>
      </c>
      <c r="B128" s="10">
        <v>7</v>
      </c>
      <c r="C128" s="10">
        <v>127</v>
      </c>
      <c r="D128" s="4" t="s">
        <v>16</v>
      </c>
      <c r="E128" s="314">
        <v>25942</v>
      </c>
      <c r="F128" s="4" t="s">
        <v>686</v>
      </c>
      <c r="G128" s="4" t="s">
        <v>686</v>
      </c>
      <c r="I128" s="128" t="s">
        <v>3076</v>
      </c>
      <c r="J128" s="128" t="s">
        <v>136</v>
      </c>
      <c r="K128" s="268">
        <v>24</v>
      </c>
      <c r="L128" s="74">
        <v>1</v>
      </c>
      <c r="M128" s="74"/>
      <c r="N128" s="74"/>
    </row>
    <row r="129" spans="1:14">
      <c r="A129" s="7">
        <v>6</v>
      </c>
      <c r="B129" s="10">
        <v>8</v>
      </c>
      <c r="C129" s="10">
        <v>128</v>
      </c>
      <c r="D129" s="4" t="s">
        <v>15</v>
      </c>
      <c r="E129" s="314">
        <v>15823</v>
      </c>
      <c r="F129" s="4" t="s">
        <v>3328</v>
      </c>
      <c r="G129" s="4" t="s">
        <v>2178</v>
      </c>
      <c r="I129" s="128" t="s">
        <v>1162</v>
      </c>
      <c r="J129" s="128" t="s">
        <v>287</v>
      </c>
      <c r="K129" s="268">
        <v>27</v>
      </c>
      <c r="L129" s="74">
        <v>1</v>
      </c>
      <c r="M129" s="74"/>
      <c r="N129" s="74" t="s">
        <v>837</v>
      </c>
    </row>
    <row r="130" spans="1:14">
      <c r="A130" s="7">
        <v>6</v>
      </c>
      <c r="B130" s="10">
        <v>9</v>
      </c>
      <c r="C130" s="10">
        <v>129</v>
      </c>
      <c r="D130" s="4" t="s">
        <v>18</v>
      </c>
      <c r="E130" s="314">
        <v>17022</v>
      </c>
      <c r="F130" s="4" t="s">
        <v>13</v>
      </c>
      <c r="G130" s="4" t="s">
        <v>13</v>
      </c>
      <c r="I130" s="128" t="s">
        <v>2304</v>
      </c>
      <c r="J130" s="128" t="s">
        <v>2305</v>
      </c>
      <c r="K130" s="268">
        <v>27</v>
      </c>
      <c r="L130" s="74">
        <v>5</v>
      </c>
      <c r="M130" s="74" t="s">
        <v>837</v>
      </c>
      <c r="N130" s="74"/>
    </row>
    <row r="131" spans="1:14">
      <c r="A131" s="7">
        <v>6</v>
      </c>
      <c r="B131" s="10">
        <v>10</v>
      </c>
      <c r="C131" s="10">
        <v>130</v>
      </c>
      <c r="D131" s="4" t="s">
        <v>567</v>
      </c>
      <c r="E131" s="314">
        <v>12564</v>
      </c>
      <c r="F131" s="4" t="s">
        <v>609</v>
      </c>
      <c r="G131" s="4" t="s">
        <v>609</v>
      </c>
      <c r="I131" s="128" t="s">
        <v>675</v>
      </c>
      <c r="J131" s="128" t="s">
        <v>551</v>
      </c>
      <c r="K131" s="268">
        <v>30</v>
      </c>
      <c r="L131" s="74">
        <v>6</v>
      </c>
      <c r="M131" s="74" t="s">
        <v>837</v>
      </c>
      <c r="N131" s="74"/>
    </row>
    <row r="132" spans="1:14">
      <c r="A132" s="7">
        <v>6</v>
      </c>
      <c r="B132" s="10">
        <v>11</v>
      </c>
      <c r="C132" s="10">
        <v>131</v>
      </c>
      <c r="D132" s="4" t="s">
        <v>276</v>
      </c>
      <c r="E132" s="314">
        <v>27572</v>
      </c>
      <c r="F132" s="4" t="s">
        <v>438</v>
      </c>
      <c r="G132" s="4" t="s">
        <v>438</v>
      </c>
      <c r="I132" s="128" t="s">
        <v>3547</v>
      </c>
      <c r="J132" s="128" t="s">
        <v>3548</v>
      </c>
      <c r="K132" s="268">
        <v>24</v>
      </c>
      <c r="L132" s="74">
        <v>1</v>
      </c>
      <c r="M132" s="74"/>
      <c r="N132" s="74"/>
    </row>
    <row r="133" spans="1:14">
      <c r="A133" s="7">
        <v>6</v>
      </c>
      <c r="B133" s="10">
        <v>12</v>
      </c>
      <c r="C133" s="10">
        <v>132</v>
      </c>
      <c r="D133" s="4" t="s">
        <v>29</v>
      </c>
      <c r="E133" s="314">
        <v>30115</v>
      </c>
      <c r="F133" s="4" t="s">
        <v>2172</v>
      </c>
      <c r="G133" s="4" t="s">
        <v>2172</v>
      </c>
      <c r="I133" s="128" t="s">
        <v>295</v>
      </c>
      <c r="J133" s="128" t="s">
        <v>221</v>
      </c>
      <c r="K133" s="268">
        <v>32</v>
      </c>
      <c r="L133" s="74">
        <v>1</v>
      </c>
      <c r="M133" s="74"/>
      <c r="N133" s="74" t="s">
        <v>837</v>
      </c>
    </row>
    <row r="134" spans="1:14">
      <c r="A134" s="7">
        <v>6</v>
      </c>
      <c r="B134" s="10">
        <v>13</v>
      </c>
      <c r="C134" s="10">
        <v>133</v>
      </c>
      <c r="D134" s="4" t="s">
        <v>555</v>
      </c>
      <c r="E134" s="314">
        <v>21894</v>
      </c>
      <c r="F134" s="4" t="s">
        <v>164</v>
      </c>
      <c r="G134" s="4" t="s">
        <v>164</v>
      </c>
      <c r="I134" s="128" t="s">
        <v>1889</v>
      </c>
      <c r="J134" s="128" t="s">
        <v>379</v>
      </c>
      <c r="K134" s="268">
        <v>23</v>
      </c>
      <c r="L134" s="74">
        <v>1</v>
      </c>
      <c r="M134" s="74"/>
      <c r="N134" s="74" t="s">
        <v>837</v>
      </c>
    </row>
    <row r="135" spans="1:14">
      <c r="A135" s="7">
        <v>6</v>
      </c>
      <c r="B135" s="10">
        <v>14</v>
      </c>
      <c r="C135" s="10">
        <v>134</v>
      </c>
      <c r="D135" s="4" t="s">
        <v>598</v>
      </c>
      <c r="E135" s="314">
        <v>16269</v>
      </c>
      <c r="F135" s="4" t="s">
        <v>17</v>
      </c>
      <c r="G135" s="4" t="s">
        <v>17</v>
      </c>
      <c r="I135" s="128" t="s">
        <v>1232</v>
      </c>
      <c r="J135" s="128" t="s">
        <v>553</v>
      </c>
      <c r="K135" s="268">
        <v>30</v>
      </c>
      <c r="L135" s="74">
        <v>1</v>
      </c>
      <c r="M135" s="74"/>
      <c r="N135" s="74" t="s">
        <v>46</v>
      </c>
    </row>
    <row r="136" spans="1:14">
      <c r="A136" s="7">
        <v>6</v>
      </c>
      <c r="B136" s="10">
        <v>15</v>
      </c>
      <c r="C136" s="10">
        <v>135</v>
      </c>
      <c r="D136" s="4" t="s">
        <v>129</v>
      </c>
      <c r="E136" s="314">
        <v>19447</v>
      </c>
      <c r="F136" s="4" t="s">
        <v>18</v>
      </c>
      <c r="G136" s="4" t="s">
        <v>18</v>
      </c>
      <c r="I136" s="128" t="s">
        <v>7</v>
      </c>
      <c r="J136" s="128" t="s">
        <v>645</v>
      </c>
      <c r="K136" s="268">
        <v>26</v>
      </c>
      <c r="L136" s="74">
        <v>1</v>
      </c>
      <c r="M136" s="74"/>
      <c r="N136" s="74" t="s">
        <v>46</v>
      </c>
    </row>
    <row r="137" spans="1:14">
      <c r="A137" s="7">
        <v>6</v>
      </c>
      <c r="B137" s="10">
        <v>16</v>
      </c>
      <c r="C137" s="10">
        <v>136</v>
      </c>
      <c r="D137" s="4" t="s">
        <v>2177</v>
      </c>
      <c r="E137" s="314">
        <v>20423</v>
      </c>
      <c r="F137" s="4" t="s">
        <v>2177</v>
      </c>
      <c r="G137" s="4" t="s">
        <v>2177</v>
      </c>
      <c r="I137" s="128" t="s">
        <v>206</v>
      </c>
      <c r="J137" s="128" t="s">
        <v>549</v>
      </c>
      <c r="K137" s="268">
        <v>27</v>
      </c>
      <c r="L137" s="74">
        <v>1</v>
      </c>
      <c r="M137" s="74"/>
      <c r="N137" s="74"/>
    </row>
    <row r="138" spans="1:14">
      <c r="A138" s="7">
        <v>6</v>
      </c>
      <c r="B138" s="10">
        <v>17</v>
      </c>
      <c r="C138" s="10">
        <v>137</v>
      </c>
      <c r="D138" s="4" t="s">
        <v>164</v>
      </c>
      <c r="E138" s="314">
        <v>16727</v>
      </c>
      <c r="F138" s="4" t="s">
        <v>567</v>
      </c>
      <c r="G138" s="4" t="s">
        <v>567</v>
      </c>
      <c r="I138" s="128" t="s">
        <v>317</v>
      </c>
      <c r="J138" s="128" t="s">
        <v>397</v>
      </c>
      <c r="K138" s="268">
        <v>31</v>
      </c>
      <c r="L138" s="74">
        <v>1</v>
      </c>
      <c r="M138" s="74"/>
      <c r="N138" s="74"/>
    </row>
    <row r="139" spans="1:14">
      <c r="A139" s="7">
        <v>6</v>
      </c>
      <c r="B139" s="10">
        <v>18</v>
      </c>
      <c r="C139" s="10">
        <v>138</v>
      </c>
      <c r="D139" s="4" t="s">
        <v>2172</v>
      </c>
      <c r="E139" s="314">
        <v>11384</v>
      </c>
      <c r="F139" s="4" t="s">
        <v>16</v>
      </c>
      <c r="G139" s="4" t="s">
        <v>16</v>
      </c>
      <c r="I139" s="128" t="s">
        <v>828</v>
      </c>
      <c r="J139" s="128" t="s">
        <v>324</v>
      </c>
      <c r="K139" s="268">
        <v>33</v>
      </c>
      <c r="L139" s="74">
        <v>1</v>
      </c>
      <c r="M139" s="74"/>
      <c r="N139" s="74" t="s">
        <v>837</v>
      </c>
    </row>
    <row r="140" spans="1:14">
      <c r="A140" s="7">
        <v>6</v>
      </c>
      <c r="B140" s="10">
        <v>19</v>
      </c>
      <c r="C140" s="10">
        <v>139</v>
      </c>
      <c r="D140" s="4" t="s">
        <v>13</v>
      </c>
      <c r="E140" s="314">
        <v>23313</v>
      </c>
      <c r="F140" s="4" t="s">
        <v>345</v>
      </c>
      <c r="G140" s="4" t="s">
        <v>345</v>
      </c>
      <c r="I140" s="128" t="s">
        <v>3025</v>
      </c>
      <c r="J140" s="128" t="s">
        <v>565</v>
      </c>
      <c r="K140" s="268">
        <v>25</v>
      </c>
      <c r="L140" s="74">
        <v>1</v>
      </c>
      <c r="M140" s="74"/>
      <c r="N140" s="74"/>
    </row>
    <row r="141" spans="1:14">
      <c r="A141" s="11">
        <v>6</v>
      </c>
      <c r="B141" s="12">
        <v>20</v>
      </c>
      <c r="C141" s="12">
        <v>140</v>
      </c>
      <c r="D141" s="13" t="s">
        <v>239</v>
      </c>
      <c r="E141" s="315">
        <v>13324</v>
      </c>
      <c r="F141" s="13" t="s">
        <v>2171</v>
      </c>
      <c r="G141" s="13" t="s">
        <v>29</v>
      </c>
      <c r="H141" s="13"/>
      <c r="I141" s="137" t="s">
        <v>522</v>
      </c>
      <c r="J141" s="137" t="s">
        <v>1065</v>
      </c>
      <c r="K141" s="269">
        <v>31</v>
      </c>
      <c r="L141" s="78">
        <v>5</v>
      </c>
      <c r="M141" s="78" t="s">
        <v>2545</v>
      </c>
      <c r="N141" s="78"/>
    </row>
    <row r="142" spans="1:14">
      <c r="A142" s="7">
        <v>7</v>
      </c>
      <c r="B142" s="10">
        <v>1</v>
      </c>
      <c r="C142" s="10">
        <v>141</v>
      </c>
      <c r="D142" s="4" t="s">
        <v>239</v>
      </c>
      <c r="E142" s="314">
        <v>12763</v>
      </c>
      <c r="F142" s="4" t="s">
        <v>2178</v>
      </c>
      <c r="G142" s="4" t="s">
        <v>2178</v>
      </c>
      <c r="I142" s="128" t="s">
        <v>1009</v>
      </c>
      <c r="J142" s="128" t="s">
        <v>545</v>
      </c>
      <c r="K142" s="268">
        <v>32</v>
      </c>
      <c r="L142" s="74">
        <v>1</v>
      </c>
      <c r="M142" s="74"/>
      <c r="N142" s="74" t="s">
        <v>837</v>
      </c>
    </row>
    <row r="143" spans="1:14">
      <c r="A143" s="7">
        <v>7</v>
      </c>
      <c r="B143" s="10">
        <v>2</v>
      </c>
      <c r="C143" s="10">
        <v>142</v>
      </c>
      <c r="D143" s="4" t="s">
        <v>13</v>
      </c>
      <c r="E143" s="314">
        <v>22361</v>
      </c>
      <c r="F143" s="4" t="s">
        <v>438</v>
      </c>
      <c r="G143" s="4" t="s">
        <v>438</v>
      </c>
      <c r="I143" s="128" t="s">
        <v>3005</v>
      </c>
      <c r="J143" s="128" t="s">
        <v>802</v>
      </c>
      <c r="K143" s="268">
        <v>27</v>
      </c>
      <c r="L143" s="74">
        <v>1</v>
      </c>
      <c r="M143" s="74"/>
      <c r="N143" s="74" t="s">
        <v>837</v>
      </c>
    </row>
    <row r="144" spans="1:14">
      <c r="A144" s="7">
        <v>7</v>
      </c>
      <c r="B144" s="10">
        <v>3</v>
      </c>
      <c r="C144" s="10">
        <v>143</v>
      </c>
      <c r="D144" s="4" t="s">
        <v>2172</v>
      </c>
      <c r="E144" s="314">
        <v>13499</v>
      </c>
      <c r="F144" s="4" t="s">
        <v>598</v>
      </c>
      <c r="G144" s="4" t="s">
        <v>598</v>
      </c>
      <c r="I144" s="128" t="s">
        <v>159</v>
      </c>
      <c r="J144" s="128" t="s">
        <v>248</v>
      </c>
      <c r="K144" s="268">
        <v>32</v>
      </c>
      <c r="L144" s="74">
        <v>2</v>
      </c>
      <c r="M144" s="74" t="s">
        <v>837</v>
      </c>
      <c r="N144" s="74"/>
    </row>
    <row r="145" spans="1:14">
      <c r="A145" s="7">
        <v>7</v>
      </c>
      <c r="B145" s="10">
        <v>4</v>
      </c>
      <c r="C145" s="10">
        <v>144</v>
      </c>
      <c r="D145" s="4" t="s">
        <v>164</v>
      </c>
      <c r="E145" s="314">
        <v>12808</v>
      </c>
      <c r="F145" s="4" t="s">
        <v>164</v>
      </c>
      <c r="G145" s="4" t="s">
        <v>164</v>
      </c>
      <c r="I145" s="128" t="s">
        <v>976</v>
      </c>
      <c r="J145" s="128" t="s">
        <v>546</v>
      </c>
      <c r="K145" s="268">
        <v>32</v>
      </c>
      <c r="L145" s="74">
        <v>1</v>
      </c>
      <c r="M145" s="74"/>
      <c r="N145" s="74" t="s">
        <v>837</v>
      </c>
    </row>
    <row r="146" spans="1:14">
      <c r="A146" s="7">
        <v>7</v>
      </c>
      <c r="B146" s="10">
        <v>5</v>
      </c>
      <c r="C146" s="10">
        <v>145</v>
      </c>
      <c r="D146" s="4" t="s">
        <v>2177</v>
      </c>
      <c r="E146" s="314">
        <v>27649</v>
      </c>
      <c r="F146" s="4" t="s">
        <v>188</v>
      </c>
      <c r="G146" s="4" t="s">
        <v>188</v>
      </c>
      <c r="I146" s="128" t="s">
        <v>587</v>
      </c>
      <c r="J146" s="128" t="s">
        <v>986</v>
      </c>
      <c r="K146" s="268">
        <v>22</v>
      </c>
      <c r="L146" s="74">
        <v>1</v>
      </c>
      <c r="M146" s="74"/>
      <c r="N146" s="74"/>
    </row>
    <row r="147" spans="1:14">
      <c r="A147" s="7">
        <v>7</v>
      </c>
      <c r="B147" s="10">
        <v>6</v>
      </c>
      <c r="C147" s="10">
        <v>146</v>
      </c>
      <c r="D147" s="4" t="s">
        <v>129</v>
      </c>
      <c r="E147" s="314">
        <v>15761</v>
      </c>
      <c r="F147" s="4" t="s">
        <v>555</v>
      </c>
      <c r="G147" s="4" t="s">
        <v>555</v>
      </c>
      <c r="I147" s="128" t="s">
        <v>346</v>
      </c>
      <c r="J147" s="128" t="s">
        <v>536</v>
      </c>
      <c r="K147" s="268">
        <v>28</v>
      </c>
      <c r="L147" s="74">
        <v>1</v>
      </c>
      <c r="M147" s="74"/>
      <c r="N147" s="74" t="s">
        <v>837</v>
      </c>
    </row>
    <row r="148" spans="1:14">
      <c r="A148" s="7">
        <v>7</v>
      </c>
      <c r="B148" s="10">
        <v>7</v>
      </c>
      <c r="C148" s="10">
        <v>147</v>
      </c>
      <c r="D148" s="4" t="s">
        <v>598</v>
      </c>
      <c r="E148" s="314">
        <v>21212</v>
      </c>
      <c r="F148" s="4" t="s">
        <v>614</v>
      </c>
      <c r="G148" s="4" t="s">
        <v>614</v>
      </c>
      <c r="I148" s="128" t="s">
        <v>1250</v>
      </c>
      <c r="J148" s="128" t="s">
        <v>1670</v>
      </c>
      <c r="K148" s="268">
        <v>28</v>
      </c>
      <c r="L148" s="74">
        <v>1</v>
      </c>
      <c r="M148" s="74"/>
      <c r="N148" s="74"/>
    </row>
    <row r="149" spans="1:14">
      <c r="A149" s="7">
        <v>7</v>
      </c>
      <c r="B149" s="10">
        <v>8</v>
      </c>
      <c r="C149" s="10">
        <v>148</v>
      </c>
      <c r="D149" s="4" t="s">
        <v>555</v>
      </c>
      <c r="E149" s="314">
        <v>13361</v>
      </c>
      <c r="F149" s="4" t="s">
        <v>276</v>
      </c>
      <c r="G149" s="4" t="s">
        <v>276</v>
      </c>
      <c r="I149" s="128" t="s">
        <v>826</v>
      </c>
      <c r="J149" s="128" t="s">
        <v>56</v>
      </c>
      <c r="K149" s="268">
        <v>32</v>
      </c>
      <c r="L149" s="74">
        <v>1</v>
      </c>
      <c r="M149" s="74"/>
      <c r="N149" s="74" t="s">
        <v>46</v>
      </c>
    </row>
    <row r="150" spans="1:14">
      <c r="A150" s="7">
        <v>7</v>
      </c>
      <c r="B150" s="10">
        <v>9</v>
      </c>
      <c r="C150" s="10">
        <v>149</v>
      </c>
      <c r="D150" s="4" t="s">
        <v>29</v>
      </c>
      <c r="E150" s="314">
        <v>10197</v>
      </c>
      <c r="F150" s="4" t="s">
        <v>15</v>
      </c>
      <c r="G150" s="4" t="s">
        <v>15</v>
      </c>
      <c r="I150" s="128" t="s">
        <v>195</v>
      </c>
      <c r="J150" s="128" t="s">
        <v>2198</v>
      </c>
      <c r="K150" s="268">
        <v>32</v>
      </c>
      <c r="L150" s="74">
        <v>1</v>
      </c>
      <c r="M150" s="74"/>
      <c r="N150" s="74" t="s">
        <v>837</v>
      </c>
    </row>
    <row r="151" spans="1:14">
      <c r="A151" s="7">
        <v>7</v>
      </c>
      <c r="B151" s="10">
        <v>10</v>
      </c>
      <c r="C151" s="10">
        <v>150</v>
      </c>
      <c r="D151" s="4" t="s">
        <v>276</v>
      </c>
      <c r="E151" s="314">
        <v>25551</v>
      </c>
      <c r="F151" s="4" t="s">
        <v>598</v>
      </c>
      <c r="G151" s="4" t="s">
        <v>598</v>
      </c>
      <c r="I151" s="128" t="s">
        <v>2181</v>
      </c>
      <c r="J151" s="128" t="s">
        <v>3491</v>
      </c>
      <c r="K151" s="268">
        <v>25</v>
      </c>
      <c r="L151" s="74">
        <v>1</v>
      </c>
      <c r="M151" s="74"/>
      <c r="N151" s="74"/>
    </row>
    <row r="152" spans="1:14">
      <c r="A152" s="7">
        <v>7</v>
      </c>
      <c r="B152" s="10">
        <v>11</v>
      </c>
      <c r="C152" s="10">
        <v>151</v>
      </c>
      <c r="D152" s="4" t="s">
        <v>567</v>
      </c>
      <c r="E152" s="314">
        <v>15585</v>
      </c>
      <c r="F152" s="4" t="s">
        <v>598</v>
      </c>
      <c r="G152" s="4" t="s">
        <v>598</v>
      </c>
      <c r="I152" s="128" t="s">
        <v>1265</v>
      </c>
      <c r="J152" s="128" t="s">
        <v>546</v>
      </c>
      <c r="K152" s="268">
        <v>30</v>
      </c>
      <c r="L152" s="74">
        <v>3</v>
      </c>
      <c r="M152" s="74" t="s">
        <v>46</v>
      </c>
      <c r="N152" s="74"/>
    </row>
    <row r="153" spans="1:14">
      <c r="A153" s="7">
        <v>7</v>
      </c>
      <c r="B153" s="10">
        <v>12</v>
      </c>
      <c r="C153" s="10">
        <v>152</v>
      </c>
      <c r="D153" s="4" t="s">
        <v>18</v>
      </c>
      <c r="E153" s="314">
        <v>12317</v>
      </c>
      <c r="F153" s="4" t="s">
        <v>563</v>
      </c>
      <c r="G153" s="4" t="s">
        <v>563</v>
      </c>
      <c r="I153" s="128" t="s">
        <v>1870</v>
      </c>
      <c r="J153" s="128" t="s">
        <v>802</v>
      </c>
      <c r="K153" s="268">
        <v>32</v>
      </c>
      <c r="L153" s="74">
        <v>1</v>
      </c>
      <c r="M153" s="74"/>
      <c r="N153" s="74" t="s">
        <v>837</v>
      </c>
    </row>
    <row r="154" spans="1:14">
      <c r="A154" s="7">
        <v>7</v>
      </c>
      <c r="B154" s="10">
        <v>13</v>
      </c>
      <c r="C154" s="10">
        <v>153</v>
      </c>
      <c r="D154" s="4" t="s">
        <v>15</v>
      </c>
      <c r="E154" s="314">
        <v>19677</v>
      </c>
      <c r="F154" s="4" t="s">
        <v>13</v>
      </c>
      <c r="G154" s="4" t="s">
        <v>13</v>
      </c>
      <c r="I154" s="128" t="s">
        <v>222</v>
      </c>
      <c r="J154" s="128" t="s">
        <v>379</v>
      </c>
      <c r="K154" s="268">
        <v>28</v>
      </c>
      <c r="L154" s="74">
        <v>1</v>
      </c>
      <c r="M154" s="74"/>
      <c r="N154" s="74" t="s">
        <v>46</v>
      </c>
    </row>
    <row r="155" spans="1:14">
      <c r="A155" s="7">
        <v>7</v>
      </c>
      <c r="B155" s="10">
        <v>14</v>
      </c>
      <c r="C155" s="10">
        <v>154</v>
      </c>
      <c r="D155" s="4" t="s">
        <v>16</v>
      </c>
      <c r="E155" s="314">
        <v>22387</v>
      </c>
      <c r="F155" s="4" t="s">
        <v>609</v>
      </c>
      <c r="G155" s="4" t="s">
        <v>609</v>
      </c>
      <c r="I155" s="128" t="s">
        <v>3006</v>
      </c>
      <c r="J155" s="128" t="s">
        <v>533</v>
      </c>
      <c r="K155" s="268">
        <v>25</v>
      </c>
      <c r="L155" s="74">
        <v>1</v>
      </c>
      <c r="M155" s="74"/>
      <c r="N155" s="74" t="s">
        <v>837</v>
      </c>
    </row>
    <row r="156" spans="1:14">
      <c r="A156" s="7">
        <v>7</v>
      </c>
      <c r="B156" s="10">
        <v>15</v>
      </c>
      <c r="C156" s="10">
        <v>155</v>
      </c>
      <c r="D156" s="4" t="s">
        <v>14</v>
      </c>
      <c r="E156" s="314">
        <v>16408</v>
      </c>
      <c r="F156" s="4" t="s">
        <v>15</v>
      </c>
      <c r="G156" s="4" t="s">
        <v>15</v>
      </c>
      <c r="I156" s="128" t="s">
        <v>586</v>
      </c>
      <c r="J156" s="128" t="s">
        <v>177</v>
      </c>
      <c r="K156" s="268">
        <v>27</v>
      </c>
      <c r="L156" s="74">
        <v>1</v>
      </c>
      <c r="M156" s="74"/>
      <c r="N156" s="74" t="s">
        <v>46</v>
      </c>
    </row>
    <row r="157" spans="1:14">
      <c r="A157" s="7">
        <v>7</v>
      </c>
      <c r="B157" s="10">
        <v>16</v>
      </c>
      <c r="C157" s="10">
        <v>156</v>
      </c>
      <c r="D157" s="4" t="s">
        <v>17</v>
      </c>
      <c r="E157" s="314">
        <v>9761</v>
      </c>
      <c r="F157" s="4" t="s">
        <v>3328</v>
      </c>
      <c r="G157" s="4" t="s">
        <v>15</v>
      </c>
      <c r="I157" s="128" t="s">
        <v>275</v>
      </c>
      <c r="J157" s="128" t="s">
        <v>536</v>
      </c>
      <c r="K157" s="268">
        <v>35</v>
      </c>
      <c r="L157" s="74">
        <v>1</v>
      </c>
      <c r="M157" s="74"/>
      <c r="N157" s="74" t="s">
        <v>837</v>
      </c>
    </row>
    <row r="158" spans="1:14">
      <c r="A158" s="7">
        <v>7</v>
      </c>
      <c r="B158" s="10">
        <v>17</v>
      </c>
      <c r="C158" s="10">
        <v>157</v>
      </c>
      <c r="D158" s="4" t="s">
        <v>563</v>
      </c>
      <c r="E158" s="314">
        <v>27690</v>
      </c>
      <c r="F158" s="4" t="s">
        <v>563</v>
      </c>
      <c r="G158" s="4" t="s">
        <v>563</v>
      </c>
      <c r="I158" s="128" t="s">
        <v>3557</v>
      </c>
      <c r="J158" s="128" t="s">
        <v>554</v>
      </c>
      <c r="K158" s="268">
        <v>24</v>
      </c>
      <c r="L158" s="74">
        <v>8</v>
      </c>
      <c r="M158" s="74" t="s">
        <v>837</v>
      </c>
      <c r="N158" s="74"/>
    </row>
    <row r="159" spans="1:14">
      <c r="A159" s="7">
        <v>7</v>
      </c>
      <c r="B159" s="10">
        <v>18</v>
      </c>
      <c r="C159" s="10">
        <v>158</v>
      </c>
      <c r="D159" s="4" t="s">
        <v>188</v>
      </c>
      <c r="E159" s="314">
        <v>22487</v>
      </c>
      <c r="F159" s="4" t="s">
        <v>438</v>
      </c>
      <c r="G159" s="4" t="s">
        <v>438</v>
      </c>
      <c r="I159" s="128" t="s">
        <v>1849</v>
      </c>
      <c r="J159" s="128" t="s">
        <v>1054</v>
      </c>
      <c r="K159" s="268">
        <v>25</v>
      </c>
      <c r="L159" s="74">
        <v>1</v>
      </c>
      <c r="M159" s="74"/>
      <c r="N159" s="74" t="s">
        <v>837</v>
      </c>
    </row>
    <row r="160" spans="1:14">
      <c r="A160" s="7">
        <v>7</v>
      </c>
      <c r="B160" s="10">
        <v>19</v>
      </c>
      <c r="C160" s="10">
        <v>159</v>
      </c>
      <c r="D160" s="4" t="s">
        <v>2170</v>
      </c>
      <c r="E160" s="314">
        <v>13470</v>
      </c>
      <c r="F160" s="4" t="s">
        <v>188</v>
      </c>
      <c r="G160" s="4" t="s">
        <v>188</v>
      </c>
      <c r="I160" s="128" t="s">
        <v>745</v>
      </c>
      <c r="J160" s="128" t="s">
        <v>24</v>
      </c>
      <c r="K160" s="268">
        <v>29</v>
      </c>
      <c r="L160" s="74">
        <v>1</v>
      </c>
      <c r="M160" s="74"/>
      <c r="N160" s="74" t="s">
        <v>837</v>
      </c>
    </row>
    <row r="161" spans="1:14">
      <c r="A161" s="11">
        <v>7</v>
      </c>
      <c r="B161" s="12">
        <v>20</v>
      </c>
      <c r="C161" s="12">
        <v>160</v>
      </c>
      <c r="D161" s="13" t="s">
        <v>609</v>
      </c>
      <c r="E161" s="315">
        <v>21527</v>
      </c>
      <c r="F161" s="13" t="s">
        <v>2170</v>
      </c>
      <c r="G161" s="13" t="s">
        <v>2170</v>
      </c>
      <c r="H161" s="13"/>
      <c r="I161" s="137" t="s">
        <v>3413</v>
      </c>
      <c r="J161" s="137" t="s">
        <v>138</v>
      </c>
      <c r="K161" s="269">
        <v>26</v>
      </c>
      <c r="L161" s="78">
        <v>1</v>
      </c>
      <c r="M161" s="78"/>
      <c r="N161" s="78"/>
    </row>
    <row r="162" spans="1:14">
      <c r="A162" s="7">
        <v>8</v>
      </c>
      <c r="B162" s="10">
        <v>1</v>
      </c>
      <c r="C162" s="10">
        <v>161</v>
      </c>
      <c r="D162" s="4" t="s">
        <v>609</v>
      </c>
      <c r="E162" s="314">
        <v>24262</v>
      </c>
      <c r="F162" s="4" t="s">
        <v>609</v>
      </c>
      <c r="G162" s="4" t="s">
        <v>609</v>
      </c>
      <c r="I162" s="128" t="s">
        <v>3458</v>
      </c>
      <c r="J162" s="128" t="s">
        <v>3459</v>
      </c>
      <c r="K162" s="268">
        <v>22</v>
      </c>
      <c r="L162" s="74">
        <v>8</v>
      </c>
      <c r="M162" s="74" t="s">
        <v>837</v>
      </c>
      <c r="N162" s="74"/>
    </row>
    <row r="163" spans="1:14">
      <c r="A163" s="7">
        <v>8</v>
      </c>
      <c r="B163" s="10">
        <v>2</v>
      </c>
      <c r="C163" s="10">
        <v>162</v>
      </c>
      <c r="D163" s="4" t="s">
        <v>2170</v>
      </c>
      <c r="E163" s="314">
        <v>25386</v>
      </c>
      <c r="F163" s="4" t="s">
        <v>16</v>
      </c>
      <c r="G163" s="4" t="s">
        <v>16</v>
      </c>
      <c r="I163" s="128" t="s">
        <v>3481</v>
      </c>
      <c r="J163" s="128" t="s">
        <v>3482</v>
      </c>
      <c r="K163" s="268">
        <v>25</v>
      </c>
      <c r="L163" s="74">
        <v>1</v>
      </c>
      <c r="M163" s="74"/>
      <c r="N163" s="74"/>
    </row>
    <row r="164" spans="1:14">
      <c r="A164" s="7">
        <v>8</v>
      </c>
      <c r="B164" s="10">
        <v>3</v>
      </c>
      <c r="C164" s="10">
        <v>163</v>
      </c>
      <c r="D164" s="4" t="s">
        <v>188</v>
      </c>
      <c r="E164" s="314">
        <v>9847</v>
      </c>
      <c r="F164" s="4" t="s">
        <v>438</v>
      </c>
      <c r="G164" s="4" t="s">
        <v>438</v>
      </c>
      <c r="I164" s="128" t="s">
        <v>302</v>
      </c>
      <c r="J164" s="128" t="s">
        <v>136</v>
      </c>
      <c r="K164" s="268">
        <v>36</v>
      </c>
      <c r="L164" s="74">
        <v>9</v>
      </c>
      <c r="M164" s="74" t="s">
        <v>837</v>
      </c>
      <c r="N164" s="74"/>
    </row>
    <row r="165" spans="1:14">
      <c r="A165" s="7">
        <v>8</v>
      </c>
      <c r="B165" s="10">
        <v>4</v>
      </c>
      <c r="C165" s="10">
        <v>164</v>
      </c>
      <c r="D165" s="4" t="s">
        <v>563</v>
      </c>
      <c r="E165" s="314">
        <v>19244</v>
      </c>
      <c r="F165" s="4" t="s">
        <v>17</v>
      </c>
      <c r="G165" s="4" t="s">
        <v>17</v>
      </c>
      <c r="I165" s="128" t="s">
        <v>1256</v>
      </c>
      <c r="J165" s="128" t="s">
        <v>244</v>
      </c>
      <c r="K165" s="268">
        <v>29</v>
      </c>
      <c r="L165" s="74">
        <v>1</v>
      </c>
      <c r="M165" s="74"/>
      <c r="N165" s="74" t="s">
        <v>46</v>
      </c>
    </row>
    <row r="166" spans="1:14">
      <c r="A166" s="7">
        <v>8</v>
      </c>
      <c r="B166" s="10">
        <v>5</v>
      </c>
      <c r="C166" s="10">
        <v>165</v>
      </c>
      <c r="D166" s="4" t="s">
        <v>17</v>
      </c>
      <c r="E166" s="314">
        <v>25377</v>
      </c>
      <c r="F166" s="4" t="s">
        <v>2170</v>
      </c>
      <c r="G166" s="4" t="s">
        <v>2170</v>
      </c>
      <c r="I166" s="128" t="s">
        <v>1899</v>
      </c>
      <c r="J166" s="128" t="s">
        <v>1778</v>
      </c>
      <c r="K166" s="268">
        <v>26</v>
      </c>
      <c r="L166" s="74">
        <v>1</v>
      </c>
      <c r="M166" s="74"/>
      <c r="N166" s="74" t="s">
        <v>837</v>
      </c>
    </row>
    <row r="167" spans="1:14">
      <c r="A167" s="7">
        <v>8</v>
      </c>
      <c r="B167" s="10">
        <v>6</v>
      </c>
      <c r="C167" s="10">
        <v>166</v>
      </c>
      <c r="D167" s="4" t="s">
        <v>14</v>
      </c>
      <c r="E167" s="314">
        <v>17766</v>
      </c>
      <c r="F167" s="4" t="s">
        <v>345</v>
      </c>
      <c r="G167" s="4" t="s">
        <v>345</v>
      </c>
      <c r="I167" s="128" t="s">
        <v>317</v>
      </c>
      <c r="J167" s="128" t="s">
        <v>494</v>
      </c>
      <c r="K167" s="268">
        <v>29</v>
      </c>
      <c r="L167" s="74">
        <v>9</v>
      </c>
      <c r="M167" s="74" t="s">
        <v>46</v>
      </c>
      <c r="N167" s="74"/>
    </row>
    <row r="168" spans="1:14">
      <c r="A168" s="7">
        <v>8</v>
      </c>
      <c r="B168" s="10">
        <v>7</v>
      </c>
      <c r="C168" s="10">
        <v>167</v>
      </c>
      <c r="D168" s="4" t="s">
        <v>16</v>
      </c>
      <c r="E168" s="314">
        <v>24273</v>
      </c>
      <c r="F168" s="4" t="s">
        <v>438</v>
      </c>
      <c r="G168" s="4" t="s">
        <v>438</v>
      </c>
      <c r="I168" s="128" t="s">
        <v>2486</v>
      </c>
      <c r="J168" s="128" t="s">
        <v>3036</v>
      </c>
      <c r="K168" s="268">
        <v>22</v>
      </c>
      <c r="L168" s="74">
        <v>6</v>
      </c>
      <c r="M168" s="74" t="s">
        <v>837</v>
      </c>
      <c r="N168" s="74"/>
    </row>
    <row r="169" spans="1:14">
      <c r="A169" s="7">
        <v>8</v>
      </c>
      <c r="B169" s="10">
        <v>8</v>
      </c>
      <c r="C169" s="10">
        <v>168</v>
      </c>
      <c r="D169" s="4" t="s">
        <v>15</v>
      </c>
      <c r="E169" s="314">
        <v>9774</v>
      </c>
      <c r="F169" s="4" t="s">
        <v>567</v>
      </c>
      <c r="G169" s="4" t="s">
        <v>567</v>
      </c>
      <c r="I169" s="128" t="s">
        <v>3336</v>
      </c>
      <c r="J169" s="128" t="s">
        <v>331</v>
      </c>
      <c r="K169" s="268">
        <v>32</v>
      </c>
      <c r="L169" s="74">
        <v>2</v>
      </c>
      <c r="M169" s="74" t="s">
        <v>837</v>
      </c>
      <c r="N169" s="74"/>
    </row>
    <row r="170" spans="1:14">
      <c r="A170" s="7">
        <v>8</v>
      </c>
      <c r="B170" s="10">
        <v>9</v>
      </c>
      <c r="C170" s="10">
        <v>169</v>
      </c>
      <c r="D170" s="4" t="s">
        <v>18</v>
      </c>
      <c r="E170" s="314">
        <v>27691</v>
      </c>
      <c r="F170" s="4" t="s">
        <v>567</v>
      </c>
      <c r="G170" s="4" t="s">
        <v>567</v>
      </c>
      <c r="I170" s="128" t="s">
        <v>3114</v>
      </c>
      <c r="J170" s="128" t="s">
        <v>3115</v>
      </c>
      <c r="K170" s="268">
        <v>25</v>
      </c>
      <c r="L170" s="74">
        <v>1</v>
      </c>
      <c r="M170" s="74"/>
      <c r="N170" s="74" t="s">
        <v>837</v>
      </c>
    </row>
    <row r="171" spans="1:14">
      <c r="A171" s="7">
        <v>8</v>
      </c>
      <c r="B171" s="10">
        <v>10</v>
      </c>
      <c r="C171" s="10">
        <v>170</v>
      </c>
      <c r="D171" s="4" t="s">
        <v>567</v>
      </c>
      <c r="E171" s="314">
        <v>22209</v>
      </c>
      <c r="F171" s="4" t="s">
        <v>14</v>
      </c>
      <c r="G171" s="4" t="s">
        <v>14</v>
      </c>
      <c r="I171" s="128" t="s">
        <v>1747</v>
      </c>
      <c r="J171" s="128" t="s">
        <v>72</v>
      </c>
      <c r="K171" s="268">
        <v>25</v>
      </c>
      <c r="L171" s="74">
        <v>2</v>
      </c>
      <c r="M171" s="74" t="s">
        <v>837</v>
      </c>
      <c r="N171" s="74"/>
    </row>
    <row r="172" spans="1:14">
      <c r="A172" s="7">
        <v>8</v>
      </c>
      <c r="B172" s="10">
        <v>11</v>
      </c>
      <c r="C172" s="10">
        <v>171</v>
      </c>
      <c r="D172" s="4" t="s">
        <v>276</v>
      </c>
      <c r="E172" s="314">
        <v>5254</v>
      </c>
      <c r="F172" s="4" t="s">
        <v>14</v>
      </c>
      <c r="G172" s="4" t="s">
        <v>14</v>
      </c>
      <c r="I172" s="128" t="s">
        <v>507</v>
      </c>
      <c r="J172" s="128" t="s">
        <v>35</v>
      </c>
      <c r="K172" s="268">
        <v>33</v>
      </c>
      <c r="L172" s="74">
        <v>7</v>
      </c>
      <c r="M172" s="74" t="s">
        <v>2545</v>
      </c>
      <c r="N172" s="74"/>
    </row>
    <row r="173" spans="1:14">
      <c r="A173" s="7">
        <v>8</v>
      </c>
      <c r="B173" s="10">
        <v>12</v>
      </c>
      <c r="C173" s="10">
        <v>172</v>
      </c>
      <c r="D173" s="4" t="s">
        <v>29</v>
      </c>
      <c r="E173" s="314">
        <v>26197</v>
      </c>
      <c r="F173" s="4" t="s">
        <v>164</v>
      </c>
      <c r="G173" s="4" t="s">
        <v>164</v>
      </c>
      <c r="I173" s="128" t="s">
        <v>2526</v>
      </c>
      <c r="J173" s="128" t="s">
        <v>136</v>
      </c>
      <c r="K173" s="268">
        <v>25</v>
      </c>
      <c r="L173" s="74">
        <v>3</v>
      </c>
      <c r="M173" s="74" t="s">
        <v>837</v>
      </c>
      <c r="N173" s="74"/>
    </row>
    <row r="174" spans="1:14">
      <c r="A174" s="7">
        <v>8</v>
      </c>
      <c r="B174" s="10">
        <v>13</v>
      </c>
      <c r="C174" s="10">
        <v>173</v>
      </c>
      <c r="D174" s="4" t="s">
        <v>555</v>
      </c>
      <c r="E174" s="314">
        <v>23818</v>
      </c>
      <c r="F174" s="4" t="s">
        <v>438</v>
      </c>
      <c r="G174" s="4" t="s">
        <v>438</v>
      </c>
      <c r="I174" s="128" t="s">
        <v>3691</v>
      </c>
      <c r="J174" s="128" t="s">
        <v>3690</v>
      </c>
      <c r="K174" s="268">
        <v>23</v>
      </c>
      <c r="L174" s="74">
        <v>4</v>
      </c>
      <c r="M174" s="74" t="s">
        <v>46</v>
      </c>
      <c r="N174" s="74"/>
    </row>
    <row r="175" spans="1:14">
      <c r="A175" s="7">
        <v>8</v>
      </c>
      <c r="B175" s="10">
        <v>14</v>
      </c>
      <c r="C175" s="10">
        <v>174</v>
      </c>
      <c r="D175" s="4" t="s">
        <v>598</v>
      </c>
      <c r="E175" s="314">
        <v>23698</v>
      </c>
      <c r="F175" s="4" t="s">
        <v>345</v>
      </c>
      <c r="G175" s="4" t="s">
        <v>345</v>
      </c>
      <c r="I175" s="128" t="s">
        <v>254</v>
      </c>
      <c r="J175" s="128" t="s">
        <v>1193</v>
      </c>
      <c r="K175" s="268">
        <v>22</v>
      </c>
      <c r="L175" s="74">
        <v>4</v>
      </c>
      <c r="M175" s="74" t="s">
        <v>2545</v>
      </c>
      <c r="N175" s="74"/>
    </row>
    <row r="176" spans="1:14">
      <c r="A176" s="7">
        <v>8</v>
      </c>
      <c r="B176" s="10">
        <v>15</v>
      </c>
      <c r="C176" s="10">
        <v>175</v>
      </c>
      <c r="D176" s="4" t="s">
        <v>129</v>
      </c>
      <c r="E176" s="314">
        <v>19455</v>
      </c>
      <c r="F176" s="4" t="s">
        <v>563</v>
      </c>
      <c r="G176" s="4" t="s">
        <v>563</v>
      </c>
      <c r="I176" s="128" t="s">
        <v>3386</v>
      </c>
      <c r="J176" s="128" t="s">
        <v>3387</v>
      </c>
      <c r="K176" s="268">
        <v>26</v>
      </c>
      <c r="L176" s="74">
        <v>5</v>
      </c>
      <c r="M176" s="74" t="s">
        <v>837</v>
      </c>
      <c r="N176" s="74"/>
    </row>
    <row r="177" spans="1:14">
      <c r="A177" s="7">
        <v>8</v>
      </c>
      <c r="B177" s="10">
        <v>16</v>
      </c>
      <c r="C177" s="10">
        <v>176</v>
      </c>
      <c r="D177" s="4" t="s">
        <v>2177</v>
      </c>
      <c r="E177" s="314">
        <v>23690</v>
      </c>
      <c r="F177" s="4" t="s">
        <v>213</v>
      </c>
      <c r="G177" s="4" t="s">
        <v>213</v>
      </c>
      <c r="I177" s="128" t="s">
        <v>3448</v>
      </c>
      <c r="J177" s="128" t="s">
        <v>3034</v>
      </c>
      <c r="K177" s="268">
        <v>22</v>
      </c>
      <c r="L177" s="74">
        <v>6</v>
      </c>
      <c r="M177" s="74" t="s">
        <v>2545</v>
      </c>
      <c r="N177" s="74"/>
    </row>
    <row r="178" spans="1:14">
      <c r="A178" s="7">
        <v>8</v>
      </c>
      <c r="B178" s="10">
        <v>17</v>
      </c>
      <c r="C178" s="10">
        <v>177</v>
      </c>
      <c r="D178" s="4" t="s">
        <v>164</v>
      </c>
      <c r="E178" s="314">
        <v>26368</v>
      </c>
      <c r="F178" s="4" t="s">
        <v>354</v>
      </c>
      <c r="G178" s="4" t="s">
        <v>354</v>
      </c>
      <c r="I178" s="128" t="s">
        <v>3097</v>
      </c>
      <c r="J178" s="128" t="s">
        <v>3525</v>
      </c>
      <c r="K178" s="268">
        <v>25</v>
      </c>
      <c r="L178" s="74">
        <v>7</v>
      </c>
      <c r="M178" s="74" t="s">
        <v>46</v>
      </c>
      <c r="N178" s="74"/>
    </row>
    <row r="179" spans="1:14">
      <c r="A179" s="7">
        <v>8</v>
      </c>
      <c r="B179" s="10">
        <v>18</v>
      </c>
      <c r="C179" s="10">
        <v>178</v>
      </c>
      <c r="D179" s="4" t="s">
        <v>2172</v>
      </c>
      <c r="E179" s="314">
        <v>2967</v>
      </c>
      <c r="F179" s="4" t="s">
        <v>3328</v>
      </c>
      <c r="G179" s="4" t="s">
        <v>1121</v>
      </c>
      <c r="I179" s="128" t="s">
        <v>869</v>
      </c>
      <c r="J179" s="128" t="s">
        <v>324</v>
      </c>
      <c r="K179" s="268">
        <v>35</v>
      </c>
      <c r="L179" s="74">
        <v>7</v>
      </c>
      <c r="M179" s="74" t="s">
        <v>837</v>
      </c>
      <c r="N179" s="74"/>
    </row>
    <row r="180" spans="1:14">
      <c r="A180" s="7">
        <v>8</v>
      </c>
      <c r="B180" s="10">
        <v>19</v>
      </c>
      <c r="C180" s="10">
        <v>179</v>
      </c>
      <c r="D180" s="4" t="s">
        <v>13</v>
      </c>
      <c r="E180" s="314">
        <v>18864</v>
      </c>
      <c r="F180" s="4" t="s">
        <v>2172</v>
      </c>
      <c r="G180" s="4" t="s">
        <v>2172</v>
      </c>
      <c r="I180" s="128" t="s">
        <v>75</v>
      </c>
      <c r="J180" s="128" t="s">
        <v>591</v>
      </c>
      <c r="K180" s="268">
        <v>26</v>
      </c>
      <c r="L180" s="74">
        <v>1</v>
      </c>
      <c r="M180" s="74"/>
      <c r="N180" s="74" t="s">
        <v>837</v>
      </c>
    </row>
    <row r="181" spans="1:14">
      <c r="A181" s="11">
        <v>8</v>
      </c>
      <c r="B181" s="12">
        <v>20</v>
      </c>
      <c r="C181" s="12">
        <v>180</v>
      </c>
      <c r="D181" s="13" t="s">
        <v>239</v>
      </c>
      <c r="E181" s="315">
        <v>12095</v>
      </c>
      <c r="F181" s="13" t="s">
        <v>470</v>
      </c>
      <c r="G181" s="13" t="s">
        <v>470</v>
      </c>
      <c r="H181" s="13"/>
      <c r="I181" s="137" t="s">
        <v>528</v>
      </c>
      <c r="J181" s="137" t="s">
        <v>825</v>
      </c>
      <c r="K181" s="269">
        <v>32</v>
      </c>
      <c r="L181" s="78">
        <v>1</v>
      </c>
      <c r="M181" s="78"/>
      <c r="N181" s="78" t="s">
        <v>837</v>
      </c>
    </row>
    <row r="182" spans="1:14">
      <c r="A182" s="7">
        <v>9</v>
      </c>
      <c r="B182" s="10">
        <v>1</v>
      </c>
      <c r="C182" s="10">
        <v>181</v>
      </c>
      <c r="D182" s="4" t="s">
        <v>239</v>
      </c>
      <c r="E182" s="314">
        <v>14128</v>
      </c>
      <c r="F182" s="4" t="s">
        <v>567</v>
      </c>
      <c r="G182" s="4" t="s">
        <v>567</v>
      </c>
      <c r="I182" s="128" t="s">
        <v>634</v>
      </c>
      <c r="J182" s="128" t="s">
        <v>554</v>
      </c>
      <c r="K182" s="268">
        <v>29</v>
      </c>
      <c r="L182" s="74">
        <v>3</v>
      </c>
      <c r="M182" s="74" t="s">
        <v>46</v>
      </c>
      <c r="N182" s="74"/>
    </row>
    <row r="183" spans="1:14">
      <c r="A183" s="7">
        <v>9</v>
      </c>
      <c r="B183" s="10">
        <v>2</v>
      </c>
      <c r="C183" s="10">
        <v>182</v>
      </c>
      <c r="D183" s="4" t="s">
        <v>13</v>
      </c>
      <c r="E183" s="314">
        <v>16929</v>
      </c>
      <c r="F183" s="4" t="s">
        <v>3328</v>
      </c>
      <c r="G183" s="4" t="s">
        <v>164</v>
      </c>
      <c r="I183" s="128" t="s">
        <v>876</v>
      </c>
      <c r="J183" s="128" t="s">
        <v>877</v>
      </c>
      <c r="K183" s="268">
        <v>27</v>
      </c>
      <c r="L183" s="74">
        <v>1</v>
      </c>
      <c r="M183" s="74"/>
      <c r="N183" s="74" t="s">
        <v>837</v>
      </c>
    </row>
    <row r="184" spans="1:14">
      <c r="A184" s="7">
        <v>9</v>
      </c>
      <c r="B184" s="10">
        <v>3</v>
      </c>
      <c r="C184" s="10">
        <v>183</v>
      </c>
      <c r="D184" s="4" t="s">
        <v>2172</v>
      </c>
      <c r="E184" s="314">
        <v>13293</v>
      </c>
      <c r="F184" s="4" t="s">
        <v>17</v>
      </c>
      <c r="G184" s="4" t="s">
        <v>17</v>
      </c>
      <c r="I184" s="128" t="s">
        <v>1669</v>
      </c>
      <c r="J184" s="128" t="s">
        <v>146</v>
      </c>
      <c r="K184" s="268">
        <v>33</v>
      </c>
      <c r="L184" s="74">
        <v>1</v>
      </c>
      <c r="M184" s="74"/>
      <c r="N184" s="74" t="s">
        <v>46</v>
      </c>
    </row>
    <row r="185" spans="1:14">
      <c r="A185" s="7">
        <v>9</v>
      </c>
      <c r="B185" s="10">
        <v>4</v>
      </c>
      <c r="C185" s="10">
        <v>184</v>
      </c>
      <c r="D185" s="4" t="s">
        <v>164</v>
      </c>
      <c r="E185" s="314">
        <v>17040</v>
      </c>
      <c r="F185" s="4" t="s">
        <v>45</v>
      </c>
      <c r="G185" s="4" t="s">
        <v>1121</v>
      </c>
      <c r="I185" s="128" t="s">
        <v>25</v>
      </c>
      <c r="J185" s="128" t="s">
        <v>565</v>
      </c>
      <c r="K185" s="268">
        <v>26</v>
      </c>
      <c r="L185" s="74">
        <v>2</v>
      </c>
      <c r="M185" s="74" t="s">
        <v>2545</v>
      </c>
      <c r="N185" s="74"/>
    </row>
    <row r="186" spans="1:14">
      <c r="A186" s="7">
        <v>9</v>
      </c>
      <c r="B186" s="10">
        <v>5</v>
      </c>
      <c r="C186" s="10">
        <v>185</v>
      </c>
      <c r="D186" s="4" t="s">
        <v>2177</v>
      </c>
      <c r="E186" s="314">
        <v>21584</v>
      </c>
      <c r="F186" s="4" t="s">
        <v>2177</v>
      </c>
      <c r="G186" s="4" t="s">
        <v>2177</v>
      </c>
      <c r="I186" s="128" t="s">
        <v>3417</v>
      </c>
      <c r="J186" s="128" t="s">
        <v>3392</v>
      </c>
      <c r="K186" s="268">
        <v>27</v>
      </c>
      <c r="L186" s="74">
        <v>1</v>
      </c>
      <c r="M186" s="74"/>
      <c r="N186" s="74"/>
    </row>
    <row r="187" spans="1:14">
      <c r="A187" s="7">
        <v>9</v>
      </c>
      <c r="B187" s="10">
        <v>6</v>
      </c>
      <c r="C187" s="10">
        <v>186</v>
      </c>
      <c r="D187" s="4" t="s">
        <v>129</v>
      </c>
      <c r="E187" s="314">
        <v>15551</v>
      </c>
      <c r="F187" s="4" t="s">
        <v>129</v>
      </c>
      <c r="G187" s="4" t="s">
        <v>129</v>
      </c>
      <c r="I187" s="128" t="s">
        <v>3364</v>
      </c>
      <c r="J187" s="128" t="s">
        <v>168</v>
      </c>
      <c r="K187" s="268">
        <v>32</v>
      </c>
      <c r="L187" s="74">
        <v>1</v>
      </c>
      <c r="M187" s="74"/>
      <c r="N187" s="74" t="s">
        <v>837</v>
      </c>
    </row>
    <row r="188" spans="1:14">
      <c r="A188" s="7">
        <v>9</v>
      </c>
      <c r="B188" s="10">
        <v>7</v>
      </c>
      <c r="C188" s="10">
        <v>187</v>
      </c>
      <c r="D188" s="4" t="s">
        <v>598</v>
      </c>
      <c r="E188" s="314">
        <v>21614</v>
      </c>
      <c r="F188" s="4" t="s">
        <v>2170</v>
      </c>
      <c r="G188" s="4" t="s">
        <v>2170</v>
      </c>
      <c r="I188" s="128" t="s">
        <v>2484</v>
      </c>
      <c r="J188" s="128" t="s">
        <v>547</v>
      </c>
      <c r="K188" s="268">
        <v>26</v>
      </c>
      <c r="L188" s="74">
        <v>8</v>
      </c>
      <c r="M188" s="74" t="s">
        <v>46</v>
      </c>
      <c r="N188" s="74"/>
    </row>
    <row r="189" spans="1:14">
      <c r="A189" s="7">
        <v>9</v>
      </c>
      <c r="B189" s="10">
        <v>8</v>
      </c>
      <c r="C189" s="10">
        <v>188</v>
      </c>
      <c r="D189" s="4" t="s">
        <v>555</v>
      </c>
      <c r="E189" s="314">
        <v>24589</v>
      </c>
      <c r="F189" s="4" t="s">
        <v>276</v>
      </c>
      <c r="G189" s="4" t="s">
        <v>276</v>
      </c>
      <c r="I189" s="128" t="s">
        <v>2394</v>
      </c>
      <c r="J189" s="128" t="s">
        <v>8</v>
      </c>
      <c r="K189" s="268">
        <v>26</v>
      </c>
      <c r="L189" s="74">
        <v>7</v>
      </c>
      <c r="M189" s="74" t="s">
        <v>46</v>
      </c>
      <c r="N189" s="74"/>
    </row>
    <row r="190" spans="1:14">
      <c r="A190" s="7">
        <v>9</v>
      </c>
      <c r="B190" s="10">
        <v>9</v>
      </c>
      <c r="C190" s="10">
        <v>189</v>
      </c>
      <c r="D190" s="4" t="s">
        <v>29</v>
      </c>
      <c r="E190" s="314">
        <v>15429</v>
      </c>
      <c r="F190" s="4" t="s">
        <v>246</v>
      </c>
      <c r="G190" s="4" t="s">
        <v>246</v>
      </c>
      <c r="I190" s="128" t="s">
        <v>787</v>
      </c>
      <c r="J190" s="128" t="s">
        <v>431</v>
      </c>
      <c r="K190" s="268">
        <v>31</v>
      </c>
      <c r="L190" s="74">
        <v>9</v>
      </c>
      <c r="M190" s="74" t="s">
        <v>837</v>
      </c>
      <c r="N190" s="74"/>
    </row>
    <row r="191" spans="1:14">
      <c r="A191" s="7">
        <v>9</v>
      </c>
      <c r="B191" s="10">
        <v>10</v>
      </c>
      <c r="C191" s="10">
        <v>190</v>
      </c>
      <c r="D191" s="4" t="s">
        <v>276</v>
      </c>
      <c r="E191" s="314">
        <v>13942</v>
      </c>
      <c r="F191" s="4" t="s">
        <v>246</v>
      </c>
      <c r="G191" s="4" t="s">
        <v>246</v>
      </c>
      <c r="I191" s="128" t="s">
        <v>1026</v>
      </c>
      <c r="J191" s="128" t="s">
        <v>243</v>
      </c>
      <c r="K191" s="268">
        <v>33</v>
      </c>
      <c r="L191" s="74">
        <v>1</v>
      </c>
      <c r="M191" s="74"/>
      <c r="N191" s="74" t="s">
        <v>46</v>
      </c>
    </row>
    <row r="192" spans="1:14">
      <c r="A192" s="7">
        <v>9</v>
      </c>
      <c r="B192" s="10">
        <v>11</v>
      </c>
      <c r="C192" s="10">
        <v>191</v>
      </c>
      <c r="D192" s="4" t="s">
        <v>567</v>
      </c>
      <c r="E192" s="314">
        <v>26149</v>
      </c>
      <c r="F192" s="4" t="s">
        <v>45</v>
      </c>
      <c r="G192" s="4" t="s">
        <v>1121</v>
      </c>
      <c r="I192" s="128" t="s">
        <v>1210</v>
      </c>
      <c r="J192" s="128" t="s">
        <v>801</v>
      </c>
      <c r="K192" s="268">
        <v>25</v>
      </c>
      <c r="L192" s="74">
        <v>8</v>
      </c>
      <c r="M192" s="74" t="s">
        <v>46</v>
      </c>
      <c r="N192" s="74"/>
    </row>
    <row r="193" spans="1:14">
      <c r="A193" s="7">
        <v>9</v>
      </c>
      <c r="B193" s="10">
        <v>12</v>
      </c>
      <c r="C193" s="10">
        <v>192</v>
      </c>
      <c r="D193" s="4" t="s">
        <v>18</v>
      </c>
      <c r="E193" s="314">
        <v>22542</v>
      </c>
      <c r="F193" s="4" t="s">
        <v>354</v>
      </c>
      <c r="G193" s="4" t="s">
        <v>354</v>
      </c>
      <c r="I193" s="128" t="s">
        <v>3431</v>
      </c>
      <c r="J193" s="128" t="s">
        <v>2318</v>
      </c>
      <c r="K193" s="268">
        <v>22</v>
      </c>
      <c r="L193" s="74">
        <v>8</v>
      </c>
      <c r="M193" s="74" t="s">
        <v>46</v>
      </c>
      <c r="N193" s="74"/>
    </row>
    <row r="194" spans="1:14">
      <c r="A194" s="7">
        <v>9</v>
      </c>
      <c r="B194" s="10">
        <v>13</v>
      </c>
      <c r="C194" s="10">
        <v>193</v>
      </c>
      <c r="D194" s="4" t="s">
        <v>15</v>
      </c>
      <c r="E194" s="314">
        <v>20308</v>
      </c>
      <c r="F194" s="4" t="s">
        <v>614</v>
      </c>
      <c r="G194" s="4" t="s">
        <v>614</v>
      </c>
      <c r="I194" s="128" t="s">
        <v>2436</v>
      </c>
      <c r="J194" s="128" t="s">
        <v>247</v>
      </c>
      <c r="K194" s="268">
        <v>27</v>
      </c>
      <c r="L194" s="74">
        <v>8</v>
      </c>
      <c r="M194" s="74" t="s">
        <v>837</v>
      </c>
      <c r="N194" s="74"/>
    </row>
    <row r="195" spans="1:14">
      <c r="A195" s="7">
        <v>9</v>
      </c>
      <c r="B195" s="10">
        <v>14</v>
      </c>
      <c r="C195" s="10">
        <v>194</v>
      </c>
      <c r="D195" s="4" t="s">
        <v>16</v>
      </c>
      <c r="E195" s="314">
        <v>20599</v>
      </c>
      <c r="F195" s="4" t="s">
        <v>276</v>
      </c>
      <c r="G195" s="4" t="s">
        <v>276</v>
      </c>
      <c r="I195" s="128" t="s">
        <v>25</v>
      </c>
      <c r="J195" s="128" t="s">
        <v>3404</v>
      </c>
      <c r="K195" s="268">
        <v>23</v>
      </c>
      <c r="L195" s="74">
        <v>2</v>
      </c>
      <c r="M195" s="74" t="s">
        <v>837</v>
      </c>
      <c r="N195" s="74"/>
    </row>
    <row r="196" spans="1:14">
      <c r="A196" s="7">
        <v>9</v>
      </c>
      <c r="B196" s="10">
        <v>15</v>
      </c>
      <c r="C196" s="10">
        <v>195</v>
      </c>
      <c r="D196" s="4" t="s">
        <v>14</v>
      </c>
      <c r="E196" s="314">
        <v>18337</v>
      </c>
      <c r="F196" s="4" t="s">
        <v>555</v>
      </c>
      <c r="G196" s="4" t="s">
        <v>555</v>
      </c>
      <c r="I196" s="128" t="s">
        <v>117</v>
      </c>
      <c r="J196" s="128" t="s">
        <v>220</v>
      </c>
      <c r="K196" s="268">
        <v>32</v>
      </c>
      <c r="L196" s="74">
        <v>1</v>
      </c>
      <c r="M196" s="74"/>
      <c r="N196" s="74" t="s">
        <v>837</v>
      </c>
    </row>
    <row r="197" spans="1:14">
      <c r="A197" s="7">
        <v>9</v>
      </c>
      <c r="B197" s="10">
        <v>16</v>
      </c>
      <c r="C197" s="10">
        <v>196</v>
      </c>
      <c r="D197" s="4" t="s">
        <v>17</v>
      </c>
      <c r="E197" s="314">
        <v>21267</v>
      </c>
      <c r="F197" s="4" t="s">
        <v>246</v>
      </c>
      <c r="G197" s="4" t="s">
        <v>246</v>
      </c>
      <c r="I197" s="128" t="s">
        <v>2962</v>
      </c>
      <c r="J197" s="128" t="s">
        <v>247</v>
      </c>
      <c r="K197" s="268">
        <v>27</v>
      </c>
      <c r="L197" s="74">
        <v>1</v>
      </c>
      <c r="M197" s="74"/>
      <c r="N197" s="74" t="s">
        <v>837</v>
      </c>
    </row>
    <row r="198" spans="1:14">
      <c r="A198" s="7">
        <v>9</v>
      </c>
      <c r="B198" s="10">
        <v>17</v>
      </c>
      <c r="C198" s="10">
        <v>197</v>
      </c>
      <c r="D198" s="4" t="s">
        <v>563</v>
      </c>
      <c r="E198" s="314">
        <v>15264</v>
      </c>
      <c r="F198" s="4" t="s">
        <v>3328</v>
      </c>
      <c r="G198" s="4" t="s">
        <v>16</v>
      </c>
      <c r="I198" s="128" t="s">
        <v>1817</v>
      </c>
      <c r="J198" s="128" t="s">
        <v>1818</v>
      </c>
      <c r="K198" s="268">
        <v>29</v>
      </c>
      <c r="L198" s="74">
        <v>1</v>
      </c>
      <c r="M198" s="74"/>
      <c r="N198" s="74" t="s">
        <v>837</v>
      </c>
    </row>
    <row r="199" spans="1:14">
      <c r="A199" s="7">
        <v>9</v>
      </c>
      <c r="B199" s="10">
        <v>18</v>
      </c>
      <c r="C199" s="10">
        <v>198</v>
      </c>
      <c r="D199" s="4" t="s">
        <v>188</v>
      </c>
      <c r="E199" s="314">
        <v>19262</v>
      </c>
      <c r="F199" s="4" t="s">
        <v>686</v>
      </c>
      <c r="G199" s="4" t="s">
        <v>686</v>
      </c>
      <c r="I199" s="128" t="s">
        <v>1171</v>
      </c>
      <c r="J199" s="128" t="s">
        <v>307</v>
      </c>
      <c r="K199" s="268">
        <v>28</v>
      </c>
      <c r="L199" s="74">
        <v>6</v>
      </c>
      <c r="M199" s="74" t="s">
        <v>837</v>
      </c>
      <c r="N199" s="74"/>
    </row>
    <row r="200" spans="1:14">
      <c r="A200" s="7">
        <v>9</v>
      </c>
      <c r="B200" s="10">
        <v>19</v>
      </c>
      <c r="C200" s="10">
        <v>199</v>
      </c>
      <c r="D200" s="4" t="s">
        <v>2170</v>
      </c>
      <c r="E200" s="314">
        <v>13190</v>
      </c>
      <c r="F200" s="4" t="s">
        <v>2171</v>
      </c>
      <c r="G200" s="4" t="s">
        <v>29</v>
      </c>
      <c r="I200" s="128" t="s">
        <v>1939</v>
      </c>
      <c r="J200" s="128" t="s">
        <v>539</v>
      </c>
      <c r="K200" s="268">
        <v>30</v>
      </c>
      <c r="L200" s="74">
        <v>1</v>
      </c>
      <c r="M200" s="74"/>
      <c r="N200" s="74" t="s">
        <v>837</v>
      </c>
    </row>
    <row r="201" spans="1:14">
      <c r="A201" s="11">
        <v>9</v>
      </c>
      <c r="B201" s="12">
        <v>20</v>
      </c>
      <c r="C201" s="12">
        <v>200</v>
      </c>
      <c r="D201" s="13" t="s">
        <v>609</v>
      </c>
      <c r="E201" s="315">
        <v>19600</v>
      </c>
      <c r="F201" s="13" t="s">
        <v>686</v>
      </c>
      <c r="G201" s="13" t="s">
        <v>686</v>
      </c>
      <c r="H201" s="13"/>
      <c r="I201" s="137" t="s">
        <v>2383</v>
      </c>
      <c r="J201" s="137" t="s">
        <v>577</v>
      </c>
      <c r="K201" s="269">
        <v>26</v>
      </c>
      <c r="L201" s="78">
        <v>7</v>
      </c>
      <c r="M201" s="78" t="s">
        <v>837</v>
      </c>
      <c r="N201" s="78"/>
    </row>
    <row r="202" spans="1:14">
      <c r="A202" s="7">
        <v>10</v>
      </c>
      <c r="B202" s="10">
        <v>1</v>
      </c>
      <c r="C202" s="10">
        <v>201</v>
      </c>
      <c r="D202" s="4" t="s">
        <v>609</v>
      </c>
      <c r="E202" s="314">
        <v>14366</v>
      </c>
      <c r="F202" s="4" t="s">
        <v>2171</v>
      </c>
      <c r="G202" s="4" t="s">
        <v>29</v>
      </c>
      <c r="I202" s="128" t="s">
        <v>2841</v>
      </c>
      <c r="J202" s="128" t="s">
        <v>554</v>
      </c>
      <c r="K202" s="268">
        <v>31</v>
      </c>
      <c r="L202" s="74">
        <v>3</v>
      </c>
      <c r="M202" s="74" t="s">
        <v>837</v>
      </c>
      <c r="N202" s="74"/>
    </row>
    <row r="203" spans="1:14">
      <c r="A203" s="7">
        <v>10</v>
      </c>
      <c r="B203" s="10">
        <v>2</v>
      </c>
      <c r="C203" s="10">
        <v>202</v>
      </c>
      <c r="D203" s="4" t="s">
        <v>2170</v>
      </c>
      <c r="E203" s="314">
        <v>13424</v>
      </c>
      <c r="F203" s="4" t="s">
        <v>276</v>
      </c>
      <c r="G203" s="4" t="s">
        <v>276</v>
      </c>
      <c r="I203" s="128" t="s">
        <v>2838</v>
      </c>
      <c r="J203" s="128" t="s">
        <v>260</v>
      </c>
      <c r="K203" s="268">
        <v>32</v>
      </c>
      <c r="L203" s="74">
        <v>1</v>
      </c>
      <c r="M203" s="74"/>
      <c r="N203" s="74" t="s">
        <v>837</v>
      </c>
    </row>
    <row r="204" spans="1:14">
      <c r="A204" s="7">
        <v>10</v>
      </c>
      <c r="B204" s="10">
        <v>3</v>
      </c>
      <c r="C204" s="10">
        <v>203</v>
      </c>
      <c r="D204" s="4" t="s">
        <v>188</v>
      </c>
      <c r="E204" s="314">
        <v>12005</v>
      </c>
      <c r="F204" s="4" t="s">
        <v>188</v>
      </c>
      <c r="G204" s="4" t="s">
        <v>188</v>
      </c>
      <c r="I204" s="128" t="s">
        <v>2219</v>
      </c>
      <c r="J204" s="128" t="s">
        <v>220</v>
      </c>
      <c r="K204" s="268">
        <v>33</v>
      </c>
      <c r="L204" s="74">
        <v>7</v>
      </c>
      <c r="M204" s="74" t="s">
        <v>46</v>
      </c>
      <c r="N204" s="74"/>
    </row>
    <row r="205" spans="1:14">
      <c r="A205" s="7">
        <v>10</v>
      </c>
      <c r="B205" s="10">
        <v>4</v>
      </c>
      <c r="C205" s="10">
        <v>204</v>
      </c>
      <c r="D205" s="4" t="s">
        <v>563</v>
      </c>
      <c r="E205" s="314">
        <v>26048</v>
      </c>
      <c r="F205" s="4" t="s">
        <v>239</v>
      </c>
      <c r="G205" s="4" t="s">
        <v>239</v>
      </c>
      <c r="I205" s="128" t="s">
        <v>3513</v>
      </c>
      <c r="J205" s="128" t="s">
        <v>3514</v>
      </c>
      <c r="K205" s="268">
        <v>25</v>
      </c>
      <c r="L205" s="74">
        <v>1</v>
      </c>
      <c r="M205" s="74"/>
      <c r="N205" s="74"/>
    </row>
    <row r="206" spans="1:14">
      <c r="A206" s="7">
        <v>10</v>
      </c>
      <c r="B206" s="10">
        <v>5</v>
      </c>
      <c r="C206" s="10">
        <v>205</v>
      </c>
      <c r="D206" s="4" t="s">
        <v>17</v>
      </c>
      <c r="E206" s="314">
        <v>19392</v>
      </c>
      <c r="F206" s="4" t="s">
        <v>239</v>
      </c>
      <c r="G206" s="4" t="s">
        <v>239</v>
      </c>
      <c r="I206" s="128" t="s">
        <v>1805</v>
      </c>
      <c r="J206" s="128" t="s">
        <v>174</v>
      </c>
      <c r="K206" s="268">
        <v>28</v>
      </c>
      <c r="L206" s="74">
        <v>5</v>
      </c>
      <c r="M206" s="74" t="s">
        <v>46</v>
      </c>
      <c r="N206" s="74"/>
    </row>
    <row r="207" spans="1:14">
      <c r="A207" s="7">
        <v>10</v>
      </c>
      <c r="B207" s="10">
        <v>6</v>
      </c>
      <c r="C207" s="10">
        <v>206</v>
      </c>
      <c r="D207" s="4" t="s">
        <v>14</v>
      </c>
      <c r="E207" s="314">
        <v>27684</v>
      </c>
      <c r="F207" s="4" t="s">
        <v>2170</v>
      </c>
      <c r="G207" s="4" t="s">
        <v>2170</v>
      </c>
      <c r="I207" s="128" t="s">
        <v>3113</v>
      </c>
      <c r="J207" s="128" t="s">
        <v>596</v>
      </c>
      <c r="K207" s="268">
        <v>25</v>
      </c>
      <c r="L207" s="74">
        <v>4</v>
      </c>
      <c r="M207" s="74" t="s">
        <v>46</v>
      </c>
      <c r="N207" s="74"/>
    </row>
    <row r="208" spans="1:14">
      <c r="A208" s="7">
        <v>10</v>
      </c>
      <c r="B208" s="10">
        <v>7</v>
      </c>
      <c r="C208" s="10">
        <v>207</v>
      </c>
      <c r="D208" s="4" t="s">
        <v>16</v>
      </c>
      <c r="E208" s="314">
        <v>18548</v>
      </c>
      <c r="F208" s="4" t="s">
        <v>213</v>
      </c>
      <c r="G208" s="4" t="s">
        <v>213</v>
      </c>
      <c r="I208" s="128" t="s">
        <v>2353</v>
      </c>
      <c r="J208" s="128" t="s">
        <v>72</v>
      </c>
      <c r="K208" s="268">
        <v>26</v>
      </c>
      <c r="L208" s="74">
        <v>1</v>
      </c>
      <c r="M208" s="74"/>
      <c r="N208" s="74" t="s">
        <v>46</v>
      </c>
    </row>
    <row r="209" spans="1:14">
      <c r="A209" s="7">
        <v>10</v>
      </c>
      <c r="B209" s="10">
        <v>8</v>
      </c>
      <c r="C209" s="10">
        <v>208</v>
      </c>
      <c r="D209" s="4" t="s">
        <v>15</v>
      </c>
      <c r="E209" s="314">
        <v>16137</v>
      </c>
      <c r="F209" s="4" t="s">
        <v>16</v>
      </c>
      <c r="G209" s="4" t="s">
        <v>16</v>
      </c>
      <c r="I209" s="128" t="s">
        <v>888</v>
      </c>
      <c r="J209" s="128" t="s">
        <v>597</v>
      </c>
      <c r="K209" s="268">
        <v>30</v>
      </c>
      <c r="L209" s="74">
        <v>1</v>
      </c>
      <c r="M209" s="74"/>
      <c r="N209" s="74" t="s">
        <v>46</v>
      </c>
    </row>
    <row r="210" spans="1:14">
      <c r="A210" s="7">
        <v>10</v>
      </c>
      <c r="B210" s="10">
        <v>9</v>
      </c>
      <c r="C210" s="10">
        <v>209</v>
      </c>
      <c r="D210" s="4" t="s">
        <v>18</v>
      </c>
      <c r="E210" s="314">
        <v>23429</v>
      </c>
      <c r="F210" s="4" t="s">
        <v>354</v>
      </c>
      <c r="G210" s="4" t="s">
        <v>354</v>
      </c>
      <c r="I210" s="128" t="s">
        <v>3027</v>
      </c>
      <c r="J210" s="128" t="s">
        <v>223</v>
      </c>
      <c r="K210" s="268">
        <v>27</v>
      </c>
      <c r="L210" s="74">
        <v>1</v>
      </c>
      <c r="M210" s="74"/>
      <c r="N210" s="74" t="s">
        <v>46</v>
      </c>
    </row>
    <row r="211" spans="1:14">
      <c r="A211" s="7">
        <v>10</v>
      </c>
      <c r="B211" s="10">
        <v>10</v>
      </c>
      <c r="C211" s="10">
        <v>210</v>
      </c>
      <c r="D211" s="4" t="s">
        <v>567</v>
      </c>
      <c r="E211" s="314">
        <v>20157</v>
      </c>
      <c r="F211" s="4" t="s">
        <v>2172</v>
      </c>
      <c r="G211" s="4" t="s">
        <v>2172</v>
      </c>
      <c r="I211" s="128" t="s">
        <v>2929</v>
      </c>
      <c r="J211" s="128" t="s">
        <v>1635</v>
      </c>
      <c r="K211" s="268">
        <v>28</v>
      </c>
      <c r="L211" s="74">
        <v>5</v>
      </c>
      <c r="M211" s="74" t="s">
        <v>837</v>
      </c>
      <c r="N211" s="74"/>
    </row>
    <row r="212" spans="1:14">
      <c r="A212" s="7">
        <v>10</v>
      </c>
      <c r="B212" s="10">
        <v>11</v>
      </c>
      <c r="C212" s="10">
        <v>211</v>
      </c>
      <c r="D212" s="4" t="s">
        <v>276</v>
      </c>
      <c r="E212" s="314">
        <v>20206</v>
      </c>
      <c r="F212" s="4" t="s">
        <v>17</v>
      </c>
      <c r="G212" s="4" t="s">
        <v>17</v>
      </c>
      <c r="I212" s="128" t="s">
        <v>2424</v>
      </c>
      <c r="J212" s="128" t="s">
        <v>546</v>
      </c>
      <c r="K212" s="268">
        <v>27</v>
      </c>
      <c r="L212" s="74">
        <v>1</v>
      </c>
      <c r="M212" s="74"/>
      <c r="N212" s="74" t="s">
        <v>837</v>
      </c>
    </row>
    <row r="213" spans="1:14">
      <c r="A213" s="7">
        <v>10</v>
      </c>
      <c r="B213" s="10">
        <v>12</v>
      </c>
      <c r="C213" s="10">
        <v>212</v>
      </c>
      <c r="D213" s="4" t="s">
        <v>29</v>
      </c>
      <c r="E213" s="314">
        <v>19274</v>
      </c>
      <c r="F213" s="4" t="s">
        <v>3328</v>
      </c>
      <c r="G213" s="4" t="s">
        <v>17</v>
      </c>
      <c r="I213" s="128" t="s">
        <v>454</v>
      </c>
      <c r="J213" s="128" t="s">
        <v>576</v>
      </c>
      <c r="K213" s="268">
        <v>29</v>
      </c>
      <c r="L213" s="74">
        <v>1</v>
      </c>
      <c r="M213" s="74"/>
      <c r="N213" s="74" t="s">
        <v>837</v>
      </c>
    </row>
    <row r="214" spans="1:14">
      <c r="A214" s="7">
        <v>10</v>
      </c>
      <c r="B214" s="10">
        <v>13</v>
      </c>
      <c r="C214" s="10">
        <v>213</v>
      </c>
      <c r="D214" s="4" t="s">
        <v>555</v>
      </c>
      <c r="E214" s="314">
        <v>20505</v>
      </c>
      <c r="F214" s="4" t="s">
        <v>2170</v>
      </c>
      <c r="G214" s="4" t="s">
        <v>2170</v>
      </c>
      <c r="I214" s="128" t="s">
        <v>2938</v>
      </c>
      <c r="J214" s="128" t="s">
        <v>260</v>
      </c>
      <c r="K214" s="268">
        <v>24</v>
      </c>
      <c r="L214" s="74">
        <v>8</v>
      </c>
      <c r="M214" s="74" t="s">
        <v>2545</v>
      </c>
      <c r="N214" s="74"/>
    </row>
    <row r="215" spans="1:14">
      <c r="A215" s="7">
        <v>10</v>
      </c>
      <c r="B215" s="10">
        <v>14</v>
      </c>
      <c r="C215" s="10">
        <v>214</v>
      </c>
      <c r="D215" s="4" t="s">
        <v>598</v>
      </c>
      <c r="E215" s="314">
        <v>23363</v>
      </c>
      <c r="F215" s="4" t="s">
        <v>3328</v>
      </c>
      <c r="G215" s="4" t="s">
        <v>29</v>
      </c>
      <c r="I215" s="128" t="s">
        <v>528</v>
      </c>
      <c r="J215" s="128" t="s">
        <v>221</v>
      </c>
      <c r="K215" s="268">
        <v>27</v>
      </c>
      <c r="L215" s="74">
        <v>1</v>
      </c>
      <c r="M215" s="74"/>
      <c r="N215" s="74"/>
    </row>
    <row r="216" spans="1:14">
      <c r="A216" s="7">
        <v>10</v>
      </c>
      <c r="B216" s="10">
        <v>15</v>
      </c>
      <c r="C216" s="10">
        <v>215</v>
      </c>
      <c r="D216" s="4" t="s">
        <v>129</v>
      </c>
      <c r="E216" s="314">
        <v>15423</v>
      </c>
      <c r="F216" s="4" t="s">
        <v>14</v>
      </c>
      <c r="G216" s="4" t="s">
        <v>14</v>
      </c>
      <c r="I216" s="128" t="s">
        <v>739</v>
      </c>
      <c r="J216" s="128" t="s">
        <v>136</v>
      </c>
      <c r="K216" s="268">
        <v>32</v>
      </c>
      <c r="L216" s="74">
        <v>1</v>
      </c>
      <c r="M216" s="74"/>
      <c r="N216" s="74" t="s">
        <v>46</v>
      </c>
    </row>
    <row r="217" spans="1:14">
      <c r="A217" s="7">
        <v>10</v>
      </c>
      <c r="B217" s="10">
        <v>16</v>
      </c>
      <c r="C217" s="10">
        <v>216</v>
      </c>
      <c r="D217" s="4" t="s">
        <v>2177</v>
      </c>
      <c r="E217" s="314">
        <v>15653</v>
      </c>
      <c r="F217" s="4" t="s">
        <v>2171</v>
      </c>
      <c r="G217" s="4" t="s">
        <v>29</v>
      </c>
      <c r="I217" s="128" t="s">
        <v>601</v>
      </c>
      <c r="J217" s="128" t="s">
        <v>801</v>
      </c>
      <c r="K217" s="268">
        <v>28</v>
      </c>
      <c r="L217" s="74">
        <v>3</v>
      </c>
      <c r="M217" s="74" t="s">
        <v>46</v>
      </c>
      <c r="N217" s="74"/>
    </row>
    <row r="218" spans="1:14">
      <c r="A218" s="7">
        <v>10</v>
      </c>
      <c r="B218" s="10">
        <v>17</v>
      </c>
      <c r="C218" s="10">
        <v>217</v>
      </c>
      <c r="D218" s="4" t="s">
        <v>164</v>
      </c>
      <c r="E218" s="314">
        <v>7432</v>
      </c>
      <c r="F218" s="4" t="s">
        <v>470</v>
      </c>
      <c r="G218" s="4" t="s">
        <v>470</v>
      </c>
      <c r="I218" s="128" t="s">
        <v>279</v>
      </c>
      <c r="J218" s="128" t="s">
        <v>344</v>
      </c>
      <c r="K218" s="268">
        <v>35</v>
      </c>
      <c r="L218" s="74">
        <v>1</v>
      </c>
      <c r="M218" s="74"/>
      <c r="N218" s="74" t="s">
        <v>837</v>
      </c>
    </row>
    <row r="219" spans="1:14">
      <c r="A219" s="7">
        <v>10</v>
      </c>
      <c r="B219" s="10">
        <v>18</v>
      </c>
      <c r="C219" s="10">
        <v>218</v>
      </c>
      <c r="D219" s="4" t="s">
        <v>2172</v>
      </c>
      <c r="E219" s="314">
        <v>19779</v>
      </c>
      <c r="F219" s="4" t="s">
        <v>2170</v>
      </c>
      <c r="G219" s="4" t="s">
        <v>2170</v>
      </c>
      <c r="I219" s="128" t="s">
        <v>2888</v>
      </c>
      <c r="J219" s="128" t="s">
        <v>2906</v>
      </c>
      <c r="K219" s="268">
        <v>30</v>
      </c>
      <c r="L219" s="74">
        <v>9</v>
      </c>
      <c r="M219" s="74" t="s">
        <v>837</v>
      </c>
      <c r="N219" s="74"/>
    </row>
    <row r="220" spans="1:14">
      <c r="A220" s="7">
        <v>10</v>
      </c>
      <c r="B220" s="10">
        <v>19</v>
      </c>
      <c r="C220" s="10">
        <v>219</v>
      </c>
      <c r="D220" s="4" t="s">
        <v>13</v>
      </c>
      <c r="E220" s="314">
        <v>19864</v>
      </c>
      <c r="F220" s="4" t="s">
        <v>2171</v>
      </c>
      <c r="G220" s="4" t="s">
        <v>29</v>
      </c>
      <c r="I220" s="128" t="s">
        <v>181</v>
      </c>
      <c r="J220" s="128" t="s">
        <v>805</v>
      </c>
      <c r="K220" s="268">
        <v>27</v>
      </c>
      <c r="L220" s="74">
        <v>2</v>
      </c>
      <c r="M220" s="74" t="s">
        <v>837</v>
      </c>
      <c r="N220" s="74"/>
    </row>
    <row r="221" spans="1:14">
      <c r="A221" s="11">
        <v>10</v>
      </c>
      <c r="B221" s="12">
        <v>20</v>
      </c>
      <c r="C221" s="12">
        <v>220</v>
      </c>
      <c r="D221" s="13" t="s">
        <v>239</v>
      </c>
      <c r="E221" s="315">
        <v>16622</v>
      </c>
      <c r="F221" s="13" t="s">
        <v>3328</v>
      </c>
      <c r="G221" s="13" t="s">
        <v>609</v>
      </c>
      <c r="H221" s="13"/>
      <c r="I221" s="137" t="s">
        <v>3370</v>
      </c>
      <c r="J221" s="137" t="s">
        <v>589</v>
      </c>
      <c r="K221" s="269">
        <v>26</v>
      </c>
      <c r="L221" s="78">
        <v>4</v>
      </c>
      <c r="M221" s="78" t="s">
        <v>837</v>
      </c>
      <c r="N221" s="78"/>
    </row>
    <row r="222" spans="1:14">
      <c r="A222" s="7">
        <v>11</v>
      </c>
      <c r="B222" s="10">
        <v>1</v>
      </c>
      <c r="C222" s="10">
        <v>221</v>
      </c>
      <c r="D222" s="4" t="s">
        <v>239</v>
      </c>
      <c r="E222" s="314">
        <v>31839</v>
      </c>
      <c r="F222" s="4" t="s">
        <v>3328</v>
      </c>
      <c r="G222" s="4" t="s">
        <v>17</v>
      </c>
      <c r="I222" s="128" t="s">
        <v>3597</v>
      </c>
      <c r="J222" s="128" t="s">
        <v>3598</v>
      </c>
      <c r="K222" s="268">
        <v>29</v>
      </c>
      <c r="L222" s="74">
        <v>1</v>
      </c>
      <c r="M222" s="74"/>
      <c r="N222" s="74"/>
    </row>
    <row r="223" spans="1:14">
      <c r="A223" s="7">
        <v>11</v>
      </c>
      <c r="B223" s="10">
        <v>2</v>
      </c>
      <c r="C223" s="10">
        <v>222</v>
      </c>
      <c r="D223" s="4" t="s">
        <v>13</v>
      </c>
      <c r="E223" s="314">
        <v>12976</v>
      </c>
      <c r="F223" s="4" t="s">
        <v>3328</v>
      </c>
      <c r="G223" s="4" t="s">
        <v>14</v>
      </c>
      <c r="I223" s="128" t="s">
        <v>672</v>
      </c>
      <c r="J223" s="128" t="s">
        <v>595</v>
      </c>
      <c r="K223" s="268">
        <v>30</v>
      </c>
      <c r="L223" s="74">
        <v>2</v>
      </c>
      <c r="M223" s="74" t="s">
        <v>837</v>
      </c>
      <c r="N223" s="74"/>
    </row>
    <row r="224" spans="1:14">
      <c r="A224" s="7">
        <v>11</v>
      </c>
      <c r="B224" s="10">
        <v>3</v>
      </c>
      <c r="C224" s="10">
        <v>223</v>
      </c>
      <c r="D224" s="4" t="s">
        <v>2172</v>
      </c>
      <c r="E224" s="314">
        <v>5448</v>
      </c>
      <c r="F224" s="4" t="s">
        <v>555</v>
      </c>
      <c r="G224" s="4" t="s">
        <v>555</v>
      </c>
      <c r="I224" s="128" t="s">
        <v>280</v>
      </c>
      <c r="J224" s="128" t="s">
        <v>135</v>
      </c>
      <c r="K224" s="268">
        <v>39</v>
      </c>
      <c r="L224" s="74">
        <v>1</v>
      </c>
      <c r="M224" s="74"/>
      <c r="N224" s="74" t="s">
        <v>837</v>
      </c>
    </row>
    <row r="225" spans="1:14">
      <c r="A225" s="7">
        <v>11</v>
      </c>
      <c r="B225" s="10">
        <v>4</v>
      </c>
      <c r="C225" s="10">
        <v>224</v>
      </c>
      <c r="D225" s="4" t="s">
        <v>164</v>
      </c>
      <c r="E225" s="314">
        <v>29931</v>
      </c>
      <c r="F225" s="4" t="s">
        <v>2171</v>
      </c>
      <c r="G225" s="4" t="s">
        <v>29</v>
      </c>
      <c r="I225" s="128" t="s">
        <v>608</v>
      </c>
      <c r="J225" s="128" t="s">
        <v>576</v>
      </c>
      <c r="K225" s="268">
        <v>23</v>
      </c>
      <c r="L225" s="74">
        <v>8</v>
      </c>
      <c r="M225" s="74" t="s">
        <v>837</v>
      </c>
      <c r="N225" s="74"/>
    </row>
    <row r="226" spans="1:14">
      <c r="A226" s="7">
        <v>11</v>
      </c>
      <c r="B226" s="10">
        <v>5</v>
      </c>
      <c r="C226" s="10">
        <v>225</v>
      </c>
      <c r="D226" s="4" t="s">
        <v>2177</v>
      </c>
      <c r="E226" s="314">
        <v>15271</v>
      </c>
      <c r="F226" s="4" t="s">
        <v>3328</v>
      </c>
      <c r="G226" s="4" t="s">
        <v>246</v>
      </c>
      <c r="I226" s="128" t="s">
        <v>2267</v>
      </c>
      <c r="J226" s="128" t="s">
        <v>595</v>
      </c>
      <c r="K226" s="268">
        <v>32</v>
      </c>
      <c r="L226" s="74">
        <v>2</v>
      </c>
      <c r="M226" s="74" t="s">
        <v>837</v>
      </c>
      <c r="N226" s="74"/>
    </row>
    <row r="227" spans="1:14">
      <c r="A227" s="7">
        <v>11</v>
      </c>
      <c r="B227" s="10">
        <v>6</v>
      </c>
      <c r="C227" s="10">
        <v>226</v>
      </c>
      <c r="D227" s="4" t="s">
        <v>129</v>
      </c>
      <c r="E227" s="314">
        <v>19249</v>
      </c>
      <c r="F227" s="4" t="s">
        <v>13</v>
      </c>
      <c r="G227" s="4" t="s">
        <v>13</v>
      </c>
      <c r="I227" s="128" t="s">
        <v>233</v>
      </c>
      <c r="J227" s="128" t="s">
        <v>1144</v>
      </c>
      <c r="K227" s="268">
        <v>28</v>
      </c>
      <c r="L227" s="74">
        <v>1</v>
      </c>
      <c r="M227" s="74"/>
      <c r="N227" s="74" t="s">
        <v>837</v>
      </c>
    </row>
    <row r="228" spans="1:14">
      <c r="A228" s="7">
        <v>11</v>
      </c>
      <c r="B228" s="10">
        <v>7</v>
      </c>
      <c r="C228" s="10">
        <v>227</v>
      </c>
      <c r="D228" s="4" t="s">
        <v>598</v>
      </c>
      <c r="E228" s="314">
        <v>8709</v>
      </c>
      <c r="F228" s="4" t="s">
        <v>164</v>
      </c>
      <c r="G228" s="4" t="s">
        <v>164</v>
      </c>
      <c r="I228" s="128" t="s">
        <v>450</v>
      </c>
      <c r="J228" s="128" t="s">
        <v>451</v>
      </c>
      <c r="K228" s="268">
        <v>34</v>
      </c>
      <c r="L228" s="74">
        <v>4</v>
      </c>
      <c r="M228" s="74" t="s">
        <v>837</v>
      </c>
      <c r="N228" s="74"/>
    </row>
    <row r="229" spans="1:14">
      <c r="A229" s="7">
        <v>11</v>
      </c>
      <c r="B229" s="10">
        <v>8</v>
      </c>
      <c r="C229" s="10">
        <v>228</v>
      </c>
      <c r="D229" s="4" t="s">
        <v>555</v>
      </c>
      <c r="E229" s="314">
        <v>12546</v>
      </c>
      <c r="F229" s="4" t="s">
        <v>3328</v>
      </c>
      <c r="G229" s="4" t="s">
        <v>18</v>
      </c>
      <c r="I229" s="128" t="s">
        <v>663</v>
      </c>
      <c r="J229" s="128" t="s">
        <v>1674</v>
      </c>
      <c r="K229" s="268">
        <v>33</v>
      </c>
      <c r="L229" s="74">
        <v>3</v>
      </c>
      <c r="M229" s="74" t="s">
        <v>837</v>
      </c>
      <c r="N229" s="74"/>
    </row>
    <row r="230" spans="1:14">
      <c r="A230" s="7">
        <v>11</v>
      </c>
      <c r="B230" s="10">
        <v>9</v>
      </c>
      <c r="C230" s="10">
        <v>229</v>
      </c>
      <c r="D230" s="4" t="s">
        <v>29</v>
      </c>
      <c r="E230" s="314">
        <v>13675</v>
      </c>
      <c r="F230" s="4" t="s">
        <v>563</v>
      </c>
      <c r="G230" s="4" t="s">
        <v>563</v>
      </c>
      <c r="I230" s="128" t="s">
        <v>288</v>
      </c>
      <c r="J230" s="128" t="s">
        <v>1917</v>
      </c>
      <c r="K230" s="268">
        <v>29</v>
      </c>
      <c r="L230" s="74">
        <v>9</v>
      </c>
      <c r="M230" s="74" t="s">
        <v>837</v>
      </c>
      <c r="N230" s="74"/>
    </row>
    <row r="231" spans="1:14">
      <c r="A231" s="7">
        <v>11</v>
      </c>
      <c r="B231" s="10">
        <v>10</v>
      </c>
      <c r="C231" s="10">
        <v>230</v>
      </c>
      <c r="D231" s="4" t="s">
        <v>276</v>
      </c>
      <c r="E231" s="314">
        <v>13768</v>
      </c>
      <c r="F231" s="4" t="s">
        <v>14</v>
      </c>
      <c r="G231" s="4" t="s">
        <v>14</v>
      </c>
      <c r="I231" s="128" t="s">
        <v>1749</v>
      </c>
      <c r="J231" s="128" t="s">
        <v>118</v>
      </c>
      <c r="K231" s="268">
        <v>32</v>
      </c>
      <c r="L231" s="74">
        <v>7</v>
      </c>
      <c r="M231" s="74" t="s">
        <v>46</v>
      </c>
      <c r="N231" s="74"/>
    </row>
    <row r="232" spans="1:14">
      <c r="A232" s="7">
        <v>11</v>
      </c>
      <c r="B232" s="10">
        <v>11</v>
      </c>
      <c r="C232" s="10">
        <v>231</v>
      </c>
      <c r="D232" s="4" t="s">
        <v>567</v>
      </c>
      <c r="E232" s="314">
        <v>10315</v>
      </c>
      <c r="F232" s="4" t="s">
        <v>555</v>
      </c>
      <c r="G232" s="4" t="s">
        <v>555</v>
      </c>
      <c r="I232" s="128" t="s">
        <v>3337</v>
      </c>
      <c r="J232" s="128" t="s">
        <v>596</v>
      </c>
      <c r="K232" s="268">
        <v>33</v>
      </c>
      <c r="L232" s="74">
        <v>1</v>
      </c>
      <c r="M232" s="74"/>
      <c r="N232" s="74"/>
    </row>
    <row r="233" spans="1:14">
      <c r="A233" s="7">
        <v>11</v>
      </c>
      <c r="B233" s="10">
        <v>12</v>
      </c>
      <c r="C233" s="10">
        <v>232</v>
      </c>
      <c r="D233" s="4" t="s">
        <v>18</v>
      </c>
      <c r="E233" s="314">
        <v>10061</v>
      </c>
      <c r="F233" s="4" t="s">
        <v>345</v>
      </c>
      <c r="G233" s="4" t="s">
        <v>345</v>
      </c>
      <c r="I233" s="128" t="s">
        <v>1863</v>
      </c>
      <c r="J233" s="128" t="s">
        <v>63</v>
      </c>
      <c r="K233" s="268">
        <v>35</v>
      </c>
      <c r="L233" s="74">
        <v>1</v>
      </c>
      <c r="M233" s="74"/>
      <c r="N233" s="74" t="s">
        <v>46</v>
      </c>
    </row>
    <row r="234" spans="1:14">
      <c r="A234" s="7">
        <v>11</v>
      </c>
      <c r="B234" s="10">
        <v>13</v>
      </c>
      <c r="C234" s="10">
        <v>233</v>
      </c>
      <c r="D234" s="4" t="s">
        <v>15</v>
      </c>
      <c r="E234" s="314">
        <v>15873</v>
      </c>
      <c r="F234" s="4" t="s">
        <v>2177</v>
      </c>
      <c r="G234" s="4" t="s">
        <v>2177</v>
      </c>
      <c r="I234" s="128" t="s">
        <v>792</v>
      </c>
      <c r="J234" s="128" t="s">
        <v>104</v>
      </c>
      <c r="K234" s="268">
        <v>31</v>
      </c>
      <c r="L234" s="74">
        <v>1</v>
      </c>
      <c r="M234" s="74"/>
      <c r="N234" s="74" t="s">
        <v>46</v>
      </c>
    </row>
    <row r="235" spans="1:14">
      <c r="A235" s="7">
        <v>11</v>
      </c>
      <c r="B235" s="10">
        <v>14</v>
      </c>
      <c r="C235" s="10">
        <v>234</v>
      </c>
      <c r="D235" s="4" t="s">
        <v>16</v>
      </c>
      <c r="E235" s="314">
        <v>19343</v>
      </c>
      <c r="F235" s="4" t="s">
        <v>686</v>
      </c>
      <c r="G235" s="4" t="s">
        <v>686</v>
      </c>
      <c r="I235" s="128" t="s">
        <v>1033</v>
      </c>
      <c r="J235" s="128" t="s">
        <v>1663</v>
      </c>
      <c r="K235" s="268">
        <v>28</v>
      </c>
      <c r="L235" s="74">
        <v>1</v>
      </c>
      <c r="M235" s="74"/>
      <c r="N235" s="74" t="s">
        <v>46</v>
      </c>
    </row>
    <row r="236" spans="1:14">
      <c r="A236" s="7">
        <v>11</v>
      </c>
      <c r="B236" s="10">
        <v>15</v>
      </c>
      <c r="C236" s="10">
        <v>235</v>
      </c>
      <c r="D236" s="4" t="s">
        <v>14</v>
      </c>
      <c r="E236" s="314">
        <v>13607</v>
      </c>
      <c r="F236" s="4" t="s">
        <v>2171</v>
      </c>
      <c r="G236" s="4" t="s">
        <v>29</v>
      </c>
      <c r="I236" s="128" t="s">
        <v>3357</v>
      </c>
      <c r="J236" s="128" t="s">
        <v>241</v>
      </c>
      <c r="K236" s="268">
        <v>31</v>
      </c>
      <c r="L236" s="74">
        <v>1</v>
      </c>
      <c r="M236" s="74"/>
      <c r="N236" s="74" t="s">
        <v>837</v>
      </c>
    </row>
    <row r="237" spans="1:14">
      <c r="A237" s="7">
        <v>11</v>
      </c>
      <c r="B237" s="10">
        <v>16</v>
      </c>
      <c r="C237" s="10">
        <v>236</v>
      </c>
      <c r="D237" s="4" t="s">
        <v>17</v>
      </c>
      <c r="E237" s="314">
        <v>26123</v>
      </c>
      <c r="F237" s="4" t="s">
        <v>345</v>
      </c>
      <c r="G237" s="4" t="s">
        <v>345</v>
      </c>
      <c r="I237" s="128" t="s">
        <v>3081</v>
      </c>
      <c r="J237" s="128" t="s">
        <v>570</v>
      </c>
      <c r="K237" s="268">
        <v>23</v>
      </c>
      <c r="L237" s="74">
        <v>5</v>
      </c>
      <c r="M237" s="74" t="s">
        <v>46</v>
      </c>
      <c r="N237" s="74"/>
    </row>
    <row r="238" spans="1:14">
      <c r="A238" s="7">
        <v>11</v>
      </c>
      <c r="B238" s="10">
        <v>17</v>
      </c>
      <c r="C238" s="10">
        <v>237</v>
      </c>
      <c r="D238" s="4" t="s">
        <v>563</v>
      </c>
      <c r="E238" s="314">
        <v>7593</v>
      </c>
      <c r="F238" s="4" t="s">
        <v>2170</v>
      </c>
      <c r="G238" s="4" t="s">
        <v>2170</v>
      </c>
      <c r="I238" s="128" t="s">
        <v>513</v>
      </c>
      <c r="J238" s="128" t="s">
        <v>539</v>
      </c>
      <c r="K238" s="268">
        <v>32</v>
      </c>
      <c r="L238" s="74">
        <v>1</v>
      </c>
      <c r="M238" s="74"/>
      <c r="N238" s="74" t="s">
        <v>837</v>
      </c>
    </row>
    <row r="239" spans="1:14">
      <c r="A239" s="7">
        <v>11</v>
      </c>
      <c r="B239" s="10">
        <v>18</v>
      </c>
      <c r="C239" s="10">
        <v>238</v>
      </c>
      <c r="D239" s="4" t="s">
        <v>188</v>
      </c>
      <c r="E239" s="314">
        <v>15274</v>
      </c>
      <c r="F239" s="4" t="s">
        <v>129</v>
      </c>
      <c r="G239" s="4" t="s">
        <v>129</v>
      </c>
      <c r="I239" s="128" t="s">
        <v>1104</v>
      </c>
      <c r="J239" s="128" t="s">
        <v>546</v>
      </c>
      <c r="K239" s="268">
        <v>32</v>
      </c>
      <c r="L239" s="74">
        <v>8</v>
      </c>
      <c r="M239" s="74" t="s">
        <v>46</v>
      </c>
      <c r="N239" s="74"/>
    </row>
    <row r="240" spans="1:14">
      <c r="A240" s="7">
        <v>11</v>
      </c>
      <c r="B240" s="10">
        <v>19</v>
      </c>
      <c r="C240" s="10">
        <v>239</v>
      </c>
      <c r="D240" s="4" t="s">
        <v>2170</v>
      </c>
      <c r="E240" s="314">
        <v>21863</v>
      </c>
      <c r="F240" s="4" t="s">
        <v>686</v>
      </c>
      <c r="G240" s="4" t="s">
        <v>686</v>
      </c>
      <c r="I240" s="128" t="s">
        <v>3424</v>
      </c>
      <c r="J240" s="128" t="s">
        <v>112</v>
      </c>
      <c r="K240" s="268">
        <v>24</v>
      </c>
      <c r="L240" s="74">
        <v>1</v>
      </c>
      <c r="M240" s="74"/>
      <c r="N240" s="74"/>
    </row>
    <row r="241" spans="1:14">
      <c r="A241" s="11">
        <v>11</v>
      </c>
      <c r="B241" s="12">
        <v>20</v>
      </c>
      <c r="C241" s="12">
        <v>240</v>
      </c>
      <c r="D241" s="13" t="s">
        <v>609</v>
      </c>
      <c r="E241" s="315">
        <v>17620</v>
      </c>
      <c r="F241" s="13" t="s">
        <v>213</v>
      </c>
      <c r="G241" s="13" t="s">
        <v>213</v>
      </c>
      <c r="H241" s="13"/>
      <c r="I241" s="137" t="s">
        <v>1230</v>
      </c>
      <c r="J241" s="137" t="s">
        <v>1231</v>
      </c>
      <c r="K241" s="269">
        <v>28</v>
      </c>
      <c r="L241" s="78">
        <v>8</v>
      </c>
      <c r="M241" s="78" t="s">
        <v>837</v>
      </c>
      <c r="N241" s="78"/>
    </row>
    <row r="242" spans="1:14">
      <c r="A242" s="7">
        <v>12</v>
      </c>
      <c r="B242" s="10">
        <v>1</v>
      </c>
      <c r="C242" s="10">
        <v>241</v>
      </c>
      <c r="D242" s="4" t="s">
        <v>609</v>
      </c>
      <c r="E242" s="314">
        <v>19921</v>
      </c>
      <c r="F242" s="4" t="s">
        <v>563</v>
      </c>
      <c r="G242" s="4" t="s">
        <v>563</v>
      </c>
      <c r="I242" s="128" t="s">
        <v>3394</v>
      </c>
      <c r="J242" s="128" t="s">
        <v>208</v>
      </c>
      <c r="K242" s="268">
        <v>26</v>
      </c>
      <c r="L242" s="74">
        <v>9</v>
      </c>
      <c r="M242" s="74" t="s">
        <v>2545</v>
      </c>
      <c r="N242" s="74"/>
    </row>
    <row r="243" spans="1:14">
      <c r="A243" s="7">
        <v>12</v>
      </c>
      <c r="B243" s="10">
        <v>2</v>
      </c>
      <c r="C243" s="10">
        <v>242</v>
      </c>
      <c r="D243" s="4" t="s">
        <v>2170</v>
      </c>
      <c r="E243" s="314">
        <v>9073</v>
      </c>
      <c r="F243" s="4" t="s">
        <v>555</v>
      </c>
      <c r="G243" s="4" t="s">
        <v>555</v>
      </c>
      <c r="I243" s="128" t="s">
        <v>822</v>
      </c>
      <c r="J243" s="128" t="s">
        <v>823</v>
      </c>
      <c r="K243" s="268">
        <v>36</v>
      </c>
      <c r="L243" s="74">
        <v>1</v>
      </c>
      <c r="M243" s="74"/>
      <c r="N243" s="74" t="s">
        <v>837</v>
      </c>
    </row>
    <row r="244" spans="1:14">
      <c r="A244" s="7">
        <v>12</v>
      </c>
      <c r="B244" s="10">
        <v>3</v>
      </c>
      <c r="C244" s="10">
        <v>243</v>
      </c>
      <c r="D244" s="4" t="s">
        <v>188</v>
      </c>
      <c r="E244" s="314">
        <v>20352</v>
      </c>
      <c r="F244" s="4" t="s">
        <v>470</v>
      </c>
      <c r="G244" s="4" t="s">
        <v>470</v>
      </c>
      <c r="I244" s="128" t="s">
        <v>2441</v>
      </c>
      <c r="J244" s="128" t="s">
        <v>2442</v>
      </c>
      <c r="K244" s="268">
        <v>27</v>
      </c>
      <c r="L244" s="74">
        <v>6</v>
      </c>
      <c r="M244" s="74" t="s">
        <v>837</v>
      </c>
      <c r="N244" s="74"/>
    </row>
    <row r="245" spans="1:14">
      <c r="A245" s="7">
        <v>12</v>
      </c>
      <c r="B245" s="10">
        <v>4</v>
      </c>
      <c r="C245" s="10">
        <v>244</v>
      </c>
      <c r="D245" s="4" t="s">
        <v>563</v>
      </c>
      <c r="E245" s="314">
        <v>22277</v>
      </c>
      <c r="F245" s="4" t="s">
        <v>354</v>
      </c>
      <c r="G245" s="4" t="s">
        <v>354</v>
      </c>
      <c r="I245" s="128" t="s">
        <v>460</v>
      </c>
      <c r="J245" s="128" t="s">
        <v>220</v>
      </c>
      <c r="K245" s="268">
        <v>24</v>
      </c>
      <c r="L245" s="74">
        <v>6</v>
      </c>
      <c r="M245" s="74" t="s">
        <v>837</v>
      </c>
      <c r="N245" s="74"/>
    </row>
    <row r="246" spans="1:14">
      <c r="A246" s="7">
        <v>12</v>
      </c>
      <c r="B246" s="10">
        <v>5</v>
      </c>
      <c r="C246" s="10">
        <v>245</v>
      </c>
      <c r="D246" s="4" t="s">
        <v>17</v>
      </c>
      <c r="E246" s="314">
        <v>23788</v>
      </c>
      <c r="F246" s="4" t="s">
        <v>18</v>
      </c>
      <c r="G246" s="4" t="s">
        <v>18</v>
      </c>
      <c r="I246" s="128" t="s">
        <v>181</v>
      </c>
      <c r="J246" s="128" t="s">
        <v>3454</v>
      </c>
      <c r="K246" s="268">
        <v>23</v>
      </c>
      <c r="L246" s="74">
        <v>9</v>
      </c>
      <c r="M246" s="74" t="s">
        <v>837</v>
      </c>
      <c r="N246" s="74"/>
    </row>
    <row r="247" spans="1:14">
      <c r="A247" s="7">
        <v>12</v>
      </c>
      <c r="B247" s="10">
        <v>6</v>
      </c>
      <c r="C247" s="10">
        <v>246</v>
      </c>
      <c r="D247" s="4" t="s">
        <v>14</v>
      </c>
      <c r="E247" s="314">
        <v>7531</v>
      </c>
      <c r="F247" s="4" t="s">
        <v>14</v>
      </c>
      <c r="G247" s="4" t="s">
        <v>555</v>
      </c>
      <c r="I247" s="128" t="s">
        <v>710</v>
      </c>
      <c r="J247" s="128" t="s">
        <v>569</v>
      </c>
      <c r="K247" s="268">
        <v>36</v>
      </c>
      <c r="L247" s="74">
        <v>1</v>
      </c>
      <c r="M247" s="74"/>
      <c r="N247" s="74" t="s">
        <v>837</v>
      </c>
    </row>
    <row r="248" spans="1:14">
      <c r="A248" s="7">
        <v>12</v>
      </c>
      <c r="B248" s="10">
        <v>7</v>
      </c>
      <c r="C248" s="10">
        <v>247</v>
      </c>
      <c r="D248" s="4" t="s">
        <v>16</v>
      </c>
      <c r="E248" s="314">
        <v>19349</v>
      </c>
      <c r="F248" s="4" t="s">
        <v>15</v>
      </c>
      <c r="G248" s="4" t="s">
        <v>15</v>
      </c>
      <c r="I248" s="128" t="s">
        <v>1208</v>
      </c>
      <c r="J248" s="128" t="s">
        <v>393</v>
      </c>
      <c r="K248" s="268">
        <v>26</v>
      </c>
      <c r="L248" s="74">
        <v>1</v>
      </c>
      <c r="M248" s="74"/>
      <c r="N248" s="74" t="s">
        <v>46</v>
      </c>
    </row>
    <row r="249" spans="1:14">
      <c r="A249" s="7">
        <v>12</v>
      </c>
      <c r="B249" s="10">
        <v>8</v>
      </c>
      <c r="C249" s="10">
        <v>248</v>
      </c>
      <c r="D249" s="4" t="s">
        <v>15</v>
      </c>
      <c r="E249" s="314">
        <v>15684</v>
      </c>
      <c r="F249" s="4" t="s">
        <v>45</v>
      </c>
      <c r="G249" s="4" t="s">
        <v>1121</v>
      </c>
      <c r="I249" s="128" t="s">
        <v>292</v>
      </c>
      <c r="J249" s="128" t="s">
        <v>151</v>
      </c>
      <c r="K249" s="268">
        <v>28</v>
      </c>
      <c r="L249" s="74">
        <v>1</v>
      </c>
      <c r="M249" s="74"/>
      <c r="N249" s="74" t="s">
        <v>837</v>
      </c>
    </row>
    <row r="250" spans="1:14">
      <c r="A250" s="7">
        <v>12</v>
      </c>
      <c r="B250" s="10">
        <v>9</v>
      </c>
      <c r="C250" s="10">
        <v>249</v>
      </c>
      <c r="D250" s="4" t="s">
        <v>18</v>
      </c>
      <c r="E250" s="314">
        <v>10642</v>
      </c>
      <c r="F250" s="4" t="s">
        <v>354</v>
      </c>
      <c r="G250" s="4" t="s">
        <v>354</v>
      </c>
      <c r="I250" s="128" t="s">
        <v>3331</v>
      </c>
      <c r="J250" s="128" t="s">
        <v>597</v>
      </c>
      <c r="K250" s="268">
        <v>32</v>
      </c>
      <c r="L250" s="74">
        <v>2</v>
      </c>
      <c r="M250" s="74" t="s">
        <v>837</v>
      </c>
      <c r="N250" s="74"/>
    </row>
    <row r="251" spans="1:14">
      <c r="A251" s="7">
        <v>12</v>
      </c>
      <c r="B251" s="10">
        <v>10</v>
      </c>
      <c r="C251" s="10">
        <v>250</v>
      </c>
      <c r="D251" s="4" t="s">
        <v>567</v>
      </c>
      <c r="E251" s="314">
        <v>20517</v>
      </c>
      <c r="F251" s="4" t="s">
        <v>213</v>
      </c>
      <c r="G251" s="4" t="s">
        <v>213</v>
      </c>
      <c r="I251" s="128" t="s">
        <v>2452</v>
      </c>
      <c r="J251" s="128" t="s">
        <v>220</v>
      </c>
      <c r="K251" s="268">
        <v>26</v>
      </c>
      <c r="L251" s="74">
        <v>1</v>
      </c>
      <c r="M251" s="74"/>
      <c r="N251" s="74" t="s">
        <v>837</v>
      </c>
    </row>
    <row r="252" spans="1:14">
      <c r="A252" s="7">
        <v>12</v>
      </c>
      <c r="B252" s="10">
        <v>11</v>
      </c>
      <c r="C252" s="10">
        <v>251</v>
      </c>
      <c r="D252" s="4" t="s">
        <v>276</v>
      </c>
      <c r="E252" s="314">
        <v>30074</v>
      </c>
      <c r="F252" s="4" t="s">
        <v>18</v>
      </c>
      <c r="G252" s="4" t="s">
        <v>18</v>
      </c>
      <c r="I252" s="128" t="s">
        <v>3117</v>
      </c>
      <c r="J252" s="128" t="s">
        <v>352</v>
      </c>
      <c r="K252" s="268">
        <v>23</v>
      </c>
      <c r="L252" s="74">
        <v>1</v>
      </c>
      <c r="M252" s="74"/>
      <c r="N252" s="74" t="s">
        <v>837</v>
      </c>
    </row>
    <row r="253" spans="1:14">
      <c r="A253" s="7">
        <v>12</v>
      </c>
      <c r="B253" s="10">
        <v>12</v>
      </c>
      <c r="C253" s="10">
        <v>252</v>
      </c>
      <c r="D253" s="4" t="s">
        <v>29</v>
      </c>
      <c r="E253" s="314">
        <v>25376</v>
      </c>
      <c r="F253" s="4" t="s">
        <v>246</v>
      </c>
      <c r="G253" s="4" t="s">
        <v>246</v>
      </c>
      <c r="I253" s="128" t="s">
        <v>1806</v>
      </c>
      <c r="J253" s="128" t="s">
        <v>220</v>
      </c>
      <c r="K253" s="268">
        <v>26</v>
      </c>
      <c r="L253" s="74">
        <v>1</v>
      </c>
      <c r="M253" s="74"/>
      <c r="N253" s="74" t="s">
        <v>837</v>
      </c>
    </row>
    <row r="254" spans="1:14">
      <c r="A254" s="7">
        <v>12</v>
      </c>
      <c r="B254" s="10">
        <v>13</v>
      </c>
      <c r="C254" s="10">
        <v>253</v>
      </c>
      <c r="D254" s="4" t="s">
        <v>555</v>
      </c>
      <c r="E254" s="314">
        <v>20543</v>
      </c>
      <c r="F254" s="4" t="s">
        <v>246</v>
      </c>
      <c r="G254" s="4" t="s">
        <v>246</v>
      </c>
      <c r="I254" s="128" t="s">
        <v>224</v>
      </c>
      <c r="J254" s="128" t="s">
        <v>2945</v>
      </c>
      <c r="K254" s="268">
        <v>24</v>
      </c>
      <c r="L254" s="74">
        <v>3</v>
      </c>
      <c r="M254" s="74" t="s">
        <v>837</v>
      </c>
      <c r="N254" s="74"/>
    </row>
    <row r="255" spans="1:14">
      <c r="A255" s="7">
        <v>12</v>
      </c>
      <c r="B255" s="10">
        <v>14</v>
      </c>
      <c r="C255" s="10">
        <v>254</v>
      </c>
      <c r="D255" s="4" t="s">
        <v>598</v>
      </c>
      <c r="E255" s="314">
        <v>18363</v>
      </c>
      <c r="F255" s="4" t="s">
        <v>2171</v>
      </c>
      <c r="G255" s="4" t="s">
        <v>29</v>
      </c>
      <c r="I255" s="128" t="s">
        <v>914</v>
      </c>
      <c r="J255" s="128" t="s">
        <v>177</v>
      </c>
      <c r="K255" s="268">
        <v>26</v>
      </c>
      <c r="L255" s="74">
        <v>8</v>
      </c>
      <c r="M255" s="74" t="s">
        <v>837</v>
      </c>
      <c r="N255" s="74"/>
    </row>
    <row r="256" spans="1:14">
      <c r="A256" s="7">
        <v>12</v>
      </c>
      <c r="B256" s="10">
        <v>15</v>
      </c>
      <c r="C256" s="10">
        <v>255</v>
      </c>
      <c r="D256" s="4" t="s">
        <v>129</v>
      </c>
      <c r="E256" s="314">
        <v>15947</v>
      </c>
      <c r="F256" s="4" t="s">
        <v>614</v>
      </c>
      <c r="G256" s="4" t="s">
        <v>614</v>
      </c>
      <c r="I256" s="128" t="s">
        <v>794</v>
      </c>
      <c r="J256" s="128" t="s">
        <v>804</v>
      </c>
      <c r="K256" s="268">
        <v>31</v>
      </c>
      <c r="L256" s="74">
        <v>1</v>
      </c>
      <c r="M256" s="74"/>
      <c r="N256" s="74" t="s">
        <v>837</v>
      </c>
    </row>
    <row r="257" spans="1:14">
      <c r="A257" s="7">
        <v>12</v>
      </c>
      <c r="B257" s="10">
        <v>16</v>
      </c>
      <c r="C257" s="10">
        <v>256</v>
      </c>
      <c r="D257" s="4" t="s">
        <v>2177</v>
      </c>
      <c r="E257" s="314">
        <v>14894</v>
      </c>
      <c r="F257" s="4" t="s">
        <v>354</v>
      </c>
      <c r="G257" s="4" t="s">
        <v>354</v>
      </c>
      <c r="I257" s="128" t="s">
        <v>453</v>
      </c>
      <c r="J257" s="128" t="s">
        <v>198</v>
      </c>
      <c r="K257" s="268">
        <v>31</v>
      </c>
      <c r="L257" s="74">
        <v>7</v>
      </c>
      <c r="M257" s="74" t="s">
        <v>46</v>
      </c>
      <c r="N257" s="74"/>
    </row>
    <row r="258" spans="1:14">
      <c r="A258" s="7">
        <v>12</v>
      </c>
      <c r="B258" s="10">
        <v>17</v>
      </c>
      <c r="C258" s="10">
        <v>257</v>
      </c>
      <c r="D258" s="4" t="s">
        <v>164</v>
      </c>
      <c r="E258" s="314">
        <v>25928</v>
      </c>
      <c r="F258" s="4" t="s">
        <v>555</v>
      </c>
      <c r="G258" s="4" t="s">
        <v>555</v>
      </c>
      <c r="I258" s="128" t="s">
        <v>3510</v>
      </c>
      <c r="J258" s="128" t="s">
        <v>3511</v>
      </c>
      <c r="K258" s="268">
        <v>25</v>
      </c>
      <c r="L258" s="74">
        <v>1</v>
      </c>
      <c r="M258" s="74"/>
      <c r="N258" s="74"/>
    </row>
    <row r="259" spans="1:14">
      <c r="A259" s="7">
        <v>12</v>
      </c>
      <c r="B259" s="10">
        <v>18</v>
      </c>
      <c r="C259" s="10">
        <v>258</v>
      </c>
      <c r="D259" s="4" t="s">
        <v>2172</v>
      </c>
      <c r="E259" s="314">
        <v>11828</v>
      </c>
      <c r="F259" s="4" t="s">
        <v>609</v>
      </c>
      <c r="G259" s="4" t="s">
        <v>609</v>
      </c>
      <c r="I259" s="128" t="s">
        <v>688</v>
      </c>
      <c r="J259" s="128" t="s">
        <v>138</v>
      </c>
      <c r="K259" s="268">
        <v>34</v>
      </c>
      <c r="L259" s="74">
        <v>1</v>
      </c>
      <c r="M259" s="74"/>
      <c r="N259" s="74" t="s">
        <v>46</v>
      </c>
    </row>
    <row r="260" spans="1:14">
      <c r="A260" s="7">
        <v>12</v>
      </c>
      <c r="B260" s="10">
        <v>19</v>
      </c>
      <c r="C260" s="10">
        <v>259</v>
      </c>
      <c r="D260" s="4" t="s">
        <v>13</v>
      </c>
      <c r="E260" s="314">
        <v>26285</v>
      </c>
      <c r="F260" s="4" t="s">
        <v>45</v>
      </c>
      <c r="G260" s="4" t="s">
        <v>1121</v>
      </c>
      <c r="I260" s="128" t="s">
        <v>2217</v>
      </c>
      <c r="J260" s="128" t="s">
        <v>324</v>
      </c>
      <c r="K260" s="268">
        <v>25</v>
      </c>
      <c r="L260" s="74">
        <v>1</v>
      </c>
      <c r="M260" s="74"/>
      <c r="N260" s="74" t="s">
        <v>46</v>
      </c>
    </row>
    <row r="261" spans="1:14">
      <c r="A261" s="11">
        <v>12</v>
      </c>
      <c r="B261" s="12">
        <v>20</v>
      </c>
      <c r="C261" s="12">
        <v>260</v>
      </c>
      <c r="D261" s="13" t="s">
        <v>239</v>
      </c>
      <c r="E261" s="315">
        <v>21837</v>
      </c>
      <c r="F261" s="13" t="s">
        <v>2178</v>
      </c>
      <c r="G261" s="13" t="s">
        <v>2178</v>
      </c>
      <c r="H261" s="13"/>
      <c r="I261" s="137" t="s">
        <v>2984</v>
      </c>
      <c r="J261" s="137" t="s">
        <v>616</v>
      </c>
      <c r="K261" s="269">
        <v>25</v>
      </c>
      <c r="L261" s="78">
        <v>3</v>
      </c>
      <c r="M261" s="78" t="s">
        <v>46</v>
      </c>
      <c r="N261" s="78"/>
    </row>
    <row r="262" spans="1:14">
      <c r="A262" s="7">
        <v>13</v>
      </c>
      <c r="B262" s="10">
        <v>1</v>
      </c>
      <c r="C262" s="10">
        <v>261</v>
      </c>
      <c r="D262" s="4" t="s">
        <v>239</v>
      </c>
      <c r="E262" s="314">
        <v>22458</v>
      </c>
      <c r="F262" s="4" t="s">
        <v>2178</v>
      </c>
      <c r="G262" s="4" t="s">
        <v>2178</v>
      </c>
      <c r="I262" s="128" t="s">
        <v>2503</v>
      </c>
      <c r="J262" s="128" t="s">
        <v>288</v>
      </c>
      <c r="K262" s="268">
        <v>26</v>
      </c>
      <c r="L262" s="74">
        <v>4</v>
      </c>
      <c r="M262" s="74" t="s">
        <v>2545</v>
      </c>
      <c r="N262" s="74"/>
    </row>
    <row r="263" spans="1:14">
      <c r="A263" s="7">
        <v>13</v>
      </c>
      <c r="B263" s="10">
        <v>2</v>
      </c>
      <c r="C263" s="10">
        <v>262</v>
      </c>
      <c r="D263" s="4" t="s">
        <v>13</v>
      </c>
      <c r="E263" s="314">
        <v>24604</v>
      </c>
      <c r="F263" s="4" t="s">
        <v>2170</v>
      </c>
      <c r="G263" s="4" t="s">
        <v>2170</v>
      </c>
      <c r="I263" s="128" t="s">
        <v>3467</v>
      </c>
      <c r="J263" s="128" t="s">
        <v>595</v>
      </c>
      <c r="K263" s="268">
        <v>26</v>
      </c>
      <c r="L263" s="74">
        <v>1</v>
      </c>
      <c r="M263" s="74"/>
      <c r="N263" s="74"/>
    </row>
    <row r="264" spans="1:14">
      <c r="A264" s="7">
        <v>13</v>
      </c>
      <c r="B264" s="10">
        <v>3</v>
      </c>
      <c r="C264" s="10">
        <v>263</v>
      </c>
      <c r="D264" s="4" t="s">
        <v>2172</v>
      </c>
      <c r="E264" s="314">
        <v>17696</v>
      </c>
      <c r="F264" s="4" t="s">
        <v>188</v>
      </c>
      <c r="G264" s="4" t="s">
        <v>188</v>
      </c>
      <c r="I264" s="128" t="s">
        <v>962</v>
      </c>
      <c r="J264" s="128" t="s">
        <v>105</v>
      </c>
      <c r="K264" s="268">
        <v>29</v>
      </c>
      <c r="L264" s="74">
        <v>5</v>
      </c>
      <c r="M264" s="74" t="s">
        <v>837</v>
      </c>
      <c r="N264" s="74"/>
    </row>
    <row r="265" spans="1:14">
      <c r="A265" s="7">
        <v>13</v>
      </c>
      <c r="B265" s="10">
        <v>4</v>
      </c>
      <c r="C265" s="10">
        <v>264</v>
      </c>
      <c r="D265" s="4" t="s">
        <v>164</v>
      </c>
      <c r="E265" s="314">
        <v>27552</v>
      </c>
      <c r="F265" s="4" t="s">
        <v>188</v>
      </c>
      <c r="G265" s="4" t="s">
        <v>188</v>
      </c>
      <c r="I265" s="128" t="s">
        <v>3105</v>
      </c>
      <c r="J265" s="128" t="s">
        <v>3106</v>
      </c>
      <c r="K265" s="268">
        <v>25</v>
      </c>
      <c r="L265" s="74">
        <v>1</v>
      </c>
      <c r="M265" s="74"/>
      <c r="N265" s="74" t="s">
        <v>837</v>
      </c>
    </row>
    <row r="266" spans="1:14">
      <c r="A266" s="7">
        <v>13</v>
      </c>
      <c r="B266" s="10">
        <v>5</v>
      </c>
      <c r="C266" s="10">
        <v>265</v>
      </c>
      <c r="D266" s="4" t="s">
        <v>2177</v>
      </c>
      <c r="E266" s="314">
        <v>18323</v>
      </c>
      <c r="F266" s="4" t="s">
        <v>14</v>
      </c>
      <c r="G266" s="4" t="s">
        <v>14</v>
      </c>
      <c r="I266" s="128" t="s">
        <v>1890</v>
      </c>
      <c r="J266" s="128" t="s">
        <v>533</v>
      </c>
      <c r="K266" s="268">
        <v>29</v>
      </c>
      <c r="L266" s="74">
        <v>1</v>
      </c>
      <c r="M266" s="74"/>
      <c r="N266" s="74" t="s">
        <v>837</v>
      </c>
    </row>
    <row r="267" spans="1:14">
      <c r="A267" s="7">
        <v>13</v>
      </c>
      <c r="B267" s="10">
        <v>6</v>
      </c>
      <c r="C267" s="10">
        <v>266</v>
      </c>
      <c r="D267" s="4" t="s">
        <v>129</v>
      </c>
      <c r="E267" s="314">
        <v>16357</v>
      </c>
      <c r="F267" s="4" t="s">
        <v>609</v>
      </c>
      <c r="G267" s="4" t="s">
        <v>609</v>
      </c>
      <c r="I267" s="128" t="s">
        <v>193</v>
      </c>
      <c r="J267" s="128" t="s">
        <v>2</v>
      </c>
      <c r="K267" s="268">
        <v>29</v>
      </c>
      <c r="L267" s="74">
        <v>6</v>
      </c>
      <c r="M267" s="74" t="s">
        <v>837</v>
      </c>
      <c r="N267" s="74"/>
    </row>
    <row r="268" spans="1:14">
      <c r="A268" s="7">
        <v>13</v>
      </c>
      <c r="B268" s="10">
        <v>7</v>
      </c>
      <c r="C268" s="10">
        <v>267</v>
      </c>
      <c r="D268" s="4" t="s">
        <v>598</v>
      </c>
      <c r="E268" s="314">
        <v>19806</v>
      </c>
      <c r="F268" s="4" t="s">
        <v>438</v>
      </c>
      <c r="G268" s="4" t="s">
        <v>438</v>
      </c>
      <c r="I268" s="128" t="s">
        <v>2910</v>
      </c>
      <c r="J268" s="128" t="s">
        <v>523</v>
      </c>
      <c r="K268" s="268">
        <v>28</v>
      </c>
      <c r="L268" s="74">
        <v>2</v>
      </c>
      <c r="M268" s="74" t="s">
        <v>837</v>
      </c>
      <c r="N268" s="74"/>
    </row>
    <row r="269" spans="1:14">
      <c r="A269" s="7">
        <v>13</v>
      </c>
      <c r="B269" s="10">
        <v>8</v>
      </c>
      <c r="C269" s="10">
        <v>268</v>
      </c>
      <c r="D269" s="4" t="s">
        <v>555</v>
      </c>
      <c r="E269" s="314">
        <v>19890</v>
      </c>
      <c r="F269" s="4" t="s">
        <v>45</v>
      </c>
      <c r="G269" s="4" t="s">
        <v>1121</v>
      </c>
      <c r="I269" s="128" t="s">
        <v>134</v>
      </c>
      <c r="J269" s="128" t="s">
        <v>1200</v>
      </c>
      <c r="K269" s="268">
        <v>27</v>
      </c>
      <c r="L269" s="74">
        <v>5</v>
      </c>
      <c r="M269" s="74" t="s">
        <v>837</v>
      </c>
      <c r="N269" s="74"/>
    </row>
    <row r="270" spans="1:14">
      <c r="A270" s="7">
        <v>13</v>
      </c>
      <c r="B270" s="10">
        <v>9</v>
      </c>
      <c r="C270" s="10">
        <v>269</v>
      </c>
      <c r="D270" s="4" t="s">
        <v>29</v>
      </c>
      <c r="E270" s="314">
        <v>21420</v>
      </c>
      <c r="F270" s="4" t="s">
        <v>438</v>
      </c>
      <c r="G270" s="4" t="s">
        <v>438</v>
      </c>
      <c r="I270" s="128" t="s">
        <v>2345</v>
      </c>
      <c r="J270" s="128" t="s">
        <v>2975</v>
      </c>
      <c r="K270" s="268">
        <v>25</v>
      </c>
      <c r="L270" s="74">
        <v>1</v>
      </c>
      <c r="M270" s="74"/>
      <c r="N270" s="74" t="s">
        <v>837</v>
      </c>
    </row>
    <row r="271" spans="1:14">
      <c r="A271" s="7">
        <v>13</v>
      </c>
      <c r="B271" s="10">
        <v>10</v>
      </c>
      <c r="C271" s="10">
        <v>270</v>
      </c>
      <c r="D271" s="4" t="s">
        <v>276</v>
      </c>
      <c r="E271" s="314">
        <v>27792</v>
      </c>
      <c r="F271" s="4" t="s">
        <v>15</v>
      </c>
      <c r="G271" s="4" t="s">
        <v>15</v>
      </c>
      <c r="I271" s="128" t="s">
        <v>2883</v>
      </c>
      <c r="J271" s="128" t="s">
        <v>305</v>
      </c>
      <c r="K271" s="268">
        <v>24</v>
      </c>
      <c r="L271" s="74">
        <v>1</v>
      </c>
      <c r="M271" s="74"/>
      <c r="N271" s="74"/>
    </row>
    <row r="272" spans="1:14">
      <c r="A272" s="7">
        <v>13</v>
      </c>
      <c r="B272" s="10">
        <v>11</v>
      </c>
      <c r="C272" s="10">
        <v>271</v>
      </c>
      <c r="D272" s="4" t="s">
        <v>567</v>
      </c>
      <c r="E272" s="314">
        <v>18042</v>
      </c>
      <c r="F272" s="4" t="s">
        <v>598</v>
      </c>
      <c r="G272" s="4" t="s">
        <v>598</v>
      </c>
      <c r="I272" s="128" t="s">
        <v>178</v>
      </c>
      <c r="J272" s="128" t="s">
        <v>409</v>
      </c>
      <c r="K272" s="268">
        <v>30</v>
      </c>
      <c r="L272" s="74">
        <v>7</v>
      </c>
      <c r="M272" s="74" t="s">
        <v>837</v>
      </c>
      <c r="N272" s="74"/>
    </row>
    <row r="273" spans="1:14">
      <c r="A273" s="7">
        <v>13</v>
      </c>
      <c r="B273" s="10">
        <v>12</v>
      </c>
      <c r="C273" s="10">
        <v>272</v>
      </c>
      <c r="D273" s="4" t="s">
        <v>18</v>
      </c>
      <c r="E273" s="314">
        <v>22266</v>
      </c>
      <c r="F273" s="4" t="s">
        <v>686</v>
      </c>
      <c r="G273" s="4" t="s">
        <v>686</v>
      </c>
      <c r="I273" s="128" t="s">
        <v>630</v>
      </c>
      <c r="J273" s="128" t="s">
        <v>3428</v>
      </c>
      <c r="K273" s="268">
        <v>23</v>
      </c>
      <c r="L273" s="74">
        <v>4</v>
      </c>
      <c r="M273" s="74" t="s">
        <v>2545</v>
      </c>
      <c r="N273" s="74"/>
    </row>
    <row r="274" spans="1:14">
      <c r="A274" s="7">
        <v>13</v>
      </c>
      <c r="B274" s="10">
        <v>13</v>
      </c>
      <c r="C274" s="10">
        <v>273</v>
      </c>
      <c r="D274" s="4" t="s">
        <v>15</v>
      </c>
      <c r="E274" s="314">
        <v>11752</v>
      </c>
      <c r="F274" s="4" t="s">
        <v>2177</v>
      </c>
      <c r="G274" s="4" t="s">
        <v>2177</v>
      </c>
      <c r="I274" s="128" t="s">
        <v>279</v>
      </c>
      <c r="J274" s="128" t="s">
        <v>106</v>
      </c>
      <c r="K274" s="268">
        <v>31</v>
      </c>
      <c r="L274" s="74">
        <v>1</v>
      </c>
      <c r="M274" s="74"/>
      <c r="N274" s="74" t="s">
        <v>837</v>
      </c>
    </row>
    <row r="275" spans="1:14">
      <c r="A275" s="7">
        <v>13</v>
      </c>
      <c r="B275" s="10">
        <v>14</v>
      </c>
      <c r="C275" s="10">
        <v>274</v>
      </c>
      <c r="D275" s="4" t="s">
        <v>16</v>
      </c>
      <c r="E275" s="314">
        <v>14712</v>
      </c>
      <c r="F275" s="4" t="s">
        <v>2178</v>
      </c>
      <c r="G275" s="4" t="s">
        <v>2178</v>
      </c>
      <c r="I275" s="128" t="s">
        <v>767</v>
      </c>
      <c r="J275" s="128" t="s">
        <v>627</v>
      </c>
      <c r="K275" s="268">
        <v>28</v>
      </c>
      <c r="L275" s="74">
        <v>8</v>
      </c>
      <c r="M275" s="74" t="s">
        <v>837</v>
      </c>
      <c r="N275" s="74"/>
    </row>
    <row r="276" spans="1:14">
      <c r="A276" s="7">
        <v>13</v>
      </c>
      <c r="B276" s="10">
        <v>15</v>
      </c>
      <c r="C276" s="10">
        <v>275</v>
      </c>
      <c r="D276" s="4" t="s">
        <v>14</v>
      </c>
      <c r="E276" s="314">
        <v>12575</v>
      </c>
      <c r="F276" s="4" t="s">
        <v>16</v>
      </c>
      <c r="G276" s="4" t="s">
        <v>16</v>
      </c>
      <c r="I276" s="128" t="s">
        <v>534</v>
      </c>
      <c r="J276" s="128" t="s">
        <v>220</v>
      </c>
      <c r="K276" s="268">
        <v>33</v>
      </c>
      <c r="L276" s="74">
        <v>1</v>
      </c>
      <c r="M276" s="74"/>
      <c r="N276" s="74" t="s">
        <v>46</v>
      </c>
    </row>
    <row r="277" spans="1:14">
      <c r="A277" s="7">
        <v>13</v>
      </c>
      <c r="B277" s="10">
        <v>16</v>
      </c>
      <c r="C277" s="10">
        <v>276</v>
      </c>
      <c r="D277" s="4" t="s">
        <v>17</v>
      </c>
      <c r="E277" s="314">
        <v>25977</v>
      </c>
      <c r="F277" s="4" t="s">
        <v>438</v>
      </c>
      <c r="G277" s="4" t="s">
        <v>438</v>
      </c>
      <c r="I277" s="128" t="s">
        <v>3512</v>
      </c>
      <c r="J277" s="128" t="s">
        <v>684</v>
      </c>
      <c r="K277" s="268">
        <v>22</v>
      </c>
      <c r="L277" s="74">
        <v>1</v>
      </c>
      <c r="M277" s="74"/>
      <c r="N277" s="74"/>
    </row>
    <row r="278" spans="1:14">
      <c r="A278" s="7">
        <v>13</v>
      </c>
      <c r="B278" s="10">
        <v>17</v>
      </c>
      <c r="C278" s="10">
        <v>277</v>
      </c>
      <c r="D278" s="4" t="s">
        <v>563</v>
      </c>
      <c r="E278" s="314">
        <v>16256</v>
      </c>
      <c r="F278" s="4" t="s">
        <v>246</v>
      </c>
      <c r="G278" s="4" t="s">
        <v>246</v>
      </c>
      <c r="I278" s="128" t="s">
        <v>875</v>
      </c>
      <c r="J278" s="128" t="s">
        <v>547</v>
      </c>
      <c r="K278" s="268">
        <v>30</v>
      </c>
      <c r="L278" s="74">
        <v>1</v>
      </c>
      <c r="M278" s="74"/>
      <c r="N278" s="74" t="s">
        <v>46</v>
      </c>
    </row>
    <row r="279" spans="1:14">
      <c r="A279" s="7">
        <v>13</v>
      </c>
      <c r="B279" s="10">
        <v>18</v>
      </c>
      <c r="C279" s="10">
        <v>278</v>
      </c>
      <c r="D279" s="4" t="s">
        <v>188</v>
      </c>
      <c r="E279" s="314">
        <v>14111</v>
      </c>
      <c r="F279" s="4" t="s">
        <v>3328</v>
      </c>
      <c r="G279" s="4" t="s">
        <v>213</v>
      </c>
      <c r="I279" s="128" t="s">
        <v>1726</v>
      </c>
      <c r="J279" s="128" t="s">
        <v>572</v>
      </c>
      <c r="K279" s="268">
        <v>30</v>
      </c>
      <c r="L279" s="74">
        <v>2</v>
      </c>
      <c r="M279" s="74" t="s">
        <v>837</v>
      </c>
      <c r="N279" s="74"/>
    </row>
    <row r="280" spans="1:14">
      <c r="A280" s="7">
        <v>13</v>
      </c>
      <c r="B280" s="10">
        <v>19</v>
      </c>
      <c r="C280" s="10">
        <v>279</v>
      </c>
      <c r="D280" s="4" t="s">
        <v>2170</v>
      </c>
      <c r="E280" s="314">
        <v>23499</v>
      </c>
      <c r="F280" s="4" t="s">
        <v>2177</v>
      </c>
      <c r="G280" s="4" t="s">
        <v>2177</v>
      </c>
      <c r="I280" s="128" t="s">
        <v>3444</v>
      </c>
      <c r="J280" s="128" t="s">
        <v>3445</v>
      </c>
      <c r="K280" s="268">
        <v>25</v>
      </c>
      <c r="L280" s="74">
        <v>1</v>
      </c>
      <c r="M280" s="74"/>
      <c r="N280" s="74"/>
    </row>
    <row r="281" spans="1:14">
      <c r="A281" s="11">
        <v>13</v>
      </c>
      <c r="B281" s="12">
        <v>20</v>
      </c>
      <c r="C281" s="12">
        <v>280</v>
      </c>
      <c r="D281" s="13" t="s">
        <v>609</v>
      </c>
      <c r="E281" s="315">
        <v>30162</v>
      </c>
      <c r="F281" s="13" t="s">
        <v>164</v>
      </c>
      <c r="G281" s="13" t="s">
        <v>164</v>
      </c>
      <c r="H281" s="13"/>
      <c r="I281" s="137" t="s">
        <v>3586</v>
      </c>
      <c r="J281" s="137" t="s">
        <v>171</v>
      </c>
      <c r="K281" s="269">
        <v>24</v>
      </c>
      <c r="L281" s="78">
        <v>9</v>
      </c>
      <c r="M281" s="78" t="s">
        <v>46</v>
      </c>
      <c r="N281" s="78"/>
    </row>
    <row r="282" spans="1:14">
      <c r="A282" s="7">
        <v>14</v>
      </c>
      <c r="B282" s="10">
        <v>1</v>
      </c>
      <c r="C282" s="10">
        <v>281</v>
      </c>
      <c r="D282" s="4" t="s">
        <v>609</v>
      </c>
      <c r="E282" s="314">
        <v>14993</v>
      </c>
      <c r="F282" s="4" t="s">
        <v>3328</v>
      </c>
      <c r="G282" s="4" t="s">
        <v>2172</v>
      </c>
      <c r="I282" s="128" t="s">
        <v>1175</v>
      </c>
      <c r="J282" s="128" t="s">
        <v>524</v>
      </c>
      <c r="K282" s="268">
        <v>30</v>
      </c>
      <c r="L282" s="74">
        <v>1</v>
      </c>
      <c r="M282" s="74"/>
      <c r="N282" s="74" t="s">
        <v>837</v>
      </c>
    </row>
    <row r="283" spans="1:14">
      <c r="A283" s="7">
        <v>14</v>
      </c>
      <c r="B283" s="10">
        <v>2</v>
      </c>
      <c r="C283" s="10">
        <v>282</v>
      </c>
      <c r="D283" s="4" t="s">
        <v>2170</v>
      </c>
      <c r="E283" s="314">
        <v>16512</v>
      </c>
      <c r="F283" s="4" t="s">
        <v>16</v>
      </c>
      <c r="G283" s="4" t="s">
        <v>16</v>
      </c>
      <c r="I283" s="128" t="s">
        <v>1165</v>
      </c>
      <c r="J283" s="128" t="s">
        <v>1166</v>
      </c>
      <c r="K283" s="268">
        <v>28</v>
      </c>
      <c r="L283" s="74">
        <v>8</v>
      </c>
      <c r="M283" s="74" t="s">
        <v>837</v>
      </c>
      <c r="N283" s="74"/>
    </row>
    <row r="284" spans="1:14">
      <c r="A284" s="7">
        <v>14</v>
      </c>
      <c r="B284" s="10">
        <v>3</v>
      </c>
      <c r="C284" s="10">
        <v>283</v>
      </c>
      <c r="D284" s="4" t="s">
        <v>188</v>
      </c>
      <c r="E284" s="314">
        <v>19514</v>
      </c>
      <c r="F284" s="4" t="s">
        <v>276</v>
      </c>
      <c r="G284" s="4" t="s">
        <v>276</v>
      </c>
      <c r="I284" s="128" t="s">
        <v>1191</v>
      </c>
      <c r="J284" s="128" t="s">
        <v>136</v>
      </c>
      <c r="K284" s="268">
        <v>28</v>
      </c>
      <c r="L284" s="74">
        <v>2</v>
      </c>
      <c r="M284" s="74" t="s">
        <v>837</v>
      </c>
      <c r="N284" s="74"/>
    </row>
    <row r="285" spans="1:14">
      <c r="A285" s="7">
        <v>14</v>
      </c>
      <c r="B285" s="10">
        <v>4</v>
      </c>
      <c r="C285" s="10">
        <v>284</v>
      </c>
      <c r="D285" s="4" t="s">
        <v>563</v>
      </c>
      <c r="E285" s="314">
        <v>13767</v>
      </c>
      <c r="F285" s="4" t="s">
        <v>686</v>
      </c>
      <c r="G285" s="4" t="s">
        <v>686</v>
      </c>
      <c r="I285" s="128" t="s">
        <v>2248</v>
      </c>
      <c r="J285" s="128" t="s">
        <v>2249</v>
      </c>
      <c r="K285" s="268">
        <v>32</v>
      </c>
      <c r="L285" s="74">
        <v>1</v>
      </c>
      <c r="M285" s="74"/>
      <c r="N285" s="74" t="s">
        <v>837</v>
      </c>
    </row>
    <row r="286" spans="1:14">
      <c r="A286" s="7">
        <v>14</v>
      </c>
      <c r="B286" s="10">
        <v>5</v>
      </c>
      <c r="C286" s="10">
        <v>285</v>
      </c>
      <c r="D286" s="4" t="s">
        <v>17</v>
      </c>
      <c r="E286" s="314">
        <v>23985</v>
      </c>
      <c r="F286" s="4" t="s">
        <v>2178</v>
      </c>
      <c r="G286" s="4" t="s">
        <v>2178</v>
      </c>
      <c r="I286" s="128" t="s">
        <v>1621</v>
      </c>
      <c r="J286" s="128" t="s">
        <v>3455</v>
      </c>
      <c r="K286" s="268">
        <v>22</v>
      </c>
      <c r="L286" s="74">
        <v>6</v>
      </c>
      <c r="M286" s="74" t="s">
        <v>837</v>
      </c>
      <c r="N286" s="74"/>
    </row>
    <row r="287" spans="1:14">
      <c r="A287" s="7">
        <v>14</v>
      </c>
      <c r="B287" s="10">
        <v>6</v>
      </c>
      <c r="C287" s="10">
        <v>286</v>
      </c>
      <c r="D287" s="4" t="s">
        <v>14</v>
      </c>
      <c r="E287" s="314">
        <v>20191</v>
      </c>
      <c r="F287" s="4" t="s">
        <v>609</v>
      </c>
      <c r="G287" s="4" t="s">
        <v>609</v>
      </c>
      <c r="I287" s="128" t="s">
        <v>2421</v>
      </c>
      <c r="J287" s="128" t="s">
        <v>307</v>
      </c>
      <c r="K287" s="268">
        <v>27</v>
      </c>
      <c r="L287" s="74">
        <v>1</v>
      </c>
      <c r="M287" s="74"/>
      <c r="N287" s="74" t="s">
        <v>837</v>
      </c>
    </row>
    <row r="288" spans="1:14">
      <c r="A288" s="7">
        <v>14</v>
      </c>
      <c r="B288" s="10">
        <v>7</v>
      </c>
      <c r="C288" s="10">
        <v>287</v>
      </c>
      <c r="D288" s="4" t="s">
        <v>16</v>
      </c>
      <c r="E288" s="314">
        <v>15890</v>
      </c>
      <c r="F288" s="4" t="s">
        <v>16</v>
      </c>
      <c r="G288" s="4" t="s">
        <v>16</v>
      </c>
      <c r="I288" s="128" t="s">
        <v>818</v>
      </c>
      <c r="J288" s="128" t="s">
        <v>589</v>
      </c>
      <c r="K288" s="268">
        <v>29</v>
      </c>
      <c r="L288" s="74">
        <v>1</v>
      </c>
      <c r="M288" s="74"/>
      <c r="N288" s="74" t="s">
        <v>837</v>
      </c>
    </row>
    <row r="289" spans="1:14">
      <c r="A289" s="7">
        <v>14</v>
      </c>
      <c r="B289" s="10">
        <v>8</v>
      </c>
      <c r="C289" s="10">
        <v>288</v>
      </c>
      <c r="D289" s="4" t="s">
        <v>15</v>
      </c>
      <c r="E289" s="314">
        <v>20538</v>
      </c>
      <c r="F289" s="4" t="s">
        <v>567</v>
      </c>
      <c r="G289" s="4" t="s">
        <v>567</v>
      </c>
      <c r="I289" s="128" t="s">
        <v>2942</v>
      </c>
      <c r="J289" s="128" t="s">
        <v>565</v>
      </c>
      <c r="K289" s="268">
        <v>25</v>
      </c>
      <c r="L289" s="74">
        <v>5</v>
      </c>
      <c r="M289" s="74" t="s">
        <v>837</v>
      </c>
      <c r="N289" s="74"/>
    </row>
    <row r="290" spans="1:14">
      <c r="A290" s="7">
        <v>14</v>
      </c>
      <c r="B290" s="10">
        <v>9</v>
      </c>
      <c r="C290" s="10">
        <v>289</v>
      </c>
      <c r="D290" s="4" t="s">
        <v>18</v>
      </c>
      <c r="E290" s="314">
        <v>19734</v>
      </c>
      <c r="F290" s="4" t="s">
        <v>3328</v>
      </c>
      <c r="G290" s="4" t="s">
        <v>598</v>
      </c>
      <c r="I290" s="128" t="s">
        <v>852</v>
      </c>
      <c r="J290" s="128" t="s">
        <v>533</v>
      </c>
      <c r="K290" s="268">
        <v>29</v>
      </c>
      <c r="L290" s="74">
        <v>4</v>
      </c>
      <c r="M290" s="74" t="s">
        <v>46</v>
      </c>
      <c r="N290" s="74"/>
    </row>
    <row r="291" spans="1:14">
      <c r="A291" s="7">
        <v>14</v>
      </c>
      <c r="B291" s="10">
        <v>10</v>
      </c>
      <c r="C291" s="10">
        <v>290</v>
      </c>
      <c r="D291" s="4" t="s">
        <v>567</v>
      </c>
      <c r="E291" s="314">
        <v>21170</v>
      </c>
      <c r="F291" s="4" t="s">
        <v>354</v>
      </c>
      <c r="G291" s="4" t="s">
        <v>354</v>
      </c>
      <c r="I291" s="128" t="s">
        <v>346</v>
      </c>
      <c r="J291" s="128" t="s">
        <v>1754</v>
      </c>
      <c r="K291" s="268">
        <v>29</v>
      </c>
      <c r="L291" s="74">
        <v>1</v>
      </c>
      <c r="M291" s="74"/>
      <c r="N291" s="74" t="s">
        <v>837</v>
      </c>
    </row>
    <row r="292" spans="1:14">
      <c r="A292" s="7">
        <v>14</v>
      </c>
      <c r="B292" s="10">
        <v>11</v>
      </c>
      <c r="C292" s="10">
        <v>291</v>
      </c>
      <c r="D292" s="4" t="s">
        <v>276</v>
      </c>
      <c r="E292" s="314">
        <v>13602</v>
      </c>
      <c r="F292" s="4" t="s">
        <v>129</v>
      </c>
      <c r="G292" s="4" t="s">
        <v>129</v>
      </c>
      <c r="I292" s="128" t="s">
        <v>1949</v>
      </c>
      <c r="J292" s="128" t="s">
        <v>645</v>
      </c>
      <c r="K292" s="268">
        <v>31</v>
      </c>
      <c r="L292" s="74">
        <v>5</v>
      </c>
      <c r="M292" s="74" t="s">
        <v>837</v>
      </c>
      <c r="N292" s="74"/>
    </row>
    <row r="293" spans="1:14">
      <c r="A293" s="7">
        <v>14</v>
      </c>
      <c r="B293" s="10">
        <v>12</v>
      </c>
      <c r="C293" s="10">
        <v>292</v>
      </c>
      <c r="D293" s="4" t="s">
        <v>29</v>
      </c>
      <c r="E293" s="314">
        <v>25353</v>
      </c>
      <c r="F293" s="4" t="s">
        <v>18</v>
      </c>
      <c r="G293" s="4" t="s">
        <v>18</v>
      </c>
      <c r="I293" s="128" t="s">
        <v>3056</v>
      </c>
      <c r="J293" s="128" t="s">
        <v>596</v>
      </c>
      <c r="K293" s="268">
        <v>27</v>
      </c>
      <c r="L293" s="74">
        <v>4</v>
      </c>
      <c r="M293" s="74" t="s">
        <v>837</v>
      </c>
      <c r="N293" s="74"/>
    </row>
    <row r="294" spans="1:14">
      <c r="A294" s="7">
        <v>14</v>
      </c>
      <c r="B294" s="10">
        <v>13</v>
      </c>
      <c r="C294" s="10">
        <v>293</v>
      </c>
      <c r="D294" s="4" t="s">
        <v>555</v>
      </c>
      <c r="E294" s="314">
        <v>17759</v>
      </c>
      <c r="F294" s="4" t="s">
        <v>438</v>
      </c>
      <c r="G294" s="4" t="s">
        <v>438</v>
      </c>
      <c r="I294" s="128" t="s">
        <v>988</v>
      </c>
      <c r="J294" s="128" t="s">
        <v>1857</v>
      </c>
      <c r="K294" s="268">
        <v>29</v>
      </c>
      <c r="L294" s="74">
        <v>1</v>
      </c>
      <c r="M294" s="74"/>
      <c r="N294" s="74" t="s">
        <v>46</v>
      </c>
    </row>
    <row r="295" spans="1:14">
      <c r="A295" s="7">
        <v>14</v>
      </c>
      <c r="B295" s="10">
        <v>14</v>
      </c>
      <c r="C295" s="10">
        <v>294</v>
      </c>
      <c r="D295" s="4" t="s">
        <v>598</v>
      </c>
      <c r="E295" s="314">
        <v>19320</v>
      </c>
      <c r="F295" s="4" t="s">
        <v>345</v>
      </c>
      <c r="G295" s="4" t="s">
        <v>345</v>
      </c>
      <c r="I295" s="128" t="s">
        <v>1170</v>
      </c>
      <c r="J295" s="128" t="s">
        <v>554</v>
      </c>
      <c r="K295" s="268">
        <v>30</v>
      </c>
      <c r="L295" s="74">
        <v>1</v>
      </c>
      <c r="M295" s="74"/>
      <c r="N295" s="74" t="s">
        <v>46</v>
      </c>
    </row>
    <row r="296" spans="1:14">
      <c r="A296" s="7">
        <v>14</v>
      </c>
      <c r="B296" s="10">
        <v>15</v>
      </c>
      <c r="C296" s="10">
        <v>295</v>
      </c>
      <c r="D296" s="4" t="s">
        <v>129</v>
      </c>
      <c r="E296" s="314">
        <v>20311</v>
      </c>
      <c r="F296" s="4" t="s">
        <v>614</v>
      </c>
      <c r="G296" s="4" t="s">
        <v>614</v>
      </c>
      <c r="I296" s="128" t="s">
        <v>3401</v>
      </c>
      <c r="J296" s="128" t="s">
        <v>156</v>
      </c>
      <c r="K296" s="268">
        <v>27</v>
      </c>
      <c r="L296" s="74">
        <v>7</v>
      </c>
      <c r="M296" s="74" t="s">
        <v>837</v>
      </c>
      <c r="N296" s="74"/>
    </row>
    <row r="297" spans="1:14">
      <c r="A297" s="7">
        <v>14</v>
      </c>
      <c r="B297" s="10">
        <v>16</v>
      </c>
      <c r="C297" s="10">
        <v>296</v>
      </c>
      <c r="D297" s="4" t="s">
        <v>2177</v>
      </c>
      <c r="E297" s="314">
        <v>17479</v>
      </c>
      <c r="F297" s="4" t="s">
        <v>3328</v>
      </c>
      <c r="G297" s="4" t="s">
        <v>17</v>
      </c>
      <c r="I297" s="128" t="s">
        <v>691</v>
      </c>
      <c r="J297" s="128" t="s">
        <v>124</v>
      </c>
      <c r="K297" s="268">
        <v>27</v>
      </c>
      <c r="L297" s="74">
        <v>1</v>
      </c>
      <c r="M297" s="74"/>
      <c r="N297" s="74" t="s">
        <v>837</v>
      </c>
    </row>
    <row r="298" spans="1:14">
      <c r="A298" s="7">
        <v>14</v>
      </c>
      <c r="B298" s="10">
        <v>17</v>
      </c>
      <c r="C298" s="10">
        <v>297</v>
      </c>
      <c r="D298" s="4" t="s">
        <v>164</v>
      </c>
      <c r="E298" s="314">
        <v>17170</v>
      </c>
      <c r="F298" s="4" t="s">
        <v>598</v>
      </c>
      <c r="G298" s="4" t="s">
        <v>598</v>
      </c>
      <c r="I298" s="128" t="s">
        <v>1906</v>
      </c>
      <c r="J298" s="128" t="s">
        <v>1907</v>
      </c>
      <c r="K298" s="268">
        <v>28</v>
      </c>
      <c r="L298" s="74">
        <v>1</v>
      </c>
      <c r="M298" s="74"/>
      <c r="N298" s="74" t="s">
        <v>46</v>
      </c>
    </row>
    <row r="299" spans="1:14">
      <c r="A299" s="7">
        <v>14</v>
      </c>
      <c r="B299" s="10">
        <v>18</v>
      </c>
      <c r="C299" s="10">
        <v>298</v>
      </c>
      <c r="D299" s="4" t="s">
        <v>2172</v>
      </c>
      <c r="E299" s="314">
        <v>15290</v>
      </c>
      <c r="F299" s="4" t="s">
        <v>354</v>
      </c>
      <c r="G299" s="4" t="s">
        <v>354</v>
      </c>
      <c r="I299" s="128" t="s">
        <v>2268</v>
      </c>
      <c r="J299" s="128" t="s">
        <v>595</v>
      </c>
      <c r="K299" s="268">
        <v>33</v>
      </c>
      <c r="L299" s="74">
        <v>1</v>
      </c>
      <c r="M299" s="74"/>
      <c r="N299" s="74" t="s">
        <v>837</v>
      </c>
    </row>
    <row r="300" spans="1:14">
      <c r="A300" s="7">
        <v>14</v>
      </c>
      <c r="B300" s="10">
        <v>19</v>
      </c>
      <c r="C300" s="10">
        <v>299</v>
      </c>
      <c r="D300" s="4" t="s">
        <v>13</v>
      </c>
      <c r="E300" s="314">
        <v>17888</v>
      </c>
      <c r="F300" s="4" t="s">
        <v>598</v>
      </c>
      <c r="G300" s="4" t="s">
        <v>598</v>
      </c>
      <c r="I300" s="128" t="s">
        <v>2330</v>
      </c>
      <c r="J300" s="128" t="s">
        <v>2331</v>
      </c>
      <c r="K300" s="268">
        <v>30</v>
      </c>
      <c r="L300" s="74">
        <v>1</v>
      </c>
      <c r="M300" s="74"/>
      <c r="N300" s="74" t="s">
        <v>46</v>
      </c>
    </row>
    <row r="301" spans="1:14">
      <c r="A301" s="11">
        <v>14</v>
      </c>
      <c r="B301" s="12">
        <v>20</v>
      </c>
      <c r="C301" s="12">
        <v>300</v>
      </c>
      <c r="D301" s="13" t="s">
        <v>239</v>
      </c>
      <c r="E301" s="315">
        <v>9241</v>
      </c>
      <c r="F301" s="13" t="s">
        <v>345</v>
      </c>
      <c r="G301" s="13" t="s">
        <v>345</v>
      </c>
      <c r="H301" s="13"/>
      <c r="I301" s="137" t="s">
        <v>309</v>
      </c>
      <c r="J301" s="137" t="s">
        <v>90</v>
      </c>
      <c r="K301" s="269">
        <v>34</v>
      </c>
      <c r="L301" s="78">
        <v>9</v>
      </c>
      <c r="M301" s="78" t="s">
        <v>837</v>
      </c>
      <c r="N301" s="78"/>
    </row>
    <row r="302" spans="1:14">
      <c r="A302" s="7">
        <v>15</v>
      </c>
      <c r="B302" s="10">
        <v>1</v>
      </c>
      <c r="C302" s="10">
        <v>301</v>
      </c>
      <c r="D302" s="4" t="s">
        <v>239</v>
      </c>
      <c r="E302" s="314">
        <v>22184</v>
      </c>
      <c r="F302" s="4" t="s">
        <v>345</v>
      </c>
      <c r="G302" s="4" t="s">
        <v>345</v>
      </c>
      <c r="I302" s="128" t="s">
        <v>2993</v>
      </c>
      <c r="J302" s="128" t="s">
        <v>168</v>
      </c>
      <c r="K302" s="268">
        <v>23</v>
      </c>
      <c r="L302" s="74">
        <v>5</v>
      </c>
      <c r="M302" s="74" t="s">
        <v>837</v>
      </c>
      <c r="N302" s="74"/>
    </row>
    <row r="303" spans="1:14">
      <c r="A303" s="7">
        <v>15</v>
      </c>
      <c r="B303" s="10">
        <v>2</v>
      </c>
      <c r="C303" s="10">
        <v>302</v>
      </c>
      <c r="D303" s="4" t="s">
        <v>13</v>
      </c>
      <c r="E303" s="314">
        <v>17490</v>
      </c>
      <c r="F303" s="4" t="s">
        <v>3328</v>
      </c>
      <c r="G303" s="4" t="s">
        <v>470</v>
      </c>
      <c r="I303" s="128" t="s">
        <v>182</v>
      </c>
      <c r="J303" s="128" t="s">
        <v>1241</v>
      </c>
      <c r="K303" s="268">
        <v>26</v>
      </c>
      <c r="L303" s="74">
        <v>1</v>
      </c>
      <c r="M303" s="74"/>
      <c r="N303" s="74" t="s">
        <v>46</v>
      </c>
    </row>
    <row r="304" spans="1:14">
      <c r="A304" s="7">
        <v>15</v>
      </c>
      <c r="B304" s="10">
        <v>3</v>
      </c>
      <c r="C304" s="10">
        <v>303</v>
      </c>
      <c r="D304" s="4" t="s">
        <v>2172</v>
      </c>
      <c r="E304" s="314">
        <v>11899</v>
      </c>
      <c r="F304" s="4" t="s">
        <v>2177</v>
      </c>
      <c r="G304" s="4" t="s">
        <v>2177</v>
      </c>
      <c r="I304" s="128" t="s">
        <v>488</v>
      </c>
      <c r="J304" s="128" t="s">
        <v>489</v>
      </c>
      <c r="K304" s="268">
        <v>31</v>
      </c>
      <c r="L304" s="74">
        <v>7</v>
      </c>
      <c r="M304" s="74" t="s">
        <v>46</v>
      </c>
      <c r="N304" s="74"/>
    </row>
    <row r="305" spans="1:14">
      <c r="A305" s="7">
        <v>15</v>
      </c>
      <c r="B305" s="10">
        <v>4</v>
      </c>
      <c r="C305" s="10">
        <v>304</v>
      </c>
      <c r="D305" s="4" t="s">
        <v>164</v>
      </c>
      <c r="E305" s="314">
        <v>19983</v>
      </c>
      <c r="F305" s="4" t="s">
        <v>354</v>
      </c>
      <c r="G305" s="4" t="s">
        <v>354</v>
      </c>
      <c r="I305" s="128" t="s">
        <v>2918</v>
      </c>
      <c r="J305" s="128" t="s">
        <v>996</v>
      </c>
      <c r="K305" s="268">
        <v>26</v>
      </c>
      <c r="L305" s="74">
        <v>9</v>
      </c>
      <c r="M305" s="74" t="s">
        <v>46</v>
      </c>
      <c r="N305" s="74"/>
    </row>
    <row r="306" spans="1:14">
      <c r="A306" s="7">
        <v>15</v>
      </c>
      <c r="B306" s="10">
        <v>5</v>
      </c>
      <c r="C306" s="10">
        <v>305</v>
      </c>
      <c r="D306" s="4" t="s">
        <v>2177</v>
      </c>
      <c r="E306" s="314">
        <v>15172</v>
      </c>
      <c r="F306" s="4" t="s">
        <v>164</v>
      </c>
      <c r="G306" s="4" t="s">
        <v>164</v>
      </c>
      <c r="I306" s="128" t="s">
        <v>117</v>
      </c>
      <c r="J306" s="128" t="s">
        <v>175</v>
      </c>
      <c r="K306" s="268">
        <v>30</v>
      </c>
      <c r="L306" s="74">
        <v>6</v>
      </c>
      <c r="M306" s="74" t="s">
        <v>837</v>
      </c>
      <c r="N306" s="74"/>
    </row>
    <row r="307" spans="1:14">
      <c r="A307" s="7">
        <v>15</v>
      </c>
      <c r="B307" s="10">
        <v>6</v>
      </c>
      <c r="C307" s="10">
        <v>306</v>
      </c>
      <c r="D307" s="4" t="s">
        <v>129</v>
      </c>
      <c r="E307" s="314">
        <v>16434</v>
      </c>
      <c r="F307" s="4" t="s">
        <v>609</v>
      </c>
      <c r="G307" s="4" t="s">
        <v>609</v>
      </c>
      <c r="I307" s="128" t="s">
        <v>189</v>
      </c>
      <c r="J307" s="128" t="s">
        <v>331</v>
      </c>
      <c r="K307" s="268">
        <v>28</v>
      </c>
      <c r="L307" s="74">
        <v>4</v>
      </c>
      <c r="M307" s="74" t="s">
        <v>837</v>
      </c>
      <c r="N307" s="74"/>
    </row>
    <row r="308" spans="1:14">
      <c r="A308" s="7">
        <v>15</v>
      </c>
      <c r="B308" s="10">
        <v>7</v>
      </c>
      <c r="C308" s="10">
        <v>307</v>
      </c>
      <c r="D308" s="4" t="s">
        <v>598</v>
      </c>
      <c r="E308" s="314">
        <v>21716</v>
      </c>
      <c r="F308" s="4" t="s">
        <v>609</v>
      </c>
      <c r="G308" s="4" t="s">
        <v>609</v>
      </c>
      <c r="I308" s="128" t="s">
        <v>497</v>
      </c>
      <c r="J308" s="128" t="s">
        <v>3378</v>
      </c>
      <c r="K308" s="268">
        <v>24</v>
      </c>
      <c r="L308" s="74">
        <v>4</v>
      </c>
      <c r="M308" s="74" t="s">
        <v>46</v>
      </c>
      <c r="N308" s="74"/>
    </row>
    <row r="309" spans="1:14">
      <c r="A309" s="7">
        <v>15</v>
      </c>
      <c r="B309" s="10">
        <v>8</v>
      </c>
      <c r="C309" s="10">
        <v>308</v>
      </c>
      <c r="D309" s="4" t="s">
        <v>555</v>
      </c>
      <c r="E309" s="314">
        <v>25636</v>
      </c>
      <c r="F309" s="4" t="s">
        <v>213</v>
      </c>
      <c r="G309" s="4" t="s">
        <v>213</v>
      </c>
      <c r="I309" s="128" t="s">
        <v>3066</v>
      </c>
      <c r="J309" s="128" t="s">
        <v>163</v>
      </c>
      <c r="K309" s="268">
        <v>25</v>
      </c>
      <c r="L309" s="74">
        <v>1</v>
      </c>
      <c r="M309" s="74"/>
      <c r="N309" s="74"/>
    </row>
    <row r="310" spans="1:14">
      <c r="A310" s="7">
        <v>15</v>
      </c>
      <c r="B310" s="10">
        <v>9</v>
      </c>
      <c r="C310" s="10">
        <v>309</v>
      </c>
      <c r="D310" s="4" t="s">
        <v>29</v>
      </c>
      <c r="E310" s="314">
        <v>20422</v>
      </c>
      <c r="F310" s="4" t="s">
        <v>567</v>
      </c>
      <c r="G310" s="4" t="s">
        <v>567</v>
      </c>
      <c r="I310" s="128" t="s">
        <v>788</v>
      </c>
      <c r="J310" s="128" t="s">
        <v>2446</v>
      </c>
      <c r="K310" s="268">
        <v>26</v>
      </c>
      <c r="L310" s="74">
        <v>1</v>
      </c>
      <c r="M310" s="74"/>
      <c r="N310" s="74" t="s">
        <v>46</v>
      </c>
    </row>
    <row r="311" spans="1:14">
      <c r="A311" s="7">
        <v>15</v>
      </c>
      <c r="B311" s="10">
        <v>10</v>
      </c>
      <c r="C311" s="10">
        <v>310</v>
      </c>
      <c r="D311" s="4" t="s">
        <v>276</v>
      </c>
      <c r="E311" s="314">
        <v>19309</v>
      </c>
      <c r="F311" s="4" t="s">
        <v>470</v>
      </c>
      <c r="G311" s="4" t="s">
        <v>470</v>
      </c>
      <c r="I311" s="128" t="s">
        <v>58</v>
      </c>
      <c r="J311" s="128" t="s">
        <v>551</v>
      </c>
      <c r="K311" s="268">
        <v>30</v>
      </c>
      <c r="L311" s="74">
        <v>1</v>
      </c>
      <c r="M311" s="74"/>
      <c r="N311" s="74" t="s">
        <v>837</v>
      </c>
    </row>
    <row r="312" spans="1:14">
      <c r="A312" s="7">
        <v>15</v>
      </c>
      <c r="B312" s="10">
        <v>11</v>
      </c>
      <c r="C312" s="10">
        <v>311</v>
      </c>
      <c r="D312" s="4" t="s">
        <v>567</v>
      </c>
      <c r="E312" s="314">
        <v>27477</v>
      </c>
      <c r="F312" s="4" t="s">
        <v>45</v>
      </c>
      <c r="G312" s="4" t="s">
        <v>1121</v>
      </c>
      <c r="I312" s="128" t="s">
        <v>3537</v>
      </c>
      <c r="J312" s="128" t="s">
        <v>356</v>
      </c>
      <c r="K312" s="268">
        <v>25</v>
      </c>
      <c r="L312" s="74">
        <v>1</v>
      </c>
      <c r="M312" s="74"/>
      <c r="N312" s="74"/>
    </row>
    <row r="313" spans="1:14">
      <c r="A313" s="7">
        <v>15</v>
      </c>
      <c r="B313" s="10">
        <v>12</v>
      </c>
      <c r="C313" s="10">
        <v>312</v>
      </c>
      <c r="D313" s="4" t="s">
        <v>18</v>
      </c>
      <c r="E313" s="314">
        <v>14739</v>
      </c>
      <c r="F313" s="4" t="s">
        <v>354</v>
      </c>
      <c r="G313" s="4" t="s">
        <v>354</v>
      </c>
      <c r="I313" s="128" t="s">
        <v>219</v>
      </c>
      <c r="J313" s="128" t="s">
        <v>166</v>
      </c>
      <c r="K313" s="268">
        <v>29</v>
      </c>
      <c r="L313" s="74">
        <v>1</v>
      </c>
      <c r="M313" s="74"/>
      <c r="N313" s="74" t="s">
        <v>837</v>
      </c>
    </row>
    <row r="314" spans="1:14">
      <c r="A314" s="7">
        <v>15</v>
      </c>
      <c r="B314" s="10">
        <v>13</v>
      </c>
      <c r="C314" s="10">
        <v>313</v>
      </c>
      <c r="D314" s="4" t="s">
        <v>15</v>
      </c>
      <c r="E314" s="314">
        <v>22896</v>
      </c>
      <c r="F314" s="4" t="s">
        <v>164</v>
      </c>
      <c r="G314" s="4" t="s">
        <v>164</v>
      </c>
      <c r="I314" s="128" t="s">
        <v>2304</v>
      </c>
      <c r="J314" s="128" t="s">
        <v>3016</v>
      </c>
      <c r="K314" s="268">
        <v>23</v>
      </c>
      <c r="L314" s="74">
        <v>4</v>
      </c>
      <c r="M314" s="74" t="s">
        <v>837</v>
      </c>
      <c r="N314" s="74"/>
    </row>
    <row r="315" spans="1:14">
      <c r="A315" s="7">
        <v>15</v>
      </c>
      <c r="B315" s="10">
        <v>14</v>
      </c>
      <c r="C315" s="10">
        <v>314</v>
      </c>
      <c r="D315" s="4" t="s">
        <v>16</v>
      </c>
      <c r="E315" s="314">
        <v>22823</v>
      </c>
      <c r="F315" s="4" t="s">
        <v>16</v>
      </c>
      <c r="G315" s="4" t="s">
        <v>16</v>
      </c>
      <c r="I315" s="128" t="s">
        <v>759</v>
      </c>
      <c r="J315" s="128" t="s">
        <v>3015</v>
      </c>
      <c r="K315" s="268">
        <v>23</v>
      </c>
      <c r="L315" s="74">
        <v>5</v>
      </c>
      <c r="M315" s="74" t="s">
        <v>837</v>
      </c>
      <c r="N315" s="74"/>
    </row>
    <row r="316" spans="1:14">
      <c r="A316" s="7">
        <v>15</v>
      </c>
      <c r="B316" s="10">
        <v>15</v>
      </c>
      <c r="C316" s="10">
        <v>315</v>
      </c>
      <c r="D316" s="4" t="s">
        <v>14</v>
      </c>
      <c r="E316" s="314">
        <v>13273</v>
      </c>
      <c r="F316" s="4" t="s">
        <v>2177</v>
      </c>
      <c r="G316" s="4" t="s">
        <v>2177</v>
      </c>
      <c r="I316" s="128" t="s">
        <v>979</v>
      </c>
      <c r="J316" s="128" t="s">
        <v>599</v>
      </c>
      <c r="K316" s="268">
        <v>33</v>
      </c>
      <c r="L316" s="74">
        <v>1</v>
      </c>
      <c r="M316" s="74"/>
      <c r="N316" s="74" t="s">
        <v>837</v>
      </c>
    </row>
    <row r="317" spans="1:14">
      <c r="A317" s="7">
        <v>15</v>
      </c>
      <c r="B317" s="10">
        <v>16</v>
      </c>
      <c r="C317" s="10">
        <v>316</v>
      </c>
      <c r="D317" s="4" t="s">
        <v>17</v>
      </c>
      <c r="E317" s="314">
        <v>27490</v>
      </c>
      <c r="F317" s="4" t="s">
        <v>438</v>
      </c>
      <c r="G317" s="4" t="s">
        <v>438</v>
      </c>
      <c r="I317" s="128" t="s">
        <v>754</v>
      </c>
      <c r="J317" s="128" t="s">
        <v>220</v>
      </c>
      <c r="K317" s="268">
        <v>24</v>
      </c>
      <c r="L317" s="74">
        <v>4</v>
      </c>
      <c r="M317" s="74" t="s">
        <v>837</v>
      </c>
      <c r="N317" s="74"/>
    </row>
    <row r="318" spans="1:14">
      <c r="A318" s="7">
        <v>15</v>
      </c>
      <c r="B318" s="10">
        <v>17</v>
      </c>
      <c r="C318" s="10">
        <v>317</v>
      </c>
      <c r="D318" s="4" t="s">
        <v>563</v>
      </c>
      <c r="E318" s="314">
        <v>22054</v>
      </c>
      <c r="F318" s="4" t="s">
        <v>686</v>
      </c>
      <c r="G318" s="4" t="s">
        <v>686</v>
      </c>
      <c r="I318" s="128" t="s">
        <v>322</v>
      </c>
      <c r="J318" s="128" t="s">
        <v>1689</v>
      </c>
      <c r="K318" s="268">
        <v>27</v>
      </c>
      <c r="L318" s="74">
        <v>8</v>
      </c>
      <c r="M318" s="74" t="s">
        <v>837</v>
      </c>
      <c r="N318" s="74"/>
    </row>
    <row r="319" spans="1:14">
      <c r="A319" s="7">
        <v>15</v>
      </c>
      <c r="B319" s="10">
        <v>18</v>
      </c>
      <c r="C319" s="10">
        <v>318</v>
      </c>
      <c r="D319" s="4" t="s">
        <v>188</v>
      </c>
      <c r="E319" s="314">
        <v>19337</v>
      </c>
      <c r="F319" s="4" t="s">
        <v>354</v>
      </c>
      <c r="G319" s="4" t="s">
        <v>354</v>
      </c>
      <c r="I319" s="128" t="s">
        <v>1264</v>
      </c>
      <c r="J319" s="128" t="s">
        <v>900</v>
      </c>
      <c r="K319" s="268">
        <v>27</v>
      </c>
      <c r="L319" s="74">
        <v>1</v>
      </c>
      <c r="M319" s="74"/>
      <c r="N319" s="74" t="s">
        <v>46</v>
      </c>
    </row>
    <row r="320" spans="1:14">
      <c r="A320" s="7">
        <v>15</v>
      </c>
      <c r="B320" s="10">
        <v>19</v>
      </c>
      <c r="C320" s="10">
        <v>319</v>
      </c>
      <c r="D320" s="4" t="s">
        <v>2170</v>
      </c>
      <c r="E320" s="314">
        <v>26477</v>
      </c>
      <c r="F320" s="4" t="s">
        <v>470</v>
      </c>
      <c r="G320" s="4" t="s">
        <v>470</v>
      </c>
      <c r="I320" s="128" t="s">
        <v>3530</v>
      </c>
      <c r="J320" s="128" t="s">
        <v>867</v>
      </c>
      <c r="K320" s="268">
        <v>25</v>
      </c>
      <c r="L320" s="74">
        <v>3</v>
      </c>
      <c r="M320" s="74" t="s">
        <v>46</v>
      </c>
      <c r="N320" s="74"/>
    </row>
    <row r="321" spans="1:14">
      <c r="A321" s="11">
        <v>15</v>
      </c>
      <c r="B321" s="12">
        <v>20</v>
      </c>
      <c r="C321" s="12">
        <v>320</v>
      </c>
      <c r="D321" s="13" t="s">
        <v>609</v>
      </c>
      <c r="E321" s="315">
        <v>12056</v>
      </c>
      <c r="F321" s="13" t="s">
        <v>45</v>
      </c>
      <c r="G321" s="13" t="s">
        <v>1121</v>
      </c>
      <c r="H321" s="13"/>
      <c r="I321" s="137" t="s">
        <v>3346</v>
      </c>
      <c r="J321" s="137" t="s">
        <v>524</v>
      </c>
      <c r="K321" s="269">
        <v>33</v>
      </c>
      <c r="L321" s="78">
        <v>1</v>
      </c>
      <c r="M321" s="78"/>
      <c r="N321" s="78"/>
    </row>
    <row r="322" spans="1:14">
      <c r="A322" s="7">
        <v>16</v>
      </c>
      <c r="B322" s="10">
        <v>1</v>
      </c>
      <c r="C322" s="10">
        <v>321</v>
      </c>
      <c r="D322" s="4" t="s">
        <v>609</v>
      </c>
      <c r="E322" s="314">
        <v>12777</v>
      </c>
      <c r="F322" s="4" t="s">
        <v>2177</v>
      </c>
      <c r="G322" s="4" t="s">
        <v>2177</v>
      </c>
      <c r="I322" s="128" t="s">
        <v>1098</v>
      </c>
      <c r="J322" s="128" t="s">
        <v>553</v>
      </c>
      <c r="K322" s="268">
        <v>33</v>
      </c>
      <c r="L322" s="74">
        <v>1</v>
      </c>
      <c r="M322" s="74"/>
      <c r="N322" s="74" t="s">
        <v>837</v>
      </c>
    </row>
    <row r="323" spans="1:14">
      <c r="A323" s="7">
        <v>16</v>
      </c>
      <c r="B323" s="10">
        <v>2</v>
      </c>
      <c r="C323" s="10">
        <v>322</v>
      </c>
      <c r="D323" s="4" t="s">
        <v>2170</v>
      </c>
      <c r="E323" s="314">
        <v>29928</v>
      </c>
      <c r="F323" s="4" t="s">
        <v>555</v>
      </c>
      <c r="G323" s="4" t="s">
        <v>555</v>
      </c>
      <c r="I323" s="128" t="s">
        <v>3578</v>
      </c>
      <c r="J323" s="128" t="s">
        <v>409</v>
      </c>
      <c r="K323" s="268">
        <v>25</v>
      </c>
      <c r="L323" s="74">
        <v>1</v>
      </c>
      <c r="M323" s="74"/>
      <c r="N323" s="74"/>
    </row>
    <row r="324" spans="1:14">
      <c r="A324" s="7">
        <v>16</v>
      </c>
      <c r="B324" s="10">
        <v>3</v>
      </c>
      <c r="C324" s="10">
        <v>323</v>
      </c>
      <c r="D324" s="4" t="s">
        <v>188</v>
      </c>
      <c r="E324" s="314">
        <v>14814</v>
      </c>
      <c r="F324" s="4" t="s">
        <v>188</v>
      </c>
      <c r="G324" s="4" t="s">
        <v>188</v>
      </c>
      <c r="I324" s="128" t="s">
        <v>862</v>
      </c>
      <c r="J324" s="128" t="s">
        <v>437</v>
      </c>
      <c r="K324" s="268">
        <v>32</v>
      </c>
      <c r="L324" s="74">
        <v>1</v>
      </c>
      <c r="M324" s="74"/>
      <c r="N324" s="74" t="s">
        <v>837</v>
      </c>
    </row>
    <row r="325" spans="1:14">
      <c r="A325" s="7">
        <v>16</v>
      </c>
      <c r="B325" s="10">
        <v>4</v>
      </c>
      <c r="C325" s="10">
        <v>324</v>
      </c>
      <c r="D325" s="4" t="s">
        <v>563</v>
      </c>
      <c r="E325" s="314">
        <v>14130</v>
      </c>
      <c r="F325" s="4" t="s">
        <v>345</v>
      </c>
      <c r="G325" s="4" t="s">
        <v>345</v>
      </c>
      <c r="I325" s="128" t="s">
        <v>682</v>
      </c>
      <c r="J325" s="128" t="s">
        <v>197</v>
      </c>
      <c r="K325" s="268">
        <v>30</v>
      </c>
      <c r="L325" s="74"/>
      <c r="M325" s="74" t="s">
        <v>46</v>
      </c>
      <c r="N325" s="74"/>
    </row>
    <row r="326" spans="1:14">
      <c r="A326" s="7">
        <v>16</v>
      </c>
      <c r="B326" s="10">
        <v>5</v>
      </c>
      <c r="C326" s="10">
        <v>325</v>
      </c>
      <c r="D326" s="4" t="s">
        <v>17</v>
      </c>
      <c r="E326" s="314">
        <v>19928</v>
      </c>
      <c r="F326" s="4" t="s">
        <v>17</v>
      </c>
      <c r="G326" s="4" t="s">
        <v>17</v>
      </c>
      <c r="I326" s="128" t="s">
        <v>2402</v>
      </c>
      <c r="J326" s="128" t="s">
        <v>549</v>
      </c>
      <c r="K326" s="268">
        <v>26</v>
      </c>
      <c r="L326" s="74">
        <v>9</v>
      </c>
      <c r="M326" s="74" t="s">
        <v>837</v>
      </c>
      <c r="N326" s="74"/>
    </row>
    <row r="327" spans="1:14">
      <c r="A327" s="7">
        <v>16</v>
      </c>
      <c r="B327" s="10">
        <v>6</v>
      </c>
      <c r="C327" s="10">
        <v>326</v>
      </c>
      <c r="D327" s="4" t="s">
        <v>14</v>
      </c>
      <c r="E327" s="314">
        <v>15679</v>
      </c>
      <c r="F327" s="4" t="s">
        <v>563</v>
      </c>
      <c r="G327" s="4" t="s">
        <v>563</v>
      </c>
      <c r="I327" s="128" t="s">
        <v>814</v>
      </c>
      <c r="J327" s="128" t="s">
        <v>815</v>
      </c>
      <c r="K327" s="268">
        <v>28</v>
      </c>
      <c r="L327" s="74">
        <v>3</v>
      </c>
      <c r="M327" s="74" t="s">
        <v>46</v>
      </c>
      <c r="N327" s="74"/>
    </row>
    <row r="328" spans="1:14">
      <c r="A328" s="7">
        <v>16</v>
      </c>
      <c r="B328" s="10">
        <v>7</v>
      </c>
      <c r="C328" s="10">
        <v>327</v>
      </c>
      <c r="D328" s="4" t="s">
        <v>16</v>
      </c>
      <c r="E328" s="314">
        <v>7739</v>
      </c>
      <c r="F328" s="4" t="s">
        <v>555</v>
      </c>
      <c r="G328" s="4" t="s">
        <v>555</v>
      </c>
      <c r="I328" s="128" t="s">
        <v>2188</v>
      </c>
      <c r="J328" s="128" t="s">
        <v>118</v>
      </c>
      <c r="K328" s="268">
        <v>34</v>
      </c>
      <c r="L328" s="74">
        <v>2</v>
      </c>
      <c r="M328" s="74" t="s">
        <v>837</v>
      </c>
      <c r="N328" s="74"/>
    </row>
    <row r="329" spans="1:14">
      <c r="A329" s="7">
        <v>16</v>
      </c>
      <c r="B329" s="10">
        <v>8</v>
      </c>
      <c r="C329" s="10">
        <v>328</v>
      </c>
      <c r="D329" s="4" t="s">
        <v>15</v>
      </c>
      <c r="E329" s="314">
        <v>13619</v>
      </c>
      <c r="F329" s="4" t="s">
        <v>2177</v>
      </c>
      <c r="G329" s="4" t="s">
        <v>2177</v>
      </c>
      <c r="I329" s="128" t="s">
        <v>1057</v>
      </c>
      <c r="J329" s="128" t="s">
        <v>1757</v>
      </c>
      <c r="K329" s="268">
        <v>30</v>
      </c>
      <c r="L329" s="74">
        <v>1</v>
      </c>
      <c r="M329" s="74"/>
      <c r="N329" s="74" t="s">
        <v>837</v>
      </c>
    </row>
    <row r="330" spans="1:14">
      <c r="A330" s="7">
        <v>16</v>
      </c>
      <c r="B330" s="10">
        <v>9</v>
      </c>
      <c r="C330" s="10">
        <v>329</v>
      </c>
      <c r="D330" s="4" t="s">
        <v>18</v>
      </c>
      <c r="E330" s="314">
        <v>18171</v>
      </c>
      <c r="F330" s="4" t="s">
        <v>354</v>
      </c>
      <c r="G330" s="4" t="s">
        <v>354</v>
      </c>
      <c r="I330" s="128" t="s">
        <v>606</v>
      </c>
      <c r="J330" s="128" t="s">
        <v>602</v>
      </c>
      <c r="K330" s="268">
        <v>30</v>
      </c>
      <c r="L330" s="74">
        <v>9</v>
      </c>
      <c r="M330" s="74" t="s">
        <v>46</v>
      </c>
      <c r="N330" s="74"/>
    </row>
    <row r="331" spans="1:14">
      <c r="A331" s="7">
        <v>16</v>
      </c>
      <c r="B331" s="10">
        <v>10</v>
      </c>
      <c r="C331" s="10">
        <v>330</v>
      </c>
      <c r="D331" s="4" t="s">
        <v>567</v>
      </c>
      <c r="E331" s="314">
        <v>27630</v>
      </c>
      <c r="F331" s="4" t="s">
        <v>2170</v>
      </c>
      <c r="G331" s="4" t="s">
        <v>2170</v>
      </c>
      <c r="I331" s="128" t="s">
        <v>3553</v>
      </c>
      <c r="J331" s="128" t="s">
        <v>220</v>
      </c>
      <c r="K331" s="268">
        <v>24</v>
      </c>
      <c r="L331" s="74">
        <v>4</v>
      </c>
      <c r="M331" s="74" t="s">
        <v>837</v>
      </c>
      <c r="N331" s="74"/>
    </row>
    <row r="332" spans="1:14">
      <c r="A332" s="7">
        <v>16</v>
      </c>
      <c r="B332" s="10">
        <v>11</v>
      </c>
      <c r="C332" s="10">
        <v>331</v>
      </c>
      <c r="D332" s="4" t="s">
        <v>276</v>
      </c>
      <c r="E332" s="314">
        <v>27646</v>
      </c>
      <c r="F332" s="4" t="s">
        <v>438</v>
      </c>
      <c r="G332" s="4" t="s">
        <v>438</v>
      </c>
      <c r="I332" s="128" t="s">
        <v>2858</v>
      </c>
      <c r="J332" s="128" t="s">
        <v>3554</v>
      </c>
      <c r="K332" s="268">
        <v>24</v>
      </c>
      <c r="L332" s="74">
        <v>1</v>
      </c>
      <c r="M332" s="74"/>
      <c r="N332" s="74"/>
    </row>
    <row r="333" spans="1:14">
      <c r="A333" s="7">
        <v>16</v>
      </c>
      <c r="B333" s="10">
        <v>12</v>
      </c>
      <c r="C333" s="10">
        <v>332</v>
      </c>
      <c r="D333" s="4" t="s">
        <v>29</v>
      </c>
      <c r="E333" s="314">
        <v>4106</v>
      </c>
      <c r="F333" s="4" t="s">
        <v>614</v>
      </c>
      <c r="G333" s="4" t="s">
        <v>614</v>
      </c>
      <c r="I333" s="128" t="s">
        <v>516</v>
      </c>
      <c r="J333" s="128" t="s">
        <v>596</v>
      </c>
      <c r="K333" s="268">
        <v>36</v>
      </c>
      <c r="L333" s="74">
        <v>7</v>
      </c>
      <c r="M333" s="74" t="s">
        <v>46</v>
      </c>
      <c r="N333" s="74"/>
    </row>
    <row r="334" spans="1:14">
      <c r="A334" s="7">
        <v>16</v>
      </c>
      <c r="B334" s="10">
        <v>13</v>
      </c>
      <c r="C334" s="10">
        <v>333</v>
      </c>
      <c r="D334" s="4" t="s">
        <v>555</v>
      </c>
      <c r="E334" s="314">
        <v>16725</v>
      </c>
      <c r="F334" s="4" t="s">
        <v>16</v>
      </c>
      <c r="G334" s="4" t="s">
        <v>16</v>
      </c>
      <c r="I334" s="128" t="s">
        <v>1164</v>
      </c>
      <c r="J334" s="128" t="s">
        <v>565</v>
      </c>
      <c r="K334" s="268">
        <v>30</v>
      </c>
      <c r="L334" s="74">
        <v>2</v>
      </c>
      <c r="M334" s="74" t="s">
        <v>837</v>
      </c>
      <c r="N334" s="74"/>
    </row>
    <row r="335" spans="1:14">
      <c r="A335" s="7">
        <v>16</v>
      </c>
      <c r="B335" s="10">
        <v>14</v>
      </c>
      <c r="C335" s="10">
        <v>334</v>
      </c>
      <c r="D335" s="4" t="s">
        <v>598</v>
      </c>
      <c r="E335" s="314">
        <v>22294</v>
      </c>
      <c r="F335" s="4" t="s">
        <v>276</v>
      </c>
      <c r="G335" s="4" t="s">
        <v>276</v>
      </c>
      <c r="I335" s="128" t="s">
        <v>3003</v>
      </c>
      <c r="J335" s="128" t="s">
        <v>1635</v>
      </c>
      <c r="K335" s="268">
        <v>23</v>
      </c>
      <c r="L335" s="74">
        <v>1</v>
      </c>
      <c r="M335" s="74"/>
      <c r="N335" s="74" t="s">
        <v>46</v>
      </c>
    </row>
    <row r="336" spans="1:14">
      <c r="A336" s="7">
        <v>16</v>
      </c>
      <c r="B336" s="10">
        <v>15</v>
      </c>
      <c r="C336" s="10">
        <v>335</v>
      </c>
      <c r="D336" s="4" t="s">
        <v>129</v>
      </c>
      <c r="E336" s="314">
        <v>14274</v>
      </c>
      <c r="F336" s="4" t="s">
        <v>2177</v>
      </c>
      <c r="G336" s="4" t="s">
        <v>2177</v>
      </c>
      <c r="I336" s="128" t="s">
        <v>752</v>
      </c>
      <c r="J336" s="128" t="s">
        <v>144</v>
      </c>
      <c r="K336" s="268">
        <v>32</v>
      </c>
      <c r="L336" s="74">
        <v>7</v>
      </c>
      <c r="M336" s="74" t="s">
        <v>837</v>
      </c>
      <c r="N336" s="74"/>
    </row>
    <row r="337" spans="1:14">
      <c r="A337" s="7">
        <v>16</v>
      </c>
      <c r="B337" s="10">
        <v>16</v>
      </c>
      <c r="C337" s="10">
        <v>336</v>
      </c>
      <c r="D337" s="4" t="s">
        <v>2177</v>
      </c>
      <c r="E337" s="314">
        <v>15514</v>
      </c>
      <c r="F337" s="4" t="s">
        <v>3328</v>
      </c>
      <c r="G337" s="4" t="s">
        <v>614</v>
      </c>
      <c r="I337" s="128" t="s">
        <v>1720</v>
      </c>
      <c r="J337" s="128" t="s">
        <v>1721</v>
      </c>
      <c r="K337" s="268">
        <v>32</v>
      </c>
      <c r="L337" s="74">
        <v>1</v>
      </c>
      <c r="M337" s="74"/>
      <c r="N337" s="74" t="s">
        <v>837</v>
      </c>
    </row>
    <row r="338" spans="1:14">
      <c r="A338" s="7">
        <v>16</v>
      </c>
      <c r="B338" s="10">
        <v>17</v>
      </c>
      <c r="C338" s="10">
        <v>337</v>
      </c>
      <c r="D338" s="4" t="s">
        <v>164</v>
      </c>
      <c r="E338" s="314">
        <v>27914</v>
      </c>
      <c r="F338" s="4" t="s">
        <v>129</v>
      </c>
      <c r="G338" s="4" t="s">
        <v>129</v>
      </c>
      <c r="I338" s="128" t="s">
        <v>3565</v>
      </c>
      <c r="J338" s="128" t="s">
        <v>197</v>
      </c>
      <c r="K338" s="268">
        <v>23</v>
      </c>
      <c r="L338" s="74">
        <v>1</v>
      </c>
      <c r="M338" s="74"/>
      <c r="N338" s="74"/>
    </row>
    <row r="339" spans="1:14">
      <c r="A339" s="7">
        <v>16</v>
      </c>
      <c r="B339" s="10">
        <v>18</v>
      </c>
      <c r="C339" s="10">
        <v>338</v>
      </c>
      <c r="D339" s="4" t="s">
        <v>2172</v>
      </c>
      <c r="E339" s="314">
        <v>13620</v>
      </c>
      <c r="F339" s="4" t="s">
        <v>3328</v>
      </c>
      <c r="G339" s="4" t="s">
        <v>239</v>
      </c>
      <c r="I339" s="128" t="s">
        <v>275</v>
      </c>
      <c r="J339" s="128" t="s">
        <v>724</v>
      </c>
      <c r="K339" s="268">
        <v>28</v>
      </c>
      <c r="L339" s="74">
        <v>2</v>
      </c>
      <c r="M339" s="74" t="s">
        <v>837</v>
      </c>
      <c r="N339" s="74"/>
    </row>
    <row r="340" spans="1:14">
      <c r="A340" s="11">
        <v>16</v>
      </c>
      <c r="B340" s="12">
        <v>19</v>
      </c>
      <c r="C340" s="12">
        <v>339</v>
      </c>
      <c r="D340" s="13" t="s">
        <v>13</v>
      </c>
      <c r="E340" s="315">
        <v>15730</v>
      </c>
      <c r="F340" s="13" t="s">
        <v>354</v>
      </c>
      <c r="G340" s="13" t="s">
        <v>354</v>
      </c>
      <c r="H340" s="13"/>
      <c r="I340" s="137" t="s">
        <v>218</v>
      </c>
      <c r="J340" s="137" t="s">
        <v>571</v>
      </c>
      <c r="K340" s="269">
        <v>28</v>
      </c>
      <c r="L340" s="78">
        <v>6</v>
      </c>
      <c r="M340" s="78" t="s">
        <v>46</v>
      </c>
      <c r="N340" s="78"/>
    </row>
    <row r="341" spans="1:14">
      <c r="A341" s="7">
        <v>17</v>
      </c>
      <c r="B341" s="10">
        <v>1</v>
      </c>
      <c r="C341" s="10">
        <v>340</v>
      </c>
      <c r="D341" s="4" t="s">
        <v>13</v>
      </c>
      <c r="E341" s="314">
        <v>21367</v>
      </c>
      <c r="F341" s="4" t="s">
        <v>3328</v>
      </c>
      <c r="G341" s="4" t="s">
        <v>1121</v>
      </c>
      <c r="I341" s="128" t="s">
        <v>2973</v>
      </c>
      <c r="J341" s="128" t="s">
        <v>265</v>
      </c>
      <c r="K341" s="268">
        <v>28</v>
      </c>
      <c r="L341" s="74">
        <v>1</v>
      </c>
      <c r="M341" s="74"/>
      <c r="N341" s="74" t="s">
        <v>837</v>
      </c>
    </row>
    <row r="342" spans="1:14">
      <c r="A342" s="7">
        <v>17</v>
      </c>
      <c r="B342" s="10">
        <v>2</v>
      </c>
      <c r="C342" s="10">
        <v>341</v>
      </c>
      <c r="D342" s="4" t="s">
        <v>2172</v>
      </c>
      <c r="E342" s="314">
        <v>11342</v>
      </c>
      <c r="F342" s="4" t="s">
        <v>354</v>
      </c>
      <c r="G342" s="4" t="s">
        <v>354</v>
      </c>
      <c r="I342" s="128" t="s">
        <v>707</v>
      </c>
      <c r="J342" s="128" t="s">
        <v>3342</v>
      </c>
      <c r="K342" s="268">
        <v>33</v>
      </c>
      <c r="L342" s="74">
        <v>3</v>
      </c>
      <c r="M342" s="74" t="s">
        <v>837</v>
      </c>
      <c r="N342" s="74"/>
    </row>
    <row r="343" spans="1:14">
      <c r="A343" s="7">
        <v>17</v>
      </c>
      <c r="B343" s="10">
        <v>3</v>
      </c>
      <c r="C343" s="10">
        <v>342</v>
      </c>
      <c r="D343" s="4" t="s">
        <v>164</v>
      </c>
      <c r="E343" s="314">
        <v>24719</v>
      </c>
      <c r="F343" s="4" t="s">
        <v>16</v>
      </c>
      <c r="G343" s="4" t="s">
        <v>16</v>
      </c>
      <c r="I343" s="128" t="s">
        <v>2371</v>
      </c>
      <c r="J343" s="128" t="s">
        <v>157</v>
      </c>
      <c r="K343" s="268">
        <v>24</v>
      </c>
      <c r="L343" s="74">
        <v>1</v>
      </c>
      <c r="M343" s="74"/>
      <c r="N343" s="74"/>
    </row>
    <row r="344" spans="1:14">
      <c r="A344" s="7">
        <v>17</v>
      </c>
      <c r="B344" s="10">
        <v>4</v>
      </c>
      <c r="C344" s="10">
        <v>343</v>
      </c>
      <c r="D344" s="4" t="s">
        <v>2177</v>
      </c>
      <c r="E344" s="314">
        <v>17161</v>
      </c>
      <c r="F344" s="4" t="s">
        <v>18</v>
      </c>
      <c r="G344" s="4" t="s">
        <v>18</v>
      </c>
      <c r="I344" s="128" t="s">
        <v>1114</v>
      </c>
      <c r="J344" s="128" t="s">
        <v>559</v>
      </c>
      <c r="K344" s="268">
        <v>31</v>
      </c>
      <c r="L344" s="74">
        <v>2</v>
      </c>
      <c r="M344" s="74" t="s">
        <v>837</v>
      </c>
      <c r="N344" s="74"/>
    </row>
    <row r="345" spans="1:14">
      <c r="A345" s="7">
        <v>17</v>
      </c>
      <c r="B345" s="10">
        <v>5</v>
      </c>
      <c r="C345" s="10">
        <v>344</v>
      </c>
      <c r="D345" s="4" t="s">
        <v>129</v>
      </c>
      <c r="E345" s="314">
        <v>20151</v>
      </c>
      <c r="F345" s="4" t="s">
        <v>213</v>
      </c>
      <c r="G345" s="4" t="s">
        <v>213</v>
      </c>
      <c r="I345" s="128" t="s">
        <v>1760</v>
      </c>
      <c r="J345" s="128" t="s">
        <v>138</v>
      </c>
      <c r="K345" s="268">
        <v>27</v>
      </c>
      <c r="L345" s="74">
        <v>1</v>
      </c>
      <c r="M345" s="74"/>
      <c r="N345" s="74" t="s">
        <v>837</v>
      </c>
    </row>
    <row r="346" spans="1:14">
      <c r="A346" s="7">
        <v>17</v>
      </c>
      <c r="B346" s="10">
        <v>6</v>
      </c>
      <c r="C346" s="10">
        <v>345</v>
      </c>
      <c r="D346" s="4" t="s">
        <v>598</v>
      </c>
      <c r="E346" s="314">
        <v>19958</v>
      </c>
      <c r="F346" s="4" t="s">
        <v>2171</v>
      </c>
      <c r="G346" s="4" t="s">
        <v>29</v>
      </c>
      <c r="I346" s="128" t="s">
        <v>1762</v>
      </c>
      <c r="J346" s="128" t="s">
        <v>1763</v>
      </c>
      <c r="K346" s="268">
        <v>25</v>
      </c>
      <c r="L346" s="74">
        <v>5</v>
      </c>
      <c r="M346" s="74" t="s">
        <v>837</v>
      </c>
      <c r="N346" s="74"/>
    </row>
    <row r="347" spans="1:14">
      <c r="A347" s="7">
        <v>17</v>
      </c>
      <c r="B347" s="10">
        <v>7</v>
      </c>
      <c r="C347" s="10">
        <v>346</v>
      </c>
      <c r="D347" s="4" t="s">
        <v>555</v>
      </c>
      <c r="E347" s="314">
        <v>25505</v>
      </c>
      <c r="F347" s="4" t="s">
        <v>598</v>
      </c>
      <c r="G347" s="4" t="s">
        <v>598</v>
      </c>
      <c r="I347" s="128" t="s">
        <v>3489</v>
      </c>
      <c r="J347" s="128" t="s">
        <v>3102</v>
      </c>
      <c r="K347" s="268">
        <v>26</v>
      </c>
      <c r="L347" s="74">
        <v>7</v>
      </c>
      <c r="M347" s="74" t="s">
        <v>46</v>
      </c>
      <c r="N347" s="74"/>
    </row>
    <row r="348" spans="1:14">
      <c r="A348" s="7">
        <v>17</v>
      </c>
      <c r="B348" s="10">
        <v>8</v>
      </c>
      <c r="C348" s="10">
        <v>347</v>
      </c>
      <c r="D348" s="4" t="s">
        <v>29</v>
      </c>
      <c r="E348" s="314">
        <v>21238</v>
      </c>
      <c r="F348" s="4" t="s">
        <v>555</v>
      </c>
      <c r="G348" s="4" t="s">
        <v>555</v>
      </c>
      <c r="I348" s="128" t="s">
        <v>3408</v>
      </c>
      <c r="J348" s="128" t="s">
        <v>3409</v>
      </c>
      <c r="K348" s="268">
        <v>27</v>
      </c>
      <c r="L348" s="74">
        <v>1</v>
      </c>
      <c r="M348" s="74"/>
      <c r="N348" s="74"/>
    </row>
    <row r="349" spans="1:14">
      <c r="A349" s="7">
        <v>17</v>
      </c>
      <c r="B349" s="10">
        <v>9</v>
      </c>
      <c r="C349" s="10">
        <v>348</v>
      </c>
      <c r="D349" s="4" t="s">
        <v>567</v>
      </c>
      <c r="E349" s="314">
        <v>15878</v>
      </c>
      <c r="F349" s="4" t="s">
        <v>438</v>
      </c>
      <c r="G349" s="4" t="s">
        <v>438</v>
      </c>
      <c r="I349" s="128" t="s">
        <v>1609</v>
      </c>
      <c r="J349" s="128" t="s">
        <v>151</v>
      </c>
      <c r="K349" s="268">
        <v>28</v>
      </c>
      <c r="L349" s="74">
        <v>9</v>
      </c>
      <c r="M349" s="74" t="s">
        <v>837</v>
      </c>
      <c r="N349" s="74"/>
    </row>
    <row r="350" spans="1:14">
      <c r="A350" s="7">
        <v>17</v>
      </c>
      <c r="B350" s="10">
        <v>10</v>
      </c>
      <c r="C350" s="10">
        <v>349</v>
      </c>
      <c r="D350" s="4" t="s">
        <v>18</v>
      </c>
      <c r="E350" s="314">
        <v>1890</v>
      </c>
      <c r="F350" s="4" t="s">
        <v>3328</v>
      </c>
      <c r="G350" s="4" t="s">
        <v>686</v>
      </c>
      <c r="I350" s="128" t="s">
        <v>178</v>
      </c>
      <c r="J350" s="128" t="s">
        <v>531</v>
      </c>
      <c r="K350" s="268">
        <v>34</v>
      </c>
      <c r="L350" s="74">
        <v>1</v>
      </c>
      <c r="M350" s="74"/>
      <c r="N350" s="74" t="s">
        <v>46</v>
      </c>
    </row>
    <row r="351" spans="1:14">
      <c r="A351" s="7">
        <v>17</v>
      </c>
      <c r="B351" s="10">
        <v>11</v>
      </c>
      <c r="C351" s="10">
        <v>350</v>
      </c>
      <c r="D351" s="4" t="s">
        <v>15</v>
      </c>
      <c r="E351" s="314">
        <v>17992</v>
      </c>
      <c r="F351" s="4" t="s">
        <v>18</v>
      </c>
      <c r="G351" s="4" t="s">
        <v>18</v>
      </c>
      <c r="I351" s="128" t="s">
        <v>1210</v>
      </c>
      <c r="J351" s="128" t="s">
        <v>617</v>
      </c>
      <c r="K351" s="268">
        <v>29</v>
      </c>
      <c r="L351" s="74">
        <v>6</v>
      </c>
      <c r="M351" s="74" t="s">
        <v>837</v>
      </c>
      <c r="N351" s="74"/>
    </row>
    <row r="352" spans="1:14">
      <c r="A352" s="7">
        <v>17</v>
      </c>
      <c r="B352" s="10">
        <v>12</v>
      </c>
      <c r="C352" s="10">
        <v>351</v>
      </c>
      <c r="D352" s="4" t="s">
        <v>16</v>
      </c>
      <c r="E352" s="314">
        <v>1247</v>
      </c>
      <c r="F352" s="4" t="s">
        <v>345</v>
      </c>
      <c r="G352" s="4" t="s">
        <v>345</v>
      </c>
      <c r="I352" s="128" t="s">
        <v>139</v>
      </c>
      <c r="J352" s="128" t="s">
        <v>613</v>
      </c>
      <c r="K352" s="268">
        <v>37</v>
      </c>
      <c r="L352" s="74">
        <v>1</v>
      </c>
      <c r="M352" s="74"/>
      <c r="N352" s="74" t="s">
        <v>837</v>
      </c>
    </row>
    <row r="353" spans="1:14">
      <c r="A353" s="7">
        <v>17</v>
      </c>
      <c r="B353" s="10">
        <v>13</v>
      </c>
      <c r="C353" s="10">
        <v>352</v>
      </c>
      <c r="D353" s="4" t="s">
        <v>14</v>
      </c>
      <c r="E353" s="314">
        <v>15046</v>
      </c>
      <c r="F353" s="4" t="s">
        <v>3328</v>
      </c>
      <c r="G353" s="4" t="s">
        <v>345</v>
      </c>
      <c r="I353" s="128" t="s">
        <v>933</v>
      </c>
      <c r="J353" s="128" t="s">
        <v>551</v>
      </c>
      <c r="K353" s="268">
        <v>30</v>
      </c>
      <c r="L353" s="74">
        <v>1</v>
      </c>
      <c r="M353" s="74"/>
      <c r="N353" s="74" t="s">
        <v>837</v>
      </c>
    </row>
    <row r="354" spans="1:14">
      <c r="A354" s="7">
        <v>17</v>
      </c>
      <c r="B354" s="10">
        <v>14</v>
      </c>
      <c r="C354" s="10">
        <v>353</v>
      </c>
      <c r="D354" s="4" t="s">
        <v>17</v>
      </c>
      <c r="E354" s="314">
        <v>31490</v>
      </c>
      <c r="F354" s="4" t="s">
        <v>2177</v>
      </c>
      <c r="G354" s="4" t="s">
        <v>2177</v>
      </c>
      <c r="I354" s="128" t="s">
        <v>3591</v>
      </c>
      <c r="J354" s="128" t="s">
        <v>218</v>
      </c>
      <c r="K354" s="268">
        <v>23</v>
      </c>
      <c r="L354" s="74">
        <v>8</v>
      </c>
      <c r="M354" s="74" t="s">
        <v>46</v>
      </c>
      <c r="N354" s="74"/>
    </row>
    <row r="355" spans="1:14">
      <c r="A355" s="7">
        <v>17</v>
      </c>
      <c r="B355" s="10">
        <v>15</v>
      </c>
      <c r="C355" s="10">
        <v>354</v>
      </c>
      <c r="D355" s="4" t="s">
        <v>563</v>
      </c>
      <c r="E355" s="314">
        <v>20536</v>
      </c>
      <c r="F355" s="4" t="s">
        <v>2178</v>
      </c>
      <c r="G355" s="4" t="s">
        <v>2178</v>
      </c>
      <c r="I355" s="128" t="s">
        <v>3403</v>
      </c>
      <c r="J355" s="128" t="s">
        <v>2455</v>
      </c>
      <c r="K355" s="268">
        <v>25</v>
      </c>
      <c r="L355" s="74">
        <v>4</v>
      </c>
      <c r="M355" s="74" t="s">
        <v>2545</v>
      </c>
      <c r="N355" s="74"/>
    </row>
    <row r="356" spans="1:14">
      <c r="A356" s="7">
        <v>17</v>
      </c>
      <c r="B356" s="10">
        <v>16</v>
      </c>
      <c r="C356" s="10">
        <v>355</v>
      </c>
      <c r="D356" s="4" t="s">
        <v>188</v>
      </c>
      <c r="E356" s="314">
        <v>13050</v>
      </c>
      <c r="F356" s="4" t="s">
        <v>2177</v>
      </c>
      <c r="G356" s="4" t="s">
        <v>2177</v>
      </c>
      <c r="I356" s="128" t="s">
        <v>816</v>
      </c>
      <c r="J356" s="128" t="s">
        <v>110</v>
      </c>
      <c r="K356" s="268">
        <v>33</v>
      </c>
      <c r="L356" s="74">
        <v>1</v>
      </c>
      <c r="M356" s="74"/>
      <c r="N356" s="74" t="s">
        <v>837</v>
      </c>
    </row>
    <row r="357" spans="1:14">
      <c r="A357" s="7">
        <v>17</v>
      </c>
      <c r="B357" s="10">
        <v>17</v>
      </c>
      <c r="C357" s="10">
        <v>356</v>
      </c>
      <c r="D357" s="4" t="s">
        <v>2170</v>
      </c>
      <c r="E357" s="314">
        <v>23488</v>
      </c>
      <c r="F357" s="4" t="s">
        <v>16</v>
      </c>
      <c r="G357" s="4" t="s">
        <v>16</v>
      </c>
      <c r="I357" s="128" t="s">
        <v>3028</v>
      </c>
      <c r="J357" s="128" t="s">
        <v>3029</v>
      </c>
      <c r="K357" s="268">
        <v>27</v>
      </c>
      <c r="L357" s="74">
        <v>1</v>
      </c>
      <c r="M357" s="74"/>
      <c r="N357" s="74" t="s">
        <v>837</v>
      </c>
    </row>
    <row r="358" spans="1:14">
      <c r="A358" s="11">
        <v>17</v>
      </c>
      <c r="B358" s="12">
        <v>18</v>
      </c>
      <c r="C358" s="12">
        <v>357</v>
      </c>
      <c r="D358" s="13" t="s">
        <v>609</v>
      </c>
      <c r="E358" s="315">
        <v>20020</v>
      </c>
      <c r="F358" s="13" t="s">
        <v>609</v>
      </c>
      <c r="G358" s="13" t="s">
        <v>609</v>
      </c>
      <c r="H358" s="13"/>
      <c r="I358" s="137" t="s">
        <v>1305</v>
      </c>
      <c r="J358" s="137" t="s">
        <v>553</v>
      </c>
      <c r="K358" s="269">
        <v>29</v>
      </c>
      <c r="L358" s="78">
        <v>1</v>
      </c>
      <c r="M358" s="78"/>
      <c r="N358" s="78" t="s">
        <v>837</v>
      </c>
    </row>
    <row r="359" spans="1:14">
      <c r="A359" s="7">
        <v>18</v>
      </c>
      <c r="B359" s="10">
        <v>1</v>
      </c>
      <c r="C359" s="10">
        <v>358</v>
      </c>
      <c r="D359" s="4" t="s">
        <v>609</v>
      </c>
      <c r="E359" s="314">
        <v>19932</v>
      </c>
      <c r="F359" s="4" t="s">
        <v>213</v>
      </c>
      <c r="G359" s="4" t="s">
        <v>213</v>
      </c>
      <c r="I359" s="128" t="s">
        <v>2403</v>
      </c>
      <c r="J359" s="128" t="s">
        <v>551</v>
      </c>
      <c r="K359" s="268">
        <v>27</v>
      </c>
      <c r="L359" s="74">
        <v>1</v>
      </c>
      <c r="M359" s="74"/>
      <c r="N359" s="74" t="s">
        <v>837</v>
      </c>
    </row>
    <row r="360" spans="1:14">
      <c r="A360" s="7">
        <v>18</v>
      </c>
      <c r="B360" s="10">
        <v>2</v>
      </c>
      <c r="C360" s="10">
        <v>359</v>
      </c>
      <c r="D360" s="4" t="s">
        <v>2170</v>
      </c>
      <c r="E360" s="314">
        <v>24934</v>
      </c>
      <c r="F360" s="4" t="s">
        <v>213</v>
      </c>
      <c r="G360" s="4" t="s">
        <v>213</v>
      </c>
      <c r="I360" s="128" t="s">
        <v>1066</v>
      </c>
      <c r="J360" s="128" t="s">
        <v>617</v>
      </c>
      <c r="K360" s="268">
        <v>27</v>
      </c>
      <c r="L360" s="74">
        <v>2</v>
      </c>
      <c r="M360" s="74" t="s">
        <v>837</v>
      </c>
      <c r="N360" s="74"/>
    </row>
    <row r="361" spans="1:14">
      <c r="A361" s="7">
        <v>18</v>
      </c>
      <c r="B361" s="10">
        <v>3</v>
      </c>
      <c r="C361" s="10">
        <v>360</v>
      </c>
      <c r="D361" s="4" t="s">
        <v>188</v>
      </c>
      <c r="E361" s="314">
        <v>12434</v>
      </c>
      <c r="F361" s="4" t="s">
        <v>555</v>
      </c>
      <c r="G361" s="4" t="s">
        <v>555</v>
      </c>
      <c r="I361" s="128" t="s">
        <v>769</v>
      </c>
      <c r="J361" s="128" t="s">
        <v>105</v>
      </c>
      <c r="K361" s="268">
        <v>34</v>
      </c>
      <c r="L361" s="74">
        <v>7</v>
      </c>
      <c r="M361" s="74" t="s">
        <v>837</v>
      </c>
      <c r="N361" s="74"/>
    </row>
    <row r="362" spans="1:14">
      <c r="A362" s="7">
        <v>18</v>
      </c>
      <c r="B362" s="10">
        <v>4</v>
      </c>
      <c r="C362" s="10">
        <v>361</v>
      </c>
      <c r="D362" s="4" t="s">
        <v>563</v>
      </c>
      <c r="E362" s="314">
        <v>12988</v>
      </c>
      <c r="F362" s="4" t="s">
        <v>3328</v>
      </c>
      <c r="G362" s="4" t="s">
        <v>563</v>
      </c>
      <c r="I362" s="128" t="s">
        <v>677</v>
      </c>
      <c r="J362" s="128" t="s">
        <v>136</v>
      </c>
      <c r="K362" s="268">
        <v>33</v>
      </c>
      <c r="L362" s="74">
        <v>1</v>
      </c>
      <c r="M362" s="74"/>
      <c r="N362" s="74" t="s">
        <v>46</v>
      </c>
    </row>
    <row r="363" spans="1:14">
      <c r="A363" s="7">
        <v>18</v>
      </c>
      <c r="B363" s="10">
        <v>5</v>
      </c>
      <c r="C363" s="10">
        <v>362</v>
      </c>
      <c r="D363" s="4" t="s">
        <v>15</v>
      </c>
      <c r="E363" s="314">
        <v>2520</v>
      </c>
      <c r="F363" s="4" t="s">
        <v>3328</v>
      </c>
      <c r="G363" s="4" t="s">
        <v>15</v>
      </c>
      <c r="I363" s="128" t="s">
        <v>518</v>
      </c>
      <c r="J363" s="128" t="s">
        <v>521</v>
      </c>
      <c r="K363" s="268">
        <v>36</v>
      </c>
      <c r="L363" s="74">
        <v>1</v>
      </c>
      <c r="M363" s="74"/>
      <c r="N363" s="74" t="s">
        <v>837</v>
      </c>
    </row>
    <row r="364" spans="1:14">
      <c r="A364" s="7">
        <v>18</v>
      </c>
      <c r="B364" s="10">
        <v>6</v>
      </c>
      <c r="C364" s="10">
        <v>363</v>
      </c>
      <c r="D364" s="4" t="s">
        <v>18</v>
      </c>
      <c r="E364" s="314">
        <v>26253</v>
      </c>
      <c r="F364" s="4" t="s">
        <v>45</v>
      </c>
      <c r="G364" s="4" t="s">
        <v>1121</v>
      </c>
      <c r="I364" s="128" t="s">
        <v>211</v>
      </c>
      <c r="J364" s="128" t="s">
        <v>804</v>
      </c>
      <c r="K364" s="268">
        <v>25</v>
      </c>
      <c r="L364" s="74">
        <v>1</v>
      </c>
      <c r="M364" s="74"/>
      <c r="N364" s="74"/>
    </row>
    <row r="365" spans="1:14">
      <c r="A365" s="7">
        <v>18</v>
      </c>
      <c r="B365" s="10">
        <v>7</v>
      </c>
      <c r="C365" s="10">
        <v>364</v>
      </c>
      <c r="D365" s="4" t="s">
        <v>567</v>
      </c>
      <c r="E365" s="314">
        <v>25595</v>
      </c>
      <c r="F365" s="4" t="s">
        <v>213</v>
      </c>
      <c r="G365" s="4" t="s">
        <v>213</v>
      </c>
      <c r="I365" s="128" t="s">
        <v>3064</v>
      </c>
      <c r="J365" s="128" t="s">
        <v>3065</v>
      </c>
      <c r="K365" s="268">
        <v>24</v>
      </c>
      <c r="L365" s="74">
        <v>1</v>
      </c>
      <c r="M365" s="74"/>
      <c r="N365" s="74"/>
    </row>
    <row r="366" spans="1:14">
      <c r="A366" s="7">
        <v>18</v>
      </c>
      <c r="B366" s="10">
        <v>8</v>
      </c>
      <c r="C366" s="10">
        <v>365</v>
      </c>
      <c r="D366" s="4" t="s">
        <v>555</v>
      </c>
      <c r="E366" s="314">
        <v>13836</v>
      </c>
      <c r="F366" s="4" t="s">
        <v>2170</v>
      </c>
      <c r="G366" s="4" t="s">
        <v>2170</v>
      </c>
      <c r="I366" s="128" t="s">
        <v>314</v>
      </c>
      <c r="J366" s="128" t="s">
        <v>531</v>
      </c>
      <c r="K366" s="268">
        <v>32</v>
      </c>
      <c r="L366" s="74">
        <v>5</v>
      </c>
      <c r="M366" s="74" t="s">
        <v>837</v>
      </c>
      <c r="N366" s="74"/>
    </row>
    <row r="367" spans="1:14">
      <c r="A367" s="7">
        <v>18</v>
      </c>
      <c r="B367" s="10">
        <v>9</v>
      </c>
      <c r="C367" s="10">
        <v>366</v>
      </c>
      <c r="D367" s="4" t="s">
        <v>598</v>
      </c>
      <c r="E367" s="314">
        <v>19818</v>
      </c>
      <c r="F367" s="4" t="s">
        <v>438</v>
      </c>
      <c r="G367" s="4" t="s">
        <v>438</v>
      </c>
      <c r="I367" s="128" t="s">
        <v>2394</v>
      </c>
      <c r="J367" s="128" t="s">
        <v>2298</v>
      </c>
      <c r="K367" s="268">
        <v>27</v>
      </c>
      <c r="L367" s="74">
        <v>9</v>
      </c>
      <c r="M367" s="74" t="s">
        <v>46</v>
      </c>
      <c r="N367" s="74"/>
    </row>
    <row r="368" spans="1:14">
      <c r="A368" s="7">
        <v>18</v>
      </c>
      <c r="B368" s="10">
        <v>10</v>
      </c>
      <c r="C368" s="10">
        <v>367</v>
      </c>
      <c r="D368" s="4" t="s">
        <v>2177</v>
      </c>
      <c r="E368" s="314">
        <v>9323</v>
      </c>
      <c r="F368" s="4" t="s">
        <v>2171</v>
      </c>
      <c r="G368" s="4" t="s">
        <v>29</v>
      </c>
      <c r="I368" s="128" t="s">
        <v>41</v>
      </c>
      <c r="J368" s="128" t="s">
        <v>645</v>
      </c>
      <c r="K368" s="268">
        <v>33</v>
      </c>
      <c r="L368" s="74">
        <v>1</v>
      </c>
      <c r="M368" s="74"/>
      <c r="N368" s="74" t="s">
        <v>46</v>
      </c>
    </row>
    <row r="369" spans="1:14">
      <c r="A369" s="7">
        <v>18</v>
      </c>
      <c r="B369" s="10">
        <v>11</v>
      </c>
      <c r="C369" s="10">
        <v>368</v>
      </c>
      <c r="D369" s="4" t="s">
        <v>164</v>
      </c>
      <c r="E369" s="314">
        <v>21693</v>
      </c>
      <c r="F369" s="4" t="s">
        <v>129</v>
      </c>
      <c r="G369" s="4" t="s">
        <v>129</v>
      </c>
      <c r="I369" s="128" t="s">
        <v>3421</v>
      </c>
      <c r="J369" s="128" t="s">
        <v>151</v>
      </c>
      <c r="K369" s="268">
        <v>24</v>
      </c>
      <c r="L369" s="74">
        <v>2</v>
      </c>
      <c r="M369" s="74" t="s">
        <v>837</v>
      </c>
      <c r="N369" s="74"/>
    </row>
    <row r="370" spans="1:14">
      <c r="A370" s="11">
        <v>18</v>
      </c>
      <c r="B370" s="12">
        <v>12</v>
      </c>
      <c r="C370" s="12">
        <v>369</v>
      </c>
      <c r="D370" s="13" t="s">
        <v>13</v>
      </c>
      <c r="E370" s="315">
        <v>17722</v>
      </c>
      <c r="F370" s="13" t="s">
        <v>563</v>
      </c>
      <c r="G370" s="13" t="s">
        <v>563</v>
      </c>
      <c r="H370" s="13"/>
      <c r="I370" s="137" t="s">
        <v>2321</v>
      </c>
      <c r="J370" s="137" t="s">
        <v>551</v>
      </c>
      <c r="K370" s="269">
        <v>29</v>
      </c>
      <c r="L370" s="78">
        <v>1</v>
      </c>
      <c r="M370" s="78"/>
      <c r="N370" s="78" t="s">
        <v>837</v>
      </c>
    </row>
    <row r="371" spans="1:14">
      <c r="A371" s="7">
        <v>19</v>
      </c>
      <c r="B371" s="10">
        <v>1</v>
      </c>
      <c r="C371" s="10">
        <v>370</v>
      </c>
      <c r="D371" s="4" t="s">
        <v>2177</v>
      </c>
      <c r="E371" s="314">
        <v>21524</v>
      </c>
      <c r="F371" s="4" t="s">
        <v>2177</v>
      </c>
      <c r="G371" s="4" t="s">
        <v>2177</v>
      </c>
      <c r="I371" s="128" t="s">
        <v>1620</v>
      </c>
      <c r="J371" s="128" t="s">
        <v>554</v>
      </c>
      <c r="K371" s="268">
        <v>26</v>
      </c>
      <c r="L371" s="74">
        <v>2</v>
      </c>
      <c r="M371" s="74" t="s">
        <v>837</v>
      </c>
      <c r="N371" s="74"/>
    </row>
    <row r="372" spans="1:14">
      <c r="A372" s="7">
        <v>19</v>
      </c>
      <c r="B372" s="10">
        <v>2</v>
      </c>
      <c r="C372" s="10">
        <v>371</v>
      </c>
      <c r="D372" s="4" t="s">
        <v>598</v>
      </c>
      <c r="E372" s="314">
        <v>16358</v>
      </c>
      <c r="F372" s="4" t="s">
        <v>567</v>
      </c>
      <c r="G372" s="4" t="s">
        <v>567</v>
      </c>
      <c r="I372" s="128" t="s">
        <v>1010</v>
      </c>
      <c r="J372" s="128" t="s">
        <v>571</v>
      </c>
      <c r="K372" s="268">
        <v>28</v>
      </c>
      <c r="L372" s="74">
        <v>1</v>
      </c>
      <c r="M372" s="74"/>
      <c r="N372" s="74" t="s">
        <v>837</v>
      </c>
    </row>
    <row r="373" spans="1:14">
      <c r="A373" s="7">
        <v>19</v>
      </c>
      <c r="B373" s="10">
        <v>3</v>
      </c>
      <c r="C373" s="10">
        <v>372</v>
      </c>
      <c r="D373" s="4" t="s">
        <v>555</v>
      </c>
      <c r="E373" s="314">
        <v>23809</v>
      </c>
      <c r="F373" s="4" t="s">
        <v>2172</v>
      </c>
      <c r="G373" s="4" t="s">
        <v>2172</v>
      </c>
      <c r="I373" s="128" t="s">
        <v>3032</v>
      </c>
      <c r="J373" s="128" t="s">
        <v>310</v>
      </c>
      <c r="K373" s="268">
        <v>28</v>
      </c>
      <c r="L373" s="74">
        <v>1</v>
      </c>
      <c r="M373" s="74"/>
      <c r="N373" s="74"/>
    </row>
    <row r="374" spans="1:14">
      <c r="A374" s="7">
        <v>19</v>
      </c>
      <c r="B374" s="10">
        <v>4</v>
      </c>
      <c r="C374" s="10">
        <v>373</v>
      </c>
      <c r="D374" s="4" t="s">
        <v>567</v>
      </c>
      <c r="E374" s="314">
        <v>21501</v>
      </c>
      <c r="F374" s="4" t="s">
        <v>567</v>
      </c>
      <c r="G374" s="4" t="s">
        <v>567</v>
      </c>
      <c r="I374" s="128" t="s">
        <v>2472</v>
      </c>
      <c r="J374" s="128" t="s">
        <v>551</v>
      </c>
      <c r="K374" s="268">
        <v>26</v>
      </c>
      <c r="L374" s="74">
        <v>7</v>
      </c>
      <c r="M374" s="74" t="s">
        <v>46</v>
      </c>
      <c r="N374" s="74"/>
    </row>
    <row r="375" spans="1:14">
      <c r="A375" s="7">
        <v>19</v>
      </c>
      <c r="B375" s="10">
        <v>5</v>
      </c>
      <c r="C375" s="10">
        <v>374</v>
      </c>
      <c r="D375" s="4" t="s">
        <v>15</v>
      </c>
      <c r="E375" s="314">
        <v>6153</v>
      </c>
      <c r="F375" s="4" t="s">
        <v>3328</v>
      </c>
      <c r="G375" s="4" t="s">
        <v>18</v>
      </c>
      <c r="I375" s="128" t="s">
        <v>594</v>
      </c>
      <c r="J375" s="128" t="s">
        <v>296</v>
      </c>
      <c r="K375" s="268">
        <v>34</v>
      </c>
      <c r="L375" s="74">
        <v>5</v>
      </c>
      <c r="M375" s="74" t="s">
        <v>2545</v>
      </c>
      <c r="N375" s="74"/>
    </row>
    <row r="376" spans="1:14">
      <c r="A376" s="7">
        <v>19</v>
      </c>
      <c r="B376" s="10">
        <v>6</v>
      </c>
      <c r="C376" s="10">
        <v>375</v>
      </c>
      <c r="D376" s="4" t="s">
        <v>563</v>
      </c>
      <c r="E376" s="314">
        <v>16258</v>
      </c>
      <c r="F376" s="4" t="s">
        <v>164</v>
      </c>
      <c r="G376" s="4" t="s">
        <v>164</v>
      </c>
      <c r="I376" s="128" t="s">
        <v>1109</v>
      </c>
      <c r="J376" s="128" t="s">
        <v>216</v>
      </c>
      <c r="K376" s="268">
        <v>29</v>
      </c>
      <c r="L376" s="74">
        <v>1</v>
      </c>
      <c r="M376" s="74"/>
      <c r="N376" s="74" t="s">
        <v>46</v>
      </c>
    </row>
    <row r="377" spans="1:14">
      <c r="A377" s="7">
        <v>19</v>
      </c>
      <c r="B377" s="10">
        <v>7</v>
      </c>
      <c r="C377" s="10">
        <v>376</v>
      </c>
      <c r="D377" s="4" t="s">
        <v>188</v>
      </c>
      <c r="E377" s="314">
        <v>18054</v>
      </c>
      <c r="F377" s="4" t="s">
        <v>598</v>
      </c>
      <c r="G377" s="4" t="s">
        <v>598</v>
      </c>
      <c r="I377" s="128" t="s">
        <v>1727</v>
      </c>
      <c r="J377" s="128" t="s">
        <v>72</v>
      </c>
      <c r="K377" s="268">
        <v>29</v>
      </c>
      <c r="L377" s="74">
        <v>7</v>
      </c>
      <c r="M377" s="74" t="s">
        <v>2545</v>
      </c>
      <c r="N377" s="74"/>
    </row>
    <row r="378" spans="1:14">
      <c r="A378" s="7">
        <v>19</v>
      </c>
      <c r="B378" s="10">
        <v>8</v>
      </c>
      <c r="C378" s="10">
        <v>377</v>
      </c>
      <c r="D378" s="4" t="s">
        <v>2170</v>
      </c>
      <c r="E378" s="314">
        <v>10078</v>
      </c>
      <c r="F378" s="4" t="s">
        <v>567</v>
      </c>
      <c r="G378" s="4" t="s">
        <v>567</v>
      </c>
      <c r="I378" s="128" t="s">
        <v>1919</v>
      </c>
      <c r="J378" s="128" t="s">
        <v>393</v>
      </c>
      <c r="K378" s="268">
        <v>36</v>
      </c>
      <c r="L378" s="74">
        <v>1</v>
      </c>
      <c r="M378" s="74"/>
      <c r="N378" s="74" t="s">
        <v>46</v>
      </c>
    </row>
    <row r="379" spans="1:14">
      <c r="A379" s="11">
        <v>19</v>
      </c>
      <c r="B379" s="12">
        <v>9</v>
      </c>
      <c r="C379" s="12">
        <v>378</v>
      </c>
      <c r="D379" s="13" t="s">
        <v>609</v>
      </c>
      <c r="E379" s="315">
        <v>16835</v>
      </c>
      <c r="F379" s="13" t="s">
        <v>609</v>
      </c>
      <c r="G379" s="13" t="s">
        <v>609</v>
      </c>
      <c r="H379" s="13"/>
      <c r="I379" s="137" t="s">
        <v>2854</v>
      </c>
      <c r="J379" s="137" t="s">
        <v>1199</v>
      </c>
      <c r="K379" s="269">
        <v>31</v>
      </c>
      <c r="L379" s="78">
        <v>1</v>
      </c>
      <c r="M379" s="78"/>
      <c r="N379" s="78"/>
    </row>
    <row r="380" spans="1:14">
      <c r="A380" s="7">
        <v>20</v>
      </c>
      <c r="B380" s="10">
        <v>1</v>
      </c>
      <c r="C380" s="10">
        <v>379</v>
      </c>
      <c r="D380" s="4" t="s">
        <v>609</v>
      </c>
      <c r="E380" s="314">
        <v>22717</v>
      </c>
      <c r="F380" s="4" t="s">
        <v>2170</v>
      </c>
      <c r="G380" s="4" t="s">
        <v>2170</v>
      </c>
      <c r="I380" s="128" t="s">
        <v>2599</v>
      </c>
      <c r="J380" s="128" t="s">
        <v>1857</v>
      </c>
      <c r="K380" s="268">
        <v>23</v>
      </c>
      <c r="L380" s="74">
        <v>1</v>
      </c>
      <c r="M380" s="74"/>
      <c r="N380" s="74" t="s">
        <v>46</v>
      </c>
    </row>
    <row r="381" spans="1:14">
      <c r="A381" s="7">
        <v>20</v>
      </c>
      <c r="B381" s="10">
        <v>2</v>
      </c>
      <c r="C381" s="10">
        <v>380</v>
      </c>
      <c r="D381" s="4" t="s">
        <v>2170</v>
      </c>
      <c r="E381" s="314">
        <v>23695</v>
      </c>
      <c r="F381" s="4" t="s">
        <v>16</v>
      </c>
      <c r="G381" s="4" t="s">
        <v>16</v>
      </c>
      <c r="I381" s="128" t="s">
        <v>3450</v>
      </c>
      <c r="J381" s="128" t="s">
        <v>3451</v>
      </c>
      <c r="K381" s="268">
        <v>22</v>
      </c>
      <c r="L381" s="74">
        <v>7</v>
      </c>
      <c r="M381" s="74" t="s">
        <v>837</v>
      </c>
      <c r="N381" s="74"/>
    </row>
    <row r="382" spans="1:14">
      <c r="A382" s="7">
        <v>20</v>
      </c>
      <c r="B382" s="10">
        <v>3</v>
      </c>
      <c r="C382" s="10">
        <v>381</v>
      </c>
      <c r="D382" s="4" t="s">
        <v>188</v>
      </c>
      <c r="E382" s="314">
        <v>8110</v>
      </c>
      <c r="F382" s="4" t="s">
        <v>164</v>
      </c>
      <c r="G382" s="4" t="s">
        <v>164</v>
      </c>
      <c r="I382" s="128" t="s">
        <v>656</v>
      </c>
      <c r="J382" s="128" t="s">
        <v>577</v>
      </c>
      <c r="K382" s="268">
        <v>35</v>
      </c>
      <c r="L382" s="74">
        <v>1</v>
      </c>
      <c r="M382" s="74"/>
      <c r="N382" s="74" t="s">
        <v>837</v>
      </c>
    </row>
    <row r="383" spans="1:14">
      <c r="A383" s="7">
        <v>20</v>
      </c>
      <c r="B383" s="10">
        <v>4</v>
      </c>
      <c r="C383" s="10">
        <v>382</v>
      </c>
      <c r="D383" s="4" t="s">
        <v>563</v>
      </c>
      <c r="E383" s="314">
        <v>22515</v>
      </c>
      <c r="F383" s="4" t="s">
        <v>2177</v>
      </c>
      <c r="G383" s="4" t="s">
        <v>2177</v>
      </c>
      <c r="I383" s="128" t="s">
        <v>142</v>
      </c>
      <c r="J383" s="128" t="s">
        <v>3011</v>
      </c>
      <c r="K383" s="268">
        <v>23</v>
      </c>
      <c r="L383" s="74">
        <v>7</v>
      </c>
      <c r="M383" s="74" t="s">
        <v>837</v>
      </c>
      <c r="N383" s="74"/>
    </row>
    <row r="384" spans="1:14">
      <c r="A384" s="7">
        <v>20</v>
      </c>
      <c r="B384" s="10">
        <v>5</v>
      </c>
      <c r="C384" s="10">
        <v>383</v>
      </c>
      <c r="D384" s="4" t="s">
        <v>15</v>
      </c>
      <c r="E384" s="314">
        <v>18607</v>
      </c>
      <c r="F384" s="4" t="s">
        <v>18</v>
      </c>
      <c r="G384" s="4" t="s">
        <v>18</v>
      </c>
      <c r="I384" s="128" t="s">
        <v>1268</v>
      </c>
      <c r="J384" s="128" t="s">
        <v>269</v>
      </c>
      <c r="K384" s="268">
        <v>29</v>
      </c>
      <c r="L384" s="74">
        <v>3</v>
      </c>
      <c r="M384" s="74" t="s">
        <v>46</v>
      </c>
      <c r="N384" s="74"/>
    </row>
    <row r="385" spans="1:14">
      <c r="A385" s="7">
        <v>20</v>
      </c>
      <c r="B385" s="10">
        <v>6</v>
      </c>
      <c r="C385" s="10">
        <v>384</v>
      </c>
      <c r="D385" s="4" t="s">
        <v>567</v>
      </c>
      <c r="E385" s="314">
        <v>19482</v>
      </c>
      <c r="F385" s="4" t="s">
        <v>3328</v>
      </c>
      <c r="G385" s="4" t="s">
        <v>239</v>
      </c>
      <c r="I385" s="128" t="s">
        <v>2371</v>
      </c>
      <c r="J385" s="128" t="s">
        <v>136</v>
      </c>
      <c r="K385" s="268">
        <v>29</v>
      </c>
      <c r="L385" s="74">
        <v>1</v>
      </c>
      <c r="M385" s="74"/>
      <c r="N385" s="74" t="s">
        <v>46</v>
      </c>
    </row>
    <row r="386" spans="1:14">
      <c r="A386" s="7">
        <v>20</v>
      </c>
      <c r="B386" s="10">
        <v>7</v>
      </c>
      <c r="C386" s="10">
        <v>385</v>
      </c>
      <c r="D386" s="4" t="s">
        <v>598</v>
      </c>
      <c r="E386" s="314">
        <v>22532</v>
      </c>
      <c r="F386" s="4" t="s">
        <v>213</v>
      </c>
      <c r="G386" s="4" t="s">
        <v>213</v>
      </c>
      <c r="I386" s="128" t="s">
        <v>633</v>
      </c>
      <c r="J386" s="128" t="s">
        <v>571</v>
      </c>
      <c r="K386" s="268">
        <v>24</v>
      </c>
      <c r="L386" s="74">
        <v>5</v>
      </c>
      <c r="M386" s="74" t="s">
        <v>837</v>
      </c>
      <c r="N386" s="74"/>
    </row>
    <row r="387" spans="1:14">
      <c r="A387" s="11">
        <v>20</v>
      </c>
      <c r="B387" s="12">
        <v>8</v>
      </c>
      <c r="C387" s="12">
        <v>386</v>
      </c>
      <c r="D387" s="13" t="s">
        <v>2177</v>
      </c>
      <c r="E387" s="315">
        <v>13435</v>
      </c>
      <c r="F387" s="13" t="s">
        <v>3328</v>
      </c>
      <c r="G387" s="13" t="s">
        <v>555</v>
      </c>
      <c r="H387" s="13"/>
      <c r="I387" s="137" t="s">
        <v>186</v>
      </c>
      <c r="J387" s="137" t="s">
        <v>1755</v>
      </c>
      <c r="K387" s="269">
        <v>32</v>
      </c>
      <c r="L387" s="78">
        <v>1</v>
      </c>
      <c r="M387" s="78"/>
      <c r="N387" s="78" t="s">
        <v>837</v>
      </c>
    </row>
    <row r="388" spans="1:14">
      <c r="A388" s="7">
        <v>21</v>
      </c>
      <c r="B388" s="10">
        <v>1</v>
      </c>
      <c r="C388" s="10">
        <v>387</v>
      </c>
      <c r="D388" s="4" t="s">
        <v>2177</v>
      </c>
      <c r="E388" s="314">
        <v>19665</v>
      </c>
      <c r="F388" s="4" t="s">
        <v>555</v>
      </c>
      <c r="G388" s="4" t="s">
        <v>555</v>
      </c>
      <c r="I388" s="128" t="s">
        <v>258</v>
      </c>
      <c r="J388" s="128" t="s">
        <v>547</v>
      </c>
      <c r="K388" s="268">
        <v>27</v>
      </c>
      <c r="L388" s="74">
        <v>1</v>
      </c>
      <c r="M388" s="74"/>
      <c r="N388" s="74" t="s">
        <v>837</v>
      </c>
    </row>
    <row r="389" spans="1:14">
      <c r="A389" s="7">
        <v>21</v>
      </c>
      <c r="B389" s="10">
        <v>2</v>
      </c>
      <c r="C389" s="10">
        <v>388</v>
      </c>
      <c r="D389" s="4" t="s">
        <v>598</v>
      </c>
      <c r="E389" s="314">
        <v>12147</v>
      </c>
      <c r="F389" s="4" t="s">
        <v>45</v>
      </c>
      <c r="G389" s="4" t="s">
        <v>1121</v>
      </c>
      <c r="I389" s="128" t="s">
        <v>685</v>
      </c>
      <c r="J389" s="128" t="s">
        <v>220</v>
      </c>
      <c r="K389" s="268">
        <v>33</v>
      </c>
      <c r="L389" s="74">
        <v>6</v>
      </c>
      <c r="M389" s="74" t="s">
        <v>837</v>
      </c>
      <c r="N389" s="74"/>
    </row>
    <row r="390" spans="1:14">
      <c r="A390" s="7">
        <v>21</v>
      </c>
      <c r="B390" s="10">
        <v>3</v>
      </c>
      <c r="C390" s="10">
        <v>389</v>
      </c>
      <c r="D390" s="4" t="s">
        <v>567</v>
      </c>
      <c r="E390" s="314">
        <v>6797</v>
      </c>
      <c r="F390" s="4" t="s">
        <v>563</v>
      </c>
      <c r="G390" s="4" t="s">
        <v>563</v>
      </c>
      <c r="I390" s="128" t="s">
        <v>432</v>
      </c>
      <c r="J390" s="128" t="s">
        <v>128</v>
      </c>
      <c r="K390" s="268">
        <v>32</v>
      </c>
      <c r="L390" s="74">
        <v>1</v>
      </c>
      <c r="M390" s="74"/>
      <c r="N390" s="74" t="s">
        <v>837</v>
      </c>
    </row>
    <row r="391" spans="1:14">
      <c r="A391" s="7">
        <v>21</v>
      </c>
      <c r="B391" s="10">
        <v>4</v>
      </c>
      <c r="C391" s="10">
        <v>390</v>
      </c>
      <c r="D391" s="4" t="s">
        <v>15</v>
      </c>
      <c r="E391" s="314">
        <v>16337</v>
      </c>
      <c r="F391" s="4" t="s">
        <v>567</v>
      </c>
      <c r="G391" s="4" t="s">
        <v>567</v>
      </c>
      <c r="I391" s="128" t="s">
        <v>329</v>
      </c>
      <c r="J391" s="128" t="s">
        <v>220</v>
      </c>
      <c r="K391" s="268">
        <v>27</v>
      </c>
      <c r="L391" s="74">
        <v>8</v>
      </c>
      <c r="M391" s="74" t="s">
        <v>46</v>
      </c>
      <c r="N391" s="74"/>
    </row>
    <row r="392" spans="1:14">
      <c r="A392" s="7">
        <v>21</v>
      </c>
      <c r="B392" s="10">
        <v>5</v>
      </c>
      <c r="C392" s="10">
        <v>391</v>
      </c>
      <c r="D392" s="4" t="s">
        <v>563</v>
      </c>
      <c r="E392" s="314">
        <v>22871</v>
      </c>
      <c r="F392" s="4" t="s">
        <v>438</v>
      </c>
      <c r="G392" s="4" t="s">
        <v>438</v>
      </c>
      <c r="I392" s="128" t="s">
        <v>2507</v>
      </c>
      <c r="J392" s="128" t="s">
        <v>2508</v>
      </c>
      <c r="K392" s="268">
        <v>23</v>
      </c>
      <c r="L392" s="74">
        <v>6</v>
      </c>
      <c r="M392" s="74" t="s">
        <v>46</v>
      </c>
      <c r="N392" s="74"/>
    </row>
    <row r="393" spans="1:14">
      <c r="A393" s="7">
        <v>21</v>
      </c>
      <c r="B393" s="10">
        <v>6</v>
      </c>
      <c r="C393" s="10">
        <v>392</v>
      </c>
      <c r="D393" s="4" t="s">
        <v>188</v>
      </c>
      <c r="E393" s="314">
        <v>21270</v>
      </c>
      <c r="F393" s="4" t="s">
        <v>246</v>
      </c>
      <c r="G393" s="4" t="s">
        <v>246</v>
      </c>
      <c r="I393" s="128" t="s">
        <v>2963</v>
      </c>
      <c r="J393" s="128" t="s">
        <v>104</v>
      </c>
      <c r="K393" s="268">
        <v>27</v>
      </c>
      <c r="L393" s="74">
        <v>9</v>
      </c>
      <c r="M393" s="74" t="s">
        <v>837</v>
      </c>
      <c r="N393" s="74"/>
    </row>
    <row r="394" spans="1:14">
      <c r="A394" s="7">
        <v>21</v>
      </c>
      <c r="B394" s="10">
        <v>7</v>
      </c>
      <c r="C394" s="10">
        <v>393</v>
      </c>
      <c r="D394" s="4" t="s">
        <v>2170</v>
      </c>
      <c r="E394" s="314">
        <v>26420</v>
      </c>
      <c r="F394" s="4" t="s">
        <v>18</v>
      </c>
      <c r="G394" s="4" t="s">
        <v>18</v>
      </c>
      <c r="I394" s="128" t="s">
        <v>3526</v>
      </c>
      <c r="J394" s="128" t="s">
        <v>3527</v>
      </c>
      <c r="K394" s="268">
        <v>21</v>
      </c>
      <c r="L394" s="74">
        <v>6</v>
      </c>
      <c r="M394" s="74" t="s">
        <v>837</v>
      </c>
      <c r="N394" s="74"/>
    </row>
    <row r="395" spans="1:14">
      <c r="A395" s="11">
        <v>21</v>
      </c>
      <c r="B395" s="12">
        <v>8</v>
      </c>
      <c r="C395" s="12">
        <v>394</v>
      </c>
      <c r="D395" s="13" t="s">
        <v>609</v>
      </c>
      <c r="E395" s="315">
        <v>21649</v>
      </c>
      <c r="F395" s="13" t="s">
        <v>354</v>
      </c>
      <c r="G395" s="13" t="s">
        <v>354</v>
      </c>
      <c r="H395" s="13"/>
      <c r="I395" s="137" t="s">
        <v>1807</v>
      </c>
      <c r="J395" s="137" t="s">
        <v>589</v>
      </c>
      <c r="K395" s="269">
        <v>24</v>
      </c>
      <c r="L395" s="78">
        <v>1</v>
      </c>
      <c r="M395" s="78"/>
      <c r="N395" s="78"/>
    </row>
    <row r="396" spans="1:14">
      <c r="A396" s="7">
        <v>22</v>
      </c>
      <c r="B396" s="10">
        <v>1</v>
      </c>
      <c r="C396" s="10">
        <v>395</v>
      </c>
      <c r="D396" s="4" t="s">
        <v>609</v>
      </c>
      <c r="E396" s="314">
        <v>27500</v>
      </c>
      <c r="F396" s="4" t="s">
        <v>45</v>
      </c>
      <c r="G396" s="4" t="s">
        <v>1121</v>
      </c>
      <c r="I396" s="128" t="s">
        <v>3541</v>
      </c>
      <c r="J396" s="128" t="s">
        <v>3542</v>
      </c>
      <c r="K396" s="268">
        <v>24</v>
      </c>
      <c r="L396" s="74">
        <v>1</v>
      </c>
      <c r="M396" s="74"/>
      <c r="N396" s="74"/>
    </row>
    <row r="397" spans="1:14">
      <c r="A397" s="7">
        <v>22</v>
      </c>
      <c r="B397" s="10">
        <v>2</v>
      </c>
      <c r="C397" s="10">
        <v>396</v>
      </c>
      <c r="D397" s="4" t="s">
        <v>188</v>
      </c>
      <c r="E397" s="314">
        <v>25643</v>
      </c>
      <c r="F397" s="4" t="s">
        <v>2171</v>
      </c>
      <c r="G397" s="4" t="s">
        <v>29</v>
      </c>
      <c r="I397" s="128" t="s">
        <v>3493</v>
      </c>
      <c r="J397" s="128" t="s">
        <v>260</v>
      </c>
      <c r="K397" s="268">
        <v>25</v>
      </c>
      <c r="L397" s="74">
        <v>2</v>
      </c>
      <c r="M397" s="74" t="s">
        <v>2545</v>
      </c>
      <c r="N397" s="74"/>
    </row>
    <row r="398" spans="1:14">
      <c r="A398" s="7">
        <v>22</v>
      </c>
      <c r="B398" s="10">
        <v>3</v>
      </c>
      <c r="C398" s="10">
        <v>397</v>
      </c>
      <c r="D398" s="4" t="s">
        <v>563</v>
      </c>
      <c r="E398" s="314">
        <v>14444</v>
      </c>
      <c r="F398" s="4" t="s">
        <v>470</v>
      </c>
      <c r="G398" s="4" t="s">
        <v>470</v>
      </c>
      <c r="I398" s="128" t="s">
        <v>3739</v>
      </c>
      <c r="J398" s="128" t="s">
        <v>3738</v>
      </c>
      <c r="K398" s="268">
        <v>36</v>
      </c>
      <c r="L398" s="74">
        <v>1</v>
      </c>
      <c r="M398" s="74"/>
      <c r="N398" s="74" t="s">
        <v>46</v>
      </c>
    </row>
    <row r="399" spans="1:14">
      <c r="A399" s="7">
        <v>22</v>
      </c>
      <c r="B399" s="10">
        <v>4</v>
      </c>
      <c r="C399" s="10">
        <v>398</v>
      </c>
      <c r="D399" s="4" t="s">
        <v>15</v>
      </c>
      <c r="E399" s="314">
        <v>11368</v>
      </c>
      <c r="F399" s="4" t="s">
        <v>164</v>
      </c>
      <c r="G399" s="4" t="s">
        <v>164</v>
      </c>
      <c r="I399" s="128" t="s">
        <v>362</v>
      </c>
      <c r="J399" s="128" t="s">
        <v>363</v>
      </c>
      <c r="K399" s="268">
        <v>34</v>
      </c>
      <c r="L399" s="74">
        <v>2</v>
      </c>
      <c r="M399" s="74" t="s">
        <v>2545</v>
      </c>
      <c r="N399" s="74"/>
    </row>
    <row r="400" spans="1:14">
      <c r="A400" s="7">
        <v>22</v>
      </c>
      <c r="B400" s="10">
        <v>5</v>
      </c>
      <c r="C400" s="10">
        <v>399</v>
      </c>
      <c r="D400" s="4" t="s">
        <v>567</v>
      </c>
      <c r="E400" s="314">
        <v>10472</v>
      </c>
      <c r="F400" s="4" t="s">
        <v>3328</v>
      </c>
      <c r="G400" s="4" t="s">
        <v>15</v>
      </c>
      <c r="I400" s="128" t="s">
        <v>3339</v>
      </c>
      <c r="J400" s="128" t="s">
        <v>856</v>
      </c>
      <c r="K400" s="268">
        <v>31</v>
      </c>
      <c r="L400" s="74">
        <v>6</v>
      </c>
      <c r="M400" s="74" t="s">
        <v>837</v>
      </c>
      <c r="N400" s="74"/>
    </row>
    <row r="401" spans="1:21">
      <c r="A401" s="7">
        <v>22</v>
      </c>
      <c r="B401" s="10">
        <v>6</v>
      </c>
      <c r="C401" s="10">
        <v>400</v>
      </c>
      <c r="D401" s="4" t="s">
        <v>598</v>
      </c>
      <c r="E401" s="314">
        <v>19795</v>
      </c>
      <c r="F401" s="4" t="s">
        <v>129</v>
      </c>
      <c r="G401" s="4" t="s">
        <v>129</v>
      </c>
      <c r="I401" s="128" t="s">
        <v>1921</v>
      </c>
      <c r="J401" s="128" t="s">
        <v>1603</v>
      </c>
      <c r="K401" s="268">
        <v>28</v>
      </c>
      <c r="L401" s="74">
        <v>1</v>
      </c>
      <c r="M401" s="74"/>
      <c r="N401" s="74" t="s">
        <v>837</v>
      </c>
    </row>
    <row r="402" spans="1:21">
      <c r="A402" s="11">
        <v>22</v>
      </c>
      <c r="B402" s="12">
        <v>7</v>
      </c>
      <c r="C402" s="12">
        <v>401</v>
      </c>
      <c r="D402" s="13" t="s">
        <v>2177</v>
      </c>
      <c r="E402" s="315">
        <v>15223</v>
      </c>
      <c r="F402" s="13" t="s">
        <v>17</v>
      </c>
      <c r="G402" s="13" t="s">
        <v>17</v>
      </c>
      <c r="H402" s="13"/>
      <c r="I402" s="137" t="s">
        <v>465</v>
      </c>
      <c r="J402" s="137" t="s">
        <v>613</v>
      </c>
      <c r="K402" s="269">
        <v>31</v>
      </c>
      <c r="L402" s="78">
        <v>4</v>
      </c>
      <c r="M402" s="78" t="s">
        <v>46</v>
      </c>
      <c r="N402" s="78"/>
    </row>
    <row r="403" spans="1:21">
      <c r="A403" s="39">
        <v>23</v>
      </c>
      <c r="B403" s="40">
        <v>1</v>
      </c>
      <c r="C403" s="40">
        <v>402</v>
      </c>
      <c r="D403" s="41" t="s">
        <v>2177</v>
      </c>
      <c r="E403" s="317">
        <v>10815</v>
      </c>
      <c r="F403" s="41" t="s">
        <v>3328</v>
      </c>
      <c r="G403" s="41" t="s">
        <v>2172</v>
      </c>
      <c r="H403" s="41"/>
      <c r="I403" s="304" t="s">
        <v>81</v>
      </c>
      <c r="J403" s="304" t="s">
        <v>717</v>
      </c>
      <c r="K403" s="305">
        <v>30</v>
      </c>
      <c r="L403" s="306">
        <v>7</v>
      </c>
      <c r="M403" s="306" t="s">
        <v>2545</v>
      </c>
      <c r="N403" s="306"/>
      <c r="O403" s="307"/>
      <c r="P403" s="307"/>
      <c r="Q403" s="307"/>
      <c r="R403" s="308"/>
      <c r="S403" s="309"/>
      <c r="T403" s="310"/>
      <c r="U403" s="310"/>
    </row>
    <row r="404" spans="1:21">
      <c r="A404" s="39">
        <v>23</v>
      </c>
      <c r="B404" s="40">
        <v>2</v>
      </c>
      <c r="C404" s="40">
        <v>403</v>
      </c>
      <c r="D404" s="41" t="s">
        <v>567</v>
      </c>
      <c r="E404" s="317">
        <v>17954</v>
      </c>
      <c r="F404" s="41" t="s">
        <v>555</v>
      </c>
      <c r="G404" s="41" t="s">
        <v>555</v>
      </c>
      <c r="H404" s="41"/>
      <c r="I404" s="304" t="s">
        <v>1248</v>
      </c>
      <c r="J404" s="304" t="s">
        <v>72</v>
      </c>
      <c r="K404" s="305">
        <v>29</v>
      </c>
      <c r="L404" s="306">
        <v>8</v>
      </c>
      <c r="M404" s="306" t="s">
        <v>46</v>
      </c>
      <c r="N404" s="306"/>
      <c r="O404" s="307"/>
      <c r="P404" s="307"/>
      <c r="Q404" s="307"/>
      <c r="R404" s="308"/>
      <c r="S404" s="309"/>
      <c r="T404" s="310"/>
      <c r="U404" s="310"/>
    </row>
    <row r="405" spans="1:21">
      <c r="A405" s="42">
        <v>23</v>
      </c>
      <c r="B405" s="43">
        <v>3</v>
      </c>
      <c r="C405" s="43">
        <v>404</v>
      </c>
      <c r="D405" s="44" t="s">
        <v>609</v>
      </c>
      <c r="E405" s="318">
        <v>19614</v>
      </c>
      <c r="F405" s="44" t="s">
        <v>17</v>
      </c>
      <c r="G405" s="44" t="s">
        <v>17</v>
      </c>
      <c r="H405" s="44"/>
      <c r="I405" s="153" t="s">
        <v>525</v>
      </c>
      <c r="J405" s="153" t="s">
        <v>1858</v>
      </c>
      <c r="K405" s="311">
        <v>27</v>
      </c>
      <c r="L405" s="312">
        <v>1</v>
      </c>
      <c r="M405" s="312"/>
      <c r="N405" s="312" t="s">
        <v>46</v>
      </c>
      <c r="O405" s="307"/>
      <c r="P405" s="307"/>
      <c r="Q405" s="307"/>
      <c r="R405" s="308"/>
      <c r="S405" s="309"/>
      <c r="T405" s="310"/>
      <c r="U405" s="310"/>
    </row>
    <row r="406" spans="1:21">
      <c r="A406" s="7">
        <v>24</v>
      </c>
      <c r="B406" s="10">
        <v>1</v>
      </c>
      <c r="C406" s="10">
        <v>405</v>
      </c>
      <c r="D406" s="4" t="s">
        <v>2177</v>
      </c>
      <c r="E406" s="314">
        <v>21504</v>
      </c>
      <c r="F406" s="4" t="s">
        <v>2171</v>
      </c>
      <c r="G406" s="4" t="s">
        <v>29</v>
      </c>
      <c r="I406" s="128" t="s">
        <v>1256</v>
      </c>
      <c r="J406" s="128" t="s">
        <v>247</v>
      </c>
      <c r="K406" s="268">
        <v>26</v>
      </c>
      <c r="L406" s="74">
        <v>1</v>
      </c>
      <c r="M406" s="74"/>
      <c r="N406" s="74"/>
    </row>
    <row r="407" spans="1:21">
      <c r="A407" s="42">
        <v>25</v>
      </c>
      <c r="B407" s="43">
        <v>2</v>
      </c>
      <c r="C407" s="43">
        <v>406</v>
      </c>
      <c r="D407" s="44" t="s">
        <v>2177</v>
      </c>
      <c r="E407" s="318">
        <v>18383</v>
      </c>
      <c r="F407" s="44" t="s">
        <v>555</v>
      </c>
      <c r="G407" s="44" t="s">
        <v>555</v>
      </c>
      <c r="H407" s="44"/>
      <c r="I407" s="153" t="s">
        <v>971</v>
      </c>
      <c r="J407" s="153" t="s">
        <v>596</v>
      </c>
      <c r="K407" s="311">
        <v>25</v>
      </c>
      <c r="L407" s="312">
        <v>1</v>
      </c>
      <c r="M407" s="312"/>
      <c r="N407" s="312" t="s">
        <v>837</v>
      </c>
      <c r="O407" s="307"/>
      <c r="P407" s="307"/>
      <c r="Q407" s="307"/>
      <c r="R407" s="308"/>
      <c r="S407" s="309"/>
      <c r="T407" s="310"/>
      <c r="U407" s="310"/>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B9723-6803-5A4E-9675-B366701C64B5}">
  <dimension ref="A1:V422"/>
  <sheetViews>
    <sheetView zoomScaleNormal="100" workbookViewId="0">
      <pane ySplit="1" topLeftCell="A365" activePane="bottomLeft" state="frozen"/>
      <selection pane="bottomLeft" activeCell="R158" sqref="R158"/>
    </sheetView>
  </sheetViews>
  <sheetFormatPr baseColWidth="10" defaultColWidth="10.83203125" defaultRowHeight="15"/>
  <cols>
    <col min="1" max="1" width="5.6640625" style="6" customWidth="1"/>
    <col min="2" max="3" width="5.1640625" style="6" customWidth="1"/>
    <col min="4" max="4" width="14.5" style="4" customWidth="1"/>
    <col min="5" max="5" width="11.6640625" style="4" customWidth="1"/>
    <col min="6" max="7" width="6.1640625" style="4" customWidth="1"/>
    <col min="8" max="9" width="5.5" style="5" customWidth="1"/>
    <col min="10" max="10" width="20.83203125" style="4" customWidth="1"/>
    <col min="11" max="11" width="23.83203125" style="4" customWidth="1"/>
    <col min="12" max="12" width="5" style="5" customWidth="1"/>
    <col min="13" max="13" width="4.6640625" style="5" customWidth="1"/>
    <col min="14" max="15" width="3.6640625" style="5" customWidth="1"/>
    <col min="16" max="16" width="4.6640625" style="3" customWidth="1"/>
    <col min="17" max="18" width="10.83203125" style="3"/>
    <col min="19" max="19" width="8.83203125" style="18" customWidth="1"/>
    <col min="20" max="20" width="5.33203125" style="53" customWidth="1"/>
    <col min="21" max="21" width="4.33203125" style="5" customWidth="1"/>
    <col min="22" max="22" width="4" style="5" customWidth="1"/>
    <col min="23" max="16384" width="10.83203125" style="3"/>
  </cols>
  <sheetData>
    <row r="1" spans="1:22" ht="34" customHeight="1" thickBot="1">
      <c r="A1" s="20" t="s">
        <v>1356</v>
      </c>
      <c r="B1" s="20" t="s">
        <v>1355</v>
      </c>
      <c r="C1" s="20" t="s">
        <v>1357</v>
      </c>
      <c r="D1" s="158" t="s">
        <v>2034</v>
      </c>
      <c r="E1" s="22" t="s">
        <v>2165</v>
      </c>
      <c r="F1" s="157" t="s">
        <v>1961</v>
      </c>
      <c r="G1" s="157" t="s">
        <v>1960</v>
      </c>
      <c r="H1" s="21" t="s">
        <v>1557</v>
      </c>
      <c r="I1" s="263" t="s">
        <v>3149</v>
      </c>
      <c r="J1" s="22" t="s">
        <v>92</v>
      </c>
      <c r="K1" s="22" t="s">
        <v>93</v>
      </c>
      <c r="L1" s="21" t="s">
        <v>228</v>
      </c>
      <c r="M1" s="21" t="s">
        <v>94</v>
      </c>
      <c r="N1" s="21" t="s">
        <v>2545</v>
      </c>
      <c r="O1" s="21" t="s">
        <v>2546</v>
      </c>
    </row>
    <row r="2" spans="1:22">
      <c r="A2" s="7">
        <v>1</v>
      </c>
      <c r="B2" s="10">
        <v>1</v>
      </c>
      <c r="C2" s="10">
        <v>1</v>
      </c>
      <c r="D2" s="4" t="s">
        <v>555</v>
      </c>
      <c r="E2" s="4">
        <v>25931</v>
      </c>
      <c r="F2" s="4" t="s">
        <v>555</v>
      </c>
      <c r="G2" s="4" t="s">
        <v>555</v>
      </c>
      <c r="H2" s="5" t="s">
        <v>3147</v>
      </c>
      <c r="J2" s="4" t="s">
        <v>3075</v>
      </c>
      <c r="K2" s="267" t="s">
        <v>596</v>
      </c>
      <c r="L2" s="32">
        <v>21</v>
      </c>
      <c r="M2" s="5">
        <v>8</v>
      </c>
      <c r="N2" s="5" t="s">
        <v>46</v>
      </c>
      <c r="R2" s="18"/>
      <c r="S2" s="53"/>
      <c r="T2" s="5"/>
      <c r="V2" s="3"/>
    </row>
    <row r="3" spans="1:22">
      <c r="A3" s="7">
        <v>1</v>
      </c>
      <c r="B3" s="10">
        <v>2</v>
      </c>
      <c r="C3" s="10">
        <v>2</v>
      </c>
      <c r="D3" s="4" t="s">
        <v>16</v>
      </c>
      <c r="E3" s="4">
        <v>27498</v>
      </c>
      <c r="F3" s="4" t="s">
        <v>555</v>
      </c>
      <c r="G3" s="4" t="s">
        <v>555</v>
      </c>
      <c r="H3" s="5" t="s">
        <v>3147</v>
      </c>
      <c r="J3" s="4" t="s">
        <v>2603</v>
      </c>
      <c r="K3" s="4" t="s">
        <v>867</v>
      </c>
      <c r="L3" s="32">
        <v>23</v>
      </c>
      <c r="M3" s="5">
        <v>1</v>
      </c>
      <c r="O3" s="5" t="s">
        <v>837</v>
      </c>
    </row>
    <row r="4" spans="1:22">
      <c r="A4" s="7">
        <v>1</v>
      </c>
      <c r="B4" s="10">
        <v>3</v>
      </c>
      <c r="C4" s="10">
        <v>3</v>
      </c>
      <c r="D4" s="4" t="s">
        <v>164</v>
      </c>
      <c r="E4" s="4">
        <v>23697</v>
      </c>
      <c r="F4" s="4" t="s">
        <v>598</v>
      </c>
      <c r="G4" s="4" t="s">
        <v>598</v>
      </c>
      <c r="H4" s="5" t="s">
        <v>3147</v>
      </c>
      <c r="J4" s="4" t="s">
        <v>165</v>
      </c>
      <c r="K4" s="4" t="s">
        <v>128</v>
      </c>
      <c r="L4" s="32">
        <v>21</v>
      </c>
      <c r="M4" s="5">
        <v>8</v>
      </c>
      <c r="N4" s="5" t="s">
        <v>837</v>
      </c>
    </row>
    <row r="5" spans="1:22">
      <c r="A5" s="7">
        <v>1</v>
      </c>
      <c r="B5" s="10">
        <v>4</v>
      </c>
      <c r="C5" s="10">
        <v>4</v>
      </c>
      <c r="D5" s="4" t="s">
        <v>2814</v>
      </c>
      <c r="E5" s="4">
        <v>26288</v>
      </c>
      <c r="F5" s="4" t="s">
        <v>17</v>
      </c>
      <c r="G5" s="4" t="s">
        <v>17</v>
      </c>
      <c r="H5" s="32" t="s">
        <v>3147</v>
      </c>
      <c r="I5" s="32"/>
      <c r="J5" s="4" t="s">
        <v>3087</v>
      </c>
      <c r="K5" s="4" t="s">
        <v>3088</v>
      </c>
      <c r="L5" s="5">
        <v>24</v>
      </c>
      <c r="M5" s="32">
        <v>2</v>
      </c>
      <c r="N5" s="32" t="s">
        <v>838</v>
      </c>
      <c r="O5" s="32"/>
    </row>
    <row r="6" spans="1:22">
      <c r="A6" s="7">
        <v>1</v>
      </c>
      <c r="B6" s="10">
        <v>5</v>
      </c>
      <c r="C6" s="10">
        <v>5</v>
      </c>
      <c r="D6" s="4" t="s">
        <v>15</v>
      </c>
      <c r="E6" s="4">
        <v>8700</v>
      </c>
      <c r="F6" s="4" t="s">
        <v>614</v>
      </c>
      <c r="G6" s="4" t="s">
        <v>614</v>
      </c>
      <c r="H6" s="5" t="s">
        <v>3147</v>
      </c>
      <c r="J6" s="4" t="s">
        <v>266</v>
      </c>
      <c r="K6" s="4" t="s">
        <v>564</v>
      </c>
      <c r="L6" s="32">
        <v>39</v>
      </c>
      <c r="M6" s="5">
        <v>1</v>
      </c>
      <c r="O6" s="5" t="s">
        <v>837</v>
      </c>
    </row>
    <row r="7" spans="1:22">
      <c r="A7" s="7">
        <v>1</v>
      </c>
      <c r="B7" s="10">
        <v>6</v>
      </c>
      <c r="C7" s="10">
        <v>6</v>
      </c>
      <c r="D7" s="4" t="s">
        <v>2170</v>
      </c>
      <c r="E7" s="4">
        <v>25764</v>
      </c>
      <c r="F7" s="4" t="s">
        <v>2170</v>
      </c>
      <c r="G7" s="4" t="s">
        <v>2170</v>
      </c>
      <c r="H7" s="5" t="s">
        <v>3147</v>
      </c>
      <c r="J7" s="4" t="s">
        <v>3069</v>
      </c>
      <c r="K7" s="4" t="s">
        <v>137</v>
      </c>
      <c r="L7" s="32">
        <v>22</v>
      </c>
      <c r="M7" s="5">
        <v>6</v>
      </c>
      <c r="N7" s="5" t="s">
        <v>837</v>
      </c>
    </row>
    <row r="8" spans="1:22">
      <c r="A8" s="7">
        <v>1</v>
      </c>
      <c r="B8" s="10">
        <v>7</v>
      </c>
      <c r="C8" s="10">
        <v>7</v>
      </c>
      <c r="D8" s="4" t="s">
        <v>563</v>
      </c>
      <c r="E8" s="4">
        <v>25976</v>
      </c>
      <c r="F8" s="4" t="s">
        <v>239</v>
      </c>
      <c r="G8" s="4" t="s">
        <v>239</v>
      </c>
      <c r="H8" s="5" t="s">
        <v>3147</v>
      </c>
      <c r="J8" s="4" t="s">
        <v>318</v>
      </c>
      <c r="K8" s="4" t="s">
        <v>805</v>
      </c>
      <c r="L8" s="32">
        <v>21</v>
      </c>
      <c r="M8" s="5">
        <v>8</v>
      </c>
      <c r="N8" s="5" t="s">
        <v>46</v>
      </c>
    </row>
    <row r="9" spans="1:22">
      <c r="A9" s="7">
        <v>1</v>
      </c>
      <c r="B9" s="10">
        <v>8</v>
      </c>
      <c r="C9" s="10">
        <v>8</v>
      </c>
      <c r="D9" s="4" t="s">
        <v>13</v>
      </c>
      <c r="E9" s="4">
        <v>24610</v>
      </c>
      <c r="F9" s="4" t="s">
        <v>213</v>
      </c>
      <c r="G9" s="4" t="s">
        <v>213</v>
      </c>
      <c r="H9" s="5" t="s">
        <v>3147</v>
      </c>
      <c r="J9" s="4" t="s">
        <v>3043</v>
      </c>
      <c r="K9" s="4" t="s">
        <v>56</v>
      </c>
      <c r="L9" s="32">
        <v>24</v>
      </c>
      <c r="M9" s="5">
        <v>7</v>
      </c>
      <c r="N9" s="5" t="s">
        <v>46</v>
      </c>
    </row>
    <row r="10" spans="1:22">
      <c r="A10" s="7">
        <v>1</v>
      </c>
      <c r="B10" s="10">
        <v>9</v>
      </c>
      <c r="C10" s="10">
        <v>9</v>
      </c>
      <c r="D10" s="4" t="s">
        <v>276</v>
      </c>
      <c r="E10" s="4">
        <v>25878</v>
      </c>
      <c r="F10" s="4" t="s">
        <v>45</v>
      </c>
      <c r="G10" s="4" t="s">
        <v>1121</v>
      </c>
      <c r="J10" s="4" t="s">
        <v>1654</v>
      </c>
      <c r="K10" s="4" t="s">
        <v>41</v>
      </c>
      <c r="L10" s="32">
        <v>21</v>
      </c>
      <c r="M10" s="5">
        <v>7</v>
      </c>
      <c r="N10" s="5" t="s">
        <v>46</v>
      </c>
    </row>
    <row r="11" spans="1:22">
      <c r="A11" s="7">
        <v>1</v>
      </c>
      <c r="B11" s="10">
        <v>10</v>
      </c>
      <c r="C11" s="10">
        <v>10</v>
      </c>
      <c r="D11" s="4" t="s">
        <v>18</v>
      </c>
      <c r="E11" s="4">
        <v>21636</v>
      </c>
      <c r="F11" s="4" t="s">
        <v>614</v>
      </c>
      <c r="G11" s="4" t="s">
        <v>614</v>
      </c>
      <c r="H11" s="5" t="s">
        <v>3147</v>
      </c>
      <c r="J11" s="4" t="s">
        <v>119</v>
      </c>
      <c r="K11" s="4" t="s">
        <v>560</v>
      </c>
      <c r="L11" s="32">
        <v>24</v>
      </c>
      <c r="M11" s="5">
        <v>6</v>
      </c>
      <c r="N11" s="5" t="s">
        <v>837</v>
      </c>
    </row>
    <row r="12" spans="1:22">
      <c r="A12" s="7">
        <v>1</v>
      </c>
      <c r="B12" s="10">
        <v>11</v>
      </c>
      <c r="C12" s="10">
        <v>11</v>
      </c>
      <c r="D12" s="4" t="s">
        <v>2819</v>
      </c>
      <c r="E12" s="4">
        <v>26289</v>
      </c>
      <c r="F12" s="4" t="s">
        <v>17</v>
      </c>
      <c r="G12" s="4" t="s">
        <v>17</v>
      </c>
      <c r="J12" s="4" t="s">
        <v>3089</v>
      </c>
      <c r="K12" s="4" t="s">
        <v>3090</v>
      </c>
      <c r="L12" s="32">
        <v>21</v>
      </c>
      <c r="M12" s="5">
        <v>5</v>
      </c>
      <c r="N12" s="5" t="s">
        <v>46</v>
      </c>
    </row>
    <row r="13" spans="1:22">
      <c r="A13" s="7">
        <v>1</v>
      </c>
      <c r="B13" s="10">
        <v>12</v>
      </c>
      <c r="C13" s="10">
        <v>12</v>
      </c>
      <c r="D13" s="4" t="s">
        <v>14</v>
      </c>
      <c r="E13" s="4">
        <v>21711</v>
      </c>
      <c r="F13" s="4" t="s">
        <v>438</v>
      </c>
      <c r="G13" s="4" t="s">
        <v>438</v>
      </c>
      <c r="H13" s="123" t="s">
        <v>3147</v>
      </c>
      <c r="I13" s="123"/>
      <c r="J13" s="128" t="s">
        <v>566</v>
      </c>
      <c r="K13" s="129" t="s">
        <v>2593</v>
      </c>
      <c r="L13" s="130">
        <v>23</v>
      </c>
      <c r="M13" s="124">
        <v>6</v>
      </c>
      <c r="N13" s="124" t="s">
        <v>46</v>
      </c>
      <c r="O13" s="124"/>
    </row>
    <row r="14" spans="1:22">
      <c r="A14" s="7">
        <v>1</v>
      </c>
      <c r="B14" s="10">
        <v>13</v>
      </c>
      <c r="C14" s="10">
        <v>13</v>
      </c>
      <c r="D14" s="4" t="s">
        <v>239</v>
      </c>
      <c r="E14" s="4">
        <v>24679</v>
      </c>
      <c r="F14" s="4" t="s">
        <v>276</v>
      </c>
      <c r="G14" s="4" t="s">
        <v>276</v>
      </c>
      <c r="H14" s="264" t="s">
        <v>3147</v>
      </c>
      <c r="I14" s="264"/>
      <c r="J14" s="128" t="s">
        <v>1196</v>
      </c>
      <c r="K14" s="129" t="s">
        <v>150</v>
      </c>
      <c r="L14" s="268">
        <v>25</v>
      </c>
      <c r="M14" s="74">
        <v>4</v>
      </c>
      <c r="N14" s="74" t="s">
        <v>46</v>
      </c>
      <c r="O14" s="74"/>
    </row>
    <row r="15" spans="1:22">
      <c r="A15" s="7">
        <v>1</v>
      </c>
      <c r="B15" s="10">
        <v>14</v>
      </c>
      <c r="C15" s="10">
        <v>14</v>
      </c>
      <c r="D15" s="4" t="s">
        <v>29</v>
      </c>
      <c r="E15" s="4">
        <v>22182</v>
      </c>
      <c r="F15" s="4" t="s">
        <v>188</v>
      </c>
      <c r="G15" s="4" t="s">
        <v>188</v>
      </c>
      <c r="H15" s="264" t="s">
        <v>3147</v>
      </c>
      <c r="I15" s="264"/>
      <c r="J15" s="128" t="s">
        <v>318</v>
      </c>
      <c r="K15" s="129" t="s">
        <v>163</v>
      </c>
      <c r="L15" s="268">
        <v>22</v>
      </c>
      <c r="M15" s="74">
        <v>1</v>
      </c>
      <c r="N15" s="74"/>
      <c r="O15" s="74" t="s">
        <v>837</v>
      </c>
    </row>
    <row r="16" spans="1:22">
      <c r="A16" s="7">
        <v>1</v>
      </c>
      <c r="B16" s="10">
        <v>15</v>
      </c>
      <c r="C16" s="10">
        <v>15</v>
      </c>
      <c r="D16" s="4" t="s">
        <v>17</v>
      </c>
      <c r="E16" s="4">
        <v>20666</v>
      </c>
      <c r="F16" s="4" t="s">
        <v>17</v>
      </c>
      <c r="G16" s="4" t="s">
        <v>17</v>
      </c>
      <c r="H16" s="264" t="s">
        <v>3147</v>
      </c>
      <c r="I16" s="264"/>
      <c r="J16" s="128" t="s">
        <v>2951</v>
      </c>
      <c r="K16" s="129" t="s">
        <v>285</v>
      </c>
      <c r="L16" s="268">
        <v>27</v>
      </c>
      <c r="M16" s="74">
        <v>1</v>
      </c>
      <c r="N16" s="74"/>
      <c r="O16" s="74" t="s">
        <v>837</v>
      </c>
    </row>
    <row r="17" spans="1:15">
      <c r="A17" s="7">
        <v>1</v>
      </c>
      <c r="B17" s="10">
        <v>16</v>
      </c>
      <c r="C17" s="10">
        <v>16</v>
      </c>
      <c r="D17" s="4" t="s">
        <v>2177</v>
      </c>
      <c r="E17" s="4">
        <v>21707</v>
      </c>
      <c r="F17" s="4" t="s">
        <v>16</v>
      </c>
      <c r="G17" s="4" t="s">
        <v>16</v>
      </c>
      <c r="H17" s="264" t="s">
        <v>3147</v>
      </c>
      <c r="I17" s="264"/>
      <c r="J17" s="128" t="s">
        <v>182</v>
      </c>
      <c r="K17" s="129" t="s">
        <v>2981</v>
      </c>
      <c r="L17" s="268">
        <v>23</v>
      </c>
      <c r="M17" s="74">
        <v>9</v>
      </c>
      <c r="N17" s="74" t="s">
        <v>838</v>
      </c>
      <c r="O17" s="74"/>
    </row>
    <row r="18" spans="1:15">
      <c r="A18" s="7">
        <v>1</v>
      </c>
      <c r="B18" s="10">
        <v>17</v>
      </c>
      <c r="C18" s="10">
        <v>17</v>
      </c>
      <c r="D18" s="4" t="s">
        <v>470</v>
      </c>
      <c r="E18" s="4">
        <v>27676</v>
      </c>
      <c r="F18" s="4" t="s">
        <v>2170</v>
      </c>
      <c r="G18" s="4" t="s">
        <v>2170</v>
      </c>
      <c r="H18" s="264" t="s">
        <v>3147</v>
      </c>
      <c r="I18" s="264"/>
      <c r="J18" s="128" t="s">
        <v>3110</v>
      </c>
      <c r="K18" s="129" t="s">
        <v>3111</v>
      </c>
      <c r="L18" s="268">
        <v>24</v>
      </c>
      <c r="M18" s="74">
        <v>3</v>
      </c>
      <c r="N18" s="74" t="s">
        <v>46</v>
      </c>
      <c r="O18" s="74"/>
    </row>
    <row r="19" spans="1:15">
      <c r="A19" s="7">
        <v>1</v>
      </c>
      <c r="B19" s="10">
        <v>18</v>
      </c>
      <c r="C19" s="10">
        <v>18</v>
      </c>
      <c r="D19" s="4" t="s">
        <v>2818</v>
      </c>
      <c r="E19" s="4">
        <v>27465</v>
      </c>
      <c r="F19" s="4" t="s">
        <v>239</v>
      </c>
      <c r="G19" s="4" t="s">
        <v>239</v>
      </c>
      <c r="H19" s="264" t="s">
        <v>3147</v>
      </c>
      <c r="I19" s="264"/>
      <c r="J19" s="128" t="s">
        <v>3100</v>
      </c>
      <c r="K19" s="129" t="s">
        <v>867</v>
      </c>
      <c r="L19" s="268">
        <v>22</v>
      </c>
      <c r="M19" s="74">
        <v>3</v>
      </c>
      <c r="N19" s="74" t="s">
        <v>837</v>
      </c>
      <c r="O19" s="74"/>
    </row>
    <row r="20" spans="1:15">
      <c r="A20" s="7">
        <v>1</v>
      </c>
      <c r="B20" s="10">
        <v>19</v>
      </c>
      <c r="C20" s="10">
        <v>19</v>
      </c>
      <c r="D20" s="4" t="s">
        <v>188</v>
      </c>
      <c r="E20" s="4">
        <v>11423</v>
      </c>
      <c r="F20" s="4" t="s">
        <v>276</v>
      </c>
      <c r="G20" s="4" t="s">
        <v>276</v>
      </c>
      <c r="H20" s="264" t="s">
        <v>3147</v>
      </c>
      <c r="I20" s="264"/>
      <c r="J20" s="128" t="s">
        <v>730</v>
      </c>
      <c r="K20" s="129" t="s">
        <v>565</v>
      </c>
      <c r="L20" s="268">
        <v>33</v>
      </c>
      <c r="M20" s="74">
        <v>1</v>
      </c>
      <c r="N20" s="74"/>
      <c r="O20" s="74" t="s">
        <v>46</v>
      </c>
    </row>
    <row r="21" spans="1:15">
      <c r="A21" s="11">
        <v>1</v>
      </c>
      <c r="B21" s="12">
        <v>20</v>
      </c>
      <c r="C21" s="12">
        <v>20</v>
      </c>
      <c r="D21" s="13" t="s">
        <v>567</v>
      </c>
      <c r="E21" s="13">
        <v>21029</v>
      </c>
      <c r="F21" s="13" t="s">
        <v>567</v>
      </c>
      <c r="G21" s="13" t="s">
        <v>567</v>
      </c>
      <c r="H21" s="265" t="s">
        <v>3147</v>
      </c>
      <c r="I21" s="265"/>
      <c r="J21" s="137" t="s">
        <v>2522</v>
      </c>
      <c r="K21" s="138" t="s">
        <v>2958</v>
      </c>
      <c r="L21" s="269">
        <v>24</v>
      </c>
      <c r="M21" s="78">
        <v>1</v>
      </c>
      <c r="N21" s="78"/>
      <c r="O21" s="78" t="s">
        <v>837</v>
      </c>
    </row>
    <row r="22" spans="1:15">
      <c r="A22" s="99" t="s">
        <v>2817</v>
      </c>
      <c r="B22" s="100">
        <v>1</v>
      </c>
      <c r="C22" s="100">
        <v>21</v>
      </c>
      <c r="D22" s="49" t="s">
        <v>598</v>
      </c>
      <c r="E22" s="49">
        <v>17734</v>
      </c>
      <c r="F22" s="49" t="s">
        <v>15</v>
      </c>
      <c r="G22" s="49" t="s">
        <v>15</v>
      </c>
      <c r="H22" s="266" t="s">
        <v>3147</v>
      </c>
      <c r="I22" s="266"/>
      <c r="J22" s="272" t="s">
        <v>587</v>
      </c>
      <c r="K22" s="273" t="s">
        <v>236</v>
      </c>
      <c r="L22" s="270">
        <v>27</v>
      </c>
      <c r="M22" s="205">
        <v>1</v>
      </c>
      <c r="N22" s="205"/>
      <c r="O22" s="205" t="s">
        <v>837</v>
      </c>
    </row>
    <row r="23" spans="1:15">
      <c r="A23" s="7" t="s">
        <v>2817</v>
      </c>
      <c r="B23" s="10">
        <v>2</v>
      </c>
      <c r="C23" s="10">
        <v>22</v>
      </c>
      <c r="D23" s="4" t="s">
        <v>15</v>
      </c>
      <c r="E23" s="4">
        <v>20538</v>
      </c>
      <c r="F23" s="4" t="s">
        <v>567</v>
      </c>
      <c r="G23" s="4" t="s">
        <v>567</v>
      </c>
      <c r="H23" s="264" t="s">
        <v>3147</v>
      </c>
      <c r="I23" s="264"/>
      <c r="J23" s="128" t="s">
        <v>2942</v>
      </c>
      <c r="K23" s="129" t="s">
        <v>565</v>
      </c>
      <c r="L23" s="268">
        <v>24</v>
      </c>
      <c r="M23" s="74">
        <v>3</v>
      </c>
      <c r="N23" s="74" t="s">
        <v>837</v>
      </c>
      <c r="O23" s="74"/>
    </row>
    <row r="24" spans="1:15">
      <c r="A24" s="7" t="s">
        <v>2817</v>
      </c>
      <c r="B24" s="10">
        <v>3</v>
      </c>
      <c r="C24" s="10">
        <v>23</v>
      </c>
      <c r="D24" s="4" t="s">
        <v>2170</v>
      </c>
      <c r="E24" s="4">
        <v>26378</v>
      </c>
      <c r="F24" s="4" t="s">
        <v>188</v>
      </c>
      <c r="G24" s="4" t="s">
        <v>188</v>
      </c>
      <c r="H24" s="264" t="s">
        <v>3147</v>
      </c>
      <c r="I24" s="264"/>
      <c r="J24" s="128" t="s">
        <v>3098</v>
      </c>
      <c r="K24" s="129" t="s">
        <v>220</v>
      </c>
      <c r="L24" s="268">
        <v>24</v>
      </c>
      <c r="M24" s="74">
        <v>1</v>
      </c>
      <c r="N24" s="74"/>
      <c r="O24" s="74" t="s">
        <v>46</v>
      </c>
    </row>
    <row r="25" spans="1:15">
      <c r="A25" s="7" t="s">
        <v>2817</v>
      </c>
      <c r="B25" s="10">
        <v>4</v>
      </c>
      <c r="C25" s="10">
        <v>24</v>
      </c>
      <c r="D25" s="4" t="s">
        <v>18</v>
      </c>
      <c r="E25" s="4">
        <v>26294</v>
      </c>
      <c r="F25" s="4" t="s">
        <v>13</v>
      </c>
      <c r="G25" s="4" t="s">
        <v>13</v>
      </c>
      <c r="H25" s="264" t="s">
        <v>3147</v>
      </c>
      <c r="I25" s="264"/>
      <c r="J25" s="128" t="s">
        <v>3091</v>
      </c>
      <c r="K25" s="129" t="s">
        <v>3092</v>
      </c>
      <c r="L25" s="268">
        <v>24</v>
      </c>
      <c r="M25" s="74">
        <v>6</v>
      </c>
      <c r="N25" s="74" t="s">
        <v>46</v>
      </c>
      <c r="O25" s="74"/>
    </row>
    <row r="26" spans="1:15">
      <c r="A26" s="7" t="s">
        <v>2817</v>
      </c>
      <c r="B26" s="10">
        <v>5</v>
      </c>
      <c r="C26" s="10">
        <v>25</v>
      </c>
      <c r="D26" s="4" t="s">
        <v>609</v>
      </c>
      <c r="E26" s="4">
        <v>25436</v>
      </c>
      <c r="F26" s="4" t="s">
        <v>598</v>
      </c>
      <c r="G26" s="4" t="s">
        <v>598</v>
      </c>
      <c r="H26" s="264" t="s">
        <v>3147</v>
      </c>
      <c r="I26" s="264"/>
      <c r="J26" s="128" t="s">
        <v>823</v>
      </c>
      <c r="K26" s="129" t="s">
        <v>112</v>
      </c>
      <c r="L26" s="268">
        <v>24</v>
      </c>
      <c r="M26" s="74">
        <v>1</v>
      </c>
      <c r="N26" s="74"/>
      <c r="O26" s="74" t="s">
        <v>837</v>
      </c>
    </row>
    <row r="27" spans="1:15">
      <c r="A27" s="11" t="s">
        <v>2817</v>
      </c>
      <c r="B27" s="12">
        <v>6</v>
      </c>
      <c r="C27" s="12">
        <v>26</v>
      </c>
      <c r="D27" s="13" t="s">
        <v>567</v>
      </c>
      <c r="E27" s="13">
        <v>14366</v>
      </c>
      <c r="F27" s="13" t="s">
        <v>2171</v>
      </c>
      <c r="G27" s="13" t="s">
        <v>29</v>
      </c>
      <c r="H27" s="265" t="s">
        <v>3147</v>
      </c>
      <c r="I27" s="265"/>
      <c r="J27" s="137" t="s">
        <v>2841</v>
      </c>
      <c r="K27" s="138" t="s">
        <v>554</v>
      </c>
      <c r="L27" s="269">
        <v>30</v>
      </c>
      <c r="M27" s="78">
        <v>3</v>
      </c>
      <c r="N27" s="78" t="s">
        <v>837</v>
      </c>
      <c r="O27" s="78"/>
    </row>
    <row r="28" spans="1:15">
      <c r="A28" s="7">
        <v>2</v>
      </c>
      <c r="B28" s="10">
        <v>1</v>
      </c>
      <c r="C28" s="10">
        <v>27</v>
      </c>
      <c r="D28" s="4" t="s">
        <v>555</v>
      </c>
      <c r="E28" s="4">
        <v>6902</v>
      </c>
      <c r="F28" s="4" t="s">
        <v>14</v>
      </c>
      <c r="G28" s="4" t="s">
        <v>14</v>
      </c>
      <c r="H28" s="264" t="s">
        <v>3147</v>
      </c>
      <c r="I28" s="264"/>
      <c r="J28" s="128" t="s">
        <v>525</v>
      </c>
      <c r="K28" s="129" t="s">
        <v>297</v>
      </c>
      <c r="L28" s="268">
        <v>31</v>
      </c>
      <c r="M28" s="74">
        <v>1</v>
      </c>
      <c r="N28" s="74"/>
      <c r="O28" s="74" t="s">
        <v>46</v>
      </c>
    </row>
    <row r="29" spans="1:15">
      <c r="A29" s="7">
        <v>2</v>
      </c>
      <c r="B29" s="10">
        <v>2</v>
      </c>
      <c r="C29" s="10">
        <v>28</v>
      </c>
      <c r="D29" s="4" t="s">
        <v>16</v>
      </c>
      <c r="E29" s="4">
        <v>19858</v>
      </c>
      <c r="F29" s="4" t="s">
        <v>18</v>
      </c>
      <c r="G29" s="4" t="s">
        <v>18</v>
      </c>
      <c r="H29" s="264" t="s">
        <v>3147</v>
      </c>
      <c r="I29" s="264"/>
      <c r="J29" s="128" t="s">
        <v>1252</v>
      </c>
      <c r="K29" s="129" t="s">
        <v>589</v>
      </c>
      <c r="L29" s="268">
        <v>25</v>
      </c>
      <c r="M29" s="74">
        <v>4</v>
      </c>
      <c r="N29" s="74" t="s">
        <v>838</v>
      </c>
      <c r="O29" s="74"/>
    </row>
    <row r="30" spans="1:15">
      <c r="A30" s="7">
        <v>2</v>
      </c>
      <c r="B30" s="10">
        <v>3</v>
      </c>
      <c r="C30" s="10">
        <v>29</v>
      </c>
      <c r="D30" s="4" t="s">
        <v>164</v>
      </c>
      <c r="E30" s="4">
        <v>18138</v>
      </c>
      <c r="F30" s="4" t="s">
        <v>276</v>
      </c>
      <c r="G30" s="4" t="s">
        <v>276</v>
      </c>
      <c r="H30" s="264" t="s">
        <v>3147</v>
      </c>
      <c r="I30" s="264"/>
      <c r="J30" s="128" t="s">
        <v>1131</v>
      </c>
      <c r="K30" s="129" t="s">
        <v>549</v>
      </c>
      <c r="L30" s="268">
        <v>27</v>
      </c>
      <c r="M30" s="74">
        <v>1</v>
      </c>
      <c r="N30" s="74"/>
      <c r="O30" s="74" t="s">
        <v>837</v>
      </c>
    </row>
    <row r="31" spans="1:15">
      <c r="A31" s="7">
        <v>2</v>
      </c>
      <c r="B31" s="10">
        <v>4</v>
      </c>
      <c r="C31" s="10">
        <v>30</v>
      </c>
      <c r="D31" s="4" t="s">
        <v>3138</v>
      </c>
      <c r="E31" s="4">
        <v>10028</v>
      </c>
      <c r="F31" s="4" t="s">
        <v>2178</v>
      </c>
      <c r="G31" s="4" t="s">
        <v>2178</v>
      </c>
      <c r="H31" s="264" t="s">
        <v>3147</v>
      </c>
      <c r="I31" s="264"/>
      <c r="J31" s="128" t="s">
        <v>2831</v>
      </c>
      <c r="K31" s="129" t="s">
        <v>331</v>
      </c>
      <c r="L31" s="268">
        <v>30</v>
      </c>
      <c r="M31" s="74">
        <v>2</v>
      </c>
      <c r="N31" s="74" t="s">
        <v>837</v>
      </c>
      <c r="O31" s="74"/>
    </row>
    <row r="32" spans="1:15">
      <c r="A32" s="7">
        <v>2</v>
      </c>
      <c r="B32" s="10">
        <v>5</v>
      </c>
      <c r="C32" s="10">
        <v>31</v>
      </c>
      <c r="D32" s="4" t="s">
        <v>15</v>
      </c>
      <c r="E32" s="4">
        <v>27506</v>
      </c>
      <c r="F32" s="4" t="s">
        <v>2172</v>
      </c>
      <c r="G32" s="4" t="s">
        <v>2172</v>
      </c>
      <c r="H32" s="264" t="s">
        <v>3147</v>
      </c>
      <c r="I32" s="264"/>
      <c r="J32" s="128" t="s">
        <v>1766</v>
      </c>
      <c r="K32" s="129" t="s">
        <v>2534</v>
      </c>
      <c r="L32" s="268">
        <v>26</v>
      </c>
      <c r="M32" s="74">
        <v>6</v>
      </c>
      <c r="N32" s="74" t="s">
        <v>837</v>
      </c>
      <c r="O32" s="74"/>
    </row>
    <row r="33" spans="1:15">
      <c r="A33" s="7">
        <v>2</v>
      </c>
      <c r="B33" s="10">
        <v>6</v>
      </c>
      <c r="C33" s="10">
        <v>32</v>
      </c>
      <c r="D33" s="4" t="s">
        <v>3139</v>
      </c>
      <c r="E33" s="4">
        <v>26031</v>
      </c>
      <c r="F33" s="4" t="s">
        <v>555</v>
      </c>
      <c r="G33" s="4" t="s">
        <v>555</v>
      </c>
      <c r="H33" s="264" t="s">
        <v>3147</v>
      </c>
      <c r="I33" s="264"/>
      <c r="J33" s="128" t="s">
        <v>3078</v>
      </c>
      <c r="K33" s="129" t="s">
        <v>2526</v>
      </c>
      <c r="L33" s="268">
        <v>21</v>
      </c>
      <c r="M33" s="74">
        <v>4</v>
      </c>
      <c r="N33" s="74" t="s">
        <v>837</v>
      </c>
      <c r="O33" s="74"/>
    </row>
    <row r="34" spans="1:15">
      <c r="A34" s="7">
        <v>2</v>
      </c>
      <c r="B34" s="10">
        <v>7</v>
      </c>
      <c r="C34" s="10">
        <v>33</v>
      </c>
      <c r="D34" s="4" t="s">
        <v>563</v>
      </c>
      <c r="E34" s="4">
        <v>30116</v>
      </c>
      <c r="F34" s="4" t="s">
        <v>129</v>
      </c>
      <c r="G34" s="4" t="s">
        <v>129</v>
      </c>
      <c r="H34" s="264" t="s">
        <v>3147</v>
      </c>
      <c r="I34" s="264"/>
      <c r="J34" s="128" t="s">
        <v>187</v>
      </c>
      <c r="K34" s="129" t="s">
        <v>3141</v>
      </c>
      <c r="L34" s="268">
        <v>28</v>
      </c>
      <c r="M34" s="74">
        <v>9</v>
      </c>
      <c r="N34" s="74" t="s">
        <v>837</v>
      </c>
      <c r="O34" s="74"/>
    </row>
    <row r="35" spans="1:15">
      <c r="A35" s="7">
        <v>2</v>
      </c>
      <c r="B35" s="10">
        <v>8</v>
      </c>
      <c r="C35" s="10">
        <v>34</v>
      </c>
      <c r="D35" s="4" t="s">
        <v>13</v>
      </c>
      <c r="E35" s="4">
        <v>11861</v>
      </c>
      <c r="F35" s="4" t="s">
        <v>2178</v>
      </c>
      <c r="G35" s="4" t="s">
        <v>2178</v>
      </c>
      <c r="H35" s="264" t="s">
        <v>3147</v>
      </c>
      <c r="I35" s="264"/>
      <c r="J35" s="128" t="s">
        <v>613</v>
      </c>
      <c r="K35" s="129" t="s">
        <v>523</v>
      </c>
      <c r="L35" s="268">
        <v>30</v>
      </c>
      <c r="M35" s="74">
        <v>1</v>
      </c>
      <c r="N35" s="74"/>
      <c r="O35" s="74" t="s">
        <v>837</v>
      </c>
    </row>
    <row r="36" spans="1:15">
      <c r="A36" s="7">
        <v>2</v>
      </c>
      <c r="B36" s="10">
        <v>9</v>
      </c>
      <c r="C36" s="10">
        <v>35</v>
      </c>
      <c r="D36" s="4" t="s">
        <v>276</v>
      </c>
      <c r="E36" s="4">
        <v>20373</v>
      </c>
      <c r="F36" s="4" t="s">
        <v>598</v>
      </c>
      <c r="G36" s="4" t="s">
        <v>598</v>
      </c>
      <c r="H36" s="264" t="s">
        <v>3147</v>
      </c>
      <c r="I36" s="264"/>
      <c r="J36" s="128" t="s">
        <v>928</v>
      </c>
      <c r="K36" s="129" t="s">
        <v>621</v>
      </c>
      <c r="L36" s="268">
        <v>23</v>
      </c>
      <c r="M36" s="74">
        <v>1</v>
      </c>
      <c r="N36" s="74"/>
      <c r="O36" s="74" t="s">
        <v>837</v>
      </c>
    </row>
    <row r="37" spans="1:15">
      <c r="A37" s="7">
        <v>2</v>
      </c>
      <c r="B37" s="10">
        <v>10</v>
      </c>
      <c r="C37" s="10">
        <v>36</v>
      </c>
      <c r="D37" s="4" t="s">
        <v>18</v>
      </c>
      <c r="E37" s="4">
        <v>27468</v>
      </c>
      <c r="F37" s="4" t="s">
        <v>18</v>
      </c>
      <c r="G37" s="4" t="s">
        <v>18</v>
      </c>
      <c r="H37" s="264" t="s">
        <v>3147</v>
      </c>
      <c r="I37" s="264"/>
      <c r="J37" s="128" t="s">
        <v>2530</v>
      </c>
      <c r="K37" s="129" t="s">
        <v>2531</v>
      </c>
      <c r="L37" s="268">
        <v>22</v>
      </c>
      <c r="M37" s="74">
        <v>1</v>
      </c>
      <c r="N37" s="74"/>
      <c r="O37" s="74" t="s">
        <v>46</v>
      </c>
    </row>
    <row r="38" spans="1:15">
      <c r="A38" s="7">
        <v>2</v>
      </c>
      <c r="B38" s="10">
        <v>11</v>
      </c>
      <c r="C38" s="10">
        <v>37</v>
      </c>
      <c r="D38" s="4" t="s">
        <v>2819</v>
      </c>
      <c r="E38" s="4">
        <v>22810</v>
      </c>
      <c r="F38" s="4" t="s">
        <v>438</v>
      </c>
      <c r="G38" s="4" t="s">
        <v>438</v>
      </c>
      <c r="H38" s="264" t="s">
        <v>3147</v>
      </c>
      <c r="I38" s="264"/>
      <c r="J38" s="128" t="s">
        <v>626</v>
      </c>
      <c r="K38" s="129" t="s">
        <v>2600</v>
      </c>
      <c r="L38" s="268">
        <v>22</v>
      </c>
      <c r="M38" s="74">
        <v>1</v>
      </c>
      <c r="N38" s="74"/>
      <c r="O38" s="74" t="s">
        <v>837</v>
      </c>
    </row>
    <row r="39" spans="1:15">
      <c r="A39" s="7">
        <v>2</v>
      </c>
      <c r="B39" s="10">
        <v>12</v>
      </c>
      <c r="C39" s="10">
        <v>38</v>
      </c>
      <c r="D39" s="4" t="s">
        <v>14</v>
      </c>
      <c r="E39" s="4">
        <v>25768</v>
      </c>
      <c r="F39" s="4" t="s">
        <v>29</v>
      </c>
      <c r="G39" s="4" t="s">
        <v>29</v>
      </c>
      <c r="H39" s="264" t="s">
        <v>3147</v>
      </c>
      <c r="I39" s="264"/>
      <c r="J39" s="128" t="s">
        <v>3070</v>
      </c>
      <c r="K39" s="129" t="s">
        <v>270</v>
      </c>
      <c r="L39" s="268">
        <v>21</v>
      </c>
      <c r="M39" s="74">
        <v>6</v>
      </c>
      <c r="N39" s="74" t="s">
        <v>46</v>
      </c>
      <c r="O39" s="74"/>
    </row>
    <row r="40" spans="1:15">
      <c r="A40" s="7">
        <v>2</v>
      </c>
      <c r="B40" s="10">
        <v>13</v>
      </c>
      <c r="C40" s="10">
        <v>39</v>
      </c>
      <c r="D40" s="4" t="s">
        <v>239</v>
      </c>
      <c r="E40" s="4">
        <v>22197</v>
      </c>
      <c r="F40" s="4" t="s">
        <v>2170</v>
      </c>
      <c r="G40" s="4" t="s">
        <v>2170</v>
      </c>
      <c r="H40" s="264" t="s">
        <v>3147</v>
      </c>
      <c r="I40" s="264"/>
      <c r="J40" s="128" t="s">
        <v>2994</v>
      </c>
      <c r="K40" s="129" t="s">
        <v>2995</v>
      </c>
      <c r="L40" s="268">
        <v>23</v>
      </c>
      <c r="M40" s="74">
        <v>2</v>
      </c>
      <c r="N40" s="74" t="s">
        <v>46</v>
      </c>
      <c r="O40" s="74"/>
    </row>
    <row r="41" spans="1:15">
      <c r="A41" s="7">
        <v>2</v>
      </c>
      <c r="B41" s="10">
        <v>14</v>
      </c>
      <c r="C41" s="10">
        <v>40</v>
      </c>
      <c r="D41" s="4" t="s">
        <v>29</v>
      </c>
      <c r="E41" s="4">
        <v>26121</v>
      </c>
      <c r="F41" s="4" t="s">
        <v>345</v>
      </c>
      <c r="G41" s="4" t="s">
        <v>345</v>
      </c>
      <c r="H41" s="264"/>
      <c r="I41" s="264"/>
      <c r="J41" s="128" t="s">
        <v>484</v>
      </c>
      <c r="K41" s="129" t="s">
        <v>585</v>
      </c>
      <c r="L41" s="268">
        <v>20</v>
      </c>
      <c r="M41" s="74">
        <v>2</v>
      </c>
      <c r="N41" s="74" t="s">
        <v>837</v>
      </c>
      <c r="O41" s="74"/>
    </row>
    <row r="42" spans="1:15">
      <c r="A42" s="7">
        <v>2</v>
      </c>
      <c r="B42" s="10">
        <v>15</v>
      </c>
      <c r="C42" s="10">
        <v>41</v>
      </c>
      <c r="D42" s="4" t="s">
        <v>17</v>
      </c>
      <c r="E42" s="4">
        <v>8709</v>
      </c>
      <c r="F42" s="4" t="s">
        <v>164</v>
      </c>
      <c r="G42" s="4" t="s">
        <v>164</v>
      </c>
      <c r="H42" s="264" t="s">
        <v>3147</v>
      </c>
      <c r="I42" s="264"/>
      <c r="J42" s="128" t="s">
        <v>450</v>
      </c>
      <c r="K42" s="129" t="s">
        <v>451</v>
      </c>
      <c r="L42" s="268">
        <v>33</v>
      </c>
      <c r="M42" s="74">
        <v>6</v>
      </c>
      <c r="N42" s="74" t="s">
        <v>837</v>
      </c>
      <c r="O42" s="74"/>
    </row>
    <row r="43" spans="1:15">
      <c r="A43" s="7">
        <v>2</v>
      </c>
      <c r="B43" s="10">
        <v>16</v>
      </c>
      <c r="C43" s="10">
        <v>42</v>
      </c>
      <c r="D43" s="4" t="s">
        <v>2177</v>
      </c>
      <c r="E43" s="4">
        <v>25880</v>
      </c>
      <c r="F43" s="4" t="s">
        <v>614</v>
      </c>
      <c r="G43" s="4" t="s">
        <v>614</v>
      </c>
      <c r="H43" s="264" t="s">
        <v>3147</v>
      </c>
      <c r="I43" s="264"/>
      <c r="J43" s="128" t="s">
        <v>606</v>
      </c>
      <c r="K43" s="129" t="s">
        <v>163</v>
      </c>
      <c r="L43" s="268">
        <v>23</v>
      </c>
      <c r="M43" s="74">
        <v>1</v>
      </c>
      <c r="N43" s="74"/>
      <c r="O43" s="74" t="s">
        <v>837</v>
      </c>
    </row>
    <row r="44" spans="1:15">
      <c r="A44" s="7">
        <v>2</v>
      </c>
      <c r="B44" s="10">
        <v>17</v>
      </c>
      <c r="C44" s="10">
        <v>43</v>
      </c>
      <c r="D44" s="4" t="s">
        <v>470</v>
      </c>
      <c r="E44" s="4">
        <v>22664</v>
      </c>
      <c r="F44" s="4" t="s">
        <v>470</v>
      </c>
      <c r="G44" s="4" t="s">
        <v>470</v>
      </c>
      <c r="H44" s="264"/>
      <c r="I44" s="264"/>
      <c r="J44" s="128" t="s">
        <v>3014</v>
      </c>
      <c r="K44" s="129" t="s">
        <v>86</v>
      </c>
      <c r="L44" s="268">
        <v>22</v>
      </c>
      <c r="M44" s="74">
        <v>2</v>
      </c>
      <c r="N44" s="74" t="s">
        <v>837</v>
      </c>
      <c r="O44" s="74"/>
    </row>
    <row r="45" spans="1:15">
      <c r="A45" s="7">
        <v>2</v>
      </c>
      <c r="B45" s="10">
        <v>18</v>
      </c>
      <c r="C45" s="10">
        <v>44</v>
      </c>
      <c r="D45" s="4" t="s">
        <v>2818</v>
      </c>
      <c r="E45" s="4">
        <v>14527</v>
      </c>
      <c r="F45" s="4" t="s">
        <v>567</v>
      </c>
      <c r="G45" s="4" t="s">
        <v>567</v>
      </c>
      <c r="H45" s="264" t="s">
        <v>3147</v>
      </c>
      <c r="I45" s="264"/>
      <c r="J45" s="128" t="s">
        <v>121</v>
      </c>
      <c r="K45" s="129" t="s">
        <v>548</v>
      </c>
      <c r="L45" s="271">
        <v>29</v>
      </c>
      <c r="M45" s="74">
        <v>1</v>
      </c>
      <c r="N45" s="74"/>
      <c r="O45" s="74" t="s">
        <v>837</v>
      </c>
    </row>
    <row r="46" spans="1:15">
      <c r="A46" s="7">
        <v>2</v>
      </c>
      <c r="B46" s="10">
        <v>19</v>
      </c>
      <c r="C46" s="10">
        <v>45</v>
      </c>
      <c r="D46" s="4" t="s">
        <v>3140</v>
      </c>
      <c r="E46" s="4">
        <v>18887</v>
      </c>
      <c r="F46" s="4" t="s">
        <v>164</v>
      </c>
      <c r="G46" s="4" t="s">
        <v>164</v>
      </c>
      <c r="H46" s="264" t="s">
        <v>3147</v>
      </c>
      <c r="I46" s="264"/>
      <c r="J46" s="128" t="s">
        <v>2362</v>
      </c>
      <c r="K46" s="129" t="s">
        <v>2363</v>
      </c>
      <c r="L46" s="268">
        <v>28</v>
      </c>
      <c r="M46" s="74">
        <v>2</v>
      </c>
      <c r="N46" s="74" t="s">
        <v>837</v>
      </c>
      <c r="O46" s="74"/>
    </row>
    <row r="47" spans="1:15">
      <c r="A47" s="11">
        <v>2</v>
      </c>
      <c r="B47" s="12">
        <v>20</v>
      </c>
      <c r="C47" s="12">
        <v>46</v>
      </c>
      <c r="D47" s="13" t="s">
        <v>567</v>
      </c>
      <c r="E47" s="13">
        <v>16535</v>
      </c>
      <c r="F47" s="13" t="s">
        <v>470</v>
      </c>
      <c r="G47" s="13" t="s">
        <v>470</v>
      </c>
      <c r="H47" s="265" t="s">
        <v>3147</v>
      </c>
      <c r="I47" s="265"/>
      <c r="J47" s="137" t="s">
        <v>27</v>
      </c>
      <c r="K47" s="138" t="s">
        <v>146</v>
      </c>
      <c r="L47" s="269">
        <v>27</v>
      </c>
      <c r="M47" s="78">
        <v>2</v>
      </c>
      <c r="N47" s="78" t="s">
        <v>837</v>
      </c>
      <c r="O47" s="78"/>
    </row>
    <row r="48" spans="1:15">
      <c r="A48" s="99" t="s">
        <v>2043</v>
      </c>
      <c r="B48" s="100">
        <v>1</v>
      </c>
      <c r="C48" s="100">
        <v>47</v>
      </c>
      <c r="D48" s="49" t="s">
        <v>598</v>
      </c>
      <c r="E48" s="49">
        <v>15794</v>
      </c>
      <c r="F48" s="49" t="s">
        <v>246</v>
      </c>
      <c r="G48" s="49" t="s">
        <v>246</v>
      </c>
      <c r="H48" s="266" t="s">
        <v>3147</v>
      </c>
      <c r="I48" s="266"/>
      <c r="J48" s="272" t="s">
        <v>2275</v>
      </c>
      <c r="K48" s="273" t="s">
        <v>2276</v>
      </c>
      <c r="L48" s="270">
        <v>28</v>
      </c>
      <c r="M48" s="205">
        <v>8</v>
      </c>
      <c r="N48" s="205" t="s">
        <v>837</v>
      </c>
      <c r="O48" s="205"/>
    </row>
    <row r="49" spans="1:15">
      <c r="A49" s="7" t="s">
        <v>2043</v>
      </c>
      <c r="B49" s="10">
        <v>2</v>
      </c>
      <c r="C49" s="10">
        <v>48</v>
      </c>
      <c r="D49" s="4" t="s">
        <v>15</v>
      </c>
      <c r="E49" s="4">
        <v>15941</v>
      </c>
      <c r="F49" s="4" t="s">
        <v>2172</v>
      </c>
      <c r="G49" s="4" t="s">
        <v>2172</v>
      </c>
      <c r="H49" s="264" t="s">
        <v>3147</v>
      </c>
      <c r="I49" s="264"/>
      <c r="J49" s="128" t="s">
        <v>889</v>
      </c>
      <c r="K49" s="129" t="s">
        <v>595</v>
      </c>
      <c r="L49" s="268">
        <v>32</v>
      </c>
      <c r="M49" s="74">
        <v>2</v>
      </c>
      <c r="N49" s="74" t="s">
        <v>837</v>
      </c>
      <c r="O49" s="74"/>
    </row>
    <row r="50" spans="1:15">
      <c r="A50" s="7" t="s">
        <v>2043</v>
      </c>
      <c r="B50" s="10">
        <v>3</v>
      </c>
      <c r="C50" s="10">
        <v>49</v>
      </c>
      <c r="D50" s="4" t="s">
        <v>2170</v>
      </c>
      <c r="E50" s="4">
        <v>15518</v>
      </c>
      <c r="F50" s="4" t="s">
        <v>213</v>
      </c>
      <c r="G50" s="4" t="s">
        <v>213</v>
      </c>
      <c r="H50" s="264" t="s">
        <v>3147</v>
      </c>
      <c r="I50" s="264"/>
      <c r="J50" s="128" t="s">
        <v>6</v>
      </c>
      <c r="K50" s="129" t="s">
        <v>817</v>
      </c>
      <c r="L50" s="268">
        <v>26</v>
      </c>
      <c r="M50" s="74">
        <v>6</v>
      </c>
      <c r="N50" s="74" t="s">
        <v>837</v>
      </c>
      <c r="O50" s="74"/>
    </row>
    <row r="51" spans="1:15">
      <c r="A51" s="7" t="s">
        <v>2043</v>
      </c>
      <c r="B51" s="10">
        <v>4</v>
      </c>
      <c r="C51" s="10">
        <v>50</v>
      </c>
      <c r="D51" s="4" t="s">
        <v>18</v>
      </c>
      <c r="E51" s="4">
        <v>18564</v>
      </c>
      <c r="F51" s="4" t="s">
        <v>2172</v>
      </c>
      <c r="G51" s="4" t="s">
        <v>2172</v>
      </c>
      <c r="H51" s="264" t="s">
        <v>3147</v>
      </c>
      <c r="I51" s="264"/>
      <c r="J51" s="128" t="s">
        <v>1142</v>
      </c>
      <c r="K51" s="129" t="s">
        <v>961</v>
      </c>
      <c r="L51" s="268">
        <v>25</v>
      </c>
      <c r="M51" s="74">
        <v>8</v>
      </c>
      <c r="N51" s="74" t="s">
        <v>46</v>
      </c>
      <c r="O51" s="74"/>
    </row>
    <row r="52" spans="1:15">
      <c r="A52" s="7" t="s">
        <v>2043</v>
      </c>
      <c r="B52" s="10">
        <v>5</v>
      </c>
      <c r="C52" s="10">
        <v>51</v>
      </c>
      <c r="D52" s="4" t="s">
        <v>609</v>
      </c>
      <c r="E52" s="4">
        <v>22263</v>
      </c>
      <c r="F52" s="4" t="s">
        <v>276</v>
      </c>
      <c r="G52" s="4" t="s">
        <v>276</v>
      </c>
      <c r="H52" s="264" t="s">
        <v>3147</v>
      </c>
      <c r="I52" s="264"/>
      <c r="J52" s="128" t="s">
        <v>3002</v>
      </c>
      <c r="K52" s="129" t="s">
        <v>466</v>
      </c>
      <c r="L52" s="268">
        <v>22</v>
      </c>
      <c r="M52" s="74">
        <v>4</v>
      </c>
      <c r="N52" s="74" t="s">
        <v>46</v>
      </c>
      <c r="O52" s="74"/>
    </row>
    <row r="53" spans="1:15">
      <c r="A53" s="11" t="s">
        <v>2043</v>
      </c>
      <c r="B53" s="12">
        <v>6</v>
      </c>
      <c r="C53" s="12">
        <v>52</v>
      </c>
      <c r="D53" s="13" t="s">
        <v>567</v>
      </c>
      <c r="E53" s="13">
        <v>21132</v>
      </c>
      <c r="F53" s="13" t="s">
        <v>188</v>
      </c>
      <c r="G53" s="13" t="s">
        <v>188</v>
      </c>
      <c r="H53" s="265" t="s">
        <v>3147</v>
      </c>
      <c r="I53" s="265"/>
      <c r="J53" s="137" t="s">
        <v>259</v>
      </c>
      <c r="K53" s="138" t="s">
        <v>2961</v>
      </c>
      <c r="L53" s="269">
        <v>25</v>
      </c>
      <c r="M53" s="78">
        <v>1</v>
      </c>
      <c r="N53" s="78"/>
      <c r="O53" s="78" t="s">
        <v>837</v>
      </c>
    </row>
    <row r="54" spans="1:15">
      <c r="A54" s="7">
        <v>3</v>
      </c>
      <c r="B54" s="10">
        <v>1</v>
      </c>
      <c r="C54" s="10">
        <v>53</v>
      </c>
      <c r="D54" s="4" t="s">
        <v>567</v>
      </c>
      <c r="E54" s="4">
        <v>9952</v>
      </c>
      <c r="F54" s="4" t="s">
        <v>15</v>
      </c>
      <c r="G54" s="4" t="s">
        <v>15</v>
      </c>
      <c r="H54" s="264" t="s">
        <v>3147</v>
      </c>
      <c r="I54" s="264"/>
      <c r="J54" s="128" t="s">
        <v>1921</v>
      </c>
      <c r="K54" s="129" t="s">
        <v>2195</v>
      </c>
      <c r="L54" s="268">
        <v>31</v>
      </c>
      <c r="M54" s="74">
        <v>7</v>
      </c>
      <c r="N54" s="74" t="s">
        <v>837</v>
      </c>
      <c r="O54" s="74"/>
    </row>
    <row r="55" spans="1:15">
      <c r="A55" s="7">
        <v>3</v>
      </c>
      <c r="B55" s="10">
        <v>2</v>
      </c>
      <c r="C55" s="10">
        <v>54</v>
      </c>
      <c r="D55" s="4" t="s">
        <v>188</v>
      </c>
      <c r="E55" s="4">
        <v>17556</v>
      </c>
      <c r="F55" s="4" t="s">
        <v>18</v>
      </c>
      <c r="G55" s="4" t="s">
        <v>18</v>
      </c>
      <c r="H55" s="264" t="s">
        <v>3147</v>
      </c>
      <c r="I55" s="264"/>
      <c r="J55" s="128" t="s">
        <v>1739</v>
      </c>
      <c r="K55" s="129" t="s">
        <v>217</v>
      </c>
      <c r="L55" s="268">
        <v>28</v>
      </c>
      <c r="M55" s="74">
        <v>1</v>
      </c>
      <c r="N55" s="74"/>
      <c r="O55" s="74" t="s">
        <v>837</v>
      </c>
    </row>
    <row r="56" spans="1:15">
      <c r="A56" s="7">
        <v>3</v>
      </c>
      <c r="B56" s="10">
        <v>3</v>
      </c>
      <c r="C56" s="10">
        <v>55</v>
      </c>
      <c r="D56" s="4" t="s">
        <v>129</v>
      </c>
      <c r="E56" s="4">
        <v>21897</v>
      </c>
      <c r="F56" s="4" t="s">
        <v>129</v>
      </c>
      <c r="G56" s="4" t="s">
        <v>129</v>
      </c>
      <c r="H56" s="264" t="s">
        <v>3147</v>
      </c>
      <c r="I56" s="264"/>
      <c r="J56" s="128" t="s">
        <v>2989</v>
      </c>
      <c r="K56" s="129" t="s">
        <v>2990</v>
      </c>
      <c r="L56" s="268">
        <v>23</v>
      </c>
      <c r="M56" s="74">
        <v>8</v>
      </c>
      <c r="N56" s="74" t="s">
        <v>837</v>
      </c>
      <c r="O56" s="74"/>
    </row>
    <row r="57" spans="1:15">
      <c r="A57" s="7">
        <v>3</v>
      </c>
      <c r="B57" s="10">
        <v>4</v>
      </c>
      <c r="C57" s="10">
        <v>56</v>
      </c>
      <c r="D57" s="4" t="s">
        <v>470</v>
      </c>
      <c r="E57" s="4">
        <v>17968</v>
      </c>
      <c r="F57" s="4" t="s">
        <v>14</v>
      </c>
      <c r="G57" s="4" t="s">
        <v>14</v>
      </c>
      <c r="H57" s="264" t="s">
        <v>3147</v>
      </c>
      <c r="I57" s="264"/>
      <c r="J57" s="128" t="s">
        <v>2868</v>
      </c>
      <c r="K57" s="129" t="s">
        <v>397</v>
      </c>
      <c r="L57" s="268">
        <v>25</v>
      </c>
      <c r="M57" s="74">
        <v>1</v>
      </c>
      <c r="N57" s="74"/>
      <c r="O57" s="74" t="s">
        <v>46</v>
      </c>
    </row>
    <row r="58" spans="1:15">
      <c r="A58" s="7">
        <v>3</v>
      </c>
      <c r="B58" s="10">
        <v>5</v>
      </c>
      <c r="C58" s="10">
        <v>57</v>
      </c>
      <c r="D58" s="4" t="s">
        <v>2177</v>
      </c>
      <c r="E58" s="4">
        <v>20020</v>
      </c>
      <c r="F58" s="4" t="s">
        <v>609</v>
      </c>
      <c r="G58" s="4" t="s">
        <v>609</v>
      </c>
      <c r="H58" s="264" t="s">
        <v>3147</v>
      </c>
      <c r="I58" s="264"/>
      <c r="J58" s="128" t="s">
        <v>1305</v>
      </c>
      <c r="K58" s="129" t="s">
        <v>553</v>
      </c>
      <c r="L58" s="268">
        <v>28</v>
      </c>
      <c r="M58" s="74">
        <v>1</v>
      </c>
      <c r="N58" s="74"/>
      <c r="O58" s="74" t="s">
        <v>837</v>
      </c>
    </row>
    <row r="59" spans="1:15">
      <c r="A59" s="7">
        <v>3</v>
      </c>
      <c r="B59" s="10">
        <v>6</v>
      </c>
      <c r="C59" s="10">
        <v>58</v>
      </c>
      <c r="D59" s="4" t="s">
        <v>17</v>
      </c>
      <c r="E59" s="4">
        <v>19350</v>
      </c>
      <c r="F59" s="4" t="s">
        <v>17</v>
      </c>
      <c r="G59" s="4" t="s">
        <v>17</v>
      </c>
      <c r="H59" s="264" t="s">
        <v>3147</v>
      </c>
      <c r="I59" s="264"/>
      <c r="J59" s="128" t="s">
        <v>1772</v>
      </c>
      <c r="K59" s="129" t="s">
        <v>394</v>
      </c>
      <c r="L59" s="268">
        <v>26</v>
      </c>
      <c r="M59" s="74">
        <v>1</v>
      </c>
      <c r="N59" s="74"/>
      <c r="O59" s="74" t="s">
        <v>837</v>
      </c>
    </row>
    <row r="60" spans="1:15">
      <c r="A60" s="7">
        <v>3</v>
      </c>
      <c r="B60" s="10">
        <v>7</v>
      </c>
      <c r="C60" s="10">
        <v>59</v>
      </c>
      <c r="D60" s="4" t="s">
        <v>29</v>
      </c>
      <c r="E60" s="4">
        <v>18882</v>
      </c>
      <c r="F60" s="4" t="s">
        <v>2178</v>
      </c>
      <c r="G60" s="4" t="s">
        <v>2178</v>
      </c>
      <c r="H60" s="264" t="s">
        <v>3147</v>
      </c>
      <c r="I60" s="264"/>
      <c r="J60" s="128" t="s">
        <v>190</v>
      </c>
      <c r="K60" s="129" t="s">
        <v>544</v>
      </c>
      <c r="L60" s="268">
        <v>27</v>
      </c>
      <c r="M60" s="74">
        <v>4</v>
      </c>
      <c r="N60" s="74" t="s">
        <v>46</v>
      </c>
      <c r="O60" s="74"/>
    </row>
    <row r="61" spans="1:15">
      <c r="A61" s="7">
        <v>3</v>
      </c>
      <c r="B61" s="10">
        <v>8</v>
      </c>
      <c r="C61" s="10">
        <v>60</v>
      </c>
      <c r="D61" s="4" t="s">
        <v>239</v>
      </c>
      <c r="E61" s="4">
        <v>20253</v>
      </c>
      <c r="F61" s="4" t="s">
        <v>567</v>
      </c>
      <c r="G61" s="4" t="s">
        <v>567</v>
      </c>
      <c r="H61" s="264" t="s">
        <v>3147</v>
      </c>
      <c r="I61" s="264"/>
      <c r="J61" s="128" t="s">
        <v>2430</v>
      </c>
      <c r="K61" s="129" t="s">
        <v>408</v>
      </c>
      <c r="L61" s="268">
        <v>27</v>
      </c>
      <c r="M61" s="74">
        <v>1</v>
      </c>
      <c r="N61" s="74"/>
      <c r="O61" s="74" t="s">
        <v>837</v>
      </c>
    </row>
    <row r="62" spans="1:15">
      <c r="A62" s="7">
        <v>3</v>
      </c>
      <c r="B62" s="10">
        <v>9</v>
      </c>
      <c r="C62" s="10">
        <v>61</v>
      </c>
      <c r="D62" s="4" t="s">
        <v>14</v>
      </c>
      <c r="E62" s="4">
        <v>20036</v>
      </c>
      <c r="F62" s="4" t="s">
        <v>2178</v>
      </c>
      <c r="G62" s="4" t="s">
        <v>2178</v>
      </c>
      <c r="H62" s="264" t="s">
        <v>3147</v>
      </c>
      <c r="I62" s="264"/>
      <c r="J62" s="128" t="s">
        <v>1851</v>
      </c>
      <c r="K62" s="129" t="s">
        <v>1187</v>
      </c>
      <c r="L62" s="268">
        <v>23</v>
      </c>
      <c r="M62" s="74">
        <v>5</v>
      </c>
      <c r="N62" s="74" t="s">
        <v>837</v>
      </c>
      <c r="O62" s="74"/>
    </row>
    <row r="63" spans="1:15">
      <c r="A63" s="7">
        <v>3</v>
      </c>
      <c r="B63" s="10">
        <v>10</v>
      </c>
      <c r="C63" s="10">
        <v>62</v>
      </c>
      <c r="D63" s="4" t="s">
        <v>609</v>
      </c>
      <c r="E63" s="4">
        <v>23920</v>
      </c>
      <c r="F63" s="4" t="s">
        <v>609</v>
      </c>
      <c r="G63" s="4" t="s">
        <v>609</v>
      </c>
      <c r="H63" s="264" t="s">
        <v>3147</v>
      </c>
      <c r="I63" s="264"/>
      <c r="J63" s="128" t="s">
        <v>3033</v>
      </c>
      <c r="K63" s="129" t="s">
        <v>3034</v>
      </c>
      <c r="L63" s="268">
        <v>23</v>
      </c>
      <c r="M63" s="74">
        <v>1</v>
      </c>
      <c r="N63" s="74"/>
      <c r="O63" s="74" t="s">
        <v>837</v>
      </c>
    </row>
    <row r="64" spans="1:15">
      <c r="A64" s="7">
        <v>3</v>
      </c>
      <c r="B64" s="10">
        <v>11</v>
      </c>
      <c r="C64" s="10">
        <v>63</v>
      </c>
      <c r="D64" s="4" t="s">
        <v>18</v>
      </c>
      <c r="E64" s="4">
        <v>16725</v>
      </c>
      <c r="F64" s="4" t="s">
        <v>16</v>
      </c>
      <c r="G64" s="4" t="s">
        <v>16</v>
      </c>
      <c r="H64" s="264" t="s">
        <v>3147</v>
      </c>
      <c r="I64" s="264"/>
      <c r="J64" s="128" t="s">
        <v>1164</v>
      </c>
      <c r="K64" s="129" t="s">
        <v>565</v>
      </c>
      <c r="L64" s="268">
        <v>29</v>
      </c>
      <c r="M64" s="74">
        <v>2</v>
      </c>
      <c r="N64" s="74" t="s">
        <v>837</v>
      </c>
      <c r="O64" s="74"/>
    </row>
    <row r="65" spans="1:15">
      <c r="A65" s="7">
        <v>3</v>
      </c>
      <c r="B65" s="10">
        <v>12</v>
      </c>
      <c r="C65" s="10">
        <v>64</v>
      </c>
      <c r="D65" s="4" t="s">
        <v>276</v>
      </c>
      <c r="E65" s="4">
        <v>20970</v>
      </c>
      <c r="F65" s="4" t="s">
        <v>213</v>
      </c>
      <c r="G65" s="4" t="s">
        <v>213</v>
      </c>
      <c r="H65" s="264" t="s">
        <v>3147</v>
      </c>
      <c r="I65" s="264"/>
      <c r="J65" s="128" t="s">
        <v>586</v>
      </c>
      <c r="K65" s="129" t="s">
        <v>171</v>
      </c>
      <c r="L65" s="268">
        <v>24</v>
      </c>
      <c r="M65" s="74">
        <v>9</v>
      </c>
      <c r="N65" s="74" t="s">
        <v>837</v>
      </c>
      <c r="O65" s="74"/>
    </row>
    <row r="66" spans="1:15">
      <c r="A66" s="7">
        <v>3</v>
      </c>
      <c r="B66" s="10">
        <v>13</v>
      </c>
      <c r="C66" s="10">
        <v>65</v>
      </c>
      <c r="D66" s="4" t="s">
        <v>13</v>
      </c>
      <c r="E66" s="4">
        <v>7115</v>
      </c>
      <c r="F66" s="4" t="s">
        <v>246</v>
      </c>
      <c r="G66" s="4" t="s">
        <v>246</v>
      </c>
      <c r="H66" s="264" t="s">
        <v>3147</v>
      </c>
      <c r="I66" s="264"/>
      <c r="J66" s="128" t="s">
        <v>196</v>
      </c>
      <c r="K66" s="129" t="s">
        <v>197</v>
      </c>
      <c r="L66" s="268">
        <v>37</v>
      </c>
      <c r="M66" s="74">
        <v>1</v>
      </c>
      <c r="N66" s="74"/>
      <c r="O66" s="74" t="s">
        <v>837</v>
      </c>
    </row>
    <row r="67" spans="1:15">
      <c r="A67" s="7">
        <v>3</v>
      </c>
      <c r="B67" s="10">
        <v>14</v>
      </c>
      <c r="C67" s="10">
        <v>66</v>
      </c>
      <c r="D67" s="4" t="s">
        <v>563</v>
      </c>
      <c r="E67" s="4">
        <v>25816</v>
      </c>
      <c r="F67" s="4" t="s">
        <v>354</v>
      </c>
      <c r="G67" s="4" t="s">
        <v>354</v>
      </c>
      <c r="H67" s="264" t="s">
        <v>3147</v>
      </c>
      <c r="I67" s="264"/>
      <c r="J67" s="128" t="s">
        <v>3071</v>
      </c>
      <c r="K67" s="129" t="s">
        <v>2351</v>
      </c>
      <c r="L67" s="268">
        <v>24</v>
      </c>
      <c r="M67" s="74">
        <v>2</v>
      </c>
      <c r="N67" s="74" t="s">
        <v>837</v>
      </c>
      <c r="O67" s="74"/>
    </row>
    <row r="68" spans="1:15">
      <c r="A68" s="7">
        <v>3</v>
      </c>
      <c r="B68" s="10">
        <v>15</v>
      </c>
      <c r="C68" s="10">
        <v>67</v>
      </c>
      <c r="D68" s="4" t="s">
        <v>2170</v>
      </c>
      <c r="E68" s="4">
        <v>22286</v>
      </c>
      <c r="F68" s="4" t="s">
        <v>686</v>
      </c>
      <c r="G68" s="4" t="s">
        <v>686</v>
      </c>
      <c r="H68" s="264" t="s">
        <v>3147</v>
      </c>
      <c r="I68" s="264"/>
      <c r="J68" s="128" t="s">
        <v>200</v>
      </c>
      <c r="K68" s="129" t="s">
        <v>551</v>
      </c>
      <c r="L68" s="268">
        <v>24</v>
      </c>
      <c r="M68" s="74">
        <v>1</v>
      </c>
      <c r="N68" s="74"/>
      <c r="O68" s="74" t="s">
        <v>46</v>
      </c>
    </row>
    <row r="69" spans="1:15">
      <c r="A69" s="7">
        <v>3</v>
      </c>
      <c r="B69" s="10">
        <v>16</v>
      </c>
      <c r="C69" s="10">
        <v>68</v>
      </c>
      <c r="D69" s="4" t="s">
        <v>15</v>
      </c>
      <c r="E69" s="4">
        <v>20367</v>
      </c>
      <c r="F69" s="4" t="s">
        <v>15</v>
      </c>
      <c r="G69" s="4" t="s">
        <v>15</v>
      </c>
      <c r="H69" s="264" t="s">
        <v>3147</v>
      </c>
      <c r="I69" s="264"/>
      <c r="J69" s="128" t="s">
        <v>1718</v>
      </c>
      <c r="K69" s="129" t="s">
        <v>1719</v>
      </c>
      <c r="L69" s="268">
        <v>23</v>
      </c>
      <c r="M69" s="74">
        <v>1</v>
      </c>
      <c r="N69" s="74"/>
      <c r="O69" s="74" t="s">
        <v>837</v>
      </c>
    </row>
    <row r="70" spans="1:15">
      <c r="A70" s="7">
        <v>3</v>
      </c>
      <c r="B70" s="10">
        <v>17</v>
      </c>
      <c r="C70" s="10">
        <v>69</v>
      </c>
      <c r="D70" s="4" t="s">
        <v>598</v>
      </c>
      <c r="E70" s="4">
        <v>8090</v>
      </c>
      <c r="F70" s="4" t="s">
        <v>16</v>
      </c>
      <c r="G70" s="4" t="s">
        <v>16</v>
      </c>
      <c r="H70" s="264" t="s">
        <v>3147</v>
      </c>
      <c r="I70" s="264"/>
      <c r="J70" s="128" t="s">
        <v>113</v>
      </c>
      <c r="K70" s="129" t="s">
        <v>531</v>
      </c>
      <c r="L70" s="268">
        <v>36</v>
      </c>
      <c r="M70" s="74">
        <v>9</v>
      </c>
      <c r="N70" s="74" t="s">
        <v>46</v>
      </c>
      <c r="O70" s="74"/>
    </row>
    <row r="71" spans="1:15">
      <c r="A71" s="7">
        <v>3</v>
      </c>
      <c r="B71" s="10">
        <v>18</v>
      </c>
      <c r="C71" s="10">
        <v>70</v>
      </c>
      <c r="D71" s="4" t="s">
        <v>164</v>
      </c>
      <c r="E71" s="4">
        <v>12552</v>
      </c>
      <c r="F71" s="4" t="s">
        <v>598</v>
      </c>
      <c r="G71" s="4" t="s">
        <v>598</v>
      </c>
      <c r="H71" s="264" t="s">
        <v>3147</v>
      </c>
      <c r="I71" s="264"/>
      <c r="J71" s="128" t="s">
        <v>295</v>
      </c>
      <c r="K71" s="129" t="s">
        <v>152</v>
      </c>
      <c r="L71" s="268">
        <v>30</v>
      </c>
      <c r="M71" s="74">
        <v>5</v>
      </c>
      <c r="N71" s="74" t="s">
        <v>837</v>
      </c>
      <c r="O71" s="74"/>
    </row>
    <row r="72" spans="1:15">
      <c r="A72" s="7">
        <v>3</v>
      </c>
      <c r="B72" s="10">
        <v>19</v>
      </c>
      <c r="C72" s="10">
        <v>71</v>
      </c>
      <c r="D72" s="4" t="s">
        <v>16</v>
      </c>
      <c r="E72" s="4">
        <v>18548</v>
      </c>
      <c r="F72" s="4" t="s">
        <v>213</v>
      </c>
      <c r="G72" s="4" t="s">
        <v>213</v>
      </c>
      <c r="H72" s="264" t="s">
        <v>3147</v>
      </c>
      <c r="I72" s="264"/>
      <c r="J72" s="128" t="s">
        <v>2353</v>
      </c>
      <c r="K72" s="129" t="s">
        <v>72</v>
      </c>
      <c r="L72" s="268">
        <v>25</v>
      </c>
      <c r="M72" s="74">
        <v>1</v>
      </c>
      <c r="N72" s="74"/>
      <c r="O72" s="74" t="s">
        <v>46</v>
      </c>
    </row>
    <row r="73" spans="1:15">
      <c r="A73" s="11">
        <v>3</v>
      </c>
      <c r="B73" s="12">
        <v>20</v>
      </c>
      <c r="C73" s="12">
        <v>72</v>
      </c>
      <c r="D73" s="13" t="s">
        <v>555</v>
      </c>
      <c r="E73" s="13">
        <v>18795</v>
      </c>
      <c r="F73" s="13" t="s">
        <v>17</v>
      </c>
      <c r="G73" s="13" t="s">
        <v>17</v>
      </c>
      <c r="H73" s="265" t="s">
        <v>3147</v>
      </c>
      <c r="I73" s="265"/>
      <c r="J73" s="137" t="s">
        <v>782</v>
      </c>
      <c r="K73" s="138" t="s">
        <v>147</v>
      </c>
      <c r="L73" s="269">
        <v>28</v>
      </c>
      <c r="M73" s="78">
        <v>5</v>
      </c>
      <c r="N73" s="78" t="s">
        <v>837</v>
      </c>
      <c r="O73" s="78"/>
    </row>
    <row r="74" spans="1:15">
      <c r="A74" s="99" t="s">
        <v>2044</v>
      </c>
      <c r="B74" s="100">
        <v>1</v>
      </c>
      <c r="C74" s="100">
        <v>73</v>
      </c>
      <c r="D74" s="49" t="s">
        <v>13</v>
      </c>
      <c r="E74" s="49">
        <v>18384</v>
      </c>
      <c r="F74" s="49" t="s">
        <v>16</v>
      </c>
      <c r="G74" s="49" t="s">
        <v>16</v>
      </c>
      <c r="H74" s="266" t="s">
        <v>3147</v>
      </c>
      <c r="I74" s="266"/>
      <c r="J74" s="272" t="s">
        <v>2344</v>
      </c>
      <c r="K74" s="273" t="s">
        <v>524</v>
      </c>
      <c r="L74" s="270">
        <v>28</v>
      </c>
      <c r="M74" s="205">
        <v>1</v>
      </c>
      <c r="N74" s="205"/>
      <c r="O74" s="205" t="s">
        <v>837</v>
      </c>
    </row>
    <row r="75" spans="1:15">
      <c r="A75" s="7" t="s">
        <v>2044</v>
      </c>
      <c r="B75" s="10">
        <v>2</v>
      </c>
      <c r="C75" s="10">
        <v>74</v>
      </c>
      <c r="D75" s="4" t="s">
        <v>2177</v>
      </c>
      <c r="E75" s="4">
        <v>17780</v>
      </c>
      <c r="F75" s="4" t="s">
        <v>13</v>
      </c>
      <c r="G75" s="4" t="s">
        <v>13</v>
      </c>
      <c r="H75" s="264" t="s">
        <v>3147</v>
      </c>
      <c r="I75" s="264"/>
      <c r="J75" s="128" t="s">
        <v>1068</v>
      </c>
      <c r="K75" s="129" t="s">
        <v>565</v>
      </c>
      <c r="L75" s="268">
        <v>27</v>
      </c>
      <c r="M75" s="74">
        <v>1</v>
      </c>
      <c r="N75" s="74"/>
      <c r="O75" s="74" t="s">
        <v>46</v>
      </c>
    </row>
    <row r="76" spans="1:15">
      <c r="A76" s="11" t="s">
        <v>2044</v>
      </c>
      <c r="B76" s="12">
        <v>3</v>
      </c>
      <c r="C76" s="12">
        <v>75</v>
      </c>
      <c r="D76" s="13" t="s">
        <v>129</v>
      </c>
      <c r="E76" s="13">
        <v>22244</v>
      </c>
      <c r="F76" s="13" t="s">
        <v>438</v>
      </c>
      <c r="G76" s="13" t="s">
        <v>438</v>
      </c>
      <c r="H76" s="265" t="s">
        <v>3147</v>
      </c>
      <c r="I76" s="265"/>
      <c r="J76" s="137" t="s">
        <v>3001</v>
      </c>
      <c r="K76" s="138" t="s">
        <v>124</v>
      </c>
      <c r="L76" s="269">
        <v>23</v>
      </c>
      <c r="M76" s="78">
        <v>7</v>
      </c>
      <c r="N76" s="78" t="s">
        <v>46</v>
      </c>
      <c r="O76" s="78"/>
    </row>
    <row r="77" spans="1:15">
      <c r="A77" s="7">
        <v>4</v>
      </c>
      <c r="B77" s="10">
        <v>1</v>
      </c>
      <c r="C77" s="10">
        <v>76</v>
      </c>
      <c r="D77" s="4" t="s">
        <v>555</v>
      </c>
      <c r="E77" s="4">
        <v>11762</v>
      </c>
      <c r="F77" s="4" t="s">
        <v>13</v>
      </c>
      <c r="G77" s="4" t="s">
        <v>13</v>
      </c>
      <c r="H77" s="264" t="s">
        <v>3147</v>
      </c>
      <c r="I77" s="264"/>
      <c r="J77" s="128" t="s">
        <v>698</v>
      </c>
      <c r="K77" s="129" t="s">
        <v>249</v>
      </c>
      <c r="L77" s="268">
        <v>29</v>
      </c>
      <c r="M77" s="74">
        <v>1</v>
      </c>
      <c r="N77" s="74"/>
      <c r="O77" s="74" t="s">
        <v>837</v>
      </c>
    </row>
    <row r="78" spans="1:15">
      <c r="A78" s="7">
        <v>4</v>
      </c>
      <c r="B78" s="10">
        <v>2</v>
      </c>
      <c r="C78" s="10">
        <v>77</v>
      </c>
      <c r="D78" s="4" t="s">
        <v>16</v>
      </c>
      <c r="E78" s="4">
        <v>14712</v>
      </c>
      <c r="F78" s="4" t="s">
        <v>2178</v>
      </c>
      <c r="G78" s="4" t="s">
        <v>2178</v>
      </c>
      <c r="H78" s="264" t="s">
        <v>3147</v>
      </c>
      <c r="I78" s="264"/>
      <c r="J78" s="128" t="s">
        <v>767</v>
      </c>
      <c r="K78" s="129" t="s">
        <v>627</v>
      </c>
      <c r="L78" s="268">
        <v>27</v>
      </c>
      <c r="M78" s="74">
        <v>9</v>
      </c>
      <c r="N78" s="74" t="s">
        <v>837</v>
      </c>
      <c r="O78" s="74"/>
    </row>
    <row r="79" spans="1:15">
      <c r="A79" s="7">
        <v>4</v>
      </c>
      <c r="B79" s="10">
        <v>3</v>
      </c>
      <c r="C79" s="10">
        <v>78</v>
      </c>
      <c r="D79" s="4" t="s">
        <v>164</v>
      </c>
      <c r="E79" s="4">
        <v>14078</v>
      </c>
      <c r="F79" s="4" t="s">
        <v>609</v>
      </c>
      <c r="G79" s="4" t="s">
        <v>609</v>
      </c>
      <c r="H79" s="264" t="s">
        <v>3147</v>
      </c>
      <c r="I79" s="264"/>
      <c r="J79" s="128" t="s">
        <v>743</v>
      </c>
      <c r="K79" s="129" t="s">
        <v>596</v>
      </c>
      <c r="L79" s="268">
        <v>30</v>
      </c>
      <c r="M79" s="74">
        <v>1</v>
      </c>
      <c r="N79" s="74"/>
      <c r="O79" s="74" t="s">
        <v>837</v>
      </c>
    </row>
    <row r="80" spans="1:15">
      <c r="A80" s="7">
        <v>4</v>
      </c>
      <c r="B80" s="10">
        <v>4</v>
      </c>
      <c r="C80" s="10">
        <v>79</v>
      </c>
      <c r="D80" s="4" t="s">
        <v>598</v>
      </c>
      <c r="E80" s="4">
        <v>25174</v>
      </c>
      <c r="F80" s="4" t="s">
        <v>598</v>
      </c>
      <c r="G80" s="4" t="s">
        <v>598</v>
      </c>
      <c r="H80" s="264" t="s">
        <v>3147</v>
      </c>
      <c r="I80" s="264"/>
      <c r="J80" s="128" t="s">
        <v>3054</v>
      </c>
      <c r="K80" s="129" t="s">
        <v>3055</v>
      </c>
      <c r="L80" s="268">
        <v>28</v>
      </c>
      <c r="M80" s="74">
        <v>1</v>
      </c>
      <c r="N80" s="74"/>
      <c r="O80" s="74" t="s">
        <v>837</v>
      </c>
    </row>
    <row r="81" spans="1:15">
      <c r="A81" s="7">
        <v>4</v>
      </c>
      <c r="B81" s="10">
        <v>5</v>
      </c>
      <c r="C81" s="10">
        <v>80</v>
      </c>
      <c r="D81" s="4" t="s">
        <v>15</v>
      </c>
      <c r="E81" s="4">
        <v>20302</v>
      </c>
      <c r="F81" s="4" t="s">
        <v>345</v>
      </c>
      <c r="G81" s="4" t="s">
        <v>345</v>
      </c>
      <c r="H81" s="264" t="s">
        <v>3147</v>
      </c>
      <c r="I81" s="264"/>
      <c r="J81" s="128" t="s">
        <v>680</v>
      </c>
      <c r="K81" s="129" t="s">
        <v>617</v>
      </c>
      <c r="L81" s="268">
        <v>26</v>
      </c>
      <c r="M81" s="74">
        <v>1</v>
      </c>
      <c r="N81" s="74"/>
      <c r="O81" s="74" t="s">
        <v>46</v>
      </c>
    </row>
    <row r="82" spans="1:15">
      <c r="A82" s="7">
        <v>4</v>
      </c>
      <c r="B82" s="10">
        <v>6</v>
      </c>
      <c r="C82" s="10">
        <v>81</v>
      </c>
      <c r="D82" s="4" t="s">
        <v>2170</v>
      </c>
      <c r="E82" s="4">
        <v>20203</v>
      </c>
      <c r="F82" s="4" t="s">
        <v>213</v>
      </c>
      <c r="G82" s="4" t="s">
        <v>213</v>
      </c>
      <c r="H82" s="264" t="s">
        <v>3147</v>
      </c>
      <c r="I82" s="264"/>
      <c r="J82" s="128" t="s">
        <v>261</v>
      </c>
      <c r="K82" s="129" t="s">
        <v>1942</v>
      </c>
      <c r="L82" s="268">
        <v>26</v>
      </c>
      <c r="M82" s="74">
        <v>1</v>
      </c>
      <c r="N82" s="74"/>
      <c r="O82" s="74" t="s">
        <v>837</v>
      </c>
    </row>
    <row r="83" spans="1:15">
      <c r="A83" s="7">
        <v>4</v>
      </c>
      <c r="B83" s="10">
        <v>7</v>
      </c>
      <c r="C83" s="10">
        <v>82</v>
      </c>
      <c r="D83" s="4" t="s">
        <v>563</v>
      </c>
      <c r="E83" s="4">
        <v>27555</v>
      </c>
      <c r="F83" s="4" t="s">
        <v>563</v>
      </c>
      <c r="G83" s="4" t="s">
        <v>563</v>
      </c>
      <c r="H83" s="264"/>
      <c r="I83" s="264"/>
      <c r="J83" s="128" t="s">
        <v>1943</v>
      </c>
      <c r="K83" s="129" t="s">
        <v>307</v>
      </c>
      <c r="L83" s="268">
        <v>23</v>
      </c>
      <c r="M83" s="74">
        <v>8</v>
      </c>
      <c r="N83" s="74" t="s">
        <v>46</v>
      </c>
      <c r="O83" s="74"/>
    </row>
    <row r="84" spans="1:15">
      <c r="A84" s="7">
        <v>4</v>
      </c>
      <c r="B84" s="10">
        <v>8</v>
      </c>
      <c r="C84" s="10">
        <v>83</v>
      </c>
      <c r="D84" s="4" t="s">
        <v>13</v>
      </c>
      <c r="E84" s="4">
        <v>18376</v>
      </c>
      <c r="F84" s="4" t="s">
        <v>188</v>
      </c>
      <c r="G84" s="4" t="s">
        <v>188</v>
      </c>
      <c r="H84" s="264" t="s">
        <v>3147</v>
      </c>
      <c r="I84" s="264"/>
      <c r="J84" s="128" t="s">
        <v>2343</v>
      </c>
      <c r="K84" s="129" t="s">
        <v>986</v>
      </c>
      <c r="L84" s="268">
        <v>28</v>
      </c>
      <c r="M84" s="74">
        <v>1</v>
      </c>
      <c r="N84" s="74"/>
      <c r="O84" s="74" t="s">
        <v>837</v>
      </c>
    </row>
    <row r="85" spans="1:15">
      <c r="A85" s="7">
        <v>4</v>
      </c>
      <c r="B85" s="10">
        <v>9</v>
      </c>
      <c r="C85" s="10">
        <v>84</v>
      </c>
      <c r="D85" s="4" t="s">
        <v>276</v>
      </c>
      <c r="E85" s="4">
        <v>19953</v>
      </c>
      <c r="F85" s="4" t="s">
        <v>2178</v>
      </c>
      <c r="G85" s="4" t="s">
        <v>2178</v>
      </c>
      <c r="H85" s="264" t="s">
        <v>3147</v>
      </c>
      <c r="I85" s="264"/>
      <c r="J85" s="128" t="s">
        <v>190</v>
      </c>
      <c r="K85" s="129" t="s">
        <v>533</v>
      </c>
      <c r="L85" s="268">
        <v>24</v>
      </c>
      <c r="M85" s="74">
        <v>9</v>
      </c>
      <c r="N85" s="74" t="s">
        <v>46</v>
      </c>
      <c r="O85" s="74"/>
    </row>
    <row r="86" spans="1:15">
      <c r="A86" s="7">
        <v>4</v>
      </c>
      <c r="B86" s="10">
        <v>10</v>
      </c>
      <c r="C86" s="10">
        <v>85</v>
      </c>
      <c r="D86" s="4" t="s">
        <v>18</v>
      </c>
      <c r="E86" s="4">
        <v>9847</v>
      </c>
      <c r="F86" s="4" t="s">
        <v>563</v>
      </c>
      <c r="G86" s="4" t="s">
        <v>563</v>
      </c>
      <c r="H86" s="264" t="s">
        <v>3147</v>
      </c>
      <c r="I86" s="264"/>
      <c r="J86" s="128" t="s">
        <v>302</v>
      </c>
      <c r="K86" s="129" t="s">
        <v>136</v>
      </c>
      <c r="L86" s="268">
        <v>35</v>
      </c>
      <c r="M86" s="74">
        <v>7</v>
      </c>
      <c r="N86" s="74" t="s">
        <v>837</v>
      </c>
      <c r="O86" s="74"/>
    </row>
    <row r="87" spans="1:15">
      <c r="A87" s="7">
        <v>4</v>
      </c>
      <c r="B87" s="10">
        <v>11</v>
      </c>
      <c r="C87" s="10">
        <v>86</v>
      </c>
      <c r="D87" s="4" t="s">
        <v>609</v>
      </c>
      <c r="E87" s="4">
        <v>22294</v>
      </c>
      <c r="F87" s="4" t="s">
        <v>276</v>
      </c>
      <c r="G87" s="4" t="s">
        <v>276</v>
      </c>
      <c r="H87" s="264" t="s">
        <v>3147</v>
      </c>
      <c r="I87" s="264"/>
      <c r="J87" s="128" t="s">
        <v>3003</v>
      </c>
      <c r="K87" s="129" t="s">
        <v>1635</v>
      </c>
      <c r="L87" s="268">
        <v>22</v>
      </c>
      <c r="M87" s="74">
        <v>1</v>
      </c>
      <c r="N87" s="74"/>
      <c r="O87" s="74" t="s">
        <v>46</v>
      </c>
    </row>
    <row r="88" spans="1:15">
      <c r="A88" s="7">
        <v>4</v>
      </c>
      <c r="B88" s="10">
        <v>12</v>
      </c>
      <c r="C88" s="10">
        <v>87</v>
      </c>
      <c r="D88" s="4" t="s">
        <v>14</v>
      </c>
      <c r="E88" s="4">
        <v>23792</v>
      </c>
      <c r="F88" s="4" t="s">
        <v>45</v>
      </c>
      <c r="G88" s="4" t="s">
        <v>1121</v>
      </c>
      <c r="H88" s="264" t="s">
        <v>3147</v>
      </c>
      <c r="I88" s="264"/>
      <c r="J88" s="128" t="s">
        <v>251</v>
      </c>
      <c r="K88" s="129" t="s">
        <v>2528</v>
      </c>
      <c r="L88" s="268">
        <v>22</v>
      </c>
      <c r="M88" s="74">
        <v>8</v>
      </c>
      <c r="N88" s="74" t="s">
        <v>46</v>
      </c>
      <c r="O88" s="74"/>
    </row>
    <row r="89" spans="1:15">
      <c r="A89" s="7">
        <v>4</v>
      </c>
      <c r="B89" s="10">
        <v>13</v>
      </c>
      <c r="C89" s="10">
        <v>88</v>
      </c>
      <c r="D89" s="4" t="s">
        <v>239</v>
      </c>
      <c r="E89" s="4">
        <v>19249</v>
      </c>
      <c r="F89" s="4" t="s">
        <v>13</v>
      </c>
      <c r="G89" s="4" t="s">
        <v>13</v>
      </c>
      <c r="H89" s="264" t="s">
        <v>3147</v>
      </c>
      <c r="I89" s="264"/>
      <c r="J89" s="128" t="s">
        <v>233</v>
      </c>
      <c r="K89" s="129" t="s">
        <v>1144</v>
      </c>
      <c r="L89" s="268">
        <v>27</v>
      </c>
      <c r="M89" s="74">
        <v>1</v>
      </c>
      <c r="N89" s="74"/>
      <c r="O89" s="74" t="s">
        <v>837</v>
      </c>
    </row>
    <row r="90" spans="1:15">
      <c r="A90" s="7">
        <v>4</v>
      </c>
      <c r="B90" s="10">
        <v>14</v>
      </c>
      <c r="C90" s="10">
        <v>89</v>
      </c>
      <c r="D90" s="4" t="s">
        <v>29</v>
      </c>
      <c r="E90" s="4">
        <v>12861</v>
      </c>
      <c r="F90" s="4" t="s">
        <v>18</v>
      </c>
      <c r="G90" s="4" t="s">
        <v>18</v>
      </c>
      <c r="H90" s="264" t="s">
        <v>3147</v>
      </c>
      <c r="I90" s="264"/>
      <c r="J90" s="128" t="s">
        <v>662</v>
      </c>
      <c r="K90" s="129" t="s">
        <v>110</v>
      </c>
      <c r="L90" s="268">
        <v>32</v>
      </c>
      <c r="M90" s="74">
        <v>5</v>
      </c>
      <c r="N90" s="74" t="s">
        <v>837</v>
      </c>
      <c r="O90" s="74"/>
    </row>
    <row r="91" spans="1:15">
      <c r="A91" s="7">
        <v>4</v>
      </c>
      <c r="B91" s="10">
        <v>15</v>
      </c>
      <c r="C91" s="10">
        <v>90</v>
      </c>
      <c r="D91" s="4" t="s">
        <v>17</v>
      </c>
      <c r="E91" s="4">
        <v>19614</v>
      </c>
      <c r="F91" s="4" t="s">
        <v>17</v>
      </c>
      <c r="G91" s="4" t="s">
        <v>17</v>
      </c>
      <c r="H91" s="264" t="s">
        <v>3147</v>
      </c>
      <c r="I91" s="264"/>
      <c r="J91" s="128" t="s">
        <v>525</v>
      </c>
      <c r="K91" s="129" t="s">
        <v>1858</v>
      </c>
      <c r="L91" s="268">
        <v>26</v>
      </c>
      <c r="M91" s="74">
        <v>1</v>
      </c>
      <c r="N91" s="74"/>
      <c r="O91" s="74" t="s">
        <v>46</v>
      </c>
    </row>
    <row r="92" spans="1:15">
      <c r="A92" s="7">
        <v>4</v>
      </c>
      <c r="B92" s="10">
        <v>16</v>
      </c>
      <c r="C92" s="10">
        <v>91</v>
      </c>
      <c r="D92" s="4" t="s">
        <v>2177</v>
      </c>
      <c r="E92" s="4">
        <v>17452</v>
      </c>
      <c r="F92" s="4" t="s">
        <v>2178</v>
      </c>
      <c r="G92" s="4" t="s">
        <v>2178</v>
      </c>
      <c r="H92" s="264" t="s">
        <v>3147</v>
      </c>
      <c r="I92" s="264"/>
      <c r="J92" s="128" t="s">
        <v>2310</v>
      </c>
      <c r="K92" s="129" t="s">
        <v>565</v>
      </c>
      <c r="L92" s="268">
        <v>26</v>
      </c>
      <c r="M92" s="74">
        <v>8</v>
      </c>
      <c r="N92" s="74" t="s">
        <v>837</v>
      </c>
      <c r="O92" s="74"/>
    </row>
    <row r="93" spans="1:15">
      <c r="A93" s="7">
        <v>4</v>
      </c>
      <c r="B93" s="10">
        <v>17</v>
      </c>
      <c r="C93" s="10">
        <v>92</v>
      </c>
      <c r="D93" s="4" t="s">
        <v>470</v>
      </c>
      <c r="E93" s="4">
        <v>5933</v>
      </c>
      <c r="F93" s="4" t="s">
        <v>13</v>
      </c>
      <c r="G93" s="4" t="s">
        <v>13</v>
      </c>
      <c r="H93" s="264" t="s">
        <v>3147</v>
      </c>
      <c r="I93" s="264"/>
      <c r="J93" s="128" t="s">
        <v>425</v>
      </c>
      <c r="K93" s="129" t="s">
        <v>426</v>
      </c>
      <c r="L93" s="268">
        <v>32</v>
      </c>
      <c r="M93" s="74">
        <v>4</v>
      </c>
      <c r="N93" s="74" t="s">
        <v>837</v>
      </c>
      <c r="O93" s="74"/>
    </row>
    <row r="94" spans="1:15">
      <c r="A94" s="7">
        <v>4</v>
      </c>
      <c r="B94" s="10">
        <v>18</v>
      </c>
      <c r="C94" s="10">
        <v>93</v>
      </c>
      <c r="D94" s="4" t="s">
        <v>129</v>
      </c>
      <c r="E94" s="4">
        <v>22201</v>
      </c>
      <c r="F94" s="4" t="s">
        <v>2172</v>
      </c>
      <c r="G94" s="4" t="s">
        <v>2172</v>
      </c>
      <c r="H94" s="264" t="s">
        <v>3147</v>
      </c>
      <c r="I94" s="264"/>
      <c r="J94" s="128" t="s">
        <v>865</v>
      </c>
      <c r="K94" s="129" t="s">
        <v>2996</v>
      </c>
      <c r="L94" s="268">
        <v>23</v>
      </c>
      <c r="M94" s="74">
        <v>1</v>
      </c>
      <c r="N94" s="74"/>
      <c r="O94" s="74" t="s">
        <v>46</v>
      </c>
    </row>
    <row r="95" spans="1:15">
      <c r="A95" s="7">
        <v>4</v>
      </c>
      <c r="B95" s="10">
        <v>19</v>
      </c>
      <c r="C95" s="10">
        <v>94</v>
      </c>
      <c r="D95" s="4" t="s">
        <v>188</v>
      </c>
      <c r="E95" s="4">
        <v>14130</v>
      </c>
      <c r="F95" s="4" t="s">
        <v>345</v>
      </c>
      <c r="G95" s="4" t="s">
        <v>345</v>
      </c>
      <c r="H95" s="264" t="s">
        <v>3147</v>
      </c>
      <c r="I95" s="264"/>
      <c r="J95" s="128" t="s">
        <v>682</v>
      </c>
      <c r="K95" s="129" t="s">
        <v>197</v>
      </c>
      <c r="L95" s="268">
        <v>29</v>
      </c>
      <c r="M95" s="74">
        <v>3</v>
      </c>
      <c r="N95" s="74" t="s">
        <v>46</v>
      </c>
      <c r="O95" s="74"/>
    </row>
    <row r="96" spans="1:15">
      <c r="A96" s="11">
        <v>4</v>
      </c>
      <c r="B96" s="12">
        <v>20</v>
      </c>
      <c r="C96" s="12">
        <v>95</v>
      </c>
      <c r="D96" s="13" t="s">
        <v>567</v>
      </c>
      <c r="E96" s="13">
        <v>22823</v>
      </c>
      <c r="F96" s="13" t="s">
        <v>16</v>
      </c>
      <c r="G96" s="13" t="s">
        <v>16</v>
      </c>
      <c r="H96" s="265"/>
      <c r="I96" s="265"/>
      <c r="J96" s="137" t="s">
        <v>759</v>
      </c>
      <c r="K96" s="138" t="s">
        <v>3015</v>
      </c>
      <c r="L96" s="269">
        <v>22</v>
      </c>
      <c r="M96" s="78">
        <v>6</v>
      </c>
      <c r="N96" s="78" t="s">
        <v>837</v>
      </c>
      <c r="O96" s="78"/>
    </row>
    <row r="97" spans="1:15">
      <c r="A97" s="7">
        <v>5</v>
      </c>
      <c r="B97" s="10">
        <v>1</v>
      </c>
      <c r="C97" s="10">
        <v>96</v>
      </c>
      <c r="D97" s="4" t="s">
        <v>567</v>
      </c>
      <c r="E97" s="4">
        <v>12808</v>
      </c>
      <c r="F97" s="4" t="s">
        <v>2172</v>
      </c>
      <c r="G97" s="4" t="s">
        <v>2172</v>
      </c>
      <c r="H97" s="264" t="s">
        <v>3147</v>
      </c>
      <c r="I97" s="264"/>
      <c r="J97" s="128" t="s">
        <v>976</v>
      </c>
      <c r="K97" s="129" t="s">
        <v>546</v>
      </c>
      <c r="L97" s="268">
        <v>31</v>
      </c>
      <c r="M97" s="74">
        <v>1</v>
      </c>
      <c r="N97" s="74"/>
      <c r="O97" s="74" t="s">
        <v>837</v>
      </c>
    </row>
    <row r="98" spans="1:15">
      <c r="A98" s="7">
        <v>5</v>
      </c>
      <c r="B98" s="10">
        <v>2</v>
      </c>
      <c r="C98" s="10">
        <v>97</v>
      </c>
      <c r="D98" s="4" t="s">
        <v>188</v>
      </c>
      <c r="E98" s="4">
        <v>18054</v>
      </c>
      <c r="F98" s="4" t="s">
        <v>598</v>
      </c>
      <c r="G98" s="4" t="s">
        <v>598</v>
      </c>
      <c r="H98" s="264" t="s">
        <v>3147</v>
      </c>
      <c r="I98" s="264"/>
      <c r="J98" s="128" t="s">
        <v>1727</v>
      </c>
      <c r="K98" s="129" t="s">
        <v>72</v>
      </c>
      <c r="L98" s="268">
        <v>28</v>
      </c>
      <c r="M98" s="74">
        <v>9</v>
      </c>
      <c r="N98" s="74" t="s">
        <v>838</v>
      </c>
      <c r="O98" s="74"/>
    </row>
    <row r="99" spans="1:15">
      <c r="A99" s="7">
        <v>5</v>
      </c>
      <c r="B99" s="10">
        <v>3</v>
      </c>
      <c r="C99" s="10">
        <v>98</v>
      </c>
      <c r="D99" s="4" t="s">
        <v>129</v>
      </c>
      <c r="E99" s="4">
        <v>16403</v>
      </c>
      <c r="F99" s="4" t="s">
        <v>2178</v>
      </c>
      <c r="G99" s="4" t="s">
        <v>2178</v>
      </c>
      <c r="H99" s="264" t="s">
        <v>3147</v>
      </c>
      <c r="I99" s="264"/>
      <c r="J99" s="128" t="s">
        <v>508</v>
      </c>
      <c r="K99" s="129" t="s">
        <v>585</v>
      </c>
      <c r="L99" s="268">
        <v>26</v>
      </c>
      <c r="M99" s="74">
        <v>2</v>
      </c>
      <c r="N99" s="74" t="s">
        <v>838</v>
      </c>
      <c r="O99" s="74"/>
    </row>
    <row r="100" spans="1:15">
      <c r="A100" s="7">
        <v>5</v>
      </c>
      <c r="B100" s="10">
        <v>4</v>
      </c>
      <c r="C100" s="10">
        <v>99</v>
      </c>
      <c r="D100" s="4" t="s">
        <v>470</v>
      </c>
      <c r="E100" s="4">
        <v>22514</v>
      </c>
      <c r="F100" s="4" t="s">
        <v>609</v>
      </c>
      <c r="G100" s="4" t="s">
        <v>609</v>
      </c>
      <c r="H100" s="264"/>
      <c r="I100" s="264"/>
      <c r="J100" s="128" t="s">
        <v>3010</v>
      </c>
      <c r="K100" s="129" t="s">
        <v>1804</v>
      </c>
      <c r="L100" s="268">
        <v>22</v>
      </c>
      <c r="M100" s="74">
        <v>3</v>
      </c>
      <c r="N100" s="74" t="s">
        <v>46</v>
      </c>
      <c r="O100" s="74"/>
    </row>
    <row r="101" spans="1:15">
      <c r="A101" s="7">
        <v>5</v>
      </c>
      <c r="B101" s="10">
        <v>5</v>
      </c>
      <c r="C101" s="10">
        <v>100</v>
      </c>
      <c r="D101" s="4" t="s">
        <v>2177</v>
      </c>
      <c r="E101" s="4">
        <v>19911</v>
      </c>
      <c r="F101" s="4" t="s">
        <v>18</v>
      </c>
      <c r="G101" s="4" t="s">
        <v>18</v>
      </c>
      <c r="H101" s="264" t="s">
        <v>3147</v>
      </c>
      <c r="I101" s="264"/>
      <c r="J101" s="128" t="s">
        <v>295</v>
      </c>
      <c r="K101" s="129" t="s">
        <v>565</v>
      </c>
      <c r="L101" s="268">
        <v>24</v>
      </c>
      <c r="M101" s="74">
        <v>1</v>
      </c>
      <c r="N101" s="74"/>
      <c r="O101" s="74" t="s">
        <v>46</v>
      </c>
    </row>
    <row r="102" spans="1:15">
      <c r="A102" s="7">
        <v>5</v>
      </c>
      <c r="B102" s="10">
        <v>6</v>
      </c>
      <c r="C102" s="10">
        <v>101</v>
      </c>
      <c r="D102" s="4" t="s">
        <v>17</v>
      </c>
      <c r="E102" s="4">
        <v>16609</v>
      </c>
      <c r="F102" s="4" t="s">
        <v>614</v>
      </c>
      <c r="G102" s="4" t="s">
        <v>614</v>
      </c>
      <c r="H102" s="264" t="s">
        <v>3147</v>
      </c>
      <c r="I102" s="264"/>
      <c r="J102" s="128" t="s">
        <v>205</v>
      </c>
      <c r="K102" s="129" t="s">
        <v>577</v>
      </c>
      <c r="L102" s="268">
        <v>25</v>
      </c>
      <c r="M102" s="74">
        <v>1</v>
      </c>
      <c r="N102" s="74"/>
      <c r="O102" s="74" t="s">
        <v>837</v>
      </c>
    </row>
    <row r="103" spans="1:15">
      <c r="A103" s="7">
        <v>5</v>
      </c>
      <c r="B103" s="10">
        <v>7</v>
      </c>
      <c r="C103" s="10">
        <v>102</v>
      </c>
      <c r="D103" s="4" t="s">
        <v>29</v>
      </c>
      <c r="E103" s="4">
        <v>26299</v>
      </c>
      <c r="F103" s="4" t="s">
        <v>14</v>
      </c>
      <c r="G103" s="4" t="s">
        <v>14</v>
      </c>
      <c r="H103" s="264"/>
      <c r="I103" s="264"/>
      <c r="J103" s="128" t="s">
        <v>3093</v>
      </c>
      <c r="K103" s="129" t="s">
        <v>533</v>
      </c>
      <c r="L103" s="268">
        <v>24</v>
      </c>
      <c r="M103" s="74">
        <v>5</v>
      </c>
      <c r="N103" s="74" t="s">
        <v>837</v>
      </c>
      <c r="O103" s="74"/>
    </row>
    <row r="104" spans="1:15">
      <c r="A104" s="7">
        <v>5</v>
      </c>
      <c r="B104" s="10">
        <v>8</v>
      </c>
      <c r="C104" s="10">
        <v>103</v>
      </c>
      <c r="D104" s="4" t="s">
        <v>239</v>
      </c>
      <c r="E104" s="4">
        <v>12760</v>
      </c>
      <c r="F104" s="4" t="s">
        <v>614</v>
      </c>
      <c r="G104" s="4" t="s">
        <v>614</v>
      </c>
      <c r="H104" s="264" t="s">
        <v>3147</v>
      </c>
      <c r="I104" s="264"/>
      <c r="J104" s="128" t="s">
        <v>224</v>
      </c>
      <c r="K104" s="129" t="s">
        <v>526</v>
      </c>
      <c r="L104" s="268">
        <v>31</v>
      </c>
      <c r="M104" s="74">
        <v>1</v>
      </c>
      <c r="N104" s="74"/>
      <c r="O104" s="74" t="s">
        <v>837</v>
      </c>
    </row>
    <row r="105" spans="1:15">
      <c r="A105" s="7">
        <v>5</v>
      </c>
      <c r="B105" s="10">
        <v>9</v>
      </c>
      <c r="C105" s="10">
        <v>104</v>
      </c>
      <c r="D105" s="4" t="s">
        <v>14</v>
      </c>
      <c r="E105" s="4">
        <v>15761</v>
      </c>
      <c r="F105" s="4" t="s">
        <v>239</v>
      </c>
      <c r="G105" s="4" t="s">
        <v>239</v>
      </c>
      <c r="H105" s="264" t="s">
        <v>3147</v>
      </c>
      <c r="I105" s="264"/>
      <c r="J105" s="128" t="s">
        <v>346</v>
      </c>
      <c r="K105" s="129" t="s">
        <v>536</v>
      </c>
      <c r="L105" s="268">
        <v>27</v>
      </c>
      <c r="M105" s="74">
        <v>1</v>
      </c>
      <c r="N105" s="74"/>
      <c r="O105" s="74" t="s">
        <v>837</v>
      </c>
    </row>
    <row r="106" spans="1:15">
      <c r="A106" s="7">
        <v>5</v>
      </c>
      <c r="B106" s="10">
        <v>10</v>
      </c>
      <c r="C106" s="10">
        <v>105</v>
      </c>
      <c r="D106" s="4" t="s">
        <v>609</v>
      </c>
      <c r="E106" s="4">
        <v>21844</v>
      </c>
      <c r="F106" s="4" t="s">
        <v>686</v>
      </c>
      <c r="G106" s="4" t="s">
        <v>686</v>
      </c>
      <c r="H106" s="264" t="s">
        <v>3147</v>
      </c>
      <c r="I106" s="264"/>
      <c r="J106" s="128" t="s">
        <v>307</v>
      </c>
      <c r="K106" s="129" t="s">
        <v>1711</v>
      </c>
      <c r="L106" s="268">
        <v>24</v>
      </c>
      <c r="M106" s="74">
        <v>1</v>
      </c>
      <c r="N106" s="74"/>
      <c r="O106" s="74" t="s">
        <v>46</v>
      </c>
    </row>
    <row r="107" spans="1:15">
      <c r="A107" s="7">
        <v>5</v>
      </c>
      <c r="B107" s="10">
        <v>11</v>
      </c>
      <c r="C107" s="10">
        <v>106</v>
      </c>
      <c r="D107" s="4" t="s">
        <v>18</v>
      </c>
      <c r="E107" s="4">
        <v>19804</v>
      </c>
      <c r="F107" s="4" t="s">
        <v>17</v>
      </c>
      <c r="G107" s="4" t="s">
        <v>17</v>
      </c>
      <c r="H107" s="264" t="s">
        <v>3147</v>
      </c>
      <c r="I107" s="264"/>
      <c r="J107" s="128" t="s">
        <v>2393</v>
      </c>
      <c r="K107" s="129" t="s">
        <v>577</v>
      </c>
      <c r="L107" s="268">
        <v>27</v>
      </c>
      <c r="M107" s="74">
        <v>1</v>
      </c>
      <c r="N107" s="74"/>
      <c r="O107" s="74" t="s">
        <v>837</v>
      </c>
    </row>
    <row r="108" spans="1:15">
      <c r="A108" s="7">
        <v>5</v>
      </c>
      <c r="B108" s="10">
        <v>12</v>
      </c>
      <c r="C108" s="10">
        <v>107</v>
      </c>
      <c r="D108" s="4" t="s">
        <v>276</v>
      </c>
      <c r="E108" s="4">
        <v>27581</v>
      </c>
      <c r="F108" s="4" t="s">
        <v>129</v>
      </c>
      <c r="G108" s="4" t="s">
        <v>129</v>
      </c>
      <c r="H108" s="264" t="s">
        <v>3147</v>
      </c>
      <c r="I108" s="264"/>
      <c r="J108" s="128" t="s">
        <v>3107</v>
      </c>
      <c r="K108" s="129" t="s">
        <v>3108</v>
      </c>
      <c r="L108" s="268">
        <v>24</v>
      </c>
      <c r="M108" s="74">
        <v>1</v>
      </c>
      <c r="N108" s="74"/>
      <c r="O108" s="74" t="s">
        <v>837</v>
      </c>
    </row>
    <row r="109" spans="1:15">
      <c r="A109" s="7">
        <v>5</v>
      </c>
      <c r="B109" s="10">
        <v>13</v>
      </c>
      <c r="C109" s="10">
        <v>108</v>
      </c>
      <c r="D109" s="4" t="s">
        <v>13</v>
      </c>
      <c r="E109" s="4">
        <v>1890</v>
      </c>
      <c r="F109" s="4" t="s">
        <v>14</v>
      </c>
      <c r="G109" s="4" t="s">
        <v>14</v>
      </c>
      <c r="H109" s="264" t="s">
        <v>3147</v>
      </c>
      <c r="I109" s="264"/>
      <c r="J109" s="128" t="s">
        <v>178</v>
      </c>
      <c r="K109" s="129" t="s">
        <v>531</v>
      </c>
      <c r="L109" s="268">
        <v>33</v>
      </c>
      <c r="M109" s="74">
        <v>1</v>
      </c>
      <c r="N109" s="74"/>
      <c r="O109" s="74" t="s">
        <v>46</v>
      </c>
    </row>
    <row r="110" spans="1:15">
      <c r="A110" s="7">
        <v>5</v>
      </c>
      <c r="B110" s="10">
        <v>14</v>
      </c>
      <c r="C110" s="10">
        <v>109</v>
      </c>
      <c r="D110" s="4" t="s">
        <v>563</v>
      </c>
      <c r="E110" s="4">
        <v>18519</v>
      </c>
      <c r="F110" s="4" t="s">
        <v>15</v>
      </c>
      <c r="G110" s="4" t="s">
        <v>15</v>
      </c>
      <c r="H110" s="264" t="s">
        <v>3147</v>
      </c>
      <c r="I110" s="264"/>
      <c r="J110" s="128" t="s">
        <v>1627</v>
      </c>
      <c r="K110" s="129" t="s">
        <v>619</v>
      </c>
      <c r="L110" s="268">
        <v>26</v>
      </c>
      <c r="M110" s="74">
        <v>1</v>
      </c>
      <c r="N110" s="74"/>
      <c r="O110" s="74" t="s">
        <v>837</v>
      </c>
    </row>
    <row r="111" spans="1:15">
      <c r="A111" s="7">
        <v>5</v>
      </c>
      <c r="B111" s="10">
        <v>15</v>
      </c>
      <c r="C111" s="10">
        <v>110</v>
      </c>
      <c r="D111" s="4" t="s">
        <v>2170</v>
      </c>
      <c r="E111" s="4">
        <v>20178</v>
      </c>
      <c r="F111" s="4" t="s">
        <v>15</v>
      </c>
      <c r="G111" s="4" t="s">
        <v>15</v>
      </c>
      <c r="H111" s="264"/>
      <c r="I111" s="264"/>
      <c r="J111" s="128" t="s">
        <v>522</v>
      </c>
      <c r="K111" s="129" t="s">
        <v>151</v>
      </c>
      <c r="L111" s="268">
        <v>22</v>
      </c>
      <c r="M111" s="74">
        <v>3</v>
      </c>
      <c r="N111" s="74" t="s">
        <v>837</v>
      </c>
      <c r="O111" s="74"/>
    </row>
    <row r="112" spans="1:15">
      <c r="A112" s="7">
        <v>5</v>
      </c>
      <c r="B112" s="10">
        <v>16</v>
      </c>
      <c r="C112" s="10">
        <v>111</v>
      </c>
      <c r="D112" s="4" t="s">
        <v>15</v>
      </c>
      <c r="E112" s="4">
        <v>24933</v>
      </c>
      <c r="F112" s="4" t="s">
        <v>18</v>
      </c>
      <c r="G112" s="4" t="s">
        <v>18</v>
      </c>
      <c r="H112" s="264" t="s">
        <v>3147</v>
      </c>
      <c r="I112" s="264"/>
      <c r="J112" s="128" t="s">
        <v>2524</v>
      </c>
      <c r="K112" s="129" t="s">
        <v>136</v>
      </c>
      <c r="L112" s="268">
        <v>26</v>
      </c>
      <c r="M112" s="74">
        <v>1</v>
      </c>
      <c r="N112" s="74"/>
      <c r="O112" s="74" t="s">
        <v>837</v>
      </c>
    </row>
    <row r="113" spans="1:15">
      <c r="A113" s="7">
        <v>5</v>
      </c>
      <c r="B113" s="10">
        <v>17</v>
      </c>
      <c r="C113" s="10">
        <v>112</v>
      </c>
      <c r="D113" s="4" t="s">
        <v>598</v>
      </c>
      <c r="E113" s="4">
        <v>25918</v>
      </c>
      <c r="F113" s="4" t="s">
        <v>276</v>
      </c>
      <c r="G113" s="4" t="s">
        <v>276</v>
      </c>
      <c r="H113" s="264" t="s">
        <v>3147</v>
      </c>
      <c r="I113" s="264"/>
      <c r="J113" s="128" t="s">
        <v>1921</v>
      </c>
      <c r="K113" s="129" t="s">
        <v>287</v>
      </c>
      <c r="L113" s="268">
        <v>24</v>
      </c>
      <c r="M113" s="74">
        <v>1</v>
      </c>
      <c r="N113" s="74"/>
      <c r="O113" s="74" t="s">
        <v>46</v>
      </c>
    </row>
    <row r="114" spans="1:15">
      <c r="A114" s="7">
        <v>5</v>
      </c>
      <c r="B114" s="10">
        <v>18</v>
      </c>
      <c r="C114" s="10">
        <v>113</v>
      </c>
      <c r="D114" s="4" t="s">
        <v>164</v>
      </c>
      <c r="E114" s="4">
        <v>8241</v>
      </c>
      <c r="F114" s="4" t="s">
        <v>13</v>
      </c>
      <c r="G114" s="4" t="s">
        <v>13</v>
      </c>
      <c r="H114" s="264" t="s">
        <v>3147</v>
      </c>
      <c r="I114" s="264"/>
      <c r="J114" s="128" t="s">
        <v>214</v>
      </c>
      <c r="K114" s="129" t="s">
        <v>617</v>
      </c>
      <c r="L114" s="268">
        <v>37</v>
      </c>
      <c r="M114" s="74">
        <v>1</v>
      </c>
      <c r="N114" s="74"/>
      <c r="O114" s="74" t="s">
        <v>837</v>
      </c>
    </row>
    <row r="115" spans="1:15">
      <c r="A115" s="7">
        <v>5</v>
      </c>
      <c r="B115" s="10">
        <v>19</v>
      </c>
      <c r="C115" s="10">
        <v>114</v>
      </c>
      <c r="D115" s="4" t="s">
        <v>16</v>
      </c>
      <c r="E115" s="4">
        <v>17594</v>
      </c>
      <c r="F115" s="4" t="s">
        <v>438</v>
      </c>
      <c r="G115" s="4" t="s">
        <v>438</v>
      </c>
      <c r="H115" s="264" t="s">
        <v>3147</v>
      </c>
      <c r="I115" s="264"/>
      <c r="J115" s="128" t="s">
        <v>899</v>
      </c>
      <c r="K115" s="129" t="s">
        <v>144</v>
      </c>
      <c r="L115" s="268">
        <v>26</v>
      </c>
      <c r="M115" s="74">
        <v>1</v>
      </c>
      <c r="N115" s="74"/>
      <c r="O115" s="74" t="s">
        <v>837</v>
      </c>
    </row>
    <row r="116" spans="1:15">
      <c r="A116" s="11">
        <v>5</v>
      </c>
      <c r="B116" s="12">
        <v>20</v>
      </c>
      <c r="C116" s="12">
        <v>115</v>
      </c>
      <c r="D116" s="13" t="s">
        <v>555</v>
      </c>
      <c r="E116" s="13">
        <v>5517</v>
      </c>
      <c r="F116" s="13" t="s">
        <v>16</v>
      </c>
      <c r="G116" s="13" t="s">
        <v>16</v>
      </c>
      <c r="H116" s="265" t="s">
        <v>3147</v>
      </c>
      <c r="I116" s="265"/>
      <c r="J116" s="137" t="s">
        <v>1047</v>
      </c>
      <c r="K116" s="138" t="s">
        <v>547</v>
      </c>
      <c r="L116" s="269">
        <v>32</v>
      </c>
      <c r="M116" s="78">
        <v>2</v>
      </c>
      <c r="N116" s="78" t="s">
        <v>837</v>
      </c>
      <c r="O116" s="78"/>
    </row>
    <row r="117" spans="1:15">
      <c r="A117" s="7">
        <v>6</v>
      </c>
      <c r="B117" s="10">
        <v>1</v>
      </c>
      <c r="C117" s="10">
        <v>116</v>
      </c>
      <c r="D117" s="4" t="s">
        <v>555</v>
      </c>
      <c r="E117" s="4">
        <v>11847</v>
      </c>
      <c r="F117" s="4" t="s">
        <v>15</v>
      </c>
      <c r="G117" s="4" t="s">
        <v>15</v>
      </c>
      <c r="H117" s="264" t="s">
        <v>3147</v>
      </c>
      <c r="I117" s="264"/>
      <c r="J117" s="128" t="s">
        <v>297</v>
      </c>
      <c r="K117" s="129" t="s">
        <v>545</v>
      </c>
      <c r="L117" s="268">
        <v>36</v>
      </c>
      <c r="M117" s="74">
        <v>1</v>
      </c>
      <c r="N117" s="74"/>
      <c r="O117" s="74" t="s">
        <v>837</v>
      </c>
    </row>
    <row r="118" spans="1:15">
      <c r="A118" s="7">
        <v>6</v>
      </c>
      <c r="B118" s="10">
        <v>2</v>
      </c>
      <c r="C118" s="10">
        <v>117</v>
      </c>
      <c r="D118" s="4" t="s">
        <v>16</v>
      </c>
      <c r="E118" s="4">
        <v>12180</v>
      </c>
      <c r="F118" s="4" t="s">
        <v>2172</v>
      </c>
      <c r="G118" s="4" t="s">
        <v>2172</v>
      </c>
      <c r="H118" s="264" t="s">
        <v>3147</v>
      </c>
      <c r="I118" s="264"/>
      <c r="J118" s="128" t="s">
        <v>491</v>
      </c>
      <c r="K118" s="129" t="s">
        <v>548</v>
      </c>
      <c r="L118" s="268">
        <v>29</v>
      </c>
      <c r="M118" s="74">
        <v>2</v>
      </c>
      <c r="N118" s="74" t="s">
        <v>837</v>
      </c>
      <c r="O118" s="74"/>
    </row>
    <row r="119" spans="1:15">
      <c r="A119" s="7">
        <v>6</v>
      </c>
      <c r="B119" s="10">
        <v>3</v>
      </c>
      <c r="C119" s="10">
        <v>118</v>
      </c>
      <c r="D119" s="4" t="s">
        <v>164</v>
      </c>
      <c r="E119" s="4">
        <v>17897</v>
      </c>
      <c r="F119" s="4" t="s">
        <v>2178</v>
      </c>
      <c r="G119" s="4" t="s">
        <v>2178</v>
      </c>
      <c r="H119" s="264" t="s">
        <v>3147</v>
      </c>
      <c r="I119" s="264"/>
      <c r="J119" s="128" t="s">
        <v>1662</v>
      </c>
      <c r="K119" s="129" t="s">
        <v>307</v>
      </c>
      <c r="L119" s="268">
        <v>28</v>
      </c>
      <c r="M119" s="74">
        <v>1</v>
      </c>
      <c r="N119" s="74"/>
      <c r="O119" s="74" t="s">
        <v>46</v>
      </c>
    </row>
    <row r="120" spans="1:15">
      <c r="A120" s="7">
        <v>6</v>
      </c>
      <c r="B120" s="10">
        <v>4</v>
      </c>
      <c r="C120" s="10">
        <v>119</v>
      </c>
      <c r="D120" s="4" t="s">
        <v>598</v>
      </c>
      <c r="E120" s="4">
        <v>16925</v>
      </c>
      <c r="F120" s="4" t="s">
        <v>188</v>
      </c>
      <c r="G120" s="4" t="s">
        <v>188</v>
      </c>
      <c r="H120" s="264" t="s">
        <v>3147</v>
      </c>
      <c r="I120" s="264"/>
      <c r="J120" s="128" t="s">
        <v>528</v>
      </c>
      <c r="K120" s="129" t="s">
        <v>2299</v>
      </c>
      <c r="L120" s="268">
        <v>29</v>
      </c>
      <c r="M120" s="74">
        <v>2</v>
      </c>
      <c r="N120" s="74" t="s">
        <v>837</v>
      </c>
      <c r="O120" s="74"/>
    </row>
    <row r="121" spans="1:15">
      <c r="A121" s="7">
        <v>6</v>
      </c>
      <c r="B121" s="10">
        <v>5</v>
      </c>
      <c r="C121" s="10">
        <v>120</v>
      </c>
      <c r="D121" s="4" t="s">
        <v>15</v>
      </c>
      <c r="E121" s="4">
        <v>11442</v>
      </c>
      <c r="F121" s="4" t="s">
        <v>567</v>
      </c>
      <c r="G121" s="4" t="s">
        <v>567</v>
      </c>
      <c r="H121" s="264" t="s">
        <v>3147</v>
      </c>
      <c r="I121" s="264"/>
      <c r="J121" s="128" t="s">
        <v>615</v>
      </c>
      <c r="K121" s="129" t="s">
        <v>185</v>
      </c>
      <c r="L121" s="268">
        <v>29</v>
      </c>
      <c r="M121" s="74">
        <v>2</v>
      </c>
      <c r="N121" s="74" t="s">
        <v>837</v>
      </c>
      <c r="O121" s="74"/>
    </row>
    <row r="122" spans="1:15">
      <c r="A122" s="7">
        <v>6</v>
      </c>
      <c r="B122" s="10">
        <v>6</v>
      </c>
      <c r="C122" s="10">
        <v>121</v>
      </c>
      <c r="D122" s="4" t="s">
        <v>2170</v>
      </c>
      <c r="E122" s="4">
        <v>24586</v>
      </c>
      <c r="F122" s="4" t="s">
        <v>17</v>
      </c>
      <c r="G122" s="4" t="s">
        <v>17</v>
      </c>
      <c r="H122" s="264" t="s">
        <v>3147</v>
      </c>
      <c r="I122" s="264"/>
      <c r="J122" s="128" t="s">
        <v>3041</v>
      </c>
      <c r="K122" s="129" t="s">
        <v>547</v>
      </c>
      <c r="L122" s="268">
        <v>25</v>
      </c>
      <c r="M122" s="74">
        <v>1</v>
      </c>
      <c r="N122" s="74"/>
      <c r="O122" s="74" t="s">
        <v>837</v>
      </c>
    </row>
    <row r="123" spans="1:15">
      <c r="A123" s="7">
        <v>6</v>
      </c>
      <c r="B123" s="10">
        <v>7</v>
      </c>
      <c r="C123" s="10">
        <v>122</v>
      </c>
      <c r="D123" s="4" t="s">
        <v>563</v>
      </c>
      <c r="E123" s="4">
        <v>19962</v>
      </c>
      <c r="F123" s="4" t="s">
        <v>239</v>
      </c>
      <c r="G123" s="4" t="s">
        <v>239</v>
      </c>
      <c r="H123" s="264" t="s">
        <v>3147</v>
      </c>
      <c r="I123" s="264"/>
      <c r="J123" s="128" t="s">
        <v>2916</v>
      </c>
      <c r="K123" s="129" t="s">
        <v>554</v>
      </c>
      <c r="L123" s="268">
        <v>24</v>
      </c>
      <c r="M123" s="74">
        <v>1</v>
      </c>
      <c r="N123" s="74"/>
      <c r="O123" s="74" t="s">
        <v>46</v>
      </c>
    </row>
    <row r="124" spans="1:15">
      <c r="A124" s="7">
        <v>6</v>
      </c>
      <c r="B124" s="10">
        <v>8</v>
      </c>
      <c r="C124" s="10">
        <v>123</v>
      </c>
      <c r="D124" s="4" t="s">
        <v>13</v>
      </c>
      <c r="E124" s="4">
        <v>7007</v>
      </c>
      <c r="F124" s="4" t="s">
        <v>276</v>
      </c>
      <c r="G124" s="4" t="s">
        <v>276</v>
      </c>
      <c r="H124" s="264" t="s">
        <v>3147</v>
      </c>
      <c r="I124" s="264"/>
      <c r="J124" s="128" t="s">
        <v>202</v>
      </c>
      <c r="K124" s="129" t="s">
        <v>203</v>
      </c>
      <c r="L124" s="268">
        <v>39</v>
      </c>
      <c r="M124" s="74">
        <v>2</v>
      </c>
      <c r="N124" s="74" t="s">
        <v>837</v>
      </c>
      <c r="O124" s="74"/>
    </row>
    <row r="125" spans="1:15">
      <c r="A125" s="7">
        <v>6</v>
      </c>
      <c r="B125" s="10">
        <v>9</v>
      </c>
      <c r="C125" s="10">
        <v>124</v>
      </c>
      <c r="D125" s="4" t="s">
        <v>276</v>
      </c>
      <c r="E125" s="4">
        <v>19879</v>
      </c>
      <c r="F125" s="4" t="s">
        <v>609</v>
      </c>
      <c r="G125" s="4" t="s">
        <v>609</v>
      </c>
      <c r="H125" s="264" t="s">
        <v>3147</v>
      </c>
      <c r="I125" s="264"/>
      <c r="J125" s="128" t="s">
        <v>1745</v>
      </c>
      <c r="K125" s="129" t="s">
        <v>502</v>
      </c>
      <c r="L125" s="268">
        <v>26</v>
      </c>
      <c r="M125" s="74">
        <v>1</v>
      </c>
      <c r="N125" s="74"/>
      <c r="O125" s="74" t="s">
        <v>837</v>
      </c>
    </row>
    <row r="126" spans="1:15">
      <c r="A126" s="7">
        <v>6</v>
      </c>
      <c r="B126" s="10">
        <v>10</v>
      </c>
      <c r="C126" s="10">
        <v>125</v>
      </c>
      <c r="D126" s="4" t="s">
        <v>18</v>
      </c>
      <c r="E126" s="4">
        <v>19932</v>
      </c>
      <c r="F126" s="4" t="s">
        <v>213</v>
      </c>
      <c r="G126" s="4" t="s">
        <v>213</v>
      </c>
      <c r="H126" s="264" t="s">
        <v>3147</v>
      </c>
      <c r="I126" s="264"/>
      <c r="J126" s="128" t="s">
        <v>2403</v>
      </c>
      <c r="K126" s="129" t="s">
        <v>551</v>
      </c>
      <c r="L126" s="268">
        <v>26</v>
      </c>
      <c r="M126" s="74">
        <v>1</v>
      </c>
      <c r="N126" s="74"/>
      <c r="O126" s="74" t="s">
        <v>837</v>
      </c>
    </row>
    <row r="127" spans="1:15">
      <c r="A127" s="7">
        <v>6</v>
      </c>
      <c r="B127" s="10">
        <v>11</v>
      </c>
      <c r="C127" s="10">
        <v>126</v>
      </c>
      <c r="D127" s="4" t="s">
        <v>609</v>
      </c>
      <c r="E127" s="4">
        <v>18400</v>
      </c>
      <c r="F127" s="4" t="s">
        <v>276</v>
      </c>
      <c r="G127" s="4" t="s">
        <v>276</v>
      </c>
      <c r="H127" s="264" t="s">
        <v>3147</v>
      </c>
      <c r="I127" s="264"/>
      <c r="J127" s="128" t="s">
        <v>2871</v>
      </c>
      <c r="K127" s="129" t="s">
        <v>540</v>
      </c>
      <c r="L127" s="268">
        <v>24</v>
      </c>
      <c r="M127" s="74">
        <v>7</v>
      </c>
      <c r="N127" s="74" t="s">
        <v>837</v>
      </c>
      <c r="O127" s="74"/>
    </row>
    <row r="128" spans="1:15">
      <c r="A128" s="7">
        <v>6</v>
      </c>
      <c r="B128" s="10">
        <v>12</v>
      </c>
      <c r="C128" s="10">
        <v>127</v>
      </c>
      <c r="D128" s="4" t="s">
        <v>14</v>
      </c>
      <c r="E128" s="4">
        <v>24580</v>
      </c>
      <c r="F128" s="4" t="s">
        <v>2171</v>
      </c>
      <c r="G128" s="4" t="s">
        <v>29</v>
      </c>
      <c r="H128" s="264" t="s">
        <v>3147</v>
      </c>
      <c r="I128" s="264"/>
      <c r="J128" s="128" t="s">
        <v>654</v>
      </c>
      <c r="K128" s="129" t="s">
        <v>2521</v>
      </c>
      <c r="L128" s="268">
        <v>24</v>
      </c>
      <c r="M128" s="74">
        <v>1</v>
      </c>
      <c r="N128" s="74"/>
      <c r="O128" s="74" t="s">
        <v>837</v>
      </c>
    </row>
    <row r="129" spans="1:15">
      <c r="A129" s="7">
        <v>6</v>
      </c>
      <c r="B129" s="10">
        <v>13</v>
      </c>
      <c r="C129" s="10">
        <v>128</v>
      </c>
      <c r="D129" s="4" t="s">
        <v>239</v>
      </c>
      <c r="E129" s="4">
        <v>9256</v>
      </c>
      <c r="F129" s="4" t="s">
        <v>164</v>
      </c>
      <c r="G129" s="4" t="s">
        <v>164</v>
      </c>
      <c r="H129" s="264" t="s">
        <v>3147</v>
      </c>
      <c r="I129" s="264"/>
      <c r="J129" s="128" t="s">
        <v>60</v>
      </c>
      <c r="K129" s="129" t="s">
        <v>1663</v>
      </c>
      <c r="L129" s="268">
        <v>34</v>
      </c>
      <c r="M129" s="74">
        <v>7</v>
      </c>
      <c r="N129" s="74" t="s">
        <v>837</v>
      </c>
      <c r="O129" s="74"/>
    </row>
    <row r="130" spans="1:15">
      <c r="A130" s="7">
        <v>6</v>
      </c>
      <c r="B130" s="10">
        <v>14</v>
      </c>
      <c r="C130" s="10">
        <v>129</v>
      </c>
      <c r="D130" s="4" t="s">
        <v>29</v>
      </c>
      <c r="E130" s="4">
        <v>10950</v>
      </c>
      <c r="F130" s="4" t="s">
        <v>555</v>
      </c>
      <c r="G130" s="4" t="s">
        <v>555</v>
      </c>
      <c r="H130" s="264" t="s">
        <v>3147</v>
      </c>
      <c r="I130" s="264"/>
      <c r="J130" s="128" t="s">
        <v>765</v>
      </c>
      <c r="K130" s="129" t="s">
        <v>613</v>
      </c>
      <c r="L130" s="268">
        <v>33</v>
      </c>
      <c r="M130" s="74">
        <v>8</v>
      </c>
      <c r="N130" s="74" t="s">
        <v>837</v>
      </c>
      <c r="O130" s="74"/>
    </row>
    <row r="131" spans="1:15">
      <c r="A131" s="7">
        <v>6</v>
      </c>
      <c r="B131" s="10">
        <v>15</v>
      </c>
      <c r="C131" s="10">
        <v>130</v>
      </c>
      <c r="D131" s="4" t="s">
        <v>17</v>
      </c>
      <c r="E131" s="4">
        <v>26221</v>
      </c>
      <c r="F131" s="4" t="s">
        <v>15</v>
      </c>
      <c r="G131" s="4" t="s">
        <v>15</v>
      </c>
      <c r="H131" s="264" t="s">
        <v>3147</v>
      </c>
      <c r="I131" s="264"/>
      <c r="J131" s="128" t="s">
        <v>3084</v>
      </c>
      <c r="K131" s="129" t="s">
        <v>549</v>
      </c>
      <c r="L131" s="268">
        <v>24</v>
      </c>
      <c r="M131" s="74">
        <v>1</v>
      </c>
      <c r="N131" s="74"/>
      <c r="O131" s="74" t="s">
        <v>837</v>
      </c>
    </row>
    <row r="132" spans="1:15">
      <c r="A132" s="7">
        <v>6</v>
      </c>
      <c r="B132" s="10">
        <v>16</v>
      </c>
      <c r="C132" s="10">
        <v>131</v>
      </c>
      <c r="D132" s="4" t="s">
        <v>2177</v>
      </c>
      <c r="E132" s="4">
        <v>18042</v>
      </c>
      <c r="F132" s="4" t="s">
        <v>598</v>
      </c>
      <c r="G132" s="4" t="s">
        <v>598</v>
      </c>
      <c r="H132" s="264" t="s">
        <v>3147</v>
      </c>
      <c r="I132" s="264"/>
      <c r="J132" s="128" t="s">
        <v>178</v>
      </c>
      <c r="K132" s="129" t="s">
        <v>409</v>
      </c>
      <c r="L132" s="268">
        <v>29</v>
      </c>
      <c r="M132" s="74">
        <v>9</v>
      </c>
      <c r="N132" s="74" t="s">
        <v>837</v>
      </c>
      <c r="O132" s="74"/>
    </row>
    <row r="133" spans="1:15">
      <c r="A133" s="7">
        <v>6</v>
      </c>
      <c r="B133" s="10">
        <v>17</v>
      </c>
      <c r="C133" s="10">
        <v>132</v>
      </c>
      <c r="D133" s="4" t="s">
        <v>470</v>
      </c>
      <c r="E133" s="4">
        <v>12158</v>
      </c>
      <c r="F133" s="4" t="s">
        <v>15</v>
      </c>
      <c r="G133" s="4" t="s">
        <v>15</v>
      </c>
      <c r="H133" s="264" t="s">
        <v>3147</v>
      </c>
      <c r="I133" s="264"/>
      <c r="J133" s="128" t="s">
        <v>383</v>
      </c>
      <c r="K133" s="129" t="s">
        <v>595</v>
      </c>
      <c r="L133" s="268">
        <v>32</v>
      </c>
      <c r="M133" s="74">
        <v>2</v>
      </c>
      <c r="N133" s="74" t="s">
        <v>837</v>
      </c>
      <c r="O133" s="74"/>
    </row>
    <row r="134" spans="1:15">
      <c r="A134" s="7">
        <v>6</v>
      </c>
      <c r="B134" s="10">
        <v>18</v>
      </c>
      <c r="C134" s="10">
        <v>133</v>
      </c>
      <c r="D134" s="4" t="s">
        <v>129</v>
      </c>
      <c r="E134" s="4">
        <v>25961</v>
      </c>
      <c r="F134" s="4" t="s">
        <v>239</v>
      </c>
      <c r="G134" s="4" t="s">
        <v>239</v>
      </c>
      <c r="H134" s="264"/>
      <c r="I134" s="264"/>
      <c r="J134" s="128" t="s">
        <v>113</v>
      </c>
      <c r="K134" s="129" t="s">
        <v>3077</v>
      </c>
      <c r="L134" s="268">
        <v>24</v>
      </c>
      <c r="M134" s="74">
        <v>7</v>
      </c>
      <c r="N134" s="74" t="s">
        <v>46</v>
      </c>
      <c r="O134" s="74"/>
    </row>
    <row r="135" spans="1:15">
      <c r="A135" s="7">
        <v>6</v>
      </c>
      <c r="B135" s="10">
        <v>19</v>
      </c>
      <c r="C135" s="10">
        <v>134</v>
      </c>
      <c r="D135" s="4" t="s">
        <v>188</v>
      </c>
      <c r="E135" s="4">
        <v>11489</v>
      </c>
      <c r="F135" s="4" t="s">
        <v>2170</v>
      </c>
      <c r="G135" s="4" t="s">
        <v>2170</v>
      </c>
      <c r="H135" s="264" t="s">
        <v>3147</v>
      </c>
      <c r="I135" s="264"/>
      <c r="J135" s="128" t="s">
        <v>288</v>
      </c>
      <c r="K135" s="129" t="s">
        <v>1916</v>
      </c>
      <c r="L135" s="268">
        <v>31</v>
      </c>
      <c r="M135" s="74">
        <v>8</v>
      </c>
      <c r="N135" s="74" t="s">
        <v>837</v>
      </c>
      <c r="O135" s="74"/>
    </row>
    <row r="136" spans="1:15">
      <c r="A136" s="11">
        <v>6</v>
      </c>
      <c r="B136" s="12">
        <v>20</v>
      </c>
      <c r="C136" s="12">
        <v>135</v>
      </c>
      <c r="D136" s="13" t="s">
        <v>567</v>
      </c>
      <c r="E136" s="13">
        <v>19493</v>
      </c>
      <c r="F136" s="13" t="s">
        <v>354</v>
      </c>
      <c r="G136" s="13" t="s">
        <v>354</v>
      </c>
      <c r="H136" s="265" t="s">
        <v>3147</v>
      </c>
      <c r="I136" s="265"/>
      <c r="J136" s="137" t="s">
        <v>279</v>
      </c>
      <c r="K136" s="138" t="s">
        <v>174</v>
      </c>
      <c r="L136" s="269">
        <v>27</v>
      </c>
      <c r="M136" s="78">
        <v>1</v>
      </c>
      <c r="N136" s="78"/>
      <c r="O136" s="78" t="s">
        <v>837</v>
      </c>
    </row>
    <row r="137" spans="1:15">
      <c r="A137" s="7">
        <v>7</v>
      </c>
      <c r="B137" s="10">
        <v>1</v>
      </c>
      <c r="C137" s="10">
        <v>136</v>
      </c>
      <c r="D137" s="4" t="s">
        <v>567</v>
      </c>
      <c r="E137" s="4">
        <v>22471</v>
      </c>
      <c r="F137" s="4" t="s">
        <v>18</v>
      </c>
      <c r="G137" s="4" t="s">
        <v>18</v>
      </c>
      <c r="H137" s="264"/>
      <c r="I137" s="264"/>
      <c r="J137" s="128" t="s">
        <v>222</v>
      </c>
      <c r="K137" s="129" t="s">
        <v>3008</v>
      </c>
      <c r="L137" s="268">
        <v>22</v>
      </c>
      <c r="M137" s="74">
        <v>6</v>
      </c>
      <c r="N137" s="74" t="s">
        <v>46</v>
      </c>
      <c r="O137" s="74"/>
    </row>
    <row r="138" spans="1:15">
      <c r="A138" s="7">
        <v>7</v>
      </c>
      <c r="B138" s="10">
        <v>2</v>
      </c>
      <c r="C138" s="10">
        <v>137</v>
      </c>
      <c r="D138" s="4" t="s">
        <v>188</v>
      </c>
      <c r="E138" s="4">
        <v>18403</v>
      </c>
      <c r="F138" s="4" t="s">
        <v>213</v>
      </c>
      <c r="G138" s="4" t="s">
        <v>213</v>
      </c>
      <c r="H138" s="264" t="s">
        <v>3147</v>
      </c>
      <c r="I138" s="264"/>
      <c r="J138" s="128" t="s">
        <v>2345</v>
      </c>
      <c r="K138" s="129" t="s">
        <v>2346</v>
      </c>
      <c r="L138" s="268">
        <v>26</v>
      </c>
      <c r="M138" s="74">
        <v>1</v>
      </c>
      <c r="N138" s="74"/>
      <c r="O138" s="74" t="s">
        <v>837</v>
      </c>
    </row>
    <row r="139" spans="1:15">
      <c r="A139" s="7">
        <v>7</v>
      </c>
      <c r="B139" s="10">
        <v>3</v>
      </c>
      <c r="C139" s="10">
        <v>138</v>
      </c>
      <c r="D139" s="4" t="s">
        <v>129</v>
      </c>
      <c r="E139" s="4">
        <v>20505</v>
      </c>
      <c r="F139" s="4" t="s">
        <v>2170</v>
      </c>
      <c r="G139" s="4" t="s">
        <v>2170</v>
      </c>
      <c r="H139" s="264"/>
      <c r="I139" s="264"/>
      <c r="J139" s="128" t="s">
        <v>2938</v>
      </c>
      <c r="K139" s="129" t="s">
        <v>260</v>
      </c>
      <c r="L139" s="268">
        <v>23</v>
      </c>
      <c r="M139" s="74">
        <v>9</v>
      </c>
      <c r="N139" s="74" t="s">
        <v>838</v>
      </c>
      <c r="O139" s="74"/>
    </row>
    <row r="140" spans="1:15">
      <c r="A140" s="7">
        <v>7</v>
      </c>
      <c r="B140" s="10">
        <v>4</v>
      </c>
      <c r="C140" s="10">
        <v>139</v>
      </c>
      <c r="D140" s="4" t="s">
        <v>470</v>
      </c>
      <c r="E140" s="4">
        <v>5297</v>
      </c>
      <c r="F140" s="4" t="s">
        <v>16</v>
      </c>
      <c r="G140" s="4" t="s">
        <v>16</v>
      </c>
      <c r="H140" s="264" t="s">
        <v>3147</v>
      </c>
      <c r="I140" s="264"/>
      <c r="J140" s="128" t="s">
        <v>330</v>
      </c>
      <c r="K140" s="129" t="s">
        <v>216</v>
      </c>
      <c r="L140" s="268">
        <v>32</v>
      </c>
      <c r="M140" s="74">
        <v>7</v>
      </c>
      <c r="N140" s="74" t="s">
        <v>838</v>
      </c>
      <c r="O140" s="74"/>
    </row>
    <row r="141" spans="1:15">
      <c r="A141" s="7">
        <v>7</v>
      </c>
      <c r="B141" s="10">
        <v>5</v>
      </c>
      <c r="C141" s="10">
        <v>140</v>
      </c>
      <c r="D141" s="4" t="s">
        <v>2177</v>
      </c>
      <c r="E141" s="4">
        <v>18171</v>
      </c>
      <c r="F141" s="4" t="s">
        <v>354</v>
      </c>
      <c r="G141" s="4" t="s">
        <v>354</v>
      </c>
      <c r="H141" s="264" t="s">
        <v>3147</v>
      </c>
      <c r="I141" s="264"/>
      <c r="J141" s="128" t="s">
        <v>606</v>
      </c>
      <c r="K141" s="129" t="s">
        <v>602</v>
      </c>
      <c r="L141" s="268">
        <v>29</v>
      </c>
      <c r="M141" s="74">
        <v>3</v>
      </c>
      <c r="N141" s="74" t="s">
        <v>46</v>
      </c>
      <c r="O141" s="74"/>
    </row>
    <row r="142" spans="1:15">
      <c r="A142" s="7">
        <v>7</v>
      </c>
      <c r="B142" s="10">
        <v>6</v>
      </c>
      <c r="C142" s="10">
        <v>141</v>
      </c>
      <c r="D142" s="4" t="s">
        <v>17</v>
      </c>
      <c r="E142" s="4">
        <v>24729</v>
      </c>
      <c r="F142" s="4" t="s">
        <v>18</v>
      </c>
      <c r="G142" s="4" t="s">
        <v>18</v>
      </c>
      <c r="H142" s="264"/>
      <c r="I142" s="264"/>
      <c r="J142" s="128" t="s">
        <v>3045</v>
      </c>
      <c r="K142" s="129" t="s">
        <v>145</v>
      </c>
      <c r="L142" s="268">
        <v>22</v>
      </c>
      <c r="M142" s="74">
        <v>2</v>
      </c>
      <c r="N142" s="74" t="s">
        <v>837</v>
      </c>
      <c r="O142" s="74"/>
    </row>
    <row r="143" spans="1:15">
      <c r="A143" s="7">
        <v>7</v>
      </c>
      <c r="B143" s="10">
        <v>7</v>
      </c>
      <c r="C143" s="10">
        <v>142</v>
      </c>
      <c r="D143" s="4" t="s">
        <v>29</v>
      </c>
      <c r="E143" s="4">
        <v>23488</v>
      </c>
      <c r="F143" s="4" t="s">
        <v>16</v>
      </c>
      <c r="G143" s="4" t="s">
        <v>16</v>
      </c>
      <c r="H143" s="264" t="s">
        <v>3147</v>
      </c>
      <c r="I143" s="264"/>
      <c r="J143" s="128" t="s">
        <v>3028</v>
      </c>
      <c r="K143" s="129" t="s">
        <v>3029</v>
      </c>
      <c r="L143" s="268">
        <v>26</v>
      </c>
      <c r="M143" s="74">
        <v>1</v>
      </c>
      <c r="N143" s="74"/>
      <c r="O143" s="74" t="s">
        <v>837</v>
      </c>
    </row>
    <row r="144" spans="1:15">
      <c r="A144" s="7">
        <v>7</v>
      </c>
      <c r="B144" s="10">
        <v>8</v>
      </c>
      <c r="C144" s="10">
        <v>143</v>
      </c>
      <c r="D144" s="4" t="s">
        <v>239</v>
      </c>
      <c r="E144" s="4">
        <v>21558</v>
      </c>
      <c r="F144" s="4" t="s">
        <v>13</v>
      </c>
      <c r="G144" s="4" t="s">
        <v>13</v>
      </c>
      <c r="H144" s="264" t="s">
        <v>3147</v>
      </c>
      <c r="I144" s="264"/>
      <c r="J144" s="128" t="s">
        <v>2480</v>
      </c>
      <c r="K144" s="129" t="s">
        <v>531</v>
      </c>
      <c r="L144" s="268">
        <v>25</v>
      </c>
      <c r="M144" s="74">
        <v>8</v>
      </c>
      <c r="N144" s="74" t="s">
        <v>837</v>
      </c>
      <c r="O144" s="74"/>
    </row>
    <row r="145" spans="1:15">
      <c r="A145" s="7">
        <v>7</v>
      </c>
      <c r="B145" s="10">
        <v>9</v>
      </c>
      <c r="C145" s="10">
        <v>144</v>
      </c>
      <c r="D145" s="4" t="s">
        <v>14</v>
      </c>
      <c r="E145" s="4">
        <v>25756</v>
      </c>
      <c r="F145" s="4" t="s">
        <v>598</v>
      </c>
      <c r="G145" s="4" t="s">
        <v>598</v>
      </c>
      <c r="H145" s="264" t="s">
        <v>3147</v>
      </c>
      <c r="I145" s="264"/>
      <c r="J145" s="128" t="s">
        <v>3068</v>
      </c>
      <c r="K145" s="129" t="s">
        <v>531</v>
      </c>
      <c r="L145" s="268">
        <v>24</v>
      </c>
      <c r="M145" s="74">
        <v>1</v>
      </c>
      <c r="N145" s="74"/>
      <c r="O145" s="74" t="s">
        <v>837</v>
      </c>
    </row>
    <row r="146" spans="1:15">
      <c r="A146" s="7">
        <v>7</v>
      </c>
      <c r="B146" s="10">
        <v>10</v>
      </c>
      <c r="C146" s="10">
        <v>145</v>
      </c>
      <c r="D146" s="4" t="s">
        <v>609</v>
      </c>
      <c r="E146" s="4">
        <v>13755</v>
      </c>
      <c r="F146" s="4" t="s">
        <v>345</v>
      </c>
      <c r="G146" s="4" t="s">
        <v>345</v>
      </c>
      <c r="H146" s="264" t="s">
        <v>3147</v>
      </c>
      <c r="I146" s="264"/>
      <c r="J146" s="128" t="s">
        <v>1060</v>
      </c>
      <c r="K146" s="129" t="s">
        <v>863</v>
      </c>
      <c r="L146" s="268">
        <v>28</v>
      </c>
      <c r="M146" s="74">
        <v>2</v>
      </c>
      <c r="N146" s="74" t="s">
        <v>837</v>
      </c>
      <c r="O146" s="74"/>
    </row>
    <row r="147" spans="1:15">
      <c r="A147" s="7">
        <v>7</v>
      </c>
      <c r="B147" s="10">
        <v>11</v>
      </c>
      <c r="C147" s="10">
        <v>146</v>
      </c>
      <c r="D147" s="4" t="s">
        <v>18</v>
      </c>
      <c r="E147" s="4">
        <v>15149</v>
      </c>
      <c r="F147" s="4" t="s">
        <v>614</v>
      </c>
      <c r="G147" s="4" t="s">
        <v>614</v>
      </c>
      <c r="H147" s="264" t="s">
        <v>3147</v>
      </c>
      <c r="I147" s="264"/>
      <c r="J147" s="128" t="s">
        <v>995</v>
      </c>
      <c r="K147" s="129" t="s">
        <v>418</v>
      </c>
      <c r="L147" s="268">
        <v>30</v>
      </c>
      <c r="M147" s="74">
        <v>3</v>
      </c>
      <c r="N147" s="74" t="s">
        <v>837</v>
      </c>
      <c r="O147" s="74"/>
    </row>
    <row r="148" spans="1:15">
      <c r="A148" s="7">
        <v>7</v>
      </c>
      <c r="B148" s="10">
        <v>12</v>
      </c>
      <c r="C148" s="10">
        <v>147</v>
      </c>
      <c r="D148" s="4" t="s">
        <v>276</v>
      </c>
      <c r="E148" s="4">
        <v>20233</v>
      </c>
      <c r="F148" s="4" t="s">
        <v>567</v>
      </c>
      <c r="G148" s="4" t="s">
        <v>567</v>
      </c>
      <c r="H148" s="264" t="s">
        <v>3147</v>
      </c>
      <c r="I148" s="264"/>
      <c r="J148" s="128" t="s">
        <v>2426</v>
      </c>
      <c r="K148" s="129" t="s">
        <v>2427</v>
      </c>
      <c r="L148" s="268">
        <v>23</v>
      </c>
      <c r="M148" s="74">
        <v>8</v>
      </c>
      <c r="N148" s="74" t="s">
        <v>837</v>
      </c>
      <c r="O148" s="74"/>
    </row>
    <row r="149" spans="1:15">
      <c r="A149" s="7">
        <v>7</v>
      </c>
      <c r="B149" s="10">
        <v>13</v>
      </c>
      <c r="C149" s="10">
        <v>148</v>
      </c>
      <c r="D149" s="4" t="s">
        <v>13</v>
      </c>
      <c r="E149" s="4">
        <v>19318</v>
      </c>
      <c r="F149" s="4" t="s">
        <v>18</v>
      </c>
      <c r="G149" s="4" t="s">
        <v>18</v>
      </c>
      <c r="H149" s="264"/>
      <c r="I149" s="264"/>
      <c r="J149" s="128" t="s">
        <v>1036</v>
      </c>
      <c r="K149" s="129" t="s">
        <v>531</v>
      </c>
      <c r="L149" s="268">
        <v>27</v>
      </c>
      <c r="M149" s="74">
        <v>2</v>
      </c>
      <c r="N149" s="74" t="s">
        <v>46</v>
      </c>
      <c r="O149" s="74"/>
    </row>
    <row r="150" spans="1:15">
      <c r="A150" s="7">
        <v>7</v>
      </c>
      <c r="B150" s="10">
        <v>14</v>
      </c>
      <c r="C150" s="10">
        <v>149</v>
      </c>
      <c r="D150" s="4" t="s">
        <v>563</v>
      </c>
      <c r="E150" s="4">
        <v>19362</v>
      </c>
      <c r="F150" s="4" t="s">
        <v>17</v>
      </c>
      <c r="G150" s="4" t="s">
        <v>17</v>
      </c>
      <c r="H150" s="264" t="s">
        <v>3147</v>
      </c>
      <c r="I150" s="264"/>
      <c r="J150" s="128" t="s">
        <v>1602</v>
      </c>
      <c r="K150" s="129" t="s">
        <v>1603</v>
      </c>
      <c r="L150" s="268">
        <v>27</v>
      </c>
      <c r="M150" s="74">
        <v>1</v>
      </c>
      <c r="N150" s="74"/>
      <c r="O150" s="74" t="s">
        <v>46</v>
      </c>
    </row>
    <row r="151" spans="1:15">
      <c r="A151" s="7">
        <v>7</v>
      </c>
      <c r="B151" s="10">
        <v>15</v>
      </c>
      <c r="C151" s="10">
        <v>150</v>
      </c>
      <c r="D151" s="4" t="s">
        <v>2170</v>
      </c>
      <c r="E151" s="4">
        <v>3516</v>
      </c>
      <c r="F151" s="4" t="s">
        <v>609</v>
      </c>
      <c r="G151" s="4" t="s">
        <v>609</v>
      </c>
      <c r="H151" s="264" t="s">
        <v>3147</v>
      </c>
      <c r="I151" s="264"/>
      <c r="J151" s="128" t="s">
        <v>50</v>
      </c>
      <c r="K151" s="129" t="s">
        <v>572</v>
      </c>
      <c r="L151" s="268">
        <v>32</v>
      </c>
      <c r="M151" s="74">
        <v>3</v>
      </c>
      <c r="N151" s="74" t="s">
        <v>46</v>
      </c>
      <c r="O151" s="74"/>
    </row>
    <row r="152" spans="1:15">
      <c r="A152" s="7">
        <v>7</v>
      </c>
      <c r="B152" s="10">
        <v>16</v>
      </c>
      <c r="C152" s="10">
        <v>151</v>
      </c>
      <c r="D152" s="4" t="s">
        <v>15</v>
      </c>
      <c r="E152" s="4">
        <v>16977</v>
      </c>
      <c r="F152" s="4" t="s">
        <v>345</v>
      </c>
      <c r="G152" s="4" t="s">
        <v>345</v>
      </c>
      <c r="H152" s="264" t="s">
        <v>3147</v>
      </c>
      <c r="I152" s="264"/>
      <c r="J152" s="128" t="s">
        <v>102</v>
      </c>
      <c r="K152" s="129" t="s">
        <v>551</v>
      </c>
      <c r="L152" s="268">
        <v>30</v>
      </c>
      <c r="M152" s="74">
        <v>1</v>
      </c>
      <c r="N152" s="74"/>
      <c r="O152" s="74" t="s">
        <v>837</v>
      </c>
    </row>
    <row r="153" spans="1:15">
      <c r="A153" s="7">
        <v>7</v>
      </c>
      <c r="B153" s="10">
        <v>17</v>
      </c>
      <c r="C153" s="10">
        <v>152</v>
      </c>
      <c r="D153" s="4" t="s">
        <v>598</v>
      </c>
      <c r="E153" s="4">
        <v>10323</v>
      </c>
      <c r="F153" s="4" t="s">
        <v>129</v>
      </c>
      <c r="G153" s="4" t="s">
        <v>129</v>
      </c>
      <c r="H153" s="264" t="s">
        <v>3147</v>
      </c>
      <c r="I153" s="264"/>
      <c r="J153" s="128" t="s">
        <v>2200</v>
      </c>
      <c r="K153" s="129" t="s">
        <v>526</v>
      </c>
      <c r="L153" s="268">
        <v>31</v>
      </c>
      <c r="M153" s="74">
        <v>8</v>
      </c>
      <c r="N153" s="74" t="s">
        <v>46</v>
      </c>
      <c r="O153" s="74"/>
    </row>
    <row r="154" spans="1:15">
      <c r="A154" s="7">
        <v>7</v>
      </c>
      <c r="B154" s="10">
        <v>18</v>
      </c>
      <c r="C154" s="10">
        <v>153</v>
      </c>
      <c r="D154" s="4" t="s">
        <v>164</v>
      </c>
      <c r="E154" s="4">
        <v>13339</v>
      </c>
      <c r="F154" s="4" t="s">
        <v>129</v>
      </c>
      <c r="G154" s="4" t="s">
        <v>129</v>
      </c>
      <c r="H154" s="264" t="s">
        <v>3147</v>
      </c>
      <c r="I154" s="264"/>
      <c r="J154" s="128" t="s">
        <v>2238</v>
      </c>
      <c r="K154" s="129" t="s">
        <v>550</v>
      </c>
      <c r="L154" s="268">
        <v>30</v>
      </c>
      <c r="M154" s="74">
        <v>1</v>
      </c>
      <c r="N154" s="74"/>
      <c r="O154" s="74" t="s">
        <v>837</v>
      </c>
    </row>
    <row r="155" spans="1:15">
      <c r="A155" s="7">
        <v>7</v>
      </c>
      <c r="B155" s="10">
        <v>19</v>
      </c>
      <c r="C155" s="10">
        <v>154</v>
      </c>
      <c r="D155" s="4" t="s">
        <v>16</v>
      </c>
      <c r="E155" s="4">
        <v>18607</v>
      </c>
      <c r="F155" s="4" t="s">
        <v>18</v>
      </c>
      <c r="G155" s="4" t="s">
        <v>18</v>
      </c>
      <c r="H155" s="264" t="s">
        <v>3147</v>
      </c>
      <c r="I155" s="264"/>
      <c r="J155" s="128" t="s">
        <v>1268</v>
      </c>
      <c r="K155" s="129" t="s">
        <v>269</v>
      </c>
      <c r="L155" s="268">
        <v>28</v>
      </c>
      <c r="M155" s="74">
        <v>3</v>
      </c>
      <c r="N155" s="74" t="s">
        <v>46</v>
      </c>
      <c r="O155" s="74"/>
    </row>
    <row r="156" spans="1:15">
      <c r="A156" s="11">
        <v>7</v>
      </c>
      <c r="B156" s="12">
        <v>20</v>
      </c>
      <c r="C156" s="12">
        <v>155</v>
      </c>
      <c r="D156" s="13" t="s">
        <v>555</v>
      </c>
      <c r="E156" s="13">
        <v>23359</v>
      </c>
      <c r="F156" s="13" t="s">
        <v>129</v>
      </c>
      <c r="G156" s="13" t="s">
        <v>129</v>
      </c>
      <c r="H156" s="265" t="s">
        <v>3147</v>
      </c>
      <c r="I156" s="265"/>
      <c r="J156" s="137" t="s">
        <v>1096</v>
      </c>
      <c r="K156" s="138" t="s">
        <v>211</v>
      </c>
      <c r="L156" s="269">
        <v>23</v>
      </c>
      <c r="M156" s="78">
        <v>8</v>
      </c>
      <c r="N156" s="78" t="s">
        <v>837</v>
      </c>
      <c r="O156" s="78"/>
    </row>
    <row r="157" spans="1:15">
      <c r="A157" s="7">
        <v>8</v>
      </c>
      <c r="B157" s="10">
        <v>1</v>
      </c>
      <c r="C157" s="10">
        <v>156</v>
      </c>
      <c r="D157" s="4" t="s">
        <v>555</v>
      </c>
      <c r="E157" s="4">
        <v>14857</v>
      </c>
      <c r="F157" s="4" t="s">
        <v>45</v>
      </c>
      <c r="G157" s="4" t="s">
        <v>1121</v>
      </c>
      <c r="H157" s="264" t="s">
        <v>3147</v>
      </c>
      <c r="I157" s="264"/>
      <c r="J157" s="128" t="s">
        <v>1792</v>
      </c>
      <c r="K157" s="129" t="s">
        <v>536</v>
      </c>
      <c r="L157" s="268">
        <v>31</v>
      </c>
      <c r="M157" s="74">
        <v>1</v>
      </c>
      <c r="N157" s="74"/>
      <c r="O157" s="74" t="s">
        <v>46</v>
      </c>
    </row>
    <row r="158" spans="1:15">
      <c r="A158" s="7">
        <v>8</v>
      </c>
      <c r="B158" s="10">
        <v>2</v>
      </c>
      <c r="C158" s="10">
        <v>157</v>
      </c>
      <c r="D158" s="4" t="s">
        <v>16</v>
      </c>
      <c r="E158" s="4">
        <v>19899</v>
      </c>
      <c r="F158" s="4" t="s">
        <v>16</v>
      </c>
      <c r="G158" s="4" t="s">
        <v>16</v>
      </c>
      <c r="H158" s="264" t="s">
        <v>3147</v>
      </c>
      <c r="I158" s="264"/>
      <c r="J158" s="128" t="s">
        <v>1891</v>
      </c>
      <c r="K158" s="129" t="s">
        <v>1082</v>
      </c>
      <c r="L158" s="268">
        <v>26</v>
      </c>
      <c r="M158" s="74">
        <v>1</v>
      </c>
      <c r="N158" s="74"/>
      <c r="O158" s="74" t="s">
        <v>837</v>
      </c>
    </row>
    <row r="159" spans="1:15">
      <c r="A159" s="7">
        <v>8</v>
      </c>
      <c r="B159" s="10">
        <v>3</v>
      </c>
      <c r="C159" s="10">
        <v>158</v>
      </c>
      <c r="D159" s="4" t="s">
        <v>164</v>
      </c>
      <c r="E159" s="4">
        <v>27779</v>
      </c>
      <c r="F159" s="4" t="s">
        <v>555</v>
      </c>
      <c r="G159" s="4" t="s">
        <v>555</v>
      </c>
      <c r="H159" s="264" t="s">
        <v>3147</v>
      </c>
      <c r="I159" s="264"/>
      <c r="J159" s="128" t="s">
        <v>3116</v>
      </c>
      <c r="K159" s="129" t="s">
        <v>356</v>
      </c>
      <c r="L159" s="268">
        <v>23</v>
      </c>
      <c r="M159" s="74">
        <v>1</v>
      </c>
      <c r="N159" s="74"/>
      <c r="O159" s="74" t="s">
        <v>837</v>
      </c>
    </row>
    <row r="160" spans="1:15">
      <c r="A160" s="7">
        <v>8</v>
      </c>
      <c r="B160" s="10">
        <v>4</v>
      </c>
      <c r="C160" s="10">
        <v>159</v>
      </c>
      <c r="D160" s="4" t="s">
        <v>598</v>
      </c>
      <c r="E160" s="4">
        <v>15551</v>
      </c>
      <c r="F160" s="4" t="s">
        <v>129</v>
      </c>
      <c r="G160" s="4" t="s">
        <v>129</v>
      </c>
      <c r="H160" s="264" t="s">
        <v>3147</v>
      </c>
      <c r="I160" s="264"/>
      <c r="J160" s="128" t="s">
        <v>3144</v>
      </c>
      <c r="K160" s="129" t="s">
        <v>168</v>
      </c>
      <c r="L160" s="268">
        <v>31</v>
      </c>
      <c r="M160" s="74">
        <v>1</v>
      </c>
      <c r="N160" s="74"/>
      <c r="O160" s="74" t="s">
        <v>837</v>
      </c>
    </row>
    <row r="161" spans="1:15">
      <c r="A161" s="7">
        <v>8</v>
      </c>
      <c r="B161" s="10">
        <v>5</v>
      </c>
      <c r="C161" s="10">
        <v>160</v>
      </c>
      <c r="D161" s="4" t="s">
        <v>15</v>
      </c>
      <c r="E161" s="4">
        <v>4314</v>
      </c>
      <c r="F161" s="4" t="s">
        <v>188</v>
      </c>
      <c r="G161" s="4" t="s">
        <v>188</v>
      </c>
      <c r="H161" s="264" t="s">
        <v>3147</v>
      </c>
      <c r="I161" s="264"/>
      <c r="J161" s="128" t="s">
        <v>1371</v>
      </c>
      <c r="K161" s="129" t="s">
        <v>554</v>
      </c>
      <c r="L161" s="268">
        <v>38</v>
      </c>
      <c r="M161" s="74">
        <v>3</v>
      </c>
      <c r="N161" s="74" t="s">
        <v>46</v>
      </c>
      <c r="O161" s="74"/>
    </row>
    <row r="162" spans="1:15">
      <c r="A162" s="7">
        <v>8</v>
      </c>
      <c r="B162" s="10">
        <v>6</v>
      </c>
      <c r="C162" s="10">
        <v>161</v>
      </c>
      <c r="D162" s="4" t="s">
        <v>2170</v>
      </c>
      <c r="E162" s="4">
        <v>13324</v>
      </c>
      <c r="F162" s="4" t="s">
        <v>29</v>
      </c>
      <c r="G162" s="4" t="s">
        <v>29</v>
      </c>
      <c r="H162" s="264" t="s">
        <v>3147</v>
      </c>
      <c r="I162" s="264"/>
      <c r="J162" s="128" t="s">
        <v>522</v>
      </c>
      <c r="K162" s="129" t="s">
        <v>1065</v>
      </c>
      <c r="L162" s="268">
        <v>30</v>
      </c>
      <c r="M162" s="74">
        <v>5</v>
      </c>
      <c r="N162" s="74" t="s">
        <v>838</v>
      </c>
      <c r="O162" s="74"/>
    </row>
    <row r="163" spans="1:15">
      <c r="A163" s="7">
        <v>8</v>
      </c>
      <c r="B163" s="10">
        <v>7</v>
      </c>
      <c r="C163" s="10">
        <v>162</v>
      </c>
      <c r="D163" s="4" t="s">
        <v>563</v>
      </c>
      <c r="E163" s="4">
        <v>21780</v>
      </c>
      <c r="F163" s="4" t="s">
        <v>563</v>
      </c>
      <c r="G163" s="4" t="s">
        <v>563</v>
      </c>
      <c r="H163" s="264"/>
      <c r="I163" s="264"/>
      <c r="J163" s="128" t="s">
        <v>475</v>
      </c>
      <c r="K163" s="129" t="s">
        <v>2983</v>
      </c>
      <c r="L163" s="268">
        <v>23</v>
      </c>
      <c r="M163" s="74">
        <v>7</v>
      </c>
      <c r="N163" s="74" t="s">
        <v>837</v>
      </c>
      <c r="O163" s="74"/>
    </row>
    <row r="164" spans="1:15">
      <c r="A164" s="7">
        <v>8</v>
      </c>
      <c r="B164" s="10">
        <v>8</v>
      </c>
      <c r="C164" s="10">
        <v>163</v>
      </c>
      <c r="D164" s="4" t="s">
        <v>13</v>
      </c>
      <c r="E164" s="4">
        <v>19522</v>
      </c>
      <c r="F164" s="4" t="s">
        <v>188</v>
      </c>
      <c r="G164" s="4" t="s">
        <v>188</v>
      </c>
      <c r="H164" s="264" t="s">
        <v>3147</v>
      </c>
      <c r="I164" s="264"/>
      <c r="J164" s="128" t="s">
        <v>2373</v>
      </c>
      <c r="K164" s="129" t="s">
        <v>1802</v>
      </c>
      <c r="L164" s="268">
        <v>26</v>
      </c>
      <c r="M164" s="74">
        <v>7</v>
      </c>
      <c r="N164" s="74" t="s">
        <v>46</v>
      </c>
      <c r="O164" s="74"/>
    </row>
    <row r="165" spans="1:15">
      <c r="A165" s="7">
        <v>8</v>
      </c>
      <c r="B165" s="10">
        <v>9</v>
      </c>
      <c r="C165" s="10">
        <v>164</v>
      </c>
      <c r="D165" s="4" t="s">
        <v>276</v>
      </c>
      <c r="E165" s="4">
        <v>21560</v>
      </c>
      <c r="F165" s="4" t="s">
        <v>129</v>
      </c>
      <c r="G165" s="4" t="s">
        <v>129</v>
      </c>
      <c r="H165" s="264" t="s">
        <v>3147</v>
      </c>
      <c r="I165" s="264"/>
      <c r="J165" s="128" t="s">
        <v>2258</v>
      </c>
      <c r="K165" s="129" t="s">
        <v>2482</v>
      </c>
      <c r="L165" s="268">
        <v>25</v>
      </c>
      <c r="M165" s="74">
        <v>3</v>
      </c>
      <c r="N165" s="74" t="s">
        <v>46</v>
      </c>
      <c r="O165" s="74"/>
    </row>
    <row r="166" spans="1:15">
      <c r="A166" s="7">
        <v>8</v>
      </c>
      <c r="B166" s="10">
        <v>10</v>
      </c>
      <c r="C166" s="10">
        <v>165</v>
      </c>
      <c r="D166" s="4" t="s">
        <v>18</v>
      </c>
      <c r="E166" s="4">
        <v>19913</v>
      </c>
      <c r="F166" s="4" t="s">
        <v>686</v>
      </c>
      <c r="G166" s="4" t="s">
        <v>686</v>
      </c>
      <c r="H166" s="264" t="s">
        <v>3147</v>
      </c>
      <c r="I166" s="264"/>
      <c r="J166" s="128" t="s">
        <v>615</v>
      </c>
      <c r="K166" s="129" t="s">
        <v>225</v>
      </c>
      <c r="L166" s="268">
        <v>24</v>
      </c>
      <c r="M166" s="74">
        <v>8</v>
      </c>
      <c r="N166" s="74" t="s">
        <v>46</v>
      </c>
      <c r="O166" s="74"/>
    </row>
    <row r="167" spans="1:15">
      <c r="A167" s="7">
        <v>8</v>
      </c>
      <c r="B167" s="10">
        <v>11</v>
      </c>
      <c r="C167" s="10">
        <v>166</v>
      </c>
      <c r="D167" s="4" t="s">
        <v>609</v>
      </c>
      <c r="E167" s="4">
        <v>11281</v>
      </c>
      <c r="F167" s="4" t="s">
        <v>470</v>
      </c>
      <c r="G167" s="4" t="s">
        <v>470</v>
      </c>
      <c r="H167" s="264" t="s">
        <v>3147</v>
      </c>
      <c r="I167" s="264"/>
      <c r="J167" s="128" t="s">
        <v>1011</v>
      </c>
      <c r="K167" s="129" t="s">
        <v>1012</v>
      </c>
      <c r="L167" s="268">
        <v>33</v>
      </c>
      <c r="M167" s="74">
        <v>4</v>
      </c>
      <c r="N167" s="74" t="s">
        <v>837</v>
      </c>
      <c r="O167" s="74"/>
    </row>
    <row r="168" spans="1:15">
      <c r="A168" s="7">
        <v>8</v>
      </c>
      <c r="B168" s="10">
        <v>12</v>
      </c>
      <c r="C168" s="10">
        <v>167</v>
      </c>
      <c r="D168" s="4" t="s">
        <v>14</v>
      </c>
      <c r="E168" s="4">
        <v>6316</v>
      </c>
      <c r="F168" s="4" t="s">
        <v>470</v>
      </c>
      <c r="G168" s="4" t="s">
        <v>470</v>
      </c>
      <c r="H168" s="264" t="s">
        <v>3147</v>
      </c>
      <c r="I168" s="264"/>
      <c r="J168" s="128" t="s">
        <v>385</v>
      </c>
      <c r="K168" s="129" t="s">
        <v>617</v>
      </c>
      <c r="L168" s="268">
        <v>35</v>
      </c>
      <c r="M168" s="74">
        <v>1</v>
      </c>
      <c r="N168" s="74"/>
      <c r="O168" s="74" t="s">
        <v>837</v>
      </c>
    </row>
    <row r="169" spans="1:15">
      <c r="A169" s="7">
        <v>8</v>
      </c>
      <c r="B169" s="10">
        <v>13</v>
      </c>
      <c r="C169" s="10">
        <v>168</v>
      </c>
      <c r="D169" s="4" t="s">
        <v>239</v>
      </c>
      <c r="E169" s="4">
        <v>22277</v>
      </c>
      <c r="F169" s="4" t="s">
        <v>354</v>
      </c>
      <c r="G169" s="4" t="s">
        <v>354</v>
      </c>
      <c r="H169" s="264" t="s">
        <v>3147</v>
      </c>
      <c r="I169" s="264"/>
      <c r="J169" s="128" t="s">
        <v>460</v>
      </c>
      <c r="K169" s="129" t="s">
        <v>220</v>
      </c>
      <c r="L169" s="268">
        <v>23</v>
      </c>
      <c r="M169" s="74">
        <v>6</v>
      </c>
      <c r="N169" s="74" t="s">
        <v>837</v>
      </c>
      <c r="O169" s="74"/>
    </row>
    <row r="170" spans="1:15">
      <c r="A170" s="7">
        <v>8</v>
      </c>
      <c r="B170" s="10">
        <v>14</v>
      </c>
      <c r="C170" s="10">
        <v>169</v>
      </c>
      <c r="D170" s="4" t="s">
        <v>29</v>
      </c>
      <c r="E170" s="4">
        <v>8202</v>
      </c>
      <c r="F170" s="4" t="s">
        <v>164</v>
      </c>
      <c r="G170" s="4" t="s">
        <v>164</v>
      </c>
      <c r="H170" s="264" t="s">
        <v>3147</v>
      </c>
      <c r="I170" s="264"/>
      <c r="J170" s="128" t="s">
        <v>350</v>
      </c>
      <c r="K170" s="129" t="s">
        <v>533</v>
      </c>
      <c r="L170" s="268">
        <v>34</v>
      </c>
      <c r="M170" s="74">
        <v>4</v>
      </c>
      <c r="N170" s="74" t="s">
        <v>837</v>
      </c>
      <c r="O170" s="74"/>
    </row>
    <row r="171" spans="1:15">
      <c r="A171" s="7">
        <v>8</v>
      </c>
      <c r="B171" s="10">
        <v>15</v>
      </c>
      <c r="C171" s="10">
        <v>170</v>
      </c>
      <c r="D171" s="4" t="s">
        <v>17</v>
      </c>
      <c r="E171" s="4">
        <v>19363</v>
      </c>
      <c r="F171" s="4" t="s">
        <v>17</v>
      </c>
      <c r="G171" s="4" t="s">
        <v>17</v>
      </c>
      <c r="H171" s="264" t="s">
        <v>3147</v>
      </c>
      <c r="I171" s="264"/>
      <c r="J171" s="128" t="s">
        <v>1032</v>
      </c>
      <c r="K171" s="129" t="s">
        <v>595</v>
      </c>
      <c r="L171" s="268">
        <v>26</v>
      </c>
      <c r="M171" s="74">
        <v>7</v>
      </c>
      <c r="N171" s="74" t="s">
        <v>837</v>
      </c>
      <c r="O171" s="74"/>
    </row>
    <row r="172" spans="1:15">
      <c r="A172" s="7">
        <v>8</v>
      </c>
      <c r="B172" s="10">
        <v>16</v>
      </c>
      <c r="C172" s="10">
        <v>171</v>
      </c>
      <c r="D172" s="4" t="s">
        <v>2177</v>
      </c>
      <c r="E172" s="4">
        <v>13355</v>
      </c>
      <c r="F172" s="4" t="s">
        <v>213</v>
      </c>
      <c r="G172" s="4" t="s">
        <v>213</v>
      </c>
      <c r="H172" s="264" t="s">
        <v>3147</v>
      </c>
      <c r="I172" s="264"/>
      <c r="J172" s="128" t="s">
        <v>2239</v>
      </c>
      <c r="K172" s="129" t="s">
        <v>106</v>
      </c>
      <c r="L172" s="268">
        <v>31</v>
      </c>
      <c r="M172" s="74">
        <v>2</v>
      </c>
      <c r="N172" s="74" t="s">
        <v>837</v>
      </c>
      <c r="O172" s="74"/>
    </row>
    <row r="173" spans="1:15">
      <c r="A173" s="7">
        <v>8</v>
      </c>
      <c r="B173" s="10">
        <v>17</v>
      </c>
      <c r="C173" s="10">
        <v>172</v>
      </c>
      <c r="D173" s="4" t="s">
        <v>470</v>
      </c>
      <c r="E173" s="4">
        <v>19996</v>
      </c>
      <c r="F173" s="4" t="s">
        <v>555</v>
      </c>
      <c r="G173" s="4" t="s">
        <v>555</v>
      </c>
      <c r="H173" s="264" t="s">
        <v>3147</v>
      </c>
      <c r="I173" s="264"/>
      <c r="J173" s="128" t="s">
        <v>2404</v>
      </c>
      <c r="K173" s="129" t="s">
        <v>409</v>
      </c>
      <c r="L173" s="268">
        <v>27</v>
      </c>
      <c r="M173" s="74">
        <v>1</v>
      </c>
      <c r="N173" s="74"/>
      <c r="O173" s="74" t="s">
        <v>46</v>
      </c>
    </row>
    <row r="174" spans="1:15">
      <c r="A174" s="7">
        <v>8</v>
      </c>
      <c r="B174" s="10">
        <v>18</v>
      </c>
      <c r="C174" s="10">
        <v>173</v>
      </c>
      <c r="D174" s="4" t="s">
        <v>129</v>
      </c>
      <c r="E174" s="4">
        <v>13619</v>
      </c>
      <c r="F174" s="4" t="s">
        <v>2177</v>
      </c>
      <c r="G174" s="4" t="s">
        <v>2177</v>
      </c>
      <c r="H174" s="264" t="s">
        <v>3147</v>
      </c>
      <c r="I174" s="264"/>
      <c r="J174" s="128" t="s">
        <v>1057</v>
      </c>
      <c r="K174" s="129" t="s">
        <v>1757</v>
      </c>
      <c r="L174" s="268">
        <v>29</v>
      </c>
      <c r="M174" s="74">
        <v>1</v>
      </c>
      <c r="N174" s="74"/>
      <c r="O174" s="74" t="s">
        <v>837</v>
      </c>
    </row>
    <row r="175" spans="1:15">
      <c r="A175" s="7">
        <v>8</v>
      </c>
      <c r="B175" s="10">
        <v>19</v>
      </c>
      <c r="C175" s="10">
        <v>174</v>
      </c>
      <c r="D175" s="4" t="s">
        <v>188</v>
      </c>
      <c r="E175" s="4">
        <v>16219</v>
      </c>
      <c r="F175" s="4" t="s">
        <v>2177</v>
      </c>
      <c r="G175" s="4" t="s">
        <v>2177</v>
      </c>
      <c r="H175" s="264" t="s">
        <v>3147</v>
      </c>
      <c r="I175" s="264"/>
      <c r="J175" s="128" t="s">
        <v>262</v>
      </c>
      <c r="K175" s="129" t="s">
        <v>1680</v>
      </c>
      <c r="L175" s="268">
        <v>29</v>
      </c>
      <c r="M175" s="74">
        <v>5</v>
      </c>
      <c r="N175" s="74" t="s">
        <v>837</v>
      </c>
      <c r="O175" s="74"/>
    </row>
    <row r="176" spans="1:15">
      <c r="A176" s="11">
        <v>8</v>
      </c>
      <c r="B176" s="12">
        <v>20</v>
      </c>
      <c r="C176" s="12">
        <v>175</v>
      </c>
      <c r="D176" s="13" t="s">
        <v>567</v>
      </c>
      <c r="E176" s="13">
        <v>24782</v>
      </c>
      <c r="F176" s="13" t="s">
        <v>2177</v>
      </c>
      <c r="G176" s="13" t="s">
        <v>2177</v>
      </c>
      <c r="H176" s="265" t="s">
        <v>3147</v>
      </c>
      <c r="I176" s="265"/>
      <c r="J176" s="137" t="s">
        <v>4</v>
      </c>
      <c r="K176" s="138" t="s">
        <v>617</v>
      </c>
      <c r="L176" s="269">
        <v>25</v>
      </c>
      <c r="M176" s="78">
        <v>5</v>
      </c>
      <c r="N176" s="78" t="s">
        <v>837</v>
      </c>
      <c r="O176" s="78"/>
    </row>
    <row r="177" spans="1:15">
      <c r="A177" s="7">
        <v>9</v>
      </c>
      <c r="B177" s="10">
        <v>1</v>
      </c>
      <c r="C177" s="10">
        <v>176</v>
      </c>
      <c r="D177" s="4" t="s">
        <v>567</v>
      </c>
      <c r="E177" s="4">
        <v>22275</v>
      </c>
      <c r="F177" s="4" t="s">
        <v>164</v>
      </c>
      <c r="G177" s="4" t="s">
        <v>164</v>
      </c>
      <c r="H177" s="264" t="s">
        <v>3147</v>
      </c>
      <c r="I177" s="264"/>
      <c r="J177" s="128" t="s">
        <v>2500</v>
      </c>
      <c r="K177" s="129" t="s">
        <v>247</v>
      </c>
      <c r="L177" s="268">
        <v>26</v>
      </c>
      <c r="M177" s="74">
        <v>5</v>
      </c>
      <c r="N177" s="74" t="s">
        <v>837</v>
      </c>
      <c r="O177" s="74"/>
    </row>
    <row r="178" spans="1:15">
      <c r="A178" s="7">
        <v>9</v>
      </c>
      <c r="B178" s="10">
        <v>2</v>
      </c>
      <c r="C178" s="10">
        <v>177</v>
      </c>
      <c r="D178" s="4" t="s">
        <v>188</v>
      </c>
      <c r="E178" s="4">
        <v>10047</v>
      </c>
      <c r="F178" s="4" t="s">
        <v>2172</v>
      </c>
      <c r="G178" s="4" t="s">
        <v>2172</v>
      </c>
      <c r="H178" s="264" t="s">
        <v>3147</v>
      </c>
      <c r="I178" s="264"/>
      <c r="J178" s="128" t="s">
        <v>322</v>
      </c>
      <c r="K178" s="129" t="s">
        <v>639</v>
      </c>
      <c r="L178" s="268">
        <v>31</v>
      </c>
      <c r="M178" s="74">
        <v>9</v>
      </c>
      <c r="N178" s="74" t="s">
        <v>837</v>
      </c>
      <c r="O178" s="74"/>
    </row>
    <row r="179" spans="1:15">
      <c r="A179" s="7">
        <v>9</v>
      </c>
      <c r="B179" s="10">
        <v>3</v>
      </c>
      <c r="C179" s="10">
        <v>178</v>
      </c>
      <c r="D179" s="4" t="s">
        <v>129</v>
      </c>
      <c r="E179" s="4">
        <v>23733</v>
      </c>
      <c r="F179" s="4" t="s">
        <v>14</v>
      </c>
      <c r="G179" s="4" t="s">
        <v>14</v>
      </c>
      <c r="H179" s="264" t="s">
        <v>3147</v>
      </c>
      <c r="I179" s="264"/>
      <c r="J179" s="128" t="s">
        <v>2522</v>
      </c>
      <c r="K179" s="129" t="s">
        <v>3030</v>
      </c>
      <c r="L179" s="268">
        <v>23</v>
      </c>
      <c r="M179" s="74">
        <v>5</v>
      </c>
      <c r="N179" s="74" t="s">
        <v>837</v>
      </c>
      <c r="O179" s="74"/>
    </row>
    <row r="180" spans="1:15">
      <c r="A180" s="7">
        <v>9</v>
      </c>
      <c r="B180" s="10">
        <v>4</v>
      </c>
      <c r="C180" s="10">
        <v>179</v>
      </c>
      <c r="D180" s="4" t="s">
        <v>470</v>
      </c>
      <c r="E180" s="4">
        <v>15068</v>
      </c>
      <c r="F180" s="4" t="s">
        <v>15</v>
      </c>
      <c r="G180" s="4" t="s">
        <v>15</v>
      </c>
      <c r="H180" s="264" t="s">
        <v>3147</v>
      </c>
      <c r="I180" s="264"/>
      <c r="J180" s="128" t="s">
        <v>647</v>
      </c>
      <c r="K180" s="129" t="s">
        <v>1055</v>
      </c>
      <c r="L180" s="268">
        <v>28</v>
      </c>
      <c r="M180" s="74">
        <v>1</v>
      </c>
      <c r="N180" s="74"/>
      <c r="O180" s="74" t="s">
        <v>837</v>
      </c>
    </row>
    <row r="181" spans="1:15">
      <c r="A181" s="7">
        <v>9</v>
      </c>
      <c r="B181" s="10">
        <v>5</v>
      </c>
      <c r="C181" s="10">
        <v>180</v>
      </c>
      <c r="D181" s="4" t="s">
        <v>2177</v>
      </c>
      <c r="E181" s="4">
        <v>14524</v>
      </c>
      <c r="F181" s="4" t="s">
        <v>14</v>
      </c>
      <c r="G181" s="4" t="s">
        <v>14</v>
      </c>
      <c r="H181" s="264" t="s">
        <v>3147</v>
      </c>
      <c r="I181" s="264"/>
      <c r="J181" s="128" t="s">
        <v>983</v>
      </c>
      <c r="K181" s="129" t="s">
        <v>565</v>
      </c>
      <c r="L181" s="268">
        <v>28</v>
      </c>
      <c r="M181" s="74">
        <v>1</v>
      </c>
      <c r="N181" s="74"/>
      <c r="O181" s="74" t="s">
        <v>837</v>
      </c>
    </row>
    <row r="182" spans="1:15">
      <c r="A182" s="7">
        <v>9</v>
      </c>
      <c r="B182" s="10">
        <v>6</v>
      </c>
      <c r="C182" s="10">
        <v>181</v>
      </c>
      <c r="D182" s="4" t="s">
        <v>17</v>
      </c>
      <c r="E182" s="4">
        <v>26151</v>
      </c>
      <c r="F182" s="4" t="s">
        <v>17</v>
      </c>
      <c r="G182" s="4" t="s">
        <v>17</v>
      </c>
      <c r="H182" s="264"/>
      <c r="I182" s="264"/>
      <c r="J182" s="128" t="s">
        <v>3082</v>
      </c>
      <c r="K182" s="129" t="s">
        <v>547</v>
      </c>
      <c r="L182" s="268">
        <v>24</v>
      </c>
      <c r="M182" s="74">
        <v>7</v>
      </c>
      <c r="N182" s="74" t="s">
        <v>46</v>
      </c>
      <c r="O182" s="74"/>
    </row>
    <row r="183" spans="1:15">
      <c r="A183" s="7">
        <v>9</v>
      </c>
      <c r="B183" s="10">
        <v>7</v>
      </c>
      <c r="C183" s="10">
        <v>182</v>
      </c>
      <c r="D183" s="4" t="s">
        <v>29</v>
      </c>
      <c r="E183" s="4">
        <v>20422</v>
      </c>
      <c r="F183" s="4" t="s">
        <v>567</v>
      </c>
      <c r="G183" s="4" t="s">
        <v>567</v>
      </c>
      <c r="H183" s="264" t="s">
        <v>3147</v>
      </c>
      <c r="I183" s="264"/>
      <c r="J183" s="128" t="s">
        <v>788</v>
      </c>
      <c r="K183" s="129" t="s">
        <v>2446</v>
      </c>
      <c r="L183" s="268">
        <v>25</v>
      </c>
      <c r="M183" s="74">
        <v>1</v>
      </c>
      <c r="N183" s="74"/>
      <c r="O183" s="74" t="s">
        <v>46</v>
      </c>
    </row>
    <row r="184" spans="1:15">
      <c r="A184" s="7">
        <v>9</v>
      </c>
      <c r="B184" s="10">
        <v>8</v>
      </c>
      <c r="C184" s="10">
        <v>183</v>
      </c>
      <c r="D184" s="4" t="s">
        <v>239</v>
      </c>
      <c r="E184" s="4">
        <v>21367</v>
      </c>
      <c r="F184" s="4" t="s">
        <v>563</v>
      </c>
      <c r="G184" s="4" t="s">
        <v>563</v>
      </c>
      <c r="H184" s="264" t="s">
        <v>3147</v>
      </c>
      <c r="I184" s="264"/>
      <c r="J184" s="128" t="s">
        <v>2973</v>
      </c>
      <c r="K184" s="129" t="s">
        <v>265</v>
      </c>
      <c r="L184" s="268">
        <v>27</v>
      </c>
      <c r="M184" s="74">
        <v>1</v>
      </c>
      <c r="N184" s="74"/>
      <c r="O184" s="74" t="s">
        <v>837</v>
      </c>
    </row>
    <row r="185" spans="1:15">
      <c r="A185" s="7">
        <v>9</v>
      </c>
      <c r="B185" s="10">
        <v>9</v>
      </c>
      <c r="C185" s="10">
        <v>184</v>
      </c>
      <c r="D185" s="4" t="s">
        <v>14</v>
      </c>
      <c r="E185" s="4">
        <v>19349</v>
      </c>
      <c r="F185" s="4" t="s">
        <v>15</v>
      </c>
      <c r="G185" s="4" t="s">
        <v>15</v>
      </c>
      <c r="H185" s="264" t="s">
        <v>3147</v>
      </c>
      <c r="I185" s="264"/>
      <c r="J185" s="128" t="s">
        <v>1208</v>
      </c>
      <c r="K185" s="129" t="s">
        <v>393</v>
      </c>
      <c r="L185" s="268">
        <v>25</v>
      </c>
      <c r="M185" s="74">
        <v>1</v>
      </c>
      <c r="N185" s="74"/>
      <c r="O185" s="74" t="s">
        <v>46</v>
      </c>
    </row>
    <row r="186" spans="1:15">
      <c r="A186" s="7">
        <v>9</v>
      </c>
      <c r="B186" s="10">
        <v>10</v>
      </c>
      <c r="C186" s="10">
        <v>185</v>
      </c>
      <c r="D186" s="4" t="s">
        <v>609</v>
      </c>
      <c r="E186" s="4">
        <v>6887</v>
      </c>
      <c r="F186" s="4" t="s">
        <v>614</v>
      </c>
      <c r="G186" s="4" t="s">
        <v>614</v>
      </c>
      <c r="H186" s="264" t="s">
        <v>3147</v>
      </c>
      <c r="I186" s="264"/>
      <c r="J186" s="128" t="s">
        <v>642</v>
      </c>
      <c r="K186" s="129" t="s">
        <v>297</v>
      </c>
      <c r="L186" s="268">
        <v>35</v>
      </c>
      <c r="M186" s="74">
        <v>2</v>
      </c>
      <c r="N186" s="74" t="s">
        <v>837</v>
      </c>
      <c r="O186" s="74"/>
    </row>
    <row r="187" spans="1:15">
      <c r="A187" s="7">
        <v>9</v>
      </c>
      <c r="B187" s="10">
        <v>11</v>
      </c>
      <c r="C187" s="10">
        <v>186</v>
      </c>
      <c r="D187" s="4" t="s">
        <v>18</v>
      </c>
      <c r="E187" s="4">
        <v>15507</v>
      </c>
      <c r="F187" s="4" t="s">
        <v>2171</v>
      </c>
      <c r="G187" s="4" t="s">
        <v>29</v>
      </c>
      <c r="H187" s="264" t="s">
        <v>3147</v>
      </c>
      <c r="I187" s="264"/>
      <c r="J187" s="128" t="s">
        <v>115</v>
      </c>
      <c r="K187" s="129" t="s">
        <v>163</v>
      </c>
      <c r="L187" s="268">
        <v>27</v>
      </c>
      <c r="M187" s="74">
        <v>1</v>
      </c>
      <c r="N187" s="74"/>
      <c r="O187" s="74" t="s">
        <v>837</v>
      </c>
    </row>
    <row r="188" spans="1:15">
      <c r="A188" s="7">
        <v>9</v>
      </c>
      <c r="B188" s="10">
        <v>12</v>
      </c>
      <c r="C188" s="10">
        <v>187</v>
      </c>
      <c r="D188" s="4" t="s">
        <v>276</v>
      </c>
      <c r="E188" s="4">
        <v>19262</v>
      </c>
      <c r="F188" s="4" t="s">
        <v>246</v>
      </c>
      <c r="G188" s="4" t="s">
        <v>246</v>
      </c>
      <c r="H188" s="264" t="s">
        <v>3147</v>
      </c>
      <c r="I188" s="264"/>
      <c r="J188" s="128" t="s">
        <v>1171</v>
      </c>
      <c r="K188" s="129" t="s">
        <v>307</v>
      </c>
      <c r="L188" s="268">
        <v>27</v>
      </c>
      <c r="M188" s="74">
        <v>8</v>
      </c>
      <c r="N188" s="74" t="s">
        <v>837</v>
      </c>
      <c r="O188" s="74"/>
    </row>
    <row r="189" spans="1:15">
      <c r="A189" s="7">
        <v>9</v>
      </c>
      <c r="B189" s="10">
        <v>13</v>
      </c>
      <c r="C189" s="10">
        <v>188</v>
      </c>
      <c r="D189" s="4" t="s">
        <v>13</v>
      </c>
      <c r="E189" s="4">
        <v>17192</v>
      </c>
      <c r="F189" s="4" t="s">
        <v>2178</v>
      </c>
      <c r="G189" s="4" t="s">
        <v>2178</v>
      </c>
      <c r="H189" s="264" t="s">
        <v>3147</v>
      </c>
      <c r="I189" s="264"/>
      <c r="J189" s="128" t="s">
        <v>1159</v>
      </c>
      <c r="K189" s="129" t="s">
        <v>966</v>
      </c>
      <c r="L189" s="268">
        <v>28</v>
      </c>
      <c r="M189" s="74">
        <v>1</v>
      </c>
      <c r="N189" s="74"/>
      <c r="O189" s="74" t="s">
        <v>46</v>
      </c>
    </row>
    <row r="190" spans="1:15">
      <c r="A190" s="7">
        <v>9</v>
      </c>
      <c r="B190" s="10">
        <v>14</v>
      </c>
      <c r="C190" s="10">
        <v>189</v>
      </c>
      <c r="D190" s="4" t="s">
        <v>563</v>
      </c>
      <c r="E190" s="4">
        <v>12730</v>
      </c>
      <c r="F190" s="4" t="s">
        <v>2172</v>
      </c>
      <c r="G190" s="4" t="s">
        <v>2172</v>
      </c>
      <c r="H190" s="264" t="s">
        <v>3147</v>
      </c>
      <c r="I190" s="264"/>
      <c r="J190" s="128" t="s">
        <v>176</v>
      </c>
      <c r="K190" s="129" t="s">
        <v>220</v>
      </c>
      <c r="L190" s="268">
        <v>31</v>
      </c>
      <c r="M190" s="74">
        <v>1</v>
      </c>
      <c r="N190" s="74"/>
      <c r="O190" s="74" t="s">
        <v>837</v>
      </c>
    </row>
    <row r="191" spans="1:15">
      <c r="A191" s="7">
        <v>9</v>
      </c>
      <c r="B191" s="10">
        <v>15</v>
      </c>
      <c r="C191" s="10">
        <v>190</v>
      </c>
      <c r="D191" s="4" t="s">
        <v>2170</v>
      </c>
      <c r="E191" s="4">
        <v>15905</v>
      </c>
      <c r="F191" s="4" t="s">
        <v>598</v>
      </c>
      <c r="G191" s="4" t="s">
        <v>598</v>
      </c>
      <c r="H191" s="264" t="s">
        <v>3147</v>
      </c>
      <c r="I191" s="264"/>
      <c r="J191" s="128" t="s">
        <v>1923</v>
      </c>
      <c r="K191" s="129" t="s">
        <v>589</v>
      </c>
      <c r="L191" s="268">
        <v>26</v>
      </c>
      <c r="M191" s="74">
        <v>2</v>
      </c>
      <c r="N191" s="74" t="s">
        <v>837</v>
      </c>
      <c r="O191" s="74"/>
    </row>
    <row r="192" spans="1:15">
      <c r="A192" s="7">
        <v>9</v>
      </c>
      <c r="B192" s="10">
        <v>16</v>
      </c>
      <c r="C192" s="10">
        <v>191</v>
      </c>
      <c r="D192" s="4" t="s">
        <v>15</v>
      </c>
      <c r="E192" s="4">
        <v>17092</v>
      </c>
      <c r="F192" s="4" t="s">
        <v>354</v>
      </c>
      <c r="G192" s="4" t="s">
        <v>354</v>
      </c>
      <c r="H192" s="264" t="s">
        <v>3147</v>
      </c>
      <c r="I192" s="264"/>
      <c r="J192" s="128" t="s">
        <v>2306</v>
      </c>
      <c r="K192" s="129" t="s">
        <v>82</v>
      </c>
      <c r="L192" s="268">
        <v>28</v>
      </c>
      <c r="M192" s="74">
        <v>1</v>
      </c>
      <c r="N192" s="74"/>
      <c r="O192" s="74" t="s">
        <v>837</v>
      </c>
    </row>
    <row r="193" spans="1:15">
      <c r="A193" s="7">
        <v>9</v>
      </c>
      <c r="B193" s="10">
        <v>17</v>
      </c>
      <c r="C193" s="10">
        <v>192</v>
      </c>
      <c r="D193" s="4" t="s">
        <v>598</v>
      </c>
      <c r="E193" s="4">
        <v>17040</v>
      </c>
      <c r="F193" s="4" t="s">
        <v>45</v>
      </c>
      <c r="G193" s="4" t="s">
        <v>1121</v>
      </c>
      <c r="H193" s="264" t="s">
        <v>3147</v>
      </c>
      <c r="I193" s="264"/>
      <c r="J193" s="128" t="s">
        <v>25</v>
      </c>
      <c r="K193" s="129" t="s">
        <v>565</v>
      </c>
      <c r="L193" s="268">
        <v>25</v>
      </c>
      <c r="M193" s="74">
        <v>2</v>
      </c>
      <c r="N193" s="74" t="s">
        <v>838</v>
      </c>
      <c r="O193" s="74"/>
    </row>
    <row r="194" spans="1:15">
      <c r="A194" s="7">
        <v>9</v>
      </c>
      <c r="B194" s="10">
        <v>18</v>
      </c>
      <c r="C194" s="10">
        <v>193</v>
      </c>
      <c r="D194" s="4" t="s">
        <v>164</v>
      </c>
      <c r="E194" s="4">
        <v>13338</v>
      </c>
      <c r="F194" s="4" t="s">
        <v>563</v>
      </c>
      <c r="G194" s="4" t="s">
        <v>563</v>
      </c>
      <c r="H194" s="264" t="s">
        <v>3147</v>
      </c>
      <c r="I194" s="264"/>
      <c r="J194" s="128" t="s">
        <v>1020</v>
      </c>
      <c r="K194" s="129" t="s">
        <v>227</v>
      </c>
      <c r="L194" s="268">
        <v>30</v>
      </c>
      <c r="M194" s="74">
        <v>2</v>
      </c>
      <c r="N194" s="74" t="s">
        <v>46</v>
      </c>
      <c r="O194" s="74"/>
    </row>
    <row r="195" spans="1:15">
      <c r="A195" s="7">
        <v>9</v>
      </c>
      <c r="B195" s="10">
        <v>19</v>
      </c>
      <c r="C195" s="10">
        <v>194</v>
      </c>
      <c r="D195" s="4" t="s">
        <v>16</v>
      </c>
      <c r="E195" s="4">
        <v>12777</v>
      </c>
      <c r="F195" s="4" t="s">
        <v>2177</v>
      </c>
      <c r="G195" s="4" t="s">
        <v>2177</v>
      </c>
      <c r="H195" s="264" t="s">
        <v>3147</v>
      </c>
      <c r="I195" s="264"/>
      <c r="J195" s="128" t="s">
        <v>1098</v>
      </c>
      <c r="K195" s="129" t="s">
        <v>553</v>
      </c>
      <c r="L195" s="268">
        <v>32</v>
      </c>
      <c r="M195" s="74">
        <v>1</v>
      </c>
      <c r="N195" s="74"/>
      <c r="O195" s="74" t="s">
        <v>837</v>
      </c>
    </row>
    <row r="196" spans="1:15">
      <c r="A196" s="11">
        <v>9</v>
      </c>
      <c r="B196" s="12">
        <v>20</v>
      </c>
      <c r="C196" s="12">
        <v>195</v>
      </c>
      <c r="D196" s="13" t="s">
        <v>555</v>
      </c>
      <c r="E196" s="13">
        <v>5827</v>
      </c>
      <c r="F196" s="13" t="s">
        <v>2177</v>
      </c>
      <c r="G196" s="13" t="s">
        <v>2177</v>
      </c>
      <c r="H196" s="265" t="s">
        <v>3147</v>
      </c>
      <c r="I196" s="265"/>
      <c r="J196" s="137" t="s">
        <v>445</v>
      </c>
      <c r="K196" s="138" t="s">
        <v>325</v>
      </c>
      <c r="L196" s="269">
        <v>30</v>
      </c>
      <c r="M196" s="78">
        <v>4</v>
      </c>
      <c r="N196" s="78" t="s">
        <v>837</v>
      </c>
      <c r="O196" s="78"/>
    </row>
    <row r="197" spans="1:15">
      <c r="A197" s="7">
        <v>10</v>
      </c>
      <c r="B197" s="10">
        <v>1</v>
      </c>
      <c r="C197" s="10">
        <v>196</v>
      </c>
      <c r="D197" s="4" t="s">
        <v>555</v>
      </c>
      <c r="E197" s="4">
        <v>1247</v>
      </c>
      <c r="F197" s="4" t="s">
        <v>345</v>
      </c>
      <c r="G197" s="4" t="s">
        <v>345</v>
      </c>
      <c r="H197" s="264" t="s">
        <v>3147</v>
      </c>
      <c r="I197" s="264"/>
      <c r="J197" s="128" t="s">
        <v>139</v>
      </c>
      <c r="K197" s="129" t="s">
        <v>613</v>
      </c>
      <c r="L197" s="268">
        <v>36</v>
      </c>
      <c r="M197" s="74">
        <v>1</v>
      </c>
      <c r="N197" s="74"/>
      <c r="O197" s="74" t="s">
        <v>837</v>
      </c>
    </row>
    <row r="198" spans="1:15">
      <c r="A198" s="7">
        <v>10</v>
      </c>
      <c r="B198" s="10">
        <v>2</v>
      </c>
      <c r="C198" s="10">
        <v>197</v>
      </c>
      <c r="D198" s="4" t="s">
        <v>16</v>
      </c>
      <c r="E198" s="4">
        <v>1943</v>
      </c>
      <c r="F198" s="4" t="s">
        <v>2170</v>
      </c>
      <c r="G198" s="4" t="s">
        <v>2170</v>
      </c>
      <c r="H198" s="264" t="s">
        <v>3147</v>
      </c>
      <c r="I198" s="264"/>
      <c r="J198" s="128" t="s">
        <v>286</v>
      </c>
      <c r="K198" s="129" t="s">
        <v>287</v>
      </c>
      <c r="L198" s="268">
        <v>38</v>
      </c>
      <c r="M198" s="74">
        <v>1</v>
      </c>
      <c r="N198" s="74"/>
      <c r="O198" s="74" t="s">
        <v>837</v>
      </c>
    </row>
    <row r="199" spans="1:15">
      <c r="A199" s="7">
        <v>10</v>
      </c>
      <c r="B199" s="10">
        <v>3</v>
      </c>
      <c r="C199" s="10">
        <v>198</v>
      </c>
      <c r="D199" s="4" t="s">
        <v>164</v>
      </c>
      <c r="E199" s="4">
        <v>25055</v>
      </c>
      <c r="F199" s="4" t="s">
        <v>2170</v>
      </c>
      <c r="G199" s="4" t="s">
        <v>2170</v>
      </c>
      <c r="H199" s="264"/>
      <c r="I199" s="264"/>
      <c r="J199" s="128" t="s">
        <v>629</v>
      </c>
      <c r="K199" s="129" t="s">
        <v>552</v>
      </c>
      <c r="L199" s="268">
        <v>25</v>
      </c>
      <c r="M199" s="74">
        <v>9</v>
      </c>
      <c r="N199" s="74" t="s">
        <v>837</v>
      </c>
      <c r="O199" s="74"/>
    </row>
    <row r="200" spans="1:15">
      <c r="A200" s="7">
        <v>10</v>
      </c>
      <c r="B200" s="10">
        <v>4</v>
      </c>
      <c r="C200" s="10">
        <v>199</v>
      </c>
      <c r="D200" s="4" t="s">
        <v>598</v>
      </c>
      <c r="E200" s="4">
        <v>15104</v>
      </c>
      <c r="F200" s="4" t="s">
        <v>563</v>
      </c>
      <c r="G200" s="4" t="s">
        <v>563</v>
      </c>
      <c r="H200" s="264"/>
      <c r="I200" s="264"/>
      <c r="J200" s="128" t="s">
        <v>262</v>
      </c>
      <c r="K200" s="129" t="s">
        <v>616</v>
      </c>
      <c r="L200" s="268">
        <v>30</v>
      </c>
      <c r="M200" s="74">
        <v>8</v>
      </c>
      <c r="N200" s="74" t="s">
        <v>837</v>
      </c>
      <c r="O200" s="74"/>
    </row>
    <row r="201" spans="1:15">
      <c r="A201" s="7">
        <v>10</v>
      </c>
      <c r="B201" s="10">
        <v>5</v>
      </c>
      <c r="C201" s="10">
        <v>200</v>
      </c>
      <c r="D201" s="4" t="s">
        <v>15</v>
      </c>
      <c r="E201" s="4">
        <v>19890</v>
      </c>
      <c r="F201" s="4" t="s">
        <v>1121</v>
      </c>
      <c r="G201" s="4" t="s">
        <v>1121</v>
      </c>
      <c r="H201" s="264" t="s">
        <v>3147</v>
      </c>
      <c r="I201" s="264"/>
      <c r="J201" s="128" t="s">
        <v>134</v>
      </c>
      <c r="K201" s="129" t="s">
        <v>1200</v>
      </c>
      <c r="L201" s="268">
        <v>26</v>
      </c>
      <c r="M201" s="74">
        <v>5</v>
      </c>
      <c r="N201" s="74" t="s">
        <v>837</v>
      </c>
      <c r="O201" s="74"/>
    </row>
    <row r="202" spans="1:15">
      <c r="A202" s="7">
        <v>10</v>
      </c>
      <c r="B202" s="10">
        <v>6</v>
      </c>
      <c r="C202" s="10">
        <v>201</v>
      </c>
      <c r="D202" s="4" t="s">
        <v>2170</v>
      </c>
      <c r="E202" s="4">
        <v>1246</v>
      </c>
      <c r="F202" s="4" t="s">
        <v>563</v>
      </c>
      <c r="G202" s="4" t="s">
        <v>563</v>
      </c>
      <c r="H202" s="264" t="s">
        <v>3147</v>
      </c>
      <c r="I202" s="264"/>
      <c r="J202" s="128" t="s">
        <v>2169</v>
      </c>
      <c r="K202" s="129" t="s">
        <v>531</v>
      </c>
      <c r="L202" s="268">
        <v>36</v>
      </c>
      <c r="M202" s="74">
        <v>1</v>
      </c>
      <c r="N202" s="74"/>
      <c r="O202" s="74" t="s">
        <v>837</v>
      </c>
    </row>
    <row r="203" spans="1:15">
      <c r="A203" s="7">
        <v>10</v>
      </c>
      <c r="B203" s="10">
        <v>7</v>
      </c>
      <c r="C203" s="10">
        <v>202</v>
      </c>
      <c r="D203" s="4" t="s">
        <v>563</v>
      </c>
      <c r="E203" s="4">
        <v>25867</v>
      </c>
      <c r="F203" s="4" t="s">
        <v>239</v>
      </c>
      <c r="G203" s="4" t="s">
        <v>239</v>
      </c>
      <c r="H203" s="264"/>
      <c r="I203" s="264"/>
      <c r="J203" s="128" t="s">
        <v>3073</v>
      </c>
      <c r="K203" s="129" t="s">
        <v>549</v>
      </c>
      <c r="L203" s="268">
        <v>24</v>
      </c>
      <c r="M203" s="74">
        <v>5</v>
      </c>
      <c r="N203" s="74" t="s">
        <v>837</v>
      </c>
      <c r="O203" s="74"/>
    </row>
    <row r="204" spans="1:15">
      <c r="A204" s="7">
        <v>10</v>
      </c>
      <c r="B204" s="10">
        <v>8</v>
      </c>
      <c r="C204" s="10">
        <v>203</v>
      </c>
      <c r="D204" s="4" t="s">
        <v>13</v>
      </c>
      <c r="E204" s="4">
        <v>20515</v>
      </c>
      <c r="F204" s="4" t="s">
        <v>45</v>
      </c>
      <c r="G204" s="4" t="s">
        <v>1121</v>
      </c>
      <c r="H204" s="264" t="s">
        <v>3147</v>
      </c>
      <c r="I204" s="264"/>
      <c r="J204" s="128" t="s">
        <v>211</v>
      </c>
      <c r="K204" s="129" t="s">
        <v>547</v>
      </c>
      <c r="L204" s="268">
        <v>25</v>
      </c>
      <c r="M204" s="74">
        <v>1</v>
      </c>
      <c r="N204" s="74"/>
      <c r="O204" s="74" t="s">
        <v>46</v>
      </c>
    </row>
    <row r="205" spans="1:15">
      <c r="A205" s="7">
        <v>10</v>
      </c>
      <c r="B205" s="10">
        <v>9</v>
      </c>
      <c r="C205" s="10">
        <v>204</v>
      </c>
      <c r="D205" s="4" t="s">
        <v>276</v>
      </c>
      <c r="E205" s="4">
        <v>17696</v>
      </c>
      <c r="F205" s="4" t="s">
        <v>438</v>
      </c>
      <c r="G205" s="4" t="s">
        <v>438</v>
      </c>
      <c r="H205" s="264" t="s">
        <v>3147</v>
      </c>
      <c r="I205" s="264"/>
      <c r="J205" s="128" t="s">
        <v>962</v>
      </c>
      <c r="K205" s="129" t="s">
        <v>105</v>
      </c>
      <c r="L205" s="268">
        <v>28</v>
      </c>
      <c r="M205" s="74">
        <v>4</v>
      </c>
      <c r="N205" s="74" t="s">
        <v>837</v>
      </c>
      <c r="O205" s="74"/>
    </row>
    <row r="206" spans="1:15">
      <c r="A206" s="7">
        <v>10</v>
      </c>
      <c r="B206" s="10">
        <v>10</v>
      </c>
      <c r="C206" s="10">
        <v>205</v>
      </c>
      <c r="D206" s="4" t="s">
        <v>18</v>
      </c>
      <c r="E206" s="4">
        <v>15009</v>
      </c>
      <c r="F206" s="4" t="s">
        <v>2171</v>
      </c>
      <c r="G206" s="4" t="s">
        <v>29</v>
      </c>
      <c r="H206" s="264" t="s">
        <v>3147</v>
      </c>
      <c r="I206" s="264"/>
      <c r="J206" s="128" t="s">
        <v>1698</v>
      </c>
      <c r="K206" s="129" t="s">
        <v>547</v>
      </c>
      <c r="L206" s="268">
        <v>30</v>
      </c>
      <c r="M206" s="74">
        <v>1</v>
      </c>
      <c r="N206" s="74"/>
      <c r="O206" s="74" t="s">
        <v>837</v>
      </c>
    </row>
    <row r="207" spans="1:15">
      <c r="A207" s="7">
        <v>10</v>
      </c>
      <c r="B207" s="10">
        <v>11</v>
      </c>
      <c r="C207" s="10">
        <v>206</v>
      </c>
      <c r="D207" s="4" t="s">
        <v>609</v>
      </c>
      <c r="E207" s="4">
        <v>18289</v>
      </c>
      <c r="F207" s="4" t="s">
        <v>686</v>
      </c>
      <c r="G207" s="4" t="s">
        <v>686</v>
      </c>
      <c r="H207" s="264" t="s">
        <v>3147</v>
      </c>
      <c r="I207" s="264"/>
      <c r="J207" s="128" t="s">
        <v>117</v>
      </c>
      <c r="K207" s="129" t="s">
        <v>155</v>
      </c>
      <c r="L207" s="268">
        <v>29</v>
      </c>
      <c r="M207" s="74">
        <v>5</v>
      </c>
      <c r="N207" s="74" t="s">
        <v>837</v>
      </c>
      <c r="O207" s="74"/>
    </row>
    <row r="208" spans="1:15">
      <c r="A208" s="7">
        <v>10</v>
      </c>
      <c r="B208" s="10">
        <v>12</v>
      </c>
      <c r="C208" s="10">
        <v>207</v>
      </c>
      <c r="D208" s="4" t="s">
        <v>14</v>
      </c>
      <c r="E208" s="4">
        <v>19960</v>
      </c>
      <c r="F208" s="4" t="s">
        <v>598</v>
      </c>
      <c r="G208" s="4" t="s">
        <v>598</v>
      </c>
      <c r="H208" s="264"/>
      <c r="I208" s="264"/>
      <c r="J208" s="128" t="s">
        <v>2406</v>
      </c>
      <c r="K208" s="129" t="s">
        <v>288</v>
      </c>
      <c r="L208" s="268">
        <v>24</v>
      </c>
      <c r="M208" s="74">
        <v>9</v>
      </c>
      <c r="N208" s="74" t="s">
        <v>46</v>
      </c>
      <c r="O208" s="74"/>
    </row>
    <row r="209" spans="1:15">
      <c r="A209" s="7">
        <v>10</v>
      </c>
      <c r="B209" s="10">
        <v>13</v>
      </c>
      <c r="C209" s="10">
        <v>208</v>
      </c>
      <c r="D209" s="4" t="s">
        <v>239</v>
      </c>
      <c r="E209" s="4">
        <v>17149</v>
      </c>
      <c r="F209" s="4" t="s">
        <v>16</v>
      </c>
      <c r="G209" s="4" t="s">
        <v>16</v>
      </c>
      <c r="H209" s="264" t="s">
        <v>3147</v>
      </c>
      <c r="I209" s="264"/>
      <c r="J209" s="128" t="s">
        <v>913</v>
      </c>
      <c r="K209" s="129" t="s">
        <v>82</v>
      </c>
      <c r="L209" s="268">
        <v>29</v>
      </c>
      <c r="M209" s="74">
        <v>1</v>
      </c>
      <c r="N209" s="74"/>
      <c r="O209" s="74" t="s">
        <v>837</v>
      </c>
    </row>
    <row r="210" spans="1:15">
      <c r="A210" s="7">
        <v>10</v>
      </c>
      <c r="B210" s="10">
        <v>14</v>
      </c>
      <c r="C210" s="10">
        <v>209</v>
      </c>
      <c r="D210" s="4" t="s">
        <v>29</v>
      </c>
      <c r="E210" s="4">
        <v>13546</v>
      </c>
      <c r="F210" s="4" t="s">
        <v>2178</v>
      </c>
      <c r="G210" s="4" t="s">
        <v>2178</v>
      </c>
      <c r="H210" s="264"/>
      <c r="I210" s="264"/>
      <c r="J210" s="128" t="s">
        <v>684</v>
      </c>
      <c r="K210" s="129" t="s">
        <v>625</v>
      </c>
      <c r="L210" s="268">
        <v>29</v>
      </c>
      <c r="M210" s="74">
        <v>8</v>
      </c>
      <c r="N210" s="74" t="s">
        <v>838</v>
      </c>
      <c r="O210" s="74"/>
    </row>
    <row r="211" spans="1:15">
      <c r="A211" s="7">
        <v>10</v>
      </c>
      <c r="B211" s="10">
        <v>15</v>
      </c>
      <c r="C211" s="10">
        <v>210</v>
      </c>
      <c r="D211" s="4" t="s">
        <v>17</v>
      </c>
      <c r="E211" s="4">
        <v>13770</v>
      </c>
      <c r="F211" s="4" t="s">
        <v>609</v>
      </c>
      <c r="G211" s="4" t="s">
        <v>609</v>
      </c>
      <c r="H211" s="264" t="s">
        <v>3147</v>
      </c>
      <c r="I211" s="264"/>
      <c r="J211" s="128" t="s">
        <v>1873</v>
      </c>
      <c r="K211" s="129" t="s">
        <v>1639</v>
      </c>
      <c r="L211" s="268">
        <v>31</v>
      </c>
      <c r="M211" s="74">
        <v>9</v>
      </c>
      <c r="N211" s="74" t="s">
        <v>837</v>
      </c>
      <c r="O211" s="74"/>
    </row>
    <row r="212" spans="1:15">
      <c r="A212" s="7">
        <v>10</v>
      </c>
      <c r="B212" s="10">
        <v>16</v>
      </c>
      <c r="C212" s="10">
        <v>211</v>
      </c>
      <c r="D212" s="4" t="s">
        <v>2177</v>
      </c>
      <c r="E212" s="4">
        <v>20185</v>
      </c>
      <c r="F212" s="4" t="s">
        <v>470</v>
      </c>
      <c r="G212" s="4" t="s">
        <v>470</v>
      </c>
      <c r="H212" s="264" t="s">
        <v>3147</v>
      </c>
      <c r="I212" s="264"/>
      <c r="J212" s="128" t="s">
        <v>2420</v>
      </c>
      <c r="K212" s="129" t="s">
        <v>174</v>
      </c>
      <c r="L212" s="268">
        <v>25</v>
      </c>
      <c r="M212" s="74">
        <v>1</v>
      </c>
      <c r="N212" s="74"/>
      <c r="O212" s="74" t="s">
        <v>837</v>
      </c>
    </row>
    <row r="213" spans="1:15">
      <c r="A213" s="7">
        <v>10</v>
      </c>
      <c r="B213" s="10">
        <v>17</v>
      </c>
      <c r="C213" s="10">
        <v>212</v>
      </c>
      <c r="D213" s="4" t="s">
        <v>470</v>
      </c>
      <c r="E213" s="4">
        <v>15223</v>
      </c>
      <c r="F213" s="4" t="s">
        <v>598</v>
      </c>
      <c r="G213" s="4" t="s">
        <v>598</v>
      </c>
      <c r="H213" s="264" t="s">
        <v>3147</v>
      </c>
      <c r="I213" s="264"/>
      <c r="J213" s="128" t="s">
        <v>465</v>
      </c>
      <c r="K213" s="129" t="s">
        <v>613</v>
      </c>
      <c r="L213" s="268">
        <v>30</v>
      </c>
      <c r="M213" s="74">
        <v>4</v>
      </c>
      <c r="N213" s="74" t="s">
        <v>46</v>
      </c>
      <c r="O213" s="74"/>
    </row>
    <row r="214" spans="1:15">
      <c r="A214" s="7">
        <v>10</v>
      </c>
      <c r="B214" s="10">
        <v>18</v>
      </c>
      <c r="C214" s="10">
        <v>213</v>
      </c>
      <c r="D214" s="4" t="s">
        <v>129</v>
      </c>
      <c r="E214" s="4">
        <v>20039</v>
      </c>
      <c r="F214" s="4" t="s">
        <v>2172</v>
      </c>
      <c r="G214" s="4" t="s">
        <v>2172</v>
      </c>
      <c r="H214" s="264" t="s">
        <v>3147</v>
      </c>
      <c r="I214" s="264"/>
      <c r="J214" s="128" t="s">
        <v>1825</v>
      </c>
      <c r="K214" s="129" t="s">
        <v>550</v>
      </c>
      <c r="L214" s="268">
        <v>23</v>
      </c>
      <c r="M214" s="74">
        <v>1</v>
      </c>
      <c r="N214" s="74"/>
      <c r="O214" s="74" t="s">
        <v>46</v>
      </c>
    </row>
    <row r="215" spans="1:15">
      <c r="A215" s="7">
        <v>10</v>
      </c>
      <c r="B215" s="10">
        <v>19</v>
      </c>
      <c r="C215" s="10">
        <v>214</v>
      </c>
      <c r="D215" s="4" t="s">
        <v>188</v>
      </c>
      <c r="E215" s="4">
        <v>30115</v>
      </c>
      <c r="F215" s="4" t="s">
        <v>2172</v>
      </c>
      <c r="G215" s="4" t="s">
        <v>2172</v>
      </c>
      <c r="H215" s="264" t="s">
        <v>3147</v>
      </c>
      <c r="I215" s="264"/>
      <c r="J215" s="128" t="s">
        <v>295</v>
      </c>
      <c r="K215" s="129" t="s">
        <v>221</v>
      </c>
      <c r="L215" s="268">
        <v>31</v>
      </c>
      <c r="M215" s="74">
        <v>1</v>
      </c>
      <c r="N215" s="74"/>
      <c r="O215" s="74" t="s">
        <v>837</v>
      </c>
    </row>
    <row r="216" spans="1:15">
      <c r="A216" s="11">
        <v>10</v>
      </c>
      <c r="B216" s="12">
        <v>20</v>
      </c>
      <c r="C216" s="12">
        <v>215</v>
      </c>
      <c r="D216" s="13" t="s">
        <v>567</v>
      </c>
      <c r="E216" s="13">
        <v>22487</v>
      </c>
      <c r="F216" s="13" t="s">
        <v>438</v>
      </c>
      <c r="G216" s="13" t="s">
        <v>438</v>
      </c>
      <c r="H216" s="265" t="s">
        <v>3147</v>
      </c>
      <c r="I216" s="265"/>
      <c r="J216" s="137" t="s">
        <v>1849</v>
      </c>
      <c r="K216" s="138" t="s">
        <v>1054</v>
      </c>
      <c r="L216" s="269">
        <v>24</v>
      </c>
      <c r="M216" s="78">
        <v>1</v>
      </c>
      <c r="N216" s="78"/>
      <c r="O216" s="78" t="s">
        <v>837</v>
      </c>
    </row>
    <row r="217" spans="1:15">
      <c r="A217" s="7">
        <v>11</v>
      </c>
      <c r="B217" s="10">
        <v>1</v>
      </c>
      <c r="C217" s="10">
        <v>216</v>
      </c>
      <c r="D217" s="4" t="s">
        <v>567</v>
      </c>
      <c r="E217" s="4">
        <v>22276</v>
      </c>
      <c r="F217" s="4" t="s">
        <v>2170</v>
      </c>
      <c r="G217" s="4" t="s">
        <v>2170</v>
      </c>
      <c r="H217" s="264" t="s">
        <v>3147</v>
      </c>
      <c r="I217" s="264"/>
      <c r="J217" s="128" t="s">
        <v>2598</v>
      </c>
      <c r="K217" s="129" t="s">
        <v>409</v>
      </c>
      <c r="L217" s="268">
        <v>25</v>
      </c>
      <c r="M217" s="74">
        <v>1</v>
      </c>
      <c r="N217" s="74"/>
      <c r="O217" s="74" t="s">
        <v>837</v>
      </c>
    </row>
    <row r="218" spans="1:15">
      <c r="A218" s="7">
        <v>11</v>
      </c>
      <c r="B218" s="10">
        <v>2</v>
      </c>
      <c r="C218" s="10">
        <v>217</v>
      </c>
      <c r="D218" s="4" t="s">
        <v>188</v>
      </c>
      <c r="E218" s="4">
        <v>19901</v>
      </c>
      <c r="F218" s="4" t="s">
        <v>164</v>
      </c>
      <c r="G218" s="4" t="s">
        <v>164</v>
      </c>
      <c r="H218" s="264" t="s">
        <v>3147</v>
      </c>
      <c r="I218" s="264"/>
      <c r="J218" s="128" t="s">
        <v>2400</v>
      </c>
      <c r="K218" s="129" t="s">
        <v>305</v>
      </c>
      <c r="L218" s="268">
        <v>26</v>
      </c>
      <c r="M218" s="74">
        <v>9</v>
      </c>
      <c r="N218" s="74" t="s">
        <v>46</v>
      </c>
      <c r="O218" s="74"/>
    </row>
    <row r="219" spans="1:15">
      <c r="A219" s="7">
        <v>11</v>
      </c>
      <c r="B219" s="10">
        <v>3</v>
      </c>
      <c r="C219" s="10">
        <v>218</v>
      </c>
      <c r="D219" s="4" t="s">
        <v>129</v>
      </c>
      <c r="E219" s="4">
        <v>22209</v>
      </c>
      <c r="F219" s="4" t="s">
        <v>14</v>
      </c>
      <c r="G219" s="4" t="s">
        <v>14</v>
      </c>
      <c r="H219" s="264" t="s">
        <v>3147</v>
      </c>
      <c r="I219" s="264"/>
      <c r="J219" s="128" t="s">
        <v>1747</v>
      </c>
      <c r="K219" s="129" t="s">
        <v>1748</v>
      </c>
      <c r="L219" s="268">
        <v>24</v>
      </c>
      <c r="M219" s="74">
        <v>2</v>
      </c>
      <c r="N219" s="74" t="s">
        <v>837</v>
      </c>
      <c r="O219" s="74"/>
    </row>
    <row r="220" spans="1:15">
      <c r="A220" s="7">
        <v>11</v>
      </c>
      <c r="B220" s="10">
        <v>4</v>
      </c>
      <c r="C220" s="10">
        <v>219</v>
      </c>
      <c r="D220" s="4" t="s">
        <v>470</v>
      </c>
      <c r="E220" s="4">
        <v>22261</v>
      </c>
      <c r="F220" s="4" t="s">
        <v>14</v>
      </c>
      <c r="G220" s="4" t="s">
        <v>14</v>
      </c>
      <c r="H220" s="264" t="s">
        <v>3147</v>
      </c>
      <c r="I220" s="264"/>
      <c r="J220" s="128" t="s">
        <v>1921</v>
      </c>
      <c r="K220" s="129" t="s">
        <v>628</v>
      </c>
      <c r="L220" s="268">
        <v>24</v>
      </c>
      <c r="M220" s="74">
        <v>7</v>
      </c>
      <c r="N220" s="74" t="s">
        <v>837</v>
      </c>
      <c r="O220" s="74"/>
    </row>
    <row r="221" spans="1:15">
      <c r="A221" s="7">
        <v>11</v>
      </c>
      <c r="B221" s="10">
        <v>5</v>
      </c>
      <c r="C221" s="10">
        <v>220</v>
      </c>
      <c r="D221" s="4" t="s">
        <v>2177</v>
      </c>
      <c r="E221" s="4">
        <v>12447</v>
      </c>
      <c r="F221" s="4" t="s">
        <v>345</v>
      </c>
      <c r="G221" s="4" t="s">
        <v>345</v>
      </c>
      <c r="H221" s="264" t="s">
        <v>3147</v>
      </c>
      <c r="I221" s="264"/>
      <c r="J221" s="128" t="s">
        <v>829</v>
      </c>
      <c r="K221" s="129" t="s">
        <v>602</v>
      </c>
      <c r="L221" s="268">
        <v>32</v>
      </c>
      <c r="M221" s="74">
        <v>1</v>
      </c>
      <c r="N221" s="74"/>
      <c r="O221" s="74" t="s">
        <v>837</v>
      </c>
    </row>
    <row r="222" spans="1:15">
      <c r="A222" s="7">
        <v>11</v>
      </c>
      <c r="B222" s="10">
        <v>6</v>
      </c>
      <c r="C222" s="10">
        <v>221</v>
      </c>
      <c r="D222" s="4" t="s">
        <v>17</v>
      </c>
      <c r="E222" s="4">
        <v>20536</v>
      </c>
      <c r="F222" s="4" t="s">
        <v>2178</v>
      </c>
      <c r="G222" s="4" t="s">
        <v>2178</v>
      </c>
      <c r="H222" s="264" t="s">
        <v>3147</v>
      </c>
      <c r="I222" s="264"/>
      <c r="J222" s="128" t="s">
        <v>2454</v>
      </c>
      <c r="K222" s="129" t="s">
        <v>2455</v>
      </c>
      <c r="L222" s="268">
        <v>24</v>
      </c>
      <c r="M222" s="74">
        <v>4</v>
      </c>
      <c r="N222" s="74" t="s">
        <v>838</v>
      </c>
      <c r="O222" s="74"/>
    </row>
    <row r="223" spans="1:15">
      <c r="A223" s="7">
        <v>11</v>
      </c>
      <c r="B223" s="10">
        <v>7</v>
      </c>
      <c r="C223" s="10">
        <v>222</v>
      </c>
      <c r="D223" s="4" t="s">
        <v>29</v>
      </c>
      <c r="E223" s="4">
        <v>10058</v>
      </c>
      <c r="F223" s="4" t="s">
        <v>555</v>
      </c>
      <c r="G223" s="4" t="s">
        <v>555</v>
      </c>
      <c r="H223" s="264" t="s">
        <v>3147</v>
      </c>
      <c r="I223" s="264"/>
      <c r="J223" s="128" t="s">
        <v>1800</v>
      </c>
      <c r="K223" s="129" t="s">
        <v>571</v>
      </c>
      <c r="L223" s="268">
        <v>31</v>
      </c>
      <c r="M223" s="74">
        <v>1</v>
      </c>
      <c r="N223" s="74"/>
      <c r="O223" s="74" t="s">
        <v>46</v>
      </c>
    </row>
    <row r="224" spans="1:15">
      <c r="A224" s="7">
        <v>11</v>
      </c>
      <c r="B224" s="10">
        <v>8</v>
      </c>
      <c r="C224" s="10">
        <v>223</v>
      </c>
      <c r="D224" s="4" t="s">
        <v>239</v>
      </c>
      <c r="E224" s="4">
        <v>21635</v>
      </c>
      <c r="F224" s="4" t="s">
        <v>13</v>
      </c>
      <c r="G224" s="4" t="s">
        <v>13</v>
      </c>
      <c r="H224" s="264"/>
      <c r="I224" s="264"/>
      <c r="J224" s="128" t="s">
        <v>1102</v>
      </c>
      <c r="K224" s="129" t="s">
        <v>220</v>
      </c>
      <c r="L224" s="268">
        <v>25</v>
      </c>
      <c r="M224" s="74">
        <v>4</v>
      </c>
      <c r="N224" s="74" t="s">
        <v>46</v>
      </c>
      <c r="O224" s="74"/>
    </row>
    <row r="225" spans="1:15">
      <c r="A225" s="7">
        <v>11</v>
      </c>
      <c r="B225" s="10">
        <v>9</v>
      </c>
      <c r="C225" s="10">
        <v>224</v>
      </c>
      <c r="D225" s="4" t="s">
        <v>14</v>
      </c>
      <c r="E225" s="4">
        <v>10314</v>
      </c>
      <c r="F225" s="4" t="s">
        <v>2171</v>
      </c>
      <c r="G225" s="4" t="s">
        <v>29</v>
      </c>
      <c r="H225" s="264" t="s">
        <v>3147</v>
      </c>
      <c r="I225" s="264"/>
      <c r="J225" s="128" t="s">
        <v>534</v>
      </c>
      <c r="K225" s="129" t="s">
        <v>1864</v>
      </c>
      <c r="L225" s="268">
        <v>32</v>
      </c>
      <c r="M225" s="74">
        <v>1</v>
      </c>
      <c r="N225" s="74"/>
      <c r="O225" s="74" t="s">
        <v>837</v>
      </c>
    </row>
    <row r="226" spans="1:15">
      <c r="A226" s="7">
        <v>11</v>
      </c>
      <c r="B226" s="10">
        <v>10</v>
      </c>
      <c r="C226" s="10">
        <v>225</v>
      </c>
      <c r="D226" s="4" t="s">
        <v>609</v>
      </c>
      <c r="E226" s="4">
        <v>21865</v>
      </c>
      <c r="F226" s="4" t="s">
        <v>213</v>
      </c>
      <c r="G226" s="4" t="s">
        <v>213</v>
      </c>
      <c r="H226" s="264"/>
      <c r="I226" s="264"/>
      <c r="J226" s="128" t="s">
        <v>964</v>
      </c>
      <c r="K226" s="129" t="s">
        <v>824</v>
      </c>
      <c r="L226" s="268">
        <v>22</v>
      </c>
      <c r="M226" s="74">
        <v>2</v>
      </c>
      <c r="N226" s="74" t="s">
        <v>46</v>
      </c>
      <c r="O226" s="74"/>
    </row>
    <row r="227" spans="1:15">
      <c r="A227" s="7">
        <v>11</v>
      </c>
      <c r="B227" s="10">
        <v>11</v>
      </c>
      <c r="C227" s="10">
        <v>226</v>
      </c>
      <c r="D227" s="4" t="s">
        <v>18</v>
      </c>
      <c r="E227" s="4">
        <v>26260</v>
      </c>
      <c r="F227" s="4" t="s">
        <v>45</v>
      </c>
      <c r="G227" s="4" t="s">
        <v>1121</v>
      </c>
      <c r="H227" s="264" t="s">
        <v>3147</v>
      </c>
      <c r="I227" s="264"/>
      <c r="J227" s="128" t="s">
        <v>358</v>
      </c>
      <c r="K227" s="129" t="s">
        <v>3086</v>
      </c>
      <c r="L227" s="268">
        <v>24</v>
      </c>
      <c r="M227" s="74">
        <v>1</v>
      </c>
      <c r="N227" s="74"/>
      <c r="O227" s="74" t="s">
        <v>837</v>
      </c>
    </row>
    <row r="228" spans="1:15">
      <c r="A228" s="7">
        <v>11</v>
      </c>
      <c r="B228" s="10">
        <v>12</v>
      </c>
      <c r="C228" s="10">
        <v>227</v>
      </c>
      <c r="D228" s="4" t="s">
        <v>276</v>
      </c>
      <c r="E228" s="4">
        <v>21127</v>
      </c>
      <c r="F228" s="4" t="s">
        <v>188</v>
      </c>
      <c r="G228" s="4" t="s">
        <v>188</v>
      </c>
      <c r="H228" s="264" t="s">
        <v>3147</v>
      </c>
      <c r="I228" s="264"/>
      <c r="J228" s="128" t="s">
        <v>121</v>
      </c>
      <c r="K228" s="129" t="s">
        <v>2462</v>
      </c>
      <c r="L228" s="268">
        <v>26</v>
      </c>
      <c r="M228" s="74">
        <v>4</v>
      </c>
      <c r="N228" s="74" t="s">
        <v>838</v>
      </c>
      <c r="O228" s="74"/>
    </row>
    <row r="229" spans="1:15">
      <c r="A229" s="7">
        <v>11</v>
      </c>
      <c r="B229" s="10">
        <v>13</v>
      </c>
      <c r="C229" s="10">
        <v>228</v>
      </c>
      <c r="D229" s="4" t="s">
        <v>13</v>
      </c>
      <c r="E229" s="4">
        <v>20321</v>
      </c>
      <c r="F229" s="4" t="s">
        <v>188</v>
      </c>
      <c r="G229" s="4" t="s">
        <v>188</v>
      </c>
      <c r="H229" s="264"/>
      <c r="I229" s="264"/>
      <c r="J229" s="128" t="s">
        <v>2438</v>
      </c>
      <c r="K229" s="129" t="s">
        <v>2439</v>
      </c>
      <c r="L229" s="268">
        <v>26</v>
      </c>
      <c r="M229" s="74">
        <v>7</v>
      </c>
      <c r="N229" s="74" t="s">
        <v>837</v>
      </c>
      <c r="O229" s="74"/>
    </row>
    <row r="230" spans="1:15">
      <c r="A230" s="7">
        <v>11</v>
      </c>
      <c r="B230" s="10">
        <v>14</v>
      </c>
      <c r="C230" s="10">
        <v>229</v>
      </c>
      <c r="D230" s="4" t="s">
        <v>563</v>
      </c>
      <c r="E230" s="4">
        <v>26323</v>
      </c>
      <c r="F230" s="4" t="s">
        <v>188</v>
      </c>
      <c r="G230" s="4" t="s">
        <v>188</v>
      </c>
      <c r="H230" s="264"/>
      <c r="I230" s="264"/>
      <c r="J230" s="128" t="s">
        <v>3095</v>
      </c>
      <c r="K230" s="129" t="s">
        <v>867</v>
      </c>
      <c r="L230" s="268">
        <v>24</v>
      </c>
      <c r="M230" s="74">
        <v>5</v>
      </c>
      <c r="N230" s="74" t="s">
        <v>837</v>
      </c>
      <c r="O230" s="74"/>
    </row>
    <row r="231" spans="1:15">
      <c r="A231" s="7">
        <v>11</v>
      </c>
      <c r="B231" s="10">
        <v>15</v>
      </c>
      <c r="C231" s="10">
        <v>230</v>
      </c>
      <c r="D231" s="4" t="s">
        <v>2170</v>
      </c>
      <c r="E231" s="4">
        <v>19403</v>
      </c>
      <c r="F231" s="4" t="s">
        <v>2178</v>
      </c>
      <c r="G231" s="4" t="s">
        <v>2178</v>
      </c>
      <c r="H231" s="264" t="s">
        <v>3147</v>
      </c>
      <c r="I231" s="264"/>
      <c r="J231" s="128" t="s">
        <v>1279</v>
      </c>
      <c r="K231" s="129" t="s">
        <v>802</v>
      </c>
      <c r="L231" s="268">
        <v>28</v>
      </c>
      <c r="M231" s="74">
        <v>1</v>
      </c>
      <c r="N231" s="74"/>
      <c r="O231" s="74" t="s">
        <v>46</v>
      </c>
    </row>
    <row r="232" spans="1:15">
      <c r="A232" s="7">
        <v>11</v>
      </c>
      <c r="B232" s="10">
        <v>16</v>
      </c>
      <c r="C232" s="10">
        <v>231</v>
      </c>
      <c r="D232" s="4" t="s">
        <v>15</v>
      </c>
      <c r="E232" s="4">
        <v>19966</v>
      </c>
      <c r="F232" s="4" t="s">
        <v>609</v>
      </c>
      <c r="G232" s="4" t="s">
        <v>609</v>
      </c>
      <c r="H232" s="264" t="s">
        <v>3147</v>
      </c>
      <c r="I232" s="264"/>
      <c r="J232" s="128" t="s">
        <v>1678</v>
      </c>
      <c r="K232" s="129" t="s">
        <v>137</v>
      </c>
      <c r="L232" s="268">
        <v>27</v>
      </c>
      <c r="M232" s="74">
        <v>3</v>
      </c>
      <c r="N232" s="74" t="s">
        <v>837</v>
      </c>
      <c r="O232" s="74"/>
    </row>
    <row r="233" spans="1:15">
      <c r="A233" s="7">
        <v>11</v>
      </c>
      <c r="B233" s="10">
        <v>17</v>
      </c>
      <c r="C233" s="10">
        <v>232</v>
      </c>
      <c r="D233" s="4" t="s">
        <v>598</v>
      </c>
      <c r="E233" s="4">
        <v>13607</v>
      </c>
      <c r="F233" s="4" t="s">
        <v>2171</v>
      </c>
      <c r="G233" s="4" t="s">
        <v>29</v>
      </c>
      <c r="H233" s="264" t="s">
        <v>3147</v>
      </c>
      <c r="I233" s="264"/>
      <c r="J233" s="128" t="s">
        <v>2242</v>
      </c>
      <c r="K233" s="129" t="s">
        <v>241</v>
      </c>
      <c r="L233" s="268">
        <v>30</v>
      </c>
      <c r="M233" s="74">
        <v>1</v>
      </c>
      <c r="N233" s="74"/>
      <c r="O233" s="74" t="s">
        <v>837</v>
      </c>
    </row>
    <row r="234" spans="1:15">
      <c r="A234" s="7">
        <v>11</v>
      </c>
      <c r="B234" s="10">
        <v>18</v>
      </c>
      <c r="C234" s="10">
        <v>233</v>
      </c>
      <c r="D234" s="4" t="s">
        <v>164</v>
      </c>
      <c r="E234" s="4">
        <v>16572</v>
      </c>
      <c r="F234" s="4" t="s">
        <v>246</v>
      </c>
      <c r="G234" s="4" t="s">
        <v>246</v>
      </c>
      <c r="H234" s="264" t="s">
        <v>3147</v>
      </c>
      <c r="I234" s="264"/>
      <c r="J234" s="128" t="s">
        <v>536</v>
      </c>
      <c r="K234" s="129" t="s">
        <v>986</v>
      </c>
      <c r="L234" s="268">
        <v>29</v>
      </c>
      <c r="M234" s="74">
        <v>7</v>
      </c>
      <c r="N234" s="74" t="s">
        <v>837</v>
      </c>
      <c r="O234" s="74"/>
    </row>
    <row r="235" spans="1:15">
      <c r="A235" s="7">
        <v>11</v>
      </c>
      <c r="B235" s="10">
        <v>19</v>
      </c>
      <c r="C235" s="10">
        <v>234</v>
      </c>
      <c r="D235" s="4" t="s">
        <v>16</v>
      </c>
      <c r="E235" s="4">
        <v>14811</v>
      </c>
      <c r="F235" s="4" t="s">
        <v>29</v>
      </c>
      <c r="G235" s="4" t="s">
        <v>29</v>
      </c>
      <c r="H235" s="264" t="s">
        <v>3147</v>
      </c>
      <c r="I235" s="264"/>
      <c r="J235" s="128" t="s">
        <v>1103</v>
      </c>
      <c r="K235" s="129" t="s">
        <v>106</v>
      </c>
      <c r="L235" s="268">
        <v>31</v>
      </c>
      <c r="M235" s="74">
        <v>3</v>
      </c>
      <c r="N235" s="74" t="s">
        <v>837</v>
      </c>
      <c r="O235" s="74"/>
    </row>
    <row r="236" spans="1:15">
      <c r="A236" s="11">
        <v>11</v>
      </c>
      <c r="B236" s="12">
        <v>20</v>
      </c>
      <c r="C236" s="12">
        <v>235</v>
      </c>
      <c r="D236" s="13" t="s">
        <v>555</v>
      </c>
      <c r="E236" s="13">
        <v>19876</v>
      </c>
      <c r="F236" s="13" t="s">
        <v>45</v>
      </c>
      <c r="G236" s="13" t="s">
        <v>1121</v>
      </c>
      <c r="H236" s="265" t="s">
        <v>3147</v>
      </c>
      <c r="I236" s="265"/>
      <c r="J236" s="137" t="s">
        <v>1303</v>
      </c>
      <c r="K236" s="138" t="s">
        <v>105</v>
      </c>
      <c r="L236" s="269">
        <v>28</v>
      </c>
      <c r="M236" s="78">
        <v>1</v>
      </c>
      <c r="N236" s="78"/>
      <c r="O236" s="78" t="s">
        <v>837</v>
      </c>
    </row>
    <row r="237" spans="1:15">
      <c r="A237" s="7">
        <v>12</v>
      </c>
      <c r="B237" s="10">
        <v>1</v>
      </c>
      <c r="C237" s="10">
        <v>236</v>
      </c>
      <c r="D237" s="4" t="s">
        <v>555</v>
      </c>
      <c r="E237" s="4">
        <v>19409</v>
      </c>
      <c r="F237" s="4" t="s">
        <v>14</v>
      </c>
      <c r="G237" s="4" t="s">
        <v>14</v>
      </c>
      <c r="H237" s="264" t="s">
        <v>3147</v>
      </c>
      <c r="I237" s="264"/>
      <c r="J237" s="128" t="s">
        <v>1688</v>
      </c>
      <c r="K237" s="129" t="s">
        <v>1689</v>
      </c>
      <c r="L237" s="268">
        <v>27</v>
      </c>
      <c r="M237" s="74">
        <v>1</v>
      </c>
      <c r="N237" s="74"/>
      <c r="O237" s="74" t="s">
        <v>837</v>
      </c>
    </row>
    <row r="238" spans="1:15">
      <c r="A238" s="7">
        <v>12</v>
      </c>
      <c r="B238" s="10">
        <v>2</v>
      </c>
      <c r="C238" s="10">
        <v>237</v>
      </c>
      <c r="D238" s="4" t="s">
        <v>16</v>
      </c>
      <c r="E238" s="4">
        <v>19948</v>
      </c>
      <c r="F238" s="4" t="s">
        <v>354</v>
      </c>
      <c r="G238" s="4" t="s">
        <v>354</v>
      </c>
      <c r="H238" s="264" t="s">
        <v>3147</v>
      </c>
      <c r="I238" s="264"/>
      <c r="J238" s="128" t="s">
        <v>1850</v>
      </c>
      <c r="K238" s="129" t="s">
        <v>1750</v>
      </c>
      <c r="L238" s="268">
        <v>23</v>
      </c>
      <c r="M238" s="74">
        <v>8</v>
      </c>
      <c r="N238" s="74" t="s">
        <v>837</v>
      </c>
      <c r="O238" s="74"/>
    </row>
    <row r="239" spans="1:15">
      <c r="A239" s="7">
        <v>12</v>
      </c>
      <c r="B239" s="10">
        <v>3</v>
      </c>
      <c r="C239" s="10">
        <v>238</v>
      </c>
      <c r="D239" s="4" t="s">
        <v>164</v>
      </c>
      <c r="E239" s="4">
        <v>21170</v>
      </c>
      <c r="F239" s="4" t="s">
        <v>354</v>
      </c>
      <c r="G239" s="4" t="s">
        <v>354</v>
      </c>
      <c r="H239" s="264" t="s">
        <v>3147</v>
      </c>
      <c r="I239" s="264"/>
      <c r="J239" s="128" t="s">
        <v>346</v>
      </c>
      <c r="K239" s="129" t="s">
        <v>1754</v>
      </c>
      <c r="L239" s="268">
        <v>28</v>
      </c>
      <c r="M239" s="74">
        <v>1</v>
      </c>
      <c r="N239" s="74"/>
      <c r="O239" s="74" t="s">
        <v>837</v>
      </c>
    </row>
    <row r="240" spans="1:15">
      <c r="A240" s="7">
        <v>12</v>
      </c>
      <c r="B240" s="10">
        <v>4</v>
      </c>
      <c r="C240" s="10">
        <v>239</v>
      </c>
      <c r="D240" s="4" t="s">
        <v>598</v>
      </c>
      <c r="E240" s="4">
        <v>20353</v>
      </c>
      <c r="F240" s="4" t="s">
        <v>2172</v>
      </c>
      <c r="G240" s="4" t="s">
        <v>2172</v>
      </c>
      <c r="H240" s="264" t="s">
        <v>3147</v>
      </c>
      <c r="I240" s="264"/>
      <c r="J240" s="128" t="s">
        <v>143</v>
      </c>
      <c r="K240" s="129" t="s">
        <v>56</v>
      </c>
      <c r="L240" s="268">
        <v>27</v>
      </c>
      <c r="M240" s="74">
        <v>1</v>
      </c>
      <c r="N240" s="74"/>
      <c r="O240" s="74" t="s">
        <v>837</v>
      </c>
    </row>
    <row r="241" spans="1:15">
      <c r="A241" s="7">
        <v>12</v>
      </c>
      <c r="B241" s="10">
        <v>5</v>
      </c>
      <c r="C241" s="10">
        <v>240</v>
      </c>
      <c r="D241" s="4" t="s">
        <v>15</v>
      </c>
      <c r="E241" s="4">
        <v>17338</v>
      </c>
      <c r="F241" s="4" t="s">
        <v>239</v>
      </c>
      <c r="G241" s="4" t="s">
        <v>239</v>
      </c>
      <c r="H241" s="264" t="s">
        <v>3147</v>
      </c>
      <c r="I241" s="264"/>
      <c r="J241" s="128" t="s">
        <v>292</v>
      </c>
      <c r="K241" s="129" t="s">
        <v>1143</v>
      </c>
      <c r="L241" s="268">
        <v>25</v>
      </c>
      <c r="M241" s="74">
        <v>9</v>
      </c>
      <c r="N241" s="74" t="s">
        <v>838</v>
      </c>
      <c r="O241" s="74"/>
    </row>
    <row r="242" spans="1:15">
      <c r="A242" s="7">
        <v>12</v>
      </c>
      <c r="B242" s="10">
        <v>6</v>
      </c>
      <c r="C242" s="10">
        <v>241</v>
      </c>
      <c r="D242" s="4" t="s">
        <v>2170</v>
      </c>
      <c r="E242" s="4">
        <v>15036</v>
      </c>
      <c r="F242" s="4" t="s">
        <v>438</v>
      </c>
      <c r="G242" s="4" t="s">
        <v>438</v>
      </c>
      <c r="H242" s="264" t="s">
        <v>3147</v>
      </c>
      <c r="I242" s="264"/>
      <c r="J242" s="128" t="s">
        <v>2263</v>
      </c>
      <c r="K242" s="129" t="s">
        <v>352</v>
      </c>
      <c r="L242" s="268">
        <v>28</v>
      </c>
      <c r="M242" s="74">
        <v>1</v>
      </c>
      <c r="N242" s="74"/>
      <c r="O242" s="74" t="s">
        <v>837</v>
      </c>
    </row>
    <row r="243" spans="1:15">
      <c r="A243" s="7">
        <v>12</v>
      </c>
      <c r="B243" s="10">
        <v>7</v>
      </c>
      <c r="C243" s="10">
        <v>242</v>
      </c>
      <c r="D243" s="4" t="s">
        <v>563</v>
      </c>
      <c r="E243" s="4">
        <v>18356</v>
      </c>
      <c r="F243" s="4" t="s">
        <v>18</v>
      </c>
      <c r="G243" s="4" t="s">
        <v>18</v>
      </c>
      <c r="H243" s="264" t="s">
        <v>3147</v>
      </c>
      <c r="I243" s="264"/>
      <c r="J243" s="128" t="s">
        <v>1003</v>
      </c>
      <c r="K243" s="129" t="s">
        <v>529</v>
      </c>
      <c r="L243" s="268">
        <v>25</v>
      </c>
      <c r="M243" s="74">
        <v>1</v>
      </c>
      <c r="N243" s="74"/>
      <c r="O243" s="74" t="s">
        <v>837</v>
      </c>
    </row>
    <row r="244" spans="1:15">
      <c r="A244" s="7">
        <v>12</v>
      </c>
      <c r="B244" s="10">
        <v>8</v>
      </c>
      <c r="C244" s="10">
        <v>243</v>
      </c>
      <c r="D244" s="4" t="s">
        <v>13</v>
      </c>
      <c r="E244" s="4">
        <v>6345</v>
      </c>
      <c r="F244" s="4" t="s">
        <v>567</v>
      </c>
      <c r="G244" s="4" t="s">
        <v>567</v>
      </c>
      <c r="H244" s="264" t="s">
        <v>3147</v>
      </c>
      <c r="I244" s="264"/>
      <c r="J244" s="128" t="s">
        <v>417</v>
      </c>
      <c r="K244" s="129" t="s">
        <v>545</v>
      </c>
      <c r="L244" s="268">
        <v>33</v>
      </c>
      <c r="M244" s="74">
        <v>1</v>
      </c>
      <c r="N244" s="74"/>
      <c r="O244" s="74" t="s">
        <v>837</v>
      </c>
    </row>
    <row r="245" spans="1:15">
      <c r="A245" s="7">
        <v>12</v>
      </c>
      <c r="B245" s="10">
        <v>9</v>
      </c>
      <c r="C245" s="10">
        <v>244</v>
      </c>
      <c r="D245" s="4" t="s">
        <v>276</v>
      </c>
      <c r="E245" s="4">
        <v>20332</v>
      </c>
      <c r="F245" s="4" t="s">
        <v>2177</v>
      </c>
      <c r="G245" s="4" t="s">
        <v>2177</v>
      </c>
      <c r="H245" s="264" t="s">
        <v>3147</v>
      </c>
      <c r="I245" s="264"/>
      <c r="J245" s="128" t="s">
        <v>586</v>
      </c>
      <c r="K245" s="129" t="s">
        <v>589</v>
      </c>
      <c r="L245" s="268">
        <v>26</v>
      </c>
      <c r="M245" s="74">
        <v>9</v>
      </c>
      <c r="N245" s="74" t="s">
        <v>46</v>
      </c>
      <c r="O245" s="74"/>
    </row>
    <row r="246" spans="1:15">
      <c r="A246" s="7">
        <v>12</v>
      </c>
      <c r="B246" s="10">
        <v>10</v>
      </c>
      <c r="C246" s="10">
        <v>245</v>
      </c>
      <c r="D246" s="4" t="s">
        <v>18</v>
      </c>
      <c r="E246" s="4">
        <v>13757</v>
      </c>
      <c r="F246" s="4" t="s">
        <v>15</v>
      </c>
      <c r="G246" s="4" t="s">
        <v>15</v>
      </c>
      <c r="H246" s="264" t="s">
        <v>3147</v>
      </c>
      <c r="I246" s="264"/>
      <c r="J246" s="128" t="s">
        <v>288</v>
      </c>
      <c r="K246" s="129" t="s">
        <v>545</v>
      </c>
      <c r="L246" s="268">
        <v>31</v>
      </c>
      <c r="M246" s="74">
        <v>7</v>
      </c>
      <c r="N246" s="74" t="s">
        <v>837</v>
      </c>
      <c r="O246" s="74"/>
    </row>
    <row r="247" spans="1:15">
      <c r="A247" s="7">
        <v>12</v>
      </c>
      <c r="B247" s="10">
        <v>11</v>
      </c>
      <c r="C247" s="10">
        <v>246</v>
      </c>
      <c r="D247" s="4" t="s">
        <v>609</v>
      </c>
      <c r="E247" s="4">
        <v>27552</v>
      </c>
      <c r="F247" s="4" t="s">
        <v>188</v>
      </c>
      <c r="G247" s="4" t="s">
        <v>188</v>
      </c>
      <c r="H247" s="264" t="s">
        <v>3147</v>
      </c>
      <c r="I247" s="264"/>
      <c r="J247" s="128" t="s">
        <v>3105</v>
      </c>
      <c r="K247" s="129" t="s">
        <v>3106</v>
      </c>
      <c r="L247" s="268">
        <v>24</v>
      </c>
      <c r="M247" s="74">
        <v>1</v>
      </c>
      <c r="N247" s="74"/>
      <c r="O247" s="74" t="s">
        <v>837</v>
      </c>
    </row>
    <row r="248" spans="1:15">
      <c r="A248" s="7">
        <v>12</v>
      </c>
      <c r="B248" s="10">
        <v>12</v>
      </c>
      <c r="C248" s="10">
        <v>247</v>
      </c>
      <c r="D248" s="4" t="s">
        <v>14</v>
      </c>
      <c r="E248" s="4">
        <v>10472</v>
      </c>
      <c r="F248" s="4" t="s">
        <v>609</v>
      </c>
      <c r="G248" s="4" t="s">
        <v>609</v>
      </c>
      <c r="H248" s="264" t="s">
        <v>3147</v>
      </c>
      <c r="I248" s="264"/>
      <c r="J248" s="128" t="s">
        <v>584</v>
      </c>
      <c r="K248" s="129" t="s">
        <v>3143</v>
      </c>
      <c r="L248" s="268">
        <v>30</v>
      </c>
      <c r="M248" s="74">
        <v>8</v>
      </c>
      <c r="N248" s="74" t="s">
        <v>837</v>
      </c>
      <c r="O248" s="74"/>
    </row>
    <row r="249" spans="1:15">
      <c r="A249" s="7">
        <v>12</v>
      </c>
      <c r="B249" s="10">
        <v>13</v>
      </c>
      <c r="C249" s="10">
        <v>248</v>
      </c>
      <c r="D249" s="4" t="s">
        <v>239</v>
      </c>
      <c r="E249" s="4">
        <v>23794</v>
      </c>
      <c r="F249" s="4" t="s">
        <v>686</v>
      </c>
      <c r="G249" s="4" t="s">
        <v>686</v>
      </c>
      <c r="H249" s="264"/>
      <c r="I249" s="264"/>
      <c r="J249" s="128" t="s">
        <v>3031</v>
      </c>
      <c r="K249" s="129" t="s">
        <v>539</v>
      </c>
      <c r="L249" s="268">
        <v>22</v>
      </c>
      <c r="M249" s="74">
        <v>5</v>
      </c>
      <c r="N249" s="74" t="s">
        <v>837</v>
      </c>
      <c r="O249" s="74"/>
    </row>
    <row r="250" spans="1:15">
      <c r="A250" s="7">
        <v>12</v>
      </c>
      <c r="B250" s="10">
        <v>14</v>
      </c>
      <c r="C250" s="10">
        <v>249</v>
      </c>
      <c r="D250" s="4" t="s">
        <v>29</v>
      </c>
      <c r="E250" s="4">
        <v>21045</v>
      </c>
      <c r="F250" s="4" t="s">
        <v>614</v>
      </c>
      <c r="G250" s="4" t="s">
        <v>614</v>
      </c>
      <c r="H250" s="264" t="s">
        <v>3147</v>
      </c>
      <c r="I250" s="264"/>
      <c r="J250" s="128" t="s">
        <v>176</v>
      </c>
      <c r="K250" s="129" t="s">
        <v>602</v>
      </c>
      <c r="L250" s="268">
        <v>27</v>
      </c>
      <c r="M250" s="74">
        <v>1</v>
      </c>
      <c r="N250" s="74"/>
      <c r="O250" s="74" t="s">
        <v>837</v>
      </c>
    </row>
    <row r="251" spans="1:15">
      <c r="A251" s="7">
        <v>12</v>
      </c>
      <c r="B251" s="10">
        <v>15</v>
      </c>
      <c r="C251" s="10">
        <v>250</v>
      </c>
      <c r="D251" s="4" t="s">
        <v>17</v>
      </c>
      <c r="E251" s="4">
        <v>20325</v>
      </c>
      <c r="F251" s="4" t="s">
        <v>567</v>
      </c>
      <c r="G251" s="4" t="s">
        <v>567</v>
      </c>
      <c r="H251" s="264" t="s">
        <v>3147</v>
      </c>
      <c r="I251" s="264"/>
      <c r="J251" s="128" t="s">
        <v>2440</v>
      </c>
      <c r="K251" s="129" t="s">
        <v>277</v>
      </c>
      <c r="L251" s="268">
        <v>24</v>
      </c>
      <c r="M251" s="74">
        <v>7</v>
      </c>
      <c r="N251" s="74" t="s">
        <v>46</v>
      </c>
      <c r="O251" s="74"/>
    </row>
    <row r="252" spans="1:15">
      <c r="A252" s="7">
        <v>12</v>
      </c>
      <c r="B252" s="10">
        <v>16</v>
      </c>
      <c r="C252" s="10">
        <v>251</v>
      </c>
      <c r="D252" s="4" t="s">
        <v>2177</v>
      </c>
      <c r="E252" s="4">
        <v>25543</v>
      </c>
      <c r="F252" s="4" t="s">
        <v>614</v>
      </c>
      <c r="G252" s="4" t="s">
        <v>614</v>
      </c>
      <c r="H252" s="264"/>
      <c r="I252" s="264"/>
      <c r="J252" s="128" t="s">
        <v>2404</v>
      </c>
      <c r="K252" s="129" t="s">
        <v>3063</v>
      </c>
      <c r="L252" s="268">
        <v>23</v>
      </c>
      <c r="M252" s="74">
        <v>2</v>
      </c>
      <c r="N252" s="74" t="s">
        <v>837</v>
      </c>
      <c r="O252" s="74"/>
    </row>
    <row r="253" spans="1:15">
      <c r="A253" s="7">
        <v>12</v>
      </c>
      <c r="B253" s="10">
        <v>17</v>
      </c>
      <c r="C253" s="10">
        <v>252</v>
      </c>
      <c r="D253" s="4" t="s">
        <v>470</v>
      </c>
      <c r="E253" s="4">
        <v>6397</v>
      </c>
      <c r="F253" s="4" t="s">
        <v>555</v>
      </c>
      <c r="G253" s="4" t="s">
        <v>555</v>
      </c>
      <c r="H253" s="264" t="s">
        <v>3147</v>
      </c>
      <c r="I253" s="264"/>
      <c r="J253" s="128" t="s">
        <v>38</v>
      </c>
      <c r="K253" s="129" t="s">
        <v>247</v>
      </c>
      <c r="L253" s="268">
        <v>32</v>
      </c>
      <c r="M253" s="74">
        <v>1</v>
      </c>
      <c r="N253" s="74"/>
      <c r="O253" s="74" t="s">
        <v>837</v>
      </c>
    </row>
    <row r="254" spans="1:15">
      <c r="A254" s="7">
        <v>12</v>
      </c>
      <c r="B254" s="10">
        <v>18</v>
      </c>
      <c r="C254" s="10">
        <v>253</v>
      </c>
      <c r="D254" s="4" t="s">
        <v>129</v>
      </c>
      <c r="E254" s="4">
        <v>18064</v>
      </c>
      <c r="F254" s="4" t="s">
        <v>614</v>
      </c>
      <c r="G254" s="4" t="s">
        <v>614</v>
      </c>
      <c r="H254" s="264" t="s">
        <v>3147</v>
      </c>
      <c r="I254" s="264"/>
      <c r="J254" s="128" t="s">
        <v>1102</v>
      </c>
      <c r="K254" s="129" t="s">
        <v>619</v>
      </c>
      <c r="L254" s="268">
        <v>29</v>
      </c>
      <c r="M254" s="74">
        <v>1</v>
      </c>
      <c r="N254" s="74"/>
      <c r="O254" s="74" t="s">
        <v>837</v>
      </c>
    </row>
    <row r="255" spans="1:15">
      <c r="A255" s="7">
        <v>12</v>
      </c>
      <c r="B255" s="10">
        <v>19</v>
      </c>
      <c r="C255" s="10">
        <v>254</v>
      </c>
      <c r="D255" s="4" t="s">
        <v>188</v>
      </c>
      <c r="E255" s="4">
        <v>13788</v>
      </c>
      <c r="F255" s="4" t="s">
        <v>188</v>
      </c>
      <c r="G255" s="4" t="s">
        <v>188</v>
      </c>
      <c r="H255" s="264" t="s">
        <v>3147</v>
      </c>
      <c r="I255" s="264"/>
      <c r="J255" s="128" t="s">
        <v>109</v>
      </c>
      <c r="K255" s="129" t="s">
        <v>531</v>
      </c>
      <c r="L255" s="268">
        <v>31</v>
      </c>
      <c r="M255" s="74">
        <v>4</v>
      </c>
      <c r="N255" s="74" t="s">
        <v>837</v>
      </c>
      <c r="O255" s="74"/>
    </row>
    <row r="256" spans="1:15">
      <c r="A256" s="11">
        <v>12</v>
      </c>
      <c r="B256" s="12">
        <v>20</v>
      </c>
      <c r="C256" s="12">
        <v>255</v>
      </c>
      <c r="D256" s="13" t="s">
        <v>567</v>
      </c>
      <c r="E256" s="13">
        <v>18889</v>
      </c>
      <c r="F256" s="13" t="s">
        <v>164</v>
      </c>
      <c r="G256" s="13" t="s">
        <v>164</v>
      </c>
      <c r="H256" s="265"/>
      <c r="I256" s="265"/>
      <c r="J256" s="137" t="s">
        <v>1812</v>
      </c>
      <c r="K256" s="138" t="s">
        <v>146</v>
      </c>
      <c r="L256" s="269">
        <v>28</v>
      </c>
      <c r="M256" s="78">
        <v>6</v>
      </c>
      <c r="N256" s="78" t="s">
        <v>837</v>
      </c>
      <c r="O256" s="78"/>
    </row>
    <row r="257" spans="1:15">
      <c r="A257" s="7">
        <v>13</v>
      </c>
      <c r="B257" s="10">
        <v>1</v>
      </c>
      <c r="C257" s="10">
        <v>256</v>
      </c>
      <c r="D257" s="4" t="s">
        <v>567</v>
      </c>
      <c r="E257" s="4">
        <v>25660</v>
      </c>
      <c r="F257" s="4" t="s">
        <v>213</v>
      </c>
      <c r="G257" s="4" t="s">
        <v>213</v>
      </c>
      <c r="H257" s="264"/>
      <c r="I257" s="264"/>
      <c r="J257" s="128" t="s">
        <v>1199</v>
      </c>
      <c r="K257" s="129" t="s">
        <v>108</v>
      </c>
      <c r="L257" s="268">
        <v>24</v>
      </c>
      <c r="M257" s="74">
        <v>7</v>
      </c>
      <c r="N257" s="74" t="s">
        <v>46</v>
      </c>
      <c r="O257" s="74"/>
    </row>
    <row r="258" spans="1:15">
      <c r="A258" s="7">
        <v>13</v>
      </c>
      <c r="B258" s="10">
        <v>2</v>
      </c>
      <c r="C258" s="10">
        <v>257</v>
      </c>
      <c r="D258" s="4" t="s">
        <v>188</v>
      </c>
      <c r="E258" s="4">
        <v>14420</v>
      </c>
      <c r="F258" s="4" t="s">
        <v>555</v>
      </c>
      <c r="G258" s="4" t="s">
        <v>555</v>
      </c>
      <c r="H258" s="264" t="s">
        <v>3147</v>
      </c>
      <c r="I258" s="264"/>
      <c r="J258" s="128" t="s">
        <v>2843</v>
      </c>
      <c r="K258" s="129" t="s">
        <v>279</v>
      </c>
      <c r="L258" s="268">
        <v>28</v>
      </c>
      <c r="M258" s="74">
        <v>1</v>
      </c>
      <c r="N258" s="74"/>
      <c r="O258" s="74" t="s">
        <v>837</v>
      </c>
    </row>
    <row r="259" spans="1:15">
      <c r="A259" s="7">
        <v>13</v>
      </c>
      <c r="B259" s="10">
        <v>3</v>
      </c>
      <c r="C259" s="10">
        <v>258</v>
      </c>
      <c r="D259" s="4" t="s">
        <v>129</v>
      </c>
      <c r="E259" s="4">
        <v>22296</v>
      </c>
      <c r="F259" s="4" t="s">
        <v>14</v>
      </c>
      <c r="G259" s="4" t="s">
        <v>14</v>
      </c>
      <c r="H259" s="264" t="s">
        <v>3147</v>
      </c>
      <c r="I259" s="264"/>
      <c r="J259" s="128" t="s">
        <v>1175</v>
      </c>
      <c r="K259" s="129" t="s">
        <v>536</v>
      </c>
      <c r="L259" s="268">
        <v>26</v>
      </c>
      <c r="M259" s="74">
        <v>1</v>
      </c>
      <c r="N259" s="74"/>
      <c r="O259" s="74" t="s">
        <v>837</v>
      </c>
    </row>
    <row r="260" spans="1:15">
      <c r="A260" s="7">
        <v>13</v>
      </c>
      <c r="B260" s="10">
        <v>4</v>
      </c>
      <c r="C260" s="10">
        <f>C259+1</f>
        <v>259</v>
      </c>
      <c r="D260" s="4" t="s">
        <v>470</v>
      </c>
      <c r="E260" s="4">
        <v>11265</v>
      </c>
      <c r="F260" s="4" t="s">
        <v>239</v>
      </c>
      <c r="G260" s="4" t="s">
        <v>239</v>
      </c>
      <c r="H260" s="264" t="s">
        <v>3147</v>
      </c>
      <c r="I260" s="264"/>
      <c r="J260" s="128" t="s">
        <v>415</v>
      </c>
      <c r="K260" s="129" t="s">
        <v>616</v>
      </c>
      <c r="L260" s="268">
        <v>30</v>
      </c>
      <c r="M260" s="74">
        <v>4</v>
      </c>
      <c r="N260" s="74" t="s">
        <v>837</v>
      </c>
      <c r="O260" s="74"/>
    </row>
    <row r="261" spans="1:15">
      <c r="A261" s="7">
        <v>13</v>
      </c>
      <c r="B261" s="10">
        <v>5</v>
      </c>
      <c r="C261" s="10">
        <v>260</v>
      </c>
      <c r="D261" s="4" t="s">
        <v>2177</v>
      </c>
      <c r="E261" s="4">
        <v>19983</v>
      </c>
      <c r="F261" s="4" t="s">
        <v>354</v>
      </c>
      <c r="G261" s="4" t="s">
        <v>354</v>
      </c>
      <c r="H261" s="264"/>
      <c r="I261" s="264"/>
      <c r="J261" s="128" t="s">
        <v>2918</v>
      </c>
      <c r="K261" s="129" t="s">
        <v>996</v>
      </c>
      <c r="L261" s="268">
        <v>25</v>
      </c>
      <c r="M261" s="74">
        <v>9</v>
      </c>
      <c r="N261" s="74" t="s">
        <v>46</v>
      </c>
      <c r="O261" s="74"/>
    </row>
    <row r="262" spans="1:15">
      <c r="A262" s="7">
        <v>13</v>
      </c>
      <c r="B262" s="10">
        <v>6</v>
      </c>
      <c r="C262" s="10">
        <v>261</v>
      </c>
      <c r="D262" s="4" t="s">
        <v>17</v>
      </c>
      <c r="E262" s="4">
        <v>20529</v>
      </c>
      <c r="F262" s="4" t="s">
        <v>213</v>
      </c>
      <c r="G262" s="4" t="s">
        <v>213</v>
      </c>
      <c r="H262" s="264"/>
      <c r="I262" s="264"/>
      <c r="J262" s="128" t="s">
        <v>341</v>
      </c>
      <c r="K262" s="129" t="s">
        <v>466</v>
      </c>
      <c r="L262" s="268">
        <v>24</v>
      </c>
      <c r="M262" s="74">
        <v>9</v>
      </c>
      <c r="N262" s="74" t="s">
        <v>46</v>
      </c>
      <c r="O262" s="74"/>
    </row>
    <row r="263" spans="1:15">
      <c r="A263" s="7">
        <v>13</v>
      </c>
      <c r="B263" s="10">
        <v>7</v>
      </c>
      <c r="C263" s="10">
        <v>262</v>
      </c>
      <c r="D263" s="4" t="s">
        <v>29</v>
      </c>
      <c r="E263" s="4">
        <v>20555</v>
      </c>
      <c r="F263" s="4" t="s">
        <v>213</v>
      </c>
      <c r="G263" s="4" t="s">
        <v>213</v>
      </c>
      <c r="H263" s="264" t="s">
        <v>3147</v>
      </c>
      <c r="I263" s="264"/>
      <c r="J263" s="128" t="s">
        <v>2947</v>
      </c>
      <c r="K263" s="129" t="s">
        <v>1769</v>
      </c>
      <c r="L263" s="268">
        <v>26</v>
      </c>
      <c r="M263" s="74">
        <v>1</v>
      </c>
      <c r="N263" s="74"/>
      <c r="O263" s="74" t="s">
        <v>46</v>
      </c>
    </row>
    <row r="264" spans="1:15">
      <c r="A264" s="7">
        <v>13</v>
      </c>
      <c r="B264" s="10">
        <v>8</v>
      </c>
      <c r="C264" s="10">
        <v>263</v>
      </c>
      <c r="D264" s="4" t="s">
        <v>239</v>
      </c>
      <c r="E264" s="4">
        <v>19618</v>
      </c>
      <c r="F264" s="4" t="s">
        <v>276</v>
      </c>
      <c r="G264" s="4" t="s">
        <v>276</v>
      </c>
      <c r="H264" s="264" t="s">
        <v>3147</v>
      </c>
      <c r="I264" s="264"/>
      <c r="J264" s="128" t="s">
        <v>330</v>
      </c>
      <c r="K264" s="129" t="s">
        <v>539</v>
      </c>
      <c r="L264" s="268">
        <v>25</v>
      </c>
      <c r="M264" s="74">
        <v>1</v>
      </c>
      <c r="N264" s="74"/>
      <c r="O264" s="74" t="s">
        <v>837</v>
      </c>
    </row>
    <row r="265" spans="1:15">
      <c r="A265" s="7">
        <v>13</v>
      </c>
      <c r="B265" s="10">
        <v>9</v>
      </c>
      <c r="C265" s="10">
        <v>264</v>
      </c>
      <c r="D265" s="4" t="s">
        <v>14</v>
      </c>
      <c r="E265" s="4">
        <v>22117</v>
      </c>
      <c r="F265" s="4" t="s">
        <v>2170</v>
      </c>
      <c r="G265" s="4" t="s">
        <v>2170</v>
      </c>
      <c r="H265" s="264" t="s">
        <v>3147</v>
      </c>
      <c r="I265" s="264"/>
      <c r="J265" s="128" t="s">
        <v>2991</v>
      </c>
      <c r="K265" s="129" t="s">
        <v>220</v>
      </c>
      <c r="L265" s="268">
        <v>23</v>
      </c>
      <c r="M265" s="74">
        <v>3</v>
      </c>
      <c r="N265" s="74" t="s">
        <v>46</v>
      </c>
      <c r="O265" s="74"/>
    </row>
    <row r="266" spans="1:15">
      <c r="A266" s="7">
        <v>13</v>
      </c>
      <c r="B266" s="10">
        <v>10</v>
      </c>
      <c r="C266" s="10">
        <v>265</v>
      </c>
      <c r="D266" s="4" t="s">
        <v>609</v>
      </c>
      <c r="E266" s="4">
        <v>15290</v>
      </c>
      <c r="F266" s="4" t="s">
        <v>354</v>
      </c>
      <c r="G266" s="4" t="s">
        <v>354</v>
      </c>
      <c r="H266" s="264" t="s">
        <v>3147</v>
      </c>
      <c r="I266" s="264"/>
      <c r="J266" s="128" t="s">
        <v>2268</v>
      </c>
      <c r="K266" s="129" t="s">
        <v>595</v>
      </c>
      <c r="L266" s="268">
        <v>32</v>
      </c>
      <c r="M266" s="74">
        <v>1</v>
      </c>
      <c r="N266" s="74"/>
      <c r="O266" s="74" t="s">
        <v>837</v>
      </c>
    </row>
    <row r="267" spans="1:15">
      <c r="A267" s="7">
        <v>13</v>
      </c>
      <c r="B267" s="10">
        <v>11</v>
      </c>
      <c r="C267" s="10">
        <v>266</v>
      </c>
      <c r="D267" s="4" t="s">
        <v>18</v>
      </c>
      <c r="E267" s="4">
        <v>19206</v>
      </c>
      <c r="F267" s="4" t="s">
        <v>276</v>
      </c>
      <c r="G267" s="4" t="s">
        <v>276</v>
      </c>
      <c r="H267" s="264" t="s">
        <v>3147</v>
      </c>
      <c r="I267" s="264"/>
      <c r="J267" s="128" t="s">
        <v>303</v>
      </c>
      <c r="K267" s="129" t="s">
        <v>1039</v>
      </c>
      <c r="L267" s="268">
        <v>27</v>
      </c>
      <c r="M267" s="74">
        <v>1</v>
      </c>
      <c r="N267" s="74"/>
      <c r="O267" s="74" t="s">
        <v>837</v>
      </c>
    </row>
    <row r="268" spans="1:15">
      <c r="A268" s="7">
        <v>13</v>
      </c>
      <c r="B268" s="10">
        <v>12</v>
      </c>
      <c r="C268" s="10">
        <v>267</v>
      </c>
      <c r="D268" s="4" t="s">
        <v>276</v>
      </c>
      <c r="E268" s="4">
        <v>5448</v>
      </c>
      <c r="F268" s="4" t="s">
        <v>555</v>
      </c>
      <c r="G268" s="4" t="s">
        <v>555</v>
      </c>
      <c r="H268" s="264" t="s">
        <v>3147</v>
      </c>
      <c r="I268" s="264"/>
      <c r="J268" s="128" t="s">
        <v>280</v>
      </c>
      <c r="K268" s="129" t="s">
        <v>135</v>
      </c>
      <c r="L268" s="268">
        <v>38</v>
      </c>
      <c r="M268" s="74">
        <v>1</v>
      </c>
      <c r="N268" s="74"/>
      <c r="O268" s="74" t="s">
        <v>837</v>
      </c>
    </row>
    <row r="269" spans="1:15">
      <c r="A269" s="7">
        <v>13</v>
      </c>
      <c r="B269" s="10">
        <v>13</v>
      </c>
      <c r="C269" s="10">
        <v>268</v>
      </c>
      <c r="D269" s="4" t="s">
        <v>13</v>
      </c>
      <c r="E269" s="4">
        <v>14221</v>
      </c>
      <c r="F269" s="4" t="s">
        <v>686</v>
      </c>
      <c r="G269" s="4" t="s">
        <v>686</v>
      </c>
      <c r="H269" s="264" t="s">
        <v>3147</v>
      </c>
      <c r="I269" s="264"/>
      <c r="J269" s="128" t="s">
        <v>10</v>
      </c>
      <c r="K269" s="129" t="s">
        <v>548</v>
      </c>
      <c r="L269" s="268">
        <v>30</v>
      </c>
      <c r="M269" s="74">
        <v>7</v>
      </c>
      <c r="N269" s="74" t="s">
        <v>837</v>
      </c>
      <c r="O269" s="74"/>
    </row>
    <row r="270" spans="1:15">
      <c r="A270" s="7">
        <v>13</v>
      </c>
      <c r="B270" s="10">
        <v>14</v>
      </c>
      <c r="C270" s="10">
        <v>269</v>
      </c>
      <c r="D270" s="4" t="s">
        <v>563</v>
      </c>
      <c r="E270" s="4">
        <v>16256</v>
      </c>
      <c r="F270" s="4" t="s">
        <v>246</v>
      </c>
      <c r="G270" s="4" t="s">
        <v>246</v>
      </c>
      <c r="H270" s="264" t="s">
        <v>3147</v>
      </c>
      <c r="I270" s="264"/>
      <c r="J270" s="128" t="s">
        <v>875</v>
      </c>
      <c r="K270" s="129" t="s">
        <v>547</v>
      </c>
      <c r="L270" s="268">
        <v>29</v>
      </c>
      <c r="M270" s="74">
        <v>1</v>
      </c>
      <c r="N270" s="74"/>
      <c r="O270" s="74" t="s">
        <v>46</v>
      </c>
    </row>
    <row r="271" spans="1:15">
      <c r="A271" s="7">
        <v>13</v>
      </c>
      <c r="B271" s="10">
        <v>15</v>
      </c>
      <c r="C271" s="10">
        <v>270</v>
      </c>
      <c r="D271" s="4" t="s">
        <v>2170</v>
      </c>
      <c r="E271" s="4">
        <v>18433</v>
      </c>
      <c r="F271" s="4" t="s">
        <v>129</v>
      </c>
      <c r="G271" s="4" t="s">
        <v>129</v>
      </c>
      <c r="H271" s="264" t="s">
        <v>3147</v>
      </c>
      <c r="I271" s="264"/>
      <c r="J271" s="128" t="s">
        <v>2348</v>
      </c>
      <c r="K271" s="129" t="s">
        <v>2349</v>
      </c>
      <c r="L271" s="268">
        <v>29</v>
      </c>
      <c r="M271" s="74">
        <v>3</v>
      </c>
      <c r="N271" s="74" t="s">
        <v>837</v>
      </c>
      <c r="O271" s="74"/>
    </row>
    <row r="272" spans="1:15">
      <c r="A272" s="7">
        <v>13</v>
      </c>
      <c r="B272" s="10">
        <v>16</v>
      </c>
      <c r="C272" s="10">
        <v>271</v>
      </c>
      <c r="D272" s="4" t="s">
        <v>15</v>
      </c>
      <c r="E272" s="4">
        <v>12859</v>
      </c>
      <c r="F272" s="4" t="s">
        <v>345</v>
      </c>
      <c r="G272" s="4" t="s">
        <v>345</v>
      </c>
      <c r="H272" s="264" t="s">
        <v>3147</v>
      </c>
      <c r="I272" s="264"/>
      <c r="J272" s="128" t="s">
        <v>340</v>
      </c>
      <c r="K272" s="129" t="s">
        <v>138</v>
      </c>
      <c r="L272" s="268">
        <v>32</v>
      </c>
      <c r="M272" s="74">
        <v>2</v>
      </c>
      <c r="N272" s="74" t="s">
        <v>837</v>
      </c>
      <c r="O272" s="74"/>
    </row>
    <row r="273" spans="1:15">
      <c r="A273" s="7">
        <v>13</v>
      </c>
      <c r="B273" s="10">
        <v>17</v>
      </c>
      <c r="C273" s="10">
        <v>272</v>
      </c>
      <c r="D273" s="4" t="s">
        <v>598</v>
      </c>
      <c r="E273" s="4">
        <v>24617</v>
      </c>
      <c r="F273" s="4" t="s">
        <v>609</v>
      </c>
      <c r="G273" s="4" t="s">
        <v>609</v>
      </c>
      <c r="H273" s="264" t="s">
        <v>3147</v>
      </c>
      <c r="I273" s="264"/>
      <c r="J273" s="128" t="s">
        <v>2522</v>
      </c>
      <c r="K273" s="129" t="s">
        <v>2523</v>
      </c>
      <c r="L273" s="268">
        <v>25</v>
      </c>
      <c r="M273" s="74">
        <v>8</v>
      </c>
      <c r="N273" s="74" t="s">
        <v>46</v>
      </c>
      <c r="O273" s="74"/>
    </row>
    <row r="274" spans="1:15">
      <c r="A274" s="7">
        <v>13</v>
      </c>
      <c r="B274" s="10">
        <v>18</v>
      </c>
      <c r="C274" s="10">
        <v>273</v>
      </c>
      <c r="D274" s="4" t="s">
        <v>164</v>
      </c>
      <c r="E274" s="4">
        <v>17611</v>
      </c>
      <c r="F274" s="4" t="s">
        <v>2170</v>
      </c>
      <c r="G274" s="4" t="s">
        <v>2170</v>
      </c>
      <c r="H274" s="264" t="s">
        <v>3147</v>
      </c>
      <c r="I274" s="264"/>
      <c r="J274" s="128" t="s">
        <v>1082</v>
      </c>
      <c r="K274" s="129" t="s">
        <v>288</v>
      </c>
      <c r="L274" s="268">
        <v>29</v>
      </c>
      <c r="M274" s="74">
        <v>1</v>
      </c>
      <c r="N274" s="74"/>
      <c r="O274" s="74" t="s">
        <v>837</v>
      </c>
    </row>
    <row r="275" spans="1:15">
      <c r="A275" s="7">
        <v>13</v>
      </c>
      <c r="B275" s="10">
        <v>19</v>
      </c>
      <c r="C275" s="10">
        <v>274</v>
      </c>
      <c r="D275" s="4" t="s">
        <v>16</v>
      </c>
      <c r="E275" s="4">
        <v>19514</v>
      </c>
      <c r="F275" s="4" t="s">
        <v>276</v>
      </c>
      <c r="G275" s="4" t="s">
        <v>276</v>
      </c>
      <c r="H275" s="264" t="s">
        <v>3147</v>
      </c>
      <c r="I275" s="264"/>
      <c r="J275" s="128" t="s">
        <v>1191</v>
      </c>
      <c r="K275" s="129" t="s">
        <v>136</v>
      </c>
      <c r="L275" s="268">
        <v>27</v>
      </c>
      <c r="M275" s="74">
        <v>2</v>
      </c>
      <c r="N275" s="74" t="s">
        <v>837</v>
      </c>
      <c r="O275" s="74"/>
    </row>
    <row r="276" spans="1:15">
      <c r="A276" s="11">
        <v>13</v>
      </c>
      <c r="B276" s="12">
        <v>20</v>
      </c>
      <c r="C276" s="12">
        <v>275</v>
      </c>
      <c r="D276" s="13" t="s">
        <v>555</v>
      </c>
      <c r="E276" s="13">
        <v>22799</v>
      </c>
      <c r="F276" s="13" t="s">
        <v>45</v>
      </c>
      <c r="G276" s="13" t="s">
        <v>1121</v>
      </c>
      <c r="H276" s="265" t="s">
        <v>3147</v>
      </c>
      <c r="I276" s="265"/>
      <c r="J276" s="137" t="s">
        <v>988</v>
      </c>
      <c r="K276" s="138" t="s">
        <v>2506</v>
      </c>
      <c r="L276" s="269">
        <v>22</v>
      </c>
      <c r="M276" s="78">
        <v>6</v>
      </c>
      <c r="N276" s="78" t="s">
        <v>838</v>
      </c>
      <c r="O276" s="78"/>
    </row>
    <row r="277" spans="1:15">
      <c r="A277" s="7">
        <v>14</v>
      </c>
      <c r="B277" s="10">
        <v>1</v>
      </c>
      <c r="C277" s="10">
        <v>276</v>
      </c>
      <c r="D277" s="4" t="s">
        <v>555</v>
      </c>
      <c r="E277" s="4">
        <v>17109</v>
      </c>
      <c r="F277" s="4" t="s">
        <v>14</v>
      </c>
      <c r="G277" s="4" t="s">
        <v>14</v>
      </c>
      <c r="H277" s="264"/>
      <c r="I277" s="264"/>
      <c r="J277" s="128" t="s">
        <v>1160</v>
      </c>
      <c r="K277" s="129" t="s">
        <v>1161</v>
      </c>
      <c r="L277" s="268">
        <v>25</v>
      </c>
      <c r="M277" s="74">
        <v>2</v>
      </c>
      <c r="N277" s="74" t="s">
        <v>46</v>
      </c>
      <c r="O277" s="74"/>
    </row>
    <row r="278" spans="1:15">
      <c r="A278" s="7">
        <v>14</v>
      </c>
      <c r="B278" s="10">
        <v>2</v>
      </c>
      <c r="C278" s="10">
        <v>277</v>
      </c>
      <c r="D278" s="4" t="s">
        <v>16</v>
      </c>
      <c r="E278" s="4">
        <v>26108</v>
      </c>
      <c r="F278" s="4" t="s">
        <v>276</v>
      </c>
      <c r="G278" s="4" t="s">
        <v>276</v>
      </c>
      <c r="H278" s="264" t="s">
        <v>3147</v>
      </c>
      <c r="I278" s="264"/>
      <c r="J278" s="128" t="s">
        <v>3080</v>
      </c>
      <c r="K278" s="129" t="s">
        <v>1894</v>
      </c>
      <c r="L278" s="268">
        <v>23</v>
      </c>
      <c r="M278" s="74">
        <v>1</v>
      </c>
      <c r="N278" s="74"/>
      <c r="O278" s="74" t="s">
        <v>837</v>
      </c>
    </row>
    <row r="279" spans="1:15">
      <c r="A279" s="7">
        <v>14</v>
      </c>
      <c r="B279" s="10">
        <v>3</v>
      </c>
      <c r="C279" s="10">
        <v>278</v>
      </c>
      <c r="D279" s="4" t="s">
        <v>164</v>
      </c>
      <c r="E279" s="4">
        <v>15440</v>
      </c>
      <c r="F279" s="4" t="s">
        <v>598</v>
      </c>
      <c r="G279" s="4" t="s">
        <v>598</v>
      </c>
      <c r="H279" s="264"/>
      <c r="I279" s="264"/>
      <c r="J279" s="128" t="s">
        <v>938</v>
      </c>
      <c r="K279" s="129" t="s">
        <v>1635</v>
      </c>
      <c r="L279" s="268">
        <v>31</v>
      </c>
      <c r="M279" s="74">
        <v>1</v>
      </c>
      <c r="N279" s="74"/>
      <c r="O279" s="74" t="s">
        <v>46</v>
      </c>
    </row>
    <row r="280" spans="1:15">
      <c r="A280" s="7">
        <v>14</v>
      </c>
      <c r="B280" s="10">
        <v>4</v>
      </c>
      <c r="C280" s="10">
        <v>279</v>
      </c>
      <c r="D280" s="4" t="s">
        <v>598</v>
      </c>
      <c r="E280" s="4">
        <v>2900</v>
      </c>
      <c r="F280" s="4" t="s">
        <v>438</v>
      </c>
      <c r="G280" s="4" t="s">
        <v>438</v>
      </c>
      <c r="H280" s="264"/>
      <c r="I280" s="264"/>
      <c r="J280" s="128" t="s">
        <v>525</v>
      </c>
      <c r="K280" s="129" t="s">
        <v>638</v>
      </c>
      <c r="L280" s="268">
        <v>33</v>
      </c>
      <c r="M280" s="74">
        <v>2</v>
      </c>
      <c r="N280" s="74" t="s">
        <v>837</v>
      </c>
      <c r="O280" s="74"/>
    </row>
    <row r="281" spans="1:15">
      <c r="A281" s="7">
        <v>14</v>
      </c>
      <c r="B281" s="10">
        <v>5</v>
      </c>
      <c r="C281" s="10">
        <v>280</v>
      </c>
      <c r="D281" s="4" t="s">
        <v>15</v>
      </c>
      <c r="E281" s="4">
        <v>14691</v>
      </c>
      <c r="F281" s="4" t="s">
        <v>239</v>
      </c>
      <c r="G281" s="4" t="s">
        <v>239</v>
      </c>
      <c r="H281" s="264" t="s">
        <v>3147</v>
      </c>
      <c r="I281" s="264"/>
      <c r="J281" s="128" t="s">
        <v>292</v>
      </c>
      <c r="K281" s="129" t="s">
        <v>666</v>
      </c>
      <c r="L281" s="268">
        <v>28</v>
      </c>
      <c r="M281" s="74">
        <v>3</v>
      </c>
      <c r="N281" s="74" t="s">
        <v>46</v>
      </c>
      <c r="O281" s="74"/>
    </row>
    <row r="282" spans="1:15">
      <c r="A282" s="7">
        <v>14</v>
      </c>
      <c r="B282" s="10">
        <v>6</v>
      </c>
      <c r="C282" s="10">
        <v>281</v>
      </c>
      <c r="D282" s="4" t="s">
        <v>2170</v>
      </c>
      <c r="E282" s="4">
        <v>17022</v>
      </c>
      <c r="F282" s="4" t="s">
        <v>13</v>
      </c>
      <c r="G282" s="4" t="s">
        <v>13</v>
      </c>
      <c r="H282" s="264" t="s">
        <v>3147</v>
      </c>
      <c r="I282" s="264"/>
      <c r="J282" s="128" t="s">
        <v>2304</v>
      </c>
      <c r="K282" s="129" t="s">
        <v>2305</v>
      </c>
      <c r="L282" s="268">
        <v>26</v>
      </c>
      <c r="M282" s="74">
        <v>6</v>
      </c>
      <c r="N282" s="74" t="s">
        <v>837</v>
      </c>
      <c r="O282" s="74"/>
    </row>
    <row r="283" spans="1:15">
      <c r="A283" s="7">
        <v>14</v>
      </c>
      <c r="B283" s="10">
        <v>7</v>
      </c>
      <c r="C283" s="10">
        <v>282</v>
      </c>
      <c r="D283" s="4" t="s">
        <v>563</v>
      </c>
      <c r="E283" s="4">
        <v>20430</v>
      </c>
      <c r="F283" s="4" t="s">
        <v>239</v>
      </c>
      <c r="G283" s="4" t="s">
        <v>239</v>
      </c>
      <c r="H283" s="264" t="s">
        <v>3147</v>
      </c>
      <c r="I283" s="264"/>
      <c r="J283" s="128" t="s">
        <v>528</v>
      </c>
      <c r="K283" s="129" t="s">
        <v>1710</v>
      </c>
      <c r="L283" s="268">
        <v>24</v>
      </c>
      <c r="M283" s="74">
        <v>1</v>
      </c>
      <c r="N283" s="74"/>
      <c r="O283" s="74" t="s">
        <v>837</v>
      </c>
    </row>
    <row r="284" spans="1:15">
      <c r="A284" s="7">
        <v>14</v>
      </c>
      <c r="B284" s="10">
        <v>8</v>
      </c>
      <c r="C284" s="10">
        <v>283</v>
      </c>
      <c r="D284" s="4" t="s">
        <v>13</v>
      </c>
      <c r="E284" s="4">
        <v>21840</v>
      </c>
      <c r="F284" s="4" t="s">
        <v>2170</v>
      </c>
      <c r="G284" s="4" t="s">
        <v>2170</v>
      </c>
      <c r="H284" s="264"/>
      <c r="I284" s="264"/>
      <c r="J284" s="128" t="s">
        <v>2985</v>
      </c>
      <c r="K284" s="129" t="s">
        <v>154</v>
      </c>
      <c r="L284" s="268">
        <v>27</v>
      </c>
      <c r="M284" s="74">
        <v>2</v>
      </c>
      <c r="N284" s="74" t="s">
        <v>837</v>
      </c>
      <c r="O284" s="74"/>
    </row>
    <row r="285" spans="1:15">
      <c r="A285" s="7">
        <v>14</v>
      </c>
      <c r="B285" s="10">
        <v>9</v>
      </c>
      <c r="C285" s="10">
        <v>284</v>
      </c>
      <c r="D285" s="4" t="s">
        <v>276</v>
      </c>
      <c r="E285" s="4">
        <v>20220</v>
      </c>
      <c r="F285" s="4" t="s">
        <v>18</v>
      </c>
      <c r="G285" s="4" t="s">
        <v>18</v>
      </c>
      <c r="H285" s="264" t="s">
        <v>3147</v>
      </c>
      <c r="I285" s="264"/>
      <c r="J285" s="128" t="s">
        <v>1600</v>
      </c>
      <c r="K285" s="129" t="s">
        <v>1601</v>
      </c>
      <c r="L285" s="268">
        <v>23</v>
      </c>
      <c r="M285" s="74">
        <v>7</v>
      </c>
      <c r="N285" s="74" t="s">
        <v>837</v>
      </c>
      <c r="O285" s="74"/>
    </row>
    <row r="286" spans="1:15">
      <c r="A286" s="7">
        <v>14</v>
      </c>
      <c r="B286" s="10">
        <v>10</v>
      </c>
      <c r="C286" s="10">
        <v>285</v>
      </c>
      <c r="D286" s="4" t="s">
        <v>18</v>
      </c>
      <c r="E286" s="4">
        <v>19541</v>
      </c>
      <c r="F286" s="4" t="s">
        <v>164</v>
      </c>
      <c r="G286" s="4" t="s">
        <v>164</v>
      </c>
      <c r="H286" s="264" t="s">
        <v>3147</v>
      </c>
      <c r="I286" s="264"/>
      <c r="J286" s="128" t="s">
        <v>967</v>
      </c>
      <c r="K286" s="129" t="s">
        <v>217</v>
      </c>
      <c r="L286" s="268">
        <v>27</v>
      </c>
      <c r="M286" s="74">
        <v>1</v>
      </c>
      <c r="N286" s="74"/>
      <c r="O286" s="74" t="s">
        <v>837</v>
      </c>
    </row>
    <row r="287" spans="1:15">
      <c r="A287" s="7">
        <v>14</v>
      </c>
      <c r="B287" s="10">
        <v>11</v>
      </c>
      <c r="C287" s="10">
        <v>286</v>
      </c>
      <c r="D287" s="4" t="s">
        <v>609</v>
      </c>
      <c r="E287" s="4">
        <v>12917</v>
      </c>
      <c r="F287" s="4" t="s">
        <v>567</v>
      </c>
      <c r="G287" s="4" t="s">
        <v>567</v>
      </c>
      <c r="H287" s="264" t="s">
        <v>3147</v>
      </c>
      <c r="I287" s="264"/>
      <c r="J287" s="128" t="s">
        <v>378</v>
      </c>
      <c r="K287" s="129" t="s">
        <v>409</v>
      </c>
      <c r="L287" s="268">
        <v>29</v>
      </c>
      <c r="M287" s="74">
        <v>1</v>
      </c>
      <c r="N287" s="74"/>
      <c r="O287" s="74" t="s">
        <v>837</v>
      </c>
    </row>
    <row r="288" spans="1:15">
      <c r="A288" s="7">
        <v>14</v>
      </c>
      <c r="B288" s="10">
        <v>12</v>
      </c>
      <c r="C288" s="10">
        <v>287</v>
      </c>
      <c r="D288" s="4" t="s">
        <v>14</v>
      </c>
      <c r="E288" s="4">
        <v>21837</v>
      </c>
      <c r="F288" s="4" t="s">
        <v>2178</v>
      </c>
      <c r="G288" s="4" t="s">
        <v>2178</v>
      </c>
      <c r="H288" s="264"/>
      <c r="I288" s="264"/>
      <c r="J288" s="128" t="s">
        <v>2984</v>
      </c>
      <c r="K288" s="129" t="s">
        <v>616</v>
      </c>
      <c r="L288" s="268">
        <v>24</v>
      </c>
      <c r="M288" s="74">
        <v>4</v>
      </c>
      <c r="N288" s="74" t="s">
        <v>46</v>
      </c>
      <c r="O288" s="74"/>
    </row>
    <row r="289" spans="1:15">
      <c r="A289" s="7">
        <v>14</v>
      </c>
      <c r="B289" s="10">
        <v>13</v>
      </c>
      <c r="C289" s="10">
        <v>288</v>
      </c>
      <c r="D289" s="4" t="s">
        <v>239</v>
      </c>
      <c r="E289" s="4">
        <v>10123</v>
      </c>
      <c r="F289" s="4" t="s">
        <v>13</v>
      </c>
      <c r="G289" s="4" t="s">
        <v>13</v>
      </c>
      <c r="H289" s="264" t="s">
        <v>3147</v>
      </c>
      <c r="I289" s="264"/>
      <c r="J289" s="128" t="s">
        <v>70</v>
      </c>
      <c r="K289" s="129" t="s">
        <v>547</v>
      </c>
      <c r="L289" s="268">
        <v>34</v>
      </c>
      <c r="M289" s="74">
        <v>1</v>
      </c>
      <c r="N289" s="74"/>
      <c r="O289" s="74" t="s">
        <v>837</v>
      </c>
    </row>
    <row r="290" spans="1:15">
      <c r="A290" s="7">
        <v>14</v>
      </c>
      <c r="B290" s="10">
        <v>14</v>
      </c>
      <c r="C290" s="10">
        <v>289</v>
      </c>
      <c r="D290" s="4" t="s">
        <v>29</v>
      </c>
      <c r="E290" s="4">
        <v>14966</v>
      </c>
      <c r="F290" s="4" t="s">
        <v>1121</v>
      </c>
      <c r="G290" s="4" t="s">
        <v>1121</v>
      </c>
      <c r="H290" s="264" t="s">
        <v>3147</v>
      </c>
      <c r="I290" s="264"/>
      <c r="J290" s="128" t="s">
        <v>1070</v>
      </c>
      <c r="K290" s="129" t="s">
        <v>193</v>
      </c>
      <c r="L290" s="268">
        <v>29</v>
      </c>
      <c r="M290" s="74">
        <v>1</v>
      </c>
      <c r="N290" s="74"/>
      <c r="O290" s="74" t="s">
        <v>837</v>
      </c>
    </row>
    <row r="291" spans="1:15">
      <c r="A291" s="7">
        <v>14</v>
      </c>
      <c r="B291" s="10">
        <v>15</v>
      </c>
      <c r="C291" s="10">
        <v>290</v>
      </c>
      <c r="D291" s="4" t="s">
        <v>17</v>
      </c>
      <c r="E291" s="4">
        <v>25388</v>
      </c>
      <c r="F291" s="4" t="s">
        <v>213</v>
      </c>
      <c r="G291" s="4" t="s">
        <v>213</v>
      </c>
      <c r="H291" s="264" t="s">
        <v>3147</v>
      </c>
      <c r="I291" s="264"/>
      <c r="J291" s="128" t="s">
        <v>3057</v>
      </c>
      <c r="K291" s="129" t="s">
        <v>600</v>
      </c>
      <c r="L291" s="268">
        <v>25</v>
      </c>
      <c r="M291" s="74">
        <v>1</v>
      </c>
      <c r="N291" s="74"/>
      <c r="O291" s="74" t="s">
        <v>837</v>
      </c>
    </row>
    <row r="292" spans="1:15">
      <c r="A292" s="7">
        <v>14</v>
      </c>
      <c r="B292" s="10">
        <v>16</v>
      </c>
      <c r="C292" s="10">
        <v>291</v>
      </c>
      <c r="D292" s="4" t="s">
        <v>2177</v>
      </c>
      <c r="E292" s="4">
        <v>20070</v>
      </c>
      <c r="F292" s="4" t="s">
        <v>13</v>
      </c>
      <c r="G292" s="4" t="s">
        <v>13</v>
      </c>
      <c r="H292" s="264" t="s">
        <v>3147</v>
      </c>
      <c r="I292" s="264"/>
      <c r="J292" s="128" t="s">
        <v>2417</v>
      </c>
      <c r="K292" s="129" t="s">
        <v>334</v>
      </c>
      <c r="L292" s="268">
        <v>25</v>
      </c>
      <c r="M292" s="74">
        <v>1</v>
      </c>
      <c r="N292" s="74"/>
      <c r="O292" s="74" t="s">
        <v>46</v>
      </c>
    </row>
    <row r="293" spans="1:15">
      <c r="A293" s="7">
        <v>14</v>
      </c>
      <c r="B293" s="10">
        <v>17</v>
      </c>
      <c r="C293" s="10">
        <v>292</v>
      </c>
      <c r="D293" s="4" t="s">
        <v>470</v>
      </c>
      <c r="E293" s="4">
        <v>19813</v>
      </c>
      <c r="F293" s="4" t="s">
        <v>686</v>
      </c>
      <c r="G293" s="4" t="s">
        <v>686</v>
      </c>
      <c r="H293" s="264" t="s">
        <v>3147</v>
      </c>
      <c r="I293" s="264"/>
      <c r="J293" s="128" t="s">
        <v>2911</v>
      </c>
      <c r="K293" s="129" t="s">
        <v>2912</v>
      </c>
      <c r="L293" s="268">
        <v>26</v>
      </c>
      <c r="M293" s="74">
        <v>4</v>
      </c>
      <c r="N293" s="74" t="s">
        <v>837</v>
      </c>
      <c r="O293" s="74"/>
    </row>
    <row r="294" spans="1:15">
      <c r="A294" s="7">
        <v>14</v>
      </c>
      <c r="B294" s="10">
        <v>18</v>
      </c>
      <c r="C294" s="10">
        <v>293</v>
      </c>
      <c r="D294" s="4" t="s">
        <v>129</v>
      </c>
      <c r="E294" s="4">
        <v>15046</v>
      </c>
      <c r="F294" s="4" t="s">
        <v>563</v>
      </c>
      <c r="G294" s="4" t="s">
        <v>563</v>
      </c>
      <c r="H294" s="264" t="s">
        <v>3147</v>
      </c>
      <c r="I294" s="264"/>
      <c r="J294" s="128" t="s">
        <v>933</v>
      </c>
      <c r="K294" s="129" t="s">
        <v>551</v>
      </c>
      <c r="L294" s="268">
        <v>29</v>
      </c>
      <c r="M294" s="74">
        <v>1</v>
      </c>
      <c r="N294" s="74"/>
      <c r="O294" s="74" t="s">
        <v>837</v>
      </c>
    </row>
    <row r="295" spans="1:15">
      <c r="A295" s="7">
        <v>14</v>
      </c>
      <c r="B295" s="10">
        <v>19</v>
      </c>
      <c r="C295" s="10">
        <v>294</v>
      </c>
      <c r="D295" s="4" t="s">
        <v>188</v>
      </c>
      <c r="E295" s="4">
        <v>13183</v>
      </c>
      <c r="F295" s="4" t="s">
        <v>45</v>
      </c>
      <c r="G295" s="4" t="s">
        <v>1121</v>
      </c>
      <c r="H295" s="264" t="s">
        <v>3147</v>
      </c>
      <c r="I295" s="264"/>
      <c r="J295" s="128" t="s">
        <v>831</v>
      </c>
      <c r="K295" s="129" t="s">
        <v>174</v>
      </c>
      <c r="L295" s="268">
        <v>29</v>
      </c>
      <c r="M295" s="74">
        <v>1</v>
      </c>
      <c r="N295" s="74"/>
      <c r="O295" s="74" t="s">
        <v>837</v>
      </c>
    </row>
    <row r="296" spans="1:15">
      <c r="A296" s="11">
        <v>14</v>
      </c>
      <c r="B296" s="12">
        <v>20</v>
      </c>
      <c r="C296" s="12">
        <v>295</v>
      </c>
      <c r="D296" s="13" t="s">
        <v>567</v>
      </c>
      <c r="E296" s="13">
        <v>26079</v>
      </c>
      <c r="F296" s="13" t="s">
        <v>239</v>
      </c>
      <c r="G296" s="13" t="s">
        <v>239</v>
      </c>
      <c r="H296" s="265" t="s">
        <v>3147</v>
      </c>
      <c r="I296" s="265"/>
      <c r="J296" s="137" t="s">
        <v>3079</v>
      </c>
      <c r="K296" s="138" t="s">
        <v>1649</v>
      </c>
      <c r="L296" s="269">
        <v>24</v>
      </c>
      <c r="M296" s="78">
        <v>1</v>
      </c>
      <c r="N296" s="78"/>
      <c r="O296" s="78" t="s">
        <v>837</v>
      </c>
    </row>
    <row r="297" spans="1:15">
      <c r="A297" s="7">
        <v>15</v>
      </c>
      <c r="B297" s="10">
        <v>1</v>
      </c>
      <c r="C297" s="10">
        <v>296</v>
      </c>
      <c r="D297" s="4" t="s">
        <v>567</v>
      </c>
      <c r="E297" s="4">
        <v>19717</v>
      </c>
      <c r="F297" s="4" t="s">
        <v>13</v>
      </c>
      <c r="G297" s="4" t="s">
        <v>13</v>
      </c>
      <c r="H297" s="264"/>
      <c r="I297" s="264"/>
      <c r="J297" s="128" t="s">
        <v>1128</v>
      </c>
      <c r="K297" s="129" t="s">
        <v>2902</v>
      </c>
      <c r="L297" s="268">
        <v>26</v>
      </c>
      <c r="M297" s="74">
        <v>3</v>
      </c>
      <c r="N297" s="74" t="s">
        <v>46</v>
      </c>
      <c r="O297" s="74"/>
    </row>
    <row r="298" spans="1:15">
      <c r="A298" s="7">
        <v>15</v>
      </c>
      <c r="B298" s="10">
        <v>2</v>
      </c>
      <c r="C298" s="10">
        <v>297</v>
      </c>
      <c r="D298" s="4" t="s">
        <v>188</v>
      </c>
      <c r="E298" s="4">
        <v>18063</v>
      </c>
      <c r="F298" s="4" t="s">
        <v>567</v>
      </c>
      <c r="G298" s="4" t="s">
        <v>567</v>
      </c>
      <c r="H298" s="264" t="s">
        <v>3147</v>
      </c>
      <c r="I298" s="264"/>
      <c r="J298" s="128" t="s">
        <v>1269</v>
      </c>
      <c r="K298" s="129" t="s">
        <v>547</v>
      </c>
      <c r="L298" s="268">
        <v>30</v>
      </c>
      <c r="M298" s="74">
        <v>7</v>
      </c>
      <c r="N298" s="74" t="s">
        <v>837</v>
      </c>
      <c r="O298" s="74"/>
    </row>
    <row r="299" spans="1:15">
      <c r="A299" s="7">
        <v>15</v>
      </c>
      <c r="B299" s="10">
        <v>3</v>
      </c>
      <c r="C299" s="10">
        <v>298</v>
      </c>
      <c r="D299" s="4" t="s">
        <v>129</v>
      </c>
      <c r="E299" s="4">
        <v>27615</v>
      </c>
      <c r="F299" s="4" t="s">
        <v>276</v>
      </c>
      <c r="G299" s="4" t="s">
        <v>276</v>
      </c>
      <c r="H299" s="264"/>
      <c r="I299" s="264"/>
      <c r="J299" s="128" t="s">
        <v>3109</v>
      </c>
      <c r="K299" s="129" t="s">
        <v>904</v>
      </c>
      <c r="L299" s="268">
        <v>23</v>
      </c>
      <c r="M299" s="74">
        <v>9</v>
      </c>
      <c r="N299" s="74" t="s">
        <v>46</v>
      </c>
      <c r="O299" s="74"/>
    </row>
    <row r="300" spans="1:15">
      <c r="A300" s="7">
        <v>15</v>
      </c>
      <c r="B300" s="10">
        <v>4</v>
      </c>
      <c r="C300" s="10">
        <v>299</v>
      </c>
      <c r="D300" s="4" t="s">
        <v>470</v>
      </c>
      <c r="E300" s="4">
        <v>23460</v>
      </c>
      <c r="F300" s="4" t="s">
        <v>129</v>
      </c>
      <c r="G300" s="4" t="s">
        <v>129</v>
      </c>
      <c r="H300" s="264" t="s">
        <v>3147</v>
      </c>
      <c r="I300" s="264"/>
      <c r="J300" s="128" t="s">
        <v>471</v>
      </c>
      <c r="K300" s="129" t="s">
        <v>544</v>
      </c>
      <c r="L300" s="268">
        <v>26</v>
      </c>
      <c r="M300" s="74">
        <v>1</v>
      </c>
      <c r="N300" s="74"/>
      <c r="O300" s="74" t="s">
        <v>46</v>
      </c>
    </row>
    <row r="301" spans="1:15">
      <c r="A301" s="7">
        <v>15</v>
      </c>
      <c r="B301" s="10">
        <v>5</v>
      </c>
      <c r="C301" s="10">
        <v>300</v>
      </c>
      <c r="D301" s="4" t="s">
        <v>2177</v>
      </c>
      <c r="E301" s="4">
        <v>13346</v>
      </c>
      <c r="F301" s="4" t="s">
        <v>563</v>
      </c>
      <c r="G301" s="4" t="s">
        <v>563</v>
      </c>
      <c r="H301" s="264" t="s">
        <v>3147</v>
      </c>
      <c r="I301" s="264"/>
      <c r="J301" s="128" t="s">
        <v>1819</v>
      </c>
      <c r="K301" s="129" t="s">
        <v>1820</v>
      </c>
      <c r="L301" s="268">
        <v>31</v>
      </c>
      <c r="M301" s="74">
        <v>1</v>
      </c>
      <c r="N301" s="74"/>
      <c r="O301" s="74" t="s">
        <v>46</v>
      </c>
    </row>
    <row r="302" spans="1:15">
      <c r="A302" s="7">
        <v>15</v>
      </c>
      <c r="B302" s="10">
        <v>6</v>
      </c>
      <c r="C302" s="10">
        <v>301</v>
      </c>
      <c r="D302" s="4" t="s">
        <v>17</v>
      </c>
      <c r="E302" s="4">
        <v>21453</v>
      </c>
      <c r="F302" s="4" t="s">
        <v>213</v>
      </c>
      <c r="G302" s="4" t="s">
        <v>213</v>
      </c>
      <c r="H302" s="264" t="s">
        <v>3147</v>
      </c>
      <c r="I302" s="264"/>
      <c r="J302" s="128" t="s">
        <v>2976</v>
      </c>
      <c r="K302" s="129" t="s">
        <v>2977</v>
      </c>
      <c r="L302" s="268">
        <v>24</v>
      </c>
      <c r="M302" s="74">
        <v>1</v>
      </c>
      <c r="N302" s="74"/>
      <c r="O302" s="74" t="s">
        <v>46</v>
      </c>
    </row>
    <row r="303" spans="1:15">
      <c r="A303" s="7">
        <v>15</v>
      </c>
      <c r="B303" s="10">
        <v>7</v>
      </c>
      <c r="C303" s="10">
        <v>302</v>
      </c>
      <c r="D303" s="4" t="s">
        <v>29</v>
      </c>
      <c r="E303" s="4">
        <v>15010</v>
      </c>
      <c r="F303" s="4" t="s">
        <v>13</v>
      </c>
      <c r="G303" s="4" t="s">
        <v>13</v>
      </c>
      <c r="H303" s="264" t="s">
        <v>3147</v>
      </c>
      <c r="I303" s="264"/>
      <c r="J303" s="128" t="s">
        <v>1771</v>
      </c>
      <c r="K303" s="129" t="s">
        <v>156</v>
      </c>
      <c r="L303" s="268">
        <v>30</v>
      </c>
      <c r="M303" s="74">
        <v>1</v>
      </c>
      <c r="N303" s="74"/>
      <c r="O303" s="74" t="s">
        <v>837</v>
      </c>
    </row>
    <row r="304" spans="1:15">
      <c r="A304" s="7">
        <v>15</v>
      </c>
      <c r="B304" s="10">
        <v>8</v>
      </c>
      <c r="C304" s="10">
        <v>303</v>
      </c>
      <c r="D304" s="4" t="s">
        <v>239</v>
      </c>
      <c r="E304" s="4">
        <v>19769</v>
      </c>
      <c r="F304" s="4" t="s">
        <v>239</v>
      </c>
      <c r="G304" s="4" t="s">
        <v>239</v>
      </c>
      <c r="H304" s="264" t="s">
        <v>3147</v>
      </c>
      <c r="I304" s="264"/>
      <c r="J304" s="128" t="s">
        <v>2392</v>
      </c>
      <c r="K304" s="129" t="s">
        <v>108</v>
      </c>
      <c r="L304" s="268">
        <v>27</v>
      </c>
      <c r="M304" s="74">
        <v>1</v>
      </c>
      <c r="N304" s="74"/>
      <c r="O304" s="74" t="s">
        <v>837</v>
      </c>
    </row>
    <row r="305" spans="1:15">
      <c r="A305" s="7">
        <v>15</v>
      </c>
      <c r="B305" s="10">
        <v>9</v>
      </c>
      <c r="C305" s="10">
        <v>304</v>
      </c>
      <c r="D305" s="4" t="s">
        <v>14</v>
      </c>
      <c r="E305" s="4">
        <v>16990</v>
      </c>
      <c r="F305" s="4" t="s">
        <v>164</v>
      </c>
      <c r="G305" s="4" t="s">
        <v>164</v>
      </c>
      <c r="H305" s="264" t="s">
        <v>3147</v>
      </c>
      <c r="I305" s="264"/>
      <c r="J305" s="128" t="s">
        <v>2859</v>
      </c>
      <c r="K305" s="129" t="s">
        <v>502</v>
      </c>
      <c r="L305" s="268">
        <v>30</v>
      </c>
      <c r="M305" s="74">
        <v>1</v>
      </c>
      <c r="N305" s="74"/>
      <c r="O305" s="74" t="s">
        <v>46</v>
      </c>
    </row>
    <row r="306" spans="1:15">
      <c r="A306" s="7">
        <v>15</v>
      </c>
      <c r="B306" s="10">
        <v>10</v>
      </c>
      <c r="C306" s="10">
        <v>305</v>
      </c>
      <c r="D306" s="4" t="s">
        <v>609</v>
      </c>
      <c r="E306" s="4">
        <v>19200</v>
      </c>
      <c r="F306" s="4" t="s">
        <v>18</v>
      </c>
      <c r="G306" s="4" t="s">
        <v>18</v>
      </c>
      <c r="H306" s="264" t="s">
        <v>3147</v>
      </c>
      <c r="I306" s="264"/>
      <c r="J306" s="128" t="s">
        <v>1243</v>
      </c>
      <c r="K306" s="129" t="s">
        <v>565</v>
      </c>
      <c r="L306" s="268">
        <v>26</v>
      </c>
      <c r="M306" s="74">
        <v>1</v>
      </c>
      <c r="N306" s="74"/>
      <c r="O306" s="74" t="s">
        <v>46</v>
      </c>
    </row>
    <row r="307" spans="1:15">
      <c r="A307" s="7">
        <v>15</v>
      </c>
      <c r="B307" s="10">
        <v>11</v>
      </c>
      <c r="C307" s="10">
        <v>306</v>
      </c>
      <c r="D307" s="4" t="s">
        <v>18</v>
      </c>
      <c r="E307" s="4">
        <v>19178</v>
      </c>
      <c r="F307" s="4" t="s">
        <v>686</v>
      </c>
      <c r="G307" s="4" t="s">
        <v>686</v>
      </c>
      <c r="H307" s="264" t="s">
        <v>3147</v>
      </c>
      <c r="I307" s="264"/>
      <c r="J307" s="128" t="s">
        <v>2364</v>
      </c>
      <c r="K307" s="129" t="s">
        <v>324</v>
      </c>
      <c r="L307" s="268">
        <v>31</v>
      </c>
      <c r="M307" s="74">
        <v>1</v>
      </c>
      <c r="N307" s="74"/>
      <c r="O307" s="74" t="s">
        <v>837</v>
      </c>
    </row>
    <row r="308" spans="1:15">
      <c r="A308" s="7">
        <v>15</v>
      </c>
      <c r="B308" s="10">
        <v>12</v>
      </c>
      <c r="C308" s="10">
        <v>307</v>
      </c>
      <c r="D308" s="4" t="s">
        <v>276</v>
      </c>
      <c r="E308" s="4">
        <v>18015</v>
      </c>
      <c r="F308" s="4" t="s">
        <v>276</v>
      </c>
      <c r="G308" s="4" t="s">
        <v>276</v>
      </c>
      <c r="H308" s="264" t="s">
        <v>3147</v>
      </c>
      <c r="I308" s="264"/>
      <c r="J308" s="128" t="s">
        <v>768</v>
      </c>
      <c r="K308" s="129" t="s">
        <v>166</v>
      </c>
      <c r="L308" s="268">
        <v>28</v>
      </c>
      <c r="M308" s="74">
        <v>6</v>
      </c>
      <c r="N308" s="74" t="s">
        <v>837</v>
      </c>
      <c r="O308" s="74"/>
    </row>
    <row r="309" spans="1:15">
      <c r="A309" s="7">
        <v>15</v>
      </c>
      <c r="B309" s="10">
        <v>13</v>
      </c>
      <c r="C309" s="10">
        <v>308</v>
      </c>
      <c r="D309" s="4" t="s">
        <v>13</v>
      </c>
      <c r="E309" s="4">
        <v>16686</v>
      </c>
      <c r="F309" s="4" t="s">
        <v>2177</v>
      </c>
      <c r="G309" s="4" t="s">
        <v>2177</v>
      </c>
      <c r="H309" s="264"/>
      <c r="I309" s="264"/>
      <c r="J309" s="128" t="s">
        <v>2295</v>
      </c>
      <c r="K309" s="129" t="s">
        <v>523</v>
      </c>
      <c r="L309" s="268">
        <v>28</v>
      </c>
      <c r="M309" s="74">
        <v>5</v>
      </c>
      <c r="N309" s="74" t="s">
        <v>46</v>
      </c>
      <c r="O309" s="74"/>
    </row>
    <row r="310" spans="1:15">
      <c r="A310" s="7">
        <v>15</v>
      </c>
      <c r="B310" s="10">
        <v>14</v>
      </c>
      <c r="C310" s="10">
        <v>309</v>
      </c>
      <c r="D310" s="4" t="s">
        <v>563</v>
      </c>
      <c r="E310" s="4">
        <v>13781</v>
      </c>
      <c r="F310" s="4" t="s">
        <v>2177</v>
      </c>
      <c r="G310" s="4" t="s">
        <v>2177</v>
      </c>
      <c r="H310" s="264" t="s">
        <v>3147</v>
      </c>
      <c r="I310" s="264"/>
      <c r="J310" s="128" t="s">
        <v>274</v>
      </c>
      <c r="K310" s="129" t="s">
        <v>277</v>
      </c>
      <c r="L310" s="268">
        <v>31</v>
      </c>
      <c r="M310" s="74">
        <v>1</v>
      </c>
      <c r="N310" s="74"/>
      <c r="O310" s="74" t="s">
        <v>46</v>
      </c>
    </row>
    <row r="311" spans="1:15">
      <c r="A311" s="7">
        <v>15</v>
      </c>
      <c r="B311" s="10">
        <v>15</v>
      </c>
      <c r="C311" s="10">
        <v>310</v>
      </c>
      <c r="D311" s="4" t="s">
        <v>2170</v>
      </c>
      <c r="E311" s="4">
        <v>13475</v>
      </c>
      <c r="F311" s="4" t="s">
        <v>239</v>
      </c>
      <c r="G311" s="4" t="s">
        <v>239</v>
      </c>
      <c r="H311" s="264" t="s">
        <v>3147</v>
      </c>
      <c r="I311" s="264"/>
      <c r="J311" s="128" t="s">
        <v>542</v>
      </c>
      <c r="K311" s="129" t="s">
        <v>197</v>
      </c>
      <c r="L311" s="268">
        <v>29</v>
      </c>
      <c r="M311" s="74">
        <v>1</v>
      </c>
      <c r="N311" s="74"/>
      <c r="O311" s="74" t="s">
        <v>46</v>
      </c>
    </row>
    <row r="312" spans="1:15">
      <c r="A312" s="7">
        <v>15</v>
      </c>
      <c r="B312" s="10">
        <v>16</v>
      </c>
      <c r="C312" s="10">
        <v>311</v>
      </c>
      <c r="D312" s="4" t="s">
        <v>15</v>
      </c>
      <c r="E312" s="4">
        <v>20926</v>
      </c>
      <c r="F312" s="4" t="s">
        <v>354</v>
      </c>
      <c r="G312" s="4" t="s">
        <v>354</v>
      </c>
      <c r="H312" s="264"/>
      <c r="I312" s="264"/>
      <c r="J312" s="128" t="s">
        <v>528</v>
      </c>
      <c r="K312" s="129" t="s">
        <v>2956</v>
      </c>
      <c r="L312" s="268">
        <v>24</v>
      </c>
      <c r="M312" s="74">
        <v>3</v>
      </c>
      <c r="N312" s="74" t="s">
        <v>837</v>
      </c>
      <c r="O312" s="74"/>
    </row>
    <row r="313" spans="1:15">
      <c r="A313" s="7">
        <v>15</v>
      </c>
      <c r="B313" s="10">
        <v>17</v>
      </c>
      <c r="C313" s="10">
        <v>312</v>
      </c>
      <c r="D313" s="4" t="s">
        <v>598</v>
      </c>
      <c r="E313" s="4">
        <v>21270</v>
      </c>
      <c r="F313" s="4" t="s">
        <v>246</v>
      </c>
      <c r="G313" s="4" t="s">
        <v>246</v>
      </c>
      <c r="H313" s="264"/>
      <c r="I313" s="264"/>
      <c r="J313" s="128" t="s">
        <v>2963</v>
      </c>
      <c r="K313" s="129" t="s">
        <v>104</v>
      </c>
      <c r="L313" s="268">
        <v>26</v>
      </c>
      <c r="M313" s="74">
        <v>7</v>
      </c>
      <c r="N313" s="74" t="s">
        <v>837</v>
      </c>
      <c r="O313" s="74"/>
    </row>
    <row r="314" spans="1:15">
      <c r="A314" s="7">
        <v>15</v>
      </c>
      <c r="B314" s="10">
        <v>18</v>
      </c>
      <c r="C314" s="10">
        <v>313</v>
      </c>
      <c r="D314" s="4" t="s">
        <v>164</v>
      </c>
      <c r="E314" s="4">
        <v>10591</v>
      </c>
      <c r="F314" s="4" t="s">
        <v>2177</v>
      </c>
      <c r="G314" s="4" t="s">
        <v>2177</v>
      </c>
      <c r="H314" s="264"/>
      <c r="I314" s="264"/>
      <c r="J314" s="128" t="s">
        <v>945</v>
      </c>
      <c r="K314" s="129" t="s">
        <v>524</v>
      </c>
      <c r="L314" s="268">
        <v>32</v>
      </c>
      <c r="M314" s="74">
        <v>1</v>
      </c>
      <c r="N314" s="74"/>
      <c r="O314" s="74" t="s">
        <v>46</v>
      </c>
    </row>
    <row r="315" spans="1:15">
      <c r="A315" s="7">
        <v>15</v>
      </c>
      <c r="B315" s="10">
        <v>19</v>
      </c>
      <c r="C315" s="10">
        <v>314</v>
      </c>
      <c r="D315" s="4" t="s">
        <v>16</v>
      </c>
      <c r="E315" s="4">
        <v>21562</v>
      </c>
      <c r="F315" s="4" t="s">
        <v>164</v>
      </c>
      <c r="G315" s="4" t="s">
        <v>164</v>
      </c>
      <c r="H315" s="264"/>
      <c r="I315" s="264"/>
      <c r="J315" s="128" t="s">
        <v>586</v>
      </c>
      <c r="K315" s="129" t="s">
        <v>2483</v>
      </c>
      <c r="L315" s="268">
        <v>25</v>
      </c>
      <c r="M315" s="74">
        <v>4</v>
      </c>
      <c r="N315" s="74" t="s">
        <v>837</v>
      </c>
      <c r="O315" s="74"/>
    </row>
    <row r="316" spans="1:15">
      <c r="A316" s="11">
        <v>15</v>
      </c>
      <c r="B316" s="12">
        <v>20</v>
      </c>
      <c r="C316" s="12">
        <v>315</v>
      </c>
      <c r="D316" s="13" t="s">
        <v>555</v>
      </c>
      <c r="E316" s="13">
        <v>20543</v>
      </c>
      <c r="F316" s="13" t="s">
        <v>246</v>
      </c>
      <c r="G316" s="13" t="s">
        <v>246</v>
      </c>
      <c r="H316" s="265" t="s">
        <v>3147</v>
      </c>
      <c r="I316" s="265"/>
      <c r="J316" s="137" t="s">
        <v>224</v>
      </c>
      <c r="K316" s="138" t="s">
        <v>2945</v>
      </c>
      <c r="L316" s="269">
        <v>23</v>
      </c>
      <c r="M316" s="78">
        <v>5</v>
      </c>
      <c r="N316" s="78" t="s">
        <v>837</v>
      </c>
      <c r="O316" s="78"/>
    </row>
    <row r="317" spans="1:15">
      <c r="A317" s="7">
        <v>16</v>
      </c>
      <c r="B317" s="10">
        <v>1</v>
      </c>
      <c r="C317" s="10">
        <v>316</v>
      </c>
      <c r="D317" s="4" t="s">
        <v>555</v>
      </c>
      <c r="E317" s="4">
        <v>27684</v>
      </c>
      <c r="F317" s="4" t="s">
        <v>2170</v>
      </c>
      <c r="G317" s="4" t="s">
        <v>2170</v>
      </c>
      <c r="H317" s="264" t="s">
        <v>3147</v>
      </c>
      <c r="I317" s="264"/>
      <c r="J317" s="128" t="s">
        <v>3113</v>
      </c>
      <c r="K317" s="129" t="s">
        <v>596</v>
      </c>
      <c r="L317" s="268">
        <v>24</v>
      </c>
      <c r="M317" s="74">
        <v>4</v>
      </c>
      <c r="N317" s="74" t="s">
        <v>46</v>
      </c>
      <c r="O317" s="74"/>
    </row>
    <row r="318" spans="1:15">
      <c r="A318" s="7">
        <v>16</v>
      </c>
      <c r="B318" s="10">
        <v>2</v>
      </c>
      <c r="C318" s="10">
        <v>317</v>
      </c>
      <c r="D318" s="4" t="s">
        <v>16</v>
      </c>
      <c r="E318" s="4">
        <v>14128</v>
      </c>
      <c r="F318" s="4" t="s">
        <v>15</v>
      </c>
      <c r="G318" s="4" t="s">
        <v>15</v>
      </c>
      <c r="H318" s="264" t="s">
        <v>3147</v>
      </c>
      <c r="I318" s="264"/>
      <c r="J318" s="128" t="s">
        <v>634</v>
      </c>
      <c r="K318" s="129" t="s">
        <v>554</v>
      </c>
      <c r="L318" s="268">
        <v>28</v>
      </c>
      <c r="M318" s="74">
        <v>7</v>
      </c>
      <c r="N318" s="74" t="s">
        <v>46</v>
      </c>
      <c r="O318" s="74"/>
    </row>
    <row r="319" spans="1:15">
      <c r="A319" s="7">
        <v>16</v>
      </c>
      <c r="B319" s="10">
        <v>3</v>
      </c>
      <c r="C319" s="10">
        <v>318</v>
      </c>
      <c r="D319" s="4" t="s">
        <v>164</v>
      </c>
      <c r="E319" s="4">
        <v>13707</v>
      </c>
      <c r="F319" s="4" t="s">
        <v>17</v>
      </c>
      <c r="G319" s="4" t="s">
        <v>17</v>
      </c>
      <c r="H319" s="264" t="s">
        <v>3147</v>
      </c>
      <c r="I319" s="264"/>
      <c r="J319" s="128" t="s">
        <v>2246</v>
      </c>
      <c r="K319" s="129" t="s">
        <v>554</v>
      </c>
      <c r="L319" s="268">
        <v>29</v>
      </c>
      <c r="M319" s="74">
        <v>1</v>
      </c>
      <c r="N319" s="74"/>
      <c r="O319" s="74" t="s">
        <v>837</v>
      </c>
    </row>
    <row r="320" spans="1:15">
      <c r="A320" s="7">
        <v>16</v>
      </c>
      <c r="B320" s="10">
        <v>4</v>
      </c>
      <c r="C320" s="10">
        <v>319</v>
      </c>
      <c r="D320" s="4" t="s">
        <v>598</v>
      </c>
      <c r="E320" s="4">
        <v>20056</v>
      </c>
      <c r="F320" s="4" t="s">
        <v>246</v>
      </c>
      <c r="G320" s="4" t="s">
        <v>246</v>
      </c>
      <c r="H320" s="264"/>
      <c r="I320" s="264"/>
      <c r="J320" s="128" t="s">
        <v>2413</v>
      </c>
      <c r="K320" s="129" t="s">
        <v>2414</v>
      </c>
      <c r="L320" s="268">
        <v>26</v>
      </c>
      <c r="M320" s="74">
        <v>6</v>
      </c>
      <c r="N320" s="74" t="s">
        <v>837</v>
      </c>
      <c r="O320" s="74"/>
    </row>
    <row r="321" spans="1:15">
      <c r="A321" s="7">
        <v>16</v>
      </c>
      <c r="B321" s="10">
        <v>5</v>
      </c>
      <c r="C321" s="10">
        <v>320</v>
      </c>
      <c r="D321" s="4" t="s">
        <v>15</v>
      </c>
      <c r="E321" s="4">
        <v>18282</v>
      </c>
      <c r="F321" s="4" t="s">
        <v>2177</v>
      </c>
      <c r="G321" s="4" t="s">
        <v>2177</v>
      </c>
      <c r="H321" s="264" t="s">
        <v>3147</v>
      </c>
      <c r="I321" s="264"/>
      <c r="J321" s="128" t="s">
        <v>528</v>
      </c>
      <c r="K321" s="129" t="s">
        <v>840</v>
      </c>
      <c r="L321" s="268">
        <v>29</v>
      </c>
      <c r="M321" s="74">
        <v>1</v>
      </c>
      <c r="N321" s="74"/>
      <c r="O321" s="74" t="s">
        <v>46</v>
      </c>
    </row>
    <row r="322" spans="1:15">
      <c r="A322" s="7">
        <v>16</v>
      </c>
      <c r="B322" s="10">
        <v>6</v>
      </c>
      <c r="C322" s="10">
        <v>321</v>
      </c>
      <c r="D322" s="4" t="s">
        <v>2170</v>
      </c>
      <c r="E322" s="4">
        <v>14109</v>
      </c>
      <c r="F322" s="4" t="s">
        <v>188</v>
      </c>
      <c r="G322" s="4" t="s">
        <v>188</v>
      </c>
      <c r="H322" s="264" t="s">
        <v>3147</v>
      </c>
      <c r="I322" s="264"/>
      <c r="J322" s="128" t="s">
        <v>2253</v>
      </c>
      <c r="K322" s="129" t="s">
        <v>299</v>
      </c>
      <c r="L322" s="268">
        <v>28</v>
      </c>
      <c r="M322" s="74">
        <v>9</v>
      </c>
      <c r="N322" s="74" t="s">
        <v>837</v>
      </c>
      <c r="O322" s="74"/>
    </row>
    <row r="323" spans="1:15">
      <c r="A323" s="7">
        <v>16</v>
      </c>
      <c r="B323" s="10">
        <v>7</v>
      </c>
      <c r="C323" s="10">
        <v>322</v>
      </c>
      <c r="D323" s="4" t="s">
        <v>563</v>
      </c>
      <c r="E323" s="4">
        <v>18603</v>
      </c>
      <c r="F323" s="4" t="s">
        <v>13</v>
      </c>
      <c r="G323" s="4" t="s">
        <v>13</v>
      </c>
      <c r="H323" s="264"/>
      <c r="I323" s="264"/>
      <c r="J323" s="128" t="s">
        <v>2875</v>
      </c>
      <c r="K323" s="129" t="s">
        <v>2876</v>
      </c>
      <c r="L323" s="268">
        <v>26</v>
      </c>
      <c r="M323" s="74">
        <v>2</v>
      </c>
      <c r="N323" s="74" t="s">
        <v>837</v>
      </c>
      <c r="O323" s="74"/>
    </row>
    <row r="324" spans="1:15">
      <c r="A324" s="7">
        <v>16</v>
      </c>
      <c r="B324" s="10">
        <v>8</v>
      </c>
      <c r="C324" s="10">
        <v>323</v>
      </c>
      <c r="D324" s="4" t="s">
        <v>13</v>
      </c>
      <c r="E324" s="4">
        <v>22361</v>
      </c>
      <c r="F324" s="4" t="s">
        <v>438</v>
      </c>
      <c r="G324" s="4" t="s">
        <v>438</v>
      </c>
      <c r="H324" s="264" t="s">
        <v>3147</v>
      </c>
      <c r="I324" s="264"/>
      <c r="J324" s="128" t="s">
        <v>3005</v>
      </c>
      <c r="K324" s="129" t="s">
        <v>802</v>
      </c>
      <c r="L324" s="268">
        <v>26</v>
      </c>
      <c r="M324" s="74">
        <v>1</v>
      </c>
      <c r="N324" s="74"/>
      <c r="O324" s="74" t="s">
        <v>837</v>
      </c>
    </row>
    <row r="325" spans="1:15">
      <c r="A325" s="7">
        <v>16</v>
      </c>
      <c r="B325" s="10">
        <v>9</v>
      </c>
      <c r="C325" s="10">
        <v>324</v>
      </c>
      <c r="D325" s="4" t="s">
        <v>276</v>
      </c>
      <c r="E325" s="4">
        <v>10200</v>
      </c>
      <c r="F325" s="4" t="s">
        <v>239</v>
      </c>
      <c r="G325" s="4" t="s">
        <v>239</v>
      </c>
      <c r="H325" s="264" t="s">
        <v>3147</v>
      </c>
      <c r="I325" s="264"/>
      <c r="J325" s="128" t="s">
        <v>706</v>
      </c>
      <c r="K325" s="129" t="s">
        <v>578</v>
      </c>
      <c r="L325" s="268">
        <v>31</v>
      </c>
      <c r="M325" s="74">
        <v>2</v>
      </c>
      <c r="N325" s="74" t="s">
        <v>838</v>
      </c>
      <c r="O325" s="74"/>
    </row>
    <row r="326" spans="1:15">
      <c r="A326" s="7">
        <v>16</v>
      </c>
      <c r="B326" s="10">
        <v>10</v>
      </c>
      <c r="C326" s="10">
        <v>325</v>
      </c>
      <c r="D326" s="4" t="s">
        <v>18</v>
      </c>
      <c r="E326" s="4">
        <v>13621</v>
      </c>
      <c r="F326" s="4" t="s">
        <v>239</v>
      </c>
      <c r="G326" s="4" t="s">
        <v>239</v>
      </c>
      <c r="H326" s="264" t="s">
        <v>3147</v>
      </c>
      <c r="I326" s="264"/>
      <c r="J326" s="128" t="s">
        <v>689</v>
      </c>
      <c r="K326" s="129" t="s">
        <v>690</v>
      </c>
      <c r="L326" s="268">
        <v>28</v>
      </c>
      <c r="M326" s="74">
        <v>5</v>
      </c>
      <c r="N326" s="74" t="s">
        <v>838</v>
      </c>
      <c r="O326" s="74"/>
    </row>
    <row r="327" spans="1:15">
      <c r="A327" s="7">
        <v>16</v>
      </c>
      <c r="B327" s="10">
        <v>11</v>
      </c>
      <c r="C327" s="10">
        <v>326</v>
      </c>
      <c r="D327" s="4" t="s">
        <v>609</v>
      </c>
      <c r="E327" s="4">
        <v>10657</v>
      </c>
      <c r="F327" s="4" t="s">
        <v>13</v>
      </c>
      <c r="G327" s="4" t="s">
        <v>13</v>
      </c>
      <c r="H327" s="264" t="s">
        <v>3147</v>
      </c>
      <c r="I327" s="264"/>
      <c r="J327" s="128" t="s">
        <v>2205</v>
      </c>
      <c r="K327" s="129" t="s">
        <v>136</v>
      </c>
      <c r="L327" s="268">
        <v>30</v>
      </c>
      <c r="M327" s="74">
        <v>1</v>
      </c>
      <c r="N327" s="74"/>
      <c r="O327" s="74" t="s">
        <v>837</v>
      </c>
    </row>
    <row r="328" spans="1:15">
      <c r="A328" s="7">
        <v>16</v>
      </c>
      <c r="B328" s="10">
        <v>12</v>
      </c>
      <c r="C328" s="10">
        <v>327</v>
      </c>
      <c r="D328" s="4" t="s">
        <v>14</v>
      </c>
      <c r="E328" s="4">
        <v>12160</v>
      </c>
      <c r="F328" s="4" t="s">
        <v>438</v>
      </c>
      <c r="G328" s="4" t="s">
        <v>438</v>
      </c>
      <c r="H328" s="264" t="s">
        <v>3147</v>
      </c>
      <c r="I328" s="264"/>
      <c r="J328" s="128" t="s">
        <v>981</v>
      </c>
      <c r="K328" s="129" t="s">
        <v>607</v>
      </c>
      <c r="L328" s="268">
        <v>30</v>
      </c>
      <c r="M328" s="74">
        <v>7</v>
      </c>
      <c r="N328" s="74" t="s">
        <v>46</v>
      </c>
      <c r="O328" s="74"/>
    </row>
    <row r="329" spans="1:15">
      <c r="A329" s="7">
        <v>16</v>
      </c>
      <c r="B329" s="10">
        <v>13</v>
      </c>
      <c r="C329" s="10">
        <v>328</v>
      </c>
      <c r="D329" s="4" t="s">
        <v>239</v>
      </c>
      <c r="E329" s="4">
        <v>18126</v>
      </c>
      <c r="F329" s="4" t="s">
        <v>2177</v>
      </c>
      <c r="G329" s="4" t="s">
        <v>2177</v>
      </c>
      <c r="H329" s="264" t="s">
        <v>3147</v>
      </c>
      <c r="I329" s="264"/>
      <c r="J329" s="128" t="s">
        <v>2335</v>
      </c>
      <c r="K329" s="129" t="s">
        <v>2336</v>
      </c>
      <c r="L329" s="268">
        <v>28</v>
      </c>
      <c r="M329" s="74">
        <v>9</v>
      </c>
      <c r="N329" s="74" t="s">
        <v>46</v>
      </c>
      <c r="O329" s="74"/>
    </row>
    <row r="330" spans="1:15">
      <c r="A330" s="7">
        <v>16</v>
      </c>
      <c r="B330" s="10">
        <v>14</v>
      </c>
      <c r="C330" s="10">
        <v>329</v>
      </c>
      <c r="D330" s="4" t="s">
        <v>29</v>
      </c>
      <c r="E330" s="4">
        <v>16300</v>
      </c>
      <c r="F330" s="4" t="s">
        <v>14</v>
      </c>
      <c r="G330" s="4" t="s">
        <v>14</v>
      </c>
      <c r="H330" s="264" t="s">
        <v>3147</v>
      </c>
      <c r="I330" s="264"/>
      <c r="J330" s="128" t="s">
        <v>1156</v>
      </c>
      <c r="K330" s="129" t="s">
        <v>225</v>
      </c>
      <c r="L330" s="268">
        <v>27</v>
      </c>
      <c r="M330" s="74">
        <v>1</v>
      </c>
      <c r="N330" s="74"/>
      <c r="O330" s="74" t="s">
        <v>837</v>
      </c>
    </row>
    <row r="331" spans="1:15">
      <c r="A331" s="7">
        <v>16</v>
      </c>
      <c r="B331" s="10">
        <v>15</v>
      </c>
      <c r="C331" s="10">
        <v>330</v>
      </c>
      <c r="D331" s="4" t="s">
        <v>17</v>
      </c>
      <c r="E331" s="4">
        <v>26368</v>
      </c>
      <c r="F331" s="4" t="s">
        <v>686</v>
      </c>
      <c r="G331" s="4" t="s">
        <v>686</v>
      </c>
      <c r="H331" s="264" t="s">
        <v>3147</v>
      </c>
      <c r="I331" s="264"/>
      <c r="J331" s="128" t="s">
        <v>3097</v>
      </c>
      <c r="K331" s="129" t="s">
        <v>2931</v>
      </c>
      <c r="L331" s="268">
        <v>24</v>
      </c>
      <c r="M331" s="74">
        <v>8</v>
      </c>
      <c r="N331" s="74" t="s">
        <v>46</v>
      </c>
      <c r="O331" s="74"/>
    </row>
    <row r="332" spans="1:15">
      <c r="A332" s="7">
        <v>16</v>
      </c>
      <c r="B332" s="10">
        <v>16</v>
      </c>
      <c r="C332" s="10">
        <v>331</v>
      </c>
      <c r="D332" s="4" t="s">
        <v>2177</v>
      </c>
      <c r="E332" s="4">
        <v>11680</v>
      </c>
      <c r="F332" s="4" t="s">
        <v>246</v>
      </c>
      <c r="G332" s="4" t="s">
        <v>246</v>
      </c>
      <c r="H332" s="264" t="s">
        <v>3147</v>
      </c>
      <c r="I332" s="264"/>
      <c r="J332" s="128" t="s">
        <v>259</v>
      </c>
      <c r="K332" s="129" t="s">
        <v>846</v>
      </c>
      <c r="L332" s="268">
        <v>31</v>
      </c>
      <c r="M332" s="74">
        <v>2</v>
      </c>
      <c r="N332" s="74" t="s">
        <v>837</v>
      </c>
      <c r="O332" s="74"/>
    </row>
    <row r="333" spans="1:15">
      <c r="A333" s="7">
        <v>16</v>
      </c>
      <c r="B333" s="10">
        <v>17</v>
      </c>
      <c r="C333" s="10">
        <v>332</v>
      </c>
      <c r="D333" s="4" t="s">
        <v>470</v>
      </c>
      <c r="E333" s="4">
        <v>14332</v>
      </c>
      <c r="F333" s="4" t="s">
        <v>354</v>
      </c>
      <c r="G333" s="4" t="s">
        <v>354</v>
      </c>
      <c r="H333" s="264" t="s">
        <v>3147</v>
      </c>
      <c r="I333" s="264"/>
      <c r="J333" s="128" t="s">
        <v>1854</v>
      </c>
      <c r="K333" s="129" t="s">
        <v>1776</v>
      </c>
      <c r="L333" s="268">
        <v>28</v>
      </c>
      <c r="M333" s="74">
        <v>1</v>
      </c>
      <c r="N333" s="74"/>
      <c r="O333" s="74" t="s">
        <v>837</v>
      </c>
    </row>
    <row r="334" spans="1:15">
      <c r="A334" s="7">
        <v>16</v>
      </c>
      <c r="B334" s="10">
        <v>18</v>
      </c>
      <c r="C334" s="10">
        <v>333</v>
      </c>
      <c r="D334" s="4" t="s">
        <v>129</v>
      </c>
      <c r="E334" s="4">
        <v>19874</v>
      </c>
      <c r="F334" s="4" t="s">
        <v>239</v>
      </c>
      <c r="G334" s="4" t="s">
        <v>239</v>
      </c>
      <c r="H334" s="264" t="s">
        <v>3147</v>
      </c>
      <c r="I334" s="264"/>
      <c r="J334" s="128" t="s">
        <v>2915</v>
      </c>
      <c r="K334" s="129" t="s">
        <v>277</v>
      </c>
      <c r="L334" s="268">
        <v>26</v>
      </c>
      <c r="M334" s="74">
        <v>1</v>
      </c>
      <c r="N334" s="74"/>
      <c r="O334" s="74" t="s">
        <v>837</v>
      </c>
    </row>
    <row r="335" spans="1:15">
      <c r="A335" s="7">
        <v>16</v>
      </c>
      <c r="B335" s="10">
        <v>19</v>
      </c>
      <c r="C335" s="10">
        <v>334</v>
      </c>
      <c r="D335" s="4" t="s">
        <v>188</v>
      </c>
      <c r="E335" s="4">
        <v>13897</v>
      </c>
      <c r="F335" s="4" t="s">
        <v>438</v>
      </c>
      <c r="G335" s="4" t="s">
        <v>438</v>
      </c>
      <c r="H335" s="264" t="s">
        <v>3147</v>
      </c>
      <c r="I335" s="264"/>
      <c r="J335" s="128" t="s">
        <v>1246</v>
      </c>
      <c r="K335" s="129" t="s">
        <v>571</v>
      </c>
      <c r="L335" s="268">
        <v>31</v>
      </c>
      <c r="M335" s="74">
        <v>2</v>
      </c>
      <c r="N335" s="74" t="s">
        <v>838</v>
      </c>
      <c r="O335" s="74"/>
    </row>
    <row r="336" spans="1:15">
      <c r="A336" s="11">
        <v>16</v>
      </c>
      <c r="B336" s="12">
        <v>20</v>
      </c>
      <c r="C336" s="12">
        <v>335</v>
      </c>
      <c r="D336" s="13" t="s">
        <v>567</v>
      </c>
      <c r="E336" s="13">
        <v>14593</v>
      </c>
      <c r="F336" s="13" t="s">
        <v>129</v>
      </c>
      <c r="G336" s="13" t="s">
        <v>129</v>
      </c>
      <c r="H336" s="265"/>
      <c r="I336" s="265"/>
      <c r="J336" s="137" t="s">
        <v>1150</v>
      </c>
      <c r="K336" s="138" t="s">
        <v>617</v>
      </c>
      <c r="L336" s="269">
        <v>29</v>
      </c>
      <c r="M336" s="78">
        <v>4</v>
      </c>
      <c r="N336" s="78" t="s">
        <v>837</v>
      </c>
      <c r="O336" s="78"/>
    </row>
    <row r="337" spans="1:15">
      <c r="A337" s="7">
        <v>17</v>
      </c>
      <c r="B337" s="10">
        <v>1</v>
      </c>
      <c r="C337" s="10">
        <v>336</v>
      </c>
      <c r="D337" s="4" t="s">
        <v>567</v>
      </c>
      <c r="E337" s="4">
        <v>19273</v>
      </c>
      <c r="F337" s="4" t="s">
        <v>45</v>
      </c>
      <c r="G337" s="4" t="s">
        <v>1121</v>
      </c>
      <c r="H337" s="264"/>
      <c r="I337" s="264"/>
      <c r="J337" s="128" t="s">
        <v>307</v>
      </c>
      <c r="K337" s="129" t="s">
        <v>2883</v>
      </c>
      <c r="L337" s="268">
        <v>26</v>
      </c>
      <c r="M337" s="74">
        <v>7</v>
      </c>
      <c r="N337" s="74" t="s">
        <v>837</v>
      </c>
      <c r="O337" s="74"/>
    </row>
    <row r="338" spans="1:15">
      <c r="A338" s="7">
        <v>17</v>
      </c>
      <c r="B338" s="10">
        <v>2</v>
      </c>
      <c r="C338" s="10">
        <v>337</v>
      </c>
      <c r="D338" s="4" t="s">
        <v>188</v>
      </c>
      <c r="E338" s="4">
        <v>14950</v>
      </c>
      <c r="F338" s="4" t="s">
        <v>13</v>
      </c>
      <c r="G338" s="4" t="s">
        <v>13</v>
      </c>
      <c r="H338" s="264" t="s">
        <v>3147</v>
      </c>
      <c r="I338" s="264"/>
      <c r="J338" s="128" t="s">
        <v>1053</v>
      </c>
      <c r="K338" s="129" t="s">
        <v>1054</v>
      </c>
      <c r="L338" s="268">
        <v>28</v>
      </c>
      <c r="M338" s="74">
        <v>6</v>
      </c>
      <c r="N338" s="74" t="s">
        <v>838</v>
      </c>
      <c r="O338" s="74"/>
    </row>
    <row r="339" spans="1:15">
      <c r="A339" s="7">
        <v>17</v>
      </c>
      <c r="B339" s="10">
        <v>3</v>
      </c>
      <c r="C339" s="10">
        <v>338</v>
      </c>
      <c r="D339" s="4" t="s">
        <v>129</v>
      </c>
      <c r="E339" s="4">
        <v>1744</v>
      </c>
      <c r="F339" s="4" t="s">
        <v>239</v>
      </c>
      <c r="G339" s="4" t="s">
        <v>239</v>
      </c>
      <c r="H339" s="264" t="s">
        <v>3147</v>
      </c>
      <c r="I339" s="264"/>
      <c r="J339" s="128" t="s">
        <v>182</v>
      </c>
      <c r="K339" s="129" t="s">
        <v>151</v>
      </c>
      <c r="L339" s="268">
        <v>39</v>
      </c>
      <c r="M339" s="74">
        <v>10</v>
      </c>
      <c r="N339" s="74" t="s">
        <v>837</v>
      </c>
      <c r="O339" s="74"/>
    </row>
    <row r="340" spans="1:15">
      <c r="A340" s="7">
        <v>17</v>
      </c>
      <c r="B340" s="10">
        <v>4</v>
      </c>
      <c r="C340" s="10">
        <v>339</v>
      </c>
      <c r="D340" s="4" t="s">
        <v>470</v>
      </c>
      <c r="E340" s="4">
        <v>19346</v>
      </c>
      <c r="F340" s="4" t="s">
        <v>14</v>
      </c>
      <c r="G340" s="4" t="s">
        <v>14</v>
      </c>
      <c r="H340" s="264"/>
      <c r="I340" s="264"/>
      <c r="J340" s="128" t="s">
        <v>11</v>
      </c>
      <c r="K340" s="129" t="s">
        <v>1942</v>
      </c>
      <c r="L340" s="268">
        <v>28</v>
      </c>
      <c r="M340" s="74">
        <v>8</v>
      </c>
      <c r="N340" s="74" t="s">
        <v>837</v>
      </c>
      <c r="O340" s="74"/>
    </row>
    <row r="341" spans="1:15">
      <c r="A341" s="7">
        <v>17</v>
      </c>
      <c r="B341" s="10">
        <v>5</v>
      </c>
      <c r="C341" s="10">
        <v>340</v>
      </c>
      <c r="D341" s="4" t="s">
        <v>2177</v>
      </c>
      <c r="E341" s="4">
        <v>17578</v>
      </c>
      <c r="F341" s="4" t="s">
        <v>438</v>
      </c>
      <c r="G341" s="4" t="s">
        <v>438</v>
      </c>
      <c r="H341" s="264" t="s">
        <v>3147</v>
      </c>
      <c r="I341" s="264"/>
      <c r="J341" s="128" t="s">
        <v>1645</v>
      </c>
      <c r="K341" s="129" t="s">
        <v>2249</v>
      </c>
      <c r="L341" s="268">
        <v>28</v>
      </c>
      <c r="M341" s="74">
        <v>1</v>
      </c>
      <c r="N341" s="74"/>
      <c r="O341" s="74" t="s">
        <v>837</v>
      </c>
    </row>
    <row r="342" spans="1:15">
      <c r="A342" s="7">
        <v>17</v>
      </c>
      <c r="B342" s="10">
        <v>6</v>
      </c>
      <c r="C342" s="10">
        <v>341</v>
      </c>
      <c r="D342" s="4" t="s">
        <v>17</v>
      </c>
      <c r="E342" s="4">
        <v>23221</v>
      </c>
      <c r="F342" s="4" t="s">
        <v>15</v>
      </c>
      <c r="G342" s="4" t="s">
        <v>15</v>
      </c>
      <c r="H342" s="264" t="s">
        <v>3147</v>
      </c>
      <c r="I342" s="264"/>
      <c r="J342" s="128" t="s">
        <v>3021</v>
      </c>
      <c r="K342" s="129" t="s">
        <v>596</v>
      </c>
      <c r="L342" s="268">
        <v>25</v>
      </c>
      <c r="M342" s="74">
        <v>1</v>
      </c>
      <c r="N342" s="74"/>
      <c r="O342" s="74" t="s">
        <v>837</v>
      </c>
    </row>
    <row r="343" spans="1:15">
      <c r="A343" s="7">
        <v>17</v>
      </c>
      <c r="B343" s="10">
        <v>7</v>
      </c>
      <c r="C343" s="10">
        <v>342</v>
      </c>
      <c r="D343" s="4" t="s">
        <v>29</v>
      </c>
      <c r="E343" s="4">
        <v>11902</v>
      </c>
      <c r="F343" s="4" t="s">
        <v>15</v>
      </c>
      <c r="G343" s="4" t="s">
        <v>15</v>
      </c>
      <c r="H343" s="264" t="s">
        <v>3147</v>
      </c>
      <c r="I343" s="264"/>
      <c r="J343" s="128" t="s">
        <v>477</v>
      </c>
      <c r="K343" s="129" t="s">
        <v>919</v>
      </c>
      <c r="L343" s="268">
        <v>29</v>
      </c>
      <c r="M343" s="74">
        <v>4</v>
      </c>
      <c r="N343" s="74" t="s">
        <v>837</v>
      </c>
      <c r="O343" s="74"/>
    </row>
    <row r="344" spans="1:15">
      <c r="A344" s="7">
        <v>17</v>
      </c>
      <c r="B344" s="10">
        <v>7</v>
      </c>
      <c r="C344" s="10">
        <v>343</v>
      </c>
      <c r="D344" s="4" t="s">
        <v>239</v>
      </c>
      <c r="E344" s="4">
        <v>22168</v>
      </c>
      <c r="F344" s="4" t="s">
        <v>239</v>
      </c>
      <c r="G344" s="4" t="s">
        <v>239</v>
      </c>
      <c r="H344" s="264" t="s">
        <v>3147</v>
      </c>
      <c r="I344" s="264"/>
      <c r="J344" s="128" t="s">
        <v>2494</v>
      </c>
      <c r="K344" s="129" t="s">
        <v>2495</v>
      </c>
      <c r="L344" s="268">
        <v>23</v>
      </c>
      <c r="M344" s="74">
        <v>7</v>
      </c>
      <c r="N344" s="74" t="s">
        <v>46</v>
      </c>
      <c r="O344" s="74"/>
    </row>
    <row r="345" spans="1:15">
      <c r="A345" s="7">
        <v>17</v>
      </c>
      <c r="B345" s="10">
        <v>8</v>
      </c>
      <c r="C345" s="10">
        <v>344</v>
      </c>
      <c r="D345" s="4" t="s">
        <v>14</v>
      </c>
      <c r="E345" s="4">
        <v>14814</v>
      </c>
      <c r="F345" s="4" t="s">
        <v>188</v>
      </c>
      <c r="G345" s="4" t="s">
        <v>188</v>
      </c>
      <c r="H345" s="264" t="s">
        <v>3147</v>
      </c>
      <c r="I345" s="264"/>
      <c r="J345" s="128" t="s">
        <v>862</v>
      </c>
      <c r="K345" s="129" t="s">
        <v>437</v>
      </c>
      <c r="L345" s="268">
        <v>31</v>
      </c>
      <c r="M345" s="74">
        <v>1</v>
      </c>
      <c r="N345" s="74"/>
      <c r="O345" s="74" t="s">
        <v>837</v>
      </c>
    </row>
    <row r="346" spans="1:15">
      <c r="A346" s="7">
        <v>17</v>
      </c>
      <c r="B346" s="10">
        <v>9</v>
      </c>
      <c r="C346" s="10">
        <v>345</v>
      </c>
      <c r="D346" s="4" t="s">
        <v>609</v>
      </c>
      <c r="E346" s="4">
        <v>19330</v>
      </c>
      <c r="F346" s="4" t="s">
        <v>598</v>
      </c>
      <c r="G346" s="4" t="s">
        <v>598</v>
      </c>
      <c r="H346" s="264" t="s">
        <v>3147</v>
      </c>
      <c r="I346" s="264"/>
      <c r="J346" s="128" t="s">
        <v>2886</v>
      </c>
      <c r="K346" s="129" t="s">
        <v>1635</v>
      </c>
      <c r="L346" s="268">
        <v>29</v>
      </c>
      <c r="M346" s="74">
        <v>1</v>
      </c>
      <c r="N346" s="74"/>
      <c r="O346" s="74" t="s">
        <v>837</v>
      </c>
    </row>
    <row r="347" spans="1:15">
      <c r="A347" s="7">
        <v>17</v>
      </c>
      <c r="B347" s="10">
        <v>10</v>
      </c>
      <c r="C347" s="10">
        <v>346</v>
      </c>
      <c r="D347" s="4" t="s">
        <v>18</v>
      </c>
      <c r="E347" s="4">
        <v>10430</v>
      </c>
      <c r="F347" s="4" t="s">
        <v>345</v>
      </c>
      <c r="G347" s="4" t="s">
        <v>345</v>
      </c>
      <c r="H347" s="264" t="s">
        <v>3147</v>
      </c>
      <c r="I347" s="264"/>
      <c r="J347" s="128" t="s">
        <v>936</v>
      </c>
      <c r="K347" s="129" t="s">
        <v>937</v>
      </c>
      <c r="L347" s="268">
        <v>32</v>
      </c>
      <c r="M347" s="74">
        <v>1</v>
      </c>
      <c r="N347" s="74"/>
      <c r="O347" s="74" t="s">
        <v>837</v>
      </c>
    </row>
    <row r="348" spans="1:15">
      <c r="A348" s="7">
        <v>17</v>
      </c>
      <c r="B348" s="10">
        <v>11</v>
      </c>
      <c r="C348" s="10">
        <v>347</v>
      </c>
      <c r="D348" s="4" t="s">
        <v>276</v>
      </c>
      <c r="E348" s="4">
        <v>22532</v>
      </c>
      <c r="F348" s="4" t="s">
        <v>213</v>
      </c>
      <c r="G348" s="4" t="s">
        <v>213</v>
      </c>
      <c r="H348" s="264"/>
      <c r="I348" s="264"/>
      <c r="J348" s="128" t="s">
        <v>633</v>
      </c>
      <c r="K348" s="129" t="s">
        <v>571</v>
      </c>
      <c r="L348" s="268">
        <v>23</v>
      </c>
      <c r="M348" s="74">
        <v>5</v>
      </c>
      <c r="N348" s="74" t="s">
        <v>837</v>
      </c>
      <c r="O348" s="74"/>
    </row>
    <row r="349" spans="1:15">
      <c r="A349" s="7">
        <v>17</v>
      </c>
      <c r="B349" s="10">
        <v>12</v>
      </c>
      <c r="C349" s="10">
        <v>348</v>
      </c>
      <c r="D349" s="4" t="s">
        <v>13</v>
      </c>
      <c r="E349" s="4">
        <v>14288</v>
      </c>
      <c r="F349" s="4" t="s">
        <v>16</v>
      </c>
      <c r="G349" s="4" t="s">
        <v>16</v>
      </c>
      <c r="H349" s="264"/>
      <c r="I349" s="264"/>
      <c r="J349" s="128" t="s">
        <v>196</v>
      </c>
      <c r="K349" s="129" t="s">
        <v>106</v>
      </c>
      <c r="L349" s="268">
        <v>31</v>
      </c>
      <c r="M349" s="74">
        <v>1</v>
      </c>
      <c r="N349" s="74"/>
      <c r="O349" s="74" t="s">
        <v>837</v>
      </c>
    </row>
    <row r="350" spans="1:15">
      <c r="A350" s="7">
        <v>17</v>
      </c>
      <c r="B350" s="10">
        <v>13</v>
      </c>
      <c r="C350" s="10">
        <v>349</v>
      </c>
      <c r="D350" s="4" t="s">
        <v>563</v>
      </c>
      <c r="E350" s="4">
        <v>13767</v>
      </c>
      <c r="F350" s="4" t="s">
        <v>2178</v>
      </c>
      <c r="G350" s="4" t="s">
        <v>2178</v>
      </c>
      <c r="H350" s="264" t="s">
        <v>3147</v>
      </c>
      <c r="I350" s="264"/>
      <c r="J350" s="128" t="s">
        <v>2248</v>
      </c>
      <c r="K350" s="129" t="s">
        <v>2249</v>
      </c>
      <c r="L350" s="268">
        <v>31</v>
      </c>
      <c r="M350" s="74">
        <v>1</v>
      </c>
      <c r="N350" s="74"/>
      <c r="O350" s="74" t="s">
        <v>837</v>
      </c>
    </row>
    <row r="351" spans="1:15">
      <c r="A351" s="7">
        <v>17</v>
      </c>
      <c r="B351" s="10">
        <v>14</v>
      </c>
      <c r="C351" s="10">
        <v>350</v>
      </c>
      <c r="D351" s="4" t="s">
        <v>2170</v>
      </c>
      <c r="E351" s="4">
        <v>14350</v>
      </c>
      <c r="F351" s="4" t="s">
        <v>470</v>
      </c>
      <c r="G351" s="4" t="s">
        <v>470</v>
      </c>
      <c r="H351" s="264" t="s">
        <v>3147</v>
      </c>
      <c r="I351" s="264"/>
      <c r="J351" s="128" t="s">
        <v>711</v>
      </c>
      <c r="K351" s="129" t="s">
        <v>827</v>
      </c>
      <c r="L351" s="268">
        <v>28</v>
      </c>
      <c r="M351" s="74">
        <v>7</v>
      </c>
      <c r="N351" s="74" t="s">
        <v>46</v>
      </c>
      <c r="O351" s="74"/>
    </row>
    <row r="352" spans="1:15">
      <c r="A352" s="7">
        <v>17</v>
      </c>
      <c r="B352" s="10">
        <v>15</v>
      </c>
      <c r="C352" s="10">
        <v>351</v>
      </c>
      <c r="D352" s="4" t="s">
        <v>15</v>
      </c>
      <c r="E352" s="4">
        <v>8048</v>
      </c>
      <c r="F352" s="4" t="s">
        <v>614</v>
      </c>
      <c r="G352" s="4" t="s">
        <v>614</v>
      </c>
      <c r="H352" s="264" t="s">
        <v>3147</v>
      </c>
      <c r="I352" s="264"/>
      <c r="J352" s="128" t="s">
        <v>601</v>
      </c>
      <c r="K352" s="129" t="s">
        <v>108</v>
      </c>
      <c r="L352" s="268">
        <v>32</v>
      </c>
      <c r="M352" s="74">
        <v>1</v>
      </c>
      <c r="N352" s="74"/>
      <c r="O352" s="74" t="s">
        <v>46</v>
      </c>
    </row>
    <row r="353" spans="1:15">
      <c r="A353" s="7">
        <v>17</v>
      </c>
      <c r="B353" s="10">
        <v>16</v>
      </c>
      <c r="C353" s="10">
        <v>352</v>
      </c>
      <c r="D353" s="4" t="s">
        <v>598</v>
      </c>
      <c r="E353" s="4">
        <v>12049</v>
      </c>
      <c r="F353" s="4" t="s">
        <v>129</v>
      </c>
      <c r="G353" s="4" t="s">
        <v>129</v>
      </c>
      <c r="H353" s="264" t="s">
        <v>3147</v>
      </c>
      <c r="I353" s="264"/>
      <c r="J353" s="128" t="s">
        <v>820</v>
      </c>
      <c r="K353" s="129" t="s">
        <v>547</v>
      </c>
      <c r="L353" s="268">
        <v>32</v>
      </c>
      <c r="M353" s="74">
        <v>1</v>
      </c>
      <c r="N353" s="74"/>
      <c r="O353" s="74" t="s">
        <v>837</v>
      </c>
    </row>
    <row r="354" spans="1:15">
      <c r="A354" s="7">
        <v>17</v>
      </c>
      <c r="B354" s="10">
        <v>17</v>
      </c>
      <c r="C354" s="10">
        <v>353</v>
      </c>
      <c r="D354" s="4" t="s">
        <v>164</v>
      </c>
      <c r="E354" s="4">
        <v>17381</v>
      </c>
      <c r="F354" s="4" t="s">
        <v>470</v>
      </c>
      <c r="G354" s="4" t="s">
        <v>470</v>
      </c>
      <c r="H354" s="264"/>
      <c r="I354" s="264"/>
      <c r="J354" s="128" t="s">
        <v>2863</v>
      </c>
      <c r="K354" s="129" t="s">
        <v>531</v>
      </c>
      <c r="L354" s="268">
        <v>29</v>
      </c>
      <c r="M354" s="74">
        <v>1</v>
      </c>
      <c r="N354" s="74"/>
      <c r="O354" s="74" t="s">
        <v>46</v>
      </c>
    </row>
    <row r="355" spans="1:15">
      <c r="A355" s="7">
        <v>17</v>
      </c>
      <c r="B355" s="10">
        <v>18</v>
      </c>
      <c r="C355" s="10">
        <v>354</v>
      </c>
      <c r="D355" s="4" t="s">
        <v>16</v>
      </c>
      <c r="E355" s="4">
        <v>19906</v>
      </c>
      <c r="F355" s="4" t="s">
        <v>438</v>
      </c>
      <c r="G355" s="4" t="s">
        <v>438</v>
      </c>
      <c r="H355" s="264" t="s">
        <v>3147</v>
      </c>
      <c r="I355" s="264"/>
      <c r="J355" s="128" t="s">
        <v>588</v>
      </c>
      <c r="K355" s="129" t="s">
        <v>1094</v>
      </c>
      <c r="L355" s="268">
        <v>24</v>
      </c>
      <c r="M355" s="74">
        <v>6</v>
      </c>
      <c r="N355" s="74" t="s">
        <v>837</v>
      </c>
      <c r="O355" s="74"/>
    </row>
    <row r="356" spans="1:15">
      <c r="A356" s="11">
        <v>17</v>
      </c>
      <c r="B356" s="12">
        <v>19</v>
      </c>
      <c r="C356" s="12">
        <v>355</v>
      </c>
      <c r="D356" s="13" t="s">
        <v>555</v>
      </c>
      <c r="E356" s="13">
        <v>19225</v>
      </c>
      <c r="F356" s="13" t="s">
        <v>470</v>
      </c>
      <c r="G356" s="13" t="s">
        <v>470</v>
      </c>
      <c r="H356" s="265" t="s">
        <v>3147</v>
      </c>
      <c r="I356" s="265"/>
      <c r="J356" s="137" t="s">
        <v>11</v>
      </c>
      <c r="K356" s="138" t="s">
        <v>144</v>
      </c>
      <c r="L356" s="269">
        <v>27</v>
      </c>
      <c r="M356" s="78">
        <v>1</v>
      </c>
      <c r="N356" s="78"/>
      <c r="O356" s="78" t="s">
        <v>837</v>
      </c>
    </row>
    <row r="357" spans="1:15">
      <c r="A357" s="7">
        <v>18</v>
      </c>
      <c r="B357" s="10">
        <v>1</v>
      </c>
      <c r="C357" s="10">
        <v>356</v>
      </c>
      <c r="D357" s="4" t="s">
        <v>598</v>
      </c>
      <c r="E357" s="4">
        <v>4806</v>
      </c>
      <c r="F357" s="4" t="s">
        <v>609</v>
      </c>
      <c r="G357" s="4" t="s">
        <v>609</v>
      </c>
      <c r="H357" s="264" t="s">
        <v>3147</v>
      </c>
      <c r="I357" s="264"/>
      <c r="J357" s="128" t="s">
        <v>100</v>
      </c>
      <c r="K357" s="129" t="s">
        <v>101</v>
      </c>
      <c r="L357" s="268">
        <v>42</v>
      </c>
      <c r="M357" s="74">
        <v>1</v>
      </c>
      <c r="N357" s="74"/>
      <c r="O357" s="74" t="s">
        <v>46</v>
      </c>
    </row>
    <row r="358" spans="1:15">
      <c r="A358" s="7">
        <v>18</v>
      </c>
      <c r="B358" s="10">
        <v>2</v>
      </c>
      <c r="C358" s="10">
        <v>357</v>
      </c>
      <c r="D358" s="4" t="s">
        <v>15</v>
      </c>
      <c r="E358" s="4">
        <v>13218</v>
      </c>
      <c r="F358" s="4" t="s">
        <v>567</v>
      </c>
      <c r="G358" s="4" t="s">
        <v>567</v>
      </c>
      <c r="H358" s="264" t="s">
        <v>3147</v>
      </c>
      <c r="I358" s="264"/>
      <c r="J358" s="128" t="s">
        <v>683</v>
      </c>
      <c r="K358" s="129" t="s">
        <v>596</v>
      </c>
      <c r="L358" s="268">
        <v>29</v>
      </c>
      <c r="M358" s="74">
        <v>1</v>
      </c>
      <c r="N358" s="74"/>
      <c r="O358" s="74" t="s">
        <v>837</v>
      </c>
    </row>
    <row r="359" spans="1:15">
      <c r="A359" s="7">
        <v>18</v>
      </c>
      <c r="B359" s="10">
        <v>3</v>
      </c>
      <c r="C359" s="10">
        <v>358</v>
      </c>
      <c r="D359" s="4" t="s">
        <v>2170</v>
      </c>
      <c r="E359" s="4">
        <v>19296</v>
      </c>
      <c r="F359" s="4" t="s">
        <v>29</v>
      </c>
      <c r="G359" s="4" t="s">
        <v>29</v>
      </c>
      <c r="H359" s="264"/>
      <c r="I359" s="264"/>
      <c r="J359" s="128" t="s">
        <v>2885</v>
      </c>
      <c r="K359" s="129" t="s">
        <v>277</v>
      </c>
      <c r="L359" s="268">
        <v>27</v>
      </c>
      <c r="M359" s="74">
        <v>7</v>
      </c>
      <c r="N359" s="74" t="s">
        <v>837</v>
      </c>
      <c r="O359" s="74"/>
    </row>
    <row r="360" spans="1:15">
      <c r="A360" s="7">
        <v>18</v>
      </c>
      <c r="B360" s="10">
        <v>4</v>
      </c>
      <c r="C360" s="10">
        <v>359</v>
      </c>
      <c r="D360" s="4" t="s">
        <v>563</v>
      </c>
      <c r="E360" s="4">
        <v>12984</v>
      </c>
      <c r="F360" s="4" t="s">
        <v>470</v>
      </c>
      <c r="G360" s="4" t="s">
        <v>470</v>
      </c>
      <c r="H360" s="264" t="s">
        <v>3147</v>
      </c>
      <c r="I360" s="264"/>
      <c r="J360" s="128" t="s">
        <v>2228</v>
      </c>
      <c r="K360" s="129" t="s">
        <v>661</v>
      </c>
      <c r="L360" s="268">
        <v>32</v>
      </c>
      <c r="M360" s="74">
        <v>9</v>
      </c>
      <c r="N360" s="74" t="s">
        <v>46</v>
      </c>
      <c r="O360" s="74"/>
    </row>
    <row r="361" spans="1:15">
      <c r="A361" s="7">
        <v>18</v>
      </c>
      <c r="B361" s="10">
        <v>5</v>
      </c>
      <c r="C361" s="10">
        <v>360</v>
      </c>
      <c r="D361" s="4" t="s">
        <v>13</v>
      </c>
      <c r="E361" s="4">
        <v>12977</v>
      </c>
      <c r="F361" s="4" t="s">
        <v>345</v>
      </c>
      <c r="G361" s="4" t="s">
        <v>345</v>
      </c>
      <c r="H361" s="264" t="s">
        <v>3147</v>
      </c>
      <c r="I361" s="264"/>
      <c r="J361" s="128" t="s">
        <v>525</v>
      </c>
      <c r="K361" s="129" t="s">
        <v>596</v>
      </c>
      <c r="L361" s="268">
        <v>29</v>
      </c>
      <c r="M361" s="74">
        <v>2</v>
      </c>
      <c r="N361" s="74" t="s">
        <v>46</v>
      </c>
      <c r="O361" s="74"/>
    </row>
    <row r="362" spans="1:15">
      <c r="A362" s="7">
        <v>18</v>
      </c>
      <c r="B362" s="10">
        <v>6</v>
      </c>
      <c r="C362" s="10">
        <v>361</v>
      </c>
      <c r="D362" s="4" t="s">
        <v>18</v>
      </c>
      <c r="E362" s="4">
        <v>11487</v>
      </c>
      <c r="F362" s="4" t="s">
        <v>345</v>
      </c>
      <c r="G362" s="4" t="s">
        <v>345</v>
      </c>
      <c r="H362" s="264" t="s">
        <v>3147</v>
      </c>
      <c r="I362" s="264"/>
      <c r="J362" s="128" t="s">
        <v>165</v>
      </c>
      <c r="K362" s="129" t="s">
        <v>1875</v>
      </c>
      <c r="L362" s="268">
        <v>30</v>
      </c>
      <c r="M362" s="74">
        <v>1</v>
      </c>
      <c r="N362" s="74"/>
      <c r="O362" s="74" t="s">
        <v>46</v>
      </c>
    </row>
    <row r="363" spans="1:15">
      <c r="A363" s="7">
        <v>18</v>
      </c>
      <c r="B363" s="10">
        <v>7</v>
      </c>
      <c r="C363" s="10">
        <v>362</v>
      </c>
      <c r="D363" s="4" t="s">
        <v>609</v>
      </c>
      <c r="E363" s="4">
        <v>14735</v>
      </c>
      <c r="F363" s="4" t="s">
        <v>17</v>
      </c>
      <c r="G363" s="4" t="s">
        <v>17</v>
      </c>
      <c r="H363" s="264" t="s">
        <v>3147</v>
      </c>
      <c r="I363" s="264"/>
      <c r="J363" s="128" t="s">
        <v>587</v>
      </c>
      <c r="K363" s="129" t="s">
        <v>570</v>
      </c>
      <c r="L363" s="268">
        <v>28</v>
      </c>
      <c r="M363" s="74">
        <v>8</v>
      </c>
      <c r="N363" s="74" t="s">
        <v>46</v>
      </c>
      <c r="O363" s="74"/>
    </row>
    <row r="364" spans="1:15">
      <c r="A364" s="7">
        <v>18</v>
      </c>
      <c r="B364" s="10">
        <v>8</v>
      </c>
      <c r="C364" s="10">
        <v>363</v>
      </c>
      <c r="D364" s="4" t="s">
        <v>17</v>
      </c>
      <c r="E364" s="4">
        <v>26466</v>
      </c>
      <c r="F364" s="4" t="s">
        <v>567</v>
      </c>
      <c r="G364" s="4" t="s">
        <v>567</v>
      </c>
      <c r="H364" s="264"/>
      <c r="I364" s="264"/>
      <c r="J364" s="128" t="s">
        <v>3099</v>
      </c>
      <c r="K364" s="129" t="s">
        <v>531</v>
      </c>
      <c r="L364" s="268">
        <v>24</v>
      </c>
      <c r="M364" s="74">
        <v>9</v>
      </c>
      <c r="N364" s="74" t="s">
        <v>46</v>
      </c>
      <c r="O364" s="74"/>
    </row>
    <row r="365" spans="1:15">
      <c r="A365" s="7">
        <v>18</v>
      </c>
      <c r="B365" s="10">
        <v>9</v>
      </c>
      <c r="C365" s="10">
        <v>364</v>
      </c>
      <c r="D365" s="4" t="s">
        <v>2177</v>
      </c>
      <c r="E365" s="4">
        <v>21481</v>
      </c>
      <c r="F365" s="4" t="s">
        <v>2177</v>
      </c>
      <c r="G365" s="4" t="s">
        <v>2177</v>
      </c>
      <c r="H365" s="264" t="s">
        <v>3147</v>
      </c>
      <c r="I365" s="264"/>
      <c r="J365" s="128" t="s">
        <v>2978</v>
      </c>
      <c r="K365" s="129" t="s">
        <v>104</v>
      </c>
      <c r="L365" s="268">
        <v>25</v>
      </c>
      <c r="M365" s="74">
        <v>1</v>
      </c>
      <c r="N365" s="74"/>
      <c r="O365" s="74" t="s">
        <v>837</v>
      </c>
    </row>
    <row r="366" spans="1:15">
      <c r="A366" s="7">
        <v>18</v>
      </c>
      <c r="B366" s="10">
        <v>10</v>
      </c>
      <c r="C366" s="10">
        <v>365</v>
      </c>
      <c r="D366" s="4" t="s">
        <v>129</v>
      </c>
      <c r="E366" s="4">
        <v>15937</v>
      </c>
      <c r="F366" s="4" t="s">
        <v>614</v>
      </c>
      <c r="G366" s="4" t="s">
        <v>614</v>
      </c>
      <c r="H366" s="264" t="s">
        <v>3147</v>
      </c>
      <c r="I366" s="264"/>
      <c r="J366" s="128" t="s">
        <v>259</v>
      </c>
      <c r="K366" s="129" t="s">
        <v>845</v>
      </c>
      <c r="L366" s="268">
        <v>31</v>
      </c>
      <c r="M366" s="74">
        <v>7</v>
      </c>
      <c r="N366" s="74" t="s">
        <v>837</v>
      </c>
      <c r="O366" s="74"/>
    </row>
    <row r="367" spans="1:15">
      <c r="A367" s="7">
        <v>18</v>
      </c>
      <c r="B367" s="10">
        <v>11</v>
      </c>
      <c r="C367" s="10">
        <v>366</v>
      </c>
      <c r="D367" s="4" t="s">
        <v>188</v>
      </c>
      <c r="E367" s="4">
        <v>11476</v>
      </c>
      <c r="F367" s="4" t="s">
        <v>13</v>
      </c>
      <c r="G367" s="4" t="s">
        <v>13</v>
      </c>
      <c r="H367" s="264" t="s">
        <v>3147</v>
      </c>
      <c r="I367" s="264"/>
      <c r="J367" s="128" t="s">
        <v>25</v>
      </c>
      <c r="K367" s="129" t="s">
        <v>2216</v>
      </c>
      <c r="L367" s="268">
        <v>30</v>
      </c>
      <c r="M367" s="74">
        <v>8</v>
      </c>
      <c r="N367" s="74" t="s">
        <v>46</v>
      </c>
      <c r="O367" s="74"/>
    </row>
    <row r="368" spans="1:15">
      <c r="A368" s="11">
        <v>18</v>
      </c>
      <c r="B368" s="12">
        <v>12</v>
      </c>
      <c r="C368" s="12">
        <v>367</v>
      </c>
      <c r="D368" s="13" t="s">
        <v>567</v>
      </c>
      <c r="E368" s="13">
        <v>18316</v>
      </c>
      <c r="F368" s="13" t="s">
        <v>15</v>
      </c>
      <c r="G368" s="13" t="s">
        <v>15</v>
      </c>
      <c r="H368" s="265"/>
      <c r="I368" s="265"/>
      <c r="J368" s="137" t="s">
        <v>1071</v>
      </c>
      <c r="K368" s="138" t="s">
        <v>328</v>
      </c>
      <c r="L368" s="269">
        <v>28</v>
      </c>
      <c r="M368" s="78">
        <v>3</v>
      </c>
      <c r="N368" s="78" t="s">
        <v>46</v>
      </c>
      <c r="O368" s="78"/>
    </row>
    <row r="369" spans="1:15">
      <c r="A369" s="7">
        <v>19</v>
      </c>
      <c r="B369" s="10">
        <v>1</v>
      </c>
      <c r="C369" s="10">
        <v>368</v>
      </c>
      <c r="D369" s="4" t="s">
        <v>567</v>
      </c>
      <c r="E369" s="4">
        <v>19294</v>
      </c>
      <c r="F369" s="4" t="s">
        <v>14</v>
      </c>
      <c r="G369" s="4" t="s">
        <v>14</v>
      </c>
      <c r="H369" s="264"/>
      <c r="I369" s="264"/>
      <c r="J369" s="128" t="s">
        <v>1043</v>
      </c>
      <c r="K369" s="129" t="s">
        <v>220</v>
      </c>
      <c r="L369" s="268">
        <v>27</v>
      </c>
      <c r="M369" s="74">
        <v>7</v>
      </c>
      <c r="N369" s="74" t="s">
        <v>837</v>
      </c>
      <c r="O369" s="74"/>
    </row>
    <row r="370" spans="1:15">
      <c r="A370" s="7">
        <v>19</v>
      </c>
      <c r="B370" s="10">
        <v>2</v>
      </c>
      <c r="C370" s="10">
        <v>369</v>
      </c>
      <c r="D370" s="4" t="s">
        <v>129</v>
      </c>
      <c r="E370" s="4">
        <v>23003</v>
      </c>
      <c r="F370" s="4" t="s">
        <v>614</v>
      </c>
      <c r="G370" s="4" t="s">
        <v>614</v>
      </c>
      <c r="H370" s="264"/>
      <c r="I370" s="264"/>
      <c r="J370" s="128" t="s">
        <v>259</v>
      </c>
      <c r="K370" s="129" t="s">
        <v>3019</v>
      </c>
      <c r="L370" s="268">
        <v>23</v>
      </c>
      <c r="M370" s="74">
        <v>2</v>
      </c>
      <c r="N370" s="74" t="s">
        <v>837</v>
      </c>
      <c r="O370" s="74"/>
    </row>
    <row r="371" spans="1:15">
      <c r="A371" s="7">
        <v>19</v>
      </c>
      <c r="B371" s="10">
        <v>3</v>
      </c>
      <c r="C371" s="10">
        <v>370</v>
      </c>
      <c r="D371" s="4" t="s">
        <v>2177</v>
      </c>
      <c r="E371" s="4">
        <v>21537</v>
      </c>
      <c r="F371" s="4" t="s">
        <v>2170</v>
      </c>
      <c r="G371" s="4" t="s">
        <v>2170</v>
      </c>
      <c r="H371" s="264" t="s">
        <v>3147</v>
      </c>
      <c r="I371" s="264"/>
      <c r="J371" s="128" t="s">
        <v>2475</v>
      </c>
      <c r="K371" s="129" t="s">
        <v>197</v>
      </c>
      <c r="L371" s="268">
        <v>25</v>
      </c>
      <c r="M371" s="74">
        <v>1</v>
      </c>
      <c r="N371" s="74"/>
      <c r="O371" s="74" t="s">
        <v>46</v>
      </c>
    </row>
    <row r="372" spans="1:15">
      <c r="A372" s="7">
        <v>19</v>
      </c>
      <c r="B372" s="10">
        <v>4</v>
      </c>
      <c r="C372" s="10">
        <v>371</v>
      </c>
      <c r="D372" s="4" t="s">
        <v>609</v>
      </c>
      <c r="E372" s="4">
        <v>23429</v>
      </c>
      <c r="F372" s="4" t="s">
        <v>354</v>
      </c>
      <c r="G372" s="4" t="s">
        <v>354</v>
      </c>
      <c r="H372" s="264" t="s">
        <v>3147</v>
      </c>
      <c r="I372" s="264"/>
      <c r="J372" s="128" t="s">
        <v>3027</v>
      </c>
      <c r="K372" s="129" t="s">
        <v>223</v>
      </c>
      <c r="L372" s="268">
        <v>26</v>
      </c>
      <c r="M372" s="74">
        <v>1</v>
      </c>
      <c r="N372" s="74"/>
      <c r="O372" s="74" t="s">
        <v>46</v>
      </c>
    </row>
    <row r="373" spans="1:15">
      <c r="A373" s="7">
        <v>19</v>
      </c>
      <c r="B373" s="10">
        <v>5</v>
      </c>
      <c r="C373" s="10">
        <v>372</v>
      </c>
      <c r="D373" s="4" t="s">
        <v>18</v>
      </c>
      <c r="E373" s="4">
        <v>22169</v>
      </c>
      <c r="F373" s="4" t="s">
        <v>438</v>
      </c>
      <c r="G373" s="4" t="s">
        <v>438</v>
      </c>
      <c r="H373" s="264" t="s">
        <v>3147</v>
      </c>
      <c r="I373" s="264"/>
      <c r="J373" s="128" t="s">
        <v>1943</v>
      </c>
      <c r="K373" s="129" t="s">
        <v>2927</v>
      </c>
      <c r="L373" s="268">
        <v>23</v>
      </c>
      <c r="M373" s="74">
        <v>9</v>
      </c>
      <c r="N373" s="74" t="s">
        <v>46</v>
      </c>
      <c r="O373" s="74"/>
    </row>
    <row r="374" spans="1:15">
      <c r="A374" s="7">
        <v>19</v>
      </c>
      <c r="B374" s="10">
        <v>6</v>
      </c>
      <c r="C374" s="10">
        <v>373</v>
      </c>
      <c r="D374" s="4" t="s">
        <v>13</v>
      </c>
      <c r="E374" s="4">
        <v>27681</v>
      </c>
      <c r="F374" s="4" t="s">
        <v>354</v>
      </c>
      <c r="G374" s="4" t="s">
        <v>354</v>
      </c>
      <c r="H374" s="264" t="s">
        <v>3147</v>
      </c>
      <c r="I374" s="264"/>
      <c r="J374" s="128" t="s">
        <v>3112</v>
      </c>
      <c r="K374" s="129" t="s">
        <v>854</v>
      </c>
      <c r="L374" s="268">
        <v>24</v>
      </c>
      <c r="M374" s="74">
        <v>1</v>
      </c>
      <c r="N374" s="74"/>
      <c r="O374" s="74" t="s">
        <v>46</v>
      </c>
    </row>
    <row r="375" spans="1:15">
      <c r="A375" s="7">
        <v>19</v>
      </c>
      <c r="B375" s="10">
        <v>7</v>
      </c>
      <c r="C375" s="10">
        <v>374</v>
      </c>
      <c r="D375" s="4" t="s">
        <v>2170</v>
      </c>
      <c r="E375" s="4">
        <v>9111</v>
      </c>
      <c r="F375" s="4" t="s">
        <v>13</v>
      </c>
      <c r="G375" s="4" t="s">
        <v>13</v>
      </c>
      <c r="H375" s="264" t="s">
        <v>3147</v>
      </c>
      <c r="I375" s="264"/>
      <c r="J375" s="128" t="s">
        <v>52</v>
      </c>
      <c r="K375" s="129" t="s">
        <v>293</v>
      </c>
      <c r="L375" s="268">
        <v>32</v>
      </c>
      <c r="M375" s="74">
        <v>1</v>
      </c>
      <c r="N375" s="74"/>
      <c r="O375" s="74" t="s">
        <v>46</v>
      </c>
    </row>
    <row r="376" spans="1:15">
      <c r="A376" s="7">
        <v>19</v>
      </c>
      <c r="B376" s="10">
        <v>8</v>
      </c>
      <c r="C376" s="10">
        <v>375</v>
      </c>
      <c r="D376" s="4" t="s">
        <v>15</v>
      </c>
      <c r="E376" s="4">
        <v>13359</v>
      </c>
      <c r="F376" s="4" t="s">
        <v>345</v>
      </c>
      <c r="G376" s="4" t="s">
        <v>345</v>
      </c>
      <c r="H376" s="264" t="s">
        <v>3147</v>
      </c>
      <c r="I376" s="264"/>
      <c r="J376" s="128" t="s">
        <v>741</v>
      </c>
      <c r="K376" s="129" t="s">
        <v>571</v>
      </c>
      <c r="L376" s="268">
        <v>31</v>
      </c>
      <c r="M376" s="74">
        <v>9</v>
      </c>
      <c r="N376" s="74" t="s">
        <v>46</v>
      </c>
      <c r="O376" s="74"/>
    </row>
    <row r="377" spans="1:15">
      <c r="A377" s="11">
        <v>19</v>
      </c>
      <c r="B377" s="12">
        <v>9</v>
      </c>
      <c r="C377" s="12">
        <v>376</v>
      </c>
      <c r="D377" s="13" t="s">
        <v>598</v>
      </c>
      <c r="E377" s="13">
        <v>8203</v>
      </c>
      <c r="F377" s="13" t="s">
        <v>2171</v>
      </c>
      <c r="G377" s="13" t="s">
        <v>29</v>
      </c>
      <c r="H377" s="265"/>
      <c r="I377" s="265"/>
      <c r="J377" s="137" t="s">
        <v>2047</v>
      </c>
      <c r="K377" s="138" t="s">
        <v>87</v>
      </c>
      <c r="L377" s="269">
        <v>34</v>
      </c>
      <c r="M377" s="78">
        <v>6</v>
      </c>
      <c r="N377" s="78" t="s">
        <v>46</v>
      </c>
      <c r="O377" s="78"/>
    </row>
    <row r="378" spans="1:15">
      <c r="A378" s="7">
        <v>20</v>
      </c>
      <c r="B378" s="10">
        <v>1</v>
      </c>
      <c r="C378" s="10">
        <v>377</v>
      </c>
      <c r="D378" s="4" t="s">
        <v>598</v>
      </c>
      <c r="E378" s="4">
        <v>19977</v>
      </c>
      <c r="F378" s="4" t="s">
        <v>2171</v>
      </c>
      <c r="G378" s="4" t="s">
        <v>29</v>
      </c>
      <c r="H378" s="264"/>
      <c r="I378" s="264"/>
      <c r="J378" s="128" t="s">
        <v>2385</v>
      </c>
      <c r="K378" s="129" t="s">
        <v>2409</v>
      </c>
      <c r="L378" s="268">
        <v>27</v>
      </c>
      <c r="M378" s="74">
        <v>2</v>
      </c>
      <c r="N378" s="74" t="s">
        <v>837</v>
      </c>
      <c r="O378" s="74"/>
    </row>
    <row r="379" spans="1:15">
      <c r="A379" s="7">
        <v>20</v>
      </c>
      <c r="B379" s="10">
        <v>2</v>
      </c>
      <c r="C379" s="10">
        <v>378</v>
      </c>
      <c r="D379" s="4" t="s">
        <v>15</v>
      </c>
      <c r="E379" s="4">
        <v>24606</v>
      </c>
      <c r="F379" s="4" t="s">
        <v>567</v>
      </c>
      <c r="G379" s="4" t="s">
        <v>567</v>
      </c>
      <c r="H379" s="264" t="s">
        <v>3147</v>
      </c>
      <c r="I379" s="264"/>
      <c r="J379" s="128" t="s">
        <v>3042</v>
      </c>
      <c r="K379" s="129" t="s">
        <v>533</v>
      </c>
      <c r="L379" s="268">
        <v>25</v>
      </c>
      <c r="M379" s="74">
        <v>1</v>
      </c>
      <c r="N379" s="74"/>
      <c r="O379" s="74" t="s">
        <v>837</v>
      </c>
    </row>
    <row r="380" spans="1:15">
      <c r="A380" s="7">
        <v>20</v>
      </c>
      <c r="B380" s="10">
        <v>3</v>
      </c>
      <c r="C380" s="10">
        <v>379</v>
      </c>
      <c r="D380" s="4" t="s">
        <v>2170</v>
      </c>
      <c r="E380" s="4">
        <v>18032</v>
      </c>
      <c r="F380" s="4" t="s">
        <v>14</v>
      </c>
      <c r="G380" s="4" t="s">
        <v>14</v>
      </c>
      <c r="H380" s="264"/>
      <c r="I380" s="264"/>
      <c r="J380" s="128" t="s">
        <v>1797</v>
      </c>
      <c r="K380" s="129" t="s">
        <v>168</v>
      </c>
      <c r="L380" s="268">
        <v>27</v>
      </c>
      <c r="M380" s="74">
        <v>4</v>
      </c>
      <c r="N380" s="74" t="s">
        <v>837</v>
      </c>
      <c r="O380" s="74"/>
    </row>
    <row r="381" spans="1:15">
      <c r="A381" s="7">
        <v>20</v>
      </c>
      <c r="B381" s="10">
        <v>4</v>
      </c>
      <c r="C381" s="10">
        <v>380</v>
      </c>
      <c r="D381" s="4" t="s">
        <v>13</v>
      </c>
      <c r="E381" s="4">
        <v>21741</v>
      </c>
      <c r="F381" s="4" t="s">
        <v>129</v>
      </c>
      <c r="G381" s="4" t="s">
        <v>129</v>
      </c>
      <c r="H381" s="264" t="s">
        <v>3147</v>
      </c>
      <c r="I381" s="264"/>
      <c r="J381" s="128" t="s">
        <v>2982</v>
      </c>
      <c r="K381" s="129" t="s">
        <v>131</v>
      </c>
      <c r="L381" s="268">
        <v>24</v>
      </c>
      <c r="M381" s="74">
        <v>1</v>
      </c>
      <c r="N381" s="74"/>
      <c r="O381" s="74" t="s">
        <v>837</v>
      </c>
    </row>
    <row r="382" spans="1:15">
      <c r="A382" s="7">
        <v>20</v>
      </c>
      <c r="B382" s="10">
        <v>5</v>
      </c>
      <c r="C382" s="10">
        <v>381</v>
      </c>
      <c r="D382" s="4" t="s">
        <v>18</v>
      </c>
      <c r="E382" s="4">
        <v>10324</v>
      </c>
      <c r="F382" s="4" t="s">
        <v>555</v>
      </c>
      <c r="G382" s="4" t="s">
        <v>555</v>
      </c>
      <c r="H382" s="264" t="s">
        <v>3147</v>
      </c>
      <c r="I382" s="264"/>
      <c r="J382" s="128" t="s">
        <v>1</v>
      </c>
      <c r="K382" s="129" t="s">
        <v>53</v>
      </c>
      <c r="L382" s="268">
        <v>31</v>
      </c>
      <c r="M382" s="74">
        <v>7</v>
      </c>
      <c r="N382" s="74" t="s">
        <v>837</v>
      </c>
      <c r="O382" s="74"/>
    </row>
    <row r="383" spans="1:15">
      <c r="A383" s="7">
        <v>20</v>
      </c>
      <c r="B383" s="10">
        <v>6</v>
      </c>
      <c r="C383" s="10">
        <v>382</v>
      </c>
      <c r="D383" s="4" t="s">
        <v>609</v>
      </c>
      <c r="E383" s="4">
        <v>14739</v>
      </c>
      <c r="F383" s="4" t="s">
        <v>354</v>
      </c>
      <c r="G383" s="4" t="s">
        <v>354</v>
      </c>
      <c r="H383" s="264" t="s">
        <v>3147</v>
      </c>
      <c r="I383" s="264"/>
      <c r="J383" s="128" t="s">
        <v>219</v>
      </c>
      <c r="K383" s="129" t="s">
        <v>166</v>
      </c>
      <c r="L383" s="268">
        <v>28</v>
      </c>
      <c r="M383" s="74">
        <v>1</v>
      </c>
      <c r="N383" s="74"/>
      <c r="O383" s="74" t="s">
        <v>837</v>
      </c>
    </row>
    <row r="384" spans="1:15">
      <c r="A384" s="7">
        <v>20</v>
      </c>
      <c r="B384" s="10">
        <v>7</v>
      </c>
      <c r="C384" s="10">
        <v>383</v>
      </c>
      <c r="D384" s="4" t="s">
        <v>2177</v>
      </c>
      <c r="E384" s="4">
        <v>25379</v>
      </c>
      <c r="F384" s="4" t="s">
        <v>2177</v>
      </c>
      <c r="G384" s="4" t="s">
        <v>2177</v>
      </c>
      <c r="H384" s="264" t="s">
        <v>3147</v>
      </c>
      <c r="I384" s="264"/>
      <c r="J384" s="128" t="s">
        <v>1002</v>
      </c>
      <c r="K384" s="129" t="s">
        <v>3145</v>
      </c>
      <c r="L384" s="268">
        <v>26</v>
      </c>
      <c r="M384" s="74">
        <v>1</v>
      </c>
      <c r="N384" s="74"/>
      <c r="O384" s="74" t="s">
        <v>46</v>
      </c>
    </row>
    <row r="385" spans="1:15">
      <c r="A385" s="7">
        <v>20</v>
      </c>
      <c r="B385" s="10">
        <v>8</v>
      </c>
      <c r="C385" s="10">
        <v>384</v>
      </c>
      <c r="D385" s="4" t="s">
        <v>129</v>
      </c>
      <c r="E385" s="4">
        <v>19487</v>
      </c>
      <c r="F385" s="4" t="s">
        <v>567</v>
      </c>
      <c r="G385" s="4" t="s">
        <v>567</v>
      </c>
      <c r="H385" s="264" t="s">
        <v>3147</v>
      </c>
      <c r="I385" s="264"/>
      <c r="J385" s="128" t="s">
        <v>1275</v>
      </c>
      <c r="K385" s="129" t="s">
        <v>315</v>
      </c>
      <c r="L385" s="268">
        <v>26</v>
      </c>
      <c r="M385" s="74">
        <v>1</v>
      </c>
      <c r="N385" s="74"/>
      <c r="O385" s="74" t="s">
        <v>46</v>
      </c>
    </row>
    <row r="386" spans="1:15">
      <c r="A386" s="11">
        <v>20</v>
      </c>
      <c r="B386" s="12">
        <v>9</v>
      </c>
      <c r="C386" s="12">
        <v>385</v>
      </c>
      <c r="D386" s="13" t="s">
        <v>567</v>
      </c>
      <c r="E386" s="13">
        <v>10160</v>
      </c>
      <c r="F386" s="13" t="s">
        <v>16</v>
      </c>
      <c r="G386" s="13" t="s">
        <v>16</v>
      </c>
      <c r="H386" s="265"/>
      <c r="I386" s="265"/>
      <c r="J386" s="137" t="s">
        <v>948</v>
      </c>
      <c r="K386" s="138" t="s">
        <v>549</v>
      </c>
      <c r="L386" s="269">
        <v>31</v>
      </c>
      <c r="M386" s="78">
        <v>1</v>
      </c>
      <c r="N386" s="78"/>
      <c r="O386" s="78" t="s">
        <v>837</v>
      </c>
    </row>
    <row r="387" spans="1:15">
      <c r="A387" s="7">
        <v>21</v>
      </c>
      <c r="B387" s="10">
        <v>1</v>
      </c>
      <c r="C387" s="10">
        <v>386</v>
      </c>
      <c r="D387" s="4" t="s">
        <v>567</v>
      </c>
      <c r="E387" s="4">
        <v>11384</v>
      </c>
      <c r="F387" s="4" t="s">
        <v>15</v>
      </c>
      <c r="G387" s="4" t="s">
        <v>15</v>
      </c>
      <c r="H387" s="264"/>
      <c r="I387" s="264"/>
      <c r="J387" s="128" t="s">
        <v>828</v>
      </c>
      <c r="K387" s="129" t="s">
        <v>324</v>
      </c>
      <c r="L387" s="268">
        <v>32</v>
      </c>
      <c r="M387" s="74">
        <v>1</v>
      </c>
      <c r="N387" s="74"/>
      <c r="O387" s="74" t="s">
        <v>837</v>
      </c>
    </row>
    <row r="388" spans="1:15">
      <c r="A388" s="7">
        <v>21</v>
      </c>
      <c r="B388" s="10">
        <v>2</v>
      </c>
      <c r="C388" s="10">
        <v>387</v>
      </c>
      <c r="D388" s="4" t="s">
        <v>129</v>
      </c>
      <c r="E388" s="4">
        <v>20531</v>
      </c>
      <c r="F388" s="4" t="s">
        <v>609</v>
      </c>
      <c r="G388" s="4" t="s">
        <v>609</v>
      </c>
      <c r="H388" s="264" t="s">
        <v>3147</v>
      </c>
      <c r="I388" s="264"/>
      <c r="J388" s="128" t="s">
        <v>240</v>
      </c>
      <c r="K388" s="129" t="s">
        <v>2453</v>
      </c>
      <c r="L388" s="268">
        <v>26</v>
      </c>
      <c r="M388" s="74">
        <v>1</v>
      </c>
      <c r="N388" s="74"/>
      <c r="O388" s="74" t="s">
        <v>837</v>
      </c>
    </row>
    <row r="389" spans="1:15">
      <c r="A389" s="7">
        <v>21</v>
      </c>
      <c r="B389" s="10">
        <v>3</v>
      </c>
      <c r="C389" s="10">
        <v>388</v>
      </c>
      <c r="D389" s="4" t="s">
        <v>2177</v>
      </c>
      <c r="E389" s="4">
        <v>24400</v>
      </c>
      <c r="F389" s="4" t="s">
        <v>17</v>
      </c>
      <c r="G389" s="4" t="s">
        <v>17</v>
      </c>
      <c r="H389" s="264"/>
      <c r="I389" s="264"/>
      <c r="J389" s="128" t="s">
        <v>3037</v>
      </c>
      <c r="K389" s="129" t="s">
        <v>3038</v>
      </c>
      <c r="L389" s="268">
        <v>25</v>
      </c>
      <c r="M389" s="74">
        <v>4</v>
      </c>
      <c r="N389" s="74" t="s">
        <v>46</v>
      </c>
      <c r="O389" s="74"/>
    </row>
    <row r="390" spans="1:15">
      <c r="A390" s="7">
        <v>21</v>
      </c>
      <c r="B390" s="10">
        <v>4</v>
      </c>
      <c r="C390" s="10">
        <v>389</v>
      </c>
      <c r="D390" s="4" t="s">
        <v>609</v>
      </c>
      <c r="E390" s="4">
        <v>14375</v>
      </c>
      <c r="F390" s="4" t="s">
        <v>2170</v>
      </c>
      <c r="G390" s="4" t="s">
        <v>2170</v>
      </c>
      <c r="H390" s="264" t="s">
        <v>3147</v>
      </c>
      <c r="I390" s="264"/>
      <c r="J390" s="128" t="s">
        <v>307</v>
      </c>
      <c r="K390" s="129" t="s">
        <v>720</v>
      </c>
      <c r="L390" s="268">
        <v>30</v>
      </c>
      <c r="M390" s="74">
        <v>1</v>
      </c>
      <c r="N390" s="74"/>
      <c r="O390" s="74" t="s">
        <v>46</v>
      </c>
    </row>
    <row r="391" spans="1:15">
      <c r="A391" s="7">
        <v>21</v>
      </c>
      <c r="B391" s="10">
        <v>5</v>
      </c>
      <c r="C391" s="10">
        <v>390</v>
      </c>
      <c r="D391" s="4" t="s">
        <v>18</v>
      </c>
      <c r="E391" s="4">
        <v>13761</v>
      </c>
      <c r="F391" s="4" t="s">
        <v>276</v>
      </c>
      <c r="G391" s="4" t="s">
        <v>276</v>
      </c>
      <c r="H391" s="264" t="s">
        <v>3147</v>
      </c>
      <c r="I391" s="264"/>
      <c r="J391" s="128" t="s">
        <v>744</v>
      </c>
      <c r="K391" s="129" t="s">
        <v>545</v>
      </c>
      <c r="L391" s="268">
        <v>31</v>
      </c>
      <c r="M391" s="74">
        <v>1</v>
      </c>
      <c r="N391" s="74"/>
      <c r="O391" s="74" t="s">
        <v>837</v>
      </c>
    </row>
    <row r="392" spans="1:15">
      <c r="A392" s="7">
        <v>21</v>
      </c>
      <c r="B392" s="10">
        <v>6</v>
      </c>
      <c r="C392" s="10">
        <v>391</v>
      </c>
      <c r="D392" s="4" t="s">
        <v>13</v>
      </c>
      <c r="E392" s="4">
        <v>14874</v>
      </c>
      <c r="F392" s="4" t="s">
        <v>354</v>
      </c>
      <c r="G392" s="4" t="s">
        <v>354</v>
      </c>
      <c r="H392" s="264" t="s">
        <v>3147</v>
      </c>
      <c r="I392" s="264"/>
      <c r="J392" s="128" t="s">
        <v>2262</v>
      </c>
      <c r="K392" s="129" t="s">
        <v>72</v>
      </c>
      <c r="L392" s="268">
        <v>30</v>
      </c>
      <c r="M392" s="74">
        <v>1</v>
      </c>
      <c r="N392" s="74"/>
      <c r="O392" s="74" t="s">
        <v>46</v>
      </c>
    </row>
    <row r="393" spans="1:15">
      <c r="A393" s="7">
        <v>21</v>
      </c>
      <c r="B393" s="10">
        <v>7</v>
      </c>
      <c r="C393" s="10">
        <v>392</v>
      </c>
      <c r="D393" s="4" t="s">
        <v>2170</v>
      </c>
      <c r="E393" s="4">
        <v>12179</v>
      </c>
      <c r="F393" s="4" t="s">
        <v>2171</v>
      </c>
      <c r="G393" s="4" t="s">
        <v>29</v>
      </c>
      <c r="H393" s="264" t="s">
        <v>3147</v>
      </c>
      <c r="I393" s="264"/>
      <c r="J393" s="128" t="s">
        <v>632</v>
      </c>
      <c r="K393" s="129" t="s">
        <v>653</v>
      </c>
      <c r="L393" s="268">
        <v>29</v>
      </c>
      <c r="M393" s="74">
        <v>5</v>
      </c>
      <c r="N393" s="74" t="s">
        <v>837</v>
      </c>
      <c r="O393" s="74"/>
    </row>
    <row r="394" spans="1:15">
      <c r="A394" s="7">
        <v>21</v>
      </c>
      <c r="B394" s="10">
        <v>8</v>
      </c>
      <c r="C394" s="10">
        <v>393</v>
      </c>
      <c r="D394" s="4" t="s">
        <v>15</v>
      </c>
      <c r="E394" s="4">
        <v>22505</v>
      </c>
      <c r="F394" s="4" t="s">
        <v>45</v>
      </c>
      <c r="G394" s="4" t="s">
        <v>1121</v>
      </c>
      <c r="H394" s="264"/>
      <c r="I394" s="264"/>
      <c r="J394" s="128" t="s">
        <v>311</v>
      </c>
      <c r="K394" s="129" t="s">
        <v>3009</v>
      </c>
      <c r="L394" s="268">
        <v>23</v>
      </c>
      <c r="M394" s="74">
        <v>4</v>
      </c>
      <c r="N394" s="74" t="s">
        <v>837</v>
      </c>
      <c r="O394" s="74"/>
    </row>
    <row r="395" spans="1:15">
      <c r="A395" s="11">
        <v>21</v>
      </c>
      <c r="B395" s="12">
        <v>9</v>
      </c>
      <c r="C395" s="12">
        <v>394</v>
      </c>
      <c r="D395" s="13" t="s">
        <v>598</v>
      </c>
      <c r="E395" s="13">
        <v>21318</v>
      </c>
      <c r="F395" s="13" t="s">
        <v>345</v>
      </c>
      <c r="G395" s="13" t="s">
        <v>345</v>
      </c>
      <c r="H395" s="265" t="s">
        <v>3147</v>
      </c>
      <c r="I395" s="265"/>
      <c r="J395" s="137" t="s">
        <v>2321</v>
      </c>
      <c r="K395" s="138" t="s">
        <v>2467</v>
      </c>
      <c r="L395" s="269">
        <v>26</v>
      </c>
      <c r="M395" s="78">
        <v>1</v>
      </c>
      <c r="N395" s="78"/>
      <c r="O395" s="78" t="s">
        <v>837</v>
      </c>
    </row>
    <row r="396" spans="1:15">
      <c r="A396" s="7">
        <v>22</v>
      </c>
      <c r="B396" s="10">
        <v>1</v>
      </c>
      <c r="C396" s="10">
        <v>395</v>
      </c>
      <c r="D396" s="4" t="s">
        <v>598</v>
      </c>
      <c r="E396" s="4">
        <v>15653</v>
      </c>
      <c r="F396" s="4" t="s">
        <v>345</v>
      </c>
      <c r="G396" s="4" t="s">
        <v>345</v>
      </c>
      <c r="H396" s="264" t="s">
        <v>3147</v>
      </c>
      <c r="I396" s="264"/>
      <c r="J396" s="128" t="s">
        <v>601</v>
      </c>
      <c r="K396" s="129" t="s">
        <v>801</v>
      </c>
      <c r="L396" s="268">
        <v>27</v>
      </c>
      <c r="M396" s="74">
        <v>3</v>
      </c>
      <c r="N396" s="74" t="s">
        <v>46</v>
      </c>
      <c r="O396" s="74"/>
    </row>
    <row r="397" spans="1:15">
      <c r="A397" s="7">
        <v>22</v>
      </c>
      <c r="B397" s="10">
        <v>2</v>
      </c>
      <c r="C397" s="10">
        <v>396</v>
      </c>
      <c r="D397" s="4" t="s">
        <v>15</v>
      </c>
      <c r="E397" s="4">
        <v>16417</v>
      </c>
      <c r="F397" s="4" t="s">
        <v>1121</v>
      </c>
      <c r="G397" s="4" t="s">
        <v>1121</v>
      </c>
      <c r="H397" s="264" t="s">
        <v>3147</v>
      </c>
      <c r="I397" s="264"/>
      <c r="J397" s="128" t="s">
        <v>703</v>
      </c>
      <c r="K397" s="129" t="s">
        <v>132</v>
      </c>
      <c r="L397" s="268">
        <v>25</v>
      </c>
      <c r="M397" s="74">
        <v>5</v>
      </c>
      <c r="N397" s="74" t="s">
        <v>838</v>
      </c>
      <c r="O397" s="74"/>
    </row>
    <row r="398" spans="1:15">
      <c r="A398" s="7">
        <v>22</v>
      </c>
      <c r="B398" s="10">
        <v>3</v>
      </c>
      <c r="C398" s="10">
        <v>397</v>
      </c>
      <c r="D398" s="4" t="s">
        <v>2170</v>
      </c>
      <c r="E398" s="4">
        <v>3284</v>
      </c>
      <c r="F398" s="4" t="s">
        <v>2171</v>
      </c>
      <c r="G398" s="4" t="s">
        <v>29</v>
      </c>
      <c r="H398" s="264" t="s">
        <v>3147</v>
      </c>
      <c r="I398" s="264"/>
      <c r="J398" s="128" t="s">
        <v>615</v>
      </c>
      <c r="K398" s="129" t="s">
        <v>194</v>
      </c>
      <c r="L398" s="268">
        <v>38</v>
      </c>
      <c r="M398" s="74">
        <v>1</v>
      </c>
      <c r="N398" s="74"/>
      <c r="O398" s="74" t="s">
        <v>837</v>
      </c>
    </row>
    <row r="399" spans="1:15">
      <c r="A399" s="7">
        <v>22</v>
      </c>
      <c r="B399" s="10">
        <v>4</v>
      </c>
      <c r="C399" s="10">
        <v>398</v>
      </c>
      <c r="D399" s="4" t="s">
        <v>13</v>
      </c>
      <c r="E399" s="4">
        <v>15191</v>
      </c>
      <c r="F399" s="4" t="s">
        <v>354</v>
      </c>
      <c r="G399" s="4" t="s">
        <v>354</v>
      </c>
      <c r="H399" s="264" t="s">
        <v>3147</v>
      </c>
      <c r="I399" s="264"/>
      <c r="J399" s="128" t="s">
        <v>800</v>
      </c>
      <c r="K399" s="129" t="s">
        <v>559</v>
      </c>
      <c r="L399" s="268">
        <v>30</v>
      </c>
      <c r="M399" s="74">
        <v>7</v>
      </c>
      <c r="N399" s="74" t="s">
        <v>837</v>
      </c>
      <c r="O399" s="74"/>
    </row>
    <row r="400" spans="1:15">
      <c r="A400" s="7">
        <v>22</v>
      </c>
      <c r="B400" s="10">
        <v>5</v>
      </c>
      <c r="C400" s="10">
        <v>399</v>
      </c>
      <c r="D400" s="4" t="s">
        <v>18</v>
      </c>
      <c r="E400" s="4">
        <v>7593</v>
      </c>
      <c r="F400" s="4" t="s">
        <v>17</v>
      </c>
      <c r="G400" s="4" t="s">
        <v>17</v>
      </c>
      <c r="H400" s="264" t="s">
        <v>3147</v>
      </c>
      <c r="I400" s="264"/>
      <c r="J400" s="128" t="s">
        <v>513</v>
      </c>
      <c r="K400" s="129" t="s">
        <v>539</v>
      </c>
      <c r="L400" s="268">
        <v>31</v>
      </c>
      <c r="M400" s="74">
        <v>1</v>
      </c>
      <c r="N400" s="74"/>
      <c r="O400" s="74" t="s">
        <v>837</v>
      </c>
    </row>
    <row r="401" spans="1:15">
      <c r="A401" s="7">
        <v>22</v>
      </c>
      <c r="B401" s="10">
        <v>6</v>
      </c>
      <c r="C401" s="10">
        <v>400</v>
      </c>
      <c r="D401" s="4" t="s">
        <v>609</v>
      </c>
      <c r="E401" s="4">
        <v>19422</v>
      </c>
      <c r="F401" s="4" t="s">
        <v>246</v>
      </c>
      <c r="G401" s="4" t="s">
        <v>246</v>
      </c>
      <c r="H401" s="264" t="s">
        <v>3147</v>
      </c>
      <c r="I401" s="264"/>
      <c r="J401" s="128" t="s">
        <v>2890</v>
      </c>
      <c r="K401" s="129" t="s">
        <v>155</v>
      </c>
      <c r="L401" s="268">
        <v>27</v>
      </c>
      <c r="M401" s="74">
        <v>2</v>
      </c>
      <c r="N401" s="74" t="s">
        <v>837</v>
      </c>
      <c r="O401" s="74"/>
    </row>
    <row r="402" spans="1:15">
      <c r="A402" s="7">
        <v>22</v>
      </c>
      <c r="B402" s="10">
        <v>7</v>
      </c>
      <c r="C402" s="10">
        <v>401</v>
      </c>
      <c r="D402" s="4" t="s">
        <v>2177</v>
      </c>
      <c r="E402" s="4">
        <v>12147</v>
      </c>
      <c r="F402" s="4" t="s">
        <v>45</v>
      </c>
      <c r="G402" s="4" t="s">
        <v>1121</v>
      </c>
      <c r="H402" s="264"/>
      <c r="I402" s="264"/>
      <c r="J402" s="128" t="s">
        <v>685</v>
      </c>
      <c r="K402" s="129" t="s">
        <v>220</v>
      </c>
      <c r="L402" s="268">
        <v>32</v>
      </c>
      <c r="M402" s="74">
        <v>6</v>
      </c>
      <c r="N402" s="74" t="s">
        <v>837</v>
      </c>
      <c r="O402" s="74"/>
    </row>
    <row r="403" spans="1:15">
      <c r="A403" s="7">
        <v>22</v>
      </c>
      <c r="B403" s="10">
        <v>8</v>
      </c>
      <c r="C403" s="10">
        <v>402</v>
      </c>
      <c r="D403" s="4" t="s">
        <v>129</v>
      </c>
      <c r="E403" s="4">
        <v>13763</v>
      </c>
      <c r="F403" s="4" t="s">
        <v>2177</v>
      </c>
      <c r="G403" s="4" t="s">
        <v>2177</v>
      </c>
      <c r="H403" s="264" t="s">
        <v>3147</v>
      </c>
      <c r="I403" s="264"/>
      <c r="J403" s="128" t="s">
        <v>848</v>
      </c>
      <c r="K403" s="129" t="s">
        <v>801</v>
      </c>
      <c r="L403" s="268">
        <v>30</v>
      </c>
      <c r="M403" s="74">
        <v>1</v>
      </c>
      <c r="N403" s="74"/>
      <c r="O403" s="74" t="s">
        <v>837</v>
      </c>
    </row>
    <row r="404" spans="1:15">
      <c r="A404" s="11">
        <v>22</v>
      </c>
      <c r="B404" s="12">
        <v>9</v>
      </c>
      <c r="C404" s="12">
        <v>403</v>
      </c>
      <c r="D404" s="13" t="s">
        <v>567</v>
      </c>
      <c r="E404" s="13">
        <v>16530</v>
      </c>
      <c r="F404" s="13" t="s">
        <v>614</v>
      </c>
      <c r="G404" s="13" t="s">
        <v>614</v>
      </c>
      <c r="H404" s="265" t="s">
        <v>3147</v>
      </c>
      <c r="I404" s="265"/>
      <c r="J404" s="137" t="s">
        <v>1046</v>
      </c>
      <c r="K404" s="138" t="s">
        <v>254</v>
      </c>
      <c r="L404" s="269">
        <v>27</v>
      </c>
      <c r="M404" s="78">
        <v>8</v>
      </c>
      <c r="N404" s="78" t="s">
        <v>837</v>
      </c>
      <c r="O404" s="78"/>
    </row>
    <row r="405" spans="1:15">
      <c r="A405" s="7">
        <v>23</v>
      </c>
      <c r="B405" s="10">
        <v>1</v>
      </c>
      <c r="C405" s="10">
        <v>404</v>
      </c>
      <c r="D405" s="4" t="s">
        <v>567</v>
      </c>
      <c r="E405" s="4">
        <v>25353</v>
      </c>
      <c r="F405" s="4" t="s">
        <v>18</v>
      </c>
      <c r="G405" s="4" t="s">
        <v>18</v>
      </c>
      <c r="H405" s="264"/>
      <c r="I405" s="264"/>
      <c r="J405" s="128" t="s">
        <v>3056</v>
      </c>
      <c r="K405" s="129" t="s">
        <v>596</v>
      </c>
      <c r="L405" s="268">
        <v>26</v>
      </c>
      <c r="M405" s="74">
        <v>4</v>
      </c>
      <c r="N405" s="74" t="s">
        <v>837</v>
      </c>
      <c r="O405" s="74"/>
    </row>
    <row r="406" spans="1:15">
      <c r="A406" s="7">
        <v>23</v>
      </c>
      <c r="B406" s="10">
        <v>2</v>
      </c>
      <c r="C406" s="10">
        <v>405</v>
      </c>
      <c r="D406" s="4" t="s">
        <v>129</v>
      </c>
      <c r="E406" s="4">
        <v>18353</v>
      </c>
      <c r="F406" s="4" t="s">
        <v>239</v>
      </c>
      <c r="G406" s="4" t="s">
        <v>239</v>
      </c>
      <c r="H406" s="264"/>
      <c r="I406" s="264"/>
      <c r="J406" s="128" t="s">
        <v>282</v>
      </c>
      <c r="K406" s="129" t="s">
        <v>1651</v>
      </c>
      <c r="L406" s="268">
        <v>25</v>
      </c>
      <c r="M406" s="74">
        <v>9</v>
      </c>
      <c r="N406" s="74" t="s">
        <v>837</v>
      </c>
      <c r="O406" s="74"/>
    </row>
    <row r="407" spans="1:15">
      <c r="A407" s="7">
        <v>23</v>
      </c>
      <c r="B407" s="10">
        <v>3</v>
      </c>
      <c r="C407" s="10">
        <v>406</v>
      </c>
      <c r="D407" s="4" t="s">
        <v>609</v>
      </c>
      <c r="E407" s="4">
        <v>5913</v>
      </c>
      <c r="F407" s="4" t="s">
        <v>164</v>
      </c>
      <c r="G407" s="4" t="s">
        <v>164</v>
      </c>
      <c r="H407" s="264" t="s">
        <v>3147</v>
      </c>
      <c r="I407" s="264"/>
      <c r="J407" s="128" t="s">
        <v>528</v>
      </c>
      <c r="K407" s="129" t="s">
        <v>718</v>
      </c>
      <c r="L407" s="268">
        <v>31</v>
      </c>
      <c r="M407" s="74">
        <v>4</v>
      </c>
      <c r="N407" s="74" t="s">
        <v>838</v>
      </c>
      <c r="O407" s="74"/>
    </row>
    <row r="408" spans="1:15">
      <c r="A408" s="7">
        <v>23</v>
      </c>
      <c r="B408" s="10">
        <v>4</v>
      </c>
      <c r="C408" s="10">
        <v>407</v>
      </c>
      <c r="D408" s="4" t="s">
        <v>18</v>
      </c>
      <c r="E408" s="4">
        <v>13807</v>
      </c>
      <c r="F408" s="4" t="s">
        <v>14</v>
      </c>
      <c r="G408" s="4" t="s">
        <v>14</v>
      </c>
      <c r="H408" s="264" t="s">
        <v>3147</v>
      </c>
      <c r="I408" s="264"/>
      <c r="J408" s="128" t="s">
        <v>750</v>
      </c>
      <c r="K408" s="129" t="s">
        <v>105</v>
      </c>
      <c r="L408" s="268">
        <v>31</v>
      </c>
      <c r="M408" s="74">
        <v>2</v>
      </c>
      <c r="N408" s="74" t="s">
        <v>837</v>
      </c>
      <c r="O408" s="74"/>
    </row>
    <row r="409" spans="1:15">
      <c r="A409" s="7">
        <v>23</v>
      </c>
      <c r="B409" s="10">
        <v>5</v>
      </c>
      <c r="C409" s="10">
        <v>408</v>
      </c>
      <c r="D409" s="4" t="s">
        <v>2170</v>
      </c>
      <c r="E409" s="4">
        <v>19457</v>
      </c>
      <c r="F409" s="4" t="s">
        <v>239</v>
      </c>
      <c r="G409" s="4" t="s">
        <v>239</v>
      </c>
      <c r="H409" s="264" t="s">
        <v>3147</v>
      </c>
      <c r="I409" s="264"/>
      <c r="J409" s="128" t="s">
        <v>528</v>
      </c>
      <c r="K409" s="129" t="s">
        <v>577</v>
      </c>
      <c r="L409" s="268">
        <v>27</v>
      </c>
      <c r="M409" s="74">
        <v>1</v>
      </c>
      <c r="N409" s="74"/>
      <c r="O409" s="74" t="s">
        <v>837</v>
      </c>
    </row>
    <row r="410" spans="1:15">
      <c r="A410" s="7">
        <v>23</v>
      </c>
      <c r="B410" s="10">
        <v>6</v>
      </c>
      <c r="C410" s="10">
        <v>409</v>
      </c>
      <c r="D410" s="4" t="s">
        <v>15</v>
      </c>
      <c r="E410" s="4">
        <v>15082</v>
      </c>
      <c r="F410" s="4" t="s">
        <v>164</v>
      </c>
      <c r="G410" s="4" t="s">
        <v>164</v>
      </c>
      <c r="H410" s="264" t="s">
        <v>3147</v>
      </c>
      <c r="I410" s="264"/>
      <c r="J410" s="128" t="s">
        <v>1000</v>
      </c>
      <c r="K410" s="129" t="s">
        <v>613</v>
      </c>
      <c r="L410" s="268">
        <v>30</v>
      </c>
      <c r="M410" s="74">
        <v>8</v>
      </c>
      <c r="N410" s="74" t="s">
        <v>837</v>
      </c>
      <c r="O410" s="74"/>
    </row>
    <row r="411" spans="1:15">
      <c r="A411" s="11">
        <v>23</v>
      </c>
      <c r="B411" s="12">
        <v>7</v>
      </c>
      <c r="C411" s="12">
        <v>410</v>
      </c>
      <c r="D411" s="13" t="s">
        <v>598</v>
      </c>
      <c r="E411" s="13">
        <v>17735</v>
      </c>
      <c r="F411" s="13" t="s">
        <v>239</v>
      </c>
      <c r="G411" s="13" t="s">
        <v>239</v>
      </c>
      <c r="H411" s="265" t="s">
        <v>3147</v>
      </c>
      <c r="I411" s="265"/>
      <c r="J411" s="137" t="s">
        <v>945</v>
      </c>
      <c r="K411" s="138" t="s">
        <v>571</v>
      </c>
      <c r="L411" s="269">
        <v>27</v>
      </c>
      <c r="M411" s="78">
        <v>1</v>
      </c>
      <c r="N411" s="78"/>
      <c r="O411" s="78" t="s">
        <v>46</v>
      </c>
    </row>
    <row r="412" spans="1:15">
      <c r="A412" s="7">
        <v>24</v>
      </c>
      <c r="B412" s="10">
        <v>1</v>
      </c>
      <c r="C412" s="10">
        <v>411</v>
      </c>
      <c r="D412" s="4" t="s">
        <v>598</v>
      </c>
      <c r="E412" s="4">
        <v>18333</v>
      </c>
      <c r="F412" s="4" t="s">
        <v>2177</v>
      </c>
      <c r="G412" s="4" t="s">
        <v>2177</v>
      </c>
      <c r="H412" s="264" t="s">
        <v>3147</v>
      </c>
      <c r="I412" s="264"/>
      <c r="J412" s="128" t="s">
        <v>608</v>
      </c>
      <c r="K412" s="129" t="s">
        <v>277</v>
      </c>
      <c r="L412" s="268">
        <v>28</v>
      </c>
      <c r="M412" s="74">
        <v>1</v>
      </c>
      <c r="N412" s="74"/>
      <c r="O412" s="74" t="s">
        <v>46</v>
      </c>
    </row>
    <row r="413" spans="1:15">
      <c r="A413" s="7">
        <v>24</v>
      </c>
      <c r="B413" s="10">
        <v>2</v>
      </c>
      <c r="C413" s="10">
        <v>412</v>
      </c>
      <c r="D413" s="4" t="s">
        <v>15</v>
      </c>
      <c r="E413" s="4">
        <v>21205</v>
      </c>
      <c r="F413" s="4" t="s">
        <v>13</v>
      </c>
      <c r="G413" s="4" t="s">
        <v>13</v>
      </c>
      <c r="H413" s="264" t="s">
        <v>3147</v>
      </c>
      <c r="I413" s="264"/>
      <c r="J413" s="128" t="s">
        <v>1642</v>
      </c>
      <c r="K413" s="129" t="s">
        <v>986</v>
      </c>
      <c r="L413" s="268">
        <v>27</v>
      </c>
      <c r="M413" s="74">
        <v>1</v>
      </c>
      <c r="N413" s="74"/>
      <c r="O413" s="74" t="s">
        <v>837</v>
      </c>
    </row>
    <row r="414" spans="1:15">
      <c r="A414" s="7">
        <v>24</v>
      </c>
      <c r="B414" s="10">
        <v>3</v>
      </c>
      <c r="C414" s="10">
        <v>413</v>
      </c>
      <c r="D414" s="4" t="s">
        <v>2170</v>
      </c>
      <c r="E414" s="4">
        <v>16929</v>
      </c>
      <c r="F414" s="4" t="s">
        <v>18</v>
      </c>
      <c r="G414" s="4" t="s">
        <v>18</v>
      </c>
      <c r="H414" s="264" t="s">
        <v>3147</v>
      </c>
      <c r="I414" s="264"/>
      <c r="J414" s="128" t="s">
        <v>876</v>
      </c>
      <c r="K414" s="129" t="s">
        <v>877</v>
      </c>
      <c r="L414" s="268">
        <v>26</v>
      </c>
      <c r="M414" s="74">
        <v>1</v>
      </c>
      <c r="N414" s="74"/>
      <c r="O414" s="74" t="s">
        <v>837</v>
      </c>
    </row>
    <row r="415" spans="1:15">
      <c r="A415" s="7">
        <v>24</v>
      </c>
      <c r="B415" s="10">
        <v>4</v>
      </c>
      <c r="C415" s="10">
        <v>414</v>
      </c>
      <c r="D415" s="4" t="s">
        <v>18</v>
      </c>
      <c r="E415" s="4">
        <v>15117</v>
      </c>
      <c r="F415" s="4" t="s">
        <v>2170</v>
      </c>
      <c r="G415" s="4" t="s">
        <v>2170</v>
      </c>
      <c r="H415" s="264" t="s">
        <v>3147</v>
      </c>
      <c r="I415" s="264"/>
      <c r="J415" s="128" t="s">
        <v>687</v>
      </c>
      <c r="K415" s="129" t="s">
        <v>163</v>
      </c>
      <c r="L415" s="268">
        <v>30</v>
      </c>
      <c r="M415" s="74">
        <v>3</v>
      </c>
      <c r="N415" s="74" t="s">
        <v>837</v>
      </c>
      <c r="O415" s="74"/>
    </row>
    <row r="416" spans="1:15">
      <c r="A416" s="7">
        <v>24</v>
      </c>
      <c r="B416" s="10">
        <v>5</v>
      </c>
      <c r="C416" s="10">
        <v>415</v>
      </c>
      <c r="D416" s="4" t="s">
        <v>609</v>
      </c>
      <c r="E416" s="4">
        <v>21614</v>
      </c>
      <c r="F416" s="4" t="s">
        <v>2170</v>
      </c>
      <c r="G416" s="4" t="s">
        <v>2170</v>
      </c>
      <c r="H416" s="264" t="s">
        <v>3147</v>
      </c>
      <c r="I416" s="264"/>
      <c r="J416" s="128" t="s">
        <v>2484</v>
      </c>
      <c r="K416" s="129" t="s">
        <v>547</v>
      </c>
      <c r="L416" s="268">
        <v>25</v>
      </c>
      <c r="M416" s="74">
        <v>9</v>
      </c>
      <c r="N416" s="74" t="s">
        <v>46</v>
      </c>
      <c r="O416" s="74"/>
    </row>
    <row r="417" spans="1:15">
      <c r="A417" s="7">
        <v>24</v>
      </c>
      <c r="B417" s="10">
        <v>6</v>
      </c>
      <c r="C417" s="10">
        <v>416</v>
      </c>
      <c r="D417" s="4" t="s">
        <v>129</v>
      </c>
      <c r="E417" s="4">
        <v>19844</v>
      </c>
      <c r="F417" s="4" t="s">
        <v>598</v>
      </c>
      <c r="G417" s="4" t="s">
        <v>598</v>
      </c>
      <c r="H417" s="264" t="s">
        <v>3147</v>
      </c>
      <c r="I417" s="264"/>
      <c r="J417" s="128" t="s">
        <v>1308</v>
      </c>
      <c r="K417" s="129" t="s">
        <v>0</v>
      </c>
      <c r="L417" s="268">
        <v>25</v>
      </c>
      <c r="M417" s="74">
        <v>4</v>
      </c>
      <c r="N417" s="74" t="s">
        <v>838</v>
      </c>
      <c r="O417" s="74"/>
    </row>
    <row r="418" spans="1:15">
      <c r="A418" s="11">
        <v>24</v>
      </c>
      <c r="B418" s="12">
        <v>7</v>
      </c>
      <c r="C418" s="12">
        <v>417</v>
      </c>
      <c r="D418" s="13" t="s">
        <v>567</v>
      </c>
      <c r="E418" s="13">
        <v>13499</v>
      </c>
      <c r="F418" s="13" t="s">
        <v>598</v>
      </c>
      <c r="G418" s="13" t="s">
        <v>598</v>
      </c>
      <c r="H418" s="265"/>
      <c r="I418" s="265"/>
      <c r="J418" s="137" t="s">
        <v>159</v>
      </c>
      <c r="K418" s="138" t="s">
        <v>248</v>
      </c>
      <c r="L418" s="269">
        <v>31</v>
      </c>
      <c r="M418" s="78">
        <v>2</v>
      </c>
      <c r="N418" s="78" t="s">
        <v>837</v>
      </c>
      <c r="O418" s="78"/>
    </row>
    <row r="419" spans="1:15">
      <c r="A419" s="99">
        <v>25</v>
      </c>
      <c r="B419" s="100">
        <v>1</v>
      </c>
      <c r="C419" s="100">
        <v>418</v>
      </c>
      <c r="D419" s="49" t="s">
        <v>129</v>
      </c>
      <c r="E419" s="49">
        <v>19864</v>
      </c>
      <c r="F419" s="49" t="s">
        <v>2171</v>
      </c>
      <c r="G419" s="49" t="s">
        <v>29</v>
      </c>
      <c r="H419" s="266" t="s">
        <v>3147</v>
      </c>
      <c r="I419" s="266"/>
      <c r="J419" s="272" t="s">
        <v>181</v>
      </c>
      <c r="K419" s="273" t="s">
        <v>805</v>
      </c>
      <c r="L419" s="270">
        <v>26</v>
      </c>
      <c r="M419" s="205">
        <v>2</v>
      </c>
      <c r="N419" s="205" t="s">
        <v>837</v>
      </c>
      <c r="O419" s="205"/>
    </row>
    <row r="420" spans="1:15">
      <c r="A420" s="11">
        <v>25</v>
      </c>
      <c r="B420" s="12">
        <v>2</v>
      </c>
      <c r="C420" s="12">
        <v>419</v>
      </c>
      <c r="D420" s="13" t="s">
        <v>609</v>
      </c>
      <c r="E420" s="13">
        <v>16258</v>
      </c>
      <c r="F420" s="13" t="s">
        <v>164</v>
      </c>
      <c r="G420" s="13" t="s">
        <v>164</v>
      </c>
      <c r="H420" s="265" t="s">
        <v>3147</v>
      </c>
      <c r="I420" s="265"/>
      <c r="J420" s="137" t="s">
        <v>1109</v>
      </c>
      <c r="K420" s="138" t="s">
        <v>216</v>
      </c>
      <c r="L420" s="269">
        <v>28</v>
      </c>
      <c r="M420" s="78">
        <v>1</v>
      </c>
      <c r="N420" s="78"/>
      <c r="O420" s="78" t="s">
        <v>46</v>
      </c>
    </row>
    <row r="421" spans="1:15">
      <c r="A421" s="274">
        <v>26</v>
      </c>
      <c r="B421" s="274">
        <v>1</v>
      </c>
      <c r="C421" s="49">
        <v>420</v>
      </c>
      <c r="D421" s="49" t="s">
        <v>609</v>
      </c>
      <c r="E421" s="49">
        <v>17490</v>
      </c>
      <c r="F421" s="49" t="s">
        <v>276</v>
      </c>
      <c r="G421" s="49" t="s">
        <v>276</v>
      </c>
      <c r="H421" s="48" t="s">
        <v>3147</v>
      </c>
      <c r="I421" s="48"/>
      <c r="J421" s="49" t="s">
        <v>182</v>
      </c>
      <c r="K421" s="49" t="s">
        <v>1241</v>
      </c>
      <c r="L421" s="48">
        <v>25</v>
      </c>
      <c r="M421" s="48">
        <v>1</v>
      </c>
      <c r="N421" s="48"/>
      <c r="O421" s="48" t="s">
        <v>46</v>
      </c>
    </row>
    <row r="422" spans="1:15">
      <c r="A422" s="275">
        <v>26</v>
      </c>
      <c r="B422" s="275">
        <v>2</v>
      </c>
      <c r="C422" s="13">
        <v>421</v>
      </c>
      <c r="D422" s="13" t="s">
        <v>129</v>
      </c>
      <c r="E422" s="13">
        <v>26285</v>
      </c>
      <c r="F422" s="13" t="s">
        <v>45</v>
      </c>
      <c r="G422" s="13" t="s">
        <v>1121</v>
      </c>
      <c r="H422" s="14" t="s">
        <v>3147</v>
      </c>
      <c r="I422" s="14"/>
      <c r="J422" s="13" t="s">
        <v>2217</v>
      </c>
      <c r="K422" s="13" t="s">
        <v>324</v>
      </c>
      <c r="L422" s="14">
        <v>24</v>
      </c>
      <c r="M422" s="14">
        <v>1</v>
      </c>
      <c r="N422" s="14"/>
      <c r="O422" s="14" t="s">
        <v>46</v>
      </c>
    </row>
  </sheetData>
  <pageMargins left="0.7" right="0.7" top="0.75" bottom="0.75" header="0.3" footer="0.3"/>
  <pageSetup orientation="portrait" horizontalDpi="0" verticalDpi="0"/>
  <ignoredErrors>
    <ignoredError sqref="I1"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A61-8BD6-404B-A804-CAFCE45DF723}">
  <sheetPr>
    <pageSetUpPr fitToPage="1"/>
  </sheetPr>
  <dimension ref="A1:U381"/>
  <sheetViews>
    <sheetView zoomScaleNormal="100" workbookViewId="0">
      <pane ySplit="1" topLeftCell="A2" activePane="bottomLeft" state="frozen"/>
      <selection pane="bottomLeft" activeCell="V380" sqref="V380"/>
    </sheetView>
  </sheetViews>
  <sheetFormatPr baseColWidth="10" defaultColWidth="10.83203125" defaultRowHeight="15"/>
  <cols>
    <col min="1" max="1" width="5.6640625" style="6" customWidth="1"/>
    <col min="2" max="3" width="5.1640625" style="6" customWidth="1"/>
    <col min="4" max="4" width="10.83203125" style="4" customWidth="1"/>
    <col min="5" max="5" width="11.6640625" style="4" customWidth="1"/>
    <col min="6" max="7" width="6.1640625" style="4" customWidth="1"/>
    <col min="8" max="8" width="5.5" style="4" customWidth="1"/>
    <col min="9" max="9" width="20.83203125" style="4" customWidth="1"/>
    <col min="10" max="10" width="23.83203125" style="4" customWidth="1"/>
    <col min="11" max="11" width="5" style="5" customWidth="1"/>
    <col min="12" max="12" width="4.6640625" style="5" customWidth="1"/>
    <col min="13" max="14" width="3.6640625" style="5" customWidth="1"/>
    <col min="15" max="15" width="4.6640625" style="3" customWidth="1"/>
    <col min="16" max="17" width="10.83203125" style="3"/>
    <col min="18" max="18" width="8.83203125" style="18" customWidth="1"/>
    <col min="19" max="19" width="5.33203125" style="53" customWidth="1"/>
    <col min="20" max="20" width="4.33203125" style="5" customWidth="1"/>
    <col min="21" max="21" width="4" style="5" customWidth="1"/>
    <col min="22" max="16384" width="10.83203125" style="3"/>
  </cols>
  <sheetData>
    <row r="1" spans="1:14" ht="34" customHeight="1" thickBot="1">
      <c r="A1" s="20" t="s">
        <v>1356</v>
      </c>
      <c r="B1" s="20" t="s">
        <v>1355</v>
      </c>
      <c r="C1" s="20" t="s">
        <v>1357</v>
      </c>
      <c r="D1" s="158" t="s">
        <v>2034</v>
      </c>
      <c r="E1" s="22" t="s">
        <v>2165</v>
      </c>
      <c r="F1" s="157" t="s">
        <v>1961</v>
      </c>
      <c r="G1" s="157" t="s">
        <v>1960</v>
      </c>
      <c r="H1" s="22" t="s">
        <v>1557</v>
      </c>
      <c r="I1" s="22" t="s">
        <v>92</v>
      </c>
      <c r="J1" s="22" t="s">
        <v>93</v>
      </c>
      <c r="K1" s="21" t="s">
        <v>228</v>
      </c>
      <c r="L1" s="21" t="s">
        <v>94</v>
      </c>
      <c r="M1" s="21" t="s">
        <v>2545</v>
      </c>
      <c r="N1" s="21" t="s">
        <v>2546</v>
      </c>
    </row>
    <row r="2" spans="1:14">
      <c r="A2" s="7">
        <v>1</v>
      </c>
      <c r="B2" s="10">
        <v>1</v>
      </c>
      <c r="C2" s="10">
        <v>1</v>
      </c>
      <c r="D2" s="4" t="s">
        <v>29</v>
      </c>
      <c r="E2" s="4">
        <v>23667</v>
      </c>
      <c r="F2" s="4" t="s">
        <v>2178</v>
      </c>
      <c r="G2" s="4">
        <v>1</v>
      </c>
      <c r="H2" s="4">
        <v>1</v>
      </c>
      <c r="I2" s="4" t="s">
        <v>632</v>
      </c>
      <c r="J2" s="4" t="s">
        <v>1133</v>
      </c>
      <c r="K2" s="53">
        <v>20</v>
      </c>
      <c r="L2" s="5">
        <v>6</v>
      </c>
      <c r="M2" s="5" t="s">
        <v>838</v>
      </c>
    </row>
    <row r="3" spans="1:14">
      <c r="A3" s="7">
        <v>1</v>
      </c>
      <c r="B3" s="10">
        <v>2</v>
      </c>
      <c r="C3" s="10">
        <v>2</v>
      </c>
      <c r="D3" s="4" t="s">
        <v>438</v>
      </c>
      <c r="E3" s="4">
        <v>26410</v>
      </c>
      <c r="F3" s="4" t="s">
        <v>470</v>
      </c>
      <c r="G3" s="4">
        <v>1</v>
      </c>
      <c r="H3" s="4">
        <v>1</v>
      </c>
      <c r="I3" s="4" t="s">
        <v>2527</v>
      </c>
      <c r="J3" s="4" t="s">
        <v>2528</v>
      </c>
      <c r="K3" s="53">
        <v>23</v>
      </c>
      <c r="L3" s="5">
        <v>1</v>
      </c>
      <c r="N3" s="5" t="s">
        <v>837</v>
      </c>
    </row>
    <row r="4" spans="1:14">
      <c r="A4" s="7">
        <v>1</v>
      </c>
      <c r="B4" s="10">
        <v>3</v>
      </c>
      <c r="C4" s="10">
        <v>3</v>
      </c>
      <c r="D4" s="4" t="s">
        <v>563</v>
      </c>
      <c r="E4" s="4">
        <v>21523</v>
      </c>
      <c r="F4" s="4" t="s">
        <v>188</v>
      </c>
      <c r="G4" s="4">
        <v>1</v>
      </c>
      <c r="H4" s="4">
        <v>1</v>
      </c>
      <c r="I4" s="4" t="s">
        <v>2473</v>
      </c>
      <c r="J4" s="4" t="s">
        <v>616</v>
      </c>
      <c r="K4" s="53">
        <v>24</v>
      </c>
      <c r="L4" s="5">
        <v>4</v>
      </c>
      <c r="M4" s="5" t="s">
        <v>837</v>
      </c>
    </row>
    <row r="5" spans="1:14">
      <c r="A5" s="7">
        <v>1</v>
      </c>
      <c r="B5" s="10">
        <v>4</v>
      </c>
      <c r="C5" s="10">
        <v>4</v>
      </c>
      <c r="D5" s="4" t="s">
        <v>17</v>
      </c>
      <c r="E5" s="4">
        <v>16137</v>
      </c>
      <c r="F5" s="4" t="s">
        <v>164</v>
      </c>
      <c r="G5" s="4">
        <v>1</v>
      </c>
      <c r="H5" s="4">
        <v>1</v>
      </c>
      <c r="I5" s="4" t="s">
        <v>888</v>
      </c>
      <c r="J5" s="4" t="s">
        <v>597</v>
      </c>
      <c r="K5" s="53">
        <v>28</v>
      </c>
      <c r="L5" s="5">
        <v>1</v>
      </c>
      <c r="N5" s="5" t="s">
        <v>46</v>
      </c>
    </row>
    <row r="6" spans="1:14">
      <c r="A6" s="7">
        <v>1</v>
      </c>
      <c r="B6" s="10">
        <v>5</v>
      </c>
      <c r="C6" s="10">
        <v>5</v>
      </c>
      <c r="D6" s="4" t="s">
        <v>16</v>
      </c>
      <c r="E6" s="4">
        <v>23735</v>
      </c>
      <c r="F6" s="4" t="s">
        <v>614</v>
      </c>
      <c r="G6" s="4">
        <v>1</v>
      </c>
      <c r="H6" s="4">
        <v>1</v>
      </c>
      <c r="I6" s="4" t="s">
        <v>528</v>
      </c>
      <c r="J6" s="4" t="s">
        <v>589</v>
      </c>
      <c r="K6" s="53">
        <v>24</v>
      </c>
      <c r="L6" s="5">
        <v>1</v>
      </c>
      <c r="N6" s="5" t="s">
        <v>837</v>
      </c>
    </row>
    <row r="7" spans="1:14">
      <c r="A7" s="7">
        <v>1</v>
      </c>
      <c r="B7" s="10">
        <v>6</v>
      </c>
      <c r="C7" s="10">
        <v>6</v>
      </c>
      <c r="D7" s="4" t="s">
        <v>609</v>
      </c>
      <c r="E7" s="4">
        <v>17282</v>
      </c>
      <c r="F7" s="4" t="s">
        <v>164</v>
      </c>
      <c r="G7" s="4">
        <v>1</v>
      </c>
      <c r="H7" s="4">
        <v>1</v>
      </c>
      <c r="I7" s="4" t="s">
        <v>2307</v>
      </c>
      <c r="J7" s="4" t="s">
        <v>596</v>
      </c>
      <c r="K7" s="53">
        <v>25</v>
      </c>
      <c r="L7" s="5">
        <v>1</v>
      </c>
      <c r="N7" s="5" t="s">
        <v>837</v>
      </c>
    </row>
    <row r="8" spans="1:14">
      <c r="A8" s="7">
        <v>1</v>
      </c>
      <c r="B8" s="10">
        <v>7</v>
      </c>
      <c r="C8" s="10">
        <v>7</v>
      </c>
      <c r="D8" s="4" t="s">
        <v>480</v>
      </c>
      <c r="E8" s="4">
        <v>17277</v>
      </c>
      <c r="F8" s="4" t="s">
        <v>13</v>
      </c>
      <c r="G8" s="4">
        <v>1</v>
      </c>
      <c r="H8" s="4">
        <v>1</v>
      </c>
      <c r="I8" s="4" t="s">
        <v>295</v>
      </c>
      <c r="J8" s="4" t="s">
        <v>1145</v>
      </c>
      <c r="K8" s="53">
        <v>25</v>
      </c>
      <c r="L8" s="5">
        <v>1</v>
      </c>
      <c r="N8" s="5" t="s">
        <v>46</v>
      </c>
    </row>
    <row r="9" spans="1:14">
      <c r="A9" s="7">
        <v>1</v>
      </c>
      <c r="B9" s="10">
        <v>8</v>
      </c>
      <c r="C9" s="10">
        <v>8</v>
      </c>
      <c r="D9" s="4" t="s">
        <v>18</v>
      </c>
      <c r="E9" s="4">
        <v>15454</v>
      </c>
      <c r="F9" s="4" t="s">
        <v>609</v>
      </c>
      <c r="G9" s="4">
        <v>1</v>
      </c>
      <c r="H9" s="4">
        <v>1</v>
      </c>
      <c r="I9" s="4" t="s">
        <v>1061</v>
      </c>
      <c r="J9" s="4" t="s">
        <v>220</v>
      </c>
      <c r="K9" s="53">
        <v>28</v>
      </c>
      <c r="L9" s="5">
        <v>1</v>
      </c>
      <c r="N9" s="5" t="s">
        <v>837</v>
      </c>
    </row>
    <row r="10" spans="1:14">
      <c r="A10" s="7">
        <v>1</v>
      </c>
      <c r="B10" s="10">
        <v>9</v>
      </c>
      <c r="C10" s="10">
        <v>9</v>
      </c>
      <c r="D10" s="4" t="s">
        <v>598</v>
      </c>
      <c r="E10" s="4">
        <v>19569</v>
      </c>
      <c r="F10" s="4" t="s">
        <v>438</v>
      </c>
      <c r="G10" s="4">
        <v>1</v>
      </c>
      <c r="H10" s="4">
        <v>1</v>
      </c>
      <c r="I10" s="4" t="s">
        <v>1309</v>
      </c>
      <c r="J10" s="4" t="s">
        <v>617</v>
      </c>
      <c r="K10" s="53">
        <v>26</v>
      </c>
      <c r="L10" s="5">
        <v>1</v>
      </c>
      <c r="N10" s="5" t="s">
        <v>837</v>
      </c>
    </row>
    <row r="11" spans="1:14">
      <c r="A11" s="7">
        <v>1</v>
      </c>
      <c r="B11" s="10">
        <v>10</v>
      </c>
      <c r="C11" s="10">
        <v>10</v>
      </c>
      <c r="D11" s="4" t="s">
        <v>276</v>
      </c>
      <c r="E11" s="4">
        <v>22264</v>
      </c>
      <c r="F11" s="4" t="s">
        <v>2178</v>
      </c>
      <c r="G11" s="4">
        <v>1</v>
      </c>
      <c r="I11" s="4" t="s">
        <v>2597</v>
      </c>
      <c r="J11" s="4" t="s">
        <v>242</v>
      </c>
      <c r="K11" s="53">
        <v>22</v>
      </c>
      <c r="L11" s="5">
        <v>1</v>
      </c>
      <c r="N11" s="5" t="s">
        <v>837</v>
      </c>
    </row>
    <row r="12" spans="1:14">
      <c r="A12" s="7">
        <v>1</v>
      </c>
      <c r="B12" s="10">
        <v>11</v>
      </c>
      <c r="C12" s="10">
        <v>11</v>
      </c>
      <c r="D12" s="4" t="s">
        <v>15</v>
      </c>
      <c r="E12" s="4">
        <v>13896</v>
      </c>
      <c r="F12" s="4" t="s">
        <v>598</v>
      </c>
      <c r="G12" s="4">
        <v>1</v>
      </c>
      <c r="H12" s="4">
        <v>1</v>
      </c>
      <c r="I12" s="4" t="s">
        <v>2250</v>
      </c>
      <c r="J12" s="4" t="s">
        <v>545</v>
      </c>
      <c r="K12" s="53">
        <v>26</v>
      </c>
      <c r="L12" s="5">
        <v>1</v>
      </c>
      <c r="N12" s="5" t="s">
        <v>837</v>
      </c>
    </row>
    <row r="13" spans="1:14">
      <c r="A13" s="7">
        <v>1</v>
      </c>
      <c r="B13" s="10">
        <v>12</v>
      </c>
      <c r="C13" s="10">
        <v>12</v>
      </c>
      <c r="D13" s="4" t="s">
        <v>470</v>
      </c>
      <c r="E13" s="4">
        <v>22558</v>
      </c>
      <c r="F13" s="4" t="s">
        <v>598</v>
      </c>
      <c r="G13" s="4">
        <v>1</v>
      </c>
      <c r="H13" s="86">
        <v>1</v>
      </c>
      <c r="I13" s="71" t="s">
        <v>2504</v>
      </c>
      <c r="J13" s="72" t="s">
        <v>2505</v>
      </c>
      <c r="K13" s="89">
        <v>21</v>
      </c>
      <c r="L13" s="74">
        <v>8</v>
      </c>
      <c r="M13" s="74" t="s">
        <v>46</v>
      </c>
      <c r="N13" s="74"/>
    </row>
    <row r="14" spans="1:14">
      <c r="A14" s="7">
        <v>1</v>
      </c>
      <c r="B14" s="10">
        <v>13</v>
      </c>
      <c r="C14" s="10">
        <v>13</v>
      </c>
      <c r="D14" s="4" t="s">
        <v>239</v>
      </c>
      <c r="E14" s="4">
        <v>21483</v>
      </c>
      <c r="F14" s="4" t="s">
        <v>2178</v>
      </c>
      <c r="G14" s="4">
        <v>1</v>
      </c>
      <c r="H14" s="86">
        <v>1</v>
      </c>
      <c r="I14" s="71" t="s">
        <v>2471</v>
      </c>
      <c r="J14" s="72" t="s">
        <v>242</v>
      </c>
      <c r="K14" s="89">
        <v>24</v>
      </c>
      <c r="L14" s="74">
        <v>1</v>
      </c>
      <c r="M14" s="74"/>
      <c r="N14" s="74" t="s">
        <v>46</v>
      </c>
    </row>
    <row r="15" spans="1:14">
      <c r="A15" s="7">
        <v>1</v>
      </c>
      <c r="B15" s="10">
        <v>14</v>
      </c>
      <c r="C15" s="10">
        <v>14</v>
      </c>
      <c r="D15" s="4" t="s">
        <v>188</v>
      </c>
      <c r="E15" s="4">
        <v>13164</v>
      </c>
      <c r="F15" s="4" t="s">
        <v>609</v>
      </c>
      <c r="G15" s="4">
        <v>1</v>
      </c>
      <c r="H15" s="86">
        <v>1</v>
      </c>
      <c r="I15" s="71" t="s">
        <v>165</v>
      </c>
      <c r="J15" s="72" t="s">
        <v>296</v>
      </c>
      <c r="K15" s="89">
        <v>28</v>
      </c>
      <c r="L15" s="74">
        <v>1</v>
      </c>
      <c r="M15" s="74"/>
      <c r="N15" s="74" t="s">
        <v>46</v>
      </c>
    </row>
    <row r="16" spans="1:14">
      <c r="A16" s="7">
        <v>1</v>
      </c>
      <c r="B16" s="10">
        <v>15</v>
      </c>
      <c r="C16" s="10">
        <v>15</v>
      </c>
      <c r="D16" s="4" t="s">
        <v>555</v>
      </c>
      <c r="E16" s="4">
        <v>13892</v>
      </c>
      <c r="F16" s="4" t="s">
        <v>598</v>
      </c>
      <c r="G16" s="4">
        <v>1</v>
      </c>
      <c r="H16" s="86">
        <v>1</v>
      </c>
      <c r="I16" s="71" t="s">
        <v>1091</v>
      </c>
      <c r="J16" s="72" t="s">
        <v>166</v>
      </c>
      <c r="K16" s="89">
        <v>31</v>
      </c>
      <c r="L16" s="74">
        <v>1</v>
      </c>
      <c r="M16" s="74"/>
      <c r="N16" s="74" t="s">
        <v>837</v>
      </c>
    </row>
    <row r="17" spans="1:14">
      <c r="A17" s="7">
        <v>1</v>
      </c>
      <c r="B17" s="10">
        <v>16</v>
      </c>
      <c r="C17" s="10">
        <v>16</v>
      </c>
      <c r="D17" s="4" t="s">
        <v>129</v>
      </c>
      <c r="E17" s="4">
        <v>22168</v>
      </c>
      <c r="F17" s="4" t="s">
        <v>239</v>
      </c>
      <c r="G17" s="4">
        <v>1</v>
      </c>
      <c r="H17" s="86">
        <v>1</v>
      </c>
      <c r="I17" s="71" t="s">
        <v>2494</v>
      </c>
      <c r="J17" s="72" t="s">
        <v>2495</v>
      </c>
      <c r="K17" s="89">
        <v>22</v>
      </c>
      <c r="L17" s="74">
        <v>8</v>
      </c>
      <c r="M17" s="74" t="s">
        <v>46</v>
      </c>
      <c r="N17" s="74"/>
    </row>
    <row r="18" spans="1:14">
      <c r="A18" s="7">
        <v>1</v>
      </c>
      <c r="B18" s="10">
        <v>17</v>
      </c>
      <c r="C18" s="10">
        <v>17</v>
      </c>
      <c r="D18" s="4" t="s">
        <v>2163</v>
      </c>
      <c r="E18" s="4">
        <v>26197</v>
      </c>
      <c r="F18" s="4" t="s">
        <v>164</v>
      </c>
      <c r="G18" s="4">
        <v>1</v>
      </c>
      <c r="H18" s="86">
        <v>1</v>
      </c>
      <c r="I18" s="71" t="s">
        <v>2526</v>
      </c>
      <c r="J18" s="72" t="s">
        <v>136</v>
      </c>
      <c r="K18" s="89">
        <v>23</v>
      </c>
      <c r="L18" s="74">
        <v>7</v>
      </c>
      <c r="M18" s="74" t="s">
        <v>837</v>
      </c>
      <c r="N18" s="74"/>
    </row>
    <row r="19" spans="1:14">
      <c r="A19" s="7">
        <v>1</v>
      </c>
      <c r="B19" s="10">
        <v>18</v>
      </c>
      <c r="C19" s="10">
        <v>18</v>
      </c>
      <c r="D19" s="4" t="s">
        <v>2719</v>
      </c>
      <c r="E19" s="4">
        <v>17874</v>
      </c>
      <c r="F19" s="4" t="s">
        <v>16</v>
      </c>
      <c r="G19" s="4">
        <v>1</v>
      </c>
      <c r="H19" s="86">
        <v>1</v>
      </c>
      <c r="I19" s="71" t="s">
        <v>1179</v>
      </c>
      <c r="J19" s="72" t="s">
        <v>1180</v>
      </c>
      <c r="K19" s="89">
        <v>26</v>
      </c>
      <c r="L19" s="74">
        <v>1</v>
      </c>
      <c r="M19" s="74"/>
      <c r="N19" s="74" t="s">
        <v>46</v>
      </c>
    </row>
    <row r="20" spans="1:14">
      <c r="A20" s="7">
        <v>1</v>
      </c>
      <c r="B20" s="10">
        <v>19</v>
      </c>
      <c r="C20" s="10">
        <v>19</v>
      </c>
      <c r="D20" s="4" t="s">
        <v>567</v>
      </c>
      <c r="E20" s="4">
        <v>15161</v>
      </c>
      <c r="F20" s="4" t="s">
        <v>567</v>
      </c>
      <c r="G20" s="4">
        <v>1</v>
      </c>
      <c r="H20" s="86">
        <v>1</v>
      </c>
      <c r="I20" s="71" t="s">
        <v>1059</v>
      </c>
      <c r="J20" s="72" t="s">
        <v>144</v>
      </c>
      <c r="K20" s="89">
        <v>30</v>
      </c>
      <c r="L20" s="74">
        <v>2</v>
      </c>
      <c r="M20" s="74" t="s">
        <v>837</v>
      </c>
      <c r="N20" s="74"/>
    </row>
    <row r="21" spans="1:14">
      <c r="A21" s="11">
        <v>1</v>
      </c>
      <c r="B21" s="12">
        <v>20</v>
      </c>
      <c r="C21" s="12">
        <v>20</v>
      </c>
      <c r="D21" s="13" t="s">
        <v>13</v>
      </c>
      <c r="E21" s="13">
        <v>19452</v>
      </c>
      <c r="F21" s="13" t="s">
        <v>239</v>
      </c>
      <c r="G21" s="13">
        <v>1</v>
      </c>
      <c r="H21" s="87">
        <v>1</v>
      </c>
      <c r="I21" s="75" t="s">
        <v>200</v>
      </c>
      <c r="J21" s="76" t="s">
        <v>247</v>
      </c>
      <c r="K21" s="90">
        <v>26</v>
      </c>
      <c r="L21" s="78">
        <v>2</v>
      </c>
      <c r="M21" s="78" t="s">
        <v>837</v>
      </c>
      <c r="N21" s="78"/>
    </row>
    <row r="22" spans="1:14">
      <c r="A22" s="7">
        <v>2</v>
      </c>
      <c r="B22" s="10">
        <v>1</v>
      </c>
      <c r="C22" s="10">
        <v>21</v>
      </c>
      <c r="D22" s="4" t="s">
        <v>29</v>
      </c>
      <c r="E22" s="4">
        <v>22250</v>
      </c>
      <c r="F22" s="4" t="s">
        <v>598</v>
      </c>
      <c r="G22" s="4">
        <v>1</v>
      </c>
      <c r="H22" s="86">
        <v>1</v>
      </c>
      <c r="I22" s="71" t="s">
        <v>2333</v>
      </c>
      <c r="J22" s="72" t="s">
        <v>145</v>
      </c>
      <c r="K22" s="89">
        <v>24</v>
      </c>
      <c r="L22" s="74">
        <v>1</v>
      </c>
      <c r="M22" s="74"/>
      <c r="N22" s="74" t="s">
        <v>837</v>
      </c>
    </row>
    <row r="23" spans="1:14">
      <c r="A23" s="7">
        <v>2</v>
      </c>
      <c r="B23" s="10">
        <v>2</v>
      </c>
      <c r="C23" s="10">
        <v>22</v>
      </c>
      <c r="D23" s="4" t="s">
        <v>438</v>
      </c>
      <c r="E23" s="4">
        <v>11680</v>
      </c>
      <c r="F23" s="4" t="s">
        <v>246</v>
      </c>
      <c r="G23" s="4">
        <v>1</v>
      </c>
      <c r="H23" s="86">
        <v>1</v>
      </c>
      <c r="I23" s="71" t="s">
        <v>259</v>
      </c>
      <c r="J23" s="72" t="s">
        <v>846</v>
      </c>
      <c r="K23" s="89">
        <v>30</v>
      </c>
      <c r="L23" s="74">
        <v>2</v>
      </c>
      <c r="M23" s="74" t="s">
        <v>837</v>
      </c>
      <c r="N23" s="74"/>
    </row>
    <row r="24" spans="1:14">
      <c r="A24" s="7">
        <v>2</v>
      </c>
      <c r="B24" s="10">
        <v>3</v>
      </c>
      <c r="C24" s="10">
        <v>23</v>
      </c>
      <c r="D24" s="4" t="s">
        <v>563</v>
      </c>
      <c r="E24" s="4">
        <v>15464</v>
      </c>
      <c r="F24" s="4" t="s">
        <v>609</v>
      </c>
      <c r="G24" s="4">
        <v>1</v>
      </c>
      <c r="H24" s="86">
        <v>1</v>
      </c>
      <c r="I24" s="71" t="s">
        <v>793</v>
      </c>
      <c r="J24" s="72" t="s">
        <v>163</v>
      </c>
      <c r="K24" s="89">
        <v>29</v>
      </c>
      <c r="L24" s="74">
        <v>9</v>
      </c>
      <c r="M24" s="74" t="s">
        <v>837</v>
      </c>
      <c r="N24" s="74"/>
    </row>
    <row r="25" spans="1:14">
      <c r="A25" s="7">
        <v>2</v>
      </c>
      <c r="B25" s="10">
        <v>4</v>
      </c>
      <c r="C25" s="10">
        <v>24</v>
      </c>
      <c r="D25" s="4" t="s">
        <v>17</v>
      </c>
      <c r="E25" s="4">
        <v>13602</v>
      </c>
      <c r="F25" s="4" t="s">
        <v>129</v>
      </c>
      <c r="G25" s="4">
        <v>1</v>
      </c>
      <c r="H25" s="86">
        <v>1</v>
      </c>
      <c r="I25" s="71" t="s">
        <v>1949</v>
      </c>
      <c r="J25" s="72" t="s">
        <v>645</v>
      </c>
      <c r="K25" s="89">
        <v>29</v>
      </c>
      <c r="L25" s="74">
        <v>5</v>
      </c>
      <c r="M25" s="74" t="s">
        <v>837</v>
      </c>
      <c r="N25" s="74"/>
    </row>
    <row r="26" spans="1:14">
      <c r="A26" s="7">
        <v>2</v>
      </c>
      <c r="B26" s="10">
        <v>5</v>
      </c>
      <c r="C26" s="10">
        <v>25</v>
      </c>
      <c r="D26" s="4" t="s">
        <v>16</v>
      </c>
      <c r="E26" s="4">
        <v>19244</v>
      </c>
      <c r="F26" s="4" t="s">
        <v>354</v>
      </c>
      <c r="G26" s="4">
        <v>1</v>
      </c>
      <c r="H26" s="86">
        <v>1</v>
      </c>
      <c r="I26" s="71" t="s">
        <v>1256</v>
      </c>
      <c r="J26" s="72" t="s">
        <v>244</v>
      </c>
      <c r="K26" s="89">
        <v>27</v>
      </c>
      <c r="L26" s="74">
        <v>1</v>
      </c>
      <c r="M26" s="74"/>
      <c r="N26" s="74" t="s">
        <v>46</v>
      </c>
    </row>
    <row r="27" spans="1:14">
      <c r="A27" s="7">
        <v>2</v>
      </c>
      <c r="B27" s="10">
        <v>6</v>
      </c>
      <c r="C27" s="10">
        <v>26</v>
      </c>
      <c r="D27" s="4" t="s">
        <v>609</v>
      </c>
      <c r="E27" s="4">
        <v>20191</v>
      </c>
      <c r="F27" s="4" t="s">
        <v>609</v>
      </c>
      <c r="G27" s="4">
        <v>1</v>
      </c>
      <c r="H27" s="86">
        <v>1</v>
      </c>
      <c r="I27" s="71" t="s">
        <v>2421</v>
      </c>
      <c r="J27" s="72" t="s">
        <v>307</v>
      </c>
      <c r="K27" s="89">
        <v>25</v>
      </c>
      <c r="L27" s="74">
        <v>1</v>
      </c>
      <c r="M27" s="74"/>
      <c r="N27" s="74" t="s">
        <v>837</v>
      </c>
    </row>
    <row r="28" spans="1:14">
      <c r="A28" s="7">
        <v>2</v>
      </c>
      <c r="B28" s="10">
        <v>7</v>
      </c>
      <c r="C28" s="10">
        <v>27</v>
      </c>
      <c r="D28" s="4" t="s">
        <v>2164</v>
      </c>
      <c r="E28" s="4">
        <v>19316</v>
      </c>
      <c r="F28" s="4" t="s">
        <v>563</v>
      </c>
      <c r="G28" s="4">
        <v>1</v>
      </c>
      <c r="H28" s="86">
        <v>1</v>
      </c>
      <c r="I28" s="71" t="s">
        <v>1041</v>
      </c>
      <c r="J28" s="72" t="s">
        <v>572</v>
      </c>
      <c r="K28" s="89">
        <v>26</v>
      </c>
      <c r="L28" s="74">
        <v>1</v>
      </c>
      <c r="M28" s="74"/>
      <c r="N28" s="74" t="s">
        <v>46</v>
      </c>
    </row>
    <row r="29" spans="1:14">
      <c r="A29" s="7">
        <v>2</v>
      </c>
      <c r="B29" s="10">
        <v>8</v>
      </c>
      <c r="C29" s="10">
        <v>28</v>
      </c>
      <c r="D29" s="4" t="s">
        <v>18</v>
      </c>
      <c r="E29" s="4">
        <v>7531</v>
      </c>
      <c r="F29" s="4" t="s">
        <v>2178</v>
      </c>
      <c r="G29" s="4">
        <v>1</v>
      </c>
      <c r="H29" s="86">
        <v>1</v>
      </c>
      <c r="I29" s="71" t="s">
        <v>710</v>
      </c>
      <c r="J29" s="72" t="s">
        <v>569</v>
      </c>
      <c r="K29" s="89">
        <v>34</v>
      </c>
      <c r="L29" s="74">
        <v>1</v>
      </c>
      <c r="M29" s="74"/>
      <c r="N29" s="74" t="s">
        <v>837</v>
      </c>
    </row>
    <row r="30" spans="1:14">
      <c r="A30" s="7">
        <v>2</v>
      </c>
      <c r="B30" s="10">
        <v>9</v>
      </c>
      <c r="C30" s="10">
        <v>29</v>
      </c>
      <c r="D30" s="4" t="s">
        <v>598</v>
      </c>
      <c r="E30" s="4">
        <v>12988</v>
      </c>
      <c r="F30" s="4" t="s">
        <v>354</v>
      </c>
      <c r="G30" s="4">
        <v>1</v>
      </c>
      <c r="H30" s="86">
        <v>1</v>
      </c>
      <c r="I30" s="71" t="s">
        <v>677</v>
      </c>
      <c r="J30" s="72" t="s">
        <v>136</v>
      </c>
      <c r="K30" s="89">
        <v>31</v>
      </c>
      <c r="L30" s="74">
        <v>1</v>
      </c>
      <c r="M30" s="74"/>
      <c r="N30" s="74" t="s">
        <v>46</v>
      </c>
    </row>
    <row r="31" spans="1:14">
      <c r="A31" s="7">
        <v>2</v>
      </c>
      <c r="B31" s="10">
        <v>10</v>
      </c>
      <c r="C31" s="10">
        <v>30</v>
      </c>
      <c r="D31" s="4" t="s">
        <v>276</v>
      </c>
      <c r="E31" s="4">
        <v>20325</v>
      </c>
      <c r="F31" s="4" t="s">
        <v>567</v>
      </c>
      <c r="G31" s="4">
        <v>1</v>
      </c>
      <c r="H31" s="86">
        <v>1</v>
      </c>
      <c r="I31" s="71" t="s">
        <v>2440</v>
      </c>
      <c r="J31" s="72" t="s">
        <v>277</v>
      </c>
      <c r="K31" s="89">
        <v>23</v>
      </c>
      <c r="L31" s="74">
        <v>3</v>
      </c>
      <c r="M31" s="74" t="s">
        <v>46</v>
      </c>
      <c r="N31" s="74"/>
    </row>
    <row r="32" spans="1:14">
      <c r="A32" s="7">
        <v>2</v>
      </c>
      <c r="B32" s="10">
        <v>11</v>
      </c>
      <c r="C32" s="10">
        <v>31</v>
      </c>
      <c r="D32" s="4" t="s">
        <v>15</v>
      </c>
      <c r="E32" s="4">
        <v>11674</v>
      </c>
      <c r="F32" s="4" t="s">
        <v>16</v>
      </c>
      <c r="G32" s="4">
        <v>1</v>
      </c>
      <c r="H32" s="86">
        <v>1</v>
      </c>
      <c r="I32" s="71" t="s">
        <v>357</v>
      </c>
      <c r="J32" s="72" t="s">
        <v>358</v>
      </c>
      <c r="K32" s="89">
        <v>29</v>
      </c>
      <c r="L32" s="74">
        <v>1</v>
      </c>
      <c r="M32" s="74"/>
      <c r="N32" s="74" t="s">
        <v>837</v>
      </c>
    </row>
    <row r="33" spans="1:14">
      <c r="A33" s="7">
        <v>2</v>
      </c>
      <c r="B33" s="10">
        <v>12</v>
      </c>
      <c r="C33" s="10">
        <v>32</v>
      </c>
      <c r="D33" s="4" t="s">
        <v>470</v>
      </c>
      <c r="E33" s="4">
        <v>19447</v>
      </c>
      <c r="F33" s="4" t="s">
        <v>18</v>
      </c>
      <c r="G33" s="4">
        <v>1</v>
      </c>
      <c r="H33" s="86">
        <v>1</v>
      </c>
      <c r="I33" s="71" t="s">
        <v>7</v>
      </c>
      <c r="J33" s="72" t="s">
        <v>645</v>
      </c>
      <c r="K33" s="89">
        <v>24</v>
      </c>
      <c r="L33" s="74">
        <v>1</v>
      </c>
      <c r="M33" s="74"/>
      <c r="N33" s="74" t="s">
        <v>46</v>
      </c>
    </row>
    <row r="34" spans="1:14">
      <c r="A34" s="7">
        <v>2</v>
      </c>
      <c r="B34" s="10">
        <v>13</v>
      </c>
      <c r="C34" s="10">
        <v>33</v>
      </c>
      <c r="D34" s="4" t="s">
        <v>239</v>
      </c>
      <c r="E34" s="4">
        <v>18819</v>
      </c>
      <c r="F34" s="4" t="s">
        <v>14</v>
      </c>
      <c r="G34" s="4">
        <v>1</v>
      </c>
      <c r="H34" s="86">
        <v>1</v>
      </c>
      <c r="I34" s="71" t="s">
        <v>2357</v>
      </c>
      <c r="J34" s="72" t="s">
        <v>1955</v>
      </c>
      <c r="K34" s="89">
        <v>28</v>
      </c>
      <c r="L34" s="74">
        <v>4</v>
      </c>
      <c r="M34" s="74" t="s">
        <v>837</v>
      </c>
      <c r="N34" s="74"/>
    </row>
    <row r="35" spans="1:14">
      <c r="A35" s="7">
        <v>2</v>
      </c>
      <c r="B35" s="10">
        <v>14</v>
      </c>
      <c r="C35" s="10">
        <v>34</v>
      </c>
      <c r="D35" s="4" t="s">
        <v>188</v>
      </c>
      <c r="E35" s="4">
        <v>19287</v>
      </c>
      <c r="F35" s="4" t="s">
        <v>14</v>
      </c>
      <c r="G35" s="4">
        <v>1</v>
      </c>
      <c r="H35" s="86">
        <v>1</v>
      </c>
      <c r="I35" s="71" t="s">
        <v>528</v>
      </c>
      <c r="J35" s="72" t="s">
        <v>1707</v>
      </c>
      <c r="K35" s="89">
        <v>28</v>
      </c>
      <c r="L35" s="74">
        <v>8</v>
      </c>
      <c r="M35" s="74" t="s">
        <v>837</v>
      </c>
      <c r="N35" s="74"/>
    </row>
    <row r="36" spans="1:14">
      <c r="A36" s="7">
        <v>2</v>
      </c>
      <c r="B36" s="10">
        <v>15</v>
      </c>
      <c r="C36" s="10">
        <v>35</v>
      </c>
      <c r="D36" s="4" t="s">
        <v>555</v>
      </c>
      <c r="E36" s="4">
        <v>10061</v>
      </c>
      <c r="F36" s="4" t="s">
        <v>614</v>
      </c>
      <c r="G36" s="4">
        <v>1</v>
      </c>
      <c r="H36" s="86">
        <v>1</v>
      </c>
      <c r="I36" s="71" t="s">
        <v>1863</v>
      </c>
      <c r="J36" s="72" t="s">
        <v>63</v>
      </c>
      <c r="K36" s="89">
        <v>33</v>
      </c>
      <c r="L36" s="74">
        <v>1</v>
      </c>
      <c r="M36" s="74"/>
      <c r="N36" s="74" t="s">
        <v>46</v>
      </c>
    </row>
    <row r="37" spans="1:14">
      <c r="A37" s="7">
        <v>2</v>
      </c>
      <c r="B37" s="10">
        <v>16</v>
      </c>
      <c r="C37" s="10">
        <v>36</v>
      </c>
      <c r="D37" s="4" t="s">
        <v>129</v>
      </c>
      <c r="E37" s="4">
        <v>17022</v>
      </c>
      <c r="F37" s="4" t="s">
        <v>276</v>
      </c>
      <c r="G37" s="4">
        <v>1</v>
      </c>
      <c r="H37" s="86">
        <v>1</v>
      </c>
      <c r="I37" s="71" t="s">
        <v>2304</v>
      </c>
      <c r="J37" s="72" t="s">
        <v>2305</v>
      </c>
      <c r="K37" s="89">
        <v>25</v>
      </c>
      <c r="L37" s="74">
        <v>6</v>
      </c>
      <c r="M37" s="74" t="s">
        <v>837</v>
      </c>
      <c r="N37" s="74"/>
    </row>
    <row r="38" spans="1:14">
      <c r="A38" s="7">
        <v>2</v>
      </c>
      <c r="B38" s="10">
        <v>17</v>
      </c>
      <c r="C38" s="10">
        <v>37</v>
      </c>
      <c r="D38" s="4" t="s">
        <v>164</v>
      </c>
      <c r="E38" s="4">
        <v>15351</v>
      </c>
      <c r="F38" s="4" t="s">
        <v>129</v>
      </c>
      <c r="G38" s="4">
        <v>1</v>
      </c>
      <c r="H38" s="86">
        <v>1</v>
      </c>
      <c r="I38" s="71" t="s">
        <v>2269</v>
      </c>
      <c r="J38" s="72" t="s">
        <v>2270</v>
      </c>
      <c r="K38" s="89">
        <v>29</v>
      </c>
      <c r="L38" s="74">
        <v>3</v>
      </c>
      <c r="M38" s="74" t="s">
        <v>837</v>
      </c>
      <c r="N38" s="74"/>
    </row>
    <row r="39" spans="1:14">
      <c r="A39" s="7">
        <v>2</v>
      </c>
      <c r="B39" s="10">
        <v>18</v>
      </c>
      <c r="C39" s="10">
        <v>38</v>
      </c>
      <c r="D39" s="4" t="s">
        <v>14</v>
      </c>
      <c r="E39" s="4">
        <v>20202</v>
      </c>
      <c r="F39" s="4" t="s">
        <v>18</v>
      </c>
      <c r="G39" s="4">
        <v>1</v>
      </c>
      <c r="H39" s="86">
        <v>1</v>
      </c>
      <c r="I39" s="71" t="s">
        <v>2423</v>
      </c>
      <c r="J39" s="72" t="s">
        <v>544</v>
      </c>
      <c r="K39" s="91">
        <v>23</v>
      </c>
      <c r="L39" s="74">
        <v>8</v>
      </c>
      <c r="M39" s="74" t="s">
        <v>46</v>
      </c>
      <c r="N39" s="74"/>
    </row>
    <row r="40" spans="1:14">
      <c r="A40" s="7">
        <v>2</v>
      </c>
      <c r="B40" s="10">
        <v>19</v>
      </c>
      <c r="C40" s="10">
        <v>39</v>
      </c>
      <c r="D40" s="4" t="s">
        <v>567</v>
      </c>
      <c r="E40" s="4">
        <v>22713</v>
      </c>
      <c r="F40" s="4" t="s">
        <v>2170</v>
      </c>
      <c r="G40" s="4">
        <v>1</v>
      </c>
      <c r="H40" s="86">
        <v>1</v>
      </c>
      <c r="I40" s="71" t="s">
        <v>584</v>
      </c>
      <c r="J40" s="72" t="s">
        <v>597</v>
      </c>
      <c r="K40" s="89">
        <v>24</v>
      </c>
      <c r="L40" s="74">
        <v>1</v>
      </c>
      <c r="M40" s="74"/>
      <c r="N40" s="74" t="s">
        <v>837</v>
      </c>
    </row>
    <row r="41" spans="1:14">
      <c r="A41" s="11">
        <v>2</v>
      </c>
      <c r="B41" s="12">
        <v>20</v>
      </c>
      <c r="C41" s="12">
        <v>40</v>
      </c>
      <c r="D41" s="13" t="s">
        <v>13</v>
      </c>
      <c r="E41" s="13">
        <v>15288</v>
      </c>
      <c r="F41" s="13" t="s">
        <v>470</v>
      </c>
      <c r="G41" s="13">
        <v>1</v>
      </c>
      <c r="H41" s="87">
        <v>1</v>
      </c>
      <c r="I41" s="75" t="s">
        <v>1203</v>
      </c>
      <c r="J41" s="76" t="s">
        <v>613</v>
      </c>
      <c r="K41" s="90">
        <v>30</v>
      </c>
      <c r="L41" s="78">
        <v>1</v>
      </c>
      <c r="M41" s="78"/>
      <c r="N41" s="78" t="s">
        <v>837</v>
      </c>
    </row>
    <row r="42" spans="1:14">
      <c r="A42" s="99" t="s">
        <v>2043</v>
      </c>
      <c r="B42" s="100">
        <v>1</v>
      </c>
      <c r="C42" s="100">
        <v>41</v>
      </c>
      <c r="D42" s="49" t="s">
        <v>15</v>
      </c>
      <c r="E42" s="49">
        <v>15823</v>
      </c>
      <c r="F42" s="49" t="s">
        <v>2177</v>
      </c>
      <c r="G42" s="49">
        <v>1</v>
      </c>
      <c r="H42" s="201">
        <v>1</v>
      </c>
      <c r="I42" s="202" t="s">
        <v>1162</v>
      </c>
      <c r="J42" s="203" t="s">
        <v>287</v>
      </c>
      <c r="K42" s="204">
        <v>25</v>
      </c>
      <c r="L42" s="205">
        <v>1</v>
      </c>
      <c r="M42" s="205"/>
      <c r="N42" s="205" t="s">
        <v>837</v>
      </c>
    </row>
    <row r="43" spans="1:14">
      <c r="A43" s="11" t="s">
        <v>2043</v>
      </c>
      <c r="B43" s="12">
        <v>2</v>
      </c>
      <c r="C43" s="12">
        <v>42</v>
      </c>
      <c r="D43" s="13" t="s">
        <v>567</v>
      </c>
      <c r="E43" s="13">
        <v>18806</v>
      </c>
      <c r="F43" s="13" t="s">
        <v>598</v>
      </c>
      <c r="G43" s="13">
        <v>1</v>
      </c>
      <c r="H43" s="87">
        <v>1</v>
      </c>
      <c r="I43" s="75" t="s">
        <v>2356</v>
      </c>
      <c r="J43" s="76" t="s">
        <v>260</v>
      </c>
      <c r="K43" s="90">
        <v>30</v>
      </c>
      <c r="L43" s="78">
        <v>1</v>
      </c>
      <c r="M43" s="78"/>
      <c r="N43" s="78" t="s">
        <v>837</v>
      </c>
    </row>
    <row r="44" spans="1:14">
      <c r="A44" s="7">
        <v>3</v>
      </c>
      <c r="B44" s="10">
        <v>1</v>
      </c>
      <c r="C44" s="10">
        <v>43</v>
      </c>
      <c r="D44" s="4" t="s">
        <v>13</v>
      </c>
      <c r="E44" s="4">
        <v>13767</v>
      </c>
      <c r="F44" s="4" t="s">
        <v>2178</v>
      </c>
      <c r="G44" s="4">
        <v>1</v>
      </c>
      <c r="H44" s="86">
        <v>1</v>
      </c>
      <c r="I44" s="71" t="s">
        <v>2248</v>
      </c>
      <c r="J44" s="72" t="s">
        <v>2249</v>
      </c>
      <c r="K44" s="89">
        <v>30</v>
      </c>
      <c r="L44" s="74">
        <v>1</v>
      </c>
      <c r="M44" s="74"/>
      <c r="N44" s="74" t="s">
        <v>837</v>
      </c>
    </row>
    <row r="45" spans="1:14">
      <c r="A45" s="7">
        <v>3</v>
      </c>
      <c r="B45" s="10">
        <v>2</v>
      </c>
      <c r="C45" s="10">
        <v>44</v>
      </c>
      <c r="D45" s="4" t="s">
        <v>567</v>
      </c>
      <c r="E45" s="4">
        <v>15684</v>
      </c>
      <c r="F45" s="4" t="s">
        <v>345</v>
      </c>
      <c r="G45" s="4">
        <v>1</v>
      </c>
      <c r="H45" s="86">
        <v>1</v>
      </c>
      <c r="I45" s="71" t="s">
        <v>292</v>
      </c>
      <c r="J45" s="72" t="s">
        <v>151</v>
      </c>
      <c r="K45" s="89">
        <v>26</v>
      </c>
      <c r="L45" s="74">
        <v>1</v>
      </c>
      <c r="M45" s="74"/>
      <c r="N45" s="74" t="s">
        <v>837</v>
      </c>
    </row>
    <row r="46" spans="1:14">
      <c r="A46" s="7">
        <v>3</v>
      </c>
      <c r="B46" s="10">
        <v>3</v>
      </c>
      <c r="C46" s="10">
        <v>45</v>
      </c>
      <c r="D46" s="4" t="s">
        <v>14</v>
      </c>
      <c r="E46" s="4">
        <v>11209</v>
      </c>
      <c r="F46" s="4" t="s">
        <v>598</v>
      </c>
      <c r="G46" s="4">
        <v>1</v>
      </c>
      <c r="H46" s="86">
        <v>1</v>
      </c>
      <c r="I46" s="71" t="s">
        <v>1217</v>
      </c>
      <c r="J46" s="72" t="s">
        <v>209</v>
      </c>
      <c r="K46" s="89">
        <v>30</v>
      </c>
      <c r="L46" s="74">
        <v>1</v>
      </c>
      <c r="M46" s="74"/>
      <c r="N46" s="74" t="s">
        <v>837</v>
      </c>
    </row>
    <row r="47" spans="1:14">
      <c r="A47" s="7">
        <v>3</v>
      </c>
      <c r="B47" s="10">
        <v>4</v>
      </c>
      <c r="C47" s="10">
        <v>46</v>
      </c>
      <c r="D47" s="4" t="s">
        <v>164</v>
      </c>
      <c r="E47" s="4">
        <v>22296</v>
      </c>
      <c r="F47" s="4" t="s">
        <v>14</v>
      </c>
      <c r="G47" s="4">
        <v>1</v>
      </c>
      <c r="H47" s="86">
        <v>1</v>
      </c>
      <c r="I47" s="71" t="s">
        <v>1175</v>
      </c>
      <c r="J47" s="72" t="s">
        <v>536</v>
      </c>
      <c r="K47" s="89">
        <v>25</v>
      </c>
      <c r="L47" s="74">
        <v>1</v>
      </c>
      <c r="M47" s="74"/>
      <c r="N47" s="74" t="s">
        <v>837</v>
      </c>
    </row>
    <row r="48" spans="1:14">
      <c r="A48" s="7">
        <v>3</v>
      </c>
      <c r="B48" s="10">
        <v>5</v>
      </c>
      <c r="C48" s="10">
        <v>47</v>
      </c>
      <c r="D48" s="4" t="s">
        <v>129</v>
      </c>
      <c r="E48" s="4">
        <v>15674</v>
      </c>
      <c r="F48" s="4" t="s">
        <v>470</v>
      </c>
      <c r="G48" s="4">
        <v>1</v>
      </c>
      <c r="H48" s="86">
        <v>1</v>
      </c>
      <c r="I48" s="71" t="s">
        <v>370</v>
      </c>
      <c r="J48" s="72" t="s">
        <v>5</v>
      </c>
      <c r="K48" s="89">
        <v>26</v>
      </c>
      <c r="L48" s="74">
        <v>2</v>
      </c>
      <c r="M48" s="74" t="s">
        <v>46</v>
      </c>
      <c r="N48" s="74"/>
    </row>
    <row r="49" spans="1:14">
      <c r="A49" s="7">
        <v>3</v>
      </c>
      <c r="B49" s="10">
        <v>6</v>
      </c>
      <c r="C49" s="10">
        <v>48</v>
      </c>
      <c r="D49" s="4" t="s">
        <v>555</v>
      </c>
      <c r="E49" s="4">
        <v>10133</v>
      </c>
      <c r="F49" s="4" t="s">
        <v>563</v>
      </c>
      <c r="G49" s="4">
        <v>1</v>
      </c>
      <c r="H49" s="86">
        <v>1</v>
      </c>
      <c r="I49" s="71" t="s">
        <v>66</v>
      </c>
      <c r="J49" s="72" t="s">
        <v>293</v>
      </c>
      <c r="K49" s="89">
        <v>33</v>
      </c>
      <c r="L49" s="74">
        <v>1</v>
      </c>
      <c r="M49" s="74"/>
      <c r="N49" s="74" t="s">
        <v>837</v>
      </c>
    </row>
    <row r="50" spans="1:14">
      <c r="A50" s="7">
        <v>3</v>
      </c>
      <c r="B50" s="10">
        <v>7</v>
      </c>
      <c r="C50" s="10">
        <v>49</v>
      </c>
      <c r="D50" s="4" t="s">
        <v>188</v>
      </c>
      <c r="E50" s="4">
        <v>12972</v>
      </c>
      <c r="F50" s="4" t="s">
        <v>2171</v>
      </c>
      <c r="G50" s="4">
        <v>1</v>
      </c>
      <c r="H50" s="86">
        <v>1</v>
      </c>
      <c r="I50" s="71" t="s">
        <v>599</v>
      </c>
      <c r="J50" s="72" t="s">
        <v>536</v>
      </c>
      <c r="K50" s="89">
        <v>28</v>
      </c>
      <c r="L50" s="74">
        <v>1</v>
      </c>
      <c r="M50" s="74"/>
      <c r="N50" s="74" t="s">
        <v>837</v>
      </c>
    </row>
    <row r="51" spans="1:14">
      <c r="A51" s="7">
        <v>3</v>
      </c>
      <c r="B51" s="10">
        <v>8</v>
      </c>
      <c r="C51" s="10">
        <v>50</v>
      </c>
      <c r="D51" s="4" t="s">
        <v>239</v>
      </c>
      <c r="E51" s="4">
        <v>14111</v>
      </c>
      <c r="F51" s="4" t="s">
        <v>239</v>
      </c>
      <c r="G51" s="4">
        <v>1</v>
      </c>
      <c r="H51" s="86">
        <v>1</v>
      </c>
      <c r="I51" s="71" t="s">
        <v>1726</v>
      </c>
      <c r="J51" s="72" t="s">
        <v>572</v>
      </c>
      <c r="K51" s="89">
        <v>28</v>
      </c>
      <c r="L51" s="74">
        <v>2</v>
      </c>
      <c r="M51" s="74" t="s">
        <v>837</v>
      </c>
      <c r="N51" s="74"/>
    </row>
    <row r="52" spans="1:14">
      <c r="A52" s="7">
        <v>3</v>
      </c>
      <c r="B52" s="10">
        <v>9</v>
      </c>
      <c r="C52" s="10">
        <v>51</v>
      </c>
      <c r="D52" s="4" t="s">
        <v>470</v>
      </c>
      <c r="E52" s="4">
        <v>21992</v>
      </c>
      <c r="F52" s="4" t="s">
        <v>2177</v>
      </c>
      <c r="G52" s="4">
        <v>1</v>
      </c>
      <c r="H52" s="86">
        <v>1</v>
      </c>
      <c r="I52" s="71" t="s">
        <v>2491</v>
      </c>
      <c r="J52" s="72" t="s">
        <v>2492</v>
      </c>
      <c r="K52" s="89">
        <v>23</v>
      </c>
      <c r="L52" s="74">
        <v>1</v>
      </c>
      <c r="M52" s="74"/>
      <c r="N52" s="74" t="s">
        <v>837</v>
      </c>
    </row>
    <row r="53" spans="1:14">
      <c r="A53" s="7">
        <v>3</v>
      </c>
      <c r="B53" s="10">
        <v>10</v>
      </c>
      <c r="C53" s="10">
        <v>52</v>
      </c>
      <c r="D53" s="4" t="s">
        <v>15</v>
      </c>
      <c r="E53" s="4">
        <v>11476</v>
      </c>
      <c r="F53" s="4" t="s">
        <v>13</v>
      </c>
      <c r="G53" s="4">
        <v>1</v>
      </c>
      <c r="H53" s="86">
        <v>1</v>
      </c>
      <c r="I53" s="71" t="s">
        <v>25</v>
      </c>
      <c r="J53" s="72" t="s">
        <v>2216</v>
      </c>
      <c r="K53" s="89">
        <v>29</v>
      </c>
      <c r="L53" s="74">
        <v>8</v>
      </c>
      <c r="M53" s="74" t="s">
        <v>46</v>
      </c>
      <c r="N53" s="74"/>
    </row>
    <row r="54" spans="1:14">
      <c r="A54" s="7">
        <v>3</v>
      </c>
      <c r="B54" s="10">
        <v>11</v>
      </c>
      <c r="C54" s="10">
        <v>53</v>
      </c>
      <c r="D54" s="4" t="s">
        <v>276</v>
      </c>
      <c r="E54" s="4">
        <v>10323</v>
      </c>
      <c r="F54" s="4" t="s">
        <v>129</v>
      </c>
      <c r="G54" s="4">
        <v>1</v>
      </c>
      <c r="H54" s="86">
        <v>1</v>
      </c>
      <c r="I54" s="71" t="s">
        <v>2200</v>
      </c>
      <c r="J54" s="72" t="s">
        <v>526</v>
      </c>
      <c r="K54" s="89">
        <v>30</v>
      </c>
      <c r="L54" s="74">
        <v>8</v>
      </c>
      <c r="M54" s="74" t="s">
        <v>46</v>
      </c>
      <c r="N54" s="74"/>
    </row>
    <row r="55" spans="1:14">
      <c r="A55" s="7">
        <v>3</v>
      </c>
      <c r="B55" s="10">
        <v>12</v>
      </c>
      <c r="C55" s="10">
        <v>54</v>
      </c>
      <c r="D55" s="4" t="s">
        <v>598</v>
      </c>
      <c r="E55" s="4">
        <v>18795</v>
      </c>
      <c r="F55" s="4" t="s">
        <v>17</v>
      </c>
      <c r="G55" s="4">
        <v>1</v>
      </c>
      <c r="H55" s="86">
        <v>1</v>
      </c>
      <c r="I55" s="71" t="s">
        <v>782</v>
      </c>
      <c r="J55" s="72" t="s">
        <v>147</v>
      </c>
      <c r="K55" s="89">
        <v>27</v>
      </c>
      <c r="L55" s="74">
        <v>6</v>
      </c>
      <c r="M55" s="74" t="s">
        <v>837</v>
      </c>
      <c r="N55" s="74"/>
    </row>
    <row r="56" spans="1:14">
      <c r="A56" s="7">
        <v>3</v>
      </c>
      <c r="B56" s="10">
        <v>13</v>
      </c>
      <c r="C56" s="10">
        <v>55</v>
      </c>
      <c r="D56" s="4" t="s">
        <v>18</v>
      </c>
      <c r="E56" s="4">
        <v>16535</v>
      </c>
      <c r="F56" s="4" t="s">
        <v>470</v>
      </c>
      <c r="G56" s="4">
        <v>1</v>
      </c>
      <c r="H56" s="86">
        <v>1</v>
      </c>
      <c r="I56" s="71" t="s">
        <v>27</v>
      </c>
      <c r="J56" s="72" t="s">
        <v>146</v>
      </c>
      <c r="K56" s="89">
        <v>26</v>
      </c>
      <c r="L56" s="74">
        <v>2</v>
      </c>
      <c r="M56" s="74" t="s">
        <v>837</v>
      </c>
      <c r="N56" s="74"/>
    </row>
    <row r="57" spans="1:14">
      <c r="A57" s="7">
        <v>3</v>
      </c>
      <c r="B57" s="10">
        <v>14</v>
      </c>
      <c r="C57" s="10">
        <v>56</v>
      </c>
      <c r="D57" s="4" t="s">
        <v>480</v>
      </c>
      <c r="E57" s="4">
        <v>19742</v>
      </c>
      <c r="F57" s="4" t="s">
        <v>686</v>
      </c>
      <c r="G57" s="4">
        <v>1</v>
      </c>
      <c r="H57" s="86">
        <v>1</v>
      </c>
      <c r="I57" s="71" t="s">
        <v>2391</v>
      </c>
      <c r="J57" s="72" t="s">
        <v>110</v>
      </c>
      <c r="K57" s="89">
        <v>26</v>
      </c>
      <c r="L57" s="74">
        <v>1</v>
      </c>
      <c r="M57" s="74"/>
      <c r="N57" s="74" t="s">
        <v>837</v>
      </c>
    </row>
    <row r="58" spans="1:14">
      <c r="A58" s="7">
        <v>3</v>
      </c>
      <c r="B58" s="10">
        <v>15</v>
      </c>
      <c r="C58" s="10">
        <v>57</v>
      </c>
      <c r="D58" s="4" t="s">
        <v>609</v>
      </c>
      <c r="E58" s="4">
        <v>10603</v>
      </c>
      <c r="F58" s="4" t="s">
        <v>609</v>
      </c>
      <c r="G58" s="4">
        <v>1</v>
      </c>
      <c r="H58" s="86">
        <v>1</v>
      </c>
      <c r="I58" s="71" t="s">
        <v>360</v>
      </c>
      <c r="J58" s="72" t="s">
        <v>545</v>
      </c>
      <c r="K58" s="89">
        <v>32</v>
      </c>
      <c r="L58" s="74">
        <v>1</v>
      </c>
      <c r="M58" s="74"/>
      <c r="N58" s="74" t="s">
        <v>46</v>
      </c>
    </row>
    <row r="59" spans="1:14">
      <c r="A59" s="7">
        <v>3</v>
      </c>
      <c r="B59" s="10">
        <v>16</v>
      </c>
      <c r="C59" s="10">
        <v>58</v>
      </c>
      <c r="D59" s="4" t="s">
        <v>16</v>
      </c>
      <c r="E59" s="4">
        <v>19948</v>
      </c>
      <c r="F59" s="4" t="s">
        <v>555</v>
      </c>
      <c r="G59" s="4">
        <v>1</v>
      </c>
      <c r="H59" s="86"/>
      <c r="I59" s="71" t="s">
        <v>1850</v>
      </c>
      <c r="J59" s="72" t="s">
        <v>1750</v>
      </c>
      <c r="K59" s="89">
        <v>22</v>
      </c>
      <c r="L59" s="74">
        <v>8</v>
      </c>
      <c r="M59" s="74" t="s">
        <v>837</v>
      </c>
      <c r="N59" s="74"/>
    </row>
    <row r="60" spans="1:14">
      <c r="A60" s="7">
        <v>3</v>
      </c>
      <c r="B60" s="10">
        <v>17</v>
      </c>
      <c r="C60" s="10">
        <v>59</v>
      </c>
      <c r="D60" s="4" t="s">
        <v>17</v>
      </c>
      <c r="E60" s="4">
        <v>11902</v>
      </c>
      <c r="F60" s="4" t="s">
        <v>2170</v>
      </c>
      <c r="G60" s="4">
        <v>1</v>
      </c>
      <c r="H60" s="86">
        <v>1</v>
      </c>
      <c r="I60" s="71" t="s">
        <v>477</v>
      </c>
      <c r="J60" s="72" t="s">
        <v>919</v>
      </c>
      <c r="K60" s="89">
        <v>28</v>
      </c>
      <c r="L60" s="74">
        <v>5</v>
      </c>
      <c r="M60" s="74" t="s">
        <v>837</v>
      </c>
      <c r="N60" s="74"/>
    </row>
    <row r="61" spans="1:14">
      <c r="A61" s="7">
        <v>3</v>
      </c>
      <c r="B61" s="10">
        <v>18</v>
      </c>
      <c r="C61" s="10">
        <v>60</v>
      </c>
      <c r="D61" s="4" t="s">
        <v>563</v>
      </c>
      <c r="E61" s="4">
        <v>20369</v>
      </c>
      <c r="F61" s="4" t="s">
        <v>239</v>
      </c>
      <c r="G61" s="4">
        <v>1</v>
      </c>
      <c r="H61" s="86">
        <v>1</v>
      </c>
      <c r="I61" s="71" t="s">
        <v>2443</v>
      </c>
      <c r="J61" s="72" t="s">
        <v>531</v>
      </c>
      <c r="K61" s="89">
        <v>23</v>
      </c>
      <c r="L61" s="74">
        <v>1</v>
      </c>
      <c r="M61" s="74"/>
      <c r="N61" s="74" t="s">
        <v>837</v>
      </c>
    </row>
    <row r="62" spans="1:14">
      <c r="A62" s="7">
        <v>3</v>
      </c>
      <c r="B62" s="10">
        <v>19</v>
      </c>
      <c r="C62" s="10">
        <v>61</v>
      </c>
      <c r="D62" s="4" t="s">
        <v>438</v>
      </c>
      <c r="E62" s="4">
        <v>19599</v>
      </c>
      <c r="F62" s="4" t="s">
        <v>614</v>
      </c>
      <c r="G62" s="4">
        <v>1</v>
      </c>
      <c r="H62" s="86">
        <v>1</v>
      </c>
      <c r="I62" s="71" t="s">
        <v>2381</v>
      </c>
      <c r="J62" s="72" t="s">
        <v>2382</v>
      </c>
      <c r="K62" s="89">
        <v>26</v>
      </c>
      <c r="L62" s="74">
        <v>7</v>
      </c>
      <c r="M62" s="74" t="s">
        <v>837</v>
      </c>
      <c r="N62" s="74"/>
    </row>
    <row r="63" spans="1:14">
      <c r="A63" s="11">
        <v>3</v>
      </c>
      <c r="B63" s="12">
        <v>20</v>
      </c>
      <c r="C63" s="12">
        <v>62</v>
      </c>
      <c r="D63" s="13" t="s">
        <v>29</v>
      </c>
      <c r="E63" s="13">
        <v>20160</v>
      </c>
      <c r="F63" s="13" t="s">
        <v>470</v>
      </c>
      <c r="G63" s="13">
        <v>1</v>
      </c>
      <c r="H63" s="87"/>
      <c r="I63" s="75" t="s">
        <v>1856</v>
      </c>
      <c r="J63" s="76" t="s">
        <v>552</v>
      </c>
      <c r="K63" s="90">
        <v>24</v>
      </c>
      <c r="L63" s="78">
        <v>1</v>
      </c>
      <c r="M63" s="78"/>
      <c r="N63" s="78" t="s">
        <v>837</v>
      </c>
    </row>
    <row r="64" spans="1:14">
      <c r="A64" s="99" t="s">
        <v>2044</v>
      </c>
      <c r="B64" s="100">
        <v>1</v>
      </c>
      <c r="C64" s="100">
        <v>63</v>
      </c>
      <c r="D64" s="49" t="s">
        <v>15</v>
      </c>
      <c r="E64" s="49">
        <v>13774</v>
      </c>
      <c r="F64" s="49" t="s">
        <v>13</v>
      </c>
      <c r="G64" s="49">
        <v>1</v>
      </c>
      <c r="H64" s="201">
        <v>1</v>
      </c>
      <c r="I64" s="202" t="s">
        <v>749</v>
      </c>
      <c r="J64" s="203" t="s">
        <v>174</v>
      </c>
      <c r="K64" s="204">
        <v>27</v>
      </c>
      <c r="L64" s="205">
        <v>1</v>
      </c>
      <c r="M64" s="205"/>
      <c r="N64" s="205" t="s">
        <v>837</v>
      </c>
    </row>
    <row r="65" spans="1:14">
      <c r="A65" s="11" t="s">
        <v>2044</v>
      </c>
      <c r="B65" s="12">
        <v>2</v>
      </c>
      <c r="C65" s="12">
        <v>64</v>
      </c>
      <c r="D65" s="13" t="s">
        <v>567</v>
      </c>
      <c r="E65" s="13">
        <v>19913</v>
      </c>
      <c r="F65" s="13" t="s">
        <v>686</v>
      </c>
      <c r="G65" s="13">
        <v>1</v>
      </c>
      <c r="H65" s="87">
        <v>1</v>
      </c>
      <c r="I65" s="75" t="s">
        <v>615</v>
      </c>
      <c r="J65" s="76" t="s">
        <v>225</v>
      </c>
      <c r="K65" s="90">
        <v>23</v>
      </c>
      <c r="L65" s="78">
        <v>9</v>
      </c>
      <c r="M65" s="78" t="s">
        <v>46</v>
      </c>
      <c r="N65" s="78"/>
    </row>
    <row r="66" spans="1:14">
      <c r="A66" s="7">
        <v>4</v>
      </c>
      <c r="B66" s="10">
        <v>1</v>
      </c>
      <c r="C66" s="10">
        <v>65</v>
      </c>
      <c r="D66" s="4" t="s">
        <v>29</v>
      </c>
      <c r="E66" s="4">
        <v>21454</v>
      </c>
      <c r="F66" s="4" t="s">
        <v>276</v>
      </c>
      <c r="G66" s="4">
        <v>1</v>
      </c>
      <c r="H66" s="86"/>
      <c r="I66" s="71" t="s">
        <v>2469</v>
      </c>
      <c r="J66" s="72" t="s">
        <v>2470</v>
      </c>
      <c r="K66" s="89">
        <v>23</v>
      </c>
      <c r="L66" s="74">
        <v>9</v>
      </c>
      <c r="M66" s="74" t="s">
        <v>46</v>
      </c>
      <c r="N66" s="74"/>
    </row>
    <row r="67" spans="1:14">
      <c r="A67" s="7">
        <v>4</v>
      </c>
      <c r="B67" s="10">
        <v>2</v>
      </c>
      <c r="C67" s="10">
        <v>66</v>
      </c>
      <c r="D67" s="4" t="s">
        <v>438</v>
      </c>
      <c r="E67" s="4">
        <v>4418</v>
      </c>
      <c r="F67" s="4" t="s">
        <v>354</v>
      </c>
      <c r="G67" s="4">
        <v>1</v>
      </c>
      <c r="H67" s="86">
        <v>1</v>
      </c>
      <c r="I67" s="71" t="s">
        <v>2174</v>
      </c>
      <c r="J67" s="72" t="s">
        <v>2175</v>
      </c>
      <c r="K67" s="89">
        <v>37</v>
      </c>
      <c r="L67" s="74">
        <v>4</v>
      </c>
      <c r="M67" s="74" t="s">
        <v>838</v>
      </c>
      <c r="N67" s="74"/>
    </row>
    <row r="68" spans="1:14">
      <c r="A68" s="7">
        <v>4</v>
      </c>
      <c r="B68" s="10">
        <v>3</v>
      </c>
      <c r="C68" s="10">
        <v>67</v>
      </c>
      <c r="D68" s="4" t="s">
        <v>563</v>
      </c>
      <c r="E68" s="4">
        <v>14274</v>
      </c>
      <c r="F68" s="4" t="s">
        <v>598</v>
      </c>
      <c r="G68" s="4">
        <v>1</v>
      </c>
      <c r="H68" s="86">
        <v>1</v>
      </c>
      <c r="I68" s="71" t="s">
        <v>752</v>
      </c>
      <c r="J68" s="72" t="s">
        <v>144</v>
      </c>
      <c r="K68" s="89">
        <v>30</v>
      </c>
      <c r="L68" s="74">
        <v>9</v>
      </c>
      <c r="M68" s="74" t="s">
        <v>837</v>
      </c>
      <c r="N68" s="74"/>
    </row>
    <row r="69" spans="1:14">
      <c r="A69" s="7">
        <v>4</v>
      </c>
      <c r="B69" s="10">
        <v>4</v>
      </c>
      <c r="C69" s="10">
        <v>68</v>
      </c>
      <c r="D69" s="4" t="s">
        <v>17</v>
      </c>
      <c r="E69" s="4">
        <v>19181</v>
      </c>
      <c r="F69" s="4" t="s">
        <v>164</v>
      </c>
      <c r="G69" s="4">
        <v>1</v>
      </c>
      <c r="H69" s="86">
        <v>1</v>
      </c>
      <c r="I69" s="71" t="s">
        <v>388</v>
      </c>
      <c r="J69" s="72" t="s">
        <v>287</v>
      </c>
      <c r="K69" s="89">
        <v>26</v>
      </c>
      <c r="L69" s="74">
        <v>2</v>
      </c>
      <c r="M69" s="74" t="s">
        <v>46</v>
      </c>
      <c r="N69" s="74"/>
    </row>
    <row r="70" spans="1:14">
      <c r="A70" s="7">
        <v>4</v>
      </c>
      <c r="B70" s="10">
        <v>5</v>
      </c>
      <c r="C70" s="10">
        <v>69</v>
      </c>
      <c r="D70" s="4" t="s">
        <v>16</v>
      </c>
      <c r="E70" s="4">
        <v>11442</v>
      </c>
      <c r="F70" s="4" t="s">
        <v>16</v>
      </c>
      <c r="G70" s="4">
        <v>1</v>
      </c>
      <c r="H70" s="86">
        <v>1</v>
      </c>
      <c r="I70" s="71" t="s">
        <v>615</v>
      </c>
      <c r="J70" s="72" t="s">
        <v>185</v>
      </c>
      <c r="K70" s="89">
        <v>28</v>
      </c>
      <c r="L70" s="74">
        <v>2</v>
      </c>
      <c r="M70" s="74" t="s">
        <v>837</v>
      </c>
      <c r="N70" s="74"/>
    </row>
    <row r="71" spans="1:14">
      <c r="A71" s="7">
        <v>4</v>
      </c>
      <c r="B71" s="10">
        <v>6</v>
      </c>
      <c r="C71" s="10">
        <v>70</v>
      </c>
      <c r="D71" s="4" t="s">
        <v>609</v>
      </c>
      <c r="E71" s="4">
        <v>21052</v>
      </c>
      <c r="F71" s="4" t="s">
        <v>16</v>
      </c>
      <c r="G71" s="4">
        <v>1</v>
      </c>
      <c r="H71" s="86">
        <v>1</v>
      </c>
      <c r="I71" s="71" t="s">
        <v>2460</v>
      </c>
      <c r="J71" s="72" t="s">
        <v>589</v>
      </c>
      <c r="K71" s="89">
        <v>23</v>
      </c>
      <c r="L71" s="74">
        <v>1</v>
      </c>
      <c r="M71" s="74"/>
      <c r="N71" s="74" t="s">
        <v>837</v>
      </c>
    </row>
    <row r="72" spans="1:14">
      <c r="A72" s="7">
        <v>4</v>
      </c>
      <c r="B72" s="10">
        <v>7</v>
      </c>
      <c r="C72" s="10">
        <v>71</v>
      </c>
      <c r="D72" s="4" t="s">
        <v>480</v>
      </c>
      <c r="E72" s="4">
        <v>3516</v>
      </c>
      <c r="F72" s="4" t="s">
        <v>2172</v>
      </c>
      <c r="G72" s="4">
        <v>1</v>
      </c>
      <c r="H72" s="86">
        <v>1</v>
      </c>
      <c r="I72" s="71" t="s">
        <v>50</v>
      </c>
      <c r="J72" s="72" t="s">
        <v>572</v>
      </c>
      <c r="K72" s="89">
        <v>31</v>
      </c>
      <c r="L72" s="74">
        <v>3</v>
      </c>
      <c r="M72" s="74" t="s">
        <v>46</v>
      </c>
      <c r="N72" s="74"/>
    </row>
    <row r="73" spans="1:14">
      <c r="A73" s="7">
        <v>4</v>
      </c>
      <c r="B73" s="10">
        <v>8</v>
      </c>
      <c r="C73" s="10">
        <v>72</v>
      </c>
      <c r="D73" s="4" t="s">
        <v>18</v>
      </c>
      <c r="E73" s="4">
        <v>16094</v>
      </c>
      <c r="F73" s="4" t="s">
        <v>686</v>
      </c>
      <c r="G73" s="4">
        <v>1</v>
      </c>
      <c r="H73" s="86">
        <v>1</v>
      </c>
      <c r="I73" s="71" t="s">
        <v>1921</v>
      </c>
      <c r="J73" s="72" t="s">
        <v>174</v>
      </c>
      <c r="K73" s="89">
        <v>27</v>
      </c>
      <c r="L73" s="74">
        <v>1</v>
      </c>
      <c r="M73" s="74"/>
      <c r="N73" s="74" t="s">
        <v>837</v>
      </c>
    </row>
    <row r="74" spans="1:14">
      <c r="A74" s="7">
        <v>4</v>
      </c>
      <c r="B74" s="10">
        <v>9</v>
      </c>
      <c r="C74" s="10">
        <v>73</v>
      </c>
      <c r="D74" s="4" t="s">
        <v>598</v>
      </c>
      <c r="E74" s="4">
        <v>17710</v>
      </c>
      <c r="F74" s="4" t="s">
        <v>15</v>
      </c>
      <c r="G74" s="4">
        <v>1</v>
      </c>
      <c r="H74" s="86">
        <v>1</v>
      </c>
      <c r="I74" s="71" t="s">
        <v>1254</v>
      </c>
      <c r="J74" s="72" t="s">
        <v>531</v>
      </c>
      <c r="K74" s="89">
        <v>28</v>
      </c>
      <c r="L74" s="74">
        <v>7</v>
      </c>
      <c r="M74" s="74" t="s">
        <v>46</v>
      </c>
      <c r="N74" s="74"/>
    </row>
    <row r="75" spans="1:14">
      <c r="A75" s="7">
        <v>4</v>
      </c>
      <c r="B75" s="10">
        <v>10</v>
      </c>
      <c r="C75" s="10">
        <v>74</v>
      </c>
      <c r="D75" s="4" t="s">
        <v>276</v>
      </c>
      <c r="E75" s="4">
        <v>19959</v>
      </c>
      <c r="F75" s="4" t="s">
        <v>2178</v>
      </c>
      <c r="G75" s="4">
        <v>1</v>
      </c>
      <c r="H75" s="86">
        <v>1</v>
      </c>
      <c r="I75" s="71" t="s">
        <v>1188</v>
      </c>
      <c r="J75" s="72" t="s">
        <v>225</v>
      </c>
      <c r="K75" s="89">
        <v>23</v>
      </c>
      <c r="L75" s="74">
        <v>1</v>
      </c>
      <c r="M75" s="74"/>
      <c r="N75" s="74" t="s">
        <v>46</v>
      </c>
    </row>
    <row r="76" spans="1:14">
      <c r="A76" s="7">
        <v>4</v>
      </c>
      <c r="B76" s="10">
        <v>11</v>
      </c>
      <c r="C76" s="10">
        <v>75</v>
      </c>
      <c r="D76" s="4" t="s">
        <v>15</v>
      </c>
      <c r="E76" s="4">
        <v>19225</v>
      </c>
      <c r="F76" s="4" t="s">
        <v>15</v>
      </c>
      <c r="G76" s="4">
        <v>1</v>
      </c>
      <c r="H76" s="86">
        <v>1</v>
      </c>
      <c r="I76" s="71" t="s">
        <v>11</v>
      </c>
      <c r="J76" s="72" t="s">
        <v>144</v>
      </c>
      <c r="K76" s="89">
        <v>26</v>
      </c>
      <c r="L76" s="74">
        <v>1</v>
      </c>
      <c r="M76" s="74"/>
      <c r="N76" s="74" t="s">
        <v>837</v>
      </c>
    </row>
    <row r="77" spans="1:14">
      <c r="A77" s="7">
        <v>4</v>
      </c>
      <c r="B77" s="10">
        <v>12</v>
      </c>
      <c r="C77" s="10">
        <v>76</v>
      </c>
      <c r="D77" s="4" t="s">
        <v>470</v>
      </c>
      <c r="E77" s="4">
        <v>23550</v>
      </c>
      <c r="F77" s="4" t="s">
        <v>563</v>
      </c>
      <c r="G77" s="4">
        <v>1</v>
      </c>
      <c r="H77" s="86">
        <v>1</v>
      </c>
      <c r="I77" s="71" t="s">
        <v>2516</v>
      </c>
      <c r="J77" s="72" t="s">
        <v>216</v>
      </c>
      <c r="K77" s="89">
        <v>23</v>
      </c>
      <c r="L77" s="74">
        <v>1</v>
      </c>
      <c r="M77" s="74"/>
      <c r="N77" s="74" t="s">
        <v>46</v>
      </c>
    </row>
    <row r="78" spans="1:14">
      <c r="A78" s="7">
        <v>4</v>
      </c>
      <c r="B78" s="10">
        <v>13</v>
      </c>
      <c r="C78" s="10">
        <v>77</v>
      </c>
      <c r="D78" s="4" t="s">
        <v>239</v>
      </c>
      <c r="E78" s="4">
        <v>16930</v>
      </c>
      <c r="F78" s="4" t="s">
        <v>14</v>
      </c>
      <c r="G78" s="4">
        <v>1</v>
      </c>
      <c r="H78" s="86">
        <v>1</v>
      </c>
      <c r="I78" s="71" t="s">
        <v>1736</v>
      </c>
      <c r="J78" s="72" t="s">
        <v>1737</v>
      </c>
      <c r="K78" s="89">
        <v>26</v>
      </c>
      <c r="L78" s="74">
        <v>2</v>
      </c>
      <c r="M78" s="74" t="s">
        <v>838</v>
      </c>
      <c r="N78" s="74"/>
    </row>
    <row r="79" spans="1:14">
      <c r="A79" s="7">
        <v>4</v>
      </c>
      <c r="B79" s="10">
        <v>14</v>
      </c>
      <c r="C79" s="10">
        <v>78</v>
      </c>
      <c r="D79" s="4" t="s">
        <v>188</v>
      </c>
      <c r="E79" s="4">
        <v>5452</v>
      </c>
      <c r="F79" s="4" t="s">
        <v>2178</v>
      </c>
      <c r="G79" s="4">
        <v>1</v>
      </c>
      <c r="H79" s="86">
        <v>1</v>
      </c>
      <c r="I79" s="71" t="s">
        <v>992</v>
      </c>
      <c r="J79" s="72" t="s">
        <v>993</v>
      </c>
      <c r="K79" s="89">
        <v>30</v>
      </c>
      <c r="L79" s="74">
        <v>3</v>
      </c>
      <c r="M79" s="74" t="s">
        <v>46</v>
      </c>
      <c r="N79" s="74"/>
    </row>
    <row r="80" spans="1:14">
      <c r="A80" s="7">
        <v>4</v>
      </c>
      <c r="B80" s="10">
        <v>15</v>
      </c>
      <c r="C80" s="10">
        <v>79</v>
      </c>
      <c r="D80" s="4" t="s">
        <v>555</v>
      </c>
      <c r="E80" s="4">
        <v>10059</v>
      </c>
      <c r="F80" s="4" t="s">
        <v>18</v>
      </c>
      <c r="G80" s="4">
        <v>1</v>
      </c>
      <c r="H80" s="86">
        <v>1</v>
      </c>
      <c r="I80" s="71" t="s">
        <v>59</v>
      </c>
      <c r="J80" s="72" t="s">
        <v>273</v>
      </c>
      <c r="K80" s="89">
        <v>30</v>
      </c>
      <c r="L80" s="74">
        <v>2</v>
      </c>
      <c r="M80" s="74" t="s">
        <v>837</v>
      </c>
      <c r="N80" s="74"/>
    </row>
    <row r="81" spans="1:14">
      <c r="A81" s="7">
        <v>4</v>
      </c>
      <c r="B81" s="10">
        <v>16</v>
      </c>
      <c r="C81" s="10">
        <v>80</v>
      </c>
      <c r="D81" s="4" t="s">
        <v>129</v>
      </c>
      <c r="E81" s="4">
        <v>19309</v>
      </c>
      <c r="F81" s="4" t="s">
        <v>470</v>
      </c>
      <c r="G81" s="4">
        <v>1</v>
      </c>
      <c r="H81" s="86">
        <v>1</v>
      </c>
      <c r="I81" s="71" t="s">
        <v>58</v>
      </c>
      <c r="J81" s="72" t="s">
        <v>551</v>
      </c>
      <c r="K81" s="89">
        <v>28</v>
      </c>
      <c r="L81" s="74">
        <v>1</v>
      </c>
      <c r="M81" s="74"/>
      <c r="N81" s="74" t="s">
        <v>837</v>
      </c>
    </row>
    <row r="82" spans="1:14">
      <c r="A82" s="7">
        <v>4</v>
      </c>
      <c r="B82" s="10">
        <v>17</v>
      </c>
      <c r="C82" s="10">
        <v>81</v>
      </c>
      <c r="D82" s="4" t="s">
        <v>164</v>
      </c>
      <c r="E82" s="4">
        <v>15042</v>
      </c>
      <c r="F82" s="4" t="s">
        <v>470</v>
      </c>
      <c r="G82" s="4">
        <v>1</v>
      </c>
      <c r="H82" s="86">
        <v>1</v>
      </c>
      <c r="I82" s="71" t="s">
        <v>1112</v>
      </c>
      <c r="J82" s="72" t="s">
        <v>175</v>
      </c>
      <c r="K82" s="89">
        <v>29</v>
      </c>
      <c r="L82" s="74">
        <v>1</v>
      </c>
      <c r="M82" s="74"/>
      <c r="N82" s="74" t="s">
        <v>46</v>
      </c>
    </row>
    <row r="83" spans="1:14">
      <c r="A83" s="7">
        <v>4</v>
      </c>
      <c r="B83" s="10">
        <v>18</v>
      </c>
      <c r="C83" s="10">
        <v>82</v>
      </c>
      <c r="D83" s="4" t="s">
        <v>14</v>
      </c>
      <c r="E83" s="4">
        <v>3298</v>
      </c>
      <c r="F83" s="4" t="s">
        <v>14</v>
      </c>
      <c r="G83" s="4">
        <v>1</v>
      </c>
      <c r="H83" s="86">
        <v>1</v>
      </c>
      <c r="I83" s="71" t="s">
        <v>44</v>
      </c>
      <c r="J83" s="72" t="s">
        <v>636</v>
      </c>
      <c r="K83" s="89">
        <v>32</v>
      </c>
      <c r="L83" s="74">
        <v>5</v>
      </c>
      <c r="M83" s="74" t="s">
        <v>837</v>
      </c>
      <c r="N83" s="74"/>
    </row>
    <row r="84" spans="1:14">
      <c r="A84" s="7">
        <v>4</v>
      </c>
      <c r="B84" s="10">
        <v>19</v>
      </c>
      <c r="C84" s="10">
        <v>83</v>
      </c>
      <c r="D84" s="4" t="s">
        <v>567</v>
      </c>
      <c r="E84" s="4">
        <v>27463</v>
      </c>
      <c r="F84" s="4" t="s">
        <v>164</v>
      </c>
      <c r="G84" s="4">
        <v>1</v>
      </c>
      <c r="H84" s="86">
        <v>1</v>
      </c>
      <c r="I84" s="71" t="s">
        <v>1673</v>
      </c>
      <c r="J84" s="72" t="s">
        <v>307</v>
      </c>
      <c r="K84" s="89">
        <v>22</v>
      </c>
      <c r="L84" s="74">
        <v>1</v>
      </c>
      <c r="M84" s="74"/>
      <c r="N84" s="74" t="s">
        <v>46</v>
      </c>
    </row>
    <row r="85" spans="1:14">
      <c r="A85" s="11">
        <v>4</v>
      </c>
      <c r="B85" s="12">
        <v>20</v>
      </c>
      <c r="C85" s="12">
        <v>84</v>
      </c>
      <c r="D85" s="13" t="s">
        <v>13</v>
      </c>
      <c r="E85" s="13">
        <v>13763</v>
      </c>
      <c r="F85" s="13" t="s">
        <v>2177</v>
      </c>
      <c r="G85" s="13">
        <v>1</v>
      </c>
      <c r="H85" s="87">
        <v>1</v>
      </c>
      <c r="I85" s="75" t="s">
        <v>848</v>
      </c>
      <c r="J85" s="76" t="s">
        <v>801</v>
      </c>
      <c r="K85" s="90">
        <v>29</v>
      </c>
      <c r="L85" s="78">
        <v>1</v>
      </c>
      <c r="M85" s="78"/>
      <c r="N85" s="78" t="s">
        <v>837</v>
      </c>
    </row>
    <row r="86" spans="1:14" ht="15" customHeight="1">
      <c r="A86" s="7" t="s">
        <v>2040</v>
      </c>
      <c r="B86" s="10">
        <v>1</v>
      </c>
      <c r="C86" s="10">
        <v>85</v>
      </c>
      <c r="D86" s="4" t="s">
        <v>438</v>
      </c>
      <c r="E86" s="4">
        <v>11400</v>
      </c>
      <c r="F86" s="4" t="s">
        <v>13</v>
      </c>
      <c r="G86" s="4">
        <v>1</v>
      </c>
      <c r="H86" s="86">
        <v>1</v>
      </c>
      <c r="I86" s="71" t="s">
        <v>1924</v>
      </c>
      <c r="J86" s="72" t="s">
        <v>20</v>
      </c>
      <c r="K86" s="89">
        <v>28</v>
      </c>
      <c r="L86" s="74">
        <v>5</v>
      </c>
      <c r="M86" s="74" t="s">
        <v>837</v>
      </c>
      <c r="N86" s="74"/>
    </row>
    <row r="87" spans="1:14" ht="12" customHeight="1">
      <c r="A87" s="11" t="s">
        <v>2040</v>
      </c>
      <c r="B87" s="12">
        <v>2</v>
      </c>
      <c r="C87" s="12">
        <v>86</v>
      </c>
      <c r="D87" s="13" t="s">
        <v>598</v>
      </c>
      <c r="E87" s="13">
        <v>4579</v>
      </c>
      <c r="F87" s="13" t="s">
        <v>2171</v>
      </c>
      <c r="G87" s="13">
        <v>1</v>
      </c>
      <c r="H87" s="87">
        <v>1</v>
      </c>
      <c r="I87" s="75" t="s">
        <v>292</v>
      </c>
      <c r="J87" s="76" t="s">
        <v>515</v>
      </c>
      <c r="K87" s="90">
        <v>31</v>
      </c>
      <c r="L87" s="78">
        <v>5</v>
      </c>
      <c r="M87" s="78" t="s">
        <v>837</v>
      </c>
      <c r="N87" s="78"/>
    </row>
    <row r="88" spans="1:14">
      <c r="A88" s="7">
        <v>5</v>
      </c>
      <c r="B88" s="10">
        <v>1</v>
      </c>
      <c r="C88" s="10">
        <v>87</v>
      </c>
      <c r="D88" s="4" t="s">
        <v>13</v>
      </c>
      <c r="E88" s="4">
        <v>21558</v>
      </c>
      <c r="F88" s="4" t="s">
        <v>13</v>
      </c>
      <c r="G88" s="4">
        <v>1</v>
      </c>
      <c r="H88" s="86"/>
      <c r="I88" s="71" t="s">
        <v>2480</v>
      </c>
      <c r="J88" s="72" t="s">
        <v>531</v>
      </c>
      <c r="K88" s="89">
        <v>24</v>
      </c>
      <c r="L88" s="74">
        <v>3</v>
      </c>
      <c r="M88" s="74" t="s">
        <v>837</v>
      </c>
      <c r="N88" s="74"/>
    </row>
    <row r="89" spans="1:14">
      <c r="A89" s="7">
        <v>5</v>
      </c>
      <c r="B89" s="10">
        <v>2</v>
      </c>
      <c r="C89" s="10">
        <v>88</v>
      </c>
      <c r="D89" s="4" t="s">
        <v>567</v>
      </c>
      <c r="E89" s="4">
        <v>11752</v>
      </c>
      <c r="F89" s="4" t="s">
        <v>555</v>
      </c>
      <c r="G89" s="4">
        <v>1</v>
      </c>
      <c r="H89" s="86">
        <v>1</v>
      </c>
      <c r="I89" s="71" t="s">
        <v>279</v>
      </c>
      <c r="J89" s="72" t="s">
        <v>106</v>
      </c>
      <c r="K89" s="89">
        <v>29</v>
      </c>
      <c r="L89" s="74">
        <v>1</v>
      </c>
      <c r="M89" s="74"/>
      <c r="N89" s="74" t="s">
        <v>837</v>
      </c>
    </row>
    <row r="90" spans="1:14">
      <c r="A90" s="7">
        <v>5</v>
      </c>
      <c r="B90" s="10">
        <v>3</v>
      </c>
      <c r="C90" s="10">
        <v>89</v>
      </c>
      <c r="D90" s="4" t="s">
        <v>14</v>
      </c>
      <c r="E90" s="4">
        <v>5358</v>
      </c>
      <c r="F90" s="4" t="s">
        <v>2177</v>
      </c>
      <c r="G90" s="4">
        <v>1</v>
      </c>
      <c r="H90" s="86">
        <v>1</v>
      </c>
      <c r="I90" s="71" t="s">
        <v>484</v>
      </c>
      <c r="J90" s="72" t="s">
        <v>565</v>
      </c>
      <c r="K90" s="89">
        <v>32</v>
      </c>
      <c r="L90" s="74">
        <v>1</v>
      </c>
      <c r="M90" s="74"/>
      <c r="N90" s="74" t="s">
        <v>46</v>
      </c>
    </row>
    <row r="91" spans="1:14">
      <c r="A91" s="7">
        <v>5</v>
      </c>
      <c r="B91" s="10">
        <v>4</v>
      </c>
      <c r="C91" s="10">
        <v>90</v>
      </c>
      <c r="D91" s="4" t="s">
        <v>164</v>
      </c>
      <c r="E91" s="4">
        <v>13836</v>
      </c>
      <c r="F91" s="4" t="s">
        <v>129</v>
      </c>
      <c r="G91" s="4">
        <v>1</v>
      </c>
      <c r="H91" s="86">
        <v>1</v>
      </c>
      <c r="I91" s="71" t="s">
        <v>314</v>
      </c>
      <c r="J91" s="72" t="s">
        <v>531</v>
      </c>
      <c r="K91" s="89">
        <v>30</v>
      </c>
      <c r="L91" s="74">
        <v>5</v>
      </c>
      <c r="M91" s="74" t="s">
        <v>837</v>
      </c>
      <c r="N91" s="74"/>
    </row>
    <row r="92" spans="1:14">
      <c r="A92" s="7">
        <v>5</v>
      </c>
      <c r="B92" s="10">
        <v>5</v>
      </c>
      <c r="C92" s="10">
        <v>91</v>
      </c>
      <c r="D92" s="4" t="s">
        <v>129</v>
      </c>
      <c r="E92" s="4">
        <v>18519</v>
      </c>
      <c r="F92" s="4" t="s">
        <v>15</v>
      </c>
      <c r="G92" s="4">
        <v>1</v>
      </c>
      <c r="H92" s="86">
        <v>1</v>
      </c>
      <c r="I92" s="71" t="s">
        <v>1627</v>
      </c>
      <c r="J92" s="72" t="s">
        <v>619</v>
      </c>
      <c r="K92" s="89">
        <v>25</v>
      </c>
      <c r="L92" s="74">
        <v>1</v>
      </c>
      <c r="M92" s="74"/>
      <c r="N92" s="74" t="s">
        <v>837</v>
      </c>
    </row>
    <row r="93" spans="1:14">
      <c r="A93" s="7">
        <v>5</v>
      </c>
      <c r="B93" s="10">
        <v>6</v>
      </c>
      <c r="C93" s="10">
        <v>92</v>
      </c>
      <c r="D93" s="4" t="s">
        <v>555</v>
      </c>
      <c r="E93" s="4">
        <v>18331</v>
      </c>
      <c r="F93" s="4" t="s">
        <v>354</v>
      </c>
      <c r="G93" s="4">
        <v>1</v>
      </c>
      <c r="H93" s="86">
        <v>1</v>
      </c>
      <c r="I93" s="71" t="s">
        <v>1759</v>
      </c>
      <c r="J93" s="72" t="s">
        <v>138</v>
      </c>
      <c r="K93" s="89">
        <v>27</v>
      </c>
      <c r="L93" s="74">
        <v>1</v>
      </c>
      <c r="M93" s="74"/>
      <c r="N93" s="74" t="s">
        <v>837</v>
      </c>
    </row>
    <row r="94" spans="1:14">
      <c r="A94" s="7">
        <v>5</v>
      </c>
      <c r="B94" s="10">
        <v>7</v>
      </c>
      <c r="C94" s="10">
        <v>93</v>
      </c>
      <c r="D94" s="4" t="s">
        <v>188</v>
      </c>
      <c r="E94" s="4">
        <v>16400</v>
      </c>
      <c r="F94" s="4" t="s">
        <v>164</v>
      </c>
      <c r="G94" s="4">
        <v>1</v>
      </c>
      <c r="H94" s="86">
        <v>1</v>
      </c>
      <c r="I94" s="71" t="s">
        <v>121</v>
      </c>
      <c r="J94" s="72" t="s">
        <v>905</v>
      </c>
      <c r="K94" s="89">
        <v>27</v>
      </c>
      <c r="L94" s="74">
        <v>1</v>
      </c>
      <c r="M94" s="74"/>
      <c r="N94" s="74" t="s">
        <v>837</v>
      </c>
    </row>
    <row r="95" spans="1:14">
      <c r="A95" s="7">
        <v>5</v>
      </c>
      <c r="B95" s="10">
        <v>8</v>
      </c>
      <c r="C95" s="10">
        <v>94</v>
      </c>
      <c r="D95" s="4" t="s">
        <v>239</v>
      </c>
      <c r="E95" s="4">
        <v>21205</v>
      </c>
      <c r="F95" s="4" t="s">
        <v>13</v>
      </c>
      <c r="G95" s="4">
        <v>1</v>
      </c>
      <c r="H95" s="86">
        <v>1</v>
      </c>
      <c r="I95" s="71" t="s">
        <v>1642</v>
      </c>
      <c r="J95" s="72" t="s">
        <v>986</v>
      </c>
      <c r="K95" s="89">
        <v>26</v>
      </c>
      <c r="L95" s="74">
        <v>1</v>
      </c>
      <c r="M95" s="74"/>
      <c r="N95" s="74" t="s">
        <v>837</v>
      </c>
    </row>
    <row r="96" spans="1:14">
      <c r="A96" s="7">
        <v>5</v>
      </c>
      <c r="B96" s="10">
        <v>9</v>
      </c>
      <c r="C96" s="10">
        <v>95</v>
      </c>
      <c r="D96" s="4" t="s">
        <v>470</v>
      </c>
      <c r="E96" s="4">
        <v>21390</v>
      </c>
      <c r="F96" s="4" t="s">
        <v>567</v>
      </c>
      <c r="G96" s="4">
        <v>1</v>
      </c>
      <c r="H96" s="86">
        <v>1</v>
      </c>
      <c r="I96" s="71" t="s">
        <v>549</v>
      </c>
      <c r="J96" s="72" t="s">
        <v>536</v>
      </c>
      <c r="K96" s="89">
        <v>25</v>
      </c>
      <c r="L96" s="74">
        <v>1</v>
      </c>
      <c r="M96" s="74"/>
      <c r="N96" s="74" t="s">
        <v>837</v>
      </c>
    </row>
    <row r="97" spans="1:14">
      <c r="A97" s="7">
        <v>5</v>
      </c>
      <c r="B97" s="10">
        <v>10</v>
      </c>
      <c r="C97" s="10">
        <v>96</v>
      </c>
      <c r="D97" s="4" t="s">
        <v>15</v>
      </c>
      <c r="E97" s="4">
        <v>6310</v>
      </c>
      <c r="F97" s="4" t="s">
        <v>2171</v>
      </c>
      <c r="G97" s="4">
        <v>1</v>
      </c>
      <c r="H97" s="86">
        <v>1</v>
      </c>
      <c r="I97" s="71" t="s">
        <v>594</v>
      </c>
      <c r="J97" s="72" t="s">
        <v>2180</v>
      </c>
      <c r="K97" s="89">
        <v>34</v>
      </c>
      <c r="L97" s="74">
        <v>6</v>
      </c>
      <c r="M97" s="74" t="s">
        <v>837</v>
      </c>
      <c r="N97" s="74"/>
    </row>
    <row r="98" spans="1:14">
      <c r="A98" s="7">
        <v>5</v>
      </c>
      <c r="B98" s="10">
        <v>11</v>
      </c>
      <c r="C98" s="10">
        <v>97</v>
      </c>
      <c r="D98" s="4" t="s">
        <v>276</v>
      </c>
      <c r="E98" s="4">
        <v>10847</v>
      </c>
      <c r="F98" s="4" t="s">
        <v>567</v>
      </c>
      <c r="G98" s="4">
        <v>1</v>
      </c>
      <c r="H98" s="86">
        <v>1</v>
      </c>
      <c r="I98" s="71" t="s">
        <v>433</v>
      </c>
      <c r="J98" s="72" t="s">
        <v>377</v>
      </c>
      <c r="K98" s="89">
        <v>31</v>
      </c>
      <c r="L98" s="74">
        <v>6</v>
      </c>
      <c r="M98" s="74" t="s">
        <v>837</v>
      </c>
      <c r="N98" s="74"/>
    </row>
    <row r="99" spans="1:14">
      <c r="A99" s="7">
        <v>5</v>
      </c>
      <c r="B99" s="10">
        <v>12</v>
      </c>
      <c r="C99" s="10">
        <v>98</v>
      </c>
      <c r="D99" s="4" t="s">
        <v>598</v>
      </c>
      <c r="E99" s="4">
        <v>3132</v>
      </c>
      <c r="F99" s="4" t="s">
        <v>2177</v>
      </c>
      <c r="G99" s="4">
        <v>1</v>
      </c>
      <c r="H99" s="86">
        <v>1</v>
      </c>
      <c r="I99" s="71" t="s">
        <v>579</v>
      </c>
      <c r="J99" s="72" t="s">
        <v>198</v>
      </c>
      <c r="K99" s="89">
        <v>36</v>
      </c>
      <c r="L99" s="74">
        <v>1</v>
      </c>
      <c r="M99" s="74"/>
      <c r="N99" s="74" t="s">
        <v>46</v>
      </c>
    </row>
    <row r="100" spans="1:14">
      <c r="A100" s="7">
        <v>5</v>
      </c>
      <c r="B100" s="10">
        <v>13</v>
      </c>
      <c r="C100" s="10">
        <v>99</v>
      </c>
      <c r="D100" s="4" t="s">
        <v>18</v>
      </c>
      <c r="E100" s="4">
        <v>17964</v>
      </c>
      <c r="F100" s="4" t="s">
        <v>45</v>
      </c>
      <c r="G100" s="4">
        <v>1</v>
      </c>
      <c r="H100" s="86">
        <v>1</v>
      </c>
      <c r="I100" s="71" t="s">
        <v>2333</v>
      </c>
      <c r="J100" s="72" t="s">
        <v>571</v>
      </c>
      <c r="K100" s="89">
        <v>27</v>
      </c>
      <c r="L100" s="74">
        <v>1</v>
      </c>
      <c r="M100" s="74"/>
      <c r="N100" s="74" t="s">
        <v>46</v>
      </c>
    </row>
    <row r="101" spans="1:14">
      <c r="A101" s="7">
        <v>5</v>
      </c>
      <c r="B101" s="10">
        <v>14</v>
      </c>
      <c r="C101" s="10">
        <v>100</v>
      </c>
      <c r="D101" s="4" t="s">
        <v>480</v>
      </c>
      <c r="E101" s="4">
        <v>16939</v>
      </c>
      <c r="F101" s="4" t="s">
        <v>2171</v>
      </c>
      <c r="G101" s="4">
        <v>1</v>
      </c>
      <c r="H101" s="86">
        <v>1</v>
      </c>
      <c r="I101" s="71" t="s">
        <v>251</v>
      </c>
      <c r="J101" s="72" t="s">
        <v>1920</v>
      </c>
      <c r="K101" s="89">
        <v>25</v>
      </c>
      <c r="L101" s="74">
        <v>8</v>
      </c>
      <c r="M101" s="74" t="s">
        <v>837</v>
      </c>
      <c r="N101" s="74"/>
    </row>
    <row r="102" spans="1:14">
      <c r="A102" s="7">
        <v>5</v>
      </c>
      <c r="B102" s="10">
        <v>15</v>
      </c>
      <c r="C102" s="10">
        <v>101</v>
      </c>
      <c r="D102" s="4" t="s">
        <v>609</v>
      </c>
      <c r="E102" s="4">
        <v>17696</v>
      </c>
      <c r="F102" s="4" t="s">
        <v>438</v>
      </c>
      <c r="G102" s="4">
        <v>1</v>
      </c>
      <c r="H102" s="86">
        <v>1</v>
      </c>
      <c r="I102" s="71" t="s">
        <v>962</v>
      </c>
      <c r="J102" s="72" t="s">
        <v>105</v>
      </c>
      <c r="K102" s="89">
        <v>27</v>
      </c>
      <c r="L102" s="74">
        <v>6</v>
      </c>
      <c r="M102" s="74" t="s">
        <v>837</v>
      </c>
      <c r="N102" s="74"/>
    </row>
    <row r="103" spans="1:14">
      <c r="A103" s="7">
        <v>5</v>
      </c>
      <c r="B103" s="10">
        <v>16</v>
      </c>
      <c r="C103" s="10">
        <v>102</v>
      </c>
      <c r="D103" s="4" t="s">
        <v>16</v>
      </c>
      <c r="E103" s="4">
        <v>8709</v>
      </c>
      <c r="F103" s="4" t="s">
        <v>354</v>
      </c>
      <c r="G103" s="4">
        <v>1</v>
      </c>
      <c r="H103" s="86">
        <v>1</v>
      </c>
      <c r="I103" s="71" t="s">
        <v>450</v>
      </c>
      <c r="J103" s="72" t="s">
        <v>451</v>
      </c>
      <c r="K103" s="89">
        <v>32</v>
      </c>
      <c r="L103" s="74">
        <v>6</v>
      </c>
      <c r="M103" s="74" t="s">
        <v>837</v>
      </c>
      <c r="N103" s="74"/>
    </row>
    <row r="104" spans="1:14">
      <c r="A104" s="7">
        <v>5</v>
      </c>
      <c r="B104" s="10">
        <v>17</v>
      </c>
      <c r="C104" s="10">
        <v>103</v>
      </c>
      <c r="D104" s="4" t="s">
        <v>17</v>
      </c>
      <c r="E104" s="4">
        <v>11487</v>
      </c>
      <c r="F104" s="4" t="s">
        <v>16</v>
      </c>
      <c r="G104" s="4">
        <v>1</v>
      </c>
      <c r="H104" s="86">
        <v>1</v>
      </c>
      <c r="I104" s="71" t="s">
        <v>165</v>
      </c>
      <c r="J104" s="72" t="s">
        <v>1875</v>
      </c>
      <c r="K104" s="89">
        <v>29</v>
      </c>
      <c r="L104" s="74">
        <v>1</v>
      </c>
      <c r="M104" s="74"/>
      <c r="N104" s="74" t="s">
        <v>46</v>
      </c>
    </row>
    <row r="105" spans="1:14">
      <c r="A105" s="7">
        <v>5</v>
      </c>
      <c r="B105" s="10">
        <v>18</v>
      </c>
      <c r="C105" s="10">
        <v>104</v>
      </c>
      <c r="D105" s="4" t="s">
        <v>563</v>
      </c>
      <c r="E105" s="4">
        <v>25007</v>
      </c>
      <c r="F105" s="4" t="s">
        <v>15</v>
      </c>
      <c r="G105" s="4">
        <v>1</v>
      </c>
      <c r="H105" s="86">
        <v>1</v>
      </c>
      <c r="I105" s="71" t="s">
        <v>1933</v>
      </c>
      <c r="J105" s="72" t="s">
        <v>277</v>
      </c>
      <c r="K105" s="89">
        <v>25</v>
      </c>
      <c r="L105" s="74">
        <v>1</v>
      </c>
      <c r="M105" s="74"/>
      <c r="N105" s="74" t="s">
        <v>46</v>
      </c>
    </row>
    <row r="106" spans="1:14">
      <c r="A106" s="7">
        <v>5</v>
      </c>
      <c r="B106" s="10">
        <v>19</v>
      </c>
      <c r="C106" s="10">
        <v>105</v>
      </c>
      <c r="D106" s="4" t="s">
        <v>438</v>
      </c>
      <c r="E106" s="4">
        <v>8337</v>
      </c>
      <c r="F106" s="4" t="s">
        <v>16</v>
      </c>
      <c r="G106" s="4">
        <v>1</v>
      </c>
      <c r="H106" s="86">
        <v>1</v>
      </c>
      <c r="I106" s="71" t="s">
        <v>2190</v>
      </c>
      <c r="J106" s="72" t="s">
        <v>24</v>
      </c>
      <c r="K106" s="89">
        <v>34</v>
      </c>
      <c r="L106" s="74">
        <v>1</v>
      </c>
      <c r="M106" s="74"/>
      <c r="N106" s="74" t="s">
        <v>46</v>
      </c>
    </row>
    <row r="107" spans="1:14">
      <c r="A107" s="11">
        <v>5</v>
      </c>
      <c r="B107" s="12">
        <v>20</v>
      </c>
      <c r="C107" s="12">
        <v>106</v>
      </c>
      <c r="D107" s="13" t="s">
        <v>29</v>
      </c>
      <c r="E107" s="13">
        <v>15608</v>
      </c>
      <c r="F107" s="13" t="s">
        <v>567</v>
      </c>
      <c r="G107" s="13">
        <v>1</v>
      </c>
      <c r="H107" s="87">
        <v>1</v>
      </c>
      <c r="I107" s="75" t="s">
        <v>1212</v>
      </c>
      <c r="J107" s="76" t="s">
        <v>1213</v>
      </c>
      <c r="K107" s="90">
        <v>29</v>
      </c>
      <c r="L107" s="78">
        <v>5</v>
      </c>
      <c r="M107" s="78" t="s">
        <v>837</v>
      </c>
      <c r="N107" s="78"/>
    </row>
    <row r="108" spans="1:14">
      <c r="A108" s="7">
        <v>6</v>
      </c>
      <c r="B108" s="10">
        <v>1</v>
      </c>
      <c r="C108" s="10">
        <v>107</v>
      </c>
      <c r="D108" s="4" t="s">
        <v>29</v>
      </c>
      <c r="E108" s="4">
        <v>13259</v>
      </c>
      <c r="F108" s="4" t="s">
        <v>2178</v>
      </c>
      <c r="G108" s="4">
        <v>1</v>
      </c>
      <c r="H108" s="86">
        <v>1</v>
      </c>
      <c r="I108" s="71" t="s">
        <v>2234</v>
      </c>
      <c r="J108" s="72" t="s">
        <v>2235</v>
      </c>
      <c r="K108" s="89">
        <v>31</v>
      </c>
      <c r="L108" s="74">
        <v>1</v>
      </c>
      <c r="M108" s="74"/>
      <c r="N108" s="74" t="s">
        <v>837</v>
      </c>
    </row>
    <row r="109" spans="1:14">
      <c r="A109" s="7">
        <v>6</v>
      </c>
      <c r="B109" s="10">
        <v>2</v>
      </c>
      <c r="C109" s="10">
        <v>108</v>
      </c>
      <c r="D109" s="4" t="s">
        <v>438</v>
      </c>
      <c r="E109" s="4">
        <v>3184</v>
      </c>
      <c r="F109" s="4" t="s">
        <v>15</v>
      </c>
      <c r="G109" s="4">
        <v>1</v>
      </c>
      <c r="H109" s="86">
        <v>1</v>
      </c>
      <c r="I109" s="71" t="s">
        <v>474</v>
      </c>
      <c r="J109" s="72" t="s">
        <v>617</v>
      </c>
      <c r="K109" s="89">
        <v>35</v>
      </c>
      <c r="L109" s="74">
        <v>1</v>
      </c>
      <c r="M109" s="74"/>
      <c r="N109" s="74" t="s">
        <v>46</v>
      </c>
    </row>
    <row r="110" spans="1:14">
      <c r="A110" s="7">
        <v>6</v>
      </c>
      <c r="B110" s="10">
        <v>3</v>
      </c>
      <c r="C110" s="10">
        <v>109</v>
      </c>
      <c r="D110" s="4" t="s">
        <v>563</v>
      </c>
      <c r="E110" s="4">
        <v>17954</v>
      </c>
      <c r="F110" s="4" t="s">
        <v>246</v>
      </c>
      <c r="G110" s="4">
        <v>1</v>
      </c>
      <c r="H110" s="86">
        <v>1</v>
      </c>
      <c r="I110" s="71" t="s">
        <v>1248</v>
      </c>
      <c r="J110" s="72" t="s">
        <v>72</v>
      </c>
      <c r="K110" s="89">
        <v>27</v>
      </c>
      <c r="L110" s="74">
        <v>8</v>
      </c>
      <c r="M110" s="74" t="s">
        <v>46</v>
      </c>
      <c r="N110" s="74"/>
    </row>
    <row r="111" spans="1:14">
      <c r="A111" s="7">
        <v>6</v>
      </c>
      <c r="B111" s="10">
        <v>4</v>
      </c>
      <c r="C111" s="10">
        <v>110</v>
      </c>
      <c r="D111" s="4" t="s">
        <v>17</v>
      </c>
      <c r="E111" s="4">
        <v>13359</v>
      </c>
      <c r="F111" s="4" t="s">
        <v>188</v>
      </c>
      <c r="G111" s="4">
        <v>1</v>
      </c>
      <c r="H111" s="86">
        <v>1</v>
      </c>
      <c r="I111" s="71" t="s">
        <v>741</v>
      </c>
      <c r="J111" s="72" t="s">
        <v>571</v>
      </c>
      <c r="K111" s="89">
        <v>30</v>
      </c>
      <c r="L111" s="74">
        <v>8</v>
      </c>
      <c r="M111" s="74" t="s">
        <v>46</v>
      </c>
      <c r="N111" s="74"/>
    </row>
    <row r="112" spans="1:14">
      <c r="A112" s="7">
        <v>6</v>
      </c>
      <c r="B112" s="10">
        <v>5</v>
      </c>
      <c r="C112" s="10">
        <v>111</v>
      </c>
      <c r="D112" s="4" t="s">
        <v>16</v>
      </c>
      <c r="E112" s="4">
        <v>19600</v>
      </c>
      <c r="F112" s="4" t="s">
        <v>686</v>
      </c>
      <c r="G112" s="4">
        <v>1</v>
      </c>
      <c r="H112" s="86">
        <v>1</v>
      </c>
      <c r="I112" s="71" t="s">
        <v>2383</v>
      </c>
      <c r="J112" s="72" t="s">
        <v>577</v>
      </c>
      <c r="K112" s="89">
        <v>24</v>
      </c>
      <c r="L112" s="74">
        <v>8</v>
      </c>
      <c r="M112" s="74" t="s">
        <v>837</v>
      </c>
      <c r="N112" s="74"/>
    </row>
    <row r="113" spans="1:14">
      <c r="A113" s="7">
        <v>6</v>
      </c>
      <c r="B113" s="10">
        <v>6</v>
      </c>
      <c r="C113" s="10">
        <v>112</v>
      </c>
      <c r="D113" s="4" t="s">
        <v>609</v>
      </c>
      <c r="E113" s="4">
        <v>6984</v>
      </c>
      <c r="F113" s="4" t="s">
        <v>276</v>
      </c>
      <c r="G113" s="4">
        <v>1</v>
      </c>
      <c r="H113" s="86">
        <v>1</v>
      </c>
      <c r="I113" s="71" t="s">
        <v>528</v>
      </c>
      <c r="J113" s="72" t="s">
        <v>589</v>
      </c>
      <c r="K113" s="89">
        <v>34</v>
      </c>
      <c r="L113" s="74">
        <v>1</v>
      </c>
      <c r="M113" s="74"/>
      <c r="N113" s="74" t="s">
        <v>837</v>
      </c>
    </row>
    <row r="114" spans="1:14">
      <c r="A114" s="7">
        <v>6</v>
      </c>
      <c r="B114" s="10">
        <v>7</v>
      </c>
      <c r="C114" s="10">
        <v>113</v>
      </c>
      <c r="D114" s="4" t="s">
        <v>480</v>
      </c>
      <c r="E114" s="4">
        <v>19278</v>
      </c>
      <c r="F114" s="4" t="s">
        <v>188</v>
      </c>
      <c r="G114" s="4">
        <v>1</v>
      </c>
      <c r="H114" s="86">
        <v>1</v>
      </c>
      <c r="I114" s="71" t="s">
        <v>348</v>
      </c>
      <c r="J114" s="72" t="s">
        <v>997</v>
      </c>
      <c r="K114" s="89">
        <v>25</v>
      </c>
      <c r="L114" s="74">
        <v>1</v>
      </c>
      <c r="M114" s="74"/>
      <c r="N114" s="74" t="s">
        <v>837</v>
      </c>
    </row>
    <row r="115" spans="1:14">
      <c r="A115" s="7">
        <v>6</v>
      </c>
      <c r="B115" s="10">
        <v>8</v>
      </c>
      <c r="C115" s="10">
        <v>114</v>
      </c>
      <c r="D115" s="4" t="s">
        <v>18</v>
      </c>
      <c r="E115" s="4">
        <v>12371</v>
      </c>
      <c r="F115" s="4" t="s">
        <v>2177</v>
      </c>
      <c r="G115" s="4">
        <v>1</v>
      </c>
      <c r="H115" s="86">
        <v>1</v>
      </c>
      <c r="I115" s="71" t="s">
        <v>709</v>
      </c>
      <c r="J115" s="72" t="s">
        <v>324</v>
      </c>
      <c r="K115" s="89">
        <v>32</v>
      </c>
      <c r="L115" s="74">
        <v>4</v>
      </c>
      <c r="M115" s="74" t="s">
        <v>46</v>
      </c>
      <c r="N115" s="74"/>
    </row>
    <row r="116" spans="1:14">
      <c r="A116" s="7">
        <v>6</v>
      </c>
      <c r="B116" s="10">
        <v>9</v>
      </c>
      <c r="C116" s="10">
        <v>115</v>
      </c>
      <c r="D116" s="4" t="s">
        <v>598</v>
      </c>
      <c r="E116" s="4">
        <v>15451</v>
      </c>
      <c r="F116" s="4" t="s">
        <v>18</v>
      </c>
      <c r="G116" s="4">
        <v>1</v>
      </c>
      <c r="H116" s="86">
        <v>1</v>
      </c>
      <c r="I116" s="71" t="s">
        <v>1024</v>
      </c>
      <c r="J116" s="72" t="s">
        <v>546</v>
      </c>
      <c r="K116" s="89">
        <v>29</v>
      </c>
      <c r="L116" s="74">
        <v>1</v>
      </c>
      <c r="M116" s="74"/>
      <c r="N116" s="74" t="s">
        <v>837</v>
      </c>
    </row>
    <row r="117" spans="1:14">
      <c r="A117" s="7">
        <v>6</v>
      </c>
      <c r="B117" s="10">
        <v>10</v>
      </c>
      <c r="C117" s="10">
        <v>116</v>
      </c>
      <c r="D117" s="4" t="s">
        <v>276</v>
      </c>
      <c r="E117" s="4">
        <v>24580</v>
      </c>
      <c r="F117" s="4" t="s">
        <v>2171</v>
      </c>
      <c r="G117" s="4">
        <v>1</v>
      </c>
      <c r="H117" s="86">
        <v>1</v>
      </c>
      <c r="I117" s="71" t="s">
        <v>654</v>
      </c>
      <c r="J117" s="72" t="s">
        <v>2521</v>
      </c>
      <c r="K117" s="89">
        <v>23</v>
      </c>
      <c r="L117" s="74">
        <v>1</v>
      </c>
      <c r="M117" s="74"/>
      <c r="N117" s="74" t="s">
        <v>837</v>
      </c>
    </row>
    <row r="118" spans="1:14">
      <c r="A118" s="7">
        <v>6</v>
      </c>
      <c r="B118" s="10">
        <v>11</v>
      </c>
      <c r="C118" s="10">
        <v>117</v>
      </c>
      <c r="D118" s="4" t="s">
        <v>15</v>
      </c>
      <c r="E118" s="4">
        <v>5448</v>
      </c>
      <c r="F118" s="4" t="s">
        <v>555</v>
      </c>
      <c r="G118" s="4">
        <v>1</v>
      </c>
      <c r="H118" s="86">
        <v>1</v>
      </c>
      <c r="I118" s="71" t="s">
        <v>280</v>
      </c>
      <c r="J118" s="72" t="s">
        <v>135</v>
      </c>
      <c r="K118" s="89">
        <v>37</v>
      </c>
      <c r="L118" s="74">
        <v>1</v>
      </c>
      <c r="M118" s="74"/>
      <c r="N118" s="74" t="s">
        <v>837</v>
      </c>
    </row>
    <row r="119" spans="1:14">
      <c r="A119" s="7">
        <v>6</v>
      </c>
      <c r="B119" s="10">
        <v>12</v>
      </c>
      <c r="C119" s="10">
        <v>118</v>
      </c>
      <c r="D119" s="4" t="s">
        <v>470</v>
      </c>
      <c r="E119" s="4">
        <v>20000</v>
      </c>
      <c r="F119" s="4" t="s">
        <v>17</v>
      </c>
      <c r="G119" s="4">
        <v>1</v>
      </c>
      <c r="H119" s="86">
        <v>1</v>
      </c>
      <c r="I119" s="71" t="s">
        <v>2395</v>
      </c>
      <c r="J119" s="72" t="s">
        <v>571</v>
      </c>
      <c r="K119" s="89">
        <v>26</v>
      </c>
      <c r="L119" s="74">
        <v>1</v>
      </c>
      <c r="M119" s="74"/>
      <c r="N119" s="74" t="s">
        <v>837</v>
      </c>
    </row>
    <row r="120" spans="1:14">
      <c r="A120" s="7">
        <v>6</v>
      </c>
      <c r="B120" s="10">
        <v>13</v>
      </c>
      <c r="C120" s="10">
        <v>119</v>
      </c>
      <c r="D120" s="4" t="s">
        <v>239</v>
      </c>
      <c r="E120" s="4">
        <v>17548</v>
      </c>
      <c r="F120" s="4" t="s">
        <v>18</v>
      </c>
      <c r="G120" s="4">
        <v>1</v>
      </c>
      <c r="H120" s="86">
        <v>1</v>
      </c>
      <c r="I120" s="71" t="s">
        <v>1938</v>
      </c>
      <c r="J120" s="72" t="s">
        <v>288</v>
      </c>
      <c r="K120" s="89">
        <v>27</v>
      </c>
      <c r="L120" s="74">
        <v>9</v>
      </c>
      <c r="M120" s="74" t="s">
        <v>837</v>
      </c>
      <c r="N120" s="74"/>
    </row>
    <row r="121" spans="1:14">
      <c r="A121" s="7">
        <v>6</v>
      </c>
      <c r="B121" s="10">
        <v>14</v>
      </c>
      <c r="C121" s="10">
        <v>120</v>
      </c>
      <c r="D121" s="4" t="s">
        <v>188</v>
      </c>
      <c r="E121" s="4">
        <v>13649</v>
      </c>
      <c r="F121" s="4" t="s">
        <v>16</v>
      </c>
      <c r="G121" s="4">
        <v>1</v>
      </c>
      <c r="H121" s="86">
        <v>1</v>
      </c>
      <c r="I121" s="71" t="s">
        <v>697</v>
      </c>
      <c r="J121" s="72" t="s">
        <v>519</v>
      </c>
      <c r="K121" s="89">
        <v>28</v>
      </c>
      <c r="L121" s="74">
        <v>1</v>
      </c>
      <c r="M121" s="74"/>
      <c r="N121" s="74" t="s">
        <v>837</v>
      </c>
    </row>
    <row r="122" spans="1:14">
      <c r="A122" s="7">
        <v>6</v>
      </c>
      <c r="B122" s="10">
        <v>15</v>
      </c>
      <c r="C122" s="10">
        <v>121</v>
      </c>
      <c r="D122" s="4" t="s">
        <v>555</v>
      </c>
      <c r="E122" s="4">
        <v>12880</v>
      </c>
      <c r="F122" s="4" t="s">
        <v>598</v>
      </c>
      <c r="G122" s="4">
        <v>1</v>
      </c>
      <c r="H122" s="86">
        <v>1</v>
      </c>
      <c r="I122" s="71" t="s">
        <v>117</v>
      </c>
      <c r="J122" s="72" t="s">
        <v>571</v>
      </c>
      <c r="K122" s="89">
        <v>31</v>
      </c>
      <c r="L122" s="74">
        <v>1</v>
      </c>
      <c r="M122" s="74"/>
      <c r="N122" s="74" t="s">
        <v>46</v>
      </c>
    </row>
    <row r="123" spans="1:14">
      <c r="A123" s="7">
        <v>6</v>
      </c>
      <c r="B123" s="10">
        <v>16</v>
      </c>
      <c r="C123" s="10">
        <v>122</v>
      </c>
      <c r="D123" s="4" t="s">
        <v>129</v>
      </c>
      <c r="E123" s="4">
        <v>17735</v>
      </c>
      <c r="F123" s="4" t="s">
        <v>239</v>
      </c>
      <c r="G123" s="4">
        <v>1</v>
      </c>
      <c r="H123" s="86">
        <v>1</v>
      </c>
      <c r="I123" s="71" t="s">
        <v>945</v>
      </c>
      <c r="J123" s="72" t="s">
        <v>571</v>
      </c>
      <c r="K123" s="89">
        <v>26</v>
      </c>
      <c r="L123" s="74">
        <v>1</v>
      </c>
      <c r="M123" s="74"/>
      <c r="N123" s="74" t="s">
        <v>46</v>
      </c>
    </row>
    <row r="124" spans="1:14">
      <c r="A124" s="7">
        <v>6</v>
      </c>
      <c r="B124" s="10">
        <v>17</v>
      </c>
      <c r="C124" s="10">
        <v>123</v>
      </c>
      <c r="D124" s="4" t="s">
        <v>164</v>
      </c>
      <c r="E124" s="4">
        <v>16417</v>
      </c>
      <c r="F124" s="4" t="s">
        <v>129</v>
      </c>
      <c r="G124" s="4">
        <v>1</v>
      </c>
      <c r="H124" s="86">
        <v>1</v>
      </c>
      <c r="I124" s="71" t="s">
        <v>703</v>
      </c>
      <c r="J124" s="72" t="s">
        <v>132</v>
      </c>
      <c r="K124" s="89">
        <v>24</v>
      </c>
      <c r="L124" s="74">
        <v>6</v>
      </c>
      <c r="M124" s="74" t="s">
        <v>838</v>
      </c>
      <c r="N124" s="74"/>
    </row>
    <row r="125" spans="1:14">
      <c r="A125" s="7">
        <v>6</v>
      </c>
      <c r="B125" s="10">
        <v>18</v>
      </c>
      <c r="C125" s="10">
        <v>124</v>
      </c>
      <c r="D125" s="4" t="s">
        <v>14</v>
      </c>
      <c r="E125" s="4">
        <v>23378</v>
      </c>
      <c r="F125" s="4" t="s">
        <v>188</v>
      </c>
      <c r="G125" s="4">
        <v>1</v>
      </c>
      <c r="H125" s="86"/>
      <c r="I125" s="71" t="s">
        <v>2514</v>
      </c>
      <c r="J125" s="72" t="s">
        <v>565</v>
      </c>
      <c r="K125" s="89">
        <v>23</v>
      </c>
      <c r="L125" s="74">
        <v>6</v>
      </c>
      <c r="M125" s="74" t="s">
        <v>837</v>
      </c>
      <c r="N125" s="74"/>
    </row>
    <row r="126" spans="1:14">
      <c r="A126" s="7">
        <v>6</v>
      </c>
      <c r="B126" s="10">
        <v>19</v>
      </c>
      <c r="C126" s="10">
        <v>125</v>
      </c>
      <c r="D126" s="4" t="s">
        <v>567</v>
      </c>
      <c r="E126" s="4">
        <v>10547</v>
      </c>
      <c r="F126" s="4" t="s">
        <v>15</v>
      </c>
      <c r="G126" s="4">
        <v>1</v>
      </c>
      <c r="H126" s="86">
        <v>1</v>
      </c>
      <c r="I126" s="71" t="s">
        <v>211</v>
      </c>
      <c r="J126" s="72" t="s">
        <v>217</v>
      </c>
      <c r="K126" s="89">
        <v>32</v>
      </c>
      <c r="L126" s="74">
        <v>1</v>
      </c>
      <c r="M126" s="74"/>
      <c r="N126" s="74" t="s">
        <v>837</v>
      </c>
    </row>
    <row r="127" spans="1:14">
      <c r="A127" s="11">
        <v>6</v>
      </c>
      <c r="B127" s="12">
        <v>20</v>
      </c>
      <c r="C127" s="12">
        <v>126</v>
      </c>
      <c r="D127" s="13" t="s">
        <v>13</v>
      </c>
      <c r="E127" s="13">
        <v>13755</v>
      </c>
      <c r="F127" s="13" t="s">
        <v>345</v>
      </c>
      <c r="G127" s="13">
        <v>1</v>
      </c>
      <c r="H127" s="87">
        <v>1</v>
      </c>
      <c r="I127" s="75" t="s">
        <v>1060</v>
      </c>
      <c r="J127" s="76" t="s">
        <v>863</v>
      </c>
      <c r="K127" s="90">
        <v>27</v>
      </c>
      <c r="L127" s="78">
        <v>2</v>
      </c>
      <c r="M127" s="78" t="s">
        <v>837</v>
      </c>
      <c r="N127" s="78"/>
    </row>
    <row r="128" spans="1:14">
      <c r="A128" s="7">
        <v>7</v>
      </c>
      <c r="B128" s="10">
        <v>1</v>
      </c>
      <c r="C128" s="10">
        <v>127</v>
      </c>
      <c r="D128" s="4" t="s">
        <v>13</v>
      </c>
      <c r="E128" s="4">
        <v>17423</v>
      </c>
      <c r="F128" s="4" t="s">
        <v>164</v>
      </c>
      <c r="G128" s="4">
        <v>1</v>
      </c>
      <c r="H128" s="86">
        <v>1</v>
      </c>
      <c r="I128" s="71" t="s">
        <v>1813</v>
      </c>
      <c r="J128" s="72" t="s">
        <v>1814</v>
      </c>
      <c r="K128" s="89">
        <v>28</v>
      </c>
      <c r="L128" s="74">
        <v>2</v>
      </c>
      <c r="M128" s="74" t="s">
        <v>837</v>
      </c>
      <c r="N128" s="74"/>
    </row>
    <row r="129" spans="1:14">
      <c r="A129" s="7">
        <v>7</v>
      </c>
      <c r="B129" s="10">
        <v>2</v>
      </c>
      <c r="C129" s="10">
        <v>128</v>
      </c>
      <c r="D129" s="4" t="s">
        <v>567</v>
      </c>
      <c r="E129" s="4">
        <v>15010</v>
      </c>
      <c r="F129" s="4" t="s">
        <v>15</v>
      </c>
      <c r="G129" s="4">
        <v>1</v>
      </c>
      <c r="H129" s="86">
        <v>1</v>
      </c>
      <c r="I129" s="71" t="s">
        <v>1771</v>
      </c>
      <c r="J129" s="72" t="s">
        <v>156</v>
      </c>
      <c r="K129" s="89">
        <v>29</v>
      </c>
      <c r="L129" s="74">
        <v>1</v>
      </c>
      <c r="M129" s="74"/>
      <c r="N129" s="74" t="s">
        <v>837</v>
      </c>
    </row>
    <row r="130" spans="1:14">
      <c r="A130" s="7">
        <v>7</v>
      </c>
      <c r="B130" s="10">
        <v>3</v>
      </c>
      <c r="C130" s="10">
        <v>129</v>
      </c>
      <c r="D130" s="4" t="s">
        <v>14</v>
      </c>
      <c r="E130" s="4">
        <v>20517</v>
      </c>
      <c r="F130" s="4" t="s">
        <v>213</v>
      </c>
      <c r="G130" s="4">
        <v>1</v>
      </c>
      <c r="H130" s="86">
        <v>1</v>
      </c>
      <c r="I130" s="71" t="s">
        <v>2452</v>
      </c>
      <c r="J130" s="72" t="s">
        <v>220</v>
      </c>
      <c r="K130" s="89">
        <v>24</v>
      </c>
      <c r="L130" s="74">
        <v>1</v>
      </c>
      <c r="M130" s="74"/>
      <c r="N130" s="74" t="s">
        <v>837</v>
      </c>
    </row>
    <row r="131" spans="1:14">
      <c r="A131" s="7">
        <v>7</v>
      </c>
      <c r="B131" s="10">
        <v>4</v>
      </c>
      <c r="C131" s="10">
        <v>130</v>
      </c>
      <c r="D131" s="4" t="s">
        <v>164</v>
      </c>
      <c r="E131" s="4">
        <v>14332</v>
      </c>
      <c r="F131" s="4" t="s">
        <v>2170</v>
      </c>
      <c r="G131" s="4">
        <v>1</v>
      </c>
      <c r="H131" s="86">
        <v>1</v>
      </c>
      <c r="I131" s="71" t="s">
        <v>1854</v>
      </c>
      <c r="J131" s="72" t="s">
        <v>1776</v>
      </c>
      <c r="K131" s="89">
        <v>27</v>
      </c>
      <c r="L131" s="74">
        <v>1</v>
      </c>
      <c r="M131" s="74"/>
      <c r="N131" s="74" t="s">
        <v>837</v>
      </c>
    </row>
    <row r="132" spans="1:14">
      <c r="A132" s="7">
        <v>7</v>
      </c>
      <c r="B132" s="10">
        <v>5</v>
      </c>
      <c r="C132" s="10">
        <v>131</v>
      </c>
      <c r="D132" s="4" t="s">
        <v>129</v>
      </c>
      <c r="E132" s="4">
        <v>6887</v>
      </c>
      <c r="F132" s="4" t="s">
        <v>614</v>
      </c>
      <c r="G132" s="4">
        <v>1</v>
      </c>
      <c r="H132" s="86">
        <v>1</v>
      </c>
      <c r="I132" s="71" t="s">
        <v>642</v>
      </c>
      <c r="J132" s="72" t="s">
        <v>297</v>
      </c>
      <c r="K132" s="89">
        <v>34</v>
      </c>
      <c r="L132" s="74">
        <v>2</v>
      </c>
      <c r="M132" s="74" t="s">
        <v>837</v>
      </c>
      <c r="N132" s="74"/>
    </row>
    <row r="133" spans="1:14">
      <c r="A133" s="7">
        <v>7</v>
      </c>
      <c r="B133" s="10">
        <v>6</v>
      </c>
      <c r="C133" s="10">
        <v>132</v>
      </c>
      <c r="D133" s="4" t="s">
        <v>555</v>
      </c>
      <c r="E133" s="4">
        <v>10078</v>
      </c>
      <c r="F133" s="4" t="s">
        <v>567</v>
      </c>
      <c r="G133" s="4">
        <v>1</v>
      </c>
      <c r="H133" s="86">
        <v>1</v>
      </c>
      <c r="I133" s="71" t="s">
        <v>1919</v>
      </c>
      <c r="J133" s="72" t="s">
        <v>393</v>
      </c>
      <c r="K133" s="89">
        <v>34</v>
      </c>
      <c r="L133" s="74">
        <v>1</v>
      </c>
      <c r="M133" s="74"/>
      <c r="N133" s="74" t="s">
        <v>46</v>
      </c>
    </row>
    <row r="134" spans="1:14">
      <c r="A134" s="7">
        <v>7</v>
      </c>
      <c r="B134" s="10">
        <v>7</v>
      </c>
      <c r="C134" s="10">
        <v>133</v>
      </c>
      <c r="D134" s="4" t="s">
        <v>188</v>
      </c>
      <c r="E134" s="4">
        <v>17496</v>
      </c>
      <c r="F134" s="4" t="s">
        <v>598</v>
      </c>
      <c r="G134" s="4">
        <v>1</v>
      </c>
      <c r="H134" s="86">
        <v>1</v>
      </c>
      <c r="I134" s="71" t="s">
        <v>588</v>
      </c>
      <c r="J134" s="72" t="s">
        <v>1094</v>
      </c>
      <c r="K134" s="89">
        <v>27</v>
      </c>
      <c r="L134" s="74">
        <v>1</v>
      </c>
      <c r="M134" s="74"/>
      <c r="N134" s="74" t="s">
        <v>837</v>
      </c>
    </row>
    <row r="135" spans="1:14">
      <c r="A135" s="7">
        <v>7</v>
      </c>
      <c r="B135" s="10">
        <v>8</v>
      </c>
      <c r="C135" s="10">
        <v>134</v>
      </c>
      <c r="D135" s="4" t="s">
        <v>239</v>
      </c>
      <c r="E135" s="4">
        <v>8410</v>
      </c>
      <c r="F135" s="4" t="s">
        <v>354</v>
      </c>
      <c r="G135" s="4">
        <v>1</v>
      </c>
      <c r="H135" s="86">
        <v>1</v>
      </c>
      <c r="I135" s="71" t="s">
        <v>458</v>
      </c>
      <c r="J135" s="72" t="s">
        <v>1725</v>
      </c>
      <c r="K135" s="89">
        <v>32</v>
      </c>
      <c r="L135" s="74">
        <v>1</v>
      </c>
      <c r="M135" s="74"/>
      <c r="N135" s="74" t="s">
        <v>837</v>
      </c>
    </row>
    <row r="136" spans="1:14">
      <c r="A136" s="7">
        <v>7</v>
      </c>
      <c r="B136" s="10">
        <v>9</v>
      </c>
      <c r="C136" s="10">
        <v>135</v>
      </c>
      <c r="D136" s="4" t="s">
        <v>470</v>
      </c>
      <c r="E136" s="4">
        <v>16572</v>
      </c>
      <c r="F136" s="4" t="s">
        <v>246</v>
      </c>
      <c r="G136" s="4">
        <v>1</v>
      </c>
      <c r="H136" s="86">
        <v>1</v>
      </c>
      <c r="I136" s="71" t="s">
        <v>536</v>
      </c>
      <c r="J136" s="72" t="s">
        <v>986</v>
      </c>
      <c r="K136" s="89">
        <v>28</v>
      </c>
      <c r="L136" s="74">
        <v>7</v>
      </c>
      <c r="M136" s="74" t="s">
        <v>837</v>
      </c>
      <c r="N136" s="74"/>
    </row>
    <row r="137" spans="1:14">
      <c r="A137" s="7">
        <v>7</v>
      </c>
      <c r="B137" s="10">
        <v>10</v>
      </c>
      <c r="C137" s="10">
        <v>136</v>
      </c>
      <c r="D137" s="4" t="s">
        <v>15</v>
      </c>
      <c r="E137" s="4">
        <v>9785</v>
      </c>
      <c r="F137" s="4" t="s">
        <v>598</v>
      </c>
      <c r="G137" s="4">
        <v>1</v>
      </c>
      <c r="H137" s="86">
        <v>1</v>
      </c>
      <c r="I137" s="71" t="s">
        <v>55</v>
      </c>
      <c r="J137" s="72" t="s">
        <v>547</v>
      </c>
      <c r="K137" s="89">
        <v>33</v>
      </c>
      <c r="L137" s="74">
        <v>5</v>
      </c>
      <c r="M137" s="74" t="s">
        <v>46</v>
      </c>
      <c r="N137" s="74"/>
    </row>
    <row r="138" spans="1:14">
      <c r="A138" s="7">
        <v>7</v>
      </c>
      <c r="B138" s="10">
        <v>11</v>
      </c>
      <c r="C138" s="10">
        <v>137</v>
      </c>
      <c r="D138" s="4" t="s">
        <v>276</v>
      </c>
      <c r="E138" s="4">
        <v>21537</v>
      </c>
      <c r="F138" s="4" t="s">
        <v>2170</v>
      </c>
      <c r="G138" s="4">
        <v>1</v>
      </c>
      <c r="H138" s="86">
        <v>1</v>
      </c>
      <c r="I138" s="71" t="s">
        <v>2475</v>
      </c>
      <c r="J138" s="72" t="s">
        <v>197</v>
      </c>
      <c r="K138" s="89">
        <v>24</v>
      </c>
      <c r="L138" s="74">
        <v>1</v>
      </c>
      <c r="M138" s="74"/>
      <c r="N138" s="74" t="s">
        <v>46</v>
      </c>
    </row>
    <row r="139" spans="1:14">
      <c r="A139" s="7">
        <v>7</v>
      </c>
      <c r="B139" s="10">
        <v>12</v>
      </c>
      <c r="C139" s="10">
        <v>138</v>
      </c>
      <c r="D139" s="4" t="s">
        <v>598</v>
      </c>
      <c r="E139" s="4">
        <v>19911</v>
      </c>
      <c r="F139" s="4" t="s">
        <v>18</v>
      </c>
      <c r="G139" s="4">
        <v>1</v>
      </c>
      <c r="H139" s="86">
        <v>1</v>
      </c>
      <c r="I139" s="71" t="s">
        <v>295</v>
      </c>
      <c r="J139" s="72" t="s">
        <v>565</v>
      </c>
      <c r="K139" s="89">
        <v>23</v>
      </c>
      <c r="L139" s="74">
        <v>1</v>
      </c>
      <c r="M139" s="74"/>
      <c r="N139" s="74" t="s">
        <v>46</v>
      </c>
    </row>
    <row r="140" spans="1:14">
      <c r="A140" s="7">
        <v>7</v>
      </c>
      <c r="B140" s="10">
        <v>13</v>
      </c>
      <c r="C140" s="10">
        <v>139</v>
      </c>
      <c r="D140" s="4" t="s">
        <v>18</v>
      </c>
      <c r="E140" s="4">
        <v>12552</v>
      </c>
      <c r="F140" s="4" t="s">
        <v>188</v>
      </c>
      <c r="G140" s="4">
        <v>1</v>
      </c>
      <c r="H140" s="86">
        <v>1</v>
      </c>
      <c r="I140" s="71" t="s">
        <v>295</v>
      </c>
      <c r="J140" s="72" t="s">
        <v>152</v>
      </c>
      <c r="K140" s="89">
        <v>29</v>
      </c>
      <c r="L140" s="74">
        <v>5</v>
      </c>
      <c r="M140" s="74" t="s">
        <v>837</v>
      </c>
      <c r="N140" s="74"/>
    </row>
    <row r="141" spans="1:14">
      <c r="A141" s="7">
        <v>7</v>
      </c>
      <c r="B141" s="10">
        <v>14</v>
      </c>
      <c r="C141" s="10">
        <v>140</v>
      </c>
      <c r="D141" s="4" t="s">
        <v>480</v>
      </c>
      <c r="E141" s="4">
        <v>13345</v>
      </c>
      <c r="F141" s="4" t="s">
        <v>188</v>
      </c>
      <c r="G141" s="4">
        <v>1</v>
      </c>
      <c r="H141" s="86">
        <v>1</v>
      </c>
      <c r="I141" s="71" t="s">
        <v>972</v>
      </c>
      <c r="J141" s="72" t="s">
        <v>589</v>
      </c>
      <c r="K141" s="89">
        <v>29</v>
      </c>
      <c r="L141" s="74">
        <v>1</v>
      </c>
      <c r="M141" s="74"/>
      <c r="N141" s="74" t="s">
        <v>837</v>
      </c>
    </row>
    <row r="142" spans="1:14">
      <c r="A142" s="7">
        <v>7</v>
      </c>
      <c r="B142" s="10">
        <v>15</v>
      </c>
      <c r="C142" s="10">
        <v>141</v>
      </c>
      <c r="D142" s="4" t="s">
        <v>609</v>
      </c>
      <c r="E142" s="4">
        <v>19853</v>
      </c>
      <c r="F142" s="4" t="s">
        <v>16</v>
      </c>
      <c r="G142" s="4">
        <v>1</v>
      </c>
      <c r="H142" s="86">
        <v>1</v>
      </c>
      <c r="I142" s="71" t="s">
        <v>1768</v>
      </c>
      <c r="J142" s="72" t="s">
        <v>596</v>
      </c>
      <c r="K142" s="89">
        <v>26</v>
      </c>
      <c r="L142" s="74">
        <v>1</v>
      </c>
      <c r="M142" s="74"/>
      <c r="N142" s="74" t="s">
        <v>837</v>
      </c>
    </row>
    <row r="143" spans="1:14">
      <c r="A143" s="7">
        <v>7</v>
      </c>
      <c r="B143" s="10">
        <v>16</v>
      </c>
      <c r="C143" s="10">
        <v>142</v>
      </c>
      <c r="D143" s="4" t="s">
        <v>16</v>
      </c>
      <c r="E143" s="4">
        <v>21224</v>
      </c>
      <c r="F143" s="4" t="s">
        <v>567</v>
      </c>
      <c r="G143" s="4">
        <v>1</v>
      </c>
      <c r="H143" s="86">
        <v>1</v>
      </c>
      <c r="I143" s="71" t="s">
        <v>2464</v>
      </c>
      <c r="J143" s="72" t="s">
        <v>334</v>
      </c>
      <c r="K143" s="89">
        <v>25</v>
      </c>
      <c r="L143" s="74">
        <v>1</v>
      </c>
      <c r="M143" s="74"/>
      <c r="N143" s="74" t="s">
        <v>837</v>
      </c>
    </row>
    <row r="144" spans="1:14">
      <c r="A144" s="7">
        <v>7</v>
      </c>
      <c r="B144" s="10">
        <v>17</v>
      </c>
      <c r="C144" s="10">
        <v>143</v>
      </c>
      <c r="D144" s="4" t="s">
        <v>17</v>
      </c>
      <c r="E144" s="4">
        <v>6399</v>
      </c>
      <c r="F144" s="4" t="s">
        <v>239</v>
      </c>
      <c r="G144" s="4">
        <v>1</v>
      </c>
      <c r="H144" s="86">
        <v>1</v>
      </c>
      <c r="I144" s="71" t="s">
        <v>1287</v>
      </c>
      <c r="J144" s="72" t="s">
        <v>565</v>
      </c>
      <c r="K144" s="89">
        <v>32</v>
      </c>
      <c r="L144" s="74">
        <v>1</v>
      </c>
      <c r="M144" s="74"/>
      <c r="N144" s="74" t="s">
        <v>837</v>
      </c>
    </row>
    <row r="145" spans="1:14">
      <c r="A145" s="7">
        <v>7</v>
      </c>
      <c r="B145" s="10">
        <v>18</v>
      </c>
      <c r="C145" s="10">
        <v>144</v>
      </c>
      <c r="D145" s="4" t="s">
        <v>563</v>
      </c>
      <c r="E145" s="4">
        <v>7836</v>
      </c>
      <c r="F145" s="4" t="s">
        <v>563</v>
      </c>
      <c r="G145" s="4">
        <v>1</v>
      </c>
      <c r="H145" s="86">
        <v>1</v>
      </c>
      <c r="I145" s="71" t="s">
        <v>777</v>
      </c>
      <c r="J145" s="72" t="s">
        <v>163</v>
      </c>
      <c r="K145" s="89">
        <v>32</v>
      </c>
      <c r="L145" s="74">
        <v>1</v>
      </c>
      <c r="M145" s="74"/>
      <c r="N145" s="74" t="s">
        <v>837</v>
      </c>
    </row>
    <row r="146" spans="1:14">
      <c r="A146" s="7">
        <v>7</v>
      </c>
      <c r="B146" s="10">
        <v>19</v>
      </c>
      <c r="C146" s="10">
        <v>145</v>
      </c>
      <c r="D146" s="4" t="s">
        <v>438</v>
      </c>
      <c r="E146" s="4">
        <v>12434</v>
      </c>
      <c r="F146" s="4" t="s">
        <v>345</v>
      </c>
      <c r="G146" s="4">
        <v>1</v>
      </c>
      <c r="H146" s="86">
        <v>1</v>
      </c>
      <c r="I146" s="71" t="s">
        <v>769</v>
      </c>
      <c r="J146" s="72" t="s">
        <v>105</v>
      </c>
      <c r="K146" s="89">
        <v>32</v>
      </c>
      <c r="L146" s="74">
        <v>8</v>
      </c>
      <c r="M146" s="74" t="s">
        <v>837</v>
      </c>
      <c r="N146" s="74"/>
    </row>
    <row r="147" spans="1:14">
      <c r="A147" s="11">
        <v>7</v>
      </c>
      <c r="B147" s="12">
        <v>20</v>
      </c>
      <c r="C147" s="12">
        <v>146</v>
      </c>
      <c r="D147" s="13" t="s">
        <v>29</v>
      </c>
      <c r="E147" s="13">
        <v>16610</v>
      </c>
      <c r="F147" s="13" t="s">
        <v>2178</v>
      </c>
      <c r="G147" s="13">
        <v>1</v>
      </c>
      <c r="H147" s="87">
        <v>1</v>
      </c>
      <c r="I147" s="75" t="s">
        <v>1697</v>
      </c>
      <c r="J147" s="76" t="s">
        <v>1670</v>
      </c>
      <c r="K147" s="90">
        <v>28</v>
      </c>
      <c r="L147" s="78">
        <v>1</v>
      </c>
      <c r="M147" s="78"/>
      <c r="N147" s="78" t="s">
        <v>837</v>
      </c>
    </row>
    <row r="148" spans="1:14">
      <c r="A148" s="7">
        <v>8</v>
      </c>
      <c r="B148" s="10">
        <v>1</v>
      </c>
      <c r="C148" s="10">
        <v>147</v>
      </c>
      <c r="D148" s="4" t="s">
        <v>29</v>
      </c>
      <c r="E148" s="4">
        <v>20631</v>
      </c>
      <c r="F148" s="4" t="s">
        <v>686</v>
      </c>
      <c r="G148" s="4">
        <v>1</v>
      </c>
      <c r="H148" s="86">
        <v>1</v>
      </c>
      <c r="I148" s="71" t="s">
        <v>1744</v>
      </c>
      <c r="J148" s="72" t="s">
        <v>539</v>
      </c>
      <c r="K148" s="89">
        <v>25</v>
      </c>
      <c r="L148" s="74">
        <v>1</v>
      </c>
      <c r="M148" s="74"/>
      <c r="N148" s="74" t="s">
        <v>837</v>
      </c>
    </row>
    <row r="149" spans="1:14">
      <c r="A149" s="7">
        <v>8</v>
      </c>
      <c r="B149" s="10">
        <v>2</v>
      </c>
      <c r="C149" s="10">
        <v>148</v>
      </c>
      <c r="D149" s="4" t="s">
        <v>438</v>
      </c>
      <c r="E149" s="4">
        <v>4220</v>
      </c>
      <c r="F149" s="4" t="s">
        <v>2171</v>
      </c>
      <c r="G149" s="4">
        <v>1</v>
      </c>
      <c r="H149" s="86">
        <v>1</v>
      </c>
      <c r="I149" s="71" t="s">
        <v>111</v>
      </c>
      <c r="J149" s="72" t="s">
        <v>549</v>
      </c>
      <c r="K149" s="89">
        <v>36</v>
      </c>
      <c r="L149" s="74">
        <v>3</v>
      </c>
      <c r="M149" s="74" t="s">
        <v>837</v>
      </c>
      <c r="N149" s="74"/>
    </row>
    <row r="150" spans="1:14">
      <c r="A150" s="7">
        <v>8</v>
      </c>
      <c r="B150" s="10">
        <v>3</v>
      </c>
      <c r="C150" s="10">
        <v>149</v>
      </c>
      <c r="D150" s="4" t="s">
        <v>563</v>
      </c>
      <c r="E150" s="4">
        <v>6986</v>
      </c>
      <c r="F150" s="4" t="s">
        <v>13</v>
      </c>
      <c r="G150" s="4">
        <v>1</v>
      </c>
      <c r="H150" s="86">
        <v>1</v>
      </c>
      <c r="I150" s="71" t="s">
        <v>311</v>
      </c>
      <c r="J150" s="72" t="s">
        <v>557</v>
      </c>
      <c r="K150" s="89">
        <v>36</v>
      </c>
      <c r="L150" s="74">
        <v>1</v>
      </c>
      <c r="M150" s="74"/>
      <c r="N150" s="74" t="s">
        <v>837</v>
      </c>
    </row>
    <row r="151" spans="1:14">
      <c r="A151" s="7">
        <v>8</v>
      </c>
      <c r="B151" s="10">
        <v>4</v>
      </c>
      <c r="C151" s="10">
        <v>150</v>
      </c>
      <c r="D151" s="4" t="s">
        <v>17</v>
      </c>
      <c r="E151" s="4">
        <v>17369</v>
      </c>
      <c r="F151" s="4" t="s">
        <v>14</v>
      </c>
      <c r="G151" s="4">
        <v>1</v>
      </c>
      <c r="H151" s="86">
        <v>1</v>
      </c>
      <c r="I151" s="71" t="s">
        <v>297</v>
      </c>
      <c r="J151" s="72" t="s">
        <v>570</v>
      </c>
      <c r="K151" s="89">
        <v>26</v>
      </c>
      <c r="L151" s="74">
        <v>1</v>
      </c>
      <c r="M151" s="74"/>
      <c r="N151" s="74" t="s">
        <v>46</v>
      </c>
    </row>
    <row r="152" spans="1:14">
      <c r="A152" s="7">
        <v>8</v>
      </c>
      <c r="B152" s="10">
        <v>5</v>
      </c>
      <c r="C152" s="10">
        <v>151</v>
      </c>
      <c r="D152" s="4" t="s">
        <v>16</v>
      </c>
      <c r="E152" s="4">
        <v>17919</v>
      </c>
      <c r="F152" s="4" t="s">
        <v>129</v>
      </c>
      <c r="G152" s="4">
        <v>1</v>
      </c>
      <c r="H152" s="86">
        <v>1</v>
      </c>
      <c r="I152" s="71" t="s">
        <v>442</v>
      </c>
      <c r="J152" s="72" t="s">
        <v>557</v>
      </c>
      <c r="K152" s="89">
        <v>26</v>
      </c>
      <c r="L152" s="74">
        <v>7</v>
      </c>
      <c r="M152" s="74" t="s">
        <v>838</v>
      </c>
      <c r="N152" s="74"/>
    </row>
    <row r="153" spans="1:14">
      <c r="A153" s="7">
        <v>8</v>
      </c>
      <c r="B153" s="10">
        <v>6</v>
      </c>
      <c r="C153" s="10">
        <v>152</v>
      </c>
      <c r="D153" s="4" t="s">
        <v>609</v>
      </c>
      <c r="E153" s="4">
        <v>24617</v>
      </c>
      <c r="F153" s="4" t="s">
        <v>609</v>
      </c>
      <c r="G153" s="4">
        <v>1</v>
      </c>
      <c r="H153" s="86"/>
      <c r="I153" s="71" t="s">
        <v>2522</v>
      </c>
      <c r="J153" s="72" t="s">
        <v>2523</v>
      </c>
      <c r="K153" s="89">
        <v>24</v>
      </c>
      <c r="L153" s="74">
        <v>8</v>
      </c>
      <c r="M153" s="74" t="s">
        <v>46</v>
      </c>
      <c r="N153" s="74"/>
    </row>
    <row r="154" spans="1:14">
      <c r="A154" s="7">
        <v>8</v>
      </c>
      <c r="B154" s="10">
        <v>7</v>
      </c>
      <c r="C154" s="10">
        <v>153</v>
      </c>
      <c r="D154" s="4" t="s">
        <v>480</v>
      </c>
      <c r="E154" s="4">
        <v>19731</v>
      </c>
      <c r="F154" s="4" t="s">
        <v>276</v>
      </c>
      <c r="G154" s="4">
        <v>1</v>
      </c>
      <c r="H154" s="86">
        <v>1</v>
      </c>
      <c r="I154" s="71" t="s">
        <v>1945</v>
      </c>
      <c r="J154" s="72" t="s">
        <v>1946</v>
      </c>
      <c r="K154" s="89">
        <v>26</v>
      </c>
      <c r="L154" s="74">
        <v>1</v>
      </c>
      <c r="M154" s="74"/>
      <c r="N154" s="74" t="s">
        <v>837</v>
      </c>
    </row>
    <row r="155" spans="1:14">
      <c r="A155" s="7">
        <v>8</v>
      </c>
      <c r="B155" s="10">
        <v>8</v>
      </c>
      <c r="C155" s="10">
        <v>154</v>
      </c>
      <c r="D155" s="4" t="s">
        <v>18</v>
      </c>
      <c r="E155" s="4">
        <v>15794</v>
      </c>
      <c r="F155" s="4" t="s">
        <v>246</v>
      </c>
      <c r="G155" s="4">
        <v>1</v>
      </c>
      <c r="H155" s="86">
        <v>1</v>
      </c>
      <c r="I155" s="71" t="s">
        <v>2275</v>
      </c>
      <c r="J155" s="72" t="s">
        <v>2276</v>
      </c>
      <c r="K155" s="89">
        <v>27</v>
      </c>
      <c r="L155" s="74">
        <v>8</v>
      </c>
      <c r="M155" s="74" t="s">
        <v>837</v>
      </c>
      <c r="N155" s="74"/>
    </row>
    <row r="156" spans="1:14">
      <c r="A156" s="7">
        <v>8</v>
      </c>
      <c r="B156" s="10">
        <v>9</v>
      </c>
      <c r="C156" s="10">
        <v>155</v>
      </c>
      <c r="D156" s="4" t="s">
        <v>598</v>
      </c>
      <c r="E156" s="4">
        <v>16128</v>
      </c>
      <c r="F156" s="4" t="s">
        <v>563</v>
      </c>
      <c r="G156" s="4">
        <v>1</v>
      </c>
      <c r="H156" s="86">
        <v>1</v>
      </c>
      <c r="I156" s="71" t="s">
        <v>1677</v>
      </c>
      <c r="J156" s="72" t="s">
        <v>553</v>
      </c>
      <c r="K156" s="89">
        <v>28</v>
      </c>
      <c r="L156" s="74">
        <v>1</v>
      </c>
      <c r="M156" s="74"/>
      <c r="N156" s="74" t="s">
        <v>837</v>
      </c>
    </row>
    <row r="157" spans="1:14">
      <c r="A157" s="7">
        <v>8</v>
      </c>
      <c r="B157" s="10">
        <v>10</v>
      </c>
      <c r="C157" s="10">
        <v>156</v>
      </c>
      <c r="D157" s="4" t="s">
        <v>276</v>
      </c>
      <c r="E157" s="4">
        <v>22310</v>
      </c>
      <c r="F157" s="4" t="s">
        <v>18</v>
      </c>
      <c r="G157" s="4">
        <v>1</v>
      </c>
      <c r="H157" s="86">
        <v>1</v>
      </c>
      <c r="I157" s="71" t="s">
        <v>165</v>
      </c>
      <c r="J157" s="72" t="s">
        <v>545</v>
      </c>
      <c r="K157" s="89">
        <v>22</v>
      </c>
      <c r="L157" s="74">
        <v>1</v>
      </c>
      <c r="M157" s="74"/>
      <c r="N157" s="74" t="s">
        <v>837</v>
      </c>
    </row>
    <row r="158" spans="1:14">
      <c r="A158" s="7">
        <v>8</v>
      </c>
      <c r="B158" s="10">
        <v>11</v>
      </c>
      <c r="C158" s="10">
        <v>157</v>
      </c>
      <c r="D158" s="4" t="s">
        <v>15</v>
      </c>
      <c r="E158" s="4">
        <v>13580</v>
      </c>
      <c r="F158" s="4" t="s">
        <v>686</v>
      </c>
      <c r="G158" s="4">
        <v>1</v>
      </c>
      <c r="H158" s="86">
        <v>1</v>
      </c>
      <c r="I158" s="71" t="s">
        <v>2240</v>
      </c>
      <c r="J158" s="72" t="s">
        <v>56</v>
      </c>
      <c r="K158" s="89">
        <v>29</v>
      </c>
      <c r="L158" s="74">
        <v>1</v>
      </c>
      <c r="M158" s="74"/>
      <c r="N158" s="74" t="s">
        <v>46</v>
      </c>
    </row>
    <row r="159" spans="1:14">
      <c r="A159" s="7">
        <v>8</v>
      </c>
      <c r="B159" s="10">
        <v>12</v>
      </c>
      <c r="C159" s="10">
        <v>158</v>
      </c>
      <c r="D159" s="4" t="s">
        <v>470</v>
      </c>
      <c r="E159" s="4">
        <v>16375</v>
      </c>
      <c r="F159" s="4" t="s">
        <v>213</v>
      </c>
      <c r="G159" s="4">
        <v>1</v>
      </c>
      <c r="H159" s="86">
        <v>1</v>
      </c>
      <c r="I159" s="71" t="s">
        <v>799</v>
      </c>
      <c r="J159" s="72" t="s">
        <v>171</v>
      </c>
      <c r="K159" s="89">
        <v>26</v>
      </c>
      <c r="L159" s="74">
        <v>7</v>
      </c>
      <c r="M159" s="74" t="s">
        <v>837</v>
      </c>
      <c r="N159" s="74"/>
    </row>
    <row r="160" spans="1:14">
      <c r="A160" s="7">
        <v>8</v>
      </c>
      <c r="B160" s="10">
        <v>13</v>
      </c>
      <c r="C160" s="10">
        <v>159</v>
      </c>
      <c r="D160" s="4" t="s">
        <v>239</v>
      </c>
      <c r="E160" s="4">
        <v>17783</v>
      </c>
      <c r="F160" s="4" t="s">
        <v>2170</v>
      </c>
      <c r="G160" s="4">
        <v>1</v>
      </c>
      <c r="H160" s="86">
        <v>1</v>
      </c>
      <c r="I160" s="71" t="s">
        <v>2326</v>
      </c>
      <c r="J160" s="72" t="s">
        <v>247</v>
      </c>
      <c r="K160" s="89">
        <v>26</v>
      </c>
      <c r="L160" s="74">
        <v>1</v>
      </c>
      <c r="M160" s="74"/>
      <c r="N160" s="74" t="s">
        <v>46</v>
      </c>
    </row>
    <row r="161" spans="1:14">
      <c r="A161" s="7">
        <v>8</v>
      </c>
      <c r="B161" s="10">
        <v>14</v>
      </c>
      <c r="C161" s="10">
        <v>160</v>
      </c>
      <c r="D161" s="4" t="s">
        <v>188</v>
      </c>
      <c r="E161" s="4">
        <v>13932</v>
      </c>
      <c r="F161" s="4" t="s">
        <v>2178</v>
      </c>
      <c r="G161" s="4">
        <v>1</v>
      </c>
      <c r="H161" s="86">
        <v>1</v>
      </c>
      <c r="I161" s="71" t="s">
        <v>2252</v>
      </c>
      <c r="J161" s="72" t="s">
        <v>404</v>
      </c>
      <c r="K161" s="89">
        <v>30</v>
      </c>
      <c r="L161" s="74">
        <v>1</v>
      </c>
      <c r="M161" s="74"/>
      <c r="N161" s="74" t="s">
        <v>46</v>
      </c>
    </row>
    <row r="162" spans="1:14">
      <c r="A162" s="7">
        <v>8</v>
      </c>
      <c r="B162" s="10">
        <v>15</v>
      </c>
      <c r="C162" s="10">
        <v>161</v>
      </c>
      <c r="D162" s="4" t="s">
        <v>555</v>
      </c>
      <c r="E162" s="4">
        <v>2967</v>
      </c>
      <c r="F162" s="4" t="s">
        <v>2172</v>
      </c>
      <c r="G162" s="4">
        <v>1</v>
      </c>
      <c r="H162" s="86">
        <v>1</v>
      </c>
      <c r="I162" s="71" t="s">
        <v>869</v>
      </c>
      <c r="J162" s="72" t="s">
        <v>324</v>
      </c>
      <c r="K162" s="89">
        <v>33</v>
      </c>
      <c r="L162" s="74">
        <v>7</v>
      </c>
      <c r="M162" s="74" t="s">
        <v>837</v>
      </c>
      <c r="N162" s="74"/>
    </row>
    <row r="163" spans="1:14">
      <c r="A163" s="7">
        <v>8</v>
      </c>
      <c r="B163" s="10">
        <v>16</v>
      </c>
      <c r="C163" s="10">
        <v>162</v>
      </c>
      <c r="D163" s="4" t="s">
        <v>129</v>
      </c>
      <c r="E163" s="4">
        <v>12950</v>
      </c>
      <c r="F163" s="4" t="s">
        <v>438</v>
      </c>
      <c r="G163" s="4">
        <v>1</v>
      </c>
      <c r="H163" s="86">
        <v>1</v>
      </c>
      <c r="I163" s="71" t="s">
        <v>1695</v>
      </c>
      <c r="J163" s="72" t="s">
        <v>705</v>
      </c>
      <c r="K163" s="89">
        <v>28</v>
      </c>
      <c r="L163" s="74">
        <v>3</v>
      </c>
      <c r="M163" s="74" t="s">
        <v>837</v>
      </c>
      <c r="N163" s="74"/>
    </row>
    <row r="164" spans="1:14">
      <c r="A164" s="7">
        <v>8</v>
      </c>
      <c r="B164" s="10">
        <v>17</v>
      </c>
      <c r="C164" s="10">
        <v>163</v>
      </c>
      <c r="D164" s="4" t="s">
        <v>164</v>
      </c>
      <c r="E164" s="4">
        <v>21501</v>
      </c>
      <c r="F164" s="4" t="s">
        <v>567</v>
      </c>
      <c r="G164" s="4">
        <v>1</v>
      </c>
      <c r="H164" s="86">
        <v>1</v>
      </c>
      <c r="I164" s="71" t="s">
        <v>2472</v>
      </c>
      <c r="J164" s="72" t="s">
        <v>551</v>
      </c>
      <c r="K164" s="89">
        <v>24</v>
      </c>
      <c r="L164" s="74">
        <v>7</v>
      </c>
      <c r="M164" s="74" t="s">
        <v>46</v>
      </c>
      <c r="N164" s="74"/>
    </row>
    <row r="165" spans="1:14">
      <c r="A165" s="7">
        <v>8</v>
      </c>
      <c r="B165" s="10">
        <v>18</v>
      </c>
      <c r="C165" s="10">
        <v>164</v>
      </c>
      <c r="D165" s="4" t="s">
        <v>14</v>
      </c>
      <c r="E165" s="4">
        <v>14221</v>
      </c>
      <c r="F165" s="4" t="s">
        <v>555</v>
      </c>
      <c r="G165" s="4">
        <v>1</v>
      </c>
      <c r="H165" s="86">
        <v>1</v>
      </c>
      <c r="I165" s="71" t="s">
        <v>10</v>
      </c>
      <c r="J165" s="72" t="s">
        <v>548</v>
      </c>
      <c r="K165" s="89">
        <v>29</v>
      </c>
      <c r="L165" s="74">
        <v>9</v>
      </c>
      <c r="M165" s="74" t="s">
        <v>837</v>
      </c>
      <c r="N165" s="74"/>
    </row>
    <row r="166" spans="1:14">
      <c r="A166" s="7">
        <v>8</v>
      </c>
      <c r="B166" s="10">
        <v>19</v>
      </c>
      <c r="C166" s="10">
        <v>165</v>
      </c>
      <c r="D166" s="4" t="s">
        <v>567</v>
      </c>
      <c r="E166" s="4">
        <v>16337</v>
      </c>
      <c r="F166" s="4" t="s">
        <v>567</v>
      </c>
      <c r="G166" s="4">
        <v>1</v>
      </c>
      <c r="H166" s="86">
        <v>1</v>
      </c>
      <c r="I166" s="71" t="s">
        <v>329</v>
      </c>
      <c r="J166" s="72" t="s">
        <v>220</v>
      </c>
      <c r="K166" s="89">
        <v>25</v>
      </c>
      <c r="L166" s="74">
        <v>8</v>
      </c>
      <c r="M166" s="74" t="s">
        <v>46</v>
      </c>
      <c r="N166" s="74"/>
    </row>
    <row r="167" spans="1:14">
      <c r="A167" s="11">
        <v>8</v>
      </c>
      <c r="B167" s="12">
        <v>20</v>
      </c>
      <c r="C167" s="12">
        <v>166</v>
      </c>
      <c r="D167" s="13" t="s">
        <v>13</v>
      </c>
      <c r="E167" s="13">
        <v>17273</v>
      </c>
      <c r="F167" s="13" t="s">
        <v>17</v>
      </c>
      <c r="G167" s="13">
        <v>1</v>
      </c>
      <c r="H167" s="87">
        <v>1</v>
      </c>
      <c r="I167" s="75" t="s">
        <v>1796</v>
      </c>
      <c r="J167" s="76" t="s">
        <v>548</v>
      </c>
      <c r="K167" s="90">
        <v>26</v>
      </c>
      <c r="L167" s="78">
        <v>4</v>
      </c>
      <c r="M167" s="78" t="s">
        <v>837</v>
      </c>
      <c r="N167" s="78"/>
    </row>
    <row r="168" spans="1:14">
      <c r="A168" s="7">
        <v>9</v>
      </c>
      <c r="B168" s="10">
        <v>1</v>
      </c>
      <c r="C168" s="10">
        <v>167</v>
      </c>
      <c r="D168" s="4" t="s">
        <v>13</v>
      </c>
      <c r="E168" s="4">
        <v>11682</v>
      </c>
      <c r="F168" s="4" t="s">
        <v>276</v>
      </c>
      <c r="G168" s="4">
        <v>1</v>
      </c>
      <c r="H168" s="86">
        <v>1</v>
      </c>
      <c r="I168" s="71" t="s">
        <v>176</v>
      </c>
      <c r="J168" s="72" t="s">
        <v>597</v>
      </c>
      <c r="K168" s="89">
        <v>29</v>
      </c>
      <c r="L168" s="74">
        <v>1</v>
      </c>
      <c r="M168" s="74"/>
      <c r="N168" s="74" t="s">
        <v>837</v>
      </c>
    </row>
    <row r="169" spans="1:14">
      <c r="A169" s="7">
        <v>9</v>
      </c>
      <c r="B169" s="10">
        <v>2</v>
      </c>
      <c r="C169" s="10">
        <v>168</v>
      </c>
      <c r="D169" s="4" t="s">
        <v>567</v>
      </c>
      <c r="E169" s="4">
        <v>18365</v>
      </c>
      <c r="F169" s="4" t="s">
        <v>686</v>
      </c>
      <c r="G169" s="4">
        <v>1</v>
      </c>
      <c r="H169" s="86"/>
      <c r="I169" s="71" t="s">
        <v>259</v>
      </c>
      <c r="J169" s="72" t="s">
        <v>1683</v>
      </c>
      <c r="K169" s="89">
        <v>24</v>
      </c>
      <c r="L169" s="74">
        <v>3</v>
      </c>
      <c r="M169" s="74" t="s">
        <v>46</v>
      </c>
      <c r="N169" s="74"/>
    </row>
    <row r="170" spans="1:14">
      <c r="A170" s="7">
        <v>9</v>
      </c>
      <c r="B170" s="10">
        <v>3</v>
      </c>
      <c r="C170" s="10">
        <v>169</v>
      </c>
      <c r="D170" s="4" t="s">
        <v>14</v>
      </c>
      <c r="E170" s="4">
        <v>14552</v>
      </c>
      <c r="F170" s="4" t="s">
        <v>164</v>
      </c>
      <c r="G170" s="4">
        <v>1</v>
      </c>
      <c r="H170" s="86">
        <v>1</v>
      </c>
      <c r="I170" s="71" t="s">
        <v>475</v>
      </c>
      <c r="J170" s="72" t="s">
        <v>565</v>
      </c>
      <c r="K170" s="89">
        <v>26</v>
      </c>
      <c r="L170" s="74">
        <v>1</v>
      </c>
      <c r="M170" s="74"/>
      <c r="N170" s="74" t="s">
        <v>837</v>
      </c>
    </row>
    <row r="171" spans="1:14">
      <c r="A171" s="7">
        <v>9</v>
      </c>
      <c r="B171" s="10">
        <v>4</v>
      </c>
      <c r="C171" s="10">
        <v>170</v>
      </c>
      <c r="D171" s="4" t="s">
        <v>164</v>
      </c>
      <c r="E171" s="4">
        <v>10815</v>
      </c>
      <c r="F171" s="4" t="s">
        <v>2172</v>
      </c>
      <c r="G171" s="4">
        <v>1</v>
      </c>
      <c r="H171" s="86">
        <v>1</v>
      </c>
      <c r="I171" s="71" t="s">
        <v>81</v>
      </c>
      <c r="J171" s="72" t="s">
        <v>717</v>
      </c>
      <c r="K171" s="89">
        <v>28</v>
      </c>
      <c r="L171" s="74">
        <v>7</v>
      </c>
      <c r="M171" s="74" t="s">
        <v>838</v>
      </c>
      <c r="N171" s="74"/>
    </row>
    <row r="172" spans="1:14">
      <c r="A172" s="7">
        <v>9</v>
      </c>
      <c r="B172" s="10">
        <v>5</v>
      </c>
      <c r="C172" s="10">
        <v>171</v>
      </c>
      <c r="D172" s="4" t="s">
        <v>129</v>
      </c>
      <c r="E172" s="4">
        <v>20308</v>
      </c>
      <c r="F172" s="4" t="s">
        <v>614</v>
      </c>
      <c r="G172" s="4">
        <v>1</v>
      </c>
      <c r="H172" s="86">
        <v>1</v>
      </c>
      <c r="I172" s="71" t="s">
        <v>2436</v>
      </c>
      <c r="J172" s="72" t="s">
        <v>247</v>
      </c>
      <c r="K172" s="89">
        <v>25</v>
      </c>
      <c r="L172" s="74">
        <v>8</v>
      </c>
      <c r="M172" s="74" t="s">
        <v>837</v>
      </c>
      <c r="N172" s="74"/>
    </row>
    <row r="173" spans="1:14">
      <c r="A173" s="7">
        <v>9</v>
      </c>
      <c r="B173" s="10">
        <v>6</v>
      </c>
      <c r="C173" s="10">
        <v>172</v>
      </c>
      <c r="D173" s="4" t="s">
        <v>555</v>
      </c>
      <c r="E173" s="4">
        <v>23293</v>
      </c>
      <c r="F173" s="4" t="s">
        <v>129</v>
      </c>
      <c r="G173" s="4">
        <v>1</v>
      </c>
      <c r="H173" s="86">
        <v>1</v>
      </c>
      <c r="I173" s="71" t="s">
        <v>1742</v>
      </c>
      <c r="J173" s="72" t="s">
        <v>1743</v>
      </c>
      <c r="K173" s="89">
        <v>24</v>
      </c>
      <c r="L173" s="74">
        <v>1</v>
      </c>
      <c r="M173" s="74"/>
      <c r="N173" s="74" t="s">
        <v>837</v>
      </c>
    </row>
    <row r="174" spans="1:14">
      <c r="A174" s="7">
        <v>9</v>
      </c>
      <c r="B174" s="10">
        <v>7</v>
      </c>
      <c r="C174" s="10">
        <v>173</v>
      </c>
      <c r="D174" s="4" t="s">
        <v>188</v>
      </c>
      <c r="E174" s="4">
        <v>13801</v>
      </c>
      <c r="F174" s="4" t="s">
        <v>2172</v>
      </c>
      <c r="G174" s="4">
        <v>1</v>
      </c>
      <c r="H174" s="86">
        <v>1</v>
      </c>
      <c r="I174" s="71" t="s">
        <v>181</v>
      </c>
      <c r="J174" s="72" t="s">
        <v>595</v>
      </c>
      <c r="K174" s="89">
        <v>30</v>
      </c>
      <c r="L174" s="74">
        <v>1</v>
      </c>
      <c r="M174" s="74"/>
      <c r="N174" s="74" t="s">
        <v>837</v>
      </c>
    </row>
    <row r="175" spans="1:14">
      <c r="A175" s="7">
        <v>9</v>
      </c>
      <c r="B175" s="10">
        <v>8</v>
      </c>
      <c r="C175" s="10">
        <v>174</v>
      </c>
      <c r="D175" s="4" t="s">
        <v>239</v>
      </c>
      <c r="E175" s="4">
        <v>22217</v>
      </c>
      <c r="F175" s="4" t="s">
        <v>2172</v>
      </c>
      <c r="G175" s="4">
        <v>1</v>
      </c>
      <c r="H175" s="86"/>
      <c r="I175" s="71" t="s">
        <v>1652</v>
      </c>
      <c r="J175" s="72" t="s">
        <v>589</v>
      </c>
      <c r="K175" s="89">
        <v>22</v>
      </c>
      <c r="L175" s="74">
        <v>2</v>
      </c>
      <c r="M175" s="74" t="s">
        <v>837</v>
      </c>
      <c r="N175" s="74"/>
    </row>
    <row r="176" spans="1:14">
      <c r="A176" s="7">
        <v>9</v>
      </c>
      <c r="B176" s="10">
        <v>9</v>
      </c>
      <c r="C176" s="10">
        <v>175</v>
      </c>
      <c r="D176" s="4" t="s">
        <v>470</v>
      </c>
      <c r="E176" s="4">
        <v>9927</v>
      </c>
      <c r="F176" s="4" t="s">
        <v>16</v>
      </c>
      <c r="G176" s="4">
        <v>1</v>
      </c>
      <c r="H176" s="86">
        <v>1</v>
      </c>
      <c r="I176" s="71" t="s">
        <v>441</v>
      </c>
      <c r="J176" s="72" t="s">
        <v>570</v>
      </c>
      <c r="K176" s="89">
        <v>37</v>
      </c>
      <c r="L176" s="74">
        <v>8</v>
      </c>
      <c r="M176" s="74" t="s">
        <v>46</v>
      </c>
      <c r="N176" s="74"/>
    </row>
    <row r="177" spans="1:14">
      <c r="A177" s="7">
        <v>9</v>
      </c>
      <c r="B177" s="10">
        <v>10</v>
      </c>
      <c r="C177" s="10">
        <v>176</v>
      </c>
      <c r="D177" s="4" t="s">
        <v>15</v>
      </c>
      <c r="E177" s="4">
        <v>12158</v>
      </c>
      <c r="F177" s="4" t="s">
        <v>15</v>
      </c>
      <c r="G177" s="4">
        <v>1</v>
      </c>
      <c r="H177" s="86">
        <v>1</v>
      </c>
      <c r="I177" s="71" t="s">
        <v>383</v>
      </c>
      <c r="J177" s="72" t="s">
        <v>595</v>
      </c>
      <c r="K177" s="89">
        <v>31</v>
      </c>
      <c r="L177" s="74">
        <v>2</v>
      </c>
      <c r="M177" s="74" t="s">
        <v>837</v>
      </c>
      <c r="N177" s="74"/>
    </row>
    <row r="178" spans="1:14">
      <c r="A178" s="7">
        <v>9</v>
      </c>
      <c r="B178" s="10">
        <v>11</v>
      </c>
      <c r="C178" s="10">
        <v>177</v>
      </c>
      <c r="D178" s="4" t="s">
        <v>276</v>
      </c>
      <c r="E178" s="4">
        <v>21290</v>
      </c>
      <c r="F178" s="4" t="s">
        <v>246</v>
      </c>
      <c r="G178" s="4">
        <v>1</v>
      </c>
      <c r="H178" s="86">
        <v>1</v>
      </c>
      <c r="I178" s="71" t="s">
        <v>2465</v>
      </c>
      <c r="J178" s="72" t="s">
        <v>24</v>
      </c>
      <c r="K178" s="89">
        <v>25</v>
      </c>
      <c r="L178" s="74">
        <v>1</v>
      </c>
      <c r="M178" s="74"/>
      <c r="N178" s="74" t="s">
        <v>46</v>
      </c>
    </row>
    <row r="179" spans="1:14">
      <c r="A179" s="7">
        <v>9</v>
      </c>
      <c r="B179" s="10">
        <v>12</v>
      </c>
      <c r="C179" s="10">
        <v>178</v>
      </c>
      <c r="D179" s="4" t="s">
        <v>598</v>
      </c>
      <c r="E179" s="4">
        <v>13807</v>
      </c>
      <c r="F179" s="4" t="s">
        <v>609</v>
      </c>
      <c r="G179" s="4">
        <v>1</v>
      </c>
      <c r="H179" s="86">
        <v>1</v>
      </c>
      <c r="I179" s="71" t="s">
        <v>750</v>
      </c>
      <c r="J179" s="72" t="s">
        <v>105</v>
      </c>
      <c r="K179" s="89">
        <v>30</v>
      </c>
      <c r="L179" s="74">
        <v>2</v>
      </c>
      <c r="M179" s="74" t="s">
        <v>837</v>
      </c>
      <c r="N179" s="74"/>
    </row>
    <row r="180" spans="1:14">
      <c r="A180" s="7">
        <v>9</v>
      </c>
      <c r="B180" s="10">
        <v>13</v>
      </c>
      <c r="C180" s="10">
        <v>179</v>
      </c>
      <c r="D180" s="4" t="s">
        <v>18</v>
      </c>
      <c r="E180" s="4">
        <v>21534</v>
      </c>
      <c r="F180" s="4" t="s">
        <v>598</v>
      </c>
      <c r="G180" s="4">
        <v>1</v>
      </c>
      <c r="H180" s="86">
        <v>1</v>
      </c>
      <c r="I180" s="71" t="s">
        <v>2474</v>
      </c>
      <c r="J180" s="72" t="s">
        <v>1038</v>
      </c>
      <c r="K180" s="89">
        <v>24</v>
      </c>
      <c r="L180" s="74">
        <v>2</v>
      </c>
      <c r="M180" s="74" t="s">
        <v>838</v>
      </c>
      <c r="N180" s="74"/>
    </row>
    <row r="181" spans="1:14">
      <c r="A181" s="7">
        <v>9</v>
      </c>
      <c r="B181" s="10">
        <v>14</v>
      </c>
      <c r="C181" s="10">
        <v>180</v>
      </c>
      <c r="D181" s="4" t="s">
        <v>480</v>
      </c>
      <c r="E181" s="4">
        <v>9803</v>
      </c>
      <c r="F181" s="4" t="s">
        <v>276</v>
      </c>
      <c r="G181" s="4">
        <v>1</v>
      </c>
      <c r="H181" s="86">
        <v>1</v>
      </c>
      <c r="I181" s="71" t="s">
        <v>1172</v>
      </c>
      <c r="J181" s="72" t="s">
        <v>435</v>
      </c>
      <c r="K181" s="89">
        <v>32</v>
      </c>
      <c r="L181" s="74">
        <v>1</v>
      </c>
      <c r="M181" s="74"/>
      <c r="N181" s="74" t="s">
        <v>837</v>
      </c>
    </row>
    <row r="182" spans="1:14">
      <c r="A182" s="7">
        <v>9</v>
      </c>
      <c r="B182" s="10">
        <v>15</v>
      </c>
      <c r="C182" s="10">
        <v>181</v>
      </c>
      <c r="D182" s="4" t="s">
        <v>609</v>
      </c>
      <c r="E182" s="4">
        <v>15694</v>
      </c>
      <c r="F182" s="4" t="s">
        <v>345</v>
      </c>
      <c r="G182" s="4">
        <v>1</v>
      </c>
      <c r="H182" s="86"/>
      <c r="I182" s="71" t="s">
        <v>9</v>
      </c>
      <c r="J182" s="72" t="s">
        <v>375</v>
      </c>
      <c r="K182" s="89">
        <v>26</v>
      </c>
      <c r="L182" s="74">
        <v>2</v>
      </c>
      <c r="M182" s="74" t="s">
        <v>46</v>
      </c>
      <c r="N182" s="74"/>
    </row>
    <row r="183" spans="1:14">
      <c r="A183" s="7">
        <v>9</v>
      </c>
      <c r="B183" s="10">
        <v>16</v>
      </c>
      <c r="C183" s="10">
        <v>182</v>
      </c>
      <c r="D183" s="4" t="s">
        <v>16</v>
      </c>
      <c r="E183" s="4">
        <v>20391</v>
      </c>
      <c r="F183" s="4" t="s">
        <v>2171</v>
      </c>
      <c r="G183" s="4">
        <v>1</v>
      </c>
      <c r="H183" s="86">
        <v>1</v>
      </c>
      <c r="I183" s="71" t="s">
        <v>528</v>
      </c>
      <c r="J183" s="72" t="s">
        <v>589</v>
      </c>
      <c r="K183" s="89">
        <v>21</v>
      </c>
      <c r="L183" s="74">
        <v>4</v>
      </c>
      <c r="M183" s="74" t="s">
        <v>46</v>
      </c>
      <c r="N183" s="74"/>
    </row>
    <row r="184" spans="1:14">
      <c r="A184" s="7">
        <v>9</v>
      </c>
      <c r="B184" s="10">
        <v>17</v>
      </c>
      <c r="C184" s="10">
        <v>183</v>
      </c>
      <c r="D184" s="4" t="s">
        <v>17</v>
      </c>
      <c r="E184" s="4">
        <v>15271</v>
      </c>
      <c r="F184" s="4" t="s">
        <v>17</v>
      </c>
      <c r="G184" s="4">
        <v>1</v>
      </c>
      <c r="H184" s="86">
        <v>1</v>
      </c>
      <c r="I184" s="71" t="s">
        <v>2267</v>
      </c>
      <c r="J184" s="72" t="s">
        <v>595</v>
      </c>
      <c r="K184" s="89">
        <v>30</v>
      </c>
      <c r="L184" s="74">
        <v>2</v>
      </c>
      <c r="M184" s="74" t="s">
        <v>837</v>
      </c>
      <c r="N184" s="74"/>
    </row>
    <row r="185" spans="1:14">
      <c r="A185" s="7">
        <v>9</v>
      </c>
      <c r="B185" s="10">
        <v>18</v>
      </c>
      <c r="C185" s="10">
        <v>184</v>
      </c>
      <c r="D185" s="4" t="s">
        <v>563</v>
      </c>
      <c r="E185" s="4">
        <v>21620</v>
      </c>
      <c r="F185" s="4" t="s">
        <v>563</v>
      </c>
      <c r="G185" s="4">
        <v>1</v>
      </c>
      <c r="H185" s="86">
        <v>1</v>
      </c>
      <c r="I185" s="71" t="s">
        <v>2485</v>
      </c>
      <c r="J185" s="72" t="s">
        <v>247</v>
      </c>
      <c r="K185" s="89">
        <v>26</v>
      </c>
      <c r="L185" s="74">
        <v>1</v>
      </c>
      <c r="M185" s="74"/>
      <c r="N185" s="74" t="s">
        <v>837</v>
      </c>
    </row>
    <row r="186" spans="1:14">
      <c r="A186" s="7">
        <v>9</v>
      </c>
      <c r="B186" s="10">
        <v>19</v>
      </c>
      <c r="C186" s="10">
        <v>185</v>
      </c>
      <c r="D186" s="4" t="s">
        <v>438</v>
      </c>
      <c r="E186" s="4">
        <v>6483</v>
      </c>
      <c r="F186" s="4" t="s">
        <v>18</v>
      </c>
      <c r="G186" s="4">
        <v>1</v>
      </c>
      <c r="H186" s="86">
        <v>1</v>
      </c>
      <c r="I186" s="71" t="s">
        <v>651</v>
      </c>
      <c r="J186" s="72" t="s">
        <v>141</v>
      </c>
      <c r="K186" s="89">
        <v>35</v>
      </c>
      <c r="L186" s="74">
        <v>1</v>
      </c>
      <c r="M186" s="74"/>
      <c r="N186" s="74" t="s">
        <v>837</v>
      </c>
    </row>
    <row r="187" spans="1:14">
      <c r="A187" s="11">
        <v>9</v>
      </c>
      <c r="B187" s="12">
        <v>20</v>
      </c>
      <c r="C187" s="12">
        <v>186</v>
      </c>
      <c r="D187" s="13" t="s">
        <v>29</v>
      </c>
      <c r="E187" s="13">
        <v>19901</v>
      </c>
      <c r="F187" s="13" t="s">
        <v>164</v>
      </c>
      <c r="G187" s="13">
        <v>1</v>
      </c>
      <c r="H187" s="87">
        <v>1</v>
      </c>
      <c r="I187" s="75" t="s">
        <v>2400</v>
      </c>
      <c r="J187" s="76" t="s">
        <v>305</v>
      </c>
      <c r="K187" s="90">
        <v>25</v>
      </c>
      <c r="L187" s="78">
        <v>9</v>
      </c>
      <c r="M187" s="78" t="s">
        <v>46</v>
      </c>
      <c r="N187" s="78"/>
    </row>
    <row r="188" spans="1:14">
      <c r="A188" s="7">
        <v>10</v>
      </c>
      <c r="B188" s="10">
        <v>1</v>
      </c>
      <c r="C188" s="10">
        <v>187</v>
      </c>
      <c r="D188" s="4" t="s">
        <v>29</v>
      </c>
      <c r="E188" s="4">
        <v>10199</v>
      </c>
      <c r="F188" s="4" t="s">
        <v>164</v>
      </c>
      <c r="G188" s="4">
        <v>1</v>
      </c>
      <c r="H188" s="86"/>
      <c r="I188" s="71" t="s">
        <v>543</v>
      </c>
      <c r="J188" s="72" t="s">
        <v>568</v>
      </c>
      <c r="K188" s="89">
        <v>30</v>
      </c>
      <c r="L188" s="74">
        <v>8</v>
      </c>
      <c r="M188" s="74" t="s">
        <v>838</v>
      </c>
      <c r="N188" s="74"/>
    </row>
    <row r="189" spans="1:14">
      <c r="A189" s="7">
        <v>10</v>
      </c>
      <c r="B189" s="10">
        <v>2</v>
      </c>
      <c r="C189" s="10">
        <v>188</v>
      </c>
      <c r="D189" s="4" t="s">
        <v>438</v>
      </c>
      <c r="E189" s="4">
        <v>15440</v>
      </c>
      <c r="F189" s="4" t="s">
        <v>239</v>
      </c>
      <c r="G189" s="4">
        <v>1</v>
      </c>
      <c r="H189" s="86">
        <v>1</v>
      </c>
      <c r="I189" s="71" t="s">
        <v>938</v>
      </c>
      <c r="J189" s="72" t="s">
        <v>1635</v>
      </c>
      <c r="K189" s="89">
        <v>30</v>
      </c>
      <c r="L189" s="74">
        <v>1</v>
      </c>
      <c r="M189" s="74"/>
      <c r="N189" s="74" t="s">
        <v>46</v>
      </c>
    </row>
    <row r="190" spans="1:14">
      <c r="A190" s="7">
        <v>10</v>
      </c>
      <c r="B190" s="10">
        <v>3</v>
      </c>
      <c r="C190" s="10">
        <v>189</v>
      </c>
      <c r="D190" s="4" t="s">
        <v>563</v>
      </c>
      <c r="E190" s="4">
        <v>1177</v>
      </c>
      <c r="F190" s="4" t="s">
        <v>15</v>
      </c>
      <c r="G190" s="4">
        <v>1</v>
      </c>
      <c r="H190" s="86">
        <v>1</v>
      </c>
      <c r="I190" s="71" t="s">
        <v>298</v>
      </c>
      <c r="J190" s="72" t="s">
        <v>299</v>
      </c>
      <c r="K190" s="89">
        <v>41</v>
      </c>
      <c r="L190" s="74">
        <v>3</v>
      </c>
      <c r="M190" s="74" t="s">
        <v>837</v>
      </c>
      <c r="N190" s="74"/>
    </row>
    <row r="191" spans="1:14">
      <c r="A191" s="7">
        <v>10</v>
      </c>
      <c r="B191" s="10">
        <v>4</v>
      </c>
      <c r="C191" s="10">
        <v>190</v>
      </c>
      <c r="D191" s="4" t="s">
        <v>17</v>
      </c>
      <c r="E191" s="4">
        <v>17326</v>
      </c>
      <c r="F191" s="4" t="s">
        <v>438</v>
      </c>
      <c r="G191" s="4">
        <v>1</v>
      </c>
      <c r="H191" s="86"/>
      <c r="I191" s="71" t="s">
        <v>578</v>
      </c>
      <c r="J191" s="72" t="s">
        <v>244</v>
      </c>
      <c r="K191" s="89">
        <v>24</v>
      </c>
      <c r="L191" s="74">
        <v>6</v>
      </c>
      <c r="M191" s="74" t="s">
        <v>838</v>
      </c>
      <c r="N191" s="74"/>
    </row>
    <row r="192" spans="1:14">
      <c r="A192" s="7">
        <v>10</v>
      </c>
      <c r="B192" s="10">
        <v>5</v>
      </c>
      <c r="C192" s="10">
        <v>191</v>
      </c>
      <c r="D192" s="4" t="s">
        <v>16</v>
      </c>
      <c r="E192" s="4">
        <v>16256</v>
      </c>
      <c r="F192" s="4" t="s">
        <v>246</v>
      </c>
      <c r="G192" s="4">
        <v>1</v>
      </c>
      <c r="H192" s="86">
        <v>1</v>
      </c>
      <c r="I192" s="71" t="s">
        <v>875</v>
      </c>
      <c r="J192" s="72" t="s">
        <v>547</v>
      </c>
      <c r="K192" s="89">
        <v>28</v>
      </c>
      <c r="L192" s="74">
        <v>1</v>
      </c>
      <c r="M192" s="74"/>
      <c r="N192" s="74" t="s">
        <v>46</v>
      </c>
    </row>
    <row r="193" spans="1:14">
      <c r="A193" s="7">
        <v>10</v>
      </c>
      <c r="B193" s="10">
        <v>6</v>
      </c>
      <c r="C193" s="10">
        <v>192</v>
      </c>
      <c r="D193" s="4" t="s">
        <v>609</v>
      </c>
      <c r="E193" s="4">
        <v>3237</v>
      </c>
      <c r="F193" s="4" t="s">
        <v>276</v>
      </c>
      <c r="G193" s="4">
        <v>1</v>
      </c>
      <c r="H193" s="86">
        <v>1</v>
      </c>
      <c r="I193" s="71" t="s">
        <v>773</v>
      </c>
      <c r="J193" s="72" t="s">
        <v>1802</v>
      </c>
      <c r="K193" s="89">
        <v>32</v>
      </c>
      <c r="L193" s="74">
        <v>1</v>
      </c>
      <c r="M193" s="74"/>
      <c r="N193" s="74" t="s">
        <v>46</v>
      </c>
    </row>
    <row r="194" spans="1:14">
      <c r="A194" s="7">
        <v>10</v>
      </c>
      <c r="B194" s="10">
        <v>7</v>
      </c>
      <c r="C194" s="10">
        <v>193</v>
      </c>
      <c r="D194" s="4" t="s">
        <v>480</v>
      </c>
      <c r="E194" s="4">
        <v>19871</v>
      </c>
      <c r="F194" s="4" t="s">
        <v>555</v>
      </c>
      <c r="G194" s="4">
        <v>1</v>
      </c>
      <c r="H194" s="86">
        <v>1</v>
      </c>
      <c r="I194" s="71" t="s">
        <v>1679</v>
      </c>
      <c r="J194" s="72" t="s">
        <v>578</v>
      </c>
      <c r="K194" s="89">
        <v>25</v>
      </c>
      <c r="L194" s="74">
        <v>1</v>
      </c>
      <c r="M194" s="74"/>
      <c r="N194" s="74" t="s">
        <v>46</v>
      </c>
    </row>
    <row r="195" spans="1:14">
      <c r="A195" s="7">
        <v>10</v>
      </c>
      <c r="B195" s="10">
        <v>8</v>
      </c>
      <c r="C195" s="10">
        <v>194</v>
      </c>
      <c r="D195" s="4" t="s">
        <v>18</v>
      </c>
      <c r="E195" s="4">
        <v>17677</v>
      </c>
      <c r="F195" s="4" t="s">
        <v>2178</v>
      </c>
      <c r="G195" s="4">
        <v>1</v>
      </c>
      <c r="H195" s="86">
        <v>1</v>
      </c>
      <c r="I195" s="71" t="s">
        <v>1220</v>
      </c>
      <c r="J195" s="72" t="s">
        <v>1221</v>
      </c>
      <c r="K195" s="89">
        <v>28</v>
      </c>
      <c r="L195" s="74">
        <v>1</v>
      </c>
      <c r="M195" s="74"/>
      <c r="N195" s="74" t="s">
        <v>46</v>
      </c>
    </row>
    <row r="196" spans="1:14">
      <c r="A196" s="7">
        <v>10</v>
      </c>
      <c r="B196" s="10">
        <v>9</v>
      </c>
      <c r="C196" s="10">
        <v>195</v>
      </c>
      <c r="D196" s="4" t="s">
        <v>598</v>
      </c>
      <c r="E196" s="4">
        <v>16451</v>
      </c>
      <c r="F196" s="4" t="s">
        <v>345</v>
      </c>
      <c r="G196" s="4">
        <v>1</v>
      </c>
      <c r="H196" s="86">
        <v>1</v>
      </c>
      <c r="I196" s="71" t="s">
        <v>1130</v>
      </c>
      <c r="J196" s="72" t="s">
        <v>589</v>
      </c>
      <c r="K196" s="89">
        <v>26</v>
      </c>
      <c r="L196" s="74">
        <v>5</v>
      </c>
      <c r="M196" s="74" t="s">
        <v>46</v>
      </c>
      <c r="N196" s="74"/>
    </row>
    <row r="197" spans="1:14">
      <c r="A197" s="7">
        <v>10</v>
      </c>
      <c r="B197" s="10">
        <v>10</v>
      </c>
      <c r="C197" s="10">
        <v>196</v>
      </c>
      <c r="D197" s="4" t="s">
        <v>276</v>
      </c>
      <c r="E197" s="4">
        <v>12178</v>
      </c>
      <c r="F197" s="4" t="s">
        <v>2170</v>
      </c>
      <c r="G197" s="4">
        <v>1</v>
      </c>
      <c r="H197" s="86">
        <v>1</v>
      </c>
      <c r="I197" s="71" t="s">
        <v>711</v>
      </c>
      <c r="J197" s="72" t="s">
        <v>82</v>
      </c>
      <c r="K197" s="89">
        <v>29</v>
      </c>
      <c r="L197" s="74">
        <v>1</v>
      </c>
      <c r="M197" s="74"/>
      <c r="N197" s="74" t="s">
        <v>837</v>
      </c>
    </row>
    <row r="198" spans="1:14">
      <c r="A198" s="7">
        <v>10</v>
      </c>
      <c r="B198" s="10">
        <v>11</v>
      </c>
      <c r="C198" s="10">
        <v>197</v>
      </c>
      <c r="D198" s="4" t="s">
        <v>15</v>
      </c>
      <c r="E198" s="4">
        <v>11632</v>
      </c>
      <c r="F198" s="4" t="s">
        <v>345</v>
      </c>
      <c r="G198" s="4">
        <v>1</v>
      </c>
      <c r="H198" s="86">
        <v>1</v>
      </c>
      <c r="I198" s="71" t="s">
        <v>401</v>
      </c>
      <c r="J198" s="72" t="s">
        <v>170</v>
      </c>
      <c r="K198" s="89">
        <v>32</v>
      </c>
      <c r="L198" s="74">
        <v>1</v>
      </c>
      <c r="M198" s="74"/>
      <c r="N198" s="74" t="s">
        <v>837</v>
      </c>
    </row>
    <row r="199" spans="1:14">
      <c r="A199" s="7">
        <v>10</v>
      </c>
      <c r="B199" s="10">
        <v>12</v>
      </c>
      <c r="C199" s="10">
        <v>198</v>
      </c>
      <c r="D199" s="4" t="s">
        <v>470</v>
      </c>
      <c r="E199" s="4">
        <v>15905</v>
      </c>
      <c r="F199" s="4" t="s">
        <v>598</v>
      </c>
      <c r="G199" s="4">
        <v>1</v>
      </c>
      <c r="H199" s="86">
        <v>1</v>
      </c>
      <c r="I199" s="71" t="s">
        <v>1923</v>
      </c>
      <c r="J199" s="72" t="s">
        <v>589</v>
      </c>
      <c r="K199" s="89">
        <v>25</v>
      </c>
      <c r="L199" s="74">
        <v>2</v>
      </c>
      <c r="M199" s="74" t="s">
        <v>837</v>
      </c>
      <c r="N199" s="74"/>
    </row>
    <row r="200" spans="1:14">
      <c r="A200" s="7">
        <v>10</v>
      </c>
      <c r="B200" s="10">
        <v>13</v>
      </c>
      <c r="C200" s="10">
        <v>199</v>
      </c>
      <c r="D200" s="4" t="s">
        <v>239</v>
      </c>
      <c r="E200" s="4">
        <v>19456</v>
      </c>
      <c r="F200" s="4" t="s">
        <v>239</v>
      </c>
      <c r="G200" s="4">
        <v>1</v>
      </c>
      <c r="H200" s="86">
        <v>1</v>
      </c>
      <c r="I200" s="71" t="s">
        <v>1706</v>
      </c>
      <c r="J200" s="72" t="s">
        <v>547</v>
      </c>
      <c r="K200" s="89">
        <v>27</v>
      </c>
      <c r="L200" s="74">
        <v>1</v>
      </c>
      <c r="M200" s="74"/>
      <c r="N200" s="74" t="s">
        <v>837</v>
      </c>
    </row>
    <row r="201" spans="1:14">
      <c r="A201" s="7">
        <v>10</v>
      </c>
      <c r="B201" s="10">
        <v>14</v>
      </c>
      <c r="C201" s="10">
        <v>200</v>
      </c>
      <c r="D201" s="4" t="s">
        <v>188</v>
      </c>
      <c r="E201" s="4">
        <v>14457</v>
      </c>
      <c r="F201" s="4" t="s">
        <v>2178</v>
      </c>
      <c r="G201" s="4">
        <v>1</v>
      </c>
      <c r="H201" s="86"/>
      <c r="I201" s="71" t="s">
        <v>2255</v>
      </c>
      <c r="J201" s="72" t="s">
        <v>613</v>
      </c>
      <c r="K201" s="89">
        <v>31</v>
      </c>
      <c r="L201" s="74">
        <v>1</v>
      </c>
      <c r="M201" s="74"/>
      <c r="N201" s="74" t="s">
        <v>46</v>
      </c>
    </row>
    <row r="202" spans="1:14">
      <c r="A202" s="7">
        <v>10</v>
      </c>
      <c r="B202" s="10">
        <v>15</v>
      </c>
      <c r="C202" s="10">
        <v>201</v>
      </c>
      <c r="D202" s="4" t="s">
        <v>555</v>
      </c>
      <c r="E202" s="4">
        <v>17719</v>
      </c>
      <c r="F202" s="4" t="s">
        <v>2177</v>
      </c>
      <c r="G202" s="4">
        <v>1</v>
      </c>
      <c r="H202" s="86">
        <v>1</v>
      </c>
      <c r="I202" s="71" t="s">
        <v>1086</v>
      </c>
      <c r="J202" s="72" t="s">
        <v>56</v>
      </c>
      <c r="K202" s="89">
        <v>27</v>
      </c>
      <c r="L202" s="74">
        <v>8</v>
      </c>
      <c r="M202" s="74" t="s">
        <v>46</v>
      </c>
      <c r="N202" s="74"/>
    </row>
    <row r="203" spans="1:14">
      <c r="A203" s="7">
        <v>10</v>
      </c>
      <c r="B203" s="10">
        <v>16</v>
      </c>
      <c r="C203" s="10">
        <v>202</v>
      </c>
      <c r="D203" s="4" t="s">
        <v>129</v>
      </c>
      <c r="E203" s="4">
        <v>22458</v>
      </c>
      <c r="F203" s="4" t="s">
        <v>2178</v>
      </c>
      <c r="G203" s="4">
        <v>1</v>
      </c>
      <c r="H203" s="86">
        <v>1</v>
      </c>
      <c r="I203" s="71" t="s">
        <v>2503</v>
      </c>
      <c r="J203" s="72" t="s">
        <v>288</v>
      </c>
      <c r="K203" s="89">
        <v>24</v>
      </c>
      <c r="L203" s="74">
        <v>6</v>
      </c>
      <c r="M203" s="74" t="s">
        <v>838</v>
      </c>
      <c r="N203" s="74"/>
    </row>
    <row r="204" spans="1:14">
      <c r="A204" s="7">
        <v>10</v>
      </c>
      <c r="B204" s="10">
        <v>17</v>
      </c>
      <c r="C204" s="10">
        <v>203</v>
      </c>
      <c r="D204" s="4" t="s">
        <v>164</v>
      </c>
      <c r="E204" s="4">
        <v>16587</v>
      </c>
      <c r="F204" s="4" t="s">
        <v>598</v>
      </c>
      <c r="G204" s="4">
        <v>1</v>
      </c>
      <c r="H204" s="86">
        <v>1</v>
      </c>
      <c r="I204" s="71" t="s">
        <v>955</v>
      </c>
      <c r="J204" s="72" t="s">
        <v>333</v>
      </c>
      <c r="K204" s="89">
        <v>27</v>
      </c>
      <c r="L204" s="74">
        <v>1</v>
      </c>
      <c r="M204" s="74"/>
      <c r="N204" s="74" t="s">
        <v>837</v>
      </c>
    </row>
    <row r="205" spans="1:14">
      <c r="A205" s="7">
        <v>10</v>
      </c>
      <c r="B205" s="10">
        <v>18</v>
      </c>
      <c r="C205" s="10">
        <v>204</v>
      </c>
      <c r="D205" s="4" t="s">
        <v>14</v>
      </c>
      <c r="E205" s="4">
        <v>5486</v>
      </c>
      <c r="F205" s="4" t="s">
        <v>555</v>
      </c>
      <c r="G205" s="4">
        <v>1</v>
      </c>
      <c r="H205" s="86">
        <v>1</v>
      </c>
      <c r="I205" s="71" t="s">
        <v>647</v>
      </c>
      <c r="J205" s="72" t="s">
        <v>0</v>
      </c>
      <c r="K205" s="89">
        <v>32</v>
      </c>
      <c r="L205" s="74">
        <v>7</v>
      </c>
      <c r="M205" s="74" t="s">
        <v>838</v>
      </c>
      <c r="N205" s="74"/>
    </row>
    <row r="206" spans="1:14">
      <c r="A206" s="7">
        <v>10</v>
      </c>
      <c r="B206" s="10">
        <v>19</v>
      </c>
      <c r="C206" s="10">
        <v>205</v>
      </c>
      <c r="D206" s="4" t="s">
        <v>567</v>
      </c>
      <c r="E206" s="4">
        <v>19682</v>
      </c>
      <c r="F206" s="4" t="s">
        <v>246</v>
      </c>
      <c r="G206" s="4">
        <v>1</v>
      </c>
      <c r="H206" s="86">
        <v>1</v>
      </c>
      <c r="I206" s="71" t="s">
        <v>901</v>
      </c>
      <c r="J206" s="72" t="s">
        <v>539</v>
      </c>
      <c r="K206" s="89">
        <v>26</v>
      </c>
      <c r="L206" s="74">
        <v>1</v>
      </c>
      <c r="M206" s="74"/>
      <c r="N206" s="74" t="s">
        <v>837</v>
      </c>
    </row>
    <row r="207" spans="1:14">
      <c r="A207" s="11">
        <v>10</v>
      </c>
      <c r="B207" s="12">
        <v>20</v>
      </c>
      <c r="C207" s="12">
        <v>206</v>
      </c>
      <c r="D207" s="13" t="s">
        <v>13</v>
      </c>
      <c r="E207" s="13">
        <v>16947</v>
      </c>
      <c r="F207" s="13" t="s">
        <v>239</v>
      </c>
      <c r="G207" s="13">
        <v>1</v>
      </c>
      <c r="H207" s="87">
        <v>1</v>
      </c>
      <c r="I207" s="75" t="s">
        <v>100</v>
      </c>
      <c r="J207" s="76" t="s">
        <v>593</v>
      </c>
      <c r="K207" s="90">
        <v>25</v>
      </c>
      <c r="L207" s="78">
        <v>8</v>
      </c>
      <c r="M207" s="78" t="s">
        <v>837</v>
      </c>
      <c r="N207" s="78"/>
    </row>
    <row r="208" spans="1:14">
      <c r="A208" s="7">
        <v>11</v>
      </c>
      <c r="B208" s="10">
        <v>1</v>
      </c>
      <c r="C208" s="10">
        <v>207</v>
      </c>
      <c r="D208" s="4" t="s">
        <v>13</v>
      </c>
      <c r="E208" s="4">
        <v>7738</v>
      </c>
      <c r="F208" s="4" t="s">
        <v>239</v>
      </c>
      <c r="G208" s="4">
        <v>1</v>
      </c>
      <c r="H208" s="86">
        <v>1</v>
      </c>
      <c r="I208" s="71" t="s">
        <v>125</v>
      </c>
      <c r="J208" s="72" t="s">
        <v>2187</v>
      </c>
      <c r="K208" s="89">
        <v>32</v>
      </c>
      <c r="L208" s="74">
        <v>1</v>
      </c>
      <c r="M208" s="74"/>
      <c r="N208" s="74" t="s">
        <v>837</v>
      </c>
    </row>
    <row r="209" spans="1:14">
      <c r="A209" s="7">
        <v>11</v>
      </c>
      <c r="B209" s="10">
        <v>2</v>
      </c>
      <c r="C209" s="10">
        <v>208</v>
      </c>
      <c r="D209" s="4" t="s">
        <v>567</v>
      </c>
      <c r="E209" s="4">
        <v>16426</v>
      </c>
      <c r="F209" s="4" t="s">
        <v>2177</v>
      </c>
      <c r="G209" s="4">
        <v>1</v>
      </c>
      <c r="H209" s="86"/>
      <c r="I209" s="71" t="s">
        <v>582</v>
      </c>
      <c r="J209" s="72" t="s">
        <v>1155</v>
      </c>
      <c r="K209" s="89">
        <v>25</v>
      </c>
      <c r="L209" s="74">
        <v>6</v>
      </c>
      <c r="M209" s="74" t="s">
        <v>837</v>
      </c>
      <c r="N209" s="74"/>
    </row>
    <row r="210" spans="1:14">
      <c r="A210" s="7">
        <v>11</v>
      </c>
      <c r="B210" s="10">
        <v>3</v>
      </c>
      <c r="C210" s="10">
        <v>209</v>
      </c>
      <c r="D210" s="4" t="s">
        <v>14</v>
      </c>
      <c r="E210" s="4">
        <v>21690</v>
      </c>
      <c r="F210" s="4" t="s">
        <v>686</v>
      </c>
      <c r="G210" s="4">
        <v>1</v>
      </c>
      <c r="H210" s="86">
        <v>1</v>
      </c>
      <c r="I210" s="71" t="s">
        <v>182</v>
      </c>
      <c r="J210" s="72" t="s">
        <v>1845</v>
      </c>
      <c r="K210" s="89">
        <v>23</v>
      </c>
      <c r="L210" s="74">
        <v>1</v>
      </c>
      <c r="M210" s="74"/>
      <c r="N210" s="74" t="s">
        <v>837</v>
      </c>
    </row>
    <row r="211" spans="1:14">
      <c r="A211" s="7">
        <v>11</v>
      </c>
      <c r="B211" s="10">
        <v>4</v>
      </c>
      <c r="C211" s="10">
        <v>210</v>
      </c>
      <c r="D211" s="4" t="s">
        <v>164</v>
      </c>
      <c r="E211" s="4">
        <v>21614</v>
      </c>
      <c r="F211" s="4" t="s">
        <v>2170</v>
      </c>
      <c r="G211" s="4">
        <v>1</v>
      </c>
      <c r="H211" s="86"/>
      <c r="I211" s="71" t="s">
        <v>2484</v>
      </c>
      <c r="J211" s="72" t="s">
        <v>547</v>
      </c>
      <c r="K211" s="89">
        <v>24</v>
      </c>
      <c r="L211" s="74">
        <v>9</v>
      </c>
      <c r="M211" s="74" t="s">
        <v>46</v>
      </c>
      <c r="N211" s="74"/>
    </row>
    <row r="212" spans="1:14">
      <c r="A212" s="7">
        <v>11</v>
      </c>
      <c r="B212" s="10">
        <v>5</v>
      </c>
      <c r="C212" s="10">
        <v>211</v>
      </c>
      <c r="D212" s="4" t="s">
        <v>129</v>
      </c>
      <c r="E212" s="4">
        <v>19864</v>
      </c>
      <c r="F212" s="4" t="s">
        <v>2171</v>
      </c>
      <c r="G212" s="4">
        <v>1</v>
      </c>
      <c r="H212" s="86">
        <v>1</v>
      </c>
      <c r="I212" s="71" t="s">
        <v>181</v>
      </c>
      <c r="J212" s="72" t="s">
        <v>805</v>
      </c>
      <c r="K212" s="89">
        <v>25</v>
      </c>
      <c r="L212" s="74">
        <v>2</v>
      </c>
      <c r="M212" s="74" t="s">
        <v>837</v>
      </c>
      <c r="N212" s="74"/>
    </row>
    <row r="213" spans="1:14">
      <c r="A213" s="7">
        <v>11</v>
      </c>
      <c r="B213" s="10">
        <v>6</v>
      </c>
      <c r="C213" s="10">
        <v>212</v>
      </c>
      <c r="D213" s="4" t="s">
        <v>555</v>
      </c>
      <c r="E213" s="4">
        <v>12984</v>
      </c>
      <c r="F213" s="4" t="s">
        <v>563</v>
      </c>
      <c r="G213" s="4">
        <v>1</v>
      </c>
      <c r="H213" s="86">
        <v>1</v>
      </c>
      <c r="I213" s="71" t="s">
        <v>2228</v>
      </c>
      <c r="J213" s="72" t="s">
        <v>661</v>
      </c>
      <c r="K213" s="89">
        <v>31</v>
      </c>
      <c r="L213" s="74">
        <v>8</v>
      </c>
      <c r="M213" s="74" t="s">
        <v>46</v>
      </c>
      <c r="N213" s="74"/>
    </row>
    <row r="214" spans="1:14">
      <c r="A214" s="7">
        <v>11</v>
      </c>
      <c r="B214" s="10">
        <v>7</v>
      </c>
      <c r="C214" s="10">
        <v>213</v>
      </c>
      <c r="D214" s="4" t="s">
        <v>188</v>
      </c>
      <c r="E214" s="4">
        <v>10341</v>
      </c>
      <c r="F214" s="4" t="s">
        <v>567</v>
      </c>
      <c r="G214" s="4">
        <v>1</v>
      </c>
      <c r="H214" s="86">
        <v>1</v>
      </c>
      <c r="I214" s="71" t="s">
        <v>2201</v>
      </c>
      <c r="J214" s="72" t="s">
        <v>540</v>
      </c>
      <c r="K214" s="89">
        <v>30</v>
      </c>
      <c r="L214" s="74">
        <v>1</v>
      </c>
      <c r="M214" s="74"/>
      <c r="N214" s="74" t="s">
        <v>837</v>
      </c>
    </row>
    <row r="215" spans="1:14">
      <c r="A215" s="7">
        <v>11</v>
      </c>
      <c r="B215" s="10">
        <v>8</v>
      </c>
      <c r="C215" s="10">
        <v>214</v>
      </c>
      <c r="D215" s="4" t="s">
        <v>239</v>
      </c>
      <c r="E215" s="4">
        <v>14843</v>
      </c>
      <c r="F215" s="4" t="s">
        <v>188</v>
      </c>
      <c r="G215" s="4">
        <v>1</v>
      </c>
      <c r="H215" s="86">
        <v>1</v>
      </c>
      <c r="I215" s="71" t="s">
        <v>795</v>
      </c>
      <c r="J215" s="72" t="s">
        <v>596</v>
      </c>
      <c r="K215" s="89">
        <v>29</v>
      </c>
      <c r="L215" s="74">
        <v>1</v>
      </c>
      <c r="M215" s="74"/>
      <c r="N215" s="74" t="s">
        <v>837</v>
      </c>
    </row>
    <row r="216" spans="1:14">
      <c r="A216" s="7">
        <v>11</v>
      </c>
      <c r="B216" s="10">
        <v>9</v>
      </c>
      <c r="C216" s="10">
        <v>215</v>
      </c>
      <c r="D216" s="4" t="s">
        <v>470</v>
      </c>
      <c r="E216" s="4">
        <v>22051</v>
      </c>
      <c r="F216" s="4" t="s">
        <v>14</v>
      </c>
      <c r="G216" s="4">
        <v>1</v>
      </c>
      <c r="H216" s="86">
        <v>1</v>
      </c>
      <c r="I216" s="71" t="s">
        <v>1768</v>
      </c>
      <c r="J216" s="72" t="s">
        <v>553</v>
      </c>
      <c r="K216" s="89">
        <v>26</v>
      </c>
      <c r="L216" s="74">
        <v>1</v>
      </c>
      <c r="M216" s="74"/>
      <c r="N216" s="74" t="s">
        <v>46</v>
      </c>
    </row>
    <row r="217" spans="1:14">
      <c r="A217" s="7">
        <v>11</v>
      </c>
      <c r="B217" s="10">
        <v>10</v>
      </c>
      <c r="C217" s="10">
        <v>216</v>
      </c>
      <c r="D217" s="4" t="s">
        <v>15</v>
      </c>
      <c r="E217" s="4">
        <v>17838</v>
      </c>
      <c r="F217" s="4" t="s">
        <v>14</v>
      </c>
      <c r="G217" s="4">
        <v>1</v>
      </c>
      <c r="H217" s="86">
        <v>1</v>
      </c>
      <c r="I217" s="71" t="s">
        <v>712</v>
      </c>
      <c r="J217" s="72" t="s">
        <v>316</v>
      </c>
      <c r="K217" s="89">
        <v>26</v>
      </c>
      <c r="L217" s="74">
        <v>7</v>
      </c>
      <c r="M217" s="74" t="s">
        <v>46</v>
      </c>
      <c r="N217" s="74"/>
    </row>
    <row r="218" spans="1:14">
      <c r="A218" s="7">
        <v>11</v>
      </c>
      <c r="B218" s="10">
        <v>11</v>
      </c>
      <c r="C218" s="10">
        <v>217</v>
      </c>
      <c r="D218" s="4" t="s">
        <v>276</v>
      </c>
      <c r="E218" s="4">
        <v>13594</v>
      </c>
      <c r="F218" s="4" t="s">
        <v>246</v>
      </c>
      <c r="G218" s="4">
        <v>1</v>
      </c>
      <c r="H218" s="86">
        <v>1</v>
      </c>
      <c r="I218" s="71" t="s">
        <v>671</v>
      </c>
      <c r="J218" s="72" t="s">
        <v>221</v>
      </c>
      <c r="K218" s="89">
        <v>28</v>
      </c>
      <c r="L218" s="74">
        <v>1</v>
      </c>
      <c r="M218" s="74"/>
      <c r="N218" s="74" t="s">
        <v>837</v>
      </c>
    </row>
    <row r="219" spans="1:14">
      <c r="A219" s="7">
        <v>11</v>
      </c>
      <c r="B219" s="10">
        <v>12</v>
      </c>
      <c r="C219" s="10">
        <v>218</v>
      </c>
      <c r="D219" s="4" t="s">
        <v>598</v>
      </c>
      <c r="E219" s="4">
        <v>16977</v>
      </c>
      <c r="F219" s="4" t="s">
        <v>345</v>
      </c>
      <c r="G219" s="4">
        <v>1</v>
      </c>
      <c r="H219" s="86">
        <v>1</v>
      </c>
      <c r="I219" s="71" t="s">
        <v>102</v>
      </c>
      <c r="J219" s="72" t="s">
        <v>551</v>
      </c>
      <c r="K219" s="89">
        <v>29</v>
      </c>
      <c r="L219" s="74">
        <v>1</v>
      </c>
      <c r="M219" s="74"/>
      <c r="N219" s="74" t="s">
        <v>837</v>
      </c>
    </row>
    <row r="220" spans="1:14">
      <c r="A220" s="7">
        <v>11</v>
      </c>
      <c r="B220" s="10">
        <v>13</v>
      </c>
      <c r="C220" s="10">
        <v>219</v>
      </c>
      <c r="D220" s="4" t="s">
        <v>18</v>
      </c>
      <c r="E220" s="4">
        <v>17594</v>
      </c>
      <c r="F220" s="4" t="s">
        <v>438</v>
      </c>
      <c r="G220" s="4">
        <v>1</v>
      </c>
      <c r="H220" s="86">
        <v>1</v>
      </c>
      <c r="I220" s="71" t="s">
        <v>899</v>
      </c>
      <c r="J220" s="72" t="s">
        <v>144</v>
      </c>
      <c r="K220" s="89">
        <v>25</v>
      </c>
      <c r="L220" s="74">
        <v>1</v>
      </c>
      <c r="M220" s="74"/>
      <c r="N220" s="74" t="s">
        <v>837</v>
      </c>
    </row>
    <row r="221" spans="1:14">
      <c r="A221" s="7">
        <v>11</v>
      </c>
      <c r="B221" s="10">
        <v>14</v>
      </c>
      <c r="C221" s="10">
        <v>220</v>
      </c>
      <c r="D221" s="4" t="s">
        <v>480</v>
      </c>
      <c r="E221" s="4">
        <v>22164</v>
      </c>
      <c r="F221" s="4" t="s">
        <v>686</v>
      </c>
      <c r="G221" s="4">
        <v>1</v>
      </c>
      <c r="H221" s="86"/>
      <c r="I221" s="71" t="s">
        <v>2217</v>
      </c>
      <c r="J221" s="72" t="s">
        <v>1855</v>
      </c>
      <c r="K221" s="89">
        <v>24</v>
      </c>
      <c r="L221" s="74">
        <v>2</v>
      </c>
      <c r="M221" s="74" t="s">
        <v>837</v>
      </c>
      <c r="N221" s="74"/>
    </row>
    <row r="222" spans="1:14">
      <c r="A222" s="7">
        <v>11</v>
      </c>
      <c r="B222" s="10">
        <v>15</v>
      </c>
      <c r="C222" s="10">
        <v>221</v>
      </c>
      <c r="D222" s="4" t="s">
        <v>609</v>
      </c>
      <c r="E222" s="4">
        <v>19926</v>
      </c>
      <c r="F222" s="4" t="s">
        <v>188</v>
      </c>
      <c r="G222" s="4">
        <v>1</v>
      </c>
      <c r="H222" s="86">
        <v>1</v>
      </c>
      <c r="I222" s="71" t="s">
        <v>2401</v>
      </c>
      <c r="J222" s="72" t="s">
        <v>198</v>
      </c>
      <c r="K222" s="89">
        <v>24</v>
      </c>
      <c r="L222" s="74">
        <v>1</v>
      </c>
      <c r="M222" s="74"/>
      <c r="N222" s="74" t="s">
        <v>837</v>
      </c>
    </row>
    <row r="223" spans="1:14">
      <c r="A223" s="7">
        <v>11</v>
      </c>
      <c r="B223" s="10">
        <v>16</v>
      </c>
      <c r="C223" s="10">
        <v>222</v>
      </c>
      <c r="D223" s="4" t="s">
        <v>16</v>
      </c>
      <c r="E223" s="4">
        <v>17732</v>
      </c>
      <c r="F223" s="4" t="s">
        <v>2172</v>
      </c>
      <c r="G223" s="4">
        <v>1</v>
      </c>
      <c r="H223" s="86">
        <v>1</v>
      </c>
      <c r="I223" s="71" t="s">
        <v>1671</v>
      </c>
      <c r="J223" s="72" t="s">
        <v>1672</v>
      </c>
      <c r="K223" s="89">
        <v>26</v>
      </c>
      <c r="L223" s="74">
        <v>1</v>
      </c>
      <c r="M223" s="74"/>
      <c r="N223" s="74" t="s">
        <v>837</v>
      </c>
    </row>
    <row r="224" spans="1:14">
      <c r="A224" s="7">
        <v>11</v>
      </c>
      <c r="B224" s="10">
        <v>17</v>
      </c>
      <c r="C224" s="10">
        <v>223</v>
      </c>
      <c r="D224" s="4" t="s">
        <v>17</v>
      </c>
      <c r="E224" s="4">
        <v>17186</v>
      </c>
      <c r="F224" s="4" t="s">
        <v>2172</v>
      </c>
      <c r="G224" s="4">
        <v>1</v>
      </c>
      <c r="H224" s="86">
        <v>1</v>
      </c>
      <c r="I224" s="71" t="s">
        <v>1084</v>
      </c>
      <c r="J224" s="72" t="s">
        <v>1085</v>
      </c>
      <c r="K224" s="89">
        <v>28</v>
      </c>
      <c r="L224" s="74">
        <v>1</v>
      </c>
      <c r="M224" s="74"/>
      <c r="N224" s="74" t="s">
        <v>837</v>
      </c>
    </row>
    <row r="225" spans="1:14">
      <c r="A225" s="7">
        <v>11</v>
      </c>
      <c r="B225" s="10">
        <v>18</v>
      </c>
      <c r="C225" s="10">
        <v>224</v>
      </c>
      <c r="D225" s="4" t="s">
        <v>563</v>
      </c>
      <c r="E225" s="4">
        <v>16929</v>
      </c>
      <c r="F225" s="4" t="s">
        <v>555</v>
      </c>
      <c r="G225" s="4">
        <v>1</v>
      </c>
      <c r="H225" s="86">
        <v>1</v>
      </c>
      <c r="I225" s="71" t="s">
        <v>876</v>
      </c>
      <c r="J225" s="72" t="s">
        <v>877</v>
      </c>
      <c r="K225" s="89">
        <v>25</v>
      </c>
      <c r="L225" s="74">
        <v>1</v>
      </c>
      <c r="M225" s="74"/>
      <c r="N225" s="74" t="s">
        <v>837</v>
      </c>
    </row>
    <row r="226" spans="1:14">
      <c r="A226" s="7">
        <v>11</v>
      </c>
      <c r="B226" s="10">
        <v>19</v>
      </c>
      <c r="C226" s="10">
        <v>225</v>
      </c>
      <c r="D226" s="4" t="s">
        <v>438</v>
      </c>
      <c r="E226" s="4">
        <v>23779</v>
      </c>
      <c r="F226" s="4" t="s">
        <v>15</v>
      </c>
      <c r="G226" s="4">
        <v>1</v>
      </c>
      <c r="H226" s="86"/>
      <c r="I226" s="71" t="s">
        <v>2518</v>
      </c>
      <c r="J226" s="72" t="s">
        <v>564</v>
      </c>
      <c r="K226" s="89">
        <v>24</v>
      </c>
      <c r="L226" s="74">
        <v>1</v>
      </c>
      <c r="M226" s="74"/>
      <c r="N226" s="74" t="s">
        <v>46</v>
      </c>
    </row>
    <row r="227" spans="1:14">
      <c r="A227" s="11">
        <v>11</v>
      </c>
      <c r="B227" s="12">
        <v>20</v>
      </c>
      <c r="C227" s="12">
        <v>226</v>
      </c>
      <c r="D227" s="13" t="s">
        <v>29</v>
      </c>
      <c r="E227" s="13">
        <v>20167</v>
      </c>
      <c r="F227" s="13" t="s">
        <v>555</v>
      </c>
      <c r="G227" s="13">
        <v>1</v>
      </c>
      <c r="H227" s="87">
        <v>1</v>
      </c>
      <c r="I227" s="75" t="s">
        <v>2418</v>
      </c>
      <c r="J227" s="76" t="s">
        <v>547</v>
      </c>
      <c r="K227" s="90">
        <v>23</v>
      </c>
      <c r="L227" s="78">
        <v>1</v>
      </c>
      <c r="M227" s="78"/>
      <c r="N227" s="78" t="s">
        <v>46</v>
      </c>
    </row>
    <row r="228" spans="1:14">
      <c r="A228" s="7">
        <v>12</v>
      </c>
      <c r="B228" s="10">
        <v>1</v>
      </c>
      <c r="C228" s="10">
        <v>227</v>
      </c>
      <c r="D228" s="4" t="s">
        <v>29</v>
      </c>
      <c r="E228" s="4">
        <v>19200</v>
      </c>
      <c r="F228" s="4" t="s">
        <v>18</v>
      </c>
      <c r="G228" s="4">
        <v>1</v>
      </c>
      <c r="H228" s="86">
        <v>1</v>
      </c>
      <c r="I228" s="71" t="s">
        <v>1243</v>
      </c>
      <c r="J228" s="72" t="s">
        <v>565</v>
      </c>
      <c r="K228" s="89">
        <v>25</v>
      </c>
      <c r="L228" s="74">
        <v>1</v>
      </c>
      <c r="M228" s="74"/>
      <c r="N228" s="74" t="s">
        <v>46</v>
      </c>
    </row>
    <row r="229" spans="1:14">
      <c r="A229" s="7">
        <v>12</v>
      </c>
      <c r="B229" s="10">
        <v>2</v>
      </c>
      <c r="C229" s="10">
        <v>228</v>
      </c>
      <c r="D229" s="4" t="s">
        <v>438</v>
      </c>
      <c r="E229" s="4">
        <v>11339</v>
      </c>
      <c r="F229" s="4" t="s">
        <v>2172</v>
      </c>
      <c r="G229" s="4">
        <v>1</v>
      </c>
      <c r="H229" s="86">
        <v>1</v>
      </c>
      <c r="I229" s="71" t="s">
        <v>407</v>
      </c>
      <c r="J229" s="72" t="s">
        <v>247</v>
      </c>
      <c r="K229" s="89">
        <v>30</v>
      </c>
      <c r="L229" s="74">
        <v>8</v>
      </c>
      <c r="M229" s="74" t="s">
        <v>837</v>
      </c>
      <c r="N229" s="74"/>
    </row>
    <row r="230" spans="1:14">
      <c r="A230" s="7">
        <v>12</v>
      </c>
      <c r="B230" s="10">
        <v>3</v>
      </c>
      <c r="C230" s="10">
        <v>229</v>
      </c>
      <c r="D230" s="4" t="s">
        <v>563</v>
      </c>
      <c r="E230" s="4">
        <v>18363</v>
      </c>
      <c r="F230" s="4" t="s">
        <v>2171</v>
      </c>
      <c r="G230" s="4">
        <v>1</v>
      </c>
      <c r="H230" s="86">
        <v>1</v>
      </c>
      <c r="I230" s="71" t="s">
        <v>914</v>
      </c>
      <c r="J230" s="72" t="s">
        <v>177</v>
      </c>
      <c r="K230" s="89">
        <v>24</v>
      </c>
      <c r="L230" s="74">
        <v>8</v>
      </c>
      <c r="M230" s="74" t="s">
        <v>838</v>
      </c>
      <c r="N230" s="74"/>
    </row>
    <row r="231" spans="1:14">
      <c r="A231" s="7">
        <v>12</v>
      </c>
      <c r="B231" s="10">
        <v>4</v>
      </c>
      <c r="C231" s="10">
        <v>230</v>
      </c>
      <c r="D231" s="4" t="s">
        <v>17</v>
      </c>
      <c r="E231" s="4">
        <v>19334</v>
      </c>
      <c r="F231" s="4" t="s">
        <v>2171</v>
      </c>
      <c r="G231" s="4">
        <v>1</v>
      </c>
      <c r="H231" s="86">
        <v>1</v>
      </c>
      <c r="I231" s="71" t="s">
        <v>584</v>
      </c>
      <c r="J231" s="72" t="s">
        <v>40</v>
      </c>
      <c r="K231" s="89">
        <v>33</v>
      </c>
      <c r="L231" s="74">
        <v>7</v>
      </c>
      <c r="M231" s="74" t="s">
        <v>46</v>
      </c>
      <c r="N231" s="74"/>
    </row>
    <row r="232" spans="1:14">
      <c r="A232" s="7">
        <v>12</v>
      </c>
      <c r="B232" s="10">
        <v>5</v>
      </c>
      <c r="C232" s="10">
        <v>231</v>
      </c>
      <c r="D232" s="4" t="s">
        <v>16</v>
      </c>
      <c r="E232" s="4">
        <v>15679</v>
      </c>
      <c r="F232" s="4" t="s">
        <v>563</v>
      </c>
      <c r="G232" s="4">
        <v>1</v>
      </c>
      <c r="H232" s="86">
        <v>1</v>
      </c>
      <c r="I232" s="71" t="s">
        <v>814</v>
      </c>
      <c r="J232" s="72" t="s">
        <v>815</v>
      </c>
      <c r="K232" s="89">
        <v>26</v>
      </c>
      <c r="L232" s="74">
        <v>3</v>
      </c>
      <c r="M232" s="74" t="s">
        <v>46</v>
      </c>
      <c r="N232" s="74"/>
    </row>
    <row r="233" spans="1:14">
      <c r="A233" s="7">
        <v>12</v>
      </c>
      <c r="B233" s="10">
        <v>6</v>
      </c>
      <c r="C233" s="10">
        <v>232</v>
      </c>
      <c r="D233" s="4" t="s">
        <v>609</v>
      </c>
      <c r="E233" s="4">
        <v>15849</v>
      </c>
      <c r="F233" s="4" t="s">
        <v>614</v>
      </c>
      <c r="G233" s="4">
        <v>1</v>
      </c>
      <c r="H233" s="86"/>
      <c r="I233" s="71" t="s">
        <v>2278</v>
      </c>
      <c r="J233" s="72" t="s">
        <v>2279</v>
      </c>
      <c r="K233" s="89">
        <v>29</v>
      </c>
      <c r="L233" s="74">
        <v>1</v>
      </c>
      <c r="M233" s="74"/>
      <c r="N233" s="74" t="s">
        <v>46</v>
      </c>
    </row>
    <row r="234" spans="1:14">
      <c r="A234" s="7">
        <v>12</v>
      </c>
      <c r="B234" s="10">
        <v>7</v>
      </c>
      <c r="C234" s="10">
        <v>233</v>
      </c>
      <c r="D234" s="4" t="s">
        <v>480</v>
      </c>
      <c r="E234" s="4">
        <v>17755</v>
      </c>
      <c r="F234" s="4" t="s">
        <v>345</v>
      </c>
      <c r="G234" s="4">
        <v>1</v>
      </c>
      <c r="H234" s="86">
        <v>1</v>
      </c>
      <c r="I234" s="71" t="s">
        <v>601</v>
      </c>
      <c r="J234" s="72" t="s">
        <v>260</v>
      </c>
      <c r="K234" s="89">
        <v>27</v>
      </c>
      <c r="L234" s="74">
        <v>1</v>
      </c>
      <c r="M234" s="74"/>
      <c r="N234" s="74" t="s">
        <v>837</v>
      </c>
    </row>
    <row r="235" spans="1:14">
      <c r="A235" s="7">
        <v>12</v>
      </c>
      <c r="B235" s="10">
        <v>8</v>
      </c>
      <c r="C235" s="10">
        <v>234</v>
      </c>
      <c r="D235" s="4" t="s">
        <v>18</v>
      </c>
      <c r="E235" s="4">
        <v>13293</v>
      </c>
      <c r="F235" s="4" t="s">
        <v>567</v>
      </c>
      <c r="G235" s="4">
        <v>1</v>
      </c>
      <c r="H235" s="86">
        <v>1</v>
      </c>
      <c r="I235" s="71" t="s">
        <v>1669</v>
      </c>
      <c r="J235" s="72" t="s">
        <v>146</v>
      </c>
      <c r="K235" s="89">
        <v>31</v>
      </c>
      <c r="L235" s="74">
        <v>1</v>
      </c>
      <c r="M235" s="74"/>
      <c r="N235" s="74" t="s">
        <v>46</v>
      </c>
    </row>
    <row r="236" spans="1:14">
      <c r="A236" s="7">
        <v>12</v>
      </c>
      <c r="B236" s="10">
        <v>9</v>
      </c>
      <c r="C236" s="10">
        <v>235</v>
      </c>
      <c r="D236" s="4" t="s">
        <v>598</v>
      </c>
      <c r="E236" s="4">
        <v>7476</v>
      </c>
      <c r="F236" s="4" t="s">
        <v>2171</v>
      </c>
      <c r="G236" s="4">
        <v>1</v>
      </c>
      <c r="H236" s="86">
        <v>1</v>
      </c>
      <c r="I236" s="71" t="s">
        <v>75</v>
      </c>
      <c r="J236" s="72" t="s">
        <v>277</v>
      </c>
      <c r="K236" s="89">
        <v>34</v>
      </c>
      <c r="L236" s="74">
        <v>2</v>
      </c>
      <c r="M236" s="74" t="s">
        <v>46</v>
      </c>
      <c r="N236" s="74"/>
    </row>
    <row r="237" spans="1:14">
      <c r="A237" s="7">
        <v>12</v>
      </c>
      <c r="B237" s="10">
        <v>10</v>
      </c>
      <c r="C237" s="10">
        <v>236</v>
      </c>
      <c r="D237" s="4" t="s">
        <v>276</v>
      </c>
      <c r="E237" s="4">
        <v>20185</v>
      </c>
      <c r="F237" s="4" t="s">
        <v>686</v>
      </c>
      <c r="G237" s="4">
        <v>1</v>
      </c>
      <c r="H237" s="86">
        <v>1</v>
      </c>
      <c r="I237" s="71" t="s">
        <v>2420</v>
      </c>
      <c r="J237" s="72" t="s">
        <v>174</v>
      </c>
      <c r="K237" s="89">
        <v>24</v>
      </c>
      <c r="L237" s="74">
        <v>1</v>
      </c>
      <c r="M237" s="74"/>
      <c r="N237" s="74" t="s">
        <v>837</v>
      </c>
    </row>
    <row r="238" spans="1:14">
      <c r="A238" s="7">
        <v>12</v>
      </c>
      <c r="B238" s="10">
        <v>11</v>
      </c>
      <c r="C238" s="10">
        <v>237</v>
      </c>
      <c r="D238" s="4" t="s">
        <v>15</v>
      </c>
      <c r="E238" s="4">
        <v>4020</v>
      </c>
      <c r="F238" s="4" t="s">
        <v>354</v>
      </c>
      <c r="G238" s="4">
        <v>1</v>
      </c>
      <c r="H238" s="86">
        <v>1</v>
      </c>
      <c r="I238" s="71" t="s">
        <v>455</v>
      </c>
      <c r="J238" s="72" t="s">
        <v>456</v>
      </c>
      <c r="K238" s="89">
        <v>36</v>
      </c>
      <c r="L238" s="74">
        <v>1</v>
      </c>
      <c r="M238" s="74"/>
      <c r="N238" s="74" t="s">
        <v>837</v>
      </c>
    </row>
    <row r="239" spans="1:14">
      <c r="A239" s="7">
        <v>12</v>
      </c>
      <c r="B239" s="10">
        <v>12</v>
      </c>
      <c r="C239" s="10">
        <v>238</v>
      </c>
      <c r="D239" s="4" t="s">
        <v>470</v>
      </c>
      <c r="E239" s="4">
        <v>2608</v>
      </c>
      <c r="F239" s="4" t="s">
        <v>246</v>
      </c>
      <c r="G239" s="4">
        <v>1</v>
      </c>
      <c r="H239" s="86">
        <v>1</v>
      </c>
      <c r="I239" s="71" t="s">
        <v>172</v>
      </c>
      <c r="J239" s="72" t="s">
        <v>509</v>
      </c>
      <c r="K239" s="89">
        <v>33</v>
      </c>
      <c r="L239" s="74">
        <v>1</v>
      </c>
      <c r="M239" s="74"/>
      <c r="N239" s="74" t="s">
        <v>837</v>
      </c>
    </row>
    <row r="240" spans="1:14">
      <c r="A240" s="7">
        <v>12</v>
      </c>
      <c r="B240" s="10">
        <v>13</v>
      </c>
      <c r="C240" s="10">
        <v>239</v>
      </c>
      <c r="D240" s="4" t="s">
        <v>239</v>
      </c>
      <c r="E240" s="4">
        <v>14811</v>
      </c>
      <c r="F240" s="4" t="s">
        <v>16</v>
      </c>
      <c r="G240" s="4">
        <v>1</v>
      </c>
      <c r="H240" s="86">
        <v>1</v>
      </c>
      <c r="I240" s="71" t="s">
        <v>1103</v>
      </c>
      <c r="J240" s="72" t="s">
        <v>106</v>
      </c>
      <c r="K240" s="89">
        <v>30</v>
      </c>
      <c r="L240" s="74">
        <v>3</v>
      </c>
      <c r="M240" s="74" t="s">
        <v>837</v>
      </c>
      <c r="N240" s="74"/>
    </row>
    <row r="241" spans="1:14">
      <c r="A241" s="7">
        <v>12</v>
      </c>
      <c r="B241" s="10">
        <v>14</v>
      </c>
      <c r="C241" s="10">
        <v>240</v>
      </c>
      <c r="D241" s="4" t="s">
        <v>188</v>
      </c>
      <c r="E241" s="4">
        <v>17796</v>
      </c>
      <c r="F241" s="4" t="s">
        <v>17</v>
      </c>
      <c r="G241" s="4">
        <v>1</v>
      </c>
      <c r="H241" s="86">
        <v>1</v>
      </c>
      <c r="I241" s="71" t="s">
        <v>953</v>
      </c>
      <c r="J241" s="72" t="s">
        <v>23</v>
      </c>
      <c r="K241" s="89">
        <v>27</v>
      </c>
      <c r="L241" s="74">
        <v>1</v>
      </c>
      <c r="M241" s="74"/>
      <c r="N241" s="74" t="s">
        <v>837</v>
      </c>
    </row>
    <row r="242" spans="1:14">
      <c r="A242" s="7">
        <v>12</v>
      </c>
      <c r="B242" s="10">
        <v>15</v>
      </c>
      <c r="C242" s="10">
        <v>241</v>
      </c>
      <c r="D242" s="4" t="s">
        <v>555</v>
      </c>
      <c r="E242" s="4">
        <v>19260</v>
      </c>
      <c r="F242" s="4" t="s">
        <v>598</v>
      </c>
      <c r="G242" s="4">
        <v>1</v>
      </c>
      <c r="H242" s="86">
        <v>1</v>
      </c>
      <c r="I242" s="71" t="s">
        <v>1704</v>
      </c>
      <c r="J242" s="72" t="s">
        <v>247</v>
      </c>
      <c r="K242" s="89">
        <v>26</v>
      </c>
      <c r="L242" s="74">
        <v>7</v>
      </c>
      <c r="M242" s="74" t="s">
        <v>46</v>
      </c>
      <c r="N242" s="74"/>
    </row>
    <row r="243" spans="1:14">
      <c r="A243" s="7">
        <v>12</v>
      </c>
      <c r="B243" s="10">
        <v>16</v>
      </c>
      <c r="C243" s="10">
        <v>242</v>
      </c>
      <c r="D243" s="4" t="s">
        <v>129</v>
      </c>
      <c r="E243" s="4">
        <v>20418</v>
      </c>
      <c r="F243" s="4" t="s">
        <v>2178</v>
      </c>
      <c r="G243" s="4">
        <v>1</v>
      </c>
      <c r="H243" s="86">
        <v>1</v>
      </c>
      <c r="I243" s="71" t="s">
        <v>1699</v>
      </c>
      <c r="J243" s="72" t="s">
        <v>533</v>
      </c>
      <c r="K243" s="89">
        <v>25</v>
      </c>
      <c r="L243" s="74">
        <v>1</v>
      </c>
      <c r="M243" s="74"/>
      <c r="N243" s="74" t="s">
        <v>46</v>
      </c>
    </row>
    <row r="244" spans="1:14">
      <c r="A244" s="7">
        <v>12</v>
      </c>
      <c r="B244" s="10">
        <v>17</v>
      </c>
      <c r="C244" s="10">
        <v>243</v>
      </c>
      <c r="D244" s="4" t="s">
        <v>164</v>
      </c>
      <c r="E244" s="4">
        <v>21560</v>
      </c>
      <c r="F244" s="4" t="s">
        <v>129</v>
      </c>
      <c r="G244" s="4">
        <v>1</v>
      </c>
      <c r="H244" s="86"/>
      <c r="I244" s="71" t="s">
        <v>2481</v>
      </c>
      <c r="J244" s="72" t="s">
        <v>2482</v>
      </c>
      <c r="K244" s="89">
        <v>24</v>
      </c>
      <c r="L244" s="74">
        <v>3</v>
      </c>
      <c r="M244" s="74" t="s">
        <v>46</v>
      </c>
      <c r="N244" s="74"/>
    </row>
    <row r="245" spans="1:14">
      <c r="A245" s="7">
        <v>12</v>
      </c>
      <c r="B245" s="10">
        <v>18</v>
      </c>
      <c r="C245" s="10">
        <v>244</v>
      </c>
      <c r="D245" s="4" t="s">
        <v>14</v>
      </c>
      <c r="E245" s="4">
        <v>17536</v>
      </c>
      <c r="F245" s="4" t="s">
        <v>164</v>
      </c>
      <c r="G245" s="4">
        <v>1</v>
      </c>
      <c r="H245" s="86">
        <v>1</v>
      </c>
      <c r="I245" s="71" t="s">
        <v>2315</v>
      </c>
      <c r="J245" s="72" t="s">
        <v>549</v>
      </c>
      <c r="K245" s="89">
        <v>27</v>
      </c>
      <c r="L245" s="74">
        <v>1</v>
      </c>
      <c r="M245" s="74"/>
      <c r="N245" s="74" t="s">
        <v>837</v>
      </c>
    </row>
    <row r="246" spans="1:14">
      <c r="A246" s="7">
        <v>12</v>
      </c>
      <c r="B246" s="10">
        <v>19</v>
      </c>
      <c r="C246" s="10">
        <v>245</v>
      </c>
      <c r="D246" s="4" t="s">
        <v>567</v>
      </c>
      <c r="E246" s="4">
        <v>6632</v>
      </c>
      <c r="F246" s="4" t="s">
        <v>345</v>
      </c>
      <c r="G246" s="4">
        <v>1</v>
      </c>
      <c r="H246" s="86">
        <v>1</v>
      </c>
      <c r="I246" s="71" t="s">
        <v>107</v>
      </c>
      <c r="J246" s="72" t="s">
        <v>597</v>
      </c>
      <c r="K246" s="89">
        <v>34</v>
      </c>
      <c r="L246" s="74">
        <v>1</v>
      </c>
      <c r="M246" s="74"/>
      <c r="N246" s="74" t="s">
        <v>837</v>
      </c>
    </row>
    <row r="247" spans="1:14">
      <c r="A247" s="11">
        <v>12</v>
      </c>
      <c r="B247" s="12">
        <v>20</v>
      </c>
      <c r="C247" s="12">
        <v>246</v>
      </c>
      <c r="D247" s="13" t="s">
        <v>13</v>
      </c>
      <c r="E247" s="13">
        <v>18064</v>
      </c>
      <c r="F247" s="13" t="s">
        <v>614</v>
      </c>
      <c r="G247" s="13">
        <v>1</v>
      </c>
      <c r="H247" s="87">
        <v>1</v>
      </c>
      <c r="I247" s="75" t="s">
        <v>1102</v>
      </c>
      <c r="J247" s="76" t="s">
        <v>619</v>
      </c>
      <c r="K247" s="90">
        <v>28</v>
      </c>
      <c r="L247" s="78">
        <v>1</v>
      </c>
      <c r="M247" s="78"/>
      <c r="N247" s="78" t="s">
        <v>837</v>
      </c>
    </row>
    <row r="248" spans="1:14">
      <c r="A248" s="7">
        <v>13</v>
      </c>
      <c r="B248" s="10">
        <v>1</v>
      </c>
      <c r="C248" s="10">
        <v>247</v>
      </c>
      <c r="D248" s="4" t="s">
        <v>13</v>
      </c>
      <c r="E248" s="4">
        <v>22275</v>
      </c>
      <c r="F248" s="4" t="s">
        <v>164</v>
      </c>
      <c r="G248" s="4">
        <v>1</v>
      </c>
      <c r="H248" s="86"/>
      <c r="I248" s="71" t="s">
        <v>2500</v>
      </c>
      <c r="J248" s="72" t="s">
        <v>247</v>
      </c>
      <c r="K248" s="89">
        <v>25</v>
      </c>
      <c r="L248" s="74">
        <v>5</v>
      </c>
      <c r="M248" s="74" t="s">
        <v>837</v>
      </c>
      <c r="N248" s="74"/>
    </row>
    <row r="249" spans="1:14">
      <c r="A249" s="7">
        <v>13</v>
      </c>
      <c r="B249" s="10">
        <v>2</v>
      </c>
      <c r="C249" s="10">
        <v>248</v>
      </c>
      <c r="D249" s="4" t="s">
        <v>567</v>
      </c>
      <c r="E249" s="4">
        <v>20476</v>
      </c>
      <c r="F249" s="4" t="s">
        <v>614</v>
      </c>
      <c r="G249" s="4">
        <v>1</v>
      </c>
      <c r="H249" s="86"/>
      <c r="I249" s="71" t="s">
        <v>2448</v>
      </c>
      <c r="J249" s="72" t="s">
        <v>265</v>
      </c>
      <c r="K249" s="89">
        <v>24</v>
      </c>
      <c r="L249" s="74">
        <v>1</v>
      </c>
      <c r="M249" s="74"/>
      <c r="N249" s="74" t="s">
        <v>837</v>
      </c>
    </row>
    <row r="250" spans="1:14">
      <c r="A250" s="7">
        <v>13</v>
      </c>
      <c r="B250" s="10">
        <v>3</v>
      </c>
      <c r="C250" s="10">
        <v>249</v>
      </c>
      <c r="D250" s="4" t="s">
        <v>14</v>
      </c>
      <c r="E250" s="4">
        <v>16909</v>
      </c>
      <c r="F250" s="4" t="s">
        <v>438</v>
      </c>
      <c r="G250" s="4">
        <v>1</v>
      </c>
      <c r="H250" s="86">
        <v>1</v>
      </c>
      <c r="I250" s="71" t="s">
        <v>788</v>
      </c>
      <c r="J250" s="72" t="s">
        <v>802</v>
      </c>
      <c r="K250" s="89">
        <v>28</v>
      </c>
      <c r="L250" s="74">
        <v>3</v>
      </c>
      <c r="M250" s="74" t="s">
        <v>46</v>
      </c>
      <c r="N250" s="74"/>
    </row>
    <row r="251" spans="1:14">
      <c r="A251" s="7">
        <v>13</v>
      </c>
      <c r="B251" s="10">
        <v>4</v>
      </c>
      <c r="C251" s="10">
        <v>250</v>
      </c>
      <c r="D251" s="4" t="s">
        <v>164</v>
      </c>
      <c r="E251" s="4">
        <v>16918</v>
      </c>
      <c r="F251" s="4" t="s">
        <v>45</v>
      </c>
      <c r="G251" s="4">
        <v>1</v>
      </c>
      <c r="H251" s="86">
        <v>1</v>
      </c>
      <c r="I251" s="71" t="s">
        <v>610</v>
      </c>
      <c r="J251" s="72" t="s">
        <v>106</v>
      </c>
      <c r="K251" s="89">
        <v>27</v>
      </c>
      <c r="L251" s="74">
        <v>1</v>
      </c>
      <c r="M251" s="74"/>
      <c r="N251" s="74" t="s">
        <v>837</v>
      </c>
    </row>
    <row r="252" spans="1:14">
      <c r="A252" s="7">
        <v>13</v>
      </c>
      <c r="B252" s="10">
        <v>5</v>
      </c>
      <c r="C252" s="10">
        <v>251</v>
      </c>
      <c r="D252" s="4" t="s">
        <v>129</v>
      </c>
      <c r="E252" s="4">
        <v>2396</v>
      </c>
      <c r="F252" s="4" t="s">
        <v>2170</v>
      </c>
      <c r="G252" s="4">
        <v>1</v>
      </c>
      <c r="H252" s="86">
        <v>1</v>
      </c>
      <c r="I252" s="71" t="s">
        <v>191</v>
      </c>
      <c r="J252" s="72" t="s">
        <v>597</v>
      </c>
      <c r="K252" s="89">
        <v>35</v>
      </c>
      <c r="L252" s="74">
        <v>3</v>
      </c>
      <c r="M252" s="74" t="s">
        <v>838</v>
      </c>
      <c r="N252" s="74"/>
    </row>
    <row r="253" spans="1:14">
      <c r="A253" s="7">
        <v>13</v>
      </c>
      <c r="B253" s="10">
        <v>6</v>
      </c>
      <c r="C253" s="10">
        <v>252</v>
      </c>
      <c r="D253" s="4" t="s">
        <v>555</v>
      </c>
      <c r="E253" s="4">
        <v>14542</v>
      </c>
      <c r="F253" s="4" t="s">
        <v>246</v>
      </c>
      <c r="G253" s="4">
        <v>1</v>
      </c>
      <c r="H253" s="86">
        <v>1</v>
      </c>
      <c r="I253" s="71" t="s">
        <v>984</v>
      </c>
      <c r="J253" s="72" t="s">
        <v>597</v>
      </c>
      <c r="K253" s="89">
        <v>28</v>
      </c>
      <c r="L253" s="74">
        <v>1</v>
      </c>
      <c r="M253" s="74"/>
      <c r="N253" s="74" t="s">
        <v>837</v>
      </c>
    </row>
    <row r="254" spans="1:14">
      <c r="A254" s="7">
        <v>13</v>
      </c>
      <c r="B254" s="10">
        <v>7</v>
      </c>
      <c r="C254" s="10">
        <v>253</v>
      </c>
      <c r="D254" s="4" t="s">
        <v>188</v>
      </c>
      <c r="E254" s="4">
        <v>9784</v>
      </c>
      <c r="F254" s="4" t="s">
        <v>609</v>
      </c>
      <c r="G254" s="4">
        <v>1</v>
      </c>
      <c r="H254" s="86">
        <v>1</v>
      </c>
      <c r="I254" s="71" t="s">
        <v>58</v>
      </c>
      <c r="J254" s="72" t="s">
        <v>307</v>
      </c>
      <c r="K254" s="89">
        <v>33</v>
      </c>
      <c r="L254" s="74">
        <v>1</v>
      </c>
      <c r="M254" s="74"/>
      <c r="N254" s="74" t="s">
        <v>837</v>
      </c>
    </row>
    <row r="255" spans="1:14">
      <c r="A255" s="7">
        <v>13</v>
      </c>
      <c r="B255" s="10">
        <v>8</v>
      </c>
      <c r="C255" s="10">
        <v>254</v>
      </c>
      <c r="D255" s="4" t="s">
        <v>239</v>
      </c>
      <c r="E255" s="4">
        <v>18171</v>
      </c>
      <c r="F255" s="4" t="s">
        <v>354</v>
      </c>
      <c r="G255" s="4">
        <v>1</v>
      </c>
      <c r="H255" s="86">
        <v>1</v>
      </c>
      <c r="I255" s="71" t="s">
        <v>606</v>
      </c>
      <c r="J255" s="72" t="s">
        <v>602</v>
      </c>
      <c r="K255" s="89">
        <v>28</v>
      </c>
      <c r="L255" s="74">
        <v>9</v>
      </c>
      <c r="M255" s="74" t="s">
        <v>46</v>
      </c>
      <c r="N255" s="74"/>
    </row>
    <row r="256" spans="1:14">
      <c r="A256" s="7">
        <v>13</v>
      </c>
      <c r="B256" s="10">
        <v>9</v>
      </c>
      <c r="C256" s="10">
        <v>255</v>
      </c>
      <c r="D256" s="4" t="s">
        <v>470</v>
      </c>
      <c r="E256" s="4">
        <v>14078</v>
      </c>
      <c r="F256" s="4" t="s">
        <v>2178</v>
      </c>
      <c r="G256" s="4">
        <v>1</v>
      </c>
      <c r="H256" s="86">
        <v>1</v>
      </c>
      <c r="I256" s="71" t="s">
        <v>743</v>
      </c>
      <c r="J256" s="72" t="s">
        <v>596</v>
      </c>
      <c r="K256" s="89">
        <v>29</v>
      </c>
      <c r="L256" s="74">
        <v>1</v>
      </c>
      <c r="M256" s="74"/>
      <c r="N256" s="74" t="s">
        <v>837</v>
      </c>
    </row>
    <row r="257" spans="1:14">
      <c r="A257" s="7">
        <v>13</v>
      </c>
      <c r="B257" s="10">
        <v>10</v>
      </c>
      <c r="C257" s="10">
        <v>256</v>
      </c>
      <c r="D257" s="4" t="s">
        <v>15</v>
      </c>
      <c r="E257" s="4">
        <v>12976</v>
      </c>
      <c r="F257" s="4" t="s">
        <v>213</v>
      </c>
      <c r="G257" s="4">
        <v>1</v>
      </c>
      <c r="H257" s="86">
        <v>1</v>
      </c>
      <c r="I257" s="71" t="s">
        <v>672</v>
      </c>
      <c r="J257" s="72" t="s">
        <v>595</v>
      </c>
      <c r="K257" s="89">
        <v>28</v>
      </c>
      <c r="L257" s="74">
        <v>2</v>
      </c>
      <c r="M257" s="74" t="s">
        <v>837</v>
      </c>
      <c r="N257" s="74"/>
    </row>
    <row r="258" spans="1:14">
      <c r="A258" s="7">
        <v>13</v>
      </c>
      <c r="B258" s="10">
        <v>11</v>
      </c>
      <c r="C258" s="10">
        <v>257</v>
      </c>
      <c r="D258" s="4" t="s">
        <v>276</v>
      </c>
      <c r="E258" s="4">
        <v>14295</v>
      </c>
      <c r="F258" s="4" t="s">
        <v>16</v>
      </c>
      <c r="G258" s="4">
        <v>1</v>
      </c>
      <c r="H258" s="86">
        <v>1</v>
      </c>
      <c r="I258" s="71" t="s">
        <v>125</v>
      </c>
      <c r="J258" s="72" t="s">
        <v>1028</v>
      </c>
      <c r="K258" s="89">
        <v>29</v>
      </c>
      <c r="L258" s="74">
        <v>1</v>
      </c>
      <c r="M258" s="74"/>
      <c r="N258" s="74" t="s">
        <v>46</v>
      </c>
    </row>
    <row r="259" spans="1:14">
      <c r="A259" s="7">
        <v>13</v>
      </c>
      <c r="B259" s="10">
        <v>12</v>
      </c>
      <c r="C259" s="10">
        <v>258</v>
      </c>
      <c r="D259" s="4" t="s">
        <v>598</v>
      </c>
      <c r="E259" s="4">
        <v>20275</v>
      </c>
      <c r="F259" s="4" t="s">
        <v>609</v>
      </c>
      <c r="G259" s="4">
        <v>1</v>
      </c>
      <c r="H259" s="86"/>
      <c r="I259" s="71" t="s">
        <v>1614</v>
      </c>
      <c r="J259" s="72" t="s">
        <v>616</v>
      </c>
      <c r="K259" s="89">
        <v>22</v>
      </c>
      <c r="L259" s="74">
        <v>6</v>
      </c>
      <c r="M259" s="74" t="s">
        <v>838</v>
      </c>
      <c r="N259" s="74"/>
    </row>
    <row r="260" spans="1:14">
      <c r="A260" s="7">
        <v>13</v>
      </c>
      <c r="B260" s="10">
        <v>13</v>
      </c>
      <c r="C260" s="10">
        <v>259</v>
      </c>
      <c r="D260" s="4" t="s">
        <v>18</v>
      </c>
      <c r="E260" s="4">
        <v>19960</v>
      </c>
      <c r="F260" s="4" t="s">
        <v>598</v>
      </c>
      <c r="G260" s="4">
        <v>1</v>
      </c>
      <c r="H260" s="86">
        <v>1</v>
      </c>
      <c r="I260" s="71" t="s">
        <v>2406</v>
      </c>
      <c r="J260" s="72" t="s">
        <v>288</v>
      </c>
      <c r="K260" s="89">
        <v>23</v>
      </c>
      <c r="L260" s="74">
        <v>8</v>
      </c>
      <c r="M260" s="74" t="s">
        <v>46</v>
      </c>
      <c r="N260" s="74"/>
    </row>
    <row r="261" spans="1:14">
      <c r="A261" s="7">
        <v>13</v>
      </c>
      <c r="B261" s="10">
        <v>14</v>
      </c>
      <c r="C261" s="10">
        <v>260</v>
      </c>
      <c r="D261" s="4" t="s">
        <v>480</v>
      </c>
      <c r="E261" s="4">
        <v>10762</v>
      </c>
      <c r="F261" s="4" t="s">
        <v>470</v>
      </c>
      <c r="G261" s="4">
        <v>1</v>
      </c>
      <c r="H261" s="86">
        <v>1</v>
      </c>
      <c r="I261" s="71" t="s">
        <v>517</v>
      </c>
      <c r="J261" s="72" t="s">
        <v>156</v>
      </c>
      <c r="K261" s="89">
        <v>32</v>
      </c>
      <c r="L261" s="74">
        <v>7</v>
      </c>
      <c r="M261" s="74" t="s">
        <v>46</v>
      </c>
      <c r="N261" s="74"/>
    </row>
    <row r="262" spans="1:14">
      <c r="A262" s="7">
        <v>13</v>
      </c>
      <c r="B262" s="10">
        <v>15</v>
      </c>
      <c r="C262" s="10">
        <v>261</v>
      </c>
      <c r="D262" s="4" t="s">
        <v>609</v>
      </c>
      <c r="E262" s="4">
        <v>17023</v>
      </c>
      <c r="F262" s="4" t="s">
        <v>686</v>
      </c>
      <c r="G262" s="4">
        <v>1</v>
      </c>
      <c r="H262" s="86">
        <v>1</v>
      </c>
      <c r="I262" s="71" t="s">
        <v>1554</v>
      </c>
      <c r="J262" s="72" t="s">
        <v>1555</v>
      </c>
      <c r="K262" s="89">
        <v>25</v>
      </c>
      <c r="L262" s="74">
        <v>8</v>
      </c>
      <c r="M262" s="74" t="s">
        <v>46</v>
      </c>
      <c r="N262" s="74"/>
    </row>
    <row r="263" spans="1:14">
      <c r="A263" s="7">
        <v>13</v>
      </c>
      <c r="B263" s="10">
        <v>16</v>
      </c>
      <c r="C263" s="10">
        <v>262</v>
      </c>
      <c r="D263" s="4" t="s">
        <v>16</v>
      </c>
      <c r="E263" s="4">
        <v>14968</v>
      </c>
      <c r="F263" s="4" t="s">
        <v>2172</v>
      </c>
      <c r="G263" s="4">
        <v>1</v>
      </c>
      <c r="H263" s="86">
        <v>1</v>
      </c>
      <c r="I263" s="71" t="s">
        <v>789</v>
      </c>
      <c r="J263" s="72" t="s">
        <v>177</v>
      </c>
      <c r="K263" s="89">
        <v>27</v>
      </c>
      <c r="L263" s="74">
        <v>2</v>
      </c>
      <c r="M263" s="74" t="s">
        <v>838</v>
      </c>
      <c r="N263" s="74"/>
    </row>
    <row r="264" spans="1:14">
      <c r="A264" s="7">
        <v>13</v>
      </c>
      <c r="B264" s="10">
        <v>17</v>
      </c>
      <c r="C264" s="10">
        <v>263</v>
      </c>
      <c r="D264" s="4" t="s">
        <v>17</v>
      </c>
      <c r="E264" s="4">
        <v>14329</v>
      </c>
      <c r="F264" s="4" t="s">
        <v>438</v>
      </c>
      <c r="G264" s="4">
        <v>1</v>
      </c>
      <c r="H264" s="86"/>
      <c r="I264" s="71" t="s">
        <v>1607</v>
      </c>
      <c r="J264" s="72" t="s">
        <v>110</v>
      </c>
      <c r="K264" s="89">
        <v>26</v>
      </c>
      <c r="L264" s="74">
        <v>7</v>
      </c>
      <c r="M264" s="74" t="s">
        <v>837</v>
      </c>
      <c r="N264" s="74"/>
    </row>
    <row r="265" spans="1:14">
      <c r="A265" s="7">
        <v>13</v>
      </c>
      <c r="B265" s="10">
        <v>18</v>
      </c>
      <c r="C265" s="10">
        <v>264</v>
      </c>
      <c r="D265" s="4" t="s">
        <v>563</v>
      </c>
      <c r="E265" s="4">
        <v>13499</v>
      </c>
      <c r="F265" s="4" t="s">
        <v>598</v>
      </c>
      <c r="G265" s="4">
        <v>1</v>
      </c>
      <c r="H265" s="86">
        <v>1</v>
      </c>
      <c r="I265" s="71" t="s">
        <v>159</v>
      </c>
      <c r="J265" s="72" t="s">
        <v>248</v>
      </c>
      <c r="K265" s="89">
        <v>30</v>
      </c>
      <c r="L265" s="74">
        <v>2</v>
      </c>
      <c r="M265" s="74" t="s">
        <v>837</v>
      </c>
      <c r="N265" s="74"/>
    </row>
    <row r="266" spans="1:14">
      <c r="A266" s="7">
        <v>13</v>
      </c>
      <c r="B266" s="10">
        <v>19</v>
      </c>
      <c r="C266" s="10">
        <v>265</v>
      </c>
      <c r="D266" s="4" t="s">
        <v>438</v>
      </c>
      <c r="E266" s="4">
        <v>8110</v>
      </c>
      <c r="F266" s="4" t="s">
        <v>213</v>
      </c>
      <c r="G266" s="4">
        <v>1</v>
      </c>
      <c r="H266" s="86">
        <v>1</v>
      </c>
      <c r="I266" s="71" t="s">
        <v>656</v>
      </c>
      <c r="J266" s="72" t="s">
        <v>577</v>
      </c>
      <c r="K266" s="89">
        <v>33</v>
      </c>
      <c r="L266" s="74">
        <v>1</v>
      </c>
      <c r="M266" s="74"/>
      <c r="N266" s="74" t="s">
        <v>837</v>
      </c>
    </row>
    <row r="267" spans="1:14">
      <c r="A267" s="11">
        <v>13</v>
      </c>
      <c r="B267" s="12">
        <v>20</v>
      </c>
      <c r="C267" s="12">
        <v>266</v>
      </c>
      <c r="D267" s="13" t="s">
        <v>29</v>
      </c>
      <c r="E267" s="13">
        <v>17750</v>
      </c>
      <c r="F267" s="13" t="s">
        <v>188</v>
      </c>
      <c r="G267" s="13">
        <v>1</v>
      </c>
      <c r="H267" s="87"/>
      <c r="I267" s="75" t="s">
        <v>1892</v>
      </c>
      <c r="J267" s="76" t="s">
        <v>273</v>
      </c>
      <c r="K267" s="90">
        <v>26</v>
      </c>
      <c r="L267" s="78">
        <v>7</v>
      </c>
      <c r="M267" s="78" t="s">
        <v>46</v>
      </c>
      <c r="N267" s="78"/>
    </row>
    <row r="268" spans="1:14">
      <c r="A268" s="7">
        <v>14</v>
      </c>
      <c r="B268" s="10">
        <v>1</v>
      </c>
      <c r="C268" s="10">
        <v>267</v>
      </c>
      <c r="D268" s="4" t="s">
        <v>29</v>
      </c>
      <c r="E268" s="4">
        <v>20003</v>
      </c>
      <c r="F268" s="4" t="s">
        <v>563</v>
      </c>
      <c r="G268" s="4">
        <v>1</v>
      </c>
      <c r="H268" s="86">
        <v>1</v>
      </c>
      <c r="I268" s="71" t="s">
        <v>1137</v>
      </c>
      <c r="J268" s="72" t="s">
        <v>1126</v>
      </c>
      <c r="K268" s="89">
        <v>24</v>
      </c>
      <c r="L268" s="74">
        <v>3</v>
      </c>
      <c r="M268" s="74" t="s">
        <v>837</v>
      </c>
      <c r="N268" s="74"/>
    </row>
    <row r="269" spans="1:14">
      <c r="A269" s="7">
        <v>14</v>
      </c>
      <c r="B269" s="10">
        <v>2</v>
      </c>
      <c r="C269" s="10">
        <v>268</v>
      </c>
      <c r="D269" s="4" t="s">
        <v>438</v>
      </c>
      <c r="E269" s="4">
        <v>20287</v>
      </c>
      <c r="F269" s="4" t="s">
        <v>567</v>
      </c>
      <c r="G269" s="4">
        <v>1</v>
      </c>
      <c r="H269" s="86"/>
      <c r="I269" s="71" t="s">
        <v>2434</v>
      </c>
      <c r="J269" s="72" t="s">
        <v>607</v>
      </c>
      <c r="K269" s="89">
        <v>23</v>
      </c>
      <c r="L269" s="74">
        <v>2</v>
      </c>
      <c r="M269" s="74" t="s">
        <v>46</v>
      </c>
      <c r="N269" s="74"/>
    </row>
    <row r="270" spans="1:14">
      <c r="A270" s="7">
        <v>14</v>
      </c>
      <c r="B270" s="10">
        <v>3</v>
      </c>
      <c r="C270" s="10">
        <v>269</v>
      </c>
      <c r="D270" s="4" t="s">
        <v>563</v>
      </c>
      <c r="E270" s="4">
        <v>11801</v>
      </c>
      <c r="F270" s="4" t="s">
        <v>609</v>
      </c>
      <c r="G270" s="4">
        <v>1</v>
      </c>
      <c r="H270" s="86">
        <v>1</v>
      </c>
      <c r="I270" s="71" t="s">
        <v>914</v>
      </c>
      <c r="J270" s="72" t="s">
        <v>915</v>
      </c>
      <c r="K270" s="89">
        <v>30</v>
      </c>
      <c r="L270" s="74">
        <v>1</v>
      </c>
      <c r="M270" s="74"/>
      <c r="N270" s="74" t="s">
        <v>837</v>
      </c>
    </row>
    <row r="271" spans="1:14">
      <c r="A271" s="7">
        <v>14</v>
      </c>
      <c r="B271" s="10">
        <v>4</v>
      </c>
      <c r="C271" s="10">
        <v>270</v>
      </c>
      <c r="D271" s="4" t="s">
        <v>17</v>
      </c>
      <c r="E271" s="4">
        <v>17578</v>
      </c>
      <c r="F271" s="4" t="s">
        <v>438</v>
      </c>
      <c r="G271" s="4">
        <v>1</v>
      </c>
      <c r="H271" s="86">
        <v>1</v>
      </c>
      <c r="I271" s="71" t="s">
        <v>1645</v>
      </c>
      <c r="J271" s="72" t="s">
        <v>2249</v>
      </c>
      <c r="K271" s="89">
        <v>27</v>
      </c>
      <c r="L271" s="74">
        <v>1</v>
      </c>
      <c r="M271" s="74"/>
      <c r="N271" s="74" t="s">
        <v>837</v>
      </c>
    </row>
    <row r="272" spans="1:14">
      <c r="A272" s="7">
        <v>14</v>
      </c>
      <c r="B272" s="10">
        <v>5</v>
      </c>
      <c r="C272" s="10">
        <v>271</v>
      </c>
      <c r="D272" s="4" t="s">
        <v>16</v>
      </c>
      <c r="E272" s="4">
        <v>1744</v>
      </c>
      <c r="F272" s="4" t="s">
        <v>239</v>
      </c>
      <c r="G272" s="4">
        <v>1</v>
      </c>
      <c r="H272" s="86">
        <v>1</v>
      </c>
      <c r="I272" s="71" t="s">
        <v>182</v>
      </c>
      <c r="J272" s="72" t="s">
        <v>151</v>
      </c>
      <c r="K272" s="89">
        <v>38</v>
      </c>
      <c r="L272" s="74">
        <v>3</v>
      </c>
      <c r="M272" s="74" t="s">
        <v>837</v>
      </c>
      <c r="N272" s="74"/>
    </row>
    <row r="273" spans="1:14">
      <c r="A273" s="7">
        <v>14</v>
      </c>
      <c r="B273" s="10">
        <v>6</v>
      </c>
      <c r="C273" s="10">
        <v>272</v>
      </c>
      <c r="D273" s="4" t="s">
        <v>609</v>
      </c>
      <c r="E273" s="4">
        <v>2829</v>
      </c>
      <c r="F273" s="4" t="s">
        <v>563</v>
      </c>
      <c r="G273" s="4">
        <v>1</v>
      </c>
      <c r="H273" s="86">
        <v>1</v>
      </c>
      <c r="I273" s="71" t="s">
        <v>1025</v>
      </c>
      <c r="J273" s="72" t="s">
        <v>250</v>
      </c>
      <c r="K273" s="89">
        <v>34</v>
      </c>
      <c r="L273" s="74">
        <v>2</v>
      </c>
      <c r="M273" s="74" t="s">
        <v>837</v>
      </c>
      <c r="N273" s="74"/>
    </row>
    <row r="274" spans="1:14">
      <c r="A274" s="7">
        <v>14</v>
      </c>
      <c r="B274" s="10">
        <v>7</v>
      </c>
      <c r="C274" s="10">
        <v>273</v>
      </c>
      <c r="D274" s="4" t="s">
        <v>480</v>
      </c>
      <c r="E274" s="4">
        <v>21622</v>
      </c>
      <c r="F274" s="4" t="s">
        <v>45</v>
      </c>
      <c r="G274" s="4">
        <v>1</v>
      </c>
      <c r="H274" s="86"/>
      <c r="I274" s="71" t="s">
        <v>428</v>
      </c>
      <c r="J274" s="72" t="s">
        <v>247</v>
      </c>
      <c r="K274" s="89">
        <v>23</v>
      </c>
      <c r="L274" s="74">
        <v>8</v>
      </c>
      <c r="M274" s="74" t="s">
        <v>46</v>
      </c>
      <c r="N274" s="74"/>
    </row>
    <row r="275" spans="1:14">
      <c r="A275" s="7">
        <v>14</v>
      </c>
      <c r="B275" s="10">
        <v>8</v>
      </c>
      <c r="C275" s="10">
        <v>274</v>
      </c>
      <c r="D275" s="4" t="s">
        <v>18</v>
      </c>
      <c r="E275" s="4">
        <v>15402</v>
      </c>
      <c r="F275" s="4" t="s">
        <v>18</v>
      </c>
      <c r="G275" s="4">
        <v>1</v>
      </c>
      <c r="H275" s="86">
        <v>1</v>
      </c>
      <c r="I275" s="71" t="s">
        <v>1274</v>
      </c>
      <c r="J275" s="72" t="s">
        <v>124</v>
      </c>
      <c r="K275" s="89">
        <v>30</v>
      </c>
      <c r="L275" s="74">
        <v>5</v>
      </c>
      <c r="M275" s="74" t="s">
        <v>837</v>
      </c>
      <c r="N275" s="74"/>
    </row>
    <row r="276" spans="1:14">
      <c r="A276" s="7">
        <v>14</v>
      </c>
      <c r="B276" s="10">
        <v>9</v>
      </c>
      <c r="C276" s="10">
        <v>275</v>
      </c>
      <c r="D276" s="4" t="s">
        <v>598</v>
      </c>
      <c r="E276" s="4">
        <v>19977</v>
      </c>
      <c r="F276" s="4" t="s">
        <v>2171</v>
      </c>
      <c r="G276" s="4">
        <v>1</v>
      </c>
      <c r="H276" s="86">
        <v>1</v>
      </c>
      <c r="I276" s="71" t="s">
        <v>2385</v>
      </c>
      <c r="J276" s="72" t="s">
        <v>2409</v>
      </c>
      <c r="K276" s="89">
        <v>26</v>
      </c>
      <c r="L276" s="74">
        <v>2</v>
      </c>
      <c r="M276" s="74" t="s">
        <v>837</v>
      </c>
      <c r="N276" s="74"/>
    </row>
    <row r="277" spans="1:14">
      <c r="A277" s="7">
        <v>14</v>
      </c>
      <c r="B277" s="10">
        <v>10</v>
      </c>
      <c r="C277" s="10">
        <v>276</v>
      </c>
      <c r="D277" s="4" t="s">
        <v>276</v>
      </c>
      <c r="E277" s="4">
        <v>9433</v>
      </c>
      <c r="F277" s="4" t="s">
        <v>239</v>
      </c>
      <c r="G277" s="4">
        <v>1</v>
      </c>
      <c r="H277" s="86"/>
      <c r="I277" s="71" t="s">
        <v>944</v>
      </c>
      <c r="J277" s="72" t="s">
        <v>612</v>
      </c>
      <c r="K277" s="89">
        <v>33</v>
      </c>
      <c r="L277" s="74">
        <v>2</v>
      </c>
      <c r="M277" s="74" t="s">
        <v>837</v>
      </c>
      <c r="N277" s="74"/>
    </row>
    <row r="278" spans="1:14">
      <c r="A278" s="7">
        <v>14</v>
      </c>
      <c r="B278" s="10">
        <v>11</v>
      </c>
      <c r="C278" s="10">
        <v>277</v>
      </c>
      <c r="D278" s="4" t="s">
        <v>15</v>
      </c>
      <c r="E278" s="4">
        <v>21635</v>
      </c>
      <c r="F278" s="4" t="s">
        <v>13</v>
      </c>
      <c r="G278" s="4">
        <v>1</v>
      </c>
      <c r="H278" s="86"/>
      <c r="I278" s="71" t="s">
        <v>1102</v>
      </c>
      <c r="J278" s="72" t="s">
        <v>220</v>
      </c>
      <c r="K278" s="89">
        <v>24</v>
      </c>
      <c r="L278" s="74">
        <v>4</v>
      </c>
      <c r="M278" s="74" t="s">
        <v>46</v>
      </c>
      <c r="N278" s="74"/>
    </row>
    <row r="279" spans="1:14">
      <c r="A279" s="7">
        <v>14</v>
      </c>
      <c r="B279" s="10">
        <v>12</v>
      </c>
      <c r="C279" s="10">
        <v>278</v>
      </c>
      <c r="D279" s="4" t="s">
        <v>470</v>
      </c>
      <c r="E279" s="4">
        <v>14320</v>
      </c>
      <c r="F279" s="4" t="s">
        <v>438</v>
      </c>
      <c r="G279" s="4">
        <v>1</v>
      </c>
      <c r="H279" s="86">
        <v>1</v>
      </c>
      <c r="I279" s="71" t="s">
        <v>906</v>
      </c>
      <c r="J279" s="72" t="s">
        <v>325</v>
      </c>
      <c r="K279" s="89">
        <v>29</v>
      </c>
      <c r="L279" s="74">
        <v>4</v>
      </c>
      <c r="M279" s="74" t="s">
        <v>838</v>
      </c>
      <c r="N279" s="74"/>
    </row>
    <row r="280" spans="1:14">
      <c r="A280" s="7">
        <v>14</v>
      </c>
      <c r="B280" s="10">
        <v>13</v>
      </c>
      <c r="C280" s="10">
        <v>279</v>
      </c>
      <c r="D280" s="4" t="s">
        <v>239</v>
      </c>
      <c r="E280" s="4">
        <v>15139</v>
      </c>
      <c r="F280" s="4" t="s">
        <v>246</v>
      </c>
      <c r="G280" s="4">
        <v>1</v>
      </c>
      <c r="H280" s="86">
        <v>1</v>
      </c>
      <c r="I280" s="71" t="s">
        <v>1716</v>
      </c>
      <c r="J280" s="72" t="s">
        <v>1717</v>
      </c>
      <c r="K280" s="89">
        <v>28</v>
      </c>
      <c r="L280" s="74">
        <v>1</v>
      </c>
      <c r="M280" s="74"/>
      <c r="N280" s="74" t="s">
        <v>837</v>
      </c>
    </row>
    <row r="281" spans="1:14">
      <c r="A281" s="7">
        <v>14</v>
      </c>
      <c r="B281" s="10">
        <v>14</v>
      </c>
      <c r="C281" s="10">
        <v>280</v>
      </c>
      <c r="D281" s="4" t="s">
        <v>188</v>
      </c>
      <c r="E281" s="4">
        <v>5273</v>
      </c>
      <c r="F281" s="4" t="s">
        <v>686</v>
      </c>
      <c r="G281" s="4">
        <v>1</v>
      </c>
      <c r="H281" s="86">
        <v>1</v>
      </c>
      <c r="I281" s="71" t="s">
        <v>391</v>
      </c>
      <c r="J281" s="72" t="s">
        <v>483</v>
      </c>
      <c r="K281" s="89">
        <v>32</v>
      </c>
      <c r="L281" s="74">
        <v>2</v>
      </c>
      <c r="M281" s="74" t="s">
        <v>838</v>
      </c>
      <c r="N281" s="74"/>
    </row>
    <row r="282" spans="1:14">
      <c r="A282" s="7">
        <v>14</v>
      </c>
      <c r="B282" s="10">
        <v>15</v>
      </c>
      <c r="C282" s="10">
        <v>281</v>
      </c>
      <c r="D282" s="4" t="s">
        <v>555</v>
      </c>
      <c r="E282" s="4">
        <v>7927</v>
      </c>
      <c r="F282" s="4" t="s">
        <v>129</v>
      </c>
      <c r="G282" s="4">
        <v>1</v>
      </c>
      <c r="H282" s="86">
        <v>1</v>
      </c>
      <c r="I282" s="71" t="s">
        <v>512</v>
      </c>
      <c r="J282" s="72" t="s">
        <v>572</v>
      </c>
      <c r="K282" s="89">
        <v>35</v>
      </c>
      <c r="L282" s="74">
        <v>4</v>
      </c>
      <c r="M282" s="74" t="s">
        <v>46</v>
      </c>
      <c r="N282" s="74"/>
    </row>
    <row r="283" spans="1:14">
      <c r="A283" s="7">
        <v>14</v>
      </c>
      <c r="B283" s="10">
        <v>16</v>
      </c>
      <c r="C283" s="10">
        <v>282</v>
      </c>
      <c r="D283" s="4" t="s">
        <v>129</v>
      </c>
      <c r="E283" s="4">
        <v>21318</v>
      </c>
      <c r="F283" s="4" t="s">
        <v>345</v>
      </c>
      <c r="G283" s="4">
        <v>1</v>
      </c>
      <c r="H283" s="86">
        <v>1</v>
      </c>
      <c r="I283" s="71" t="s">
        <v>2321</v>
      </c>
      <c r="J283" s="72" t="s">
        <v>2467</v>
      </c>
      <c r="K283" s="89">
        <v>25</v>
      </c>
      <c r="L283" s="74">
        <v>1</v>
      </c>
      <c r="M283" s="74"/>
      <c r="N283" s="74" t="s">
        <v>837</v>
      </c>
    </row>
    <row r="284" spans="1:14">
      <c r="A284" s="7">
        <v>14</v>
      </c>
      <c r="B284" s="10">
        <v>17</v>
      </c>
      <c r="C284" s="10">
        <v>283</v>
      </c>
      <c r="D284" s="4" t="s">
        <v>164</v>
      </c>
      <c r="E284" s="4">
        <v>19432</v>
      </c>
      <c r="F284" s="4" t="s">
        <v>14</v>
      </c>
      <c r="G284" s="4">
        <v>1</v>
      </c>
      <c r="H284" s="86">
        <v>1</v>
      </c>
      <c r="I284" s="71" t="s">
        <v>584</v>
      </c>
      <c r="J284" s="72" t="s">
        <v>1147</v>
      </c>
      <c r="K284" s="89">
        <v>23</v>
      </c>
      <c r="L284" s="74">
        <v>5</v>
      </c>
      <c r="M284" s="74" t="s">
        <v>838</v>
      </c>
      <c r="N284" s="74"/>
    </row>
    <row r="285" spans="1:14">
      <c r="A285" s="7">
        <v>14</v>
      </c>
      <c r="B285" s="10">
        <v>18</v>
      </c>
      <c r="C285" s="10">
        <v>284</v>
      </c>
      <c r="D285" s="4" t="s">
        <v>14</v>
      </c>
      <c r="E285" s="4">
        <v>12447</v>
      </c>
      <c r="F285" s="4" t="s">
        <v>345</v>
      </c>
      <c r="G285" s="4">
        <v>1</v>
      </c>
      <c r="H285" s="86">
        <v>1</v>
      </c>
      <c r="I285" s="71" t="s">
        <v>829</v>
      </c>
      <c r="J285" s="72" t="s">
        <v>602</v>
      </c>
      <c r="K285" s="89">
        <v>31</v>
      </c>
      <c r="L285" s="74">
        <v>1</v>
      </c>
      <c r="M285" s="74"/>
      <c r="N285" s="74" t="s">
        <v>837</v>
      </c>
    </row>
    <row r="286" spans="1:14">
      <c r="A286" s="7">
        <v>14</v>
      </c>
      <c r="B286" s="10">
        <v>19</v>
      </c>
      <c r="C286" s="10">
        <v>285</v>
      </c>
      <c r="D286" s="4" t="s">
        <v>567</v>
      </c>
      <c r="E286" s="4">
        <v>17278</v>
      </c>
      <c r="F286" s="4" t="s">
        <v>213</v>
      </c>
      <c r="G286" s="4">
        <v>1</v>
      </c>
      <c r="H286" s="86">
        <v>1</v>
      </c>
      <c r="I286" s="71" t="s">
        <v>301</v>
      </c>
      <c r="J286" s="72" t="s">
        <v>137</v>
      </c>
      <c r="K286" s="89">
        <v>25</v>
      </c>
      <c r="L286" s="74">
        <v>3</v>
      </c>
      <c r="M286" s="74" t="s">
        <v>46</v>
      </c>
      <c r="N286" s="74"/>
    </row>
    <row r="287" spans="1:14">
      <c r="A287" s="11">
        <v>14</v>
      </c>
      <c r="B287" s="12">
        <v>20</v>
      </c>
      <c r="C287" s="12">
        <v>286</v>
      </c>
      <c r="D287" s="13" t="s">
        <v>13</v>
      </c>
      <c r="E287" s="13">
        <v>10855</v>
      </c>
      <c r="F287" s="13" t="s">
        <v>438</v>
      </c>
      <c r="G287" s="13">
        <v>1</v>
      </c>
      <c r="H287" s="87">
        <v>1</v>
      </c>
      <c r="I287" s="75" t="s">
        <v>1898</v>
      </c>
      <c r="J287" s="76" t="s">
        <v>859</v>
      </c>
      <c r="K287" s="90">
        <v>30</v>
      </c>
      <c r="L287" s="78">
        <v>1</v>
      </c>
      <c r="M287" s="78"/>
      <c r="N287" s="78" t="s">
        <v>46</v>
      </c>
    </row>
    <row r="288" spans="1:14">
      <c r="A288" s="7">
        <v>15</v>
      </c>
      <c r="B288" s="10">
        <v>1</v>
      </c>
      <c r="C288" s="10">
        <v>287</v>
      </c>
      <c r="D288" s="4" t="s">
        <v>13</v>
      </c>
      <c r="E288" s="4">
        <v>21541</v>
      </c>
      <c r="F288" s="4" t="s">
        <v>2172</v>
      </c>
      <c r="G288" s="4">
        <v>1</v>
      </c>
      <c r="H288" s="86">
        <v>1</v>
      </c>
      <c r="I288" s="71" t="s">
        <v>2477</v>
      </c>
      <c r="J288" s="72" t="s">
        <v>2478</v>
      </c>
      <c r="K288" s="89">
        <v>24</v>
      </c>
      <c r="L288" s="74">
        <v>1</v>
      </c>
      <c r="M288" s="74"/>
      <c r="N288" s="74" t="s">
        <v>837</v>
      </c>
    </row>
    <row r="289" spans="1:14">
      <c r="A289" s="7">
        <v>15</v>
      </c>
      <c r="B289" s="10">
        <v>2</v>
      </c>
      <c r="C289" s="10">
        <v>288</v>
      </c>
      <c r="D289" s="4" t="s">
        <v>567</v>
      </c>
      <c r="E289" s="4">
        <v>14551</v>
      </c>
      <c r="F289" s="4" t="s">
        <v>17</v>
      </c>
      <c r="G289" s="4">
        <v>1</v>
      </c>
      <c r="H289" s="86">
        <v>1</v>
      </c>
      <c r="I289" s="71" t="s">
        <v>1077</v>
      </c>
      <c r="J289" s="72" t="s">
        <v>110</v>
      </c>
      <c r="K289" s="89">
        <v>26</v>
      </c>
      <c r="L289" s="74">
        <v>9</v>
      </c>
      <c r="M289" s="74" t="s">
        <v>838</v>
      </c>
      <c r="N289" s="74"/>
    </row>
    <row r="290" spans="1:14">
      <c r="A290" s="7">
        <v>15</v>
      </c>
      <c r="B290" s="10">
        <v>3</v>
      </c>
      <c r="C290" s="10">
        <v>289</v>
      </c>
      <c r="D290" s="4" t="s">
        <v>14</v>
      </c>
      <c r="E290" s="4">
        <v>12510</v>
      </c>
      <c r="F290" s="4" t="s">
        <v>2177</v>
      </c>
      <c r="G290" s="4">
        <v>1</v>
      </c>
      <c r="H290" s="86">
        <v>1</v>
      </c>
      <c r="I290" s="71" t="s">
        <v>857</v>
      </c>
      <c r="J290" s="72" t="s">
        <v>858</v>
      </c>
      <c r="K290" s="89">
        <v>32</v>
      </c>
      <c r="L290" s="74">
        <v>2</v>
      </c>
      <c r="M290" s="74" t="s">
        <v>837</v>
      </c>
      <c r="N290" s="74"/>
    </row>
    <row r="291" spans="1:14">
      <c r="A291" s="7">
        <v>15</v>
      </c>
      <c r="B291" s="10">
        <v>4</v>
      </c>
      <c r="C291" s="10">
        <v>290</v>
      </c>
      <c r="D291" s="4" t="s">
        <v>164</v>
      </c>
      <c r="E291" s="4">
        <v>17452</v>
      </c>
      <c r="F291" s="4" t="s">
        <v>614</v>
      </c>
      <c r="G291" s="4">
        <v>1</v>
      </c>
      <c r="H291" s="86"/>
      <c r="I291" s="71" t="s">
        <v>2310</v>
      </c>
      <c r="J291" s="72" t="s">
        <v>565</v>
      </c>
      <c r="K291" s="89">
        <v>25</v>
      </c>
      <c r="L291" s="74">
        <v>9</v>
      </c>
      <c r="M291" s="74" t="s">
        <v>837</v>
      </c>
      <c r="N291" s="74"/>
    </row>
    <row r="292" spans="1:14">
      <c r="A292" s="7">
        <v>15</v>
      </c>
      <c r="B292" s="10">
        <v>5</v>
      </c>
      <c r="C292" s="10">
        <v>291</v>
      </c>
      <c r="D292" s="4" t="s">
        <v>129</v>
      </c>
      <c r="E292" s="4">
        <v>20203</v>
      </c>
      <c r="F292" s="4" t="s">
        <v>213</v>
      </c>
      <c r="G292" s="4">
        <v>1</v>
      </c>
      <c r="H292" s="86">
        <v>1</v>
      </c>
      <c r="I292" s="71" t="s">
        <v>261</v>
      </c>
      <c r="J292" s="72" t="s">
        <v>1942</v>
      </c>
      <c r="K292" s="89">
        <v>25</v>
      </c>
      <c r="L292" s="74">
        <v>1</v>
      </c>
      <c r="M292" s="74"/>
      <c r="N292" s="74" t="s">
        <v>837</v>
      </c>
    </row>
    <row r="293" spans="1:14">
      <c r="A293" s="7">
        <v>15</v>
      </c>
      <c r="B293" s="10">
        <v>6</v>
      </c>
      <c r="C293" s="10">
        <v>292</v>
      </c>
      <c r="D293" s="4" t="s">
        <v>555</v>
      </c>
      <c r="E293" s="4">
        <v>12282</v>
      </c>
      <c r="F293" s="4" t="s">
        <v>16</v>
      </c>
      <c r="G293" s="4">
        <v>1</v>
      </c>
      <c r="H293" s="86">
        <v>1</v>
      </c>
      <c r="I293" s="71" t="s">
        <v>715</v>
      </c>
      <c r="J293" s="72" t="s">
        <v>716</v>
      </c>
      <c r="K293" s="89">
        <v>27</v>
      </c>
      <c r="L293" s="74">
        <v>4</v>
      </c>
      <c r="M293" s="74" t="s">
        <v>46</v>
      </c>
      <c r="N293" s="74"/>
    </row>
    <row r="294" spans="1:14">
      <c r="A294" s="7">
        <v>15</v>
      </c>
      <c r="B294" s="10">
        <v>7</v>
      </c>
      <c r="C294" s="10">
        <v>293</v>
      </c>
      <c r="D294" s="4" t="s">
        <v>188</v>
      </c>
      <c r="E294" s="4">
        <v>12037</v>
      </c>
      <c r="F294" s="4" t="s">
        <v>686</v>
      </c>
      <c r="G294" s="4">
        <v>1</v>
      </c>
      <c r="H294" s="86">
        <v>1</v>
      </c>
      <c r="I294" s="71" t="s">
        <v>1233</v>
      </c>
      <c r="J294" s="72" t="s">
        <v>237</v>
      </c>
      <c r="K294" s="89">
        <v>31</v>
      </c>
      <c r="L294" s="74">
        <v>5</v>
      </c>
      <c r="M294" s="74" t="s">
        <v>837</v>
      </c>
      <c r="N294" s="74"/>
    </row>
    <row r="295" spans="1:14">
      <c r="A295" s="7">
        <v>15</v>
      </c>
      <c r="B295" s="10">
        <v>8</v>
      </c>
      <c r="C295" s="10">
        <v>294</v>
      </c>
      <c r="D295" s="4" t="s">
        <v>239</v>
      </c>
      <c r="E295" s="4">
        <v>17264</v>
      </c>
      <c r="F295" s="4" t="s">
        <v>13</v>
      </c>
      <c r="G295" s="4">
        <v>1</v>
      </c>
      <c r="H295" s="86">
        <v>1</v>
      </c>
      <c r="I295" s="71" t="s">
        <v>1245</v>
      </c>
      <c r="J295" s="72" t="s">
        <v>72</v>
      </c>
      <c r="K295" s="89">
        <v>28</v>
      </c>
      <c r="L295" s="74">
        <v>1</v>
      </c>
      <c r="M295" s="74"/>
      <c r="N295" s="74" t="s">
        <v>837</v>
      </c>
    </row>
    <row r="296" spans="1:14">
      <c r="A296" s="7">
        <v>15</v>
      </c>
      <c r="B296" s="10">
        <v>9</v>
      </c>
      <c r="C296" s="10">
        <v>295</v>
      </c>
      <c r="D296" s="4" t="s">
        <v>470</v>
      </c>
      <c r="E296" s="4">
        <v>13273</v>
      </c>
      <c r="F296" s="4" t="s">
        <v>470</v>
      </c>
      <c r="G296" s="4">
        <v>1</v>
      </c>
      <c r="H296" s="86">
        <v>1</v>
      </c>
      <c r="I296" s="71" t="s">
        <v>979</v>
      </c>
      <c r="J296" s="72" t="s">
        <v>599</v>
      </c>
      <c r="K296" s="89">
        <v>31</v>
      </c>
      <c r="L296" s="74">
        <v>1</v>
      </c>
      <c r="M296" s="74"/>
      <c r="N296" s="74" t="s">
        <v>837</v>
      </c>
    </row>
    <row r="297" spans="1:14">
      <c r="A297" s="7">
        <v>15</v>
      </c>
      <c r="B297" s="10">
        <v>10</v>
      </c>
      <c r="C297" s="10">
        <v>296</v>
      </c>
      <c r="D297" s="4" t="s">
        <v>15</v>
      </c>
      <c r="E297" s="4">
        <v>13339</v>
      </c>
      <c r="F297" s="4" t="s">
        <v>129</v>
      </c>
      <c r="G297" s="4">
        <v>1</v>
      </c>
      <c r="H297" s="86">
        <v>1</v>
      </c>
      <c r="I297" s="71" t="s">
        <v>2238</v>
      </c>
      <c r="J297" s="72" t="s">
        <v>550</v>
      </c>
      <c r="K297" s="89">
        <v>29</v>
      </c>
      <c r="L297" s="74">
        <v>1</v>
      </c>
      <c r="M297" s="74"/>
      <c r="N297" s="74" t="s">
        <v>837</v>
      </c>
    </row>
    <row r="298" spans="1:14">
      <c r="A298" s="7">
        <v>15</v>
      </c>
      <c r="B298" s="10">
        <v>11</v>
      </c>
      <c r="C298" s="10">
        <v>297</v>
      </c>
      <c r="D298" s="4" t="s">
        <v>276</v>
      </c>
      <c r="E298" s="4">
        <v>14130</v>
      </c>
      <c r="F298" s="4" t="s">
        <v>563</v>
      </c>
      <c r="G298" s="4">
        <v>1</v>
      </c>
      <c r="H298" s="86">
        <v>1</v>
      </c>
      <c r="I298" s="71" t="s">
        <v>682</v>
      </c>
      <c r="J298" s="72" t="s">
        <v>197</v>
      </c>
      <c r="K298" s="89">
        <v>28</v>
      </c>
      <c r="L298" s="74">
        <v>3</v>
      </c>
      <c r="M298" s="74" t="s">
        <v>46</v>
      </c>
      <c r="N298" s="74"/>
    </row>
    <row r="299" spans="1:14">
      <c r="A299" s="7">
        <v>15</v>
      </c>
      <c r="B299" s="10">
        <v>12</v>
      </c>
      <c r="C299" s="10">
        <v>298</v>
      </c>
      <c r="D299" s="4" t="s">
        <v>598</v>
      </c>
      <c r="E299" s="4">
        <v>14140</v>
      </c>
      <c r="F299" s="4" t="s">
        <v>276</v>
      </c>
      <c r="G299" s="4">
        <v>1</v>
      </c>
      <c r="H299" s="86"/>
      <c r="I299" s="71" t="s">
        <v>514</v>
      </c>
      <c r="J299" s="72" t="s">
        <v>565</v>
      </c>
      <c r="K299" s="89">
        <v>27</v>
      </c>
      <c r="L299" s="74">
        <v>5</v>
      </c>
      <c r="M299" s="74" t="s">
        <v>837</v>
      </c>
      <c r="N299" s="74"/>
    </row>
    <row r="300" spans="1:14">
      <c r="A300" s="7">
        <v>15</v>
      </c>
      <c r="B300" s="10">
        <v>13</v>
      </c>
      <c r="C300" s="10">
        <v>299</v>
      </c>
      <c r="D300" s="4" t="s">
        <v>18</v>
      </c>
      <c r="E300" s="4">
        <v>17338</v>
      </c>
      <c r="F300" s="4" t="s">
        <v>239</v>
      </c>
      <c r="G300" s="4">
        <v>1</v>
      </c>
      <c r="H300" s="86">
        <v>1</v>
      </c>
      <c r="I300" s="71" t="s">
        <v>292</v>
      </c>
      <c r="J300" s="72" t="s">
        <v>1143</v>
      </c>
      <c r="K300" s="89">
        <v>24</v>
      </c>
      <c r="L300" s="74">
        <v>4</v>
      </c>
      <c r="M300" s="74" t="s">
        <v>838</v>
      </c>
      <c r="N300" s="74"/>
    </row>
    <row r="301" spans="1:14">
      <c r="A301" s="7">
        <v>15</v>
      </c>
      <c r="B301" s="10">
        <v>14</v>
      </c>
      <c r="C301" s="10">
        <v>300</v>
      </c>
      <c r="D301" s="4" t="s">
        <v>480</v>
      </c>
      <c r="E301" s="4">
        <v>19866</v>
      </c>
      <c r="F301" s="4" t="s">
        <v>614</v>
      </c>
      <c r="G301" s="4">
        <v>1</v>
      </c>
      <c r="H301" s="86">
        <v>1</v>
      </c>
      <c r="I301" s="71" t="s">
        <v>1628</v>
      </c>
      <c r="J301" s="72" t="s">
        <v>544</v>
      </c>
      <c r="K301" s="89">
        <v>25</v>
      </c>
      <c r="L301" s="74">
        <v>1</v>
      </c>
      <c r="M301" s="74"/>
      <c r="N301" s="74" t="s">
        <v>837</v>
      </c>
    </row>
    <row r="302" spans="1:14">
      <c r="A302" s="7">
        <v>15</v>
      </c>
      <c r="B302" s="10">
        <v>15</v>
      </c>
      <c r="C302" s="10">
        <v>301</v>
      </c>
      <c r="D302" s="4" t="s">
        <v>609</v>
      </c>
      <c r="E302" s="4">
        <v>5000</v>
      </c>
      <c r="F302" s="4" t="s">
        <v>555</v>
      </c>
      <c r="G302" s="4">
        <v>1</v>
      </c>
      <c r="H302" s="86">
        <v>1</v>
      </c>
      <c r="I302" s="71" t="s">
        <v>722</v>
      </c>
      <c r="J302" s="72" t="s">
        <v>532</v>
      </c>
      <c r="K302" s="89">
        <v>36</v>
      </c>
      <c r="L302" s="74">
        <v>2</v>
      </c>
      <c r="M302" s="74" t="s">
        <v>46</v>
      </c>
      <c r="N302" s="74"/>
    </row>
    <row r="303" spans="1:14">
      <c r="A303" s="7">
        <v>15</v>
      </c>
      <c r="B303" s="10">
        <v>16</v>
      </c>
      <c r="C303" s="10">
        <v>302</v>
      </c>
      <c r="D303" s="4" t="s">
        <v>16</v>
      </c>
      <c r="E303" s="4">
        <v>27506</v>
      </c>
      <c r="F303" s="4" t="s">
        <v>2172</v>
      </c>
      <c r="G303" s="4">
        <v>1</v>
      </c>
      <c r="H303" s="86">
        <v>1</v>
      </c>
      <c r="I303" s="71" t="s">
        <v>1766</v>
      </c>
      <c r="J303" s="72" t="s">
        <v>2534</v>
      </c>
      <c r="K303" s="89">
        <v>25</v>
      </c>
      <c r="L303" s="74">
        <v>6</v>
      </c>
      <c r="M303" s="74" t="s">
        <v>837</v>
      </c>
      <c r="N303" s="74"/>
    </row>
    <row r="304" spans="1:14">
      <c r="A304" s="7">
        <v>15</v>
      </c>
      <c r="B304" s="10">
        <v>17</v>
      </c>
      <c r="C304" s="10">
        <v>303</v>
      </c>
      <c r="D304" s="4" t="s">
        <v>17</v>
      </c>
      <c r="E304" s="4">
        <v>19627</v>
      </c>
      <c r="F304" s="4" t="s">
        <v>567</v>
      </c>
      <c r="G304" s="4">
        <v>1</v>
      </c>
      <c r="H304" s="86">
        <v>1</v>
      </c>
      <c r="I304" s="71" t="s">
        <v>1878</v>
      </c>
      <c r="J304" s="72" t="s">
        <v>243</v>
      </c>
      <c r="K304" s="89">
        <v>26</v>
      </c>
      <c r="L304" s="74">
        <v>7</v>
      </c>
      <c r="M304" s="74" t="s">
        <v>837</v>
      </c>
      <c r="N304" s="74"/>
    </row>
    <row r="305" spans="1:14">
      <c r="A305" s="7">
        <v>15</v>
      </c>
      <c r="B305" s="10">
        <v>18</v>
      </c>
      <c r="C305" s="10">
        <v>304</v>
      </c>
      <c r="D305" s="4" t="s">
        <v>563</v>
      </c>
      <c r="E305" s="4">
        <v>20540</v>
      </c>
      <c r="F305" s="4" t="s">
        <v>686</v>
      </c>
      <c r="G305" s="4">
        <v>1</v>
      </c>
      <c r="H305" s="86"/>
      <c r="I305" s="71" t="s">
        <v>834</v>
      </c>
      <c r="J305" s="72" t="s">
        <v>565</v>
      </c>
      <c r="K305" s="89">
        <v>21</v>
      </c>
      <c r="L305" s="74">
        <v>4</v>
      </c>
      <c r="M305" s="74" t="s">
        <v>46</v>
      </c>
      <c r="N305" s="74"/>
    </row>
    <row r="306" spans="1:14">
      <c r="A306" s="7">
        <v>15</v>
      </c>
      <c r="B306" s="10">
        <v>19</v>
      </c>
      <c r="C306" s="10">
        <v>305</v>
      </c>
      <c r="D306" s="4" t="s">
        <v>438</v>
      </c>
      <c r="E306" s="4">
        <v>15117</v>
      </c>
      <c r="F306" s="4" t="s">
        <v>2170</v>
      </c>
      <c r="G306" s="4">
        <v>1</v>
      </c>
      <c r="H306" s="86">
        <v>1</v>
      </c>
      <c r="I306" s="71" t="s">
        <v>687</v>
      </c>
      <c r="J306" s="72" t="s">
        <v>163</v>
      </c>
      <c r="K306" s="89">
        <v>29</v>
      </c>
      <c r="L306" s="74">
        <v>9</v>
      </c>
      <c r="M306" s="74" t="s">
        <v>837</v>
      </c>
      <c r="N306" s="74"/>
    </row>
    <row r="307" spans="1:14">
      <c r="A307" s="11">
        <v>15</v>
      </c>
      <c r="B307" s="12">
        <v>20</v>
      </c>
      <c r="C307" s="12">
        <v>306</v>
      </c>
      <c r="D307" s="13" t="s">
        <v>29</v>
      </c>
      <c r="E307" s="13">
        <v>12917</v>
      </c>
      <c r="F307" s="13" t="s">
        <v>18</v>
      </c>
      <c r="G307" s="13">
        <v>1</v>
      </c>
      <c r="H307" s="87">
        <v>1</v>
      </c>
      <c r="I307" s="75" t="s">
        <v>378</v>
      </c>
      <c r="J307" s="76" t="s">
        <v>409</v>
      </c>
      <c r="K307" s="90">
        <v>28</v>
      </c>
      <c r="L307" s="78">
        <v>1</v>
      </c>
      <c r="M307" s="78"/>
      <c r="N307" s="78" t="s">
        <v>837</v>
      </c>
    </row>
    <row r="308" spans="1:14">
      <c r="A308" s="7">
        <v>16</v>
      </c>
      <c r="B308" s="10">
        <v>1</v>
      </c>
      <c r="C308" s="10">
        <v>307</v>
      </c>
      <c r="D308" s="4" t="s">
        <v>29</v>
      </c>
      <c r="E308" s="4">
        <v>19635</v>
      </c>
      <c r="F308" s="4" t="s">
        <v>15</v>
      </c>
      <c r="G308" s="4">
        <v>1</v>
      </c>
      <c r="H308" s="86"/>
      <c r="I308" s="71" t="s">
        <v>1239</v>
      </c>
      <c r="J308" s="72" t="s">
        <v>1240</v>
      </c>
      <c r="K308" s="89">
        <v>26</v>
      </c>
      <c r="L308" s="74">
        <v>4</v>
      </c>
      <c r="M308" s="74" t="s">
        <v>837</v>
      </c>
      <c r="N308" s="74"/>
    </row>
    <row r="309" spans="1:14">
      <c r="A309" s="7">
        <v>16</v>
      </c>
      <c r="B309" s="10">
        <v>2</v>
      </c>
      <c r="C309" s="10">
        <v>308</v>
      </c>
      <c r="D309" s="4" t="s">
        <v>438</v>
      </c>
      <c r="E309" s="4">
        <v>6609</v>
      </c>
      <c r="F309" s="4" t="s">
        <v>13</v>
      </c>
      <c r="G309" s="4">
        <v>1</v>
      </c>
      <c r="H309" s="86">
        <v>1</v>
      </c>
      <c r="I309" s="71" t="s">
        <v>153</v>
      </c>
      <c r="J309" s="72" t="s">
        <v>154</v>
      </c>
      <c r="K309" s="89">
        <v>31</v>
      </c>
      <c r="L309" s="74">
        <v>6</v>
      </c>
      <c r="M309" s="74" t="s">
        <v>838</v>
      </c>
      <c r="N309" s="74"/>
    </row>
    <row r="310" spans="1:14">
      <c r="A310" s="7">
        <v>16</v>
      </c>
      <c r="B310" s="10">
        <v>3</v>
      </c>
      <c r="C310" s="10">
        <v>309</v>
      </c>
      <c r="D310" s="4" t="s">
        <v>563</v>
      </c>
      <c r="E310" s="4">
        <v>17312</v>
      </c>
      <c r="F310" s="4" t="s">
        <v>129</v>
      </c>
      <c r="G310" s="4">
        <v>1</v>
      </c>
      <c r="H310" s="86">
        <v>1</v>
      </c>
      <c r="I310" s="71" t="s">
        <v>2308</v>
      </c>
      <c r="J310" s="72" t="s">
        <v>564</v>
      </c>
      <c r="K310" s="89">
        <v>25</v>
      </c>
      <c r="L310" s="74">
        <v>1</v>
      </c>
      <c r="M310" s="74"/>
      <c r="N310" s="74" t="s">
        <v>46</v>
      </c>
    </row>
    <row r="311" spans="1:14">
      <c r="A311" s="7">
        <v>16</v>
      </c>
      <c r="B311" s="10">
        <v>4</v>
      </c>
      <c r="C311" s="10">
        <v>310</v>
      </c>
      <c r="D311" s="4" t="s">
        <v>17</v>
      </c>
      <c r="E311" s="4">
        <v>19848</v>
      </c>
      <c r="F311" s="4" t="s">
        <v>609</v>
      </c>
      <c r="G311" s="4">
        <v>1</v>
      </c>
      <c r="H311" s="86">
        <v>1</v>
      </c>
      <c r="I311" s="71" t="s">
        <v>584</v>
      </c>
      <c r="J311" s="72" t="s">
        <v>1183</v>
      </c>
      <c r="K311" s="89">
        <v>24</v>
      </c>
      <c r="L311" s="74">
        <v>1</v>
      </c>
      <c r="M311" s="74"/>
      <c r="N311" s="74" t="s">
        <v>46</v>
      </c>
    </row>
    <row r="312" spans="1:14">
      <c r="A312" s="7">
        <v>16</v>
      </c>
      <c r="B312" s="10">
        <v>5</v>
      </c>
      <c r="C312" s="10">
        <v>311</v>
      </c>
      <c r="D312" s="4" t="s">
        <v>16</v>
      </c>
      <c r="E312" s="4">
        <v>18900</v>
      </c>
      <c r="F312" s="4" t="s">
        <v>14</v>
      </c>
      <c r="G312" s="4">
        <v>1</v>
      </c>
      <c r="H312" s="86">
        <v>1</v>
      </c>
      <c r="I312" s="71" t="s">
        <v>1914</v>
      </c>
      <c r="J312" s="72" t="s">
        <v>1915</v>
      </c>
      <c r="K312" s="89">
        <v>22</v>
      </c>
      <c r="L312" s="74">
        <v>8</v>
      </c>
      <c r="M312" s="74" t="s">
        <v>838</v>
      </c>
      <c r="N312" s="74"/>
    </row>
    <row r="313" spans="1:14">
      <c r="A313" s="7">
        <v>16</v>
      </c>
      <c r="B313" s="10">
        <v>6</v>
      </c>
      <c r="C313" s="10">
        <v>312</v>
      </c>
      <c r="D313" s="4" t="s">
        <v>609</v>
      </c>
      <c r="E313" s="4">
        <v>9111</v>
      </c>
      <c r="F313" s="4" t="s">
        <v>345</v>
      </c>
      <c r="G313" s="4">
        <v>1</v>
      </c>
      <c r="H313" s="86">
        <v>1</v>
      </c>
      <c r="I313" s="71" t="s">
        <v>52</v>
      </c>
      <c r="J313" s="72" t="s">
        <v>293</v>
      </c>
      <c r="K313" s="89">
        <v>31</v>
      </c>
      <c r="L313" s="74">
        <v>1</v>
      </c>
      <c r="M313" s="74"/>
      <c r="N313" s="74" t="s">
        <v>46</v>
      </c>
    </row>
    <row r="314" spans="1:14">
      <c r="A314" s="7">
        <v>16</v>
      </c>
      <c r="B314" s="10">
        <v>7</v>
      </c>
      <c r="C314" s="10">
        <v>313</v>
      </c>
      <c r="D314" s="4" t="s">
        <v>480</v>
      </c>
      <c r="E314" s="4">
        <v>18839</v>
      </c>
      <c r="F314" s="4" t="s">
        <v>213</v>
      </c>
      <c r="G314" s="4">
        <v>1</v>
      </c>
      <c r="H314" s="86">
        <v>1</v>
      </c>
      <c r="I314" s="71" t="s">
        <v>964</v>
      </c>
      <c r="J314" s="72" t="s">
        <v>533</v>
      </c>
      <c r="K314" s="89">
        <v>24</v>
      </c>
      <c r="L314" s="74">
        <v>9</v>
      </c>
      <c r="M314" s="74" t="s">
        <v>46</v>
      </c>
      <c r="N314" s="74"/>
    </row>
    <row r="315" spans="1:14">
      <c r="A315" s="7">
        <v>16</v>
      </c>
      <c r="B315" s="10">
        <v>8</v>
      </c>
      <c r="C315" s="10">
        <v>314</v>
      </c>
      <c r="D315" s="4" t="s">
        <v>18</v>
      </c>
      <c r="E315" s="4">
        <v>14352</v>
      </c>
      <c r="F315" s="4" t="s">
        <v>686</v>
      </c>
      <c r="G315" s="4">
        <v>1</v>
      </c>
      <c r="H315" s="86">
        <v>1</v>
      </c>
      <c r="I315" s="71" t="s">
        <v>747</v>
      </c>
      <c r="J315" s="72" t="s">
        <v>530</v>
      </c>
      <c r="K315" s="89">
        <v>27</v>
      </c>
      <c r="L315" s="74">
        <v>7</v>
      </c>
      <c r="M315" s="74" t="s">
        <v>837</v>
      </c>
      <c r="N315" s="74"/>
    </row>
    <row r="316" spans="1:14">
      <c r="A316" s="7">
        <v>16</v>
      </c>
      <c r="B316" s="10">
        <v>9</v>
      </c>
      <c r="C316" s="10">
        <v>315</v>
      </c>
      <c r="D316" s="4" t="s">
        <v>598</v>
      </c>
      <c r="E316" s="4">
        <v>13768</v>
      </c>
      <c r="F316" s="4" t="s">
        <v>13</v>
      </c>
      <c r="G316" s="4">
        <v>1</v>
      </c>
      <c r="H316" s="86">
        <v>1</v>
      </c>
      <c r="I316" s="71" t="s">
        <v>1749</v>
      </c>
      <c r="J316" s="72" t="s">
        <v>118</v>
      </c>
      <c r="K316" s="89">
        <v>30</v>
      </c>
      <c r="L316" s="74">
        <v>8</v>
      </c>
      <c r="M316" s="74" t="s">
        <v>46</v>
      </c>
      <c r="N316" s="74"/>
    </row>
    <row r="317" spans="1:14">
      <c r="A317" s="7">
        <v>16</v>
      </c>
      <c r="B317" s="10">
        <v>10</v>
      </c>
      <c r="C317" s="10">
        <v>316</v>
      </c>
      <c r="D317" s="4" t="s">
        <v>276</v>
      </c>
      <c r="E317" s="4">
        <v>9434</v>
      </c>
      <c r="F317" s="4" t="s">
        <v>164</v>
      </c>
      <c r="G317" s="4">
        <v>1</v>
      </c>
      <c r="H317" s="86">
        <v>1</v>
      </c>
      <c r="I317" s="71" t="s">
        <v>728</v>
      </c>
      <c r="J317" s="72" t="s">
        <v>537</v>
      </c>
      <c r="K317" s="89">
        <v>33</v>
      </c>
      <c r="L317" s="74">
        <v>1</v>
      </c>
      <c r="M317" s="74"/>
      <c r="N317" s="74" t="s">
        <v>46</v>
      </c>
    </row>
    <row r="318" spans="1:14">
      <c r="A318" s="7">
        <v>16</v>
      </c>
      <c r="B318" s="10">
        <v>11</v>
      </c>
      <c r="C318" s="10">
        <v>317</v>
      </c>
      <c r="D318" s="4" t="s">
        <v>15</v>
      </c>
      <c r="E318" s="4">
        <v>20352</v>
      </c>
      <c r="F318" s="4" t="s">
        <v>213</v>
      </c>
      <c r="G318" s="4">
        <v>1</v>
      </c>
      <c r="H318" s="86"/>
      <c r="I318" s="71" t="s">
        <v>2441</v>
      </c>
      <c r="J318" s="72" t="s">
        <v>2442</v>
      </c>
      <c r="K318" s="89">
        <v>25</v>
      </c>
      <c r="L318" s="74">
        <v>4</v>
      </c>
      <c r="M318" s="74" t="s">
        <v>837</v>
      </c>
      <c r="N318" s="74"/>
    </row>
    <row r="319" spans="1:14">
      <c r="A319" s="7">
        <v>16</v>
      </c>
      <c r="B319" s="10">
        <v>12</v>
      </c>
      <c r="C319" s="10">
        <v>318</v>
      </c>
      <c r="D319" s="4" t="s">
        <v>470</v>
      </c>
      <c r="E319" s="4">
        <v>10324</v>
      </c>
      <c r="F319" s="4" t="s">
        <v>555</v>
      </c>
      <c r="G319" s="4">
        <v>1</v>
      </c>
      <c r="H319" s="86">
        <v>1</v>
      </c>
      <c r="I319" s="71" t="s">
        <v>1</v>
      </c>
      <c r="J319" s="72" t="s">
        <v>53</v>
      </c>
      <c r="K319" s="89">
        <v>30</v>
      </c>
      <c r="L319" s="74">
        <v>7</v>
      </c>
      <c r="M319" s="74" t="s">
        <v>837</v>
      </c>
      <c r="N319" s="74"/>
    </row>
    <row r="320" spans="1:14">
      <c r="A320" s="7">
        <v>16</v>
      </c>
      <c r="B320" s="10">
        <v>13</v>
      </c>
      <c r="C320" s="10">
        <v>319</v>
      </c>
      <c r="D320" s="4" t="s">
        <v>239</v>
      </c>
      <c r="E320" s="4">
        <v>13654</v>
      </c>
      <c r="F320" s="4" t="s">
        <v>14</v>
      </c>
      <c r="G320" s="4">
        <v>1</v>
      </c>
      <c r="H320" s="86">
        <v>1</v>
      </c>
      <c r="I320" s="71" t="s">
        <v>2243</v>
      </c>
      <c r="J320" s="72" t="s">
        <v>2244</v>
      </c>
      <c r="K320" s="89">
        <v>29</v>
      </c>
      <c r="L320" s="74">
        <v>1</v>
      </c>
      <c r="M320" s="74"/>
      <c r="N320" s="74" t="s">
        <v>837</v>
      </c>
    </row>
    <row r="321" spans="1:14">
      <c r="A321" s="7">
        <v>16</v>
      </c>
      <c r="B321" s="10">
        <v>14</v>
      </c>
      <c r="C321" s="10">
        <v>320</v>
      </c>
      <c r="D321" s="4" t="s">
        <v>188</v>
      </c>
      <c r="E321" s="4">
        <v>19348</v>
      </c>
      <c r="F321" s="4" t="s">
        <v>14</v>
      </c>
      <c r="G321" s="4">
        <v>1</v>
      </c>
      <c r="H321" s="86">
        <v>1</v>
      </c>
      <c r="I321" s="71" t="s">
        <v>1044</v>
      </c>
      <c r="J321" s="72" t="s">
        <v>494</v>
      </c>
      <c r="K321" s="89">
        <v>25</v>
      </c>
      <c r="L321" s="74">
        <v>8</v>
      </c>
      <c r="M321" s="74" t="s">
        <v>837</v>
      </c>
      <c r="N321" s="74"/>
    </row>
    <row r="322" spans="1:14">
      <c r="A322" s="7">
        <v>16</v>
      </c>
      <c r="B322" s="10">
        <v>15</v>
      </c>
      <c r="C322" s="10">
        <v>321</v>
      </c>
      <c r="D322" s="4" t="s">
        <v>555</v>
      </c>
      <c r="E322" s="4">
        <v>14773</v>
      </c>
      <c r="F322" s="4" t="s">
        <v>213</v>
      </c>
      <c r="G322" s="4">
        <v>1</v>
      </c>
      <c r="H322" s="86">
        <v>1</v>
      </c>
      <c r="I322" s="71" t="s">
        <v>1049</v>
      </c>
      <c r="J322" s="72" t="s">
        <v>700</v>
      </c>
      <c r="K322" s="89">
        <v>25</v>
      </c>
      <c r="L322" s="74">
        <v>3</v>
      </c>
      <c r="M322" s="74" t="s">
        <v>837</v>
      </c>
      <c r="N322" s="74"/>
    </row>
    <row r="323" spans="1:14">
      <c r="A323" s="7">
        <v>16</v>
      </c>
      <c r="B323" s="10">
        <v>16</v>
      </c>
      <c r="C323" s="10">
        <v>322</v>
      </c>
      <c r="D323" s="4" t="s">
        <v>129</v>
      </c>
      <c r="E323" s="4">
        <v>21987</v>
      </c>
      <c r="F323" s="4" t="s">
        <v>438</v>
      </c>
      <c r="G323" s="4">
        <v>1</v>
      </c>
      <c r="H323" s="86"/>
      <c r="I323" s="71" t="s">
        <v>292</v>
      </c>
      <c r="J323" s="72" t="s">
        <v>2490</v>
      </c>
      <c r="K323" s="89">
        <v>22</v>
      </c>
      <c r="L323" s="74">
        <v>4</v>
      </c>
      <c r="M323" s="74" t="s">
        <v>838</v>
      </c>
      <c r="N323" s="74"/>
    </row>
    <row r="324" spans="1:14">
      <c r="A324" s="7">
        <v>16</v>
      </c>
      <c r="B324" s="10">
        <v>17</v>
      </c>
      <c r="C324" s="10">
        <v>323</v>
      </c>
      <c r="D324" s="4" t="s">
        <v>164</v>
      </c>
      <c r="E324" s="4">
        <v>21538</v>
      </c>
      <c r="F324" s="4" t="s">
        <v>686</v>
      </c>
      <c r="G324" s="4">
        <v>1</v>
      </c>
      <c r="H324" s="86"/>
      <c r="I324" s="71" t="s">
        <v>2476</v>
      </c>
      <c r="J324" s="72" t="s">
        <v>220</v>
      </c>
      <c r="K324" s="89">
        <v>24</v>
      </c>
      <c r="L324" s="74">
        <v>2</v>
      </c>
      <c r="M324" s="74" t="s">
        <v>837</v>
      </c>
      <c r="N324" s="74"/>
    </row>
    <row r="325" spans="1:14">
      <c r="A325" s="7">
        <v>16</v>
      </c>
      <c r="B325" s="10">
        <v>18</v>
      </c>
      <c r="C325" s="10">
        <v>324</v>
      </c>
      <c r="D325" s="4" t="s">
        <v>14</v>
      </c>
      <c r="E325" s="4">
        <v>18138</v>
      </c>
      <c r="F325" s="4" t="s">
        <v>276</v>
      </c>
      <c r="G325" s="4">
        <v>1</v>
      </c>
      <c r="H325" s="86">
        <v>1</v>
      </c>
      <c r="I325" s="71" t="s">
        <v>1131</v>
      </c>
      <c r="J325" s="72" t="s">
        <v>549</v>
      </c>
      <c r="K325" s="89">
        <v>26</v>
      </c>
      <c r="L325" s="74">
        <v>1</v>
      </c>
      <c r="M325" s="74"/>
      <c r="N325" s="74" t="s">
        <v>837</v>
      </c>
    </row>
    <row r="326" spans="1:14">
      <c r="A326" s="7">
        <v>16</v>
      </c>
      <c r="B326" s="10">
        <v>19</v>
      </c>
      <c r="C326" s="10">
        <v>325</v>
      </c>
      <c r="D326" s="4" t="s">
        <v>567</v>
      </c>
      <c r="E326" s="4">
        <v>14672</v>
      </c>
      <c r="F326" s="4" t="s">
        <v>129</v>
      </c>
      <c r="G326" s="4">
        <v>1</v>
      </c>
      <c r="H326" s="86">
        <v>1</v>
      </c>
      <c r="I326" s="71" t="s">
        <v>1117</v>
      </c>
      <c r="J326" s="72" t="s">
        <v>23</v>
      </c>
      <c r="K326" s="89">
        <v>29</v>
      </c>
      <c r="L326" s="74">
        <v>1</v>
      </c>
      <c r="M326" s="74"/>
      <c r="N326" s="74" t="s">
        <v>837</v>
      </c>
    </row>
    <row r="327" spans="1:14">
      <c r="A327" s="11">
        <v>16</v>
      </c>
      <c r="B327" s="12">
        <v>20</v>
      </c>
      <c r="C327" s="12">
        <v>326</v>
      </c>
      <c r="D327" s="13" t="s">
        <v>13</v>
      </c>
      <c r="E327" s="13">
        <v>11615</v>
      </c>
      <c r="F327" s="13" t="s">
        <v>345</v>
      </c>
      <c r="G327" s="13">
        <v>1</v>
      </c>
      <c r="H327" s="87"/>
      <c r="I327" s="75" t="s">
        <v>693</v>
      </c>
      <c r="J327" s="76" t="s">
        <v>544</v>
      </c>
      <c r="K327" s="90">
        <v>28</v>
      </c>
      <c r="L327" s="78">
        <v>5</v>
      </c>
      <c r="M327" s="78" t="s">
        <v>837</v>
      </c>
      <c r="N327" s="78"/>
    </row>
    <row r="328" spans="1:14">
      <c r="A328" s="7">
        <v>17</v>
      </c>
      <c r="B328" s="10">
        <v>1</v>
      </c>
      <c r="C328" s="10">
        <v>327</v>
      </c>
      <c r="D328" s="4" t="s">
        <v>13</v>
      </c>
      <c r="E328" s="4">
        <v>11490</v>
      </c>
      <c r="F328" s="4" t="s">
        <v>2177</v>
      </c>
      <c r="G328" s="4">
        <v>1</v>
      </c>
      <c r="H328" s="86">
        <v>1</v>
      </c>
      <c r="I328" s="71" t="s">
        <v>615</v>
      </c>
      <c r="J328" s="72" t="s">
        <v>216</v>
      </c>
      <c r="K328" s="89">
        <v>28</v>
      </c>
      <c r="L328" s="74">
        <v>1</v>
      </c>
      <c r="M328" s="74"/>
      <c r="N328" s="74" t="s">
        <v>837</v>
      </c>
    </row>
    <row r="329" spans="1:14">
      <c r="A329" s="7">
        <v>17</v>
      </c>
      <c r="B329" s="10">
        <v>2</v>
      </c>
      <c r="C329" s="10">
        <v>328</v>
      </c>
      <c r="D329" s="4" t="s">
        <v>567</v>
      </c>
      <c r="E329" s="4">
        <v>6661</v>
      </c>
      <c r="F329" s="4" t="s">
        <v>567</v>
      </c>
      <c r="G329" s="4">
        <v>1</v>
      </c>
      <c r="H329" s="86">
        <v>1</v>
      </c>
      <c r="I329" s="71" t="s">
        <v>624</v>
      </c>
      <c r="J329" s="72" t="s">
        <v>277</v>
      </c>
      <c r="K329" s="89">
        <v>32</v>
      </c>
      <c r="L329" s="74">
        <v>1</v>
      </c>
      <c r="M329" s="74"/>
      <c r="N329" s="74" t="s">
        <v>837</v>
      </c>
    </row>
    <row r="330" spans="1:14">
      <c r="A330" s="7">
        <v>17</v>
      </c>
      <c r="B330" s="10">
        <v>3</v>
      </c>
      <c r="C330" s="10">
        <v>329</v>
      </c>
      <c r="D330" s="4" t="s">
        <v>14</v>
      </c>
      <c r="E330" s="4">
        <v>15983</v>
      </c>
      <c r="F330" s="4" t="s">
        <v>16</v>
      </c>
      <c r="G330" s="4">
        <v>1</v>
      </c>
      <c r="H330" s="86">
        <v>1</v>
      </c>
      <c r="I330" s="71" t="s">
        <v>465</v>
      </c>
      <c r="J330" s="72" t="s">
        <v>618</v>
      </c>
      <c r="K330" s="89">
        <v>26</v>
      </c>
      <c r="L330" s="74">
        <v>7</v>
      </c>
      <c r="M330" s="74" t="s">
        <v>837</v>
      </c>
      <c r="N330" s="74"/>
    </row>
    <row r="331" spans="1:14">
      <c r="A331" s="7">
        <v>17</v>
      </c>
      <c r="B331" s="10">
        <v>4</v>
      </c>
      <c r="C331" s="10">
        <v>330</v>
      </c>
      <c r="D331" s="4" t="s">
        <v>164</v>
      </c>
      <c r="E331" s="4">
        <v>20302</v>
      </c>
      <c r="F331" s="4" t="s">
        <v>345</v>
      </c>
      <c r="G331" s="4">
        <v>1</v>
      </c>
      <c r="H331" s="86">
        <v>1</v>
      </c>
      <c r="I331" s="71" t="s">
        <v>680</v>
      </c>
      <c r="J331" s="72" t="s">
        <v>617</v>
      </c>
      <c r="K331" s="89">
        <v>25</v>
      </c>
      <c r="L331" s="74">
        <v>1</v>
      </c>
      <c r="M331" s="74"/>
      <c r="N331" s="74" t="s">
        <v>46</v>
      </c>
    </row>
    <row r="332" spans="1:14">
      <c r="A332" s="7">
        <v>17</v>
      </c>
      <c r="B332" s="10">
        <v>5</v>
      </c>
      <c r="C332" s="10">
        <v>331</v>
      </c>
      <c r="D332" s="4" t="s">
        <v>129</v>
      </c>
      <c r="E332" s="4">
        <v>19928</v>
      </c>
      <c r="F332" s="4" t="s">
        <v>17</v>
      </c>
      <c r="G332" s="4">
        <v>1</v>
      </c>
      <c r="H332" s="86">
        <v>1</v>
      </c>
      <c r="I332" s="71" t="s">
        <v>2402</v>
      </c>
      <c r="J332" s="72" t="s">
        <v>549</v>
      </c>
      <c r="K332" s="89">
        <v>24</v>
      </c>
      <c r="L332" s="74">
        <v>7</v>
      </c>
      <c r="M332" s="74" t="s">
        <v>837</v>
      </c>
      <c r="N332" s="74"/>
    </row>
    <row r="333" spans="1:14">
      <c r="A333" s="7">
        <v>17</v>
      </c>
      <c r="B333" s="10">
        <v>6</v>
      </c>
      <c r="C333" s="10">
        <v>332</v>
      </c>
      <c r="D333" s="4" t="s">
        <v>555</v>
      </c>
      <c r="E333" s="4">
        <v>23796</v>
      </c>
      <c r="F333" s="4" t="s">
        <v>2172</v>
      </c>
      <c r="G333" s="4">
        <v>1</v>
      </c>
      <c r="H333" s="86">
        <v>1</v>
      </c>
      <c r="I333" s="71" t="s">
        <v>2519</v>
      </c>
      <c r="J333" s="72" t="s">
        <v>549</v>
      </c>
      <c r="K333" s="89">
        <v>21</v>
      </c>
      <c r="L333" s="74">
        <v>1</v>
      </c>
      <c r="M333" s="74"/>
      <c r="N333" s="74" t="s">
        <v>46</v>
      </c>
    </row>
    <row r="334" spans="1:14">
      <c r="A334" s="7">
        <v>17</v>
      </c>
      <c r="B334" s="10">
        <v>7</v>
      </c>
      <c r="C334" s="10">
        <v>333</v>
      </c>
      <c r="D334" s="4" t="s">
        <v>188</v>
      </c>
      <c r="E334" s="4">
        <v>8553</v>
      </c>
      <c r="F334" s="4" t="s">
        <v>2171</v>
      </c>
      <c r="G334" s="4">
        <v>1</v>
      </c>
      <c r="H334" s="86"/>
      <c r="I334" s="71" t="s">
        <v>337</v>
      </c>
      <c r="J334" s="72" t="s">
        <v>478</v>
      </c>
      <c r="K334" s="89">
        <v>34</v>
      </c>
      <c r="L334" s="74">
        <v>7</v>
      </c>
      <c r="M334" s="74" t="s">
        <v>46</v>
      </c>
      <c r="N334" s="74"/>
    </row>
    <row r="335" spans="1:14">
      <c r="A335" s="7">
        <v>17</v>
      </c>
      <c r="B335" s="10">
        <v>8</v>
      </c>
      <c r="C335" s="10">
        <v>334</v>
      </c>
      <c r="D335" s="4" t="s">
        <v>239</v>
      </c>
      <c r="E335" s="4">
        <v>19392</v>
      </c>
      <c r="F335" s="4" t="s">
        <v>15</v>
      </c>
      <c r="G335" s="4">
        <v>1</v>
      </c>
      <c r="H335" s="86">
        <v>1</v>
      </c>
      <c r="I335" s="71" t="s">
        <v>1805</v>
      </c>
      <c r="J335" s="72" t="s">
        <v>174</v>
      </c>
      <c r="K335" s="89">
        <v>26</v>
      </c>
      <c r="L335" s="74">
        <v>9</v>
      </c>
      <c r="M335" s="74" t="s">
        <v>46</v>
      </c>
      <c r="N335" s="74"/>
    </row>
    <row r="336" spans="1:14">
      <c r="A336" s="7">
        <v>17</v>
      </c>
      <c r="B336" s="10">
        <v>9</v>
      </c>
      <c r="C336" s="10">
        <v>335</v>
      </c>
      <c r="D336" s="4" t="s">
        <v>470</v>
      </c>
      <c r="E336" s="4">
        <v>15055</v>
      </c>
      <c r="F336" s="4" t="s">
        <v>246</v>
      </c>
      <c r="G336" s="4">
        <v>1</v>
      </c>
      <c r="H336" s="86">
        <v>1</v>
      </c>
      <c r="I336" s="71" t="s">
        <v>313</v>
      </c>
      <c r="J336" s="72" t="s">
        <v>2264</v>
      </c>
      <c r="K336" s="89">
        <v>26</v>
      </c>
      <c r="L336" s="74">
        <v>2</v>
      </c>
      <c r="M336" s="74" t="s">
        <v>46</v>
      </c>
      <c r="N336" s="74"/>
    </row>
    <row r="337" spans="1:14">
      <c r="A337" s="7">
        <v>17</v>
      </c>
      <c r="B337" s="10">
        <v>10</v>
      </c>
      <c r="C337" s="10">
        <v>336</v>
      </c>
      <c r="D337" s="4" t="s">
        <v>15</v>
      </c>
      <c r="E337" s="4">
        <v>17878</v>
      </c>
      <c r="F337" s="4" t="s">
        <v>14</v>
      </c>
      <c r="G337" s="4">
        <v>1</v>
      </c>
      <c r="H337" s="86">
        <v>1</v>
      </c>
      <c r="I337" s="71" t="s">
        <v>191</v>
      </c>
      <c r="J337" s="72" t="s">
        <v>1888</v>
      </c>
      <c r="K337" s="89">
        <v>25</v>
      </c>
      <c r="L337" s="74">
        <v>1</v>
      </c>
      <c r="M337" s="74"/>
      <c r="N337" s="74" t="s">
        <v>837</v>
      </c>
    </row>
    <row r="338" spans="1:14">
      <c r="A338" s="7">
        <v>17</v>
      </c>
      <c r="B338" s="10">
        <v>11</v>
      </c>
      <c r="C338" s="10">
        <v>337</v>
      </c>
      <c r="D338" s="4" t="s">
        <v>276</v>
      </c>
      <c r="E338" s="4">
        <v>10953</v>
      </c>
      <c r="F338" s="4" t="s">
        <v>18</v>
      </c>
      <c r="G338" s="4">
        <v>1</v>
      </c>
      <c r="H338" s="86">
        <v>1</v>
      </c>
      <c r="I338" s="71" t="s">
        <v>811</v>
      </c>
      <c r="J338" s="72" t="s">
        <v>619</v>
      </c>
      <c r="K338" s="89">
        <v>32</v>
      </c>
      <c r="L338" s="74">
        <v>7</v>
      </c>
      <c r="M338" s="74" t="s">
        <v>837</v>
      </c>
      <c r="N338" s="74"/>
    </row>
    <row r="339" spans="1:14">
      <c r="A339" s="7">
        <v>17</v>
      </c>
      <c r="B339" s="10">
        <v>12</v>
      </c>
      <c r="C339" s="10">
        <v>338</v>
      </c>
      <c r="D339" s="4" t="s">
        <v>598</v>
      </c>
      <c r="E339" s="4">
        <v>19795</v>
      </c>
      <c r="F339" s="4" t="s">
        <v>129</v>
      </c>
      <c r="G339" s="4">
        <v>1</v>
      </c>
      <c r="H339" s="86">
        <v>1</v>
      </c>
      <c r="I339" s="71" t="s">
        <v>1921</v>
      </c>
      <c r="J339" s="72" t="s">
        <v>1603</v>
      </c>
      <c r="K339" s="89">
        <v>26</v>
      </c>
      <c r="L339" s="74">
        <v>1</v>
      </c>
      <c r="M339" s="74"/>
      <c r="N339" s="74" t="s">
        <v>837</v>
      </c>
    </row>
    <row r="340" spans="1:14">
      <c r="A340" s="7">
        <v>17</v>
      </c>
      <c r="B340" s="10">
        <v>13</v>
      </c>
      <c r="C340" s="10">
        <v>339</v>
      </c>
      <c r="D340" s="4" t="s">
        <v>18</v>
      </c>
      <c r="E340" s="4">
        <v>18699</v>
      </c>
      <c r="F340" s="4" t="s">
        <v>686</v>
      </c>
      <c r="G340" s="4">
        <v>1</v>
      </c>
      <c r="H340" s="86">
        <v>1</v>
      </c>
      <c r="I340" s="71" t="s">
        <v>1830</v>
      </c>
      <c r="J340" s="72" t="s">
        <v>220</v>
      </c>
      <c r="K340" s="89">
        <v>24</v>
      </c>
      <c r="L340" s="74">
        <v>1</v>
      </c>
      <c r="M340" s="74"/>
      <c r="N340" s="74" t="s">
        <v>837</v>
      </c>
    </row>
    <row r="341" spans="1:14">
      <c r="A341" s="7">
        <v>17</v>
      </c>
      <c r="B341" s="10">
        <v>14</v>
      </c>
      <c r="C341" s="10">
        <v>340</v>
      </c>
      <c r="D341" s="4" t="s">
        <v>480</v>
      </c>
      <c r="E341" s="4">
        <v>9323</v>
      </c>
      <c r="F341" s="4" t="s">
        <v>2171</v>
      </c>
      <c r="G341" s="4">
        <v>1</v>
      </c>
      <c r="H341" s="86">
        <v>1</v>
      </c>
      <c r="I341" s="71" t="s">
        <v>41</v>
      </c>
      <c r="J341" s="72" t="s">
        <v>645</v>
      </c>
      <c r="K341" s="89">
        <v>31</v>
      </c>
      <c r="L341" s="74">
        <v>1</v>
      </c>
      <c r="M341" s="74"/>
      <c r="N341" s="74" t="s">
        <v>46</v>
      </c>
    </row>
    <row r="342" spans="1:14">
      <c r="A342" s="7">
        <v>17</v>
      </c>
      <c r="B342" s="10">
        <v>15</v>
      </c>
      <c r="C342" s="10">
        <v>341</v>
      </c>
      <c r="D342" s="4" t="s">
        <v>609</v>
      </c>
      <c r="E342" s="4">
        <v>12092</v>
      </c>
      <c r="F342" s="4" t="s">
        <v>239</v>
      </c>
      <c r="G342" s="4">
        <v>1</v>
      </c>
      <c r="H342" s="86">
        <v>1</v>
      </c>
      <c r="I342" s="71" t="s">
        <v>1115</v>
      </c>
      <c r="J342" s="72" t="s">
        <v>1116</v>
      </c>
      <c r="K342" s="89">
        <v>29</v>
      </c>
      <c r="L342" s="74">
        <v>6</v>
      </c>
      <c r="M342" s="74" t="s">
        <v>838</v>
      </c>
      <c r="N342" s="74"/>
    </row>
    <row r="343" spans="1:14">
      <c r="A343" s="7">
        <v>17</v>
      </c>
      <c r="B343" s="10">
        <v>16</v>
      </c>
      <c r="C343" s="10">
        <v>342</v>
      </c>
      <c r="D343" s="4" t="s">
        <v>16</v>
      </c>
      <c r="E343" s="4">
        <v>18674</v>
      </c>
      <c r="F343" s="4" t="s">
        <v>276</v>
      </c>
      <c r="G343" s="4">
        <v>1</v>
      </c>
      <c r="H343" s="86">
        <v>1</v>
      </c>
      <c r="I343" s="71" t="s">
        <v>1950</v>
      </c>
      <c r="J343" s="72" t="s">
        <v>247</v>
      </c>
      <c r="K343" s="89">
        <v>24</v>
      </c>
      <c r="L343" s="74">
        <v>1</v>
      </c>
      <c r="M343" s="74"/>
      <c r="N343" s="74" t="s">
        <v>837</v>
      </c>
    </row>
    <row r="344" spans="1:14">
      <c r="A344" s="7">
        <v>17</v>
      </c>
      <c r="B344" s="10">
        <v>17</v>
      </c>
      <c r="C344" s="10">
        <v>343</v>
      </c>
      <c r="D344" s="4" t="s">
        <v>17</v>
      </c>
      <c r="E344" s="4">
        <v>19867</v>
      </c>
      <c r="F344" s="4" t="s">
        <v>18</v>
      </c>
      <c r="G344" s="4">
        <v>1</v>
      </c>
      <c r="H344" s="86">
        <v>1</v>
      </c>
      <c r="I344" s="71" t="s">
        <v>1129</v>
      </c>
      <c r="J344" s="72" t="s">
        <v>408</v>
      </c>
      <c r="K344" s="89">
        <v>25</v>
      </c>
      <c r="L344" s="74">
        <v>1</v>
      </c>
      <c r="M344" s="74"/>
      <c r="N344" s="74" t="s">
        <v>837</v>
      </c>
    </row>
    <row r="345" spans="1:14">
      <c r="A345" s="7">
        <v>17</v>
      </c>
      <c r="B345" s="10">
        <v>18</v>
      </c>
      <c r="C345" s="10">
        <v>344</v>
      </c>
      <c r="D345" s="4" t="s">
        <v>563</v>
      </c>
      <c r="E345" s="4">
        <v>16530</v>
      </c>
      <c r="F345" s="4" t="s">
        <v>2177</v>
      </c>
      <c r="G345" s="4">
        <v>1</v>
      </c>
      <c r="H345" s="86">
        <v>1</v>
      </c>
      <c r="I345" s="71" t="s">
        <v>1046</v>
      </c>
      <c r="J345" s="72" t="s">
        <v>254</v>
      </c>
      <c r="K345" s="89">
        <v>26</v>
      </c>
      <c r="L345" s="74">
        <v>8</v>
      </c>
      <c r="M345" s="74" t="s">
        <v>837</v>
      </c>
      <c r="N345" s="74"/>
    </row>
    <row r="346" spans="1:14">
      <c r="A346" s="7">
        <v>17</v>
      </c>
      <c r="B346" s="10">
        <v>19</v>
      </c>
      <c r="C346" s="10">
        <v>345</v>
      </c>
      <c r="D346" s="4" t="s">
        <v>438</v>
      </c>
      <c r="E346" s="4">
        <v>18067</v>
      </c>
      <c r="F346" s="4" t="s">
        <v>614</v>
      </c>
      <c r="G346" s="4">
        <v>1</v>
      </c>
      <c r="H346" s="86"/>
      <c r="I346" s="71" t="s">
        <v>1911</v>
      </c>
      <c r="J346" s="72" t="s">
        <v>307</v>
      </c>
      <c r="K346" s="89">
        <v>28</v>
      </c>
      <c r="L346" s="74">
        <v>2</v>
      </c>
      <c r="M346" s="74" t="s">
        <v>46</v>
      </c>
      <c r="N346" s="74"/>
    </row>
    <row r="347" spans="1:14">
      <c r="A347" s="11">
        <v>17</v>
      </c>
      <c r="B347" s="12">
        <v>20</v>
      </c>
      <c r="C347" s="12">
        <v>346</v>
      </c>
      <c r="D347" s="13" t="s">
        <v>29</v>
      </c>
      <c r="E347" s="13">
        <v>18848</v>
      </c>
      <c r="F347" s="13" t="s">
        <v>14</v>
      </c>
      <c r="G347" s="13">
        <v>1</v>
      </c>
      <c r="H347" s="87"/>
      <c r="I347" s="75" t="s">
        <v>2358</v>
      </c>
      <c r="J347" s="76" t="s">
        <v>2359</v>
      </c>
      <c r="K347" s="90">
        <v>24</v>
      </c>
      <c r="L347" s="78">
        <v>2</v>
      </c>
      <c r="M347" s="78" t="s">
        <v>837</v>
      </c>
      <c r="N347" s="78"/>
    </row>
    <row r="348" spans="1:14">
      <c r="A348" s="7">
        <v>18</v>
      </c>
      <c r="B348" s="10">
        <v>1</v>
      </c>
      <c r="C348" s="10">
        <v>347</v>
      </c>
      <c r="D348" s="4" t="s">
        <v>438</v>
      </c>
      <c r="E348" s="4">
        <v>16125</v>
      </c>
      <c r="F348" s="4" t="s">
        <v>17</v>
      </c>
      <c r="G348" s="4">
        <v>1</v>
      </c>
      <c r="H348" s="86">
        <v>1</v>
      </c>
      <c r="I348" s="71" t="s">
        <v>2286</v>
      </c>
      <c r="J348" s="72" t="s">
        <v>545</v>
      </c>
      <c r="K348" s="89">
        <v>28</v>
      </c>
      <c r="L348" s="74">
        <v>1</v>
      </c>
      <c r="M348" s="74"/>
      <c r="N348" s="74" t="s">
        <v>837</v>
      </c>
    </row>
    <row r="349" spans="1:14">
      <c r="A349" s="7">
        <v>18</v>
      </c>
      <c r="B349" s="10">
        <v>2</v>
      </c>
      <c r="C349" s="10">
        <f>SUM(C348+1)</f>
        <v>348</v>
      </c>
      <c r="D349" s="4" t="s">
        <v>609</v>
      </c>
      <c r="E349" s="4">
        <v>5003</v>
      </c>
      <c r="F349" s="4" t="s">
        <v>354</v>
      </c>
      <c r="G349" s="4">
        <v>1</v>
      </c>
      <c r="H349" s="86">
        <v>1</v>
      </c>
      <c r="I349" s="71" t="s">
        <v>725</v>
      </c>
      <c r="J349" s="72" t="s">
        <v>247</v>
      </c>
      <c r="K349" s="89">
        <v>34</v>
      </c>
      <c r="L349" s="74">
        <v>1</v>
      </c>
      <c r="M349" s="74"/>
      <c r="N349" s="74" t="s">
        <v>46</v>
      </c>
    </row>
    <row r="350" spans="1:14">
      <c r="A350" s="7">
        <v>18</v>
      </c>
      <c r="B350" s="10">
        <v>3</v>
      </c>
      <c r="C350" s="10">
        <f>C349+1</f>
        <v>349</v>
      </c>
      <c r="D350" s="4" t="s">
        <v>18</v>
      </c>
      <c r="E350" s="4">
        <v>18496</v>
      </c>
      <c r="F350" s="4" t="s">
        <v>276</v>
      </c>
      <c r="G350" s="4">
        <v>1</v>
      </c>
      <c r="H350" s="86">
        <v>1</v>
      </c>
      <c r="I350" s="71" t="s">
        <v>631</v>
      </c>
      <c r="J350" s="72" t="s">
        <v>381</v>
      </c>
      <c r="K350" s="89">
        <v>24</v>
      </c>
      <c r="L350" s="74">
        <v>1</v>
      </c>
      <c r="M350" s="74"/>
      <c r="N350" s="74" t="s">
        <v>837</v>
      </c>
    </row>
    <row r="351" spans="1:14">
      <c r="A351" s="7">
        <v>18</v>
      </c>
      <c r="B351" s="10">
        <v>4</v>
      </c>
      <c r="C351" s="10">
        <v>349</v>
      </c>
      <c r="D351" s="4" t="s">
        <v>598</v>
      </c>
      <c r="E351" s="4">
        <v>5491</v>
      </c>
      <c r="F351" s="4" t="s">
        <v>129</v>
      </c>
      <c r="G351" s="4">
        <v>1</v>
      </c>
      <c r="H351" s="86"/>
      <c r="I351" s="71" t="s">
        <v>326</v>
      </c>
      <c r="J351" s="72" t="s">
        <v>595</v>
      </c>
      <c r="K351" s="89">
        <v>32</v>
      </c>
      <c r="L351" s="74">
        <v>2</v>
      </c>
      <c r="M351" s="74" t="s">
        <v>837</v>
      </c>
      <c r="N351" s="74"/>
    </row>
    <row r="352" spans="1:14">
      <c r="A352" s="7">
        <v>18</v>
      </c>
      <c r="B352" s="10">
        <v>5</v>
      </c>
      <c r="C352" s="10">
        <v>349</v>
      </c>
      <c r="D352" s="4" t="s">
        <v>15</v>
      </c>
      <c r="E352" s="4">
        <v>19961</v>
      </c>
      <c r="F352" s="4" t="s">
        <v>246</v>
      </c>
      <c r="G352" s="4">
        <v>1</v>
      </c>
      <c r="H352" s="86"/>
      <c r="I352" s="71" t="s">
        <v>2407</v>
      </c>
      <c r="J352" s="72" t="s">
        <v>2408</v>
      </c>
      <c r="K352" s="89">
        <v>23</v>
      </c>
      <c r="L352" s="74">
        <v>5</v>
      </c>
      <c r="M352" s="74" t="s">
        <v>837</v>
      </c>
      <c r="N352" s="74"/>
    </row>
    <row r="353" spans="1:14">
      <c r="A353" s="7">
        <v>18</v>
      </c>
      <c r="B353" s="10">
        <v>6</v>
      </c>
      <c r="C353" s="10">
        <v>349</v>
      </c>
      <c r="D353" s="4" t="s">
        <v>555</v>
      </c>
      <c r="E353" s="4">
        <v>18721</v>
      </c>
      <c r="F353" s="4" t="s">
        <v>555</v>
      </c>
      <c r="G353" s="4">
        <v>1</v>
      </c>
      <c r="H353" s="86">
        <v>1</v>
      </c>
      <c r="I353" s="71" t="s">
        <v>1007</v>
      </c>
      <c r="J353" s="72" t="s">
        <v>257</v>
      </c>
      <c r="K353" s="89">
        <v>30</v>
      </c>
      <c r="L353" s="74">
        <v>8</v>
      </c>
      <c r="M353" s="74" t="s">
        <v>837</v>
      </c>
      <c r="N353" s="74"/>
    </row>
    <row r="354" spans="1:14">
      <c r="A354" s="7">
        <v>18</v>
      </c>
      <c r="B354" s="10">
        <v>7</v>
      </c>
      <c r="C354" s="10">
        <v>349</v>
      </c>
      <c r="D354" s="4" t="s">
        <v>129</v>
      </c>
      <c r="E354" s="4">
        <v>18694</v>
      </c>
      <c r="F354" s="4" t="s">
        <v>14</v>
      </c>
      <c r="G354" s="4">
        <v>1</v>
      </c>
      <c r="H354" s="86">
        <v>1</v>
      </c>
      <c r="I354" s="71" t="s">
        <v>959</v>
      </c>
      <c r="J354" s="72" t="s">
        <v>960</v>
      </c>
      <c r="K354" s="89">
        <v>23</v>
      </c>
      <c r="L354" s="74">
        <v>1</v>
      </c>
      <c r="M354" s="74"/>
      <c r="N354" s="74" t="s">
        <v>46</v>
      </c>
    </row>
    <row r="355" spans="1:14">
      <c r="A355" s="7">
        <v>18</v>
      </c>
      <c r="B355" s="10">
        <v>8</v>
      </c>
      <c r="C355" s="10">
        <v>350</v>
      </c>
      <c r="D355" s="4" t="s">
        <v>14</v>
      </c>
      <c r="E355" s="4">
        <v>13834</v>
      </c>
      <c r="F355" s="4" t="s">
        <v>129</v>
      </c>
      <c r="G355" s="4">
        <v>1</v>
      </c>
      <c r="H355" s="86">
        <v>1</v>
      </c>
      <c r="I355" s="71" t="s">
        <v>120</v>
      </c>
      <c r="J355" s="72" t="s">
        <v>904</v>
      </c>
      <c r="K355" s="89">
        <v>29</v>
      </c>
      <c r="L355" s="74">
        <v>1</v>
      </c>
      <c r="M355" s="74"/>
      <c r="N355" s="74" t="s">
        <v>837</v>
      </c>
    </row>
    <row r="356" spans="1:14">
      <c r="A356" s="7">
        <v>18</v>
      </c>
      <c r="B356" s="10">
        <v>9</v>
      </c>
      <c r="C356" s="10">
        <f>C355+1</f>
        <v>351</v>
      </c>
      <c r="D356" s="4" t="s">
        <v>567</v>
      </c>
      <c r="E356" s="4">
        <v>20036</v>
      </c>
      <c r="F356" s="4" t="s">
        <v>239</v>
      </c>
      <c r="G356" s="4">
        <v>1</v>
      </c>
      <c r="H356" s="86"/>
      <c r="I356" s="71" t="s">
        <v>1851</v>
      </c>
      <c r="J356" s="72" t="s">
        <v>1187</v>
      </c>
      <c r="K356" s="89">
        <v>22</v>
      </c>
      <c r="L356" s="74">
        <v>4</v>
      </c>
      <c r="M356" s="74" t="s">
        <v>837</v>
      </c>
      <c r="N356" s="74"/>
    </row>
    <row r="357" spans="1:14">
      <c r="A357" s="11">
        <v>18</v>
      </c>
      <c r="B357" s="12">
        <v>10</v>
      </c>
      <c r="C357" s="12">
        <v>352</v>
      </c>
      <c r="D357" s="13" t="s">
        <v>13</v>
      </c>
      <c r="E357" s="13">
        <v>16623</v>
      </c>
      <c r="F357" s="13" t="s">
        <v>16</v>
      </c>
      <c r="G357" s="13">
        <v>1</v>
      </c>
      <c r="H357" s="87"/>
      <c r="I357" s="75" t="s">
        <v>460</v>
      </c>
      <c r="J357" s="76" t="s">
        <v>592</v>
      </c>
      <c r="K357" s="90">
        <v>28</v>
      </c>
      <c r="L357" s="78">
        <v>9</v>
      </c>
      <c r="M357" s="78" t="s">
        <v>838</v>
      </c>
      <c r="N357" s="78"/>
    </row>
    <row r="358" spans="1:14">
      <c r="A358" s="7">
        <v>19</v>
      </c>
      <c r="B358" s="10">
        <v>1</v>
      </c>
      <c r="C358" s="10">
        <v>353</v>
      </c>
      <c r="D358" s="4" t="s">
        <v>567</v>
      </c>
      <c r="E358" s="4">
        <v>16424</v>
      </c>
      <c r="F358" s="4" t="s">
        <v>2178</v>
      </c>
      <c r="G358" s="4">
        <v>1</v>
      </c>
      <c r="H358" s="86">
        <v>1</v>
      </c>
      <c r="I358" s="71" t="s">
        <v>1110</v>
      </c>
      <c r="J358" s="72" t="s">
        <v>539</v>
      </c>
      <c r="K358" s="89">
        <v>27</v>
      </c>
      <c r="L358" s="74">
        <v>8</v>
      </c>
      <c r="M358" s="74" t="s">
        <v>837</v>
      </c>
      <c r="N358" s="74"/>
    </row>
    <row r="359" spans="1:14">
      <c r="A359" s="7">
        <v>19</v>
      </c>
      <c r="B359" s="10">
        <v>2</v>
      </c>
      <c r="C359" s="10">
        <v>354</v>
      </c>
      <c r="D359" s="4" t="s">
        <v>129</v>
      </c>
      <c r="E359" s="4">
        <v>22871</v>
      </c>
      <c r="F359" s="4" t="s">
        <v>2172</v>
      </c>
      <c r="G359" s="4">
        <v>1</v>
      </c>
      <c r="H359" s="86"/>
      <c r="I359" s="71" t="s">
        <v>2507</v>
      </c>
      <c r="J359" s="72" t="s">
        <v>2508</v>
      </c>
      <c r="K359" s="89">
        <v>21</v>
      </c>
      <c r="L359" s="74">
        <v>4</v>
      </c>
      <c r="M359" s="74" t="s">
        <v>46</v>
      </c>
      <c r="N359" s="74"/>
    </row>
    <row r="360" spans="1:14">
      <c r="A360" s="7">
        <v>19</v>
      </c>
      <c r="B360" s="10">
        <v>3</v>
      </c>
      <c r="C360" s="10">
        <v>355</v>
      </c>
      <c r="D360" s="4" t="s">
        <v>555</v>
      </c>
      <c r="E360" s="4">
        <v>13185</v>
      </c>
      <c r="F360" s="4" t="s">
        <v>555</v>
      </c>
      <c r="G360" s="4">
        <v>1</v>
      </c>
      <c r="H360" s="86"/>
      <c r="I360" s="71" t="s">
        <v>423</v>
      </c>
      <c r="J360" s="72" t="s">
        <v>183</v>
      </c>
      <c r="K360" s="89">
        <v>26</v>
      </c>
      <c r="L360" s="74">
        <v>7</v>
      </c>
      <c r="M360" s="74" t="s">
        <v>837</v>
      </c>
      <c r="N360" s="74"/>
    </row>
    <row r="361" spans="1:14">
      <c r="A361" s="7">
        <v>19</v>
      </c>
      <c r="B361" s="10">
        <v>4</v>
      </c>
      <c r="C361" s="10">
        <v>356</v>
      </c>
      <c r="D361" s="4" t="s">
        <v>15</v>
      </c>
      <c r="E361" s="4">
        <v>18063</v>
      </c>
      <c r="F361" s="4" t="s">
        <v>567</v>
      </c>
      <c r="G361" s="4">
        <v>1</v>
      </c>
      <c r="H361" s="86"/>
      <c r="I361" s="71" t="s">
        <v>1269</v>
      </c>
      <c r="J361" s="72" t="s">
        <v>547</v>
      </c>
      <c r="K361" s="89">
        <v>29</v>
      </c>
      <c r="L361" s="74">
        <v>9</v>
      </c>
      <c r="M361" s="74" t="s">
        <v>837</v>
      </c>
      <c r="N361" s="74"/>
    </row>
    <row r="362" spans="1:14">
      <c r="A362" s="7">
        <v>19</v>
      </c>
      <c r="B362" s="10">
        <v>5</v>
      </c>
      <c r="C362" s="10">
        <v>357</v>
      </c>
      <c r="D362" s="4" t="s">
        <v>598</v>
      </c>
      <c r="E362" s="4">
        <v>13546</v>
      </c>
      <c r="F362" s="4" t="s">
        <v>13</v>
      </c>
      <c r="G362" s="4">
        <v>1</v>
      </c>
      <c r="H362" s="86"/>
      <c r="I362" s="71" t="s">
        <v>684</v>
      </c>
      <c r="J362" s="72" t="s">
        <v>625</v>
      </c>
      <c r="K362" s="89">
        <v>28</v>
      </c>
      <c r="L362" s="74">
        <v>8</v>
      </c>
      <c r="M362" s="74" t="s">
        <v>838</v>
      </c>
      <c r="N362" s="74"/>
    </row>
    <row r="363" spans="1:14">
      <c r="A363" s="7">
        <v>19</v>
      </c>
      <c r="B363" s="10">
        <v>6</v>
      </c>
      <c r="C363" s="10">
        <v>358</v>
      </c>
      <c r="D363" s="4" t="s">
        <v>18</v>
      </c>
      <c r="E363" s="4">
        <v>17285</v>
      </c>
      <c r="F363" s="4" t="s">
        <v>598</v>
      </c>
      <c r="G363" s="4">
        <v>1</v>
      </c>
      <c r="H363" s="86">
        <v>1</v>
      </c>
      <c r="I363" s="71" t="s">
        <v>901</v>
      </c>
      <c r="J363" s="72" t="s">
        <v>902</v>
      </c>
      <c r="K363" s="89">
        <v>25</v>
      </c>
      <c r="L363" s="74">
        <v>1</v>
      </c>
      <c r="M363" s="74"/>
      <c r="N363" s="74" t="s">
        <v>46</v>
      </c>
    </row>
    <row r="364" spans="1:14">
      <c r="A364" s="11">
        <v>19</v>
      </c>
      <c r="B364" s="12">
        <v>7</v>
      </c>
      <c r="C364" s="12">
        <v>359</v>
      </c>
      <c r="D364" s="13" t="s">
        <v>438</v>
      </c>
      <c r="E364" s="13">
        <v>8223</v>
      </c>
      <c r="F364" s="13" t="s">
        <v>563</v>
      </c>
      <c r="G364" s="13">
        <v>1</v>
      </c>
      <c r="H364" s="87">
        <v>1</v>
      </c>
      <c r="I364" s="75" t="s">
        <v>117</v>
      </c>
      <c r="J364" s="76" t="s">
        <v>570</v>
      </c>
      <c r="K364" s="90">
        <v>33</v>
      </c>
      <c r="L364" s="78">
        <v>1</v>
      </c>
      <c r="M364" s="78"/>
      <c r="N364" s="78" t="s">
        <v>46</v>
      </c>
    </row>
    <row r="365" spans="1:14">
      <c r="A365" s="7">
        <v>20</v>
      </c>
      <c r="B365" s="10">
        <v>1</v>
      </c>
      <c r="C365" s="10">
        <v>360</v>
      </c>
      <c r="D365" s="4" t="s">
        <v>438</v>
      </c>
      <c r="E365" s="4">
        <v>15194</v>
      </c>
      <c r="F365" s="4" t="s">
        <v>598</v>
      </c>
      <c r="G365" s="4">
        <v>1</v>
      </c>
      <c r="H365" s="86">
        <v>1</v>
      </c>
      <c r="I365" s="71" t="s">
        <v>994</v>
      </c>
      <c r="J365" s="72" t="s">
        <v>247</v>
      </c>
      <c r="K365" s="89">
        <v>25</v>
      </c>
      <c r="L365" s="74">
        <v>3</v>
      </c>
      <c r="M365" s="74" t="s">
        <v>46</v>
      </c>
      <c r="N365" s="74"/>
    </row>
    <row r="366" spans="1:14">
      <c r="A366" s="7">
        <v>20</v>
      </c>
      <c r="B366" s="10">
        <v>2</v>
      </c>
      <c r="C366" s="10">
        <v>361</v>
      </c>
      <c r="D366" s="4" t="s">
        <v>598</v>
      </c>
      <c r="E366" s="4">
        <v>19521</v>
      </c>
      <c r="F366" s="4" t="s">
        <v>45</v>
      </c>
      <c r="G366" s="4">
        <v>1</v>
      </c>
      <c r="H366" s="86"/>
      <c r="I366" s="71" t="s">
        <v>608</v>
      </c>
      <c r="J366" s="72" t="s">
        <v>1955</v>
      </c>
      <c r="K366" s="89">
        <v>27</v>
      </c>
      <c r="L366" s="74">
        <v>4</v>
      </c>
      <c r="M366" s="74" t="s">
        <v>837</v>
      </c>
      <c r="N366" s="74"/>
    </row>
    <row r="367" spans="1:14">
      <c r="A367" s="7">
        <v>20</v>
      </c>
      <c r="B367" s="10">
        <v>3</v>
      </c>
      <c r="C367" s="10">
        <v>362</v>
      </c>
      <c r="D367" s="4" t="s">
        <v>15</v>
      </c>
      <c r="E367" s="4">
        <v>14875</v>
      </c>
      <c r="F367" s="4" t="s">
        <v>45</v>
      </c>
      <c r="G367" s="4">
        <v>1</v>
      </c>
      <c r="H367" s="86">
        <v>1</v>
      </c>
      <c r="I367" s="71" t="s">
        <v>601</v>
      </c>
      <c r="J367" s="72" t="s">
        <v>393</v>
      </c>
      <c r="K367" s="89">
        <v>29</v>
      </c>
      <c r="L367" s="74">
        <v>1</v>
      </c>
      <c r="M367" s="74"/>
      <c r="N367" s="74" t="s">
        <v>46</v>
      </c>
    </row>
    <row r="368" spans="1:14">
      <c r="A368" s="7">
        <v>20</v>
      </c>
      <c r="B368" s="10">
        <v>4</v>
      </c>
      <c r="C368" s="10">
        <v>363</v>
      </c>
      <c r="D368" s="4" t="s">
        <v>129</v>
      </c>
      <c r="E368" s="4">
        <v>18872</v>
      </c>
      <c r="F368" s="4" t="s">
        <v>17</v>
      </c>
      <c r="G368" s="4">
        <v>1</v>
      </c>
      <c r="H368" s="86"/>
      <c r="I368" s="71" t="s">
        <v>341</v>
      </c>
      <c r="J368" s="72" t="s">
        <v>1756</v>
      </c>
      <c r="K368" s="89">
        <v>23</v>
      </c>
      <c r="L368" s="74">
        <v>4</v>
      </c>
      <c r="M368" s="74" t="s">
        <v>837</v>
      </c>
      <c r="N368" s="74"/>
    </row>
    <row r="369" spans="1:14">
      <c r="A369" s="11">
        <v>20</v>
      </c>
      <c r="B369" s="12">
        <v>5</v>
      </c>
      <c r="C369" s="12">
        <v>364</v>
      </c>
      <c r="D369" s="13" t="s">
        <v>567</v>
      </c>
      <c r="E369" s="13">
        <v>18027</v>
      </c>
      <c r="F369" s="13" t="s">
        <v>438</v>
      </c>
      <c r="G369" s="13">
        <v>1</v>
      </c>
      <c r="H369" s="87"/>
      <c r="I369" s="75" t="s">
        <v>2583</v>
      </c>
      <c r="J369" s="76" t="s">
        <v>2334</v>
      </c>
      <c r="K369" s="90">
        <v>25</v>
      </c>
      <c r="L369" s="78">
        <v>4</v>
      </c>
      <c r="M369" s="78" t="s">
        <v>46</v>
      </c>
      <c r="N369" s="78"/>
    </row>
    <row r="370" spans="1:14">
      <c r="A370" s="7">
        <v>21</v>
      </c>
      <c r="B370" s="10">
        <v>1</v>
      </c>
      <c r="C370" s="10">
        <v>365</v>
      </c>
      <c r="D370" s="4" t="s">
        <v>567</v>
      </c>
      <c r="E370" s="4">
        <v>11379</v>
      </c>
      <c r="F370" s="4" t="s">
        <v>188</v>
      </c>
      <c r="G370" s="4">
        <v>1</v>
      </c>
      <c r="H370" s="86"/>
      <c r="I370" s="71" t="s">
        <v>2215</v>
      </c>
      <c r="J370" s="72" t="s">
        <v>365</v>
      </c>
      <c r="K370" s="89">
        <v>28</v>
      </c>
      <c r="L370" s="74">
        <v>8</v>
      </c>
      <c r="M370" s="74" t="s">
        <v>837</v>
      </c>
      <c r="N370" s="74"/>
    </row>
    <row r="371" spans="1:14">
      <c r="A371" s="7">
        <v>21</v>
      </c>
      <c r="B371" s="10">
        <v>2</v>
      </c>
      <c r="C371" s="10">
        <v>366</v>
      </c>
      <c r="D371" s="4" t="s">
        <v>15</v>
      </c>
      <c r="E371" s="4">
        <v>19883</v>
      </c>
      <c r="F371" s="4" t="s">
        <v>239</v>
      </c>
      <c r="G371" s="4">
        <v>1</v>
      </c>
      <c r="H371" s="86">
        <v>1</v>
      </c>
      <c r="I371" s="71" t="s">
        <v>2399</v>
      </c>
      <c r="J371" s="72" t="s">
        <v>277</v>
      </c>
      <c r="K371" s="89">
        <v>25</v>
      </c>
      <c r="L371" s="74">
        <v>1</v>
      </c>
      <c r="M371" s="74"/>
      <c r="N371" s="74" t="s">
        <v>837</v>
      </c>
    </row>
    <row r="372" spans="1:14">
      <c r="A372" s="7">
        <v>21</v>
      </c>
      <c r="B372" s="10">
        <v>3</v>
      </c>
      <c r="C372" s="10">
        <v>367</v>
      </c>
      <c r="D372" s="4" t="s">
        <v>598</v>
      </c>
      <c r="E372" s="4">
        <v>27461</v>
      </c>
      <c r="F372" s="4" t="s">
        <v>188</v>
      </c>
      <c r="G372" s="4">
        <v>1</v>
      </c>
      <c r="H372" s="86">
        <v>1</v>
      </c>
      <c r="I372" s="71" t="s">
        <v>1604</v>
      </c>
      <c r="J372" s="72" t="s">
        <v>1605</v>
      </c>
      <c r="K372" s="89">
        <v>33</v>
      </c>
      <c r="L372" s="74">
        <v>8</v>
      </c>
      <c r="M372" s="74" t="s">
        <v>46</v>
      </c>
      <c r="N372" s="74"/>
    </row>
    <row r="373" spans="1:14">
      <c r="A373" s="11">
        <v>21</v>
      </c>
      <c r="B373" s="12">
        <v>4</v>
      </c>
      <c r="C373" s="12">
        <v>368</v>
      </c>
      <c r="D373" s="13" t="s">
        <v>438</v>
      </c>
      <c r="E373" s="13">
        <v>14677</v>
      </c>
      <c r="F373" s="13" t="s">
        <v>438</v>
      </c>
      <c r="G373" s="13">
        <v>1</v>
      </c>
      <c r="H373" s="87">
        <v>1</v>
      </c>
      <c r="I373" s="75" t="s">
        <v>2261</v>
      </c>
      <c r="J373" s="76" t="s">
        <v>887</v>
      </c>
      <c r="K373" s="90">
        <v>26</v>
      </c>
      <c r="L373" s="78">
        <v>1</v>
      </c>
      <c r="M373" s="78"/>
      <c r="N373" s="78" t="s">
        <v>837</v>
      </c>
    </row>
    <row r="374" spans="1:14">
      <c r="A374" s="7">
        <v>22</v>
      </c>
      <c r="B374" s="10">
        <v>1</v>
      </c>
      <c r="C374" s="10">
        <v>369</v>
      </c>
      <c r="D374" s="4" t="s">
        <v>438</v>
      </c>
      <c r="E374" s="4">
        <v>14387</v>
      </c>
      <c r="F374" s="4" t="s">
        <v>213</v>
      </c>
      <c r="G374" s="4">
        <v>1</v>
      </c>
      <c r="H374" s="86">
        <v>1</v>
      </c>
      <c r="I374" s="71" t="s">
        <v>534</v>
      </c>
      <c r="J374" s="72" t="s">
        <v>666</v>
      </c>
      <c r="K374" s="89">
        <v>26</v>
      </c>
      <c r="L374" s="74">
        <v>7</v>
      </c>
      <c r="M374" s="74" t="s">
        <v>837</v>
      </c>
      <c r="N374" s="74"/>
    </row>
    <row r="375" spans="1:14">
      <c r="A375" s="7">
        <v>22</v>
      </c>
      <c r="B375" s="10">
        <v>2</v>
      </c>
      <c r="C375" s="10">
        <v>370</v>
      </c>
      <c r="D375" s="4" t="s">
        <v>598</v>
      </c>
      <c r="E375" s="4">
        <v>15170</v>
      </c>
      <c r="F375" s="4" t="s">
        <v>45</v>
      </c>
      <c r="G375" s="4">
        <v>1</v>
      </c>
      <c r="H375" s="86">
        <v>1</v>
      </c>
      <c r="I375" s="71" t="s">
        <v>1266</v>
      </c>
      <c r="J375" s="72" t="s">
        <v>533</v>
      </c>
      <c r="K375" s="89">
        <v>26</v>
      </c>
      <c r="L375" s="74">
        <v>4</v>
      </c>
      <c r="M375" s="74" t="s">
        <v>46</v>
      </c>
      <c r="N375" s="74"/>
    </row>
    <row r="376" spans="1:14">
      <c r="A376" s="7">
        <v>22</v>
      </c>
      <c r="B376" s="10">
        <v>3</v>
      </c>
      <c r="C376" s="10">
        <v>371</v>
      </c>
      <c r="D376" s="4" t="s">
        <v>15</v>
      </c>
      <c r="E376" s="4">
        <v>13367</v>
      </c>
      <c r="F376" s="4" t="s">
        <v>354</v>
      </c>
      <c r="G376" s="4">
        <v>1</v>
      </c>
      <c r="H376" s="86">
        <v>1</v>
      </c>
      <c r="I376" s="71" t="s">
        <v>751</v>
      </c>
      <c r="J376" s="72" t="s">
        <v>532</v>
      </c>
      <c r="K376" s="89">
        <v>30</v>
      </c>
      <c r="L376" s="74">
        <v>9</v>
      </c>
      <c r="M376" s="74" t="s">
        <v>837</v>
      </c>
      <c r="N376" s="74"/>
    </row>
    <row r="377" spans="1:14">
      <c r="A377" s="11">
        <v>22</v>
      </c>
      <c r="B377" s="12">
        <v>4</v>
      </c>
      <c r="C377" s="12">
        <v>372</v>
      </c>
      <c r="D377" s="13" t="s">
        <v>567</v>
      </c>
      <c r="E377" s="13">
        <v>12361</v>
      </c>
      <c r="F377" s="13" t="s">
        <v>14</v>
      </c>
      <c r="G377" s="13">
        <v>1</v>
      </c>
      <c r="H377" s="87">
        <v>1</v>
      </c>
      <c r="I377" s="75" t="s">
        <v>2222</v>
      </c>
      <c r="J377" s="76" t="s">
        <v>867</v>
      </c>
      <c r="K377" s="90">
        <v>33</v>
      </c>
      <c r="L377" s="78">
        <v>1</v>
      </c>
      <c r="M377" s="78"/>
      <c r="N377" s="78" t="s">
        <v>837</v>
      </c>
    </row>
    <row r="378" spans="1:14">
      <c r="A378" s="7">
        <v>23</v>
      </c>
      <c r="B378" s="10">
        <v>1</v>
      </c>
      <c r="C378" s="10">
        <v>373</v>
      </c>
      <c r="D378" s="4" t="s">
        <v>567</v>
      </c>
      <c r="E378" s="4">
        <v>22487</v>
      </c>
      <c r="F378" s="4" t="s">
        <v>276</v>
      </c>
      <c r="G378" s="4">
        <v>1</v>
      </c>
      <c r="H378" s="86">
        <v>1</v>
      </c>
      <c r="I378" s="71" t="s">
        <v>1849</v>
      </c>
      <c r="J378" s="72" t="s">
        <v>1054</v>
      </c>
      <c r="K378" s="89">
        <v>23</v>
      </c>
      <c r="L378" s="74">
        <v>1</v>
      </c>
      <c r="M378" s="74"/>
      <c r="N378" s="74" t="s">
        <v>837</v>
      </c>
    </row>
    <row r="379" spans="1:14">
      <c r="A379" s="11">
        <v>23</v>
      </c>
      <c r="B379" s="12">
        <v>2</v>
      </c>
      <c r="C379" s="12">
        <v>374</v>
      </c>
      <c r="D379" s="13" t="s">
        <v>15</v>
      </c>
      <c r="E379" s="13">
        <v>20153</v>
      </c>
      <c r="F379" s="13" t="s">
        <v>16</v>
      </c>
      <c r="G379" s="13">
        <v>1</v>
      </c>
      <c r="H379" s="87"/>
      <c r="I379" s="75" t="s">
        <v>211</v>
      </c>
      <c r="J379" s="76" t="s">
        <v>220</v>
      </c>
      <c r="K379" s="90">
        <v>25</v>
      </c>
      <c r="L379" s="78">
        <v>1</v>
      </c>
      <c r="M379" s="78"/>
      <c r="N379" s="78" t="s">
        <v>837</v>
      </c>
    </row>
    <row r="380" spans="1:14">
      <c r="A380" s="7">
        <v>24</v>
      </c>
      <c r="B380" s="10">
        <v>1</v>
      </c>
      <c r="C380" s="10">
        <v>375</v>
      </c>
      <c r="D380" s="4" t="s">
        <v>15</v>
      </c>
      <c r="E380" s="4">
        <v>14151</v>
      </c>
      <c r="F380" s="4" t="s">
        <v>2178</v>
      </c>
      <c r="G380" s="4">
        <v>1</v>
      </c>
      <c r="H380" s="86">
        <v>1</v>
      </c>
      <c r="I380" s="71" t="s">
        <v>1288</v>
      </c>
      <c r="J380" s="72" t="s">
        <v>545</v>
      </c>
      <c r="K380" s="89">
        <v>31</v>
      </c>
      <c r="L380" s="74">
        <v>1</v>
      </c>
      <c r="M380" s="74"/>
      <c r="N380" s="74" t="s">
        <v>837</v>
      </c>
    </row>
    <row r="381" spans="1:14">
      <c r="A381" s="11">
        <v>24</v>
      </c>
      <c r="B381" s="12">
        <v>2</v>
      </c>
      <c r="C381" s="12">
        <v>376</v>
      </c>
      <c r="D381" s="13" t="s">
        <v>567</v>
      </c>
      <c r="E381" s="13">
        <v>19698</v>
      </c>
      <c r="F381" s="13" t="s">
        <v>2170</v>
      </c>
      <c r="G381" s="13">
        <v>1</v>
      </c>
      <c r="H381" s="87"/>
      <c r="I381" s="75" t="s">
        <v>1844</v>
      </c>
      <c r="J381" s="76" t="s">
        <v>1845</v>
      </c>
      <c r="K381" s="90">
        <v>25</v>
      </c>
      <c r="L381" s="78">
        <v>9</v>
      </c>
      <c r="M381" s="78" t="s">
        <v>837</v>
      </c>
      <c r="N381" s="78"/>
    </row>
  </sheetData>
  <pageMargins left="0.7" right="0.7" top="0.75" bottom="0.75" header="0.3" footer="0.3"/>
  <pageSetup scale="86" fitToHeight="15"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8385D-48D1-3343-8000-B05D1E793260}">
  <dimension ref="A1:S397"/>
  <sheetViews>
    <sheetView zoomScaleNormal="100" workbookViewId="0">
      <pane ySplit="1" topLeftCell="A2" activePane="bottomLeft" state="frozen"/>
      <selection pane="bottomLeft" activeCell="H302" sqref="H302"/>
    </sheetView>
  </sheetViews>
  <sheetFormatPr baseColWidth="10" defaultColWidth="10.83203125" defaultRowHeight="15"/>
  <cols>
    <col min="1" max="1" width="8.1640625" style="6" customWidth="1"/>
    <col min="2" max="2" width="5.1640625" style="6" customWidth="1"/>
    <col min="3" max="3" width="6" style="6" customWidth="1"/>
    <col min="4" max="4" width="8.6640625" style="5" customWidth="1"/>
    <col min="5" max="6" width="6.83203125" style="5" customWidth="1"/>
    <col min="7" max="8" width="18.33203125" style="5" customWidth="1"/>
    <col min="9" max="11" width="5.83203125" style="3" customWidth="1"/>
    <col min="12" max="12" width="28" style="18" customWidth="1"/>
    <col min="13" max="13" width="5.33203125" style="53" customWidth="1"/>
    <col min="14" max="14" width="4.33203125" style="5" customWidth="1"/>
    <col min="15" max="15" width="4" style="5" customWidth="1"/>
    <col min="16" max="16384" width="10.83203125" style="3"/>
  </cols>
  <sheetData>
    <row r="1" spans="1:19" s="93" customFormat="1" ht="35" customHeight="1" thickTop="1">
      <c r="A1" s="97" t="s">
        <v>1356</v>
      </c>
      <c r="B1" s="97" t="s">
        <v>1355</v>
      </c>
      <c r="C1" s="97" t="s">
        <v>1357</v>
      </c>
      <c r="D1" s="103" t="s">
        <v>2034</v>
      </c>
      <c r="E1" s="104" t="s">
        <v>1961</v>
      </c>
      <c r="F1" s="104" t="s">
        <v>1960</v>
      </c>
      <c r="G1" s="105" t="s">
        <v>92</v>
      </c>
      <c r="H1" s="105" t="s">
        <v>93</v>
      </c>
      <c r="I1" s="106" t="s">
        <v>228</v>
      </c>
      <c r="J1" s="106" t="s">
        <v>94</v>
      </c>
      <c r="K1" s="106" t="s">
        <v>836</v>
      </c>
      <c r="P1" s="94"/>
      <c r="Q1" s="95"/>
      <c r="R1" s="96"/>
      <c r="S1" s="96"/>
    </row>
    <row r="2" spans="1:19">
      <c r="A2" s="7">
        <v>1</v>
      </c>
      <c r="B2" s="10">
        <v>1</v>
      </c>
      <c r="C2" s="10">
        <v>1</v>
      </c>
      <c r="D2" s="101" t="s">
        <v>29</v>
      </c>
      <c r="E2" s="107" t="s">
        <v>16</v>
      </c>
      <c r="F2" s="107" t="s">
        <v>16</v>
      </c>
      <c r="G2" s="109" t="s">
        <v>308</v>
      </c>
      <c r="H2" s="110" t="s">
        <v>842</v>
      </c>
      <c r="I2" s="111">
        <v>24</v>
      </c>
      <c r="J2" s="108">
        <v>6</v>
      </c>
      <c r="K2" s="108" t="s">
        <v>837</v>
      </c>
    </row>
    <row r="3" spans="1:19">
      <c r="A3" s="7">
        <v>1</v>
      </c>
      <c r="B3" s="10">
        <v>2</v>
      </c>
      <c r="C3" s="10">
        <f>C2+1</f>
        <v>2</v>
      </c>
      <c r="D3" s="101" t="s">
        <v>563</v>
      </c>
      <c r="E3" s="112" t="s">
        <v>555</v>
      </c>
      <c r="F3" s="112" t="s">
        <v>555</v>
      </c>
      <c r="G3" s="113" t="s">
        <v>117</v>
      </c>
      <c r="H3" s="113" t="s">
        <v>557</v>
      </c>
      <c r="I3" s="108">
        <v>23</v>
      </c>
      <c r="J3" s="114">
        <v>1</v>
      </c>
      <c r="K3" s="114" t="s">
        <v>837</v>
      </c>
    </row>
    <row r="4" spans="1:19">
      <c r="A4" s="7">
        <v>1</v>
      </c>
      <c r="B4" s="10">
        <v>3</v>
      </c>
      <c r="C4" s="10">
        <f t="shared" ref="C4:C67" si="0">C3+1</f>
        <v>3</v>
      </c>
      <c r="D4" s="101" t="s">
        <v>438</v>
      </c>
      <c r="E4" s="112" t="s">
        <v>47</v>
      </c>
      <c r="F4" s="112" t="s">
        <v>47</v>
      </c>
      <c r="G4" s="113" t="s">
        <v>1899</v>
      </c>
      <c r="H4" s="113" t="s">
        <v>1778</v>
      </c>
      <c r="I4" s="108">
        <v>24</v>
      </c>
      <c r="J4" s="114">
        <v>1</v>
      </c>
      <c r="K4" s="114" t="s">
        <v>837</v>
      </c>
    </row>
    <row r="5" spans="1:19">
      <c r="A5" s="7">
        <v>1</v>
      </c>
      <c r="B5" s="10">
        <v>4</v>
      </c>
      <c r="C5" s="10">
        <f t="shared" si="0"/>
        <v>4</v>
      </c>
      <c r="D5" s="101" t="s">
        <v>129</v>
      </c>
      <c r="E5" s="112" t="s">
        <v>164</v>
      </c>
      <c r="F5" s="112" t="s">
        <v>164</v>
      </c>
      <c r="G5" s="113" t="s">
        <v>221</v>
      </c>
      <c r="H5" s="113" t="s">
        <v>589</v>
      </c>
      <c r="I5" s="108">
        <v>23</v>
      </c>
      <c r="J5" s="114">
        <v>8</v>
      </c>
      <c r="K5" s="114" t="s">
        <v>837</v>
      </c>
    </row>
    <row r="6" spans="1:19">
      <c r="A6" s="7">
        <v>1</v>
      </c>
      <c r="B6" s="10">
        <v>5</v>
      </c>
      <c r="C6" s="10">
        <f t="shared" si="0"/>
        <v>5</v>
      </c>
      <c r="D6" s="101" t="s">
        <v>239</v>
      </c>
      <c r="E6" s="112" t="s">
        <v>438</v>
      </c>
      <c r="F6" s="112" t="s">
        <v>438</v>
      </c>
      <c r="G6" s="113" t="s">
        <v>1733</v>
      </c>
      <c r="H6" s="113" t="s">
        <v>1734</v>
      </c>
      <c r="I6" s="108">
        <v>24</v>
      </c>
      <c r="J6" s="114">
        <v>5</v>
      </c>
      <c r="K6" s="114" t="s">
        <v>837</v>
      </c>
    </row>
    <row r="7" spans="1:19">
      <c r="A7" s="7">
        <v>1</v>
      </c>
      <c r="B7" s="10">
        <v>6</v>
      </c>
      <c r="C7" s="10">
        <f t="shared" si="0"/>
        <v>6</v>
      </c>
      <c r="D7" s="101" t="s">
        <v>470</v>
      </c>
      <c r="E7" s="112" t="s">
        <v>13</v>
      </c>
      <c r="F7" s="112" t="s">
        <v>13</v>
      </c>
      <c r="G7" s="113" t="s">
        <v>1631</v>
      </c>
      <c r="H7" s="113" t="s">
        <v>904</v>
      </c>
      <c r="I7" s="108">
        <v>24</v>
      </c>
      <c r="J7" s="114">
        <v>5</v>
      </c>
      <c r="K7" s="114" t="s">
        <v>837</v>
      </c>
    </row>
    <row r="8" spans="1:19">
      <c r="A8" s="7">
        <v>1</v>
      </c>
      <c r="B8" s="10">
        <v>7</v>
      </c>
      <c r="C8" s="10">
        <f t="shared" si="0"/>
        <v>7</v>
      </c>
      <c r="D8" s="101" t="s">
        <v>480</v>
      </c>
      <c r="E8" s="115" t="s">
        <v>686</v>
      </c>
      <c r="F8" s="115" t="s">
        <v>686</v>
      </c>
      <c r="G8" s="117" t="s">
        <v>615</v>
      </c>
      <c r="H8" s="117" t="s">
        <v>1887</v>
      </c>
      <c r="I8" s="116">
        <v>22</v>
      </c>
      <c r="J8" s="118">
        <v>1</v>
      </c>
      <c r="K8" s="118" t="s">
        <v>837</v>
      </c>
    </row>
    <row r="9" spans="1:19">
      <c r="A9" s="7">
        <v>1</v>
      </c>
      <c r="B9" s="10">
        <v>8</v>
      </c>
      <c r="C9" s="10">
        <f t="shared" si="0"/>
        <v>8</v>
      </c>
      <c r="D9" s="101" t="s">
        <v>18</v>
      </c>
      <c r="E9" s="112" t="s">
        <v>614</v>
      </c>
      <c r="F9" s="112" t="s">
        <v>614</v>
      </c>
      <c r="G9" s="113" t="s">
        <v>1801</v>
      </c>
      <c r="H9" s="113" t="s">
        <v>521</v>
      </c>
      <c r="I9" s="108">
        <v>27</v>
      </c>
      <c r="J9" s="114">
        <v>1</v>
      </c>
      <c r="K9" s="114" t="s">
        <v>837</v>
      </c>
    </row>
    <row r="10" spans="1:19">
      <c r="A10" s="7">
        <v>1</v>
      </c>
      <c r="B10" s="10">
        <v>9</v>
      </c>
      <c r="C10" s="10">
        <f t="shared" si="0"/>
        <v>9</v>
      </c>
      <c r="D10" s="101" t="s">
        <v>555</v>
      </c>
      <c r="E10" s="112" t="s">
        <v>47</v>
      </c>
      <c r="F10" s="112" t="s">
        <v>47</v>
      </c>
      <c r="G10" s="113" t="s">
        <v>525</v>
      </c>
      <c r="H10" s="113" t="s">
        <v>1859</v>
      </c>
      <c r="I10" s="108">
        <v>31</v>
      </c>
      <c r="J10" s="114">
        <v>2</v>
      </c>
      <c r="K10" s="114" t="s">
        <v>837</v>
      </c>
    </row>
    <row r="11" spans="1:19">
      <c r="A11" s="7">
        <v>1</v>
      </c>
      <c r="B11" s="10">
        <v>10</v>
      </c>
      <c r="C11" s="10">
        <f t="shared" si="0"/>
        <v>10</v>
      </c>
      <c r="D11" s="101" t="s">
        <v>164</v>
      </c>
      <c r="E11" s="112" t="s">
        <v>481</v>
      </c>
      <c r="F11" s="112" t="s">
        <v>481</v>
      </c>
      <c r="G11" s="113" t="s">
        <v>1675</v>
      </c>
      <c r="H11" s="113" t="s">
        <v>247</v>
      </c>
      <c r="I11" s="108">
        <v>27</v>
      </c>
      <c r="J11" s="114">
        <v>4</v>
      </c>
      <c r="K11" s="114" t="s">
        <v>46</v>
      </c>
    </row>
    <row r="12" spans="1:19">
      <c r="A12" s="7">
        <v>1</v>
      </c>
      <c r="B12" s="10">
        <v>11</v>
      </c>
      <c r="C12" s="10">
        <f t="shared" si="0"/>
        <v>11</v>
      </c>
      <c r="D12" s="101" t="s">
        <v>14</v>
      </c>
      <c r="E12" s="107" t="s">
        <v>18</v>
      </c>
      <c r="F12" s="107" t="s">
        <v>18</v>
      </c>
      <c r="G12" s="109" t="s">
        <v>1268</v>
      </c>
      <c r="H12" s="110" t="s">
        <v>269</v>
      </c>
      <c r="I12" s="111">
        <v>27</v>
      </c>
      <c r="J12" s="108">
        <v>3</v>
      </c>
      <c r="K12" s="108" t="s">
        <v>46</v>
      </c>
    </row>
    <row r="13" spans="1:19">
      <c r="A13" s="7">
        <v>1</v>
      </c>
      <c r="B13" s="10">
        <v>12</v>
      </c>
      <c r="C13" s="10">
        <f t="shared" si="0"/>
        <v>12</v>
      </c>
      <c r="D13" s="101" t="s">
        <v>17</v>
      </c>
      <c r="E13" s="112" t="s">
        <v>300</v>
      </c>
      <c r="F13" s="112" t="s">
        <v>300</v>
      </c>
      <c r="G13" s="113" t="s">
        <v>1615</v>
      </c>
      <c r="H13" s="113" t="s">
        <v>157</v>
      </c>
      <c r="I13" s="108">
        <v>26</v>
      </c>
      <c r="J13" s="114">
        <v>7</v>
      </c>
      <c r="K13" s="114" t="s">
        <v>837</v>
      </c>
    </row>
    <row r="14" spans="1:19">
      <c r="A14" s="7">
        <v>1</v>
      </c>
      <c r="B14" s="10">
        <v>13</v>
      </c>
      <c r="C14" s="10">
        <f t="shared" si="0"/>
        <v>13</v>
      </c>
      <c r="D14" s="101" t="s">
        <v>345</v>
      </c>
      <c r="E14" s="112" t="s">
        <v>345</v>
      </c>
      <c r="F14" s="112" t="s">
        <v>345</v>
      </c>
      <c r="G14" s="113" t="s">
        <v>680</v>
      </c>
      <c r="H14" s="113" t="s">
        <v>617</v>
      </c>
      <c r="I14" s="108">
        <v>25</v>
      </c>
      <c r="J14" s="114">
        <v>1</v>
      </c>
      <c r="K14" s="114" t="s">
        <v>46</v>
      </c>
    </row>
    <row r="15" spans="1:19">
      <c r="A15" s="7">
        <v>1</v>
      </c>
      <c r="B15" s="10">
        <v>14</v>
      </c>
      <c r="C15" s="10">
        <f t="shared" si="0"/>
        <v>14</v>
      </c>
      <c r="D15" s="101" t="s">
        <v>567</v>
      </c>
      <c r="E15" s="107" t="s">
        <v>481</v>
      </c>
      <c r="F15" s="107" t="s">
        <v>481</v>
      </c>
      <c r="G15" s="109" t="s">
        <v>50</v>
      </c>
      <c r="H15" s="110" t="s">
        <v>572</v>
      </c>
      <c r="I15" s="111">
        <v>31</v>
      </c>
      <c r="J15" s="108">
        <v>3</v>
      </c>
      <c r="K15" s="108" t="s">
        <v>46</v>
      </c>
    </row>
    <row r="16" spans="1:19">
      <c r="A16" s="7">
        <v>1</v>
      </c>
      <c r="B16" s="10">
        <v>15</v>
      </c>
      <c r="C16" s="10">
        <f t="shared" si="0"/>
        <v>15</v>
      </c>
      <c r="D16" s="101" t="s">
        <v>15</v>
      </c>
      <c r="E16" s="112" t="s">
        <v>614</v>
      </c>
      <c r="F16" s="112" t="s">
        <v>614</v>
      </c>
      <c r="G16" s="113" t="s">
        <v>131</v>
      </c>
      <c r="H16" s="113" t="s">
        <v>1750</v>
      </c>
      <c r="I16" s="108">
        <v>24</v>
      </c>
      <c r="J16" s="114">
        <v>1</v>
      </c>
      <c r="K16" s="114" t="s">
        <v>837</v>
      </c>
    </row>
    <row r="17" spans="1:11">
      <c r="A17" s="7">
        <v>1</v>
      </c>
      <c r="B17" s="10">
        <v>16</v>
      </c>
      <c r="C17" s="10">
        <f t="shared" si="0"/>
        <v>16</v>
      </c>
      <c r="D17" s="101" t="s">
        <v>16</v>
      </c>
      <c r="E17" s="112" t="s">
        <v>17</v>
      </c>
      <c r="F17" s="112" t="s">
        <v>17</v>
      </c>
      <c r="G17" s="113" t="s">
        <v>1827</v>
      </c>
      <c r="H17" s="113" t="s">
        <v>549</v>
      </c>
      <c r="I17" s="108">
        <v>24</v>
      </c>
      <c r="J17" s="114">
        <v>7</v>
      </c>
      <c r="K17" s="114" t="s">
        <v>837</v>
      </c>
    </row>
    <row r="18" spans="1:11">
      <c r="A18" s="7">
        <v>1</v>
      </c>
      <c r="B18" s="10">
        <v>17</v>
      </c>
      <c r="C18" s="10">
        <f t="shared" si="0"/>
        <v>17</v>
      </c>
      <c r="D18" s="101" t="s">
        <v>13</v>
      </c>
      <c r="E18" s="112" t="s">
        <v>213</v>
      </c>
      <c r="F18" s="112" t="s">
        <v>345</v>
      </c>
      <c r="G18" s="113" t="s">
        <v>1714</v>
      </c>
      <c r="H18" s="113" t="s">
        <v>621</v>
      </c>
      <c r="I18" s="108">
        <v>22</v>
      </c>
      <c r="J18" s="114">
        <v>6</v>
      </c>
      <c r="K18" s="114" t="s">
        <v>46</v>
      </c>
    </row>
    <row r="19" spans="1:11">
      <c r="A19" s="7">
        <v>1</v>
      </c>
      <c r="B19" s="10">
        <v>18</v>
      </c>
      <c r="C19" s="10">
        <f t="shared" si="0"/>
        <v>18</v>
      </c>
      <c r="D19" s="101" t="s">
        <v>276</v>
      </c>
      <c r="E19" s="112" t="s">
        <v>276</v>
      </c>
      <c r="F19" s="112" t="s">
        <v>276</v>
      </c>
      <c r="G19" s="113" t="s">
        <v>1653</v>
      </c>
      <c r="H19" s="113" t="s">
        <v>409</v>
      </c>
      <c r="I19" s="108">
        <v>22</v>
      </c>
      <c r="J19" s="114">
        <v>8</v>
      </c>
      <c r="K19" s="114" t="s">
        <v>838</v>
      </c>
    </row>
    <row r="20" spans="1:11">
      <c r="A20" s="7">
        <v>1</v>
      </c>
      <c r="B20" s="10">
        <v>19</v>
      </c>
      <c r="C20" s="10">
        <f t="shared" si="0"/>
        <v>19</v>
      </c>
      <c r="D20" s="101" t="s">
        <v>354</v>
      </c>
      <c r="E20" s="107" t="s">
        <v>17</v>
      </c>
      <c r="F20" s="107" t="s">
        <v>17</v>
      </c>
      <c r="G20" s="109" t="s">
        <v>1173</v>
      </c>
      <c r="H20" s="110" t="s">
        <v>1174</v>
      </c>
      <c r="I20" s="111">
        <v>26</v>
      </c>
      <c r="J20" s="108">
        <v>8</v>
      </c>
      <c r="K20" s="108" t="s">
        <v>838</v>
      </c>
    </row>
    <row r="21" spans="1:11">
      <c r="A21" s="11">
        <v>1</v>
      </c>
      <c r="B21" s="12">
        <v>20</v>
      </c>
      <c r="C21" s="12">
        <f t="shared" si="0"/>
        <v>20</v>
      </c>
      <c r="D21" s="102" t="s">
        <v>609</v>
      </c>
      <c r="E21" s="119" t="s">
        <v>470</v>
      </c>
      <c r="F21" s="119" t="s">
        <v>470</v>
      </c>
      <c r="G21" s="121" t="s">
        <v>1856</v>
      </c>
      <c r="H21" s="121" t="s">
        <v>552</v>
      </c>
      <c r="I21" s="120">
        <v>24</v>
      </c>
      <c r="J21" s="122">
        <v>1</v>
      </c>
      <c r="K21" s="122" t="s">
        <v>837</v>
      </c>
    </row>
    <row r="22" spans="1:11">
      <c r="A22" s="7">
        <v>2</v>
      </c>
      <c r="B22" s="10">
        <v>1</v>
      </c>
      <c r="C22" s="10">
        <f t="shared" si="0"/>
        <v>21</v>
      </c>
      <c r="D22" s="101" t="s">
        <v>29</v>
      </c>
      <c r="E22" s="112" t="s">
        <v>239</v>
      </c>
      <c r="F22" s="112" t="s">
        <v>239</v>
      </c>
      <c r="G22" s="113" t="s">
        <v>1822</v>
      </c>
      <c r="H22" s="113" t="s">
        <v>209</v>
      </c>
      <c r="I22" s="108">
        <v>24</v>
      </c>
      <c r="J22" s="114">
        <v>1</v>
      </c>
      <c r="K22" s="114" t="s">
        <v>837</v>
      </c>
    </row>
    <row r="23" spans="1:11">
      <c r="A23" s="7">
        <v>2</v>
      </c>
      <c r="B23" s="10">
        <v>2</v>
      </c>
      <c r="C23" s="10">
        <f t="shared" si="0"/>
        <v>22</v>
      </c>
      <c r="D23" s="101" t="s">
        <v>563</v>
      </c>
      <c r="E23" s="112" t="s">
        <v>164</v>
      </c>
      <c r="F23" s="112" t="s">
        <v>164</v>
      </c>
      <c r="G23" s="113" t="s">
        <v>1791</v>
      </c>
      <c r="H23" s="113" t="s">
        <v>220</v>
      </c>
      <c r="I23" s="108">
        <v>24</v>
      </c>
      <c r="J23" s="114">
        <v>4</v>
      </c>
      <c r="K23" s="114" t="s">
        <v>837</v>
      </c>
    </row>
    <row r="24" spans="1:11">
      <c r="A24" s="7">
        <v>2</v>
      </c>
      <c r="B24" s="10">
        <v>3</v>
      </c>
      <c r="C24" s="10">
        <f t="shared" si="0"/>
        <v>23</v>
      </c>
      <c r="D24" s="101" t="s">
        <v>438</v>
      </c>
      <c r="E24" s="112" t="s">
        <v>213</v>
      </c>
      <c r="F24" s="112" t="s">
        <v>213</v>
      </c>
      <c r="G24" s="113" t="s">
        <v>1803</v>
      </c>
      <c r="H24" s="113" t="s">
        <v>1804</v>
      </c>
      <c r="I24" s="108">
        <v>23</v>
      </c>
      <c r="J24" s="114">
        <v>1</v>
      </c>
      <c r="K24" s="114" t="s">
        <v>837</v>
      </c>
    </row>
    <row r="25" spans="1:11">
      <c r="A25" s="7">
        <v>2</v>
      </c>
      <c r="B25" s="10">
        <v>4</v>
      </c>
      <c r="C25" s="10">
        <f t="shared" si="0"/>
        <v>24</v>
      </c>
      <c r="D25" s="101" t="s">
        <v>129</v>
      </c>
      <c r="E25" s="112" t="s">
        <v>609</v>
      </c>
      <c r="F25" s="112" t="s">
        <v>609</v>
      </c>
      <c r="G25" s="113" t="s">
        <v>1678</v>
      </c>
      <c r="H25" s="113" t="s">
        <v>137</v>
      </c>
      <c r="I25" s="108">
        <v>26</v>
      </c>
      <c r="J25" s="114">
        <v>3</v>
      </c>
      <c r="K25" s="114" t="s">
        <v>837</v>
      </c>
    </row>
    <row r="26" spans="1:11">
      <c r="A26" s="7">
        <v>2</v>
      </c>
      <c r="B26" s="10">
        <v>5</v>
      </c>
      <c r="C26" s="10">
        <f t="shared" si="0"/>
        <v>25</v>
      </c>
      <c r="D26" s="101" t="s">
        <v>239</v>
      </c>
      <c r="E26" s="112" t="s">
        <v>18</v>
      </c>
      <c r="F26" s="112" t="s">
        <v>18</v>
      </c>
      <c r="G26" s="113" t="s">
        <v>1600</v>
      </c>
      <c r="H26" s="113" t="s">
        <v>1601</v>
      </c>
      <c r="I26" s="108">
        <v>22</v>
      </c>
      <c r="J26" s="114">
        <v>9</v>
      </c>
      <c r="K26" s="114" t="s">
        <v>837</v>
      </c>
    </row>
    <row r="27" spans="1:11">
      <c r="A27" s="7">
        <v>2</v>
      </c>
      <c r="B27" s="10">
        <v>6</v>
      </c>
      <c r="C27" s="10">
        <f t="shared" si="0"/>
        <v>26</v>
      </c>
      <c r="D27" s="101" t="s">
        <v>470</v>
      </c>
      <c r="E27" s="112" t="s">
        <v>213</v>
      </c>
      <c r="F27" s="112" t="s">
        <v>213</v>
      </c>
      <c r="G27" s="113" t="s">
        <v>1760</v>
      </c>
      <c r="H27" s="113" t="s">
        <v>138</v>
      </c>
      <c r="I27" s="108">
        <v>25</v>
      </c>
      <c r="J27" s="114">
        <v>1</v>
      </c>
      <c r="K27" s="114" t="s">
        <v>837</v>
      </c>
    </row>
    <row r="28" spans="1:11">
      <c r="A28" s="7">
        <v>2</v>
      </c>
      <c r="B28" s="10">
        <v>7</v>
      </c>
      <c r="C28" s="10">
        <f t="shared" si="0"/>
        <v>27</v>
      </c>
      <c r="D28" s="101" t="s">
        <v>480</v>
      </c>
      <c r="E28" s="107" t="s">
        <v>18</v>
      </c>
      <c r="F28" s="107" t="s">
        <v>18</v>
      </c>
      <c r="G28" s="109" t="s">
        <v>1024</v>
      </c>
      <c r="H28" s="110" t="s">
        <v>546</v>
      </c>
      <c r="I28" s="111">
        <v>29</v>
      </c>
      <c r="J28" s="108">
        <v>1</v>
      </c>
      <c r="K28" s="108" t="s">
        <v>837</v>
      </c>
    </row>
    <row r="29" spans="1:11">
      <c r="A29" s="7">
        <v>2</v>
      </c>
      <c r="B29" s="10">
        <v>8</v>
      </c>
      <c r="C29" s="10">
        <f t="shared" si="0"/>
        <v>28</v>
      </c>
      <c r="D29" s="101" t="s">
        <v>18</v>
      </c>
      <c r="E29" s="107" t="s">
        <v>555</v>
      </c>
      <c r="F29" s="107" t="s">
        <v>555</v>
      </c>
      <c r="G29" s="109" t="s">
        <v>805</v>
      </c>
      <c r="H29" s="110" t="s">
        <v>595</v>
      </c>
      <c r="I29" s="111">
        <v>24</v>
      </c>
      <c r="J29" s="108">
        <v>5</v>
      </c>
      <c r="K29" s="108" t="s">
        <v>837</v>
      </c>
    </row>
    <row r="30" spans="1:11">
      <c r="A30" s="7">
        <v>2</v>
      </c>
      <c r="B30" s="10">
        <v>9</v>
      </c>
      <c r="C30" s="10">
        <f t="shared" si="0"/>
        <v>29</v>
      </c>
      <c r="D30" s="101" t="s">
        <v>555</v>
      </c>
      <c r="E30" s="112" t="s">
        <v>188</v>
      </c>
      <c r="F30" s="112" t="s">
        <v>188</v>
      </c>
      <c r="G30" s="113" t="s">
        <v>1610</v>
      </c>
      <c r="H30" s="113" t="s">
        <v>1611</v>
      </c>
      <c r="I30" s="108">
        <v>27</v>
      </c>
      <c r="J30" s="114">
        <v>1</v>
      </c>
      <c r="K30" s="114" t="s">
        <v>837</v>
      </c>
    </row>
    <row r="31" spans="1:11">
      <c r="A31" s="7">
        <v>2</v>
      </c>
      <c r="B31" s="10">
        <v>10</v>
      </c>
      <c r="C31" s="10">
        <f t="shared" si="0"/>
        <v>30</v>
      </c>
      <c r="D31" s="101" t="s">
        <v>164</v>
      </c>
      <c r="E31" s="112" t="s">
        <v>164</v>
      </c>
      <c r="F31" s="112" t="s">
        <v>164</v>
      </c>
      <c r="G31" s="113" t="s">
        <v>1703</v>
      </c>
      <c r="H31" s="113" t="s">
        <v>531</v>
      </c>
      <c r="I31" s="108">
        <v>26</v>
      </c>
      <c r="J31" s="114">
        <v>1</v>
      </c>
      <c r="K31" s="114" t="s">
        <v>837</v>
      </c>
    </row>
    <row r="32" spans="1:11">
      <c r="A32" s="7">
        <v>2</v>
      </c>
      <c r="B32" s="10">
        <v>11</v>
      </c>
      <c r="C32" s="10">
        <f t="shared" si="0"/>
        <v>31</v>
      </c>
      <c r="D32" s="101" t="s">
        <v>14</v>
      </c>
      <c r="E32" s="112" t="s">
        <v>239</v>
      </c>
      <c r="F32" s="112" t="s">
        <v>239</v>
      </c>
      <c r="G32" s="113" t="s">
        <v>1900</v>
      </c>
      <c r="H32" s="113" t="s">
        <v>1901</v>
      </c>
      <c r="I32" s="108">
        <v>24</v>
      </c>
      <c r="J32" s="114">
        <v>1</v>
      </c>
      <c r="K32" s="114" t="s">
        <v>46</v>
      </c>
    </row>
    <row r="33" spans="1:11">
      <c r="A33" s="7">
        <v>2</v>
      </c>
      <c r="B33" s="10">
        <v>12</v>
      </c>
      <c r="C33" s="10">
        <f t="shared" si="0"/>
        <v>32</v>
      </c>
      <c r="D33" s="101" t="s">
        <v>17</v>
      </c>
      <c r="E33" s="112" t="s">
        <v>276</v>
      </c>
      <c r="F33" s="112" t="s">
        <v>276</v>
      </c>
      <c r="G33" s="113" t="s">
        <v>193</v>
      </c>
      <c r="H33" s="113" t="s">
        <v>277</v>
      </c>
      <c r="I33" s="108">
        <v>26</v>
      </c>
      <c r="J33" s="114">
        <v>1</v>
      </c>
      <c r="K33" s="114" t="s">
        <v>837</v>
      </c>
    </row>
    <row r="34" spans="1:11">
      <c r="A34" s="7">
        <v>2</v>
      </c>
      <c r="B34" s="10">
        <v>13</v>
      </c>
      <c r="C34" s="10">
        <f t="shared" si="0"/>
        <v>33</v>
      </c>
      <c r="D34" s="101" t="s">
        <v>345</v>
      </c>
      <c r="E34" s="112" t="s">
        <v>276</v>
      </c>
      <c r="F34" s="112" t="s">
        <v>276</v>
      </c>
      <c r="G34" s="113" t="s">
        <v>1766</v>
      </c>
      <c r="H34" s="113" t="s">
        <v>1767</v>
      </c>
      <c r="I34" s="108">
        <v>32</v>
      </c>
      <c r="J34" s="114">
        <v>1</v>
      </c>
      <c r="K34" s="114" t="s">
        <v>46</v>
      </c>
    </row>
    <row r="35" spans="1:11">
      <c r="A35" s="7">
        <v>2</v>
      </c>
      <c r="B35" s="10">
        <v>14</v>
      </c>
      <c r="C35" s="10">
        <f t="shared" si="0"/>
        <v>34</v>
      </c>
      <c r="D35" s="101" t="s">
        <v>567</v>
      </c>
      <c r="E35" s="112" t="s">
        <v>15</v>
      </c>
      <c r="F35" s="112" t="s">
        <v>15</v>
      </c>
      <c r="G35" s="113" t="s">
        <v>586</v>
      </c>
      <c r="H35" s="113" t="s">
        <v>177</v>
      </c>
      <c r="I35" s="108">
        <v>25</v>
      </c>
      <c r="J35" s="114">
        <v>1</v>
      </c>
      <c r="K35" s="114" t="s">
        <v>46</v>
      </c>
    </row>
    <row r="36" spans="1:11">
      <c r="A36" s="7">
        <v>2</v>
      </c>
      <c r="B36" s="10">
        <v>15</v>
      </c>
      <c r="C36" s="10">
        <f t="shared" si="0"/>
        <v>35</v>
      </c>
      <c r="D36" s="101" t="s">
        <v>15</v>
      </c>
      <c r="E36" s="112" t="s">
        <v>345</v>
      </c>
      <c r="F36" s="112" t="s">
        <v>470</v>
      </c>
      <c r="G36" s="113" t="s">
        <v>206</v>
      </c>
      <c r="H36" s="113" t="s">
        <v>1936</v>
      </c>
      <c r="I36" s="108">
        <v>28</v>
      </c>
      <c r="J36" s="114">
        <v>1</v>
      </c>
      <c r="K36" s="114" t="s">
        <v>837</v>
      </c>
    </row>
    <row r="37" spans="1:11">
      <c r="A37" s="7">
        <v>2</v>
      </c>
      <c r="B37" s="10">
        <v>16</v>
      </c>
      <c r="C37" s="10">
        <f t="shared" si="0"/>
        <v>36</v>
      </c>
      <c r="D37" s="101" t="s">
        <v>16</v>
      </c>
      <c r="E37" s="112" t="s">
        <v>14</v>
      </c>
      <c r="F37" s="112" t="s">
        <v>164</v>
      </c>
      <c r="G37" s="113" t="s">
        <v>1688</v>
      </c>
      <c r="H37" s="113" t="s">
        <v>1689</v>
      </c>
      <c r="I37" s="108">
        <v>26</v>
      </c>
      <c r="J37" s="114">
        <v>1</v>
      </c>
      <c r="K37" s="114" t="s">
        <v>837</v>
      </c>
    </row>
    <row r="38" spans="1:11">
      <c r="A38" s="7">
        <v>2</v>
      </c>
      <c r="B38" s="10">
        <v>17</v>
      </c>
      <c r="C38" s="10">
        <f t="shared" si="0"/>
        <v>37</v>
      </c>
      <c r="D38" s="101" t="s">
        <v>13</v>
      </c>
      <c r="E38" s="107" t="s">
        <v>13</v>
      </c>
      <c r="F38" s="107" t="s">
        <v>13</v>
      </c>
      <c r="G38" s="109" t="s">
        <v>973</v>
      </c>
      <c r="H38" s="110" t="s">
        <v>136</v>
      </c>
      <c r="I38" s="111">
        <v>29</v>
      </c>
      <c r="J38" s="108">
        <v>2</v>
      </c>
      <c r="K38" s="108" t="s">
        <v>838</v>
      </c>
    </row>
    <row r="39" spans="1:11">
      <c r="A39" s="7">
        <v>2</v>
      </c>
      <c r="B39" s="10">
        <v>18</v>
      </c>
      <c r="C39" s="10">
        <f t="shared" si="0"/>
        <v>38</v>
      </c>
      <c r="D39" s="101" t="s">
        <v>276</v>
      </c>
      <c r="E39" s="112" t="s">
        <v>300</v>
      </c>
      <c r="F39" s="112" t="s">
        <v>481</v>
      </c>
      <c r="G39" s="113" t="s">
        <v>1853</v>
      </c>
      <c r="H39" s="113" t="s">
        <v>589</v>
      </c>
      <c r="I39" s="108">
        <v>21</v>
      </c>
      <c r="J39" s="114">
        <v>1</v>
      </c>
      <c r="K39" s="114" t="s">
        <v>837</v>
      </c>
    </row>
    <row r="40" spans="1:11">
      <c r="A40" s="7">
        <v>2</v>
      </c>
      <c r="B40" s="10">
        <v>19</v>
      </c>
      <c r="C40" s="10">
        <f t="shared" si="0"/>
        <v>39</v>
      </c>
      <c r="D40" s="101" t="s">
        <v>354</v>
      </c>
      <c r="E40" s="107" t="s">
        <v>17</v>
      </c>
      <c r="F40" s="107" t="s">
        <v>17</v>
      </c>
      <c r="G40" s="109" t="s">
        <v>1029</v>
      </c>
      <c r="H40" s="110" t="s">
        <v>210</v>
      </c>
      <c r="I40" s="111">
        <v>28</v>
      </c>
      <c r="J40" s="108">
        <v>6</v>
      </c>
      <c r="K40" s="108" t="s">
        <v>837</v>
      </c>
    </row>
    <row r="41" spans="1:11">
      <c r="A41" s="11">
        <v>2</v>
      </c>
      <c r="B41" s="12">
        <v>20</v>
      </c>
      <c r="C41" s="12">
        <f t="shared" si="0"/>
        <v>40</v>
      </c>
      <c r="D41" s="102" t="s">
        <v>609</v>
      </c>
      <c r="E41" s="119" t="s">
        <v>480</v>
      </c>
      <c r="F41" s="119" t="s">
        <v>480</v>
      </c>
      <c r="G41" s="121" t="s">
        <v>1620</v>
      </c>
      <c r="H41" s="121" t="s">
        <v>554</v>
      </c>
      <c r="I41" s="120">
        <v>24</v>
      </c>
      <c r="J41" s="122">
        <v>2</v>
      </c>
      <c r="K41" s="122" t="s">
        <v>837</v>
      </c>
    </row>
    <row r="42" spans="1:11">
      <c r="A42" s="99" t="s">
        <v>2043</v>
      </c>
      <c r="B42" s="100">
        <v>1</v>
      </c>
      <c r="C42" s="100">
        <f t="shared" si="0"/>
        <v>41</v>
      </c>
      <c r="D42" s="101" t="s">
        <v>29</v>
      </c>
      <c r="E42" s="112" t="s">
        <v>1121</v>
      </c>
      <c r="F42" s="112" t="s">
        <v>1121</v>
      </c>
      <c r="G42" s="113" t="s">
        <v>1931</v>
      </c>
      <c r="H42" s="113" t="s">
        <v>1752</v>
      </c>
      <c r="I42" s="108">
        <v>24</v>
      </c>
      <c r="J42" s="114">
        <v>8</v>
      </c>
      <c r="K42" s="114" t="s">
        <v>46</v>
      </c>
    </row>
    <row r="43" spans="1:11">
      <c r="A43" s="11" t="s">
        <v>2043</v>
      </c>
      <c r="B43" s="12">
        <v>2</v>
      </c>
      <c r="C43" s="12">
        <f t="shared" si="0"/>
        <v>42</v>
      </c>
      <c r="D43" s="102" t="s">
        <v>354</v>
      </c>
      <c r="E43" s="119" t="s">
        <v>164</v>
      </c>
      <c r="F43" s="119" t="s">
        <v>164</v>
      </c>
      <c r="G43" s="121" t="s">
        <v>1742</v>
      </c>
      <c r="H43" s="121" t="s">
        <v>1743</v>
      </c>
      <c r="I43" s="120">
        <v>24</v>
      </c>
      <c r="J43" s="122">
        <v>1</v>
      </c>
      <c r="K43" s="122" t="s">
        <v>837</v>
      </c>
    </row>
    <row r="44" spans="1:11">
      <c r="A44" s="7">
        <v>3</v>
      </c>
      <c r="B44" s="10">
        <v>1</v>
      </c>
      <c r="C44" s="10">
        <f t="shared" si="0"/>
        <v>43</v>
      </c>
      <c r="D44" s="101" t="s">
        <v>609</v>
      </c>
      <c r="E44" s="107" t="s">
        <v>470</v>
      </c>
      <c r="F44" s="107" t="s">
        <v>354</v>
      </c>
      <c r="G44" s="109" t="s">
        <v>780</v>
      </c>
      <c r="H44" s="110" t="s">
        <v>173</v>
      </c>
      <c r="I44" s="111">
        <v>30</v>
      </c>
      <c r="J44" s="108">
        <v>6</v>
      </c>
      <c r="K44" s="108" t="s">
        <v>837</v>
      </c>
    </row>
    <row r="45" spans="1:11">
      <c r="A45" s="7">
        <v>3</v>
      </c>
      <c r="B45" s="10">
        <v>2</v>
      </c>
      <c r="C45" s="10">
        <f t="shared" si="0"/>
        <v>44</v>
      </c>
      <c r="D45" s="101" t="s">
        <v>354</v>
      </c>
      <c r="E45" s="112" t="s">
        <v>18</v>
      </c>
      <c r="F45" s="112" t="s">
        <v>300</v>
      </c>
      <c r="G45" s="113" t="s">
        <v>1902</v>
      </c>
      <c r="H45" s="113" t="s">
        <v>216</v>
      </c>
      <c r="I45" s="108">
        <v>28</v>
      </c>
      <c r="J45" s="114">
        <v>1</v>
      </c>
      <c r="K45" s="114" t="s">
        <v>837</v>
      </c>
    </row>
    <row r="46" spans="1:11">
      <c r="A46" s="7">
        <v>3</v>
      </c>
      <c r="B46" s="10">
        <v>3</v>
      </c>
      <c r="C46" s="10">
        <f t="shared" si="0"/>
        <v>45</v>
      </c>
      <c r="D46" s="5" t="s">
        <v>276</v>
      </c>
      <c r="E46" s="125" t="s">
        <v>13</v>
      </c>
      <c r="F46" s="125" t="s">
        <v>13</v>
      </c>
      <c r="G46" s="126" t="s">
        <v>204</v>
      </c>
      <c r="H46" s="126" t="s">
        <v>867</v>
      </c>
      <c r="I46" s="124">
        <v>24</v>
      </c>
      <c r="J46" s="127">
        <v>1</v>
      </c>
      <c r="K46" s="127" t="s">
        <v>837</v>
      </c>
    </row>
    <row r="47" spans="1:11">
      <c r="A47" s="7">
        <v>3</v>
      </c>
      <c r="B47" s="10">
        <v>4</v>
      </c>
      <c r="C47" s="10">
        <f t="shared" si="0"/>
        <v>46</v>
      </c>
      <c r="D47" s="5" t="s">
        <v>13</v>
      </c>
      <c r="E47" s="125" t="s">
        <v>47</v>
      </c>
      <c r="F47" s="125" t="s">
        <v>47</v>
      </c>
      <c r="G47" s="126" t="s">
        <v>1728</v>
      </c>
      <c r="H47" s="126" t="s">
        <v>135</v>
      </c>
      <c r="I47" s="124">
        <v>31</v>
      </c>
      <c r="J47" s="127">
        <v>1</v>
      </c>
      <c r="K47" s="127" t="s">
        <v>837</v>
      </c>
    </row>
    <row r="48" spans="1:11">
      <c r="A48" s="7">
        <v>3</v>
      </c>
      <c r="B48" s="10">
        <v>5</v>
      </c>
      <c r="C48" s="10">
        <f t="shared" si="0"/>
        <v>47</v>
      </c>
      <c r="D48" s="5" t="s">
        <v>16</v>
      </c>
      <c r="E48" s="125" t="s">
        <v>16</v>
      </c>
      <c r="F48" s="125" t="s">
        <v>16</v>
      </c>
      <c r="G48" s="126" t="s">
        <v>528</v>
      </c>
      <c r="H48" s="126" t="s">
        <v>1708</v>
      </c>
      <c r="I48" s="124">
        <v>22</v>
      </c>
      <c r="J48" s="127">
        <v>1</v>
      </c>
      <c r="K48" s="127" t="s">
        <v>837</v>
      </c>
    </row>
    <row r="49" spans="1:11">
      <c r="A49" s="7">
        <v>3</v>
      </c>
      <c r="B49" s="10">
        <v>6</v>
      </c>
      <c r="C49" s="10">
        <f t="shared" si="0"/>
        <v>48</v>
      </c>
      <c r="D49" s="5" t="s">
        <v>15</v>
      </c>
      <c r="E49" s="123" t="s">
        <v>13</v>
      </c>
      <c r="F49" s="123" t="s">
        <v>13</v>
      </c>
      <c r="G49" s="128" t="s">
        <v>1127</v>
      </c>
      <c r="H49" s="129" t="s">
        <v>613</v>
      </c>
      <c r="I49" s="130">
        <v>25</v>
      </c>
      <c r="J49" s="124">
        <v>8</v>
      </c>
      <c r="K49" s="124" t="s">
        <v>46</v>
      </c>
    </row>
    <row r="50" spans="1:11">
      <c r="A50" s="7">
        <v>3</v>
      </c>
      <c r="B50" s="10">
        <v>7</v>
      </c>
      <c r="C50" s="10">
        <f t="shared" si="0"/>
        <v>49</v>
      </c>
      <c r="D50" s="5" t="s">
        <v>567</v>
      </c>
      <c r="E50" s="125" t="s">
        <v>300</v>
      </c>
      <c r="F50" s="125" t="s">
        <v>300</v>
      </c>
      <c r="G50" s="126" t="s">
        <v>1677</v>
      </c>
      <c r="H50" s="126" t="s">
        <v>553</v>
      </c>
      <c r="I50" s="124">
        <v>28</v>
      </c>
      <c r="J50" s="127">
        <v>1</v>
      </c>
      <c r="K50" s="127" t="s">
        <v>837</v>
      </c>
    </row>
    <row r="51" spans="1:11">
      <c r="A51" s="7">
        <v>3</v>
      </c>
      <c r="B51" s="10">
        <v>8</v>
      </c>
      <c r="C51" s="10">
        <f t="shared" si="0"/>
        <v>50</v>
      </c>
      <c r="D51" s="5" t="s">
        <v>345</v>
      </c>
      <c r="E51" s="125" t="s">
        <v>555</v>
      </c>
      <c r="F51" s="125" t="s">
        <v>555</v>
      </c>
      <c r="G51" s="126" t="s">
        <v>1800</v>
      </c>
      <c r="H51" s="126" t="s">
        <v>571</v>
      </c>
      <c r="I51" s="124">
        <v>30</v>
      </c>
      <c r="J51" s="127">
        <v>1</v>
      </c>
      <c r="K51" s="127" t="s">
        <v>46</v>
      </c>
    </row>
    <row r="52" spans="1:11">
      <c r="A52" s="7">
        <v>3</v>
      </c>
      <c r="B52" s="10">
        <v>9</v>
      </c>
      <c r="C52" s="10">
        <f t="shared" si="0"/>
        <v>51</v>
      </c>
      <c r="D52" s="5" t="s">
        <v>17</v>
      </c>
      <c r="E52" s="125" t="s">
        <v>15</v>
      </c>
      <c r="F52" s="125" t="s">
        <v>15</v>
      </c>
      <c r="G52" s="126" t="s">
        <v>1718</v>
      </c>
      <c r="H52" s="126" t="s">
        <v>1719</v>
      </c>
      <c r="I52" s="124">
        <v>22</v>
      </c>
      <c r="J52" s="127">
        <v>1</v>
      </c>
      <c r="K52" s="127" t="s">
        <v>837</v>
      </c>
    </row>
    <row r="53" spans="1:11">
      <c r="A53" s="7">
        <v>3</v>
      </c>
      <c r="B53" s="10">
        <v>10</v>
      </c>
      <c r="C53" s="10">
        <f t="shared" si="0"/>
        <v>52</v>
      </c>
      <c r="D53" s="5" t="s">
        <v>14</v>
      </c>
      <c r="E53" s="123" t="s">
        <v>481</v>
      </c>
      <c r="F53" s="123" t="s">
        <v>481</v>
      </c>
      <c r="G53" s="128" t="s">
        <v>869</v>
      </c>
      <c r="H53" s="129" t="s">
        <v>324</v>
      </c>
      <c r="I53" s="130">
        <v>33</v>
      </c>
      <c r="J53" s="124">
        <v>7</v>
      </c>
      <c r="K53" s="124" t="s">
        <v>837</v>
      </c>
    </row>
    <row r="54" spans="1:11">
      <c r="A54" s="7">
        <v>3</v>
      </c>
      <c r="B54" s="10">
        <v>11</v>
      </c>
      <c r="C54" s="10">
        <f t="shared" si="0"/>
        <v>53</v>
      </c>
      <c r="D54" s="5" t="s">
        <v>164</v>
      </c>
      <c r="E54" s="123" t="s">
        <v>129</v>
      </c>
      <c r="F54" s="123" t="s">
        <v>129</v>
      </c>
      <c r="G54" s="128" t="s">
        <v>1140</v>
      </c>
      <c r="H54" s="129" t="s">
        <v>1141</v>
      </c>
      <c r="I54" s="130">
        <v>26</v>
      </c>
      <c r="J54" s="124">
        <v>1</v>
      </c>
      <c r="K54" s="124" t="s">
        <v>837</v>
      </c>
    </row>
    <row r="55" spans="1:11">
      <c r="A55" s="7">
        <v>3</v>
      </c>
      <c r="B55" s="10">
        <v>12</v>
      </c>
      <c r="C55" s="10">
        <f t="shared" si="0"/>
        <v>54</v>
      </c>
      <c r="D55" s="5" t="s">
        <v>555</v>
      </c>
      <c r="E55" s="125" t="s">
        <v>246</v>
      </c>
      <c r="F55" s="125" t="s">
        <v>276</v>
      </c>
      <c r="G55" s="126" t="s">
        <v>1715</v>
      </c>
      <c r="H55" s="126" t="s">
        <v>595</v>
      </c>
      <c r="I55" s="124">
        <v>27</v>
      </c>
      <c r="J55" s="127">
        <v>1</v>
      </c>
      <c r="K55" s="127" t="s">
        <v>46</v>
      </c>
    </row>
    <row r="56" spans="1:11">
      <c r="A56" s="7">
        <v>3</v>
      </c>
      <c r="B56" s="10">
        <v>13</v>
      </c>
      <c r="C56" s="10">
        <f t="shared" si="0"/>
        <v>55</v>
      </c>
      <c r="D56" s="5" t="s">
        <v>18</v>
      </c>
      <c r="E56" s="123" t="s">
        <v>14</v>
      </c>
      <c r="F56" s="123" t="s">
        <v>14</v>
      </c>
      <c r="G56" s="128" t="s">
        <v>584</v>
      </c>
      <c r="H56" s="129" t="s">
        <v>616</v>
      </c>
      <c r="I56" s="130">
        <v>24</v>
      </c>
      <c r="J56" s="124">
        <v>1</v>
      </c>
      <c r="K56" s="124" t="s">
        <v>837</v>
      </c>
    </row>
    <row r="57" spans="1:11">
      <c r="A57" s="7">
        <v>3</v>
      </c>
      <c r="B57" s="10">
        <v>14</v>
      </c>
      <c r="C57" s="10">
        <f t="shared" si="0"/>
        <v>56</v>
      </c>
      <c r="D57" s="5" t="s">
        <v>480</v>
      </c>
      <c r="E57" s="112" t="s">
        <v>567</v>
      </c>
      <c r="F57" s="112" t="s">
        <v>567</v>
      </c>
      <c r="G57" s="113" t="s">
        <v>1753</v>
      </c>
      <c r="H57" s="113" t="s">
        <v>549</v>
      </c>
      <c r="I57" s="108">
        <v>24</v>
      </c>
      <c r="J57" s="114">
        <v>2</v>
      </c>
      <c r="K57" s="114" t="s">
        <v>837</v>
      </c>
    </row>
    <row r="58" spans="1:11">
      <c r="A58" s="7">
        <v>3</v>
      </c>
      <c r="B58" s="10">
        <v>15</v>
      </c>
      <c r="C58" s="10">
        <f t="shared" si="0"/>
        <v>57</v>
      </c>
      <c r="D58" s="5" t="s">
        <v>470</v>
      </c>
      <c r="E58" s="107" t="s">
        <v>609</v>
      </c>
      <c r="F58" s="107" t="s">
        <v>609</v>
      </c>
      <c r="G58" s="109" t="s">
        <v>750</v>
      </c>
      <c r="H58" s="110" t="s">
        <v>105</v>
      </c>
      <c r="I58" s="111">
        <v>30</v>
      </c>
      <c r="J58" s="108">
        <v>2</v>
      </c>
      <c r="K58" s="108" t="s">
        <v>837</v>
      </c>
    </row>
    <row r="59" spans="1:11">
      <c r="A59" s="7">
        <v>3</v>
      </c>
      <c r="B59" s="10">
        <v>16</v>
      </c>
      <c r="C59" s="10">
        <f t="shared" si="0"/>
        <v>58</v>
      </c>
      <c r="D59" s="5" t="s">
        <v>239</v>
      </c>
      <c r="E59" s="107" t="s">
        <v>563</v>
      </c>
      <c r="F59" s="107" t="s">
        <v>563</v>
      </c>
      <c r="G59" s="109" t="s">
        <v>1020</v>
      </c>
      <c r="H59" s="110" t="s">
        <v>227</v>
      </c>
      <c r="I59" s="111">
        <v>29</v>
      </c>
      <c r="J59" s="108">
        <v>2</v>
      </c>
      <c r="K59" s="108" t="s">
        <v>46</v>
      </c>
    </row>
    <row r="60" spans="1:11">
      <c r="A60" s="7">
        <v>3</v>
      </c>
      <c r="B60" s="10">
        <v>17</v>
      </c>
      <c r="C60" s="10">
        <f t="shared" si="0"/>
        <v>59</v>
      </c>
      <c r="D60" s="5" t="s">
        <v>129</v>
      </c>
      <c r="E60" s="115" t="s">
        <v>14</v>
      </c>
      <c r="F60" s="115" t="s">
        <v>14</v>
      </c>
      <c r="G60" s="117" t="s">
        <v>1914</v>
      </c>
      <c r="H60" s="117" t="s">
        <v>1915</v>
      </c>
      <c r="I60" s="116">
        <v>22</v>
      </c>
      <c r="J60" s="118">
        <v>8</v>
      </c>
      <c r="K60" s="118" t="s">
        <v>838</v>
      </c>
    </row>
    <row r="61" spans="1:11">
      <c r="A61" s="7">
        <v>3</v>
      </c>
      <c r="B61" s="10">
        <v>18</v>
      </c>
      <c r="C61" s="10">
        <f t="shared" si="0"/>
        <v>60</v>
      </c>
      <c r="D61" s="5" t="s">
        <v>438</v>
      </c>
      <c r="E61" s="125" t="s">
        <v>29</v>
      </c>
      <c r="F61" s="125" t="s">
        <v>29</v>
      </c>
      <c r="G61" s="126" t="s">
        <v>528</v>
      </c>
      <c r="H61" s="126" t="s">
        <v>589</v>
      </c>
      <c r="I61" s="124">
        <v>21</v>
      </c>
      <c r="J61" s="127">
        <v>4</v>
      </c>
      <c r="K61" s="127" t="s">
        <v>46</v>
      </c>
    </row>
    <row r="62" spans="1:11">
      <c r="A62" s="7">
        <v>3</v>
      </c>
      <c r="B62" s="10">
        <v>19</v>
      </c>
      <c r="C62" s="10">
        <f t="shared" si="0"/>
        <v>61</v>
      </c>
      <c r="D62" s="5" t="s">
        <v>563</v>
      </c>
      <c r="E62" s="112" t="s">
        <v>14</v>
      </c>
      <c r="F62" s="112" t="s">
        <v>14</v>
      </c>
      <c r="G62" s="113" t="s">
        <v>1747</v>
      </c>
      <c r="H62" s="113" t="s">
        <v>1748</v>
      </c>
      <c r="I62" s="108">
        <v>23</v>
      </c>
      <c r="J62" s="114">
        <v>2</v>
      </c>
      <c r="K62" s="114" t="s">
        <v>837</v>
      </c>
    </row>
    <row r="63" spans="1:11">
      <c r="A63" s="11">
        <v>3</v>
      </c>
      <c r="B63" s="12">
        <v>20</v>
      </c>
      <c r="C63" s="12">
        <f t="shared" si="0"/>
        <v>62</v>
      </c>
      <c r="D63" s="14" t="s">
        <v>29</v>
      </c>
      <c r="E63" s="119" t="s">
        <v>29</v>
      </c>
      <c r="F63" s="119" t="s">
        <v>29</v>
      </c>
      <c r="G63" s="121" t="s">
        <v>1762</v>
      </c>
      <c r="H63" s="121" t="s">
        <v>1763</v>
      </c>
      <c r="I63" s="120">
        <v>23</v>
      </c>
      <c r="J63" s="122">
        <v>5</v>
      </c>
      <c r="K63" s="122" t="s">
        <v>837</v>
      </c>
    </row>
    <row r="64" spans="1:11">
      <c r="A64" s="99" t="s">
        <v>2044</v>
      </c>
      <c r="B64" s="100">
        <v>1</v>
      </c>
      <c r="C64" s="100">
        <f t="shared" si="0"/>
        <v>63</v>
      </c>
      <c r="D64" s="48" t="s">
        <v>29</v>
      </c>
      <c r="E64" s="107" t="s">
        <v>14</v>
      </c>
      <c r="F64" s="107" t="s">
        <v>14</v>
      </c>
      <c r="G64" s="109" t="s">
        <v>634</v>
      </c>
      <c r="H64" s="110" t="s">
        <v>554</v>
      </c>
      <c r="I64" s="111">
        <v>27</v>
      </c>
      <c r="J64" s="108">
        <v>9</v>
      </c>
      <c r="K64" s="108" t="s">
        <v>46</v>
      </c>
    </row>
    <row r="65" spans="1:11">
      <c r="A65" s="11" t="s">
        <v>2044</v>
      </c>
      <c r="B65" s="12">
        <v>2</v>
      </c>
      <c r="C65" s="12">
        <f t="shared" si="0"/>
        <v>64</v>
      </c>
      <c r="D65" s="14" t="s">
        <v>354</v>
      </c>
      <c r="E65" s="131" t="s">
        <v>481</v>
      </c>
      <c r="F65" s="131" t="s">
        <v>129</v>
      </c>
      <c r="G65" s="132" t="s">
        <v>789</v>
      </c>
      <c r="H65" s="133" t="s">
        <v>177</v>
      </c>
      <c r="I65" s="134">
        <v>27</v>
      </c>
      <c r="J65" s="120">
        <v>2</v>
      </c>
      <c r="K65" s="120" t="s">
        <v>838</v>
      </c>
    </row>
    <row r="66" spans="1:11">
      <c r="A66" s="7">
        <v>4</v>
      </c>
      <c r="B66" s="10">
        <v>1</v>
      </c>
      <c r="C66" s="10">
        <f t="shared" si="0"/>
        <v>65</v>
      </c>
      <c r="D66" s="5" t="s">
        <v>29</v>
      </c>
      <c r="E66" s="125" t="s">
        <v>481</v>
      </c>
      <c r="F66" s="125" t="s">
        <v>481</v>
      </c>
      <c r="G66" s="126" t="s">
        <v>1825</v>
      </c>
      <c r="H66" s="126" t="s">
        <v>550</v>
      </c>
      <c r="I66" s="124">
        <v>22</v>
      </c>
      <c r="J66" s="127">
        <v>1</v>
      </c>
      <c r="K66" s="127" t="s">
        <v>46</v>
      </c>
    </row>
    <row r="67" spans="1:11">
      <c r="A67" s="7">
        <v>4</v>
      </c>
      <c r="B67" s="10">
        <v>2</v>
      </c>
      <c r="C67" s="10">
        <f t="shared" si="0"/>
        <v>66</v>
      </c>
      <c r="D67" s="5" t="s">
        <v>563</v>
      </c>
      <c r="E67" s="123" t="s">
        <v>213</v>
      </c>
      <c r="F67" s="123" t="s">
        <v>213</v>
      </c>
      <c r="G67" s="128" t="s">
        <v>799</v>
      </c>
      <c r="H67" s="129" t="s">
        <v>171</v>
      </c>
      <c r="I67" s="130">
        <v>26</v>
      </c>
      <c r="J67" s="124">
        <v>8</v>
      </c>
      <c r="K67" s="124" t="s">
        <v>837</v>
      </c>
    </row>
    <row r="68" spans="1:11">
      <c r="A68" s="7">
        <v>4</v>
      </c>
      <c r="B68" s="10">
        <v>3</v>
      </c>
      <c r="C68" s="10">
        <f t="shared" ref="C68:C131" si="1">C67+1</f>
        <v>67</v>
      </c>
      <c r="D68" s="5" t="s">
        <v>438</v>
      </c>
      <c r="E68" s="123" t="s">
        <v>213</v>
      </c>
      <c r="F68" s="123" t="s">
        <v>213</v>
      </c>
      <c r="G68" s="128" t="s">
        <v>1037</v>
      </c>
      <c r="H68" s="129" t="s">
        <v>1038</v>
      </c>
      <c r="I68" s="130">
        <v>26</v>
      </c>
      <c r="J68" s="124">
        <v>1</v>
      </c>
      <c r="K68" s="124" t="s">
        <v>837</v>
      </c>
    </row>
    <row r="69" spans="1:11">
      <c r="A69" s="7">
        <v>4</v>
      </c>
      <c r="B69" s="10">
        <v>4</v>
      </c>
      <c r="C69" s="10">
        <f t="shared" si="1"/>
        <v>68</v>
      </c>
      <c r="D69" s="5" t="s">
        <v>129</v>
      </c>
      <c r="E69" s="123" t="s">
        <v>686</v>
      </c>
      <c r="F69" s="123" t="s">
        <v>555</v>
      </c>
      <c r="G69" s="128" t="s">
        <v>765</v>
      </c>
      <c r="H69" s="129" t="s">
        <v>613</v>
      </c>
      <c r="I69" s="130">
        <v>32</v>
      </c>
      <c r="J69" s="124">
        <v>7</v>
      </c>
      <c r="K69" s="124" t="s">
        <v>837</v>
      </c>
    </row>
    <row r="70" spans="1:11">
      <c r="A70" s="7">
        <v>4</v>
      </c>
      <c r="B70" s="10">
        <v>5</v>
      </c>
      <c r="C70" s="10">
        <f t="shared" si="1"/>
        <v>69</v>
      </c>
      <c r="D70" s="5" t="s">
        <v>239</v>
      </c>
      <c r="E70" s="123" t="s">
        <v>2045</v>
      </c>
      <c r="F70" s="123" t="s">
        <v>16</v>
      </c>
      <c r="G70" s="128" t="s">
        <v>809</v>
      </c>
      <c r="H70" s="129" t="s">
        <v>839</v>
      </c>
      <c r="I70" s="130">
        <v>32</v>
      </c>
      <c r="J70" s="124">
        <v>1</v>
      </c>
      <c r="K70" s="124" t="s">
        <v>837</v>
      </c>
    </row>
    <row r="71" spans="1:11">
      <c r="A71" s="7">
        <v>4</v>
      </c>
      <c r="B71" s="10">
        <v>6</v>
      </c>
      <c r="C71" s="10">
        <f t="shared" si="1"/>
        <v>70</v>
      </c>
      <c r="D71" s="5" t="s">
        <v>470</v>
      </c>
      <c r="E71" s="125" t="s">
        <v>17</v>
      </c>
      <c r="F71" s="125" t="s">
        <v>17</v>
      </c>
      <c r="G71" s="126" t="s">
        <v>1602</v>
      </c>
      <c r="H71" s="126" t="s">
        <v>1603</v>
      </c>
      <c r="I71" s="124">
        <v>26</v>
      </c>
      <c r="J71" s="127">
        <v>1</v>
      </c>
      <c r="K71" s="127" t="s">
        <v>46</v>
      </c>
    </row>
    <row r="72" spans="1:11">
      <c r="A72" s="7">
        <v>4</v>
      </c>
      <c r="B72" s="10">
        <v>7</v>
      </c>
      <c r="C72" s="10">
        <f t="shared" si="1"/>
        <v>71</v>
      </c>
      <c r="D72" s="5" t="s">
        <v>480</v>
      </c>
      <c r="E72" s="125" t="s">
        <v>609</v>
      </c>
      <c r="F72" s="125" t="s">
        <v>609</v>
      </c>
      <c r="G72" s="126" t="s">
        <v>1745</v>
      </c>
      <c r="H72" s="126" t="s">
        <v>502</v>
      </c>
      <c r="I72" s="124">
        <v>25</v>
      </c>
      <c r="J72" s="127">
        <v>1</v>
      </c>
      <c r="K72" s="127" t="s">
        <v>837</v>
      </c>
    </row>
    <row r="73" spans="1:11">
      <c r="A73" s="7">
        <v>4</v>
      </c>
      <c r="B73" s="10">
        <v>8</v>
      </c>
      <c r="C73" s="10">
        <f t="shared" si="1"/>
        <v>72</v>
      </c>
      <c r="D73" s="5" t="s">
        <v>18</v>
      </c>
      <c r="E73" s="125" t="s">
        <v>598</v>
      </c>
      <c r="F73" s="125" t="s">
        <v>598</v>
      </c>
      <c r="G73" s="126" t="s">
        <v>1923</v>
      </c>
      <c r="H73" s="126" t="s">
        <v>589</v>
      </c>
      <c r="I73" s="124">
        <v>25</v>
      </c>
      <c r="J73" s="127">
        <v>2</v>
      </c>
      <c r="K73" s="127" t="s">
        <v>837</v>
      </c>
    </row>
    <row r="74" spans="1:11">
      <c r="A74" s="7">
        <v>4</v>
      </c>
      <c r="B74" s="10">
        <v>9</v>
      </c>
      <c r="C74" s="10">
        <f t="shared" si="1"/>
        <v>73</v>
      </c>
      <c r="D74" s="5" t="s">
        <v>555</v>
      </c>
      <c r="E74" s="125" t="s">
        <v>14</v>
      </c>
      <c r="F74" s="125" t="s">
        <v>14</v>
      </c>
      <c r="G74" s="126" t="s">
        <v>600</v>
      </c>
      <c r="H74" s="126" t="s">
        <v>547</v>
      </c>
      <c r="I74" s="124">
        <v>26</v>
      </c>
      <c r="J74" s="127">
        <v>1</v>
      </c>
      <c r="K74" s="127" t="s">
        <v>837</v>
      </c>
    </row>
    <row r="75" spans="1:11">
      <c r="A75" s="7">
        <v>4</v>
      </c>
      <c r="B75" s="10">
        <v>10</v>
      </c>
      <c r="C75" s="10">
        <f t="shared" si="1"/>
        <v>74</v>
      </c>
      <c r="D75" s="5" t="s">
        <v>164</v>
      </c>
      <c r="E75" s="123" t="s">
        <v>47</v>
      </c>
      <c r="F75" s="123" t="s">
        <v>47</v>
      </c>
      <c r="G75" s="128" t="s">
        <v>736</v>
      </c>
      <c r="H75" s="129" t="s">
        <v>547</v>
      </c>
      <c r="I75" s="130">
        <v>29</v>
      </c>
      <c r="J75" s="124">
        <v>1</v>
      </c>
      <c r="K75" s="124" t="s">
        <v>837</v>
      </c>
    </row>
    <row r="76" spans="1:11">
      <c r="A76" s="7">
        <v>4</v>
      </c>
      <c r="B76" s="10">
        <v>11</v>
      </c>
      <c r="C76" s="10">
        <f t="shared" si="1"/>
        <v>75</v>
      </c>
      <c r="D76" s="5" t="s">
        <v>14</v>
      </c>
      <c r="E76" s="123" t="s">
        <v>129</v>
      </c>
      <c r="F76" s="123" t="s">
        <v>15</v>
      </c>
      <c r="G76" s="128" t="s">
        <v>488</v>
      </c>
      <c r="H76" s="129" t="s">
        <v>489</v>
      </c>
      <c r="I76" s="130">
        <v>29</v>
      </c>
      <c r="J76" s="124">
        <v>7</v>
      </c>
      <c r="K76" s="124" t="s">
        <v>46</v>
      </c>
    </row>
    <row r="77" spans="1:11">
      <c r="A77" s="7">
        <v>4</v>
      </c>
      <c r="B77" s="10">
        <v>12</v>
      </c>
      <c r="C77" s="10">
        <f t="shared" si="1"/>
        <v>76</v>
      </c>
      <c r="D77" s="5" t="s">
        <v>17</v>
      </c>
      <c r="E77" s="125" t="s">
        <v>470</v>
      </c>
      <c r="F77" s="125" t="s">
        <v>470</v>
      </c>
      <c r="G77" s="126" t="s">
        <v>1732</v>
      </c>
      <c r="H77" s="126" t="s">
        <v>251</v>
      </c>
      <c r="I77" s="124">
        <v>26</v>
      </c>
      <c r="J77" s="127">
        <v>1</v>
      </c>
      <c r="K77" s="127" t="s">
        <v>837</v>
      </c>
    </row>
    <row r="78" spans="1:11">
      <c r="A78" s="7">
        <v>4</v>
      </c>
      <c r="B78" s="10">
        <v>13</v>
      </c>
      <c r="C78" s="10">
        <f t="shared" si="1"/>
        <v>77</v>
      </c>
      <c r="D78" s="5" t="s">
        <v>345</v>
      </c>
      <c r="E78" s="125" t="s">
        <v>609</v>
      </c>
      <c r="F78" s="125" t="s">
        <v>481</v>
      </c>
      <c r="G78" s="126" t="s">
        <v>58</v>
      </c>
      <c r="H78" s="126" t="s">
        <v>307</v>
      </c>
      <c r="I78" s="124">
        <v>33</v>
      </c>
      <c r="J78" s="127">
        <v>1</v>
      </c>
      <c r="K78" s="127" t="s">
        <v>837</v>
      </c>
    </row>
    <row r="79" spans="1:11">
      <c r="A79" s="7">
        <v>4</v>
      </c>
      <c r="B79" s="10">
        <v>14</v>
      </c>
      <c r="C79" s="10">
        <f t="shared" si="1"/>
        <v>78</v>
      </c>
      <c r="D79" s="5" t="s">
        <v>567</v>
      </c>
      <c r="E79" s="123" t="s">
        <v>17</v>
      </c>
      <c r="F79" s="123" t="s">
        <v>17</v>
      </c>
      <c r="G79" s="128" t="s">
        <v>524</v>
      </c>
      <c r="H79" s="129" t="s">
        <v>502</v>
      </c>
      <c r="I79" s="130">
        <v>26</v>
      </c>
      <c r="J79" s="124">
        <v>1</v>
      </c>
      <c r="K79" s="124" t="s">
        <v>46</v>
      </c>
    </row>
    <row r="80" spans="1:11">
      <c r="A80" s="7">
        <v>4</v>
      </c>
      <c r="B80" s="10">
        <v>15</v>
      </c>
      <c r="C80" s="10">
        <f t="shared" si="1"/>
        <v>79</v>
      </c>
      <c r="D80" s="5" t="s">
        <v>15</v>
      </c>
      <c r="E80" s="125" t="s">
        <v>567</v>
      </c>
      <c r="F80" s="125" t="s">
        <v>567</v>
      </c>
      <c r="G80" s="126" t="s">
        <v>1606</v>
      </c>
      <c r="H80" s="126" t="s">
        <v>548</v>
      </c>
      <c r="I80" s="124">
        <v>25</v>
      </c>
      <c r="J80" s="127">
        <v>1</v>
      </c>
      <c r="K80" s="127" t="s">
        <v>837</v>
      </c>
    </row>
    <row r="81" spans="1:11">
      <c r="A81" s="7">
        <v>4</v>
      </c>
      <c r="B81" s="10">
        <v>16</v>
      </c>
      <c r="C81" s="10">
        <f t="shared" si="1"/>
        <v>80</v>
      </c>
      <c r="D81" s="5" t="s">
        <v>16</v>
      </c>
      <c r="E81" s="125" t="s">
        <v>188</v>
      </c>
      <c r="F81" s="125" t="s">
        <v>188</v>
      </c>
      <c r="G81" s="126" t="s">
        <v>671</v>
      </c>
      <c r="H81" s="126" t="s">
        <v>571</v>
      </c>
      <c r="I81" s="124">
        <v>24</v>
      </c>
      <c r="J81" s="127">
        <v>2</v>
      </c>
      <c r="K81" s="127" t="s">
        <v>837</v>
      </c>
    </row>
    <row r="82" spans="1:11">
      <c r="A82" s="7">
        <v>4</v>
      </c>
      <c r="B82" s="10">
        <v>17</v>
      </c>
      <c r="C82" s="10">
        <f t="shared" si="1"/>
        <v>81</v>
      </c>
      <c r="D82" s="5" t="s">
        <v>13</v>
      </c>
      <c r="E82" s="125" t="s">
        <v>17</v>
      </c>
      <c r="F82" s="125" t="s">
        <v>17</v>
      </c>
      <c r="G82" s="126" t="s">
        <v>497</v>
      </c>
      <c r="H82" s="126" t="s">
        <v>527</v>
      </c>
      <c r="I82" s="124">
        <v>36</v>
      </c>
      <c r="J82" s="127">
        <v>1</v>
      </c>
      <c r="K82" s="127" t="s">
        <v>837</v>
      </c>
    </row>
    <row r="83" spans="1:11">
      <c r="A83" s="7">
        <v>4</v>
      </c>
      <c r="B83" s="10">
        <v>18</v>
      </c>
      <c r="C83" s="10">
        <f t="shared" si="1"/>
        <v>82</v>
      </c>
      <c r="D83" s="5" t="s">
        <v>276</v>
      </c>
      <c r="E83" s="125" t="s">
        <v>239</v>
      </c>
      <c r="F83" s="125" t="s">
        <v>345</v>
      </c>
      <c r="G83" s="126" t="s">
        <v>534</v>
      </c>
      <c r="H83" s="126" t="s">
        <v>1864</v>
      </c>
      <c r="I83" s="124">
        <v>31</v>
      </c>
      <c r="J83" s="127">
        <v>1</v>
      </c>
      <c r="K83" s="127" t="s">
        <v>837</v>
      </c>
    </row>
    <row r="84" spans="1:11">
      <c r="A84" s="7">
        <v>4</v>
      </c>
      <c r="B84" s="10">
        <v>19</v>
      </c>
      <c r="C84" s="10">
        <f t="shared" si="1"/>
        <v>83</v>
      </c>
      <c r="D84" s="5" t="s">
        <v>354</v>
      </c>
      <c r="E84" s="123" t="s">
        <v>614</v>
      </c>
      <c r="F84" s="123" t="s">
        <v>614</v>
      </c>
      <c r="G84" s="128" t="s">
        <v>1230</v>
      </c>
      <c r="H84" s="129" t="s">
        <v>1231</v>
      </c>
      <c r="I84" s="130">
        <v>26</v>
      </c>
      <c r="J84" s="124">
        <v>8</v>
      </c>
      <c r="K84" s="124" t="s">
        <v>837</v>
      </c>
    </row>
    <row r="85" spans="1:11">
      <c r="A85" s="11">
        <v>4</v>
      </c>
      <c r="B85" s="12">
        <v>20</v>
      </c>
      <c r="C85" s="12">
        <f t="shared" si="1"/>
        <v>84</v>
      </c>
      <c r="D85" s="14" t="s">
        <v>609</v>
      </c>
      <c r="E85" s="135" t="s">
        <v>300</v>
      </c>
      <c r="F85" s="135" t="s">
        <v>300</v>
      </c>
      <c r="G85" s="137" t="s">
        <v>992</v>
      </c>
      <c r="H85" s="138" t="s">
        <v>993</v>
      </c>
      <c r="I85" s="139">
        <v>30</v>
      </c>
      <c r="J85" s="136">
        <v>3</v>
      </c>
      <c r="K85" s="136" t="s">
        <v>46</v>
      </c>
    </row>
    <row r="86" spans="1:11">
      <c r="A86" s="83" t="s">
        <v>2040</v>
      </c>
      <c r="B86" s="84">
        <v>1</v>
      </c>
      <c r="C86" s="84">
        <f t="shared" si="1"/>
        <v>85</v>
      </c>
      <c r="D86" s="98" t="s">
        <v>345</v>
      </c>
      <c r="E86" s="140" t="s">
        <v>470</v>
      </c>
      <c r="F86" s="140" t="s">
        <v>470</v>
      </c>
      <c r="G86" s="142" t="s">
        <v>1692</v>
      </c>
      <c r="H86" s="142" t="s">
        <v>473</v>
      </c>
      <c r="I86" s="141">
        <v>26</v>
      </c>
      <c r="J86" s="143">
        <v>6</v>
      </c>
      <c r="K86" s="143" t="s">
        <v>837</v>
      </c>
    </row>
    <row r="87" spans="1:11">
      <c r="A87" s="7">
        <v>5</v>
      </c>
      <c r="B87" s="10">
        <v>1</v>
      </c>
      <c r="C87" s="10">
        <f t="shared" si="1"/>
        <v>86</v>
      </c>
      <c r="D87" s="5" t="s">
        <v>609</v>
      </c>
      <c r="E87" s="125" t="s">
        <v>239</v>
      </c>
      <c r="F87" s="125" t="s">
        <v>239</v>
      </c>
      <c r="G87" s="126" t="s">
        <v>528</v>
      </c>
      <c r="H87" s="126" t="s">
        <v>577</v>
      </c>
      <c r="I87" s="124">
        <v>26</v>
      </c>
      <c r="J87" s="127">
        <v>1</v>
      </c>
      <c r="K87" s="127" t="s">
        <v>837</v>
      </c>
    </row>
    <row r="88" spans="1:11">
      <c r="A88" s="7">
        <v>5</v>
      </c>
      <c r="B88" s="10">
        <v>2</v>
      </c>
      <c r="C88" s="10">
        <f t="shared" si="1"/>
        <v>87</v>
      </c>
      <c r="D88" s="5" t="s">
        <v>354</v>
      </c>
      <c r="E88" s="125" t="s">
        <v>47</v>
      </c>
      <c r="F88" s="125" t="s">
        <v>47</v>
      </c>
      <c r="G88" s="126" t="s">
        <v>1844</v>
      </c>
      <c r="H88" s="126" t="s">
        <v>1845</v>
      </c>
      <c r="I88" s="124">
        <v>25</v>
      </c>
      <c r="J88" s="127">
        <v>8</v>
      </c>
      <c r="K88" s="127" t="s">
        <v>837</v>
      </c>
    </row>
    <row r="89" spans="1:11">
      <c r="A89" s="7">
        <v>5</v>
      </c>
      <c r="B89" s="10">
        <v>3</v>
      </c>
      <c r="C89" s="10">
        <f t="shared" si="1"/>
        <v>88</v>
      </c>
      <c r="D89" s="5" t="s">
        <v>276</v>
      </c>
      <c r="E89" s="123" t="s">
        <v>16</v>
      </c>
      <c r="F89" s="123" t="s">
        <v>16</v>
      </c>
      <c r="G89" s="128" t="s">
        <v>441</v>
      </c>
      <c r="H89" s="129" t="s">
        <v>570</v>
      </c>
      <c r="I89" s="130">
        <v>37</v>
      </c>
      <c r="J89" s="124">
        <v>7</v>
      </c>
      <c r="K89" s="124" t="s">
        <v>46</v>
      </c>
    </row>
    <row r="90" spans="1:11">
      <c r="A90" s="7">
        <v>5</v>
      </c>
      <c r="B90" s="10">
        <v>4</v>
      </c>
      <c r="C90" s="10">
        <f t="shared" si="1"/>
        <v>89</v>
      </c>
      <c r="D90" s="5" t="s">
        <v>13</v>
      </c>
      <c r="E90" s="123" t="s">
        <v>16</v>
      </c>
      <c r="F90" s="123" t="s">
        <v>16</v>
      </c>
      <c r="G90" s="128" t="s">
        <v>1047</v>
      </c>
      <c r="H90" s="129" t="s">
        <v>547</v>
      </c>
      <c r="I90" s="130">
        <v>31</v>
      </c>
      <c r="J90" s="124">
        <v>2</v>
      </c>
      <c r="K90" s="124" t="s">
        <v>837</v>
      </c>
    </row>
    <row r="91" spans="1:11">
      <c r="A91" s="7">
        <v>5</v>
      </c>
      <c r="B91" s="10">
        <v>5</v>
      </c>
      <c r="C91" s="10">
        <f t="shared" si="1"/>
        <v>90</v>
      </c>
      <c r="D91" s="5" t="s">
        <v>16</v>
      </c>
      <c r="E91" s="125" t="s">
        <v>563</v>
      </c>
      <c r="F91" s="125" t="s">
        <v>563</v>
      </c>
      <c r="G91" s="126" t="s">
        <v>1786</v>
      </c>
      <c r="H91" s="126" t="s">
        <v>533</v>
      </c>
      <c r="I91" s="124">
        <v>34</v>
      </c>
      <c r="J91" s="127">
        <v>1</v>
      </c>
      <c r="K91" s="127" t="s">
        <v>837</v>
      </c>
    </row>
    <row r="92" spans="1:11">
      <c r="A92" s="7">
        <v>5</v>
      </c>
      <c r="B92" s="10">
        <v>6</v>
      </c>
      <c r="C92" s="10">
        <f t="shared" si="1"/>
        <v>91</v>
      </c>
      <c r="D92" s="5" t="s">
        <v>15</v>
      </c>
      <c r="E92" s="123" t="s">
        <v>239</v>
      </c>
      <c r="F92" s="123" t="s">
        <v>17</v>
      </c>
      <c r="G92" s="128" t="s">
        <v>313</v>
      </c>
      <c r="H92" s="129" t="s">
        <v>490</v>
      </c>
      <c r="I92" s="130">
        <v>27</v>
      </c>
      <c r="J92" s="124">
        <v>3</v>
      </c>
      <c r="K92" s="124" t="s">
        <v>837</v>
      </c>
    </row>
    <row r="93" spans="1:11">
      <c r="A93" s="7">
        <v>5</v>
      </c>
      <c r="B93" s="10">
        <v>7</v>
      </c>
      <c r="C93" s="10">
        <f t="shared" si="1"/>
        <v>92</v>
      </c>
      <c r="D93" s="5" t="s">
        <v>567</v>
      </c>
      <c r="E93" s="125" t="s">
        <v>567</v>
      </c>
      <c r="F93" s="125" t="s">
        <v>567</v>
      </c>
      <c r="G93" s="126" t="s">
        <v>1919</v>
      </c>
      <c r="H93" s="126" t="s">
        <v>393</v>
      </c>
      <c r="I93" s="124">
        <v>34</v>
      </c>
      <c r="J93" s="127">
        <v>1</v>
      </c>
      <c r="K93" s="127" t="s">
        <v>46</v>
      </c>
    </row>
    <row r="94" spans="1:11">
      <c r="A94" s="7">
        <v>5</v>
      </c>
      <c r="B94" s="10">
        <v>8</v>
      </c>
      <c r="C94" s="10">
        <f t="shared" si="1"/>
        <v>93</v>
      </c>
      <c r="D94" s="5" t="s">
        <v>345</v>
      </c>
      <c r="E94" s="125" t="s">
        <v>345</v>
      </c>
      <c r="F94" s="125" t="s">
        <v>300</v>
      </c>
      <c r="G94" s="126" t="s">
        <v>1788</v>
      </c>
      <c r="H94" s="126" t="s">
        <v>216</v>
      </c>
      <c r="I94" s="124">
        <v>33</v>
      </c>
      <c r="J94" s="127">
        <v>1</v>
      </c>
      <c r="K94" s="127" t="s">
        <v>46</v>
      </c>
    </row>
    <row r="95" spans="1:11">
      <c r="A95" s="7">
        <v>5</v>
      </c>
      <c r="B95" s="10">
        <v>9</v>
      </c>
      <c r="C95" s="10">
        <f t="shared" si="1"/>
        <v>94</v>
      </c>
      <c r="D95" s="5" t="s">
        <v>17</v>
      </c>
      <c r="E95" s="123" t="s">
        <v>188</v>
      </c>
      <c r="F95" s="123" t="s">
        <v>188</v>
      </c>
      <c r="G95" s="128" t="s">
        <v>1371</v>
      </c>
      <c r="H95" s="129" t="s">
        <v>554</v>
      </c>
      <c r="I95" s="144">
        <v>37</v>
      </c>
      <c r="J95" s="124">
        <v>3</v>
      </c>
      <c r="K95" s="124" t="s">
        <v>46</v>
      </c>
    </row>
    <row r="96" spans="1:11">
      <c r="A96" s="7">
        <v>5</v>
      </c>
      <c r="B96" s="10">
        <v>10</v>
      </c>
      <c r="C96" s="10">
        <f t="shared" si="1"/>
        <v>95</v>
      </c>
      <c r="D96" s="5" t="s">
        <v>14</v>
      </c>
      <c r="E96" s="125" t="s">
        <v>470</v>
      </c>
      <c r="F96" s="125" t="s">
        <v>470</v>
      </c>
      <c r="G96" s="126" t="s">
        <v>1769</v>
      </c>
      <c r="H96" s="126" t="s">
        <v>1770</v>
      </c>
      <c r="I96" s="124">
        <v>22</v>
      </c>
      <c r="J96" s="127">
        <v>2</v>
      </c>
      <c r="K96" s="127" t="s">
        <v>837</v>
      </c>
    </row>
    <row r="97" spans="1:15">
      <c r="A97" s="7">
        <v>5</v>
      </c>
      <c r="B97" s="10">
        <v>11</v>
      </c>
      <c r="C97" s="10">
        <f t="shared" si="1"/>
        <v>96</v>
      </c>
      <c r="D97" s="5" t="s">
        <v>164</v>
      </c>
      <c r="E97" s="125" t="s">
        <v>14</v>
      </c>
      <c r="F97" s="125" t="s">
        <v>14</v>
      </c>
      <c r="G97" s="126" t="s">
        <v>165</v>
      </c>
      <c r="H97" s="126" t="s">
        <v>1875</v>
      </c>
      <c r="I97" s="124">
        <v>29</v>
      </c>
      <c r="J97" s="127">
        <v>1</v>
      </c>
      <c r="K97" s="127" t="s">
        <v>46</v>
      </c>
    </row>
    <row r="98" spans="1:15">
      <c r="A98" s="7">
        <v>5</v>
      </c>
      <c r="B98" s="10">
        <v>12</v>
      </c>
      <c r="C98" s="10">
        <f t="shared" si="1"/>
        <v>97</v>
      </c>
      <c r="D98" s="5" t="s">
        <v>555</v>
      </c>
      <c r="E98" s="125" t="s">
        <v>470</v>
      </c>
      <c r="F98" s="125" t="s">
        <v>470</v>
      </c>
      <c r="G98" s="126" t="s">
        <v>1685</v>
      </c>
      <c r="H98" s="126" t="s">
        <v>526</v>
      </c>
      <c r="I98" s="124">
        <v>33</v>
      </c>
      <c r="J98" s="127">
        <v>1</v>
      </c>
      <c r="K98" s="127" t="s">
        <v>837</v>
      </c>
    </row>
    <row r="99" spans="1:15">
      <c r="A99" s="7">
        <v>5</v>
      </c>
      <c r="B99" s="10">
        <v>13</v>
      </c>
      <c r="C99" s="10">
        <f t="shared" si="1"/>
        <v>98</v>
      </c>
      <c r="D99" s="5" t="s">
        <v>18</v>
      </c>
      <c r="E99" s="123" t="s">
        <v>213</v>
      </c>
      <c r="F99" s="123" t="s">
        <v>345</v>
      </c>
      <c r="G99" s="128" t="s">
        <v>6</v>
      </c>
      <c r="H99" s="129" t="s">
        <v>817</v>
      </c>
      <c r="I99" s="130">
        <v>25</v>
      </c>
      <c r="J99" s="124">
        <v>6</v>
      </c>
      <c r="K99" s="124" t="s">
        <v>837</v>
      </c>
    </row>
    <row r="100" spans="1:15">
      <c r="A100" s="7">
        <v>5</v>
      </c>
      <c r="B100" s="10">
        <v>14</v>
      </c>
      <c r="C100" s="10">
        <f t="shared" si="1"/>
        <v>99</v>
      </c>
      <c r="D100" s="5" t="s">
        <v>480</v>
      </c>
      <c r="E100" s="125" t="s">
        <v>555</v>
      </c>
      <c r="F100" s="125" t="s">
        <v>555</v>
      </c>
      <c r="G100" s="126" t="s">
        <v>1087</v>
      </c>
      <c r="H100" s="126" t="s">
        <v>1663</v>
      </c>
      <c r="I100" s="124">
        <v>27</v>
      </c>
      <c r="J100" s="127">
        <v>1</v>
      </c>
      <c r="K100" s="127" t="s">
        <v>46</v>
      </c>
    </row>
    <row r="101" spans="1:15">
      <c r="A101" s="7">
        <v>5</v>
      </c>
      <c r="B101" s="10">
        <v>15</v>
      </c>
      <c r="C101" s="10">
        <f t="shared" si="1"/>
        <v>100</v>
      </c>
      <c r="D101" s="5" t="s">
        <v>470</v>
      </c>
      <c r="E101" s="125" t="s">
        <v>480</v>
      </c>
      <c r="F101" s="125" t="s">
        <v>480</v>
      </c>
      <c r="G101" s="126" t="s">
        <v>1618</v>
      </c>
      <c r="H101" s="126" t="s">
        <v>393</v>
      </c>
      <c r="I101" s="124">
        <v>27</v>
      </c>
      <c r="J101" s="127">
        <v>1</v>
      </c>
      <c r="K101" s="127" t="s">
        <v>46</v>
      </c>
    </row>
    <row r="102" spans="1:15">
      <c r="A102" s="7">
        <v>5</v>
      </c>
      <c r="B102" s="10">
        <v>16</v>
      </c>
      <c r="C102" s="10">
        <f t="shared" si="1"/>
        <v>101</v>
      </c>
      <c r="D102" s="5" t="s">
        <v>239</v>
      </c>
      <c r="E102" s="125" t="s">
        <v>300</v>
      </c>
      <c r="F102" s="125" t="s">
        <v>300</v>
      </c>
      <c r="G102" s="126" t="s">
        <v>1699</v>
      </c>
      <c r="H102" s="126" t="s">
        <v>533</v>
      </c>
      <c r="I102" s="124">
        <v>25</v>
      </c>
      <c r="J102" s="127">
        <v>1</v>
      </c>
      <c r="K102" s="127" t="s">
        <v>46</v>
      </c>
    </row>
    <row r="103" spans="1:15">
      <c r="A103" s="7">
        <v>5</v>
      </c>
      <c r="B103" s="10">
        <v>17</v>
      </c>
      <c r="C103" s="10">
        <f t="shared" si="1"/>
        <v>102</v>
      </c>
      <c r="D103" s="5" t="s">
        <v>129</v>
      </c>
      <c r="E103" s="125" t="s">
        <v>47</v>
      </c>
      <c r="F103" s="125" t="s">
        <v>47</v>
      </c>
      <c r="G103" s="126" t="s">
        <v>1646</v>
      </c>
      <c r="H103" s="126" t="s">
        <v>431</v>
      </c>
      <c r="I103" s="124">
        <v>23</v>
      </c>
      <c r="J103" s="127">
        <v>1</v>
      </c>
      <c r="K103" s="127" t="s">
        <v>46</v>
      </c>
      <c r="L103" s="53"/>
      <c r="M103" s="5"/>
      <c r="O103" s="3"/>
    </row>
    <row r="104" spans="1:15">
      <c r="A104" s="7">
        <v>5</v>
      </c>
      <c r="B104" s="10">
        <v>18</v>
      </c>
      <c r="C104" s="10">
        <f t="shared" si="1"/>
        <v>103</v>
      </c>
      <c r="D104" s="5" t="s">
        <v>438</v>
      </c>
      <c r="E104" s="123" t="s">
        <v>213</v>
      </c>
      <c r="F104" s="123" t="s">
        <v>213</v>
      </c>
      <c r="G104" s="128" t="s">
        <v>964</v>
      </c>
      <c r="H104" s="129" t="s">
        <v>533</v>
      </c>
      <c r="I104" s="130">
        <v>24</v>
      </c>
      <c r="J104" s="124">
        <v>7</v>
      </c>
      <c r="K104" s="124" t="s">
        <v>46</v>
      </c>
    </row>
    <row r="105" spans="1:15">
      <c r="A105" s="7">
        <v>5</v>
      </c>
      <c r="B105" s="10">
        <v>19</v>
      </c>
      <c r="C105" s="10">
        <f t="shared" si="1"/>
        <v>104</v>
      </c>
      <c r="D105" s="5" t="s">
        <v>563</v>
      </c>
      <c r="E105" s="125" t="s">
        <v>555</v>
      </c>
      <c r="F105" s="125" t="s">
        <v>555</v>
      </c>
      <c r="G105" s="126" t="s">
        <v>626</v>
      </c>
      <c r="H105" s="126" t="s">
        <v>1667</v>
      </c>
      <c r="I105" s="124">
        <v>23</v>
      </c>
      <c r="J105" s="127">
        <v>2</v>
      </c>
      <c r="K105" s="127" t="s">
        <v>837</v>
      </c>
    </row>
    <row r="106" spans="1:15">
      <c r="A106" s="11">
        <v>5</v>
      </c>
      <c r="B106" s="12">
        <v>20</v>
      </c>
      <c r="C106" s="12">
        <f t="shared" si="1"/>
        <v>105</v>
      </c>
      <c r="D106" s="14" t="s">
        <v>29</v>
      </c>
      <c r="E106" s="145" t="s">
        <v>188</v>
      </c>
      <c r="F106" s="145" t="s">
        <v>188</v>
      </c>
      <c r="G106" s="146" t="s">
        <v>528</v>
      </c>
      <c r="H106" s="146" t="s">
        <v>565</v>
      </c>
      <c r="I106" s="136">
        <v>23</v>
      </c>
      <c r="J106" s="147">
        <v>6</v>
      </c>
      <c r="K106" s="147" t="s">
        <v>837</v>
      </c>
    </row>
    <row r="107" spans="1:15">
      <c r="A107" s="7">
        <v>6</v>
      </c>
      <c r="B107" s="10">
        <v>1</v>
      </c>
      <c r="C107" s="10">
        <f t="shared" si="1"/>
        <v>106</v>
      </c>
      <c r="D107" s="5" t="s">
        <v>29</v>
      </c>
      <c r="E107" s="112" t="s">
        <v>686</v>
      </c>
      <c r="F107" s="112" t="s">
        <v>686</v>
      </c>
      <c r="G107" s="113" t="s">
        <v>1660</v>
      </c>
      <c r="H107" s="113" t="s">
        <v>1661</v>
      </c>
      <c r="I107" s="108">
        <v>23</v>
      </c>
      <c r="J107" s="114">
        <v>4</v>
      </c>
      <c r="K107" s="114" t="s">
        <v>46</v>
      </c>
    </row>
    <row r="108" spans="1:15">
      <c r="A108" s="7">
        <v>6</v>
      </c>
      <c r="B108" s="10">
        <v>2</v>
      </c>
      <c r="C108" s="10">
        <f t="shared" si="1"/>
        <v>107</v>
      </c>
      <c r="D108" s="5" t="s">
        <v>563</v>
      </c>
      <c r="E108" s="115" t="s">
        <v>246</v>
      </c>
      <c r="F108" s="115" t="s">
        <v>246</v>
      </c>
      <c r="G108" s="117" t="s">
        <v>196</v>
      </c>
      <c r="H108" s="117" t="s">
        <v>197</v>
      </c>
      <c r="I108" s="116">
        <v>36</v>
      </c>
      <c r="J108" s="118">
        <v>1</v>
      </c>
      <c r="K108" s="118" t="s">
        <v>837</v>
      </c>
    </row>
    <row r="109" spans="1:15">
      <c r="A109" s="7">
        <v>6</v>
      </c>
      <c r="B109" s="10">
        <v>3</v>
      </c>
      <c r="C109" s="10">
        <f t="shared" si="1"/>
        <v>108</v>
      </c>
      <c r="D109" s="5" t="s">
        <v>438</v>
      </c>
      <c r="E109" s="112" t="s">
        <v>481</v>
      </c>
      <c r="F109" s="112" t="s">
        <v>481</v>
      </c>
      <c r="G109" s="113" t="s">
        <v>186</v>
      </c>
      <c r="H109" s="113" t="s">
        <v>1755</v>
      </c>
      <c r="I109" s="108">
        <v>30</v>
      </c>
      <c r="J109" s="114">
        <v>1</v>
      </c>
      <c r="K109" s="114" t="s">
        <v>837</v>
      </c>
    </row>
    <row r="110" spans="1:15">
      <c r="A110" s="7">
        <v>6</v>
      </c>
      <c r="B110" s="10">
        <v>4</v>
      </c>
      <c r="C110" s="10">
        <f t="shared" si="1"/>
        <v>109</v>
      </c>
      <c r="D110" s="5" t="s">
        <v>129</v>
      </c>
      <c r="E110" s="112" t="s">
        <v>16</v>
      </c>
      <c r="F110" s="112" t="s">
        <v>16</v>
      </c>
      <c r="G110" s="113" t="s">
        <v>410</v>
      </c>
      <c r="H110" s="113" t="s">
        <v>539</v>
      </c>
      <c r="I110" s="108">
        <v>28</v>
      </c>
      <c r="J110" s="114">
        <v>1</v>
      </c>
      <c r="K110" s="114" t="s">
        <v>46</v>
      </c>
    </row>
    <row r="111" spans="1:15">
      <c r="A111" s="7">
        <v>6</v>
      </c>
      <c r="B111" s="10">
        <v>5</v>
      </c>
      <c r="C111" s="10">
        <f t="shared" si="1"/>
        <v>110</v>
      </c>
      <c r="D111" s="5" t="s">
        <v>239</v>
      </c>
      <c r="E111" s="107" t="s">
        <v>17</v>
      </c>
      <c r="F111" s="107" t="s">
        <v>17</v>
      </c>
      <c r="G111" s="109" t="s">
        <v>1232</v>
      </c>
      <c r="H111" s="110" t="s">
        <v>553</v>
      </c>
      <c r="I111" s="111">
        <v>28</v>
      </c>
      <c r="J111" s="108">
        <v>1</v>
      </c>
      <c r="K111" s="108" t="s">
        <v>46</v>
      </c>
    </row>
    <row r="112" spans="1:15">
      <c r="A112" s="7">
        <v>6</v>
      </c>
      <c r="B112" s="10">
        <v>6</v>
      </c>
      <c r="C112" s="10">
        <f t="shared" si="1"/>
        <v>111</v>
      </c>
      <c r="D112" s="5" t="s">
        <v>470</v>
      </c>
      <c r="E112" s="107" t="s">
        <v>16</v>
      </c>
      <c r="F112" s="107" t="s">
        <v>16</v>
      </c>
      <c r="G112" s="109" t="s">
        <v>1104</v>
      </c>
      <c r="H112" s="110" t="s">
        <v>546</v>
      </c>
      <c r="I112" s="111">
        <v>30</v>
      </c>
      <c r="J112" s="108">
        <v>7</v>
      </c>
      <c r="K112" s="108" t="s">
        <v>46</v>
      </c>
    </row>
    <row r="113" spans="1:11">
      <c r="A113" s="7">
        <v>6</v>
      </c>
      <c r="B113" s="10">
        <v>7</v>
      </c>
      <c r="C113" s="10">
        <f t="shared" si="1"/>
        <v>112</v>
      </c>
      <c r="D113" s="5" t="s">
        <v>480</v>
      </c>
      <c r="E113" s="107" t="s">
        <v>1121</v>
      </c>
      <c r="F113" s="107" t="s">
        <v>1121</v>
      </c>
      <c r="G113" s="109" t="s">
        <v>429</v>
      </c>
      <c r="H113" s="110" t="s">
        <v>430</v>
      </c>
      <c r="I113" s="111">
        <v>31</v>
      </c>
      <c r="J113" s="108">
        <v>1</v>
      </c>
      <c r="K113" s="108" t="s">
        <v>46</v>
      </c>
    </row>
    <row r="114" spans="1:11">
      <c r="A114" s="7">
        <v>6</v>
      </c>
      <c r="B114" s="10">
        <v>8</v>
      </c>
      <c r="C114" s="10">
        <f t="shared" si="1"/>
        <v>113</v>
      </c>
      <c r="D114" s="5" t="s">
        <v>18</v>
      </c>
      <c r="E114" s="112" t="s">
        <v>598</v>
      </c>
      <c r="F114" s="112" t="s">
        <v>598</v>
      </c>
      <c r="G114" s="113" t="s">
        <v>11</v>
      </c>
      <c r="H114" s="113" t="s">
        <v>236</v>
      </c>
      <c r="I114" s="108">
        <v>25</v>
      </c>
      <c r="J114" s="114">
        <v>3</v>
      </c>
      <c r="K114" s="114" t="s">
        <v>837</v>
      </c>
    </row>
    <row r="115" spans="1:11">
      <c r="A115" s="7">
        <v>6</v>
      </c>
      <c r="B115" s="10">
        <v>9</v>
      </c>
      <c r="C115" s="10">
        <f t="shared" si="1"/>
        <v>114</v>
      </c>
      <c r="D115" s="5" t="s">
        <v>555</v>
      </c>
      <c r="E115" s="107" t="s">
        <v>345</v>
      </c>
      <c r="F115" s="107" t="s">
        <v>345</v>
      </c>
      <c r="G115" s="109" t="s">
        <v>1130</v>
      </c>
      <c r="H115" s="110" t="s">
        <v>589</v>
      </c>
      <c r="I115" s="111">
        <v>26</v>
      </c>
      <c r="J115" s="108">
        <v>4</v>
      </c>
      <c r="K115" s="108" t="s">
        <v>46</v>
      </c>
    </row>
    <row r="116" spans="1:11">
      <c r="A116" s="7">
        <v>6</v>
      </c>
      <c r="B116" s="10">
        <v>10</v>
      </c>
      <c r="C116" s="10">
        <f t="shared" si="1"/>
        <v>115</v>
      </c>
      <c r="D116" s="5" t="s">
        <v>164</v>
      </c>
      <c r="E116" s="112" t="s">
        <v>17</v>
      </c>
      <c r="F116" s="112" t="s">
        <v>17</v>
      </c>
      <c r="G116" s="113" t="s">
        <v>1772</v>
      </c>
      <c r="H116" s="113" t="s">
        <v>394</v>
      </c>
      <c r="I116" s="108">
        <v>25</v>
      </c>
      <c r="J116" s="114">
        <v>1</v>
      </c>
      <c r="K116" s="114" t="s">
        <v>837</v>
      </c>
    </row>
    <row r="117" spans="1:11">
      <c r="A117" s="7">
        <v>6</v>
      </c>
      <c r="B117" s="10">
        <v>11</v>
      </c>
      <c r="C117" s="10">
        <f t="shared" si="1"/>
        <v>116</v>
      </c>
      <c r="D117" s="5" t="s">
        <v>14</v>
      </c>
      <c r="E117" s="112" t="s">
        <v>14</v>
      </c>
      <c r="F117" s="112" t="s">
        <v>14</v>
      </c>
      <c r="G117" s="113" t="s">
        <v>1918</v>
      </c>
      <c r="H117" s="113" t="s">
        <v>117</v>
      </c>
      <c r="I117" s="108">
        <v>23</v>
      </c>
      <c r="J117" s="114">
        <v>6</v>
      </c>
      <c r="K117" s="114" t="s">
        <v>838</v>
      </c>
    </row>
    <row r="118" spans="1:11">
      <c r="A118" s="7">
        <v>6</v>
      </c>
      <c r="B118" s="10">
        <v>12</v>
      </c>
      <c r="C118" s="10">
        <f t="shared" si="1"/>
        <v>117</v>
      </c>
      <c r="D118" s="5" t="s">
        <v>17</v>
      </c>
      <c r="E118" s="107" t="s">
        <v>563</v>
      </c>
      <c r="F118" s="107" t="s">
        <v>470</v>
      </c>
      <c r="G118" s="109" t="s">
        <v>656</v>
      </c>
      <c r="H118" s="110" t="s">
        <v>118</v>
      </c>
      <c r="I118" s="111">
        <v>31</v>
      </c>
      <c r="J118" s="108">
        <v>5</v>
      </c>
      <c r="K118" s="108" t="s">
        <v>46</v>
      </c>
    </row>
    <row r="119" spans="1:11">
      <c r="A119" s="7">
        <v>6</v>
      </c>
      <c r="B119" s="10">
        <v>13</v>
      </c>
      <c r="C119" s="10">
        <f t="shared" si="1"/>
        <v>118</v>
      </c>
      <c r="D119" s="5" t="s">
        <v>345</v>
      </c>
      <c r="E119" s="107" t="s">
        <v>609</v>
      </c>
      <c r="F119" s="107" t="s">
        <v>567</v>
      </c>
      <c r="G119" s="109" t="s">
        <v>586</v>
      </c>
      <c r="H119" s="110" t="s">
        <v>692</v>
      </c>
      <c r="I119" s="111">
        <v>32</v>
      </c>
      <c r="J119" s="108">
        <v>5</v>
      </c>
      <c r="K119" s="108" t="s">
        <v>838</v>
      </c>
    </row>
    <row r="120" spans="1:11">
      <c r="A120" s="7">
        <v>6</v>
      </c>
      <c r="B120" s="10">
        <v>14</v>
      </c>
      <c r="C120" s="10">
        <f t="shared" si="1"/>
        <v>119</v>
      </c>
      <c r="D120" s="5" t="s">
        <v>567</v>
      </c>
      <c r="E120" s="107" t="s">
        <v>18</v>
      </c>
      <c r="F120" s="107" t="s">
        <v>29</v>
      </c>
      <c r="G120" s="109" t="s">
        <v>187</v>
      </c>
      <c r="H120" s="110" t="s">
        <v>463</v>
      </c>
      <c r="I120" s="111">
        <v>37</v>
      </c>
      <c r="J120" s="108">
        <v>2</v>
      </c>
      <c r="K120" s="108" t="s">
        <v>837</v>
      </c>
    </row>
    <row r="121" spans="1:11">
      <c r="A121" s="7">
        <v>6</v>
      </c>
      <c r="B121" s="10">
        <v>15</v>
      </c>
      <c r="C121" s="10">
        <f t="shared" si="1"/>
        <v>120</v>
      </c>
      <c r="D121" s="5" t="s">
        <v>15</v>
      </c>
      <c r="E121" s="107" t="s">
        <v>17</v>
      </c>
      <c r="F121" s="107" t="s">
        <v>17</v>
      </c>
      <c r="G121" s="109" t="s">
        <v>475</v>
      </c>
      <c r="H121" s="110" t="s">
        <v>756</v>
      </c>
      <c r="I121" s="111">
        <v>27</v>
      </c>
      <c r="J121" s="108">
        <v>5</v>
      </c>
      <c r="K121" s="108" t="s">
        <v>46</v>
      </c>
    </row>
    <row r="122" spans="1:11">
      <c r="A122" s="7">
        <v>6</v>
      </c>
      <c r="B122" s="10">
        <v>16</v>
      </c>
      <c r="C122" s="10">
        <f t="shared" si="1"/>
        <v>121</v>
      </c>
      <c r="D122" s="5" t="s">
        <v>16</v>
      </c>
      <c r="E122" s="107" t="s">
        <v>246</v>
      </c>
      <c r="F122" s="107" t="s">
        <v>246</v>
      </c>
      <c r="G122" s="109" t="s">
        <v>647</v>
      </c>
      <c r="H122" s="110" t="s">
        <v>1055</v>
      </c>
      <c r="I122" s="111">
        <v>27</v>
      </c>
      <c r="J122" s="108">
        <v>1</v>
      </c>
      <c r="K122" s="108" t="s">
        <v>837</v>
      </c>
    </row>
    <row r="123" spans="1:11">
      <c r="A123" s="7">
        <v>6</v>
      </c>
      <c r="B123" s="10">
        <v>17</v>
      </c>
      <c r="C123" s="10">
        <f t="shared" si="1"/>
        <v>122</v>
      </c>
      <c r="D123" s="5" t="s">
        <v>13</v>
      </c>
      <c r="E123" s="112" t="s">
        <v>164</v>
      </c>
      <c r="F123" s="112" t="s">
        <v>164</v>
      </c>
      <c r="G123" s="113" t="s">
        <v>1812</v>
      </c>
      <c r="H123" s="113" t="s">
        <v>146</v>
      </c>
      <c r="I123" s="108">
        <v>27</v>
      </c>
      <c r="J123" s="114">
        <v>4</v>
      </c>
      <c r="K123" s="114" t="s">
        <v>837</v>
      </c>
    </row>
    <row r="124" spans="1:11">
      <c r="A124" s="7">
        <v>6</v>
      </c>
      <c r="B124" s="10">
        <v>18</v>
      </c>
      <c r="C124" s="10">
        <f t="shared" si="1"/>
        <v>123</v>
      </c>
      <c r="D124" s="5" t="s">
        <v>276</v>
      </c>
      <c r="E124" s="107" t="s">
        <v>563</v>
      </c>
      <c r="F124" s="107" t="s">
        <v>563</v>
      </c>
      <c r="G124" s="109" t="s">
        <v>117</v>
      </c>
      <c r="H124" s="110" t="s">
        <v>570</v>
      </c>
      <c r="I124" s="111">
        <v>33</v>
      </c>
      <c r="J124" s="108">
        <v>1</v>
      </c>
      <c r="K124" s="108" t="s">
        <v>46</v>
      </c>
    </row>
    <row r="125" spans="1:11">
      <c r="A125" s="7">
        <v>6</v>
      </c>
      <c r="B125" s="10">
        <v>19</v>
      </c>
      <c r="C125" s="10">
        <f t="shared" si="1"/>
        <v>124</v>
      </c>
      <c r="D125" s="5" t="s">
        <v>354</v>
      </c>
      <c r="E125" s="107" t="s">
        <v>17</v>
      </c>
      <c r="F125" s="107" t="s">
        <v>17</v>
      </c>
      <c r="G125" s="109" t="s">
        <v>953</v>
      </c>
      <c r="H125" s="110" t="s">
        <v>23</v>
      </c>
      <c r="I125" s="111">
        <v>27</v>
      </c>
      <c r="J125" s="108">
        <v>1</v>
      </c>
      <c r="K125" s="108" t="s">
        <v>837</v>
      </c>
    </row>
    <row r="126" spans="1:11">
      <c r="A126" s="11">
        <v>6</v>
      </c>
      <c r="B126" s="12">
        <v>20</v>
      </c>
      <c r="C126" s="12">
        <f t="shared" si="1"/>
        <v>125</v>
      </c>
      <c r="D126" s="14" t="s">
        <v>609</v>
      </c>
      <c r="E126" s="131" t="s">
        <v>129</v>
      </c>
      <c r="F126" s="131" t="s">
        <v>129</v>
      </c>
      <c r="G126" s="132" t="s">
        <v>920</v>
      </c>
      <c r="H126" s="133" t="s">
        <v>549</v>
      </c>
      <c r="I126" s="134">
        <v>33</v>
      </c>
      <c r="J126" s="120">
        <v>1</v>
      </c>
      <c r="K126" s="120" t="s">
        <v>837</v>
      </c>
    </row>
    <row r="127" spans="1:11">
      <c r="A127" s="7">
        <v>7</v>
      </c>
      <c r="B127" s="10">
        <v>1</v>
      </c>
      <c r="C127" s="10">
        <f t="shared" si="1"/>
        <v>126</v>
      </c>
      <c r="D127" s="5" t="s">
        <v>609</v>
      </c>
      <c r="E127" s="107" t="s">
        <v>480</v>
      </c>
      <c r="F127" s="107" t="s">
        <v>480</v>
      </c>
      <c r="G127" s="109" t="s">
        <v>454</v>
      </c>
      <c r="H127" s="110" t="s">
        <v>145</v>
      </c>
      <c r="I127" s="111">
        <v>24</v>
      </c>
      <c r="J127" s="108">
        <v>1</v>
      </c>
      <c r="K127" s="108" t="s">
        <v>837</v>
      </c>
    </row>
    <row r="128" spans="1:11">
      <c r="A128" s="7">
        <v>7</v>
      </c>
      <c r="B128" s="10">
        <v>2</v>
      </c>
      <c r="C128" s="10">
        <f t="shared" si="1"/>
        <v>127</v>
      </c>
      <c r="D128" s="5" t="s">
        <v>354</v>
      </c>
      <c r="E128" s="107" t="s">
        <v>555</v>
      </c>
      <c r="F128" s="107" t="s">
        <v>129</v>
      </c>
      <c r="G128" s="109" t="s">
        <v>78</v>
      </c>
      <c r="H128" s="110" t="s">
        <v>523</v>
      </c>
      <c r="I128" s="111">
        <v>34</v>
      </c>
      <c r="J128" s="108">
        <v>4</v>
      </c>
      <c r="K128" s="108" t="s">
        <v>46</v>
      </c>
    </row>
    <row r="129" spans="1:11">
      <c r="A129" s="7">
        <v>7</v>
      </c>
      <c r="B129" s="10">
        <v>3</v>
      </c>
      <c r="C129" s="10">
        <f t="shared" si="1"/>
        <v>128</v>
      </c>
      <c r="D129" s="5" t="s">
        <v>276</v>
      </c>
      <c r="E129" s="107" t="s">
        <v>18</v>
      </c>
      <c r="F129" s="107" t="s">
        <v>17</v>
      </c>
      <c r="G129" s="109" t="s">
        <v>403</v>
      </c>
      <c r="H129" s="110" t="s">
        <v>277</v>
      </c>
      <c r="I129" s="111">
        <v>33</v>
      </c>
      <c r="J129" s="108">
        <v>1</v>
      </c>
      <c r="K129" s="108" t="s">
        <v>837</v>
      </c>
    </row>
    <row r="130" spans="1:11">
      <c r="A130" s="7">
        <v>7</v>
      </c>
      <c r="B130" s="10">
        <v>4</v>
      </c>
      <c r="C130" s="10">
        <f t="shared" si="1"/>
        <v>129</v>
      </c>
      <c r="D130" s="5" t="s">
        <v>13</v>
      </c>
      <c r="E130" s="107" t="s">
        <v>18</v>
      </c>
      <c r="F130" s="107" t="s">
        <v>18</v>
      </c>
      <c r="G130" s="109" t="s">
        <v>1267</v>
      </c>
      <c r="H130" s="110" t="s">
        <v>110</v>
      </c>
      <c r="I130" s="111">
        <v>31</v>
      </c>
      <c r="J130" s="108">
        <v>2</v>
      </c>
      <c r="K130" s="108" t="s">
        <v>46</v>
      </c>
    </row>
    <row r="131" spans="1:11">
      <c r="A131" s="7">
        <v>7</v>
      </c>
      <c r="B131" s="10">
        <v>5</v>
      </c>
      <c r="C131" s="10">
        <f t="shared" si="1"/>
        <v>130</v>
      </c>
      <c r="D131" s="5" t="s">
        <v>16</v>
      </c>
      <c r="E131" s="107" t="s">
        <v>14</v>
      </c>
      <c r="F131" s="107" t="s">
        <v>14</v>
      </c>
      <c r="G131" s="109" t="s">
        <v>1164</v>
      </c>
      <c r="H131" s="110" t="s">
        <v>565</v>
      </c>
      <c r="I131" s="111">
        <v>28</v>
      </c>
      <c r="J131" s="108">
        <v>2</v>
      </c>
      <c r="K131" s="108" t="s">
        <v>837</v>
      </c>
    </row>
    <row r="132" spans="1:11">
      <c r="A132" s="7">
        <v>7</v>
      </c>
      <c r="B132" s="10">
        <v>6</v>
      </c>
      <c r="C132" s="10">
        <f t="shared" ref="C132:C195" si="2">C131+1</f>
        <v>131</v>
      </c>
      <c r="D132" s="5" t="s">
        <v>15</v>
      </c>
      <c r="E132" s="107"/>
      <c r="F132" s="107" t="s">
        <v>480</v>
      </c>
      <c r="G132" s="109" t="s">
        <v>339</v>
      </c>
      <c r="H132" s="110" t="s">
        <v>551</v>
      </c>
      <c r="I132" s="111">
        <v>33</v>
      </c>
      <c r="J132" s="108">
        <v>1</v>
      </c>
      <c r="K132" s="108" t="s">
        <v>837</v>
      </c>
    </row>
    <row r="133" spans="1:11">
      <c r="A133" s="7">
        <v>7</v>
      </c>
      <c r="B133" s="10">
        <v>7</v>
      </c>
      <c r="C133" s="10">
        <f t="shared" si="2"/>
        <v>132</v>
      </c>
      <c r="D133" s="5" t="s">
        <v>567</v>
      </c>
      <c r="E133" s="112" t="s">
        <v>614</v>
      </c>
      <c r="F133" s="112" t="s">
        <v>614</v>
      </c>
      <c r="G133" s="113" t="s">
        <v>1893</v>
      </c>
      <c r="H133" s="113" t="s">
        <v>1894</v>
      </c>
      <c r="I133" s="108">
        <v>26</v>
      </c>
      <c r="J133" s="114">
        <v>1</v>
      </c>
      <c r="K133" s="114" t="s">
        <v>837</v>
      </c>
    </row>
    <row r="134" spans="1:11">
      <c r="A134" s="7">
        <v>7</v>
      </c>
      <c r="B134" s="10">
        <v>8</v>
      </c>
      <c r="C134" s="10">
        <f t="shared" si="2"/>
        <v>133</v>
      </c>
      <c r="D134" s="5" t="s">
        <v>345</v>
      </c>
      <c r="E134" s="107" t="s">
        <v>609</v>
      </c>
      <c r="F134" s="107" t="s">
        <v>609</v>
      </c>
      <c r="G134" s="109" t="s">
        <v>525</v>
      </c>
      <c r="H134" s="110" t="s">
        <v>297</v>
      </c>
      <c r="I134" s="111">
        <v>30</v>
      </c>
      <c r="J134" s="108">
        <v>1</v>
      </c>
      <c r="K134" s="108" t="s">
        <v>46</v>
      </c>
    </row>
    <row r="135" spans="1:11">
      <c r="A135" s="7">
        <v>7</v>
      </c>
      <c r="B135" s="10">
        <v>9</v>
      </c>
      <c r="C135" s="10">
        <f t="shared" si="2"/>
        <v>134</v>
      </c>
      <c r="D135" s="5" t="s">
        <v>17</v>
      </c>
      <c r="E135" s="123" t="s">
        <v>480</v>
      </c>
      <c r="F135" s="123" t="s">
        <v>480</v>
      </c>
      <c r="G135" s="128" t="s">
        <v>758</v>
      </c>
      <c r="H135" s="129" t="s">
        <v>72</v>
      </c>
      <c r="I135" s="130">
        <v>30</v>
      </c>
      <c r="J135" s="124">
        <v>1</v>
      </c>
      <c r="K135" s="124" t="s">
        <v>46</v>
      </c>
    </row>
    <row r="136" spans="1:11">
      <c r="A136" s="7">
        <v>7</v>
      </c>
      <c r="B136" s="10">
        <v>10</v>
      </c>
      <c r="C136" s="10">
        <f t="shared" si="2"/>
        <v>135</v>
      </c>
      <c r="D136" s="5" t="s">
        <v>14</v>
      </c>
      <c r="E136" s="107" t="s">
        <v>609</v>
      </c>
      <c r="F136" s="107" t="s">
        <v>609</v>
      </c>
      <c r="G136" s="109" t="s">
        <v>176</v>
      </c>
      <c r="H136" s="110" t="s">
        <v>1680</v>
      </c>
      <c r="I136" s="111">
        <v>33</v>
      </c>
      <c r="J136" s="108">
        <v>9</v>
      </c>
      <c r="K136" s="108" t="s">
        <v>837</v>
      </c>
    </row>
    <row r="137" spans="1:11">
      <c r="A137" s="7">
        <v>7</v>
      </c>
      <c r="B137" s="10">
        <v>11</v>
      </c>
      <c r="C137" s="10">
        <f t="shared" si="2"/>
        <v>136</v>
      </c>
      <c r="D137" s="5" t="s">
        <v>164</v>
      </c>
      <c r="E137" s="107" t="s">
        <v>129</v>
      </c>
      <c r="F137" s="107" t="s">
        <v>129</v>
      </c>
      <c r="G137" s="109" t="s">
        <v>1150</v>
      </c>
      <c r="H137" s="110" t="s">
        <v>617</v>
      </c>
      <c r="I137" s="111">
        <v>28</v>
      </c>
      <c r="J137" s="108">
        <v>5</v>
      </c>
      <c r="K137" s="108" t="s">
        <v>837</v>
      </c>
    </row>
    <row r="138" spans="1:11">
      <c r="A138" s="7">
        <v>7</v>
      </c>
      <c r="B138" s="10">
        <v>12</v>
      </c>
      <c r="C138" s="10">
        <f t="shared" si="2"/>
        <v>137</v>
      </c>
      <c r="D138" s="5" t="s">
        <v>555</v>
      </c>
      <c r="E138" s="107" t="s">
        <v>18</v>
      </c>
      <c r="F138" s="107" t="s">
        <v>13</v>
      </c>
      <c r="G138" s="109" t="s">
        <v>811</v>
      </c>
      <c r="H138" s="110" t="s">
        <v>619</v>
      </c>
      <c r="I138" s="111">
        <v>32</v>
      </c>
      <c r="J138" s="108">
        <v>3</v>
      </c>
      <c r="K138" s="108" t="s">
        <v>837</v>
      </c>
    </row>
    <row r="139" spans="1:11">
      <c r="A139" s="7">
        <v>7</v>
      </c>
      <c r="B139" s="10">
        <v>13</v>
      </c>
      <c r="C139" s="10">
        <f t="shared" si="2"/>
        <v>138</v>
      </c>
      <c r="D139" s="5" t="s">
        <v>18</v>
      </c>
      <c r="E139" s="123" t="s">
        <v>563</v>
      </c>
      <c r="F139" s="123" t="s">
        <v>563</v>
      </c>
      <c r="G139" s="128" t="s">
        <v>1307</v>
      </c>
      <c r="H139" s="129" t="s">
        <v>572</v>
      </c>
      <c r="I139" s="130">
        <v>30</v>
      </c>
      <c r="J139" s="124">
        <v>1</v>
      </c>
      <c r="K139" s="124" t="s">
        <v>837</v>
      </c>
    </row>
    <row r="140" spans="1:11">
      <c r="A140" s="7">
        <v>7</v>
      </c>
      <c r="B140" s="10">
        <v>14</v>
      </c>
      <c r="C140" s="10">
        <f t="shared" si="2"/>
        <v>139</v>
      </c>
      <c r="D140" s="5" t="s">
        <v>480</v>
      </c>
      <c r="E140" s="125" t="s">
        <v>14</v>
      </c>
      <c r="F140" s="125" t="s">
        <v>354</v>
      </c>
      <c r="G140" s="126" t="s">
        <v>1736</v>
      </c>
      <c r="H140" s="126" t="s">
        <v>1737</v>
      </c>
      <c r="I140" s="124">
        <v>26</v>
      </c>
      <c r="J140" s="127">
        <v>2</v>
      </c>
      <c r="K140" s="127" t="s">
        <v>838</v>
      </c>
    </row>
    <row r="141" spans="1:11">
      <c r="A141" s="7">
        <v>7</v>
      </c>
      <c r="B141" s="10">
        <v>15</v>
      </c>
      <c r="C141" s="10">
        <f t="shared" si="2"/>
        <v>140</v>
      </c>
      <c r="D141" s="5" t="s">
        <v>470</v>
      </c>
      <c r="E141" s="125" t="s">
        <v>614</v>
      </c>
      <c r="F141" s="125" t="s">
        <v>614</v>
      </c>
      <c r="G141" s="126" t="s">
        <v>1863</v>
      </c>
      <c r="H141" s="126" t="s">
        <v>63</v>
      </c>
      <c r="I141" s="124">
        <v>33</v>
      </c>
      <c r="J141" s="127">
        <v>1</v>
      </c>
      <c r="K141" s="127" t="s">
        <v>46</v>
      </c>
    </row>
    <row r="142" spans="1:11">
      <c r="A142" s="7">
        <v>7</v>
      </c>
      <c r="B142" s="10">
        <v>16</v>
      </c>
      <c r="C142" s="10">
        <f t="shared" si="2"/>
        <v>141</v>
      </c>
      <c r="D142" s="5" t="s">
        <v>239</v>
      </c>
      <c r="E142" s="123" t="s">
        <v>213</v>
      </c>
      <c r="F142" s="123" t="s">
        <v>213</v>
      </c>
      <c r="G142" s="128" t="s">
        <v>672</v>
      </c>
      <c r="H142" s="129" t="s">
        <v>595</v>
      </c>
      <c r="I142" s="130">
        <v>28</v>
      </c>
      <c r="J142" s="124">
        <v>2</v>
      </c>
      <c r="K142" s="124" t="s">
        <v>837</v>
      </c>
    </row>
    <row r="143" spans="1:11">
      <c r="A143" s="7">
        <v>7</v>
      </c>
      <c r="B143" s="10">
        <v>17</v>
      </c>
      <c r="C143" s="10">
        <f t="shared" si="2"/>
        <v>142</v>
      </c>
      <c r="D143" s="5" t="s">
        <v>129</v>
      </c>
      <c r="E143" s="123" t="s">
        <v>598</v>
      </c>
      <c r="F143" s="123" t="s">
        <v>598</v>
      </c>
      <c r="G143" s="128" t="s">
        <v>1262</v>
      </c>
      <c r="H143" s="129" t="s">
        <v>220</v>
      </c>
      <c r="I143" s="130">
        <v>25</v>
      </c>
      <c r="J143" s="124">
        <v>1</v>
      </c>
      <c r="K143" s="124" t="s">
        <v>46</v>
      </c>
    </row>
    <row r="144" spans="1:11">
      <c r="A144" s="7">
        <v>7</v>
      </c>
      <c r="B144" s="10">
        <v>18</v>
      </c>
      <c r="C144" s="10">
        <f t="shared" si="2"/>
        <v>143</v>
      </c>
      <c r="D144" s="5" t="s">
        <v>438</v>
      </c>
      <c r="E144" s="123" t="s">
        <v>555</v>
      </c>
      <c r="F144" s="123" t="s">
        <v>555</v>
      </c>
      <c r="G144" s="128" t="s">
        <v>143</v>
      </c>
      <c r="H144" s="129" t="s">
        <v>1045</v>
      </c>
      <c r="I144" s="130">
        <v>23</v>
      </c>
      <c r="J144" s="124">
        <v>1</v>
      </c>
      <c r="K144" s="124" t="s">
        <v>837</v>
      </c>
    </row>
    <row r="145" spans="1:11">
      <c r="A145" s="7">
        <v>7</v>
      </c>
      <c r="B145" s="10">
        <v>19</v>
      </c>
      <c r="C145" s="10">
        <f t="shared" si="2"/>
        <v>144</v>
      </c>
      <c r="D145" s="5" t="s">
        <v>563</v>
      </c>
      <c r="E145" s="125" t="s">
        <v>614</v>
      </c>
      <c r="F145" s="125" t="s">
        <v>614</v>
      </c>
      <c r="G145" s="126" t="s">
        <v>288</v>
      </c>
      <c r="H145" s="126" t="s">
        <v>208</v>
      </c>
      <c r="I145" s="124">
        <v>25</v>
      </c>
      <c r="J145" s="127">
        <v>1</v>
      </c>
      <c r="K145" s="127" t="s">
        <v>46</v>
      </c>
    </row>
    <row r="146" spans="1:11">
      <c r="A146" s="11">
        <v>7</v>
      </c>
      <c r="B146" s="12">
        <v>20</v>
      </c>
      <c r="C146" s="12">
        <f t="shared" si="2"/>
        <v>145</v>
      </c>
      <c r="D146" s="14" t="s">
        <v>29</v>
      </c>
      <c r="E146" s="145" t="s">
        <v>15</v>
      </c>
      <c r="F146" s="145" t="s">
        <v>15</v>
      </c>
      <c r="G146" s="146" t="s">
        <v>475</v>
      </c>
      <c r="H146" s="146" t="s">
        <v>1882</v>
      </c>
      <c r="I146" s="136">
        <v>22</v>
      </c>
      <c r="J146" s="147">
        <v>2</v>
      </c>
      <c r="K146" s="147" t="s">
        <v>838</v>
      </c>
    </row>
    <row r="147" spans="1:11">
      <c r="A147" s="7">
        <v>8</v>
      </c>
      <c r="B147" s="10">
        <v>1</v>
      </c>
      <c r="C147" s="10">
        <f t="shared" si="2"/>
        <v>146</v>
      </c>
      <c r="D147" s="5" t="s">
        <v>29</v>
      </c>
      <c r="E147" s="125" t="s">
        <v>239</v>
      </c>
      <c r="F147" s="125" t="s">
        <v>239</v>
      </c>
      <c r="G147" s="126" t="s">
        <v>1851</v>
      </c>
      <c r="H147" s="126" t="s">
        <v>1187</v>
      </c>
      <c r="I147" s="124">
        <v>22</v>
      </c>
      <c r="J147" s="127">
        <v>5</v>
      </c>
      <c r="K147" s="127" t="s">
        <v>837</v>
      </c>
    </row>
    <row r="148" spans="1:11">
      <c r="A148" s="7">
        <v>8</v>
      </c>
      <c r="B148" s="10">
        <v>2</v>
      </c>
      <c r="C148" s="10">
        <f t="shared" si="2"/>
        <v>147</v>
      </c>
      <c r="D148" s="5" t="s">
        <v>563</v>
      </c>
      <c r="E148" s="123" t="s">
        <v>239</v>
      </c>
      <c r="F148" s="123" t="s">
        <v>239</v>
      </c>
      <c r="G148" s="128" t="s">
        <v>182</v>
      </c>
      <c r="H148" s="129" t="s">
        <v>151</v>
      </c>
      <c r="I148" s="130">
        <v>38</v>
      </c>
      <c r="J148" s="124" t="s">
        <v>1959</v>
      </c>
      <c r="K148" s="124" t="s">
        <v>837</v>
      </c>
    </row>
    <row r="149" spans="1:11">
      <c r="A149" s="7">
        <v>8</v>
      </c>
      <c r="B149" s="10">
        <v>3</v>
      </c>
      <c r="C149" s="10">
        <f t="shared" si="2"/>
        <v>148</v>
      </c>
      <c r="D149" s="5" t="s">
        <v>438</v>
      </c>
      <c r="E149" s="123" t="s">
        <v>129</v>
      </c>
      <c r="F149" s="123" t="s">
        <v>239</v>
      </c>
      <c r="G149" s="128" t="s">
        <v>326</v>
      </c>
      <c r="H149" s="129" t="s">
        <v>595</v>
      </c>
      <c r="I149" s="130">
        <v>32</v>
      </c>
      <c r="J149" s="124">
        <v>2</v>
      </c>
      <c r="K149" s="124" t="s">
        <v>837</v>
      </c>
    </row>
    <row r="150" spans="1:11">
      <c r="A150" s="7">
        <v>8</v>
      </c>
      <c r="B150" s="10">
        <v>4</v>
      </c>
      <c r="C150" s="10">
        <f t="shared" si="2"/>
        <v>149</v>
      </c>
      <c r="D150" s="5" t="s">
        <v>129</v>
      </c>
      <c r="E150" s="123" t="s">
        <v>438</v>
      </c>
      <c r="F150" s="123" t="s">
        <v>438</v>
      </c>
      <c r="G150" s="128" t="s">
        <v>962</v>
      </c>
      <c r="H150" s="129" t="s">
        <v>105</v>
      </c>
      <c r="I150" s="130">
        <v>27</v>
      </c>
      <c r="J150" s="124">
        <v>6</v>
      </c>
      <c r="K150" s="124" t="s">
        <v>837</v>
      </c>
    </row>
    <row r="151" spans="1:11">
      <c r="A151" s="7">
        <v>8</v>
      </c>
      <c r="B151" s="10">
        <v>5</v>
      </c>
      <c r="C151" s="10">
        <f t="shared" si="2"/>
        <v>150</v>
      </c>
      <c r="D151" s="5" t="s">
        <v>239</v>
      </c>
      <c r="E151" s="123" t="s">
        <v>47</v>
      </c>
      <c r="F151" s="123" t="s">
        <v>47</v>
      </c>
      <c r="G151" s="128" t="s">
        <v>314</v>
      </c>
      <c r="H151" s="129" t="s">
        <v>146</v>
      </c>
      <c r="I151" s="130">
        <v>32</v>
      </c>
      <c r="J151" s="124">
        <v>1</v>
      </c>
      <c r="K151" s="124" t="s">
        <v>46</v>
      </c>
    </row>
    <row r="152" spans="1:11">
      <c r="A152" s="7">
        <v>8</v>
      </c>
      <c r="B152" s="10">
        <v>6</v>
      </c>
      <c r="C152" s="10">
        <f t="shared" si="2"/>
        <v>151</v>
      </c>
      <c r="D152" s="5" t="s">
        <v>470</v>
      </c>
      <c r="E152" s="125" t="s">
        <v>438</v>
      </c>
      <c r="F152" s="125" t="s">
        <v>438</v>
      </c>
      <c r="G152" s="126" t="s">
        <v>1645</v>
      </c>
      <c r="H152" s="126" t="s">
        <v>616</v>
      </c>
      <c r="I152" s="124">
        <v>27</v>
      </c>
      <c r="J152" s="127">
        <v>1</v>
      </c>
      <c r="K152" s="127"/>
    </row>
    <row r="153" spans="1:11">
      <c r="A153" s="7">
        <v>8</v>
      </c>
      <c r="B153" s="10">
        <v>7</v>
      </c>
      <c r="C153" s="10">
        <f t="shared" si="2"/>
        <v>152</v>
      </c>
      <c r="D153" s="5" t="s">
        <v>480</v>
      </c>
      <c r="E153" s="125" t="s">
        <v>563</v>
      </c>
      <c r="F153" s="125" t="s">
        <v>563</v>
      </c>
      <c r="G153" s="126" t="s">
        <v>1867</v>
      </c>
      <c r="H153" s="126" t="s">
        <v>260</v>
      </c>
      <c r="I153" s="124">
        <v>25</v>
      </c>
      <c r="J153" s="127">
        <v>1</v>
      </c>
      <c r="K153" s="127" t="s">
        <v>837</v>
      </c>
    </row>
    <row r="154" spans="1:11">
      <c r="A154" s="7">
        <v>8</v>
      </c>
      <c r="B154" s="10">
        <v>8</v>
      </c>
      <c r="C154" s="10">
        <f t="shared" si="2"/>
        <v>153</v>
      </c>
      <c r="D154" s="5" t="s">
        <v>18</v>
      </c>
      <c r="E154" s="123" t="s">
        <v>13</v>
      </c>
      <c r="F154" s="123" t="s">
        <v>686</v>
      </c>
      <c r="G154" s="128" t="s">
        <v>648</v>
      </c>
      <c r="H154" s="129" t="s">
        <v>544</v>
      </c>
      <c r="I154" s="130">
        <v>36</v>
      </c>
      <c r="J154" s="124">
        <v>1</v>
      </c>
      <c r="K154" s="124" t="s">
        <v>837</v>
      </c>
    </row>
    <row r="155" spans="1:11">
      <c r="A155" s="7">
        <v>8</v>
      </c>
      <c r="B155" s="10">
        <v>9</v>
      </c>
      <c r="C155" s="10">
        <f t="shared" si="2"/>
        <v>154</v>
      </c>
      <c r="D155" s="5" t="s">
        <v>555</v>
      </c>
      <c r="E155" s="123" t="s">
        <v>609</v>
      </c>
      <c r="F155" s="123" t="s">
        <v>609</v>
      </c>
      <c r="G155" s="128" t="s">
        <v>189</v>
      </c>
      <c r="H155" s="129" t="s">
        <v>331</v>
      </c>
      <c r="I155" s="130">
        <v>26</v>
      </c>
      <c r="J155" s="124">
        <v>4</v>
      </c>
      <c r="K155" s="124" t="s">
        <v>837</v>
      </c>
    </row>
    <row r="156" spans="1:11">
      <c r="A156" s="7">
        <v>8</v>
      </c>
      <c r="B156" s="10">
        <v>10</v>
      </c>
      <c r="C156" s="10">
        <f t="shared" si="2"/>
        <v>155</v>
      </c>
      <c r="D156" s="5" t="s">
        <v>164</v>
      </c>
      <c r="E156" s="123" t="s">
        <v>47</v>
      </c>
      <c r="F156" s="123" t="s">
        <v>47</v>
      </c>
      <c r="G156" s="128" t="s">
        <v>1056</v>
      </c>
      <c r="H156" s="129" t="s">
        <v>372</v>
      </c>
      <c r="I156" s="130">
        <v>28</v>
      </c>
      <c r="J156" s="124">
        <v>2</v>
      </c>
      <c r="K156" s="124" t="s">
        <v>837</v>
      </c>
    </row>
    <row r="157" spans="1:11">
      <c r="A157" s="7">
        <v>8</v>
      </c>
      <c r="B157" s="10">
        <v>11</v>
      </c>
      <c r="C157" s="10">
        <f t="shared" si="2"/>
        <v>156</v>
      </c>
      <c r="D157" s="5" t="s">
        <v>14</v>
      </c>
      <c r="E157" s="123" t="s">
        <v>438</v>
      </c>
      <c r="F157" s="123" t="s">
        <v>345</v>
      </c>
      <c r="G157" s="128" t="s">
        <v>465</v>
      </c>
      <c r="H157" s="129" t="s">
        <v>580</v>
      </c>
      <c r="I157" s="130">
        <v>35</v>
      </c>
      <c r="J157" s="124">
        <v>5</v>
      </c>
      <c r="K157" s="124" t="s">
        <v>837</v>
      </c>
    </row>
    <row r="158" spans="1:11">
      <c r="A158" s="7">
        <v>8</v>
      </c>
      <c r="B158" s="10">
        <v>12</v>
      </c>
      <c r="C158" s="10">
        <f t="shared" si="2"/>
        <v>157</v>
      </c>
      <c r="D158" s="5" t="s">
        <v>17</v>
      </c>
      <c r="E158" s="123" t="s">
        <v>614</v>
      </c>
      <c r="F158" s="123" t="s">
        <v>481</v>
      </c>
      <c r="G158" s="128" t="s">
        <v>292</v>
      </c>
      <c r="H158" s="129" t="s">
        <v>523</v>
      </c>
      <c r="I158" s="130">
        <v>34</v>
      </c>
      <c r="J158" s="124">
        <v>2</v>
      </c>
      <c r="K158" s="124" t="s">
        <v>46</v>
      </c>
    </row>
    <row r="159" spans="1:11">
      <c r="A159" s="7">
        <v>8</v>
      </c>
      <c r="B159" s="10">
        <v>13</v>
      </c>
      <c r="C159" s="10">
        <f t="shared" si="2"/>
        <v>158</v>
      </c>
      <c r="D159" s="5" t="s">
        <v>345</v>
      </c>
      <c r="E159" s="123" t="s">
        <v>2046</v>
      </c>
      <c r="F159" s="123" t="s">
        <v>16</v>
      </c>
      <c r="G159" s="128" t="s">
        <v>658</v>
      </c>
      <c r="H159" s="129" t="s">
        <v>333</v>
      </c>
      <c r="I159" s="130">
        <v>41</v>
      </c>
      <c r="J159" s="124">
        <v>2</v>
      </c>
      <c r="K159" s="124" t="s">
        <v>837</v>
      </c>
    </row>
    <row r="160" spans="1:11">
      <c r="A160" s="7">
        <v>8</v>
      </c>
      <c r="B160" s="10">
        <v>14</v>
      </c>
      <c r="C160" s="10">
        <f t="shared" si="2"/>
        <v>159</v>
      </c>
      <c r="D160" s="5" t="s">
        <v>567</v>
      </c>
      <c r="E160" s="125" t="s">
        <v>29</v>
      </c>
      <c r="F160" s="125" t="s">
        <v>29</v>
      </c>
      <c r="G160" s="126" t="s">
        <v>1698</v>
      </c>
      <c r="H160" s="126" t="s">
        <v>547</v>
      </c>
      <c r="I160" s="124">
        <v>29</v>
      </c>
      <c r="J160" s="127">
        <v>1</v>
      </c>
      <c r="K160" s="127" t="s">
        <v>837</v>
      </c>
    </row>
    <row r="161" spans="1:11">
      <c r="A161" s="7">
        <v>8</v>
      </c>
      <c r="B161" s="10">
        <v>15</v>
      </c>
      <c r="C161" s="10">
        <f t="shared" si="2"/>
        <v>160</v>
      </c>
      <c r="D161" s="5" t="s">
        <v>15</v>
      </c>
      <c r="E161" s="125" t="s">
        <v>470</v>
      </c>
      <c r="F161" s="125" t="s">
        <v>470</v>
      </c>
      <c r="G161" s="126" t="s">
        <v>1633</v>
      </c>
      <c r="H161" s="126" t="s">
        <v>549</v>
      </c>
      <c r="I161" s="124">
        <v>27</v>
      </c>
      <c r="J161" s="127">
        <v>1</v>
      </c>
      <c r="K161" s="127" t="s">
        <v>46</v>
      </c>
    </row>
    <row r="162" spans="1:11">
      <c r="A162" s="7">
        <v>8</v>
      </c>
      <c r="B162" s="10">
        <v>16</v>
      </c>
      <c r="C162" s="10">
        <f t="shared" si="2"/>
        <v>161</v>
      </c>
      <c r="D162" s="5" t="s">
        <v>16</v>
      </c>
      <c r="E162" s="125" t="s">
        <v>345</v>
      </c>
      <c r="F162" s="125" t="s">
        <v>13</v>
      </c>
      <c r="G162" s="126" t="s">
        <v>163</v>
      </c>
      <c r="H162" s="126" t="s">
        <v>324</v>
      </c>
      <c r="I162" s="124">
        <v>34</v>
      </c>
      <c r="J162" s="127">
        <v>1</v>
      </c>
      <c r="K162" s="127" t="s">
        <v>837</v>
      </c>
    </row>
    <row r="163" spans="1:11">
      <c r="A163" s="7">
        <v>8</v>
      </c>
      <c r="B163" s="10">
        <v>17</v>
      </c>
      <c r="C163" s="10">
        <f t="shared" si="2"/>
        <v>162</v>
      </c>
      <c r="D163" s="5" t="s">
        <v>13</v>
      </c>
      <c r="E163" s="123" t="s">
        <v>14</v>
      </c>
      <c r="F163" s="123" t="s">
        <v>14</v>
      </c>
      <c r="G163" s="128" t="s">
        <v>1064</v>
      </c>
      <c r="H163" s="129" t="s">
        <v>20</v>
      </c>
      <c r="I163" s="130">
        <v>26</v>
      </c>
      <c r="J163" s="124">
        <v>3</v>
      </c>
      <c r="K163" s="124" t="s">
        <v>46</v>
      </c>
    </row>
    <row r="164" spans="1:11">
      <c r="A164" s="7">
        <v>8</v>
      </c>
      <c r="B164" s="10">
        <v>18</v>
      </c>
      <c r="C164" s="10">
        <f t="shared" si="2"/>
        <v>163</v>
      </c>
      <c r="D164" s="5" t="s">
        <v>276</v>
      </c>
      <c r="E164" s="123" t="s">
        <v>480</v>
      </c>
      <c r="F164" s="123" t="s">
        <v>480</v>
      </c>
      <c r="G164" s="128" t="s">
        <v>125</v>
      </c>
      <c r="H164" s="129" t="s">
        <v>1028</v>
      </c>
      <c r="I164" s="130">
        <v>29</v>
      </c>
      <c r="J164" s="124">
        <v>1</v>
      </c>
      <c r="K164" s="124" t="s">
        <v>46</v>
      </c>
    </row>
    <row r="165" spans="1:11">
      <c r="A165" s="7">
        <v>8</v>
      </c>
      <c r="B165" s="10">
        <v>19</v>
      </c>
      <c r="C165" s="10">
        <f t="shared" si="2"/>
        <v>164</v>
      </c>
      <c r="D165" s="5" t="s">
        <v>354</v>
      </c>
      <c r="E165" s="125" t="s">
        <v>188</v>
      </c>
      <c r="F165" s="125" t="s">
        <v>188</v>
      </c>
      <c r="G165" s="126" t="s">
        <v>1604</v>
      </c>
      <c r="H165" s="126" t="s">
        <v>1605</v>
      </c>
      <c r="I165" s="124">
        <v>33</v>
      </c>
      <c r="J165" s="127">
        <v>7</v>
      </c>
      <c r="K165" s="127" t="s">
        <v>46</v>
      </c>
    </row>
    <row r="166" spans="1:11">
      <c r="A166" s="11">
        <v>8</v>
      </c>
      <c r="B166" s="12">
        <v>20</v>
      </c>
      <c r="C166" s="12">
        <f t="shared" si="2"/>
        <v>165</v>
      </c>
      <c r="D166" s="14" t="s">
        <v>609</v>
      </c>
      <c r="E166" s="135" t="s">
        <v>300</v>
      </c>
      <c r="F166" s="135" t="s">
        <v>300</v>
      </c>
      <c r="G166" s="137" t="s">
        <v>587</v>
      </c>
      <c r="H166" s="138" t="s">
        <v>570</v>
      </c>
      <c r="I166" s="139">
        <v>27</v>
      </c>
      <c r="J166" s="136">
        <v>9</v>
      </c>
      <c r="K166" s="136" t="s">
        <v>46</v>
      </c>
    </row>
    <row r="167" spans="1:11">
      <c r="A167" s="7">
        <v>9</v>
      </c>
      <c r="B167" s="10">
        <v>1</v>
      </c>
      <c r="C167" s="10">
        <f t="shared" si="2"/>
        <v>166</v>
      </c>
      <c r="D167" s="5" t="s">
        <v>609</v>
      </c>
      <c r="E167" s="125" t="s">
        <v>609</v>
      </c>
      <c r="F167" s="125" t="s">
        <v>47</v>
      </c>
      <c r="G167" s="126" t="s">
        <v>835</v>
      </c>
      <c r="H167" s="126" t="s">
        <v>1668</v>
      </c>
      <c r="I167" s="124">
        <v>26</v>
      </c>
      <c r="J167" s="127">
        <v>9</v>
      </c>
      <c r="K167" s="127" t="s">
        <v>46</v>
      </c>
    </row>
    <row r="168" spans="1:11">
      <c r="A168" s="7">
        <v>9</v>
      </c>
      <c r="B168" s="10">
        <v>2</v>
      </c>
      <c r="C168" s="10">
        <f t="shared" si="2"/>
        <v>167</v>
      </c>
      <c r="D168" s="5" t="s">
        <v>354</v>
      </c>
      <c r="E168" s="123" t="s">
        <v>13</v>
      </c>
      <c r="F168" s="123" t="s">
        <v>686</v>
      </c>
      <c r="G168" s="128" t="s">
        <v>89</v>
      </c>
      <c r="H168" s="129" t="s">
        <v>531</v>
      </c>
      <c r="I168" s="130">
        <v>36</v>
      </c>
      <c r="J168" s="124">
        <v>9</v>
      </c>
      <c r="K168" s="124" t="s">
        <v>46</v>
      </c>
    </row>
    <row r="169" spans="1:11">
      <c r="A169" s="7">
        <v>9</v>
      </c>
      <c r="B169" s="10">
        <v>3</v>
      </c>
      <c r="C169" s="10">
        <f t="shared" si="2"/>
        <v>168</v>
      </c>
      <c r="D169" s="5" t="s">
        <v>276</v>
      </c>
      <c r="E169" s="123" t="s">
        <v>555</v>
      </c>
      <c r="F169" s="123" t="s">
        <v>555</v>
      </c>
      <c r="G169" s="128" t="s">
        <v>1023</v>
      </c>
      <c r="H169" s="129" t="s">
        <v>493</v>
      </c>
      <c r="I169" s="130">
        <v>33</v>
      </c>
      <c r="J169" s="124">
        <v>1</v>
      </c>
      <c r="K169" s="124" t="s">
        <v>46</v>
      </c>
    </row>
    <row r="170" spans="1:11">
      <c r="A170" s="7">
        <v>9</v>
      </c>
      <c r="B170" s="10">
        <v>4</v>
      </c>
      <c r="C170" s="10">
        <f t="shared" si="2"/>
        <v>169</v>
      </c>
      <c r="D170" s="5" t="s">
        <v>13</v>
      </c>
      <c r="E170" s="125"/>
      <c r="F170" s="125" t="s">
        <v>686</v>
      </c>
      <c r="G170" s="126" t="s">
        <v>1780</v>
      </c>
      <c r="H170" s="126" t="s">
        <v>544</v>
      </c>
      <c r="I170" s="124">
        <v>28</v>
      </c>
      <c r="J170" s="127">
        <v>1</v>
      </c>
      <c r="K170" s="127" t="s">
        <v>46</v>
      </c>
    </row>
    <row r="171" spans="1:11">
      <c r="A171" s="7">
        <v>9</v>
      </c>
      <c r="B171" s="10">
        <v>5</v>
      </c>
      <c r="C171" s="10">
        <f t="shared" si="2"/>
        <v>170</v>
      </c>
      <c r="D171" s="5" t="s">
        <v>16</v>
      </c>
      <c r="E171" s="123" t="s">
        <v>480</v>
      </c>
      <c r="F171" s="123" t="s">
        <v>480</v>
      </c>
      <c r="G171" s="128" t="s">
        <v>444</v>
      </c>
      <c r="H171" s="129" t="s">
        <v>583</v>
      </c>
      <c r="I171" s="130">
        <v>35</v>
      </c>
      <c r="J171" s="124">
        <v>1</v>
      </c>
      <c r="K171" s="124" t="s">
        <v>837</v>
      </c>
    </row>
    <row r="172" spans="1:11">
      <c r="A172" s="7">
        <v>9</v>
      </c>
      <c r="B172" s="10">
        <v>6</v>
      </c>
      <c r="C172" s="10">
        <f t="shared" si="2"/>
        <v>171</v>
      </c>
      <c r="D172" s="5" t="s">
        <v>15</v>
      </c>
      <c r="E172" s="125" t="s">
        <v>563</v>
      </c>
      <c r="F172" s="125" t="s">
        <v>563</v>
      </c>
      <c r="G172" s="126" t="s">
        <v>288</v>
      </c>
      <c r="H172" s="126" t="s">
        <v>1917</v>
      </c>
      <c r="I172" s="124">
        <v>27</v>
      </c>
      <c r="J172" s="127">
        <v>9</v>
      </c>
      <c r="K172" s="127" t="s">
        <v>837</v>
      </c>
    </row>
    <row r="173" spans="1:11">
      <c r="A173" s="7">
        <v>9</v>
      </c>
      <c r="B173" s="10">
        <v>7</v>
      </c>
      <c r="C173" s="10">
        <f t="shared" si="2"/>
        <v>172</v>
      </c>
      <c r="D173" s="5" t="s">
        <v>567</v>
      </c>
      <c r="E173" s="125" t="s">
        <v>480</v>
      </c>
      <c r="F173" s="125" t="s">
        <v>480</v>
      </c>
      <c r="G173" s="126" t="s">
        <v>1880</v>
      </c>
      <c r="H173" s="126" t="s">
        <v>1881</v>
      </c>
      <c r="I173" s="124">
        <v>34</v>
      </c>
      <c r="J173" s="127">
        <v>7</v>
      </c>
      <c r="K173" s="127" t="s">
        <v>837</v>
      </c>
    </row>
    <row r="174" spans="1:11">
      <c r="A174" s="7">
        <v>9</v>
      </c>
      <c r="B174" s="10">
        <v>8</v>
      </c>
      <c r="C174" s="10">
        <f t="shared" si="2"/>
        <v>173</v>
      </c>
      <c r="D174" s="5" t="s">
        <v>345</v>
      </c>
      <c r="E174" s="125" t="s">
        <v>438</v>
      </c>
      <c r="F174" s="125" t="s">
        <v>438</v>
      </c>
      <c r="G174" s="126" t="s">
        <v>1774</v>
      </c>
      <c r="H174" s="126" t="s">
        <v>559</v>
      </c>
      <c r="I174" s="124">
        <v>28</v>
      </c>
      <c r="J174" s="127">
        <v>1</v>
      </c>
      <c r="K174" s="127" t="s">
        <v>837</v>
      </c>
    </row>
    <row r="175" spans="1:11">
      <c r="A175" s="7">
        <v>9</v>
      </c>
      <c r="B175" s="10">
        <v>9</v>
      </c>
      <c r="C175" s="10">
        <f t="shared" si="2"/>
        <v>174</v>
      </c>
      <c r="D175" s="5" t="s">
        <v>17</v>
      </c>
      <c r="E175" s="125" t="s">
        <v>17</v>
      </c>
      <c r="F175" s="125" t="s">
        <v>17</v>
      </c>
      <c r="G175" s="126" t="s">
        <v>317</v>
      </c>
      <c r="H175" s="126" t="s">
        <v>1909</v>
      </c>
      <c r="I175" s="124">
        <v>27</v>
      </c>
      <c r="J175" s="127">
        <v>9</v>
      </c>
      <c r="K175" s="127" t="s">
        <v>46</v>
      </c>
    </row>
    <row r="176" spans="1:11">
      <c r="A176" s="7">
        <v>9</v>
      </c>
      <c r="B176" s="10">
        <v>10</v>
      </c>
      <c r="C176" s="10">
        <f t="shared" si="2"/>
        <v>175</v>
      </c>
      <c r="D176" s="5" t="s">
        <v>14</v>
      </c>
      <c r="E176" s="123" t="s">
        <v>480</v>
      </c>
      <c r="F176" s="123" t="s">
        <v>438</v>
      </c>
      <c r="G176" s="128" t="s">
        <v>868</v>
      </c>
      <c r="H176" s="129" t="s">
        <v>220</v>
      </c>
      <c r="I176" s="130">
        <v>30</v>
      </c>
      <c r="J176" s="124">
        <v>1</v>
      </c>
      <c r="K176" s="124" t="s">
        <v>837</v>
      </c>
    </row>
    <row r="177" spans="1:11">
      <c r="A177" s="7">
        <v>9</v>
      </c>
      <c r="B177" s="10">
        <v>11</v>
      </c>
      <c r="C177" s="10">
        <f t="shared" si="2"/>
        <v>176</v>
      </c>
      <c r="D177" s="5" t="s">
        <v>164</v>
      </c>
      <c r="E177" s="125" t="s">
        <v>29</v>
      </c>
      <c r="F177" s="125" t="s">
        <v>29</v>
      </c>
      <c r="G177" s="126" t="s">
        <v>1908</v>
      </c>
      <c r="H177" s="126" t="s">
        <v>136</v>
      </c>
      <c r="I177" s="124">
        <v>27</v>
      </c>
      <c r="J177" s="127">
        <v>7</v>
      </c>
      <c r="K177" s="127" t="s">
        <v>46</v>
      </c>
    </row>
    <row r="178" spans="1:11">
      <c r="A178" s="7">
        <v>9</v>
      </c>
      <c r="B178" s="10">
        <v>12</v>
      </c>
      <c r="C178" s="10">
        <f t="shared" si="2"/>
        <v>177</v>
      </c>
      <c r="D178" s="5" t="s">
        <v>555</v>
      </c>
      <c r="E178" s="125" t="s">
        <v>686</v>
      </c>
      <c r="F178" s="125" t="s">
        <v>686</v>
      </c>
      <c r="G178" s="126" t="s">
        <v>1655</v>
      </c>
      <c r="H178" s="126" t="s">
        <v>197</v>
      </c>
      <c r="I178" s="124">
        <v>26</v>
      </c>
      <c r="J178" s="127">
        <v>1</v>
      </c>
      <c r="K178" s="127" t="s">
        <v>46</v>
      </c>
    </row>
    <row r="179" spans="1:11">
      <c r="A179" s="7">
        <v>9</v>
      </c>
      <c r="B179" s="10">
        <v>13</v>
      </c>
      <c r="C179" s="10">
        <f t="shared" si="2"/>
        <v>178</v>
      </c>
      <c r="D179" s="5" t="s">
        <v>18</v>
      </c>
      <c r="E179" s="123" t="s">
        <v>246</v>
      </c>
      <c r="F179" s="123" t="s">
        <v>246</v>
      </c>
      <c r="G179" s="128" t="s">
        <v>611</v>
      </c>
      <c r="H179" s="129" t="s">
        <v>545</v>
      </c>
      <c r="I179" s="130">
        <v>29</v>
      </c>
      <c r="J179" s="124">
        <v>4</v>
      </c>
      <c r="K179" s="124" t="s">
        <v>837</v>
      </c>
    </row>
    <row r="180" spans="1:11">
      <c r="A180" s="7">
        <v>9</v>
      </c>
      <c r="B180" s="10">
        <v>14</v>
      </c>
      <c r="C180" s="10">
        <f t="shared" si="2"/>
        <v>179</v>
      </c>
      <c r="D180" s="5" t="s">
        <v>480</v>
      </c>
      <c r="E180" s="125" t="s">
        <v>686</v>
      </c>
      <c r="F180" s="125" t="s">
        <v>686</v>
      </c>
      <c r="G180" s="126" t="s">
        <v>615</v>
      </c>
      <c r="H180" s="126" t="s">
        <v>225</v>
      </c>
      <c r="I180" s="124">
        <v>23</v>
      </c>
      <c r="J180" s="127">
        <v>9</v>
      </c>
      <c r="K180" s="127" t="s">
        <v>46</v>
      </c>
    </row>
    <row r="181" spans="1:11">
      <c r="A181" s="7">
        <v>9</v>
      </c>
      <c r="B181" s="10">
        <v>15</v>
      </c>
      <c r="C181" s="10">
        <f t="shared" si="2"/>
        <v>180</v>
      </c>
      <c r="D181" s="5" t="s">
        <v>470</v>
      </c>
      <c r="E181" s="125" t="s">
        <v>686</v>
      </c>
      <c r="F181" s="125" t="s">
        <v>686</v>
      </c>
      <c r="G181" s="126" t="s">
        <v>200</v>
      </c>
      <c r="H181" s="126" t="s">
        <v>551</v>
      </c>
      <c r="I181" s="124">
        <v>23</v>
      </c>
      <c r="J181" s="127">
        <v>1</v>
      </c>
      <c r="K181" s="127" t="s">
        <v>46</v>
      </c>
    </row>
    <row r="182" spans="1:11">
      <c r="A182" s="7">
        <v>9</v>
      </c>
      <c r="B182" s="10">
        <v>16</v>
      </c>
      <c r="C182" s="10">
        <f t="shared" si="2"/>
        <v>181</v>
      </c>
      <c r="D182" s="5" t="s">
        <v>239</v>
      </c>
      <c r="E182" s="123" t="s">
        <v>246</v>
      </c>
      <c r="F182" s="123" t="s">
        <v>246</v>
      </c>
      <c r="G182" s="128" t="s">
        <v>259</v>
      </c>
      <c r="H182" s="129" t="s">
        <v>846</v>
      </c>
      <c r="I182" s="130">
        <v>30</v>
      </c>
      <c r="J182" s="124">
        <v>2</v>
      </c>
      <c r="K182" s="124" t="s">
        <v>837</v>
      </c>
    </row>
    <row r="183" spans="1:11">
      <c r="A183" s="7">
        <v>9</v>
      </c>
      <c r="B183" s="10">
        <v>17</v>
      </c>
      <c r="C183" s="10">
        <f t="shared" si="2"/>
        <v>182</v>
      </c>
      <c r="D183" s="5" t="s">
        <v>129</v>
      </c>
      <c r="E183" s="123" t="s">
        <v>300</v>
      </c>
      <c r="F183" s="123" t="s">
        <v>300</v>
      </c>
      <c r="G183" s="128" t="s">
        <v>734</v>
      </c>
      <c r="H183" s="129" t="s">
        <v>546</v>
      </c>
      <c r="I183" s="130">
        <v>30</v>
      </c>
      <c r="J183" s="124">
        <v>2</v>
      </c>
      <c r="K183" s="124" t="s">
        <v>837</v>
      </c>
    </row>
    <row r="184" spans="1:11">
      <c r="A184" s="7">
        <v>9</v>
      </c>
      <c r="B184" s="10">
        <v>18</v>
      </c>
      <c r="C184" s="10">
        <f t="shared" si="2"/>
        <v>183</v>
      </c>
      <c r="D184" s="5" t="s">
        <v>438</v>
      </c>
      <c r="E184" s="123" t="s">
        <v>246</v>
      </c>
      <c r="F184" s="123" t="s">
        <v>246</v>
      </c>
      <c r="G184" s="128" t="s">
        <v>1181</v>
      </c>
      <c r="H184" s="129" t="s">
        <v>571</v>
      </c>
      <c r="I184" s="130">
        <v>30</v>
      </c>
      <c r="J184" s="124">
        <v>1</v>
      </c>
      <c r="K184" s="124" t="s">
        <v>837</v>
      </c>
    </row>
    <row r="185" spans="1:11">
      <c r="A185" s="7">
        <v>9</v>
      </c>
      <c r="B185" s="10">
        <v>19</v>
      </c>
      <c r="C185" s="10">
        <f t="shared" si="2"/>
        <v>184</v>
      </c>
      <c r="D185" s="5" t="s">
        <v>563</v>
      </c>
      <c r="E185" s="123" t="s">
        <v>438</v>
      </c>
      <c r="F185" s="123" t="s">
        <v>438</v>
      </c>
      <c r="G185" s="128" t="s">
        <v>226</v>
      </c>
      <c r="H185" s="129" t="s">
        <v>379</v>
      </c>
      <c r="I185" s="130">
        <v>29</v>
      </c>
      <c r="J185" s="124">
        <v>9</v>
      </c>
      <c r="K185" s="124" t="s">
        <v>46</v>
      </c>
    </row>
    <row r="186" spans="1:11">
      <c r="A186" s="11">
        <v>9</v>
      </c>
      <c r="B186" s="12">
        <v>20</v>
      </c>
      <c r="C186" s="12">
        <f t="shared" si="2"/>
        <v>185</v>
      </c>
      <c r="D186" s="14" t="s">
        <v>29</v>
      </c>
      <c r="E186" s="135" t="s">
        <v>438</v>
      </c>
      <c r="F186" s="135" t="s">
        <v>300</v>
      </c>
      <c r="G186" s="137" t="s">
        <v>525</v>
      </c>
      <c r="H186" s="138" t="s">
        <v>596</v>
      </c>
      <c r="I186" s="139">
        <v>28</v>
      </c>
      <c r="J186" s="136">
        <v>2</v>
      </c>
      <c r="K186" s="136" t="s">
        <v>46</v>
      </c>
    </row>
    <row r="187" spans="1:11">
      <c r="A187" s="7">
        <v>10</v>
      </c>
      <c r="B187" s="10">
        <v>1</v>
      </c>
      <c r="C187" s="10">
        <f t="shared" si="2"/>
        <v>186</v>
      </c>
      <c r="D187" s="5" t="s">
        <v>29</v>
      </c>
      <c r="E187" s="125" t="s">
        <v>16</v>
      </c>
      <c r="F187" s="125" t="s">
        <v>16</v>
      </c>
      <c r="G187" s="126" t="s">
        <v>1609</v>
      </c>
      <c r="H187" s="126" t="s">
        <v>151</v>
      </c>
      <c r="I187" s="124">
        <v>26</v>
      </c>
      <c r="J187" s="127">
        <v>7</v>
      </c>
      <c r="K187" s="127" t="s">
        <v>837</v>
      </c>
    </row>
    <row r="188" spans="1:11">
      <c r="A188" s="7">
        <v>10</v>
      </c>
      <c r="B188" s="10">
        <v>2</v>
      </c>
      <c r="C188" s="10">
        <f t="shared" si="2"/>
        <v>187</v>
      </c>
      <c r="D188" s="5" t="s">
        <v>563</v>
      </c>
      <c r="E188" s="125" t="s">
        <v>239</v>
      </c>
      <c r="F188" s="125" t="s">
        <v>239</v>
      </c>
      <c r="G188" s="126" t="s">
        <v>282</v>
      </c>
      <c r="H188" s="126" t="s">
        <v>1651</v>
      </c>
      <c r="I188" s="124">
        <v>24</v>
      </c>
      <c r="J188" s="127">
        <v>9</v>
      </c>
      <c r="K188" s="127" t="s">
        <v>837</v>
      </c>
    </row>
    <row r="189" spans="1:11">
      <c r="A189" s="7">
        <v>10</v>
      </c>
      <c r="B189" s="10">
        <v>3</v>
      </c>
      <c r="C189" s="10">
        <f t="shared" si="2"/>
        <v>188</v>
      </c>
      <c r="D189" s="5" t="s">
        <v>438</v>
      </c>
      <c r="E189" s="125" t="s">
        <v>276</v>
      </c>
      <c r="F189" s="125" t="s">
        <v>276</v>
      </c>
      <c r="G189" s="126" t="s">
        <v>1849</v>
      </c>
      <c r="H189" s="126" t="s">
        <v>1054</v>
      </c>
      <c r="I189" s="124">
        <v>23</v>
      </c>
      <c r="J189" s="127">
        <v>1</v>
      </c>
      <c r="K189" s="127" t="s">
        <v>837</v>
      </c>
    </row>
    <row r="190" spans="1:11">
      <c r="A190" s="7">
        <v>10</v>
      </c>
      <c r="B190" s="10">
        <v>4</v>
      </c>
      <c r="C190" s="10">
        <f t="shared" si="2"/>
        <v>189</v>
      </c>
      <c r="D190" s="5" t="s">
        <v>129</v>
      </c>
      <c r="E190" s="125" t="s">
        <v>1121</v>
      </c>
      <c r="F190" s="125" t="s">
        <v>1121</v>
      </c>
      <c r="G190" s="126" t="s">
        <v>601</v>
      </c>
      <c r="H190" s="126" t="s">
        <v>805</v>
      </c>
      <c r="I190" s="124">
        <v>26</v>
      </c>
      <c r="J190" s="127">
        <v>1</v>
      </c>
      <c r="K190" s="127" t="s">
        <v>837</v>
      </c>
    </row>
    <row r="191" spans="1:11">
      <c r="A191" s="7">
        <v>10</v>
      </c>
      <c r="B191" s="10">
        <v>5</v>
      </c>
      <c r="C191" s="10">
        <f t="shared" si="2"/>
        <v>190</v>
      </c>
      <c r="D191" s="5" t="s">
        <v>239</v>
      </c>
      <c r="E191" s="123" t="s">
        <v>164</v>
      </c>
      <c r="F191" s="123" t="s">
        <v>164</v>
      </c>
      <c r="G191" s="128" t="s">
        <v>1109</v>
      </c>
      <c r="H191" s="129" t="s">
        <v>216</v>
      </c>
      <c r="I191" s="130">
        <v>27</v>
      </c>
      <c r="J191" s="124">
        <v>1</v>
      </c>
      <c r="K191" s="124" t="s">
        <v>46</v>
      </c>
    </row>
    <row r="192" spans="1:11">
      <c r="A192" s="7">
        <v>10</v>
      </c>
      <c r="B192" s="10">
        <v>6</v>
      </c>
      <c r="C192" s="10">
        <f t="shared" si="2"/>
        <v>191</v>
      </c>
      <c r="D192" s="5" t="s">
        <v>470</v>
      </c>
      <c r="E192" s="125" t="s">
        <v>438</v>
      </c>
      <c r="F192" s="125" t="s">
        <v>438</v>
      </c>
      <c r="G192" s="126" t="s">
        <v>1695</v>
      </c>
      <c r="H192" s="126" t="s">
        <v>705</v>
      </c>
      <c r="I192" s="124">
        <v>28</v>
      </c>
      <c r="J192" s="127">
        <v>5</v>
      </c>
      <c r="K192" s="127" t="s">
        <v>837</v>
      </c>
    </row>
    <row r="193" spans="1:11">
      <c r="A193" s="7">
        <v>10</v>
      </c>
      <c r="B193" s="10">
        <v>7</v>
      </c>
      <c r="C193" s="10">
        <f t="shared" si="2"/>
        <v>192</v>
      </c>
      <c r="D193" s="5" t="s">
        <v>480</v>
      </c>
      <c r="E193" s="125" t="s">
        <v>567</v>
      </c>
      <c r="F193" s="125" t="s">
        <v>567</v>
      </c>
      <c r="G193" s="126" t="s">
        <v>1878</v>
      </c>
      <c r="H193" s="126" t="s">
        <v>243</v>
      </c>
      <c r="I193" s="124">
        <v>26</v>
      </c>
      <c r="J193" s="127">
        <v>9</v>
      </c>
      <c r="K193" s="127" t="s">
        <v>837</v>
      </c>
    </row>
    <row r="194" spans="1:11">
      <c r="A194" s="7">
        <v>10</v>
      </c>
      <c r="B194" s="10">
        <v>8</v>
      </c>
      <c r="C194" s="10">
        <f t="shared" si="2"/>
        <v>193</v>
      </c>
      <c r="D194" s="5" t="s">
        <v>18</v>
      </c>
      <c r="E194" s="123" t="s">
        <v>188</v>
      </c>
      <c r="F194" s="123" t="s">
        <v>188</v>
      </c>
      <c r="G194" s="128" t="s">
        <v>485</v>
      </c>
      <c r="H194" s="129" t="s">
        <v>922</v>
      </c>
      <c r="I194" s="130">
        <v>27</v>
      </c>
      <c r="J194" s="124">
        <v>7</v>
      </c>
      <c r="K194" s="124" t="s">
        <v>837</v>
      </c>
    </row>
    <row r="195" spans="1:11">
      <c r="A195" s="7">
        <v>10</v>
      </c>
      <c r="B195" s="10">
        <v>9</v>
      </c>
      <c r="C195" s="10">
        <f t="shared" si="2"/>
        <v>194</v>
      </c>
      <c r="D195" s="5" t="s">
        <v>555</v>
      </c>
      <c r="E195" s="123" t="s">
        <v>239</v>
      </c>
      <c r="F195" s="123" t="s">
        <v>239</v>
      </c>
      <c r="G195" s="128" t="s">
        <v>292</v>
      </c>
      <c r="H195" s="129" t="s">
        <v>666</v>
      </c>
      <c r="I195" s="130">
        <v>27</v>
      </c>
      <c r="J195" s="124">
        <v>9</v>
      </c>
      <c r="K195" s="124" t="s">
        <v>46</v>
      </c>
    </row>
    <row r="196" spans="1:11">
      <c r="A196" s="7">
        <v>10</v>
      </c>
      <c r="B196" s="10">
        <v>10</v>
      </c>
      <c r="C196" s="10">
        <f t="shared" ref="C196:C259" si="3">C195+1</f>
        <v>195</v>
      </c>
      <c r="D196" s="5" t="s">
        <v>164</v>
      </c>
      <c r="E196" s="123" t="s">
        <v>14</v>
      </c>
      <c r="F196" s="123" t="s">
        <v>213</v>
      </c>
      <c r="G196" s="128" t="s">
        <v>411</v>
      </c>
      <c r="H196" s="129" t="s">
        <v>365</v>
      </c>
      <c r="I196" s="130">
        <v>28</v>
      </c>
      <c r="J196" s="124">
        <v>8</v>
      </c>
      <c r="K196" s="124" t="s">
        <v>837</v>
      </c>
    </row>
    <row r="197" spans="1:11">
      <c r="A197" s="7">
        <v>10</v>
      </c>
      <c r="B197" s="10">
        <v>11</v>
      </c>
      <c r="C197" s="10">
        <f t="shared" si="3"/>
        <v>196</v>
      </c>
      <c r="D197" s="5" t="s">
        <v>14</v>
      </c>
      <c r="E197" s="123" t="s">
        <v>164</v>
      </c>
      <c r="F197" s="123" t="s">
        <v>164</v>
      </c>
      <c r="G197" s="128" t="s">
        <v>528</v>
      </c>
      <c r="H197" s="129" t="s">
        <v>718</v>
      </c>
      <c r="I197" s="130">
        <v>30</v>
      </c>
      <c r="J197" s="124">
        <v>6</v>
      </c>
      <c r="K197" s="124" t="s">
        <v>838</v>
      </c>
    </row>
    <row r="198" spans="1:11">
      <c r="A198" s="7">
        <v>10</v>
      </c>
      <c r="B198" s="10">
        <v>12</v>
      </c>
      <c r="C198" s="10">
        <f t="shared" si="3"/>
        <v>197</v>
      </c>
      <c r="D198" s="5" t="s">
        <v>17</v>
      </c>
      <c r="E198" s="125" t="s">
        <v>16</v>
      </c>
      <c r="F198" s="125" t="s">
        <v>555</v>
      </c>
      <c r="G198" s="126" t="s">
        <v>1839</v>
      </c>
      <c r="H198" s="126" t="s">
        <v>1840</v>
      </c>
      <c r="I198" s="124">
        <v>38</v>
      </c>
      <c r="J198" s="127">
        <v>1</v>
      </c>
      <c r="K198" s="127" t="s">
        <v>837</v>
      </c>
    </row>
    <row r="199" spans="1:11">
      <c r="A199" s="7">
        <v>10</v>
      </c>
      <c r="B199" s="10">
        <v>13</v>
      </c>
      <c r="C199" s="10">
        <f t="shared" si="3"/>
        <v>198</v>
      </c>
      <c r="D199" s="5" t="s">
        <v>345</v>
      </c>
      <c r="E199" s="123" t="s">
        <v>354</v>
      </c>
      <c r="F199" s="123" t="s">
        <v>354</v>
      </c>
      <c r="G199" s="128" t="s">
        <v>455</v>
      </c>
      <c r="H199" s="129" t="s">
        <v>456</v>
      </c>
      <c r="I199" s="130">
        <v>36</v>
      </c>
      <c r="J199" s="124">
        <v>1</v>
      </c>
      <c r="K199" s="124" t="s">
        <v>837</v>
      </c>
    </row>
    <row r="200" spans="1:11">
      <c r="A200" s="7">
        <v>10</v>
      </c>
      <c r="B200" s="10">
        <v>14</v>
      </c>
      <c r="C200" s="10">
        <f t="shared" si="3"/>
        <v>199</v>
      </c>
      <c r="D200" s="5" t="s">
        <v>567</v>
      </c>
      <c r="E200" s="125" t="s">
        <v>598</v>
      </c>
      <c r="F200" s="125" t="s">
        <v>598</v>
      </c>
      <c r="G200" s="126" t="s">
        <v>1727</v>
      </c>
      <c r="H200" s="126" t="s">
        <v>72</v>
      </c>
      <c r="I200" s="124">
        <v>27</v>
      </c>
      <c r="J200" s="127">
        <v>7</v>
      </c>
      <c r="K200" s="127" t="s">
        <v>838</v>
      </c>
    </row>
    <row r="201" spans="1:11">
      <c r="A201" s="7">
        <v>10</v>
      </c>
      <c r="B201" s="10">
        <v>15</v>
      </c>
      <c r="C201" s="10">
        <f t="shared" si="3"/>
        <v>200</v>
      </c>
      <c r="D201" s="5" t="s">
        <v>15</v>
      </c>
      <c r="E201" s="123" t="s">
        <v>345</v>
      </c>
      <c r="F201" s="123" t="s">
        <v>345</v>
      </c>
      <c r="G201" s="128" t="s">
        <v>292</v>
      </c>
      <c r="H201" s="129" t="s">
        <v>151</v>
      </c>
      <c r="I201" s="130">
        <v>26</v>
      </c>
      <c r="J201" s="124">
        <v>1</v>
      </c>
      <c r="K201" s="124" t="s">
        <v>837</v>
      </c>
    </row>
    <row r="202" spans="1:11">
      <c r="A202" s="7">
        <v>10</v>
      </c>
      <c r="B202" s="10">
        <v>16</v>
      </c>
      <c r="C202" s="10">
        <f t="shared" si="3"/>
        <v>201</v>
      </c>
      <c r="D202" s="5" t="s">
        <v>16</v>
      </c>
      <c r="E202" s="123" t="s">
        <v>17</v>
      </c>
      <c r="F202" s="123" t="s">
        <v>17</v>
      </c>
      <c r="G202" s="128" t="s">
        <v>1249</v>
      </c>
      <c r="H202" s="129" t="s">
        <v>118</v>
      </c>
      <c r="I202" s="130">
        <v>27</v>
      </c>
      <c r="J202" s="124">
        <v>1</v>
      </c>
      <c r="K202" s="124" t="s">
        <v>837</v>
      </c>
    </row>
    <row r="203" spans="1:11">
      <c r="A203" s="7">
        <v>10</v>
      </c>
      <c r="B203" s="10">
        <v>17</v>
      </c>
      <c r="C203" s="10">
        <f t="shared" si="3"/>
        <v>202</v>
      </c>
      <c r="D203" s="5" t="s">
        <v>13</v>
      </c>
      <c r="E203" s="125" t="s">
        <v>598</v>
      </c>
      <c r="F203" s="125" t="s">
        <v>598</v>
      </c>
      <c r="G203" s="126" t="s">
        <v>1720</v>
      </c>
      <c r="H203" s="126" t="s">
        <v>1721</v>
      </c>
      <c r="I203" s="124">
        <v>30</v>
      </c>
      <c r="J203" s="127">
        <v>1</v>
      </c>
      <c r="K203" s="127" t="s">
        <v>837</v>
      </c>
    </row>
    <row r="204" spans="1:11">
      <c r="A204" s="7">
        <v>10</v>
      </c>
      <c r="B204" s="10">
        <v>18</v>
      </c>
      <c r="C204" s="10">
        <f t="shared" si="3"/>
        <v>203</v>
      </c>
      <c r="D204" s="5" t="s">
        <v>276</v>
      </c>
      <c r="E204" s="123" t="s">
        <v>470</v>
      </c>
      <c r="F204" s="123" t="s">
        <v>470</v>
      </c>
      <c r="G204" s="128" t="s">
        <v>310</v>
      </c>
      <c r="H204" s="129" t="s">
        <v>35</v>
      </c>
      <c r="I204" s="130">
        <v>29</v>
      </c>
      <c r="J204" s="124">
        <v>1</v>
      </c>
      <c r="K204" s="124" t="s">
        <v>46</v>
      </c>
    </row>
    <row r="205" spans="1:11">
      <c r="A205" s="7">
        <v>10</v>
      </c>
      <c r="B205" s="10">
        <v>19</v>
      </c>
      <c r="C205" s="10">
        <f t="shared" si="3"/>
        <v>204</v>
      </c>
      <c r="D205" s="5" t="s">
        <v>354</v>
      </c>
      <c r="E205" s="123" t="s">
        <v>354</v>
      </c>
      <c r="F205" s="123" t="s">
        <v>354</v>
      </c>
      <c r="G205" s="128" t="s">
        <v>601</v>
      </c>
      <c r="H205" s="129" t="s">
        <v>1178</v>
      </c>
      <c r="I205" s="130">
        <v>31</v>
      </c>
      <c r="J205" s="124">
        <v>1</v>
      </c>
      <c r="K205" s="124" t="s">
        <v>837</v>
      </c>
    </row>
    <row r="206" spans="1:11">
      <c r="A206" s="11">
        <v>10</v>
      </c>
      <c r="B206" s="12">
        <v>20</v>
      </c>
      <c r="C206" s="12">
        <f t="shared" si="3"/>
        <v>205</v>
      </c>
      <c r="D206" s="14" t="s">
        <v>609</v>
      </c>
      <c r="E206" s="145" t="s">
        <v>18</v>
      </c>
      <c r="F206" s="145" t="s">
        <v>18</v>
      </c>
      <c r="G206" s="146" t="s">
        <v>1938</v>
      </c>
      <c r="H206" s="146" t="s">
        <v>288</v>
      </c>
      <c r="I206" s="136">
        <v>27</v>
      </c>
      <c r="J206" s="147">
        <v>9</v>
      </c>
      <c r="K206" s="147" t="s">
        <v>837</v>
      </c>
    </row>
    <row r="207" spans="1:11">
      <c r="A207" s="7">
        <v>11</v>
      </c>
      <c r="B207" s="10">
        <v>1</v>
      </c>
      <c r="C207" s="10">
        <f t="shared" si="3"/>
        <v>206</v>
      </c>
      <c r="D207" s="5" t="s">
        <v>609</v>
      </c>
      <c r="E207" s="123" t="s">
        <v>18</v>
      </c>
      <c r="F207" s="123" t="s">
        <v>18</v>
      </c>
      <c r="G207" s="128" t="s">
        <v>119</v>
      </c>
      <c r="H207" s="129" t="s">
        <v>285</v>
      </c>
      <c r="I207" s="130">
        <v>31</v>
      </c>
      <c r="J207" s="124">
        <v>1</v>
      </c>
      <c r="K207" s="124" t="s">
        <v>837</v>
      </c>
    </row>
    <row r="208" spans="1:11">
      <c r="A208" s="7">
        <v>11</v>
      </c>
      <c r="B208" s="10">
        <v>2</v>
      </c>
      <c r="C208" s="10">
        <f t="shared" si="3"/>
        <v>207</v>
      </c>
      <c r="D208" s="5" t="s">
        <v>354</v>
      </c>
      <c r="E208" s="123" t="s">
        <v>1548</v>
      </c>
      <c r="F208" s="123" t="s">
        <v>29</v>
      </c>
      <c r="G208" s="128" t="s">
        <v>167</v>
      </c>
      <c r="H208" s="129" t="s">
        <v>447</v>
      </c>
      <c r="I208" s="130">
        <v>37</v>
      </c>
      <c r="J208" s="124">
        <v>3</v>
      </c>
      <c r="K208" s="124" t="s">
        <v>837</v>
      </c>
    </row>
    <row r="209" spans="1:11">
      <c r="A209" s="7">
        <v>11</v>
      </c>
      <c r="B209" s="10">
        <v>3</v>
      </c>
      <c r="C209" s="10">
        <f t="shared" si="3"/>
        <v>208</v>
      </c>
      <c r="D209" s="5" t="s">
        <v>276</v>
      </c>
      <c r="E209" s="123" t="s">
        <v>18</v>
      </c>
      <c r="F209" s="123" t="s">
        <v>563</v>
      </c>
      <c r="G209" s="128" t="s">
        <v>861</v>
      </c>
      <c r="H209" s="129" t="s">
        <v>277</v>
      </c>
      <c r="I209" s="130">
        <v>29</v>
      </c>
      <c r="J209" s="124">
        <v>1</v>
      </c>
      <c r="K209" s="124" t="s">
        <v>46</v>
      </c>
    </row>
    <row r="210" spans="1:11">
      <c r="A210" s="7">
        <v>11</v>
      </c>
      <c r="B210" s="10">
        <v>4</v>
      </c>
      <c r="C210" s="10">
        <f t="shared" si="3"/>
        <v>209</v>
      </c>
      <c r="D210" s="5" t="s">
        <v>13</v>
      </c>
      <c r="E210" s="123" t="s">
        <v>129</v>
      </c>
      <c r="F210" s="123" t="s">
        <v>129</v>
      </c>
      <c r="G210" s="128" t="s">
        <v>320</v>
      </c>
      <c r="H210" s="129" t="s">
        <v>282</v>
      </c>
      <c r="I210" s="130">
        <v>34</v>
      </c>
      <c r="J210" s="124">
        <v>9</v>
      </c>
      <c r="K210" s="124" t="s">
        <v>837</v>
      </c>
    </row>
    <row r="211" spans="1:11">
      <c r="A211" s="7">
        <v>11</v>
      </c>
      <c r="B211" s="10">
        <v>5</v>
      </c>
      <c r="C211" s="10">
        <f t="shared" si="3"/>
        <v>210</v>
      </c>
      <c r="D211" s="5" t="s">
        <v>16</v>
      </c>
      <c r="E211" s="123" t="s">
        <v>276</v>
      </c>
      <c r="F211" s="123" t="s">
        <v>276</v>
      </c>
      <c r="G211" s="128" t="s">
        <v>195</v>
      </c>
      <c r="H211" s="129" t="s">
        <v>136</v>
      </c>
      <c r="I211" s="130">
        <v>36</v>
      </c>
      <c r="J211" s="124">
        <v>1</v>
      </c>
      <c r="K211" s="124" t="s">
        <v>46</v>
      </c>
    </row>
    <row r="212" spans="1:11">
      <c r="A212" s="7">
        <v>11</v>
      </c>
      <c r="B212" s="10">
        <v>6</v>
      </c>
      <c r="C212" s="10">
        <f t="shared" si="3"/>
        <v>211</v>
      </c>
      <c r="D212" s="5" t="s">
        <v>15</v>
      </c>
      <c r="E212" s="123" t="s">
        <v>18</v>
      </c>
      <c r="F212" s="123" t="s">
        <v>18</v>
      </c>
      <c r="G212" s="128" t="s">
        <v>298</v>
      </c>
      <c r="H212" s="129" t="s">
        <v>299</v>
      </c>
      <c r="I212" s="130">
        <v>41</v>
      </c>
      <c r="J212" s="124">
        <v>3</v>
      </c>
      <c r="K212" s="124" t="s">
        <v>837</v>
      </c>
    </row>
    <row r="213" spans="1:11">
      <c r="A213" s="7">
        <v>11</v>
      </c>
      <c r="B213" s="10">
        <v>7</v>
      </c>
      <c r="C213" s="10">
        <f t="shared" si="3"/>
        <v>212</v>
      </c>
      <c r="D213" s="5" t="s">
        <v>567</v>
      </c>
      <c r="E213" s="123" t="s">
        <v>16</v>
      </c>
      <c r="F213" s="123" t="s">
        <v>13</v>
      </c>
      <c r="G213" s="128" t="s">
        <v>343</v>
      </c>
      <c r="H213" s="129" t="s">
        <v>344</v>
      </c>
      <c r="I213" s="130">
        <v>34</v>
      </c>
      <c r="J213" s="124">
        <v>7</v>
      </c>
      <c r="K213" s="124" t="s">
        <v>46</v>
      </c>
    </row>
    <row r="214" spans="1:11">
      <c r="A214" s="7">
        <v>11</v>
      </c>
      <c r="B214" s="10">
        <v>8</v>
      </c>
      <c r="C214" s="10">
        <f t="shared" si="3"/>
        <v>213</v>
      </c>
      <c r="D214" s="5" t="s">
        <v>345</v>
      </c>
      <c r="E214" s="123" t="s">
        <v>246</v>
      </c>
      <c r="F214" s="123" t="s">
        <v>246</v>
      </c>
      <c r="G214" s="128" t="s">
        <v>936</v>
      </c>
      <c r="H214" s="129" t="s">
        <v>937</v>
      </c>
      <c r="I214" s="130">
        <v>31</v>
      </c>
      <c r="J214" s="124">
        <v>1</v>
      </c>
      <c r="K214" s="124" t="s">
        <v>837</v>
      </c>
    </row>
    <row r="215" spans="1:11">
      <c r="A215" s="7">
        <v>11</v>
      </c>
      <c r="B215" s="10">
        <v>9</v>
      </c>
      <c r="C215" s="10">
        <f t="shared" si="3"/>
        <v>214</v>
      </c>
      <c r="D215" s="5" t="s">
        <v>17</v>
      </c>
      <c r="E215" s="123" t="s">
        <v>438</v>
      </c>
      <c r="F215" s="123" t="s">
        <v>188</v>
      </c>
      <c r="G215" s="128" t="s">
        <v>667</v>
      </c>
      <c r="H215" s="129" t="s">
        <v>155</v>
      </c>
      <c r="I215" s="130">
        <v>30</v>
      </c>
      <c r="J215" s="124">
        <v>8</v>
      </c>
      <c r="K215" s="124" t="s">
        <v>46</v>
      </c>
    </row>
    <row r="216" spans="1:11">
      <c r="A216" s="7">
        <v>11</v>
      </c>
      <c r="B216" s="10">
        <v>10</v>
      </c>
      <c r="C216" s="10">
        <f t="shared" si="3"/>
        <v>215</v>
      </c>
      <c r="D216" s="5" t="s">
        <v>14</v>
      </c>
      <c r="E216" s="123" t="s">
        <v>563</v>
      </c>
      <c r="F216" s="123" t="s">
        <v>563</v>
      </c>
      <c r="G216" s="128" t="s">
        <v>603</v>
      </c>
      <c r="H216" s="129" t="s">
        <v>604</v>
      </c>
      <c r="I216" s="130">
        <v>35</v>
      </c>
      <c r="J216" s="124">
        <v>8</v>
      </c>
      <c r="K216" s="124" t="s">
        <v>837</v>
      </c>
    </row>
    <row r="217" spans="1:11">
      <c r="A217" s="7">
        <v>11</v>
      </c>
      <c r="B217" s="10">
        <v>11</v>
      </c>
      <c r="C217" s="10">
        <f t="shared" si="3"/>
        <v>216</v>
      </c>
      <c r="D217" s="5" t="s">
        <v>164</v>
      </c>
      <c r="E217" s="123" t="s">
        <v>239</v>
      </c>
      <c r="F217" s="123" t="s">
        <v>164</v>
      </c>
      <c r="G217" s="128" t="s">
        <v>714</v>
      </c>
      <c r="H217" s="129" t="s">
        <v>635</v>
      </c>
      <c r="I217" s="130">
        <v>26</v>
      </c>
      <c r="J217" s="124">
        <v>9</v>
      </c>
      <c r="K217" s="124" t="s">
        <v>46</v>
      </c>
    </row>
    <row r="218" spans="1:11">
      <c r="A218" s="7">
        <v>11</v>
      </c>
      <c r="B218" s="10">
        <v>12</v>
      </c>
      <c r="C218" s="10">
        <f t="shared" si="3"/>
        <v>217</v>
      </c>
      <c r="D218" s="5" t="s">
        <v>555</v>
      </c>
      <c r="E218" s="123"/>
      <c r="F218" s="123" t="s">
        <v>246</v>
      </c>
      <c r="G218" s="128" t="s">
        <v>453</v>
      </c>
      <c r="H218" s="129" t="s">
        <v>531</v>
      </c>
      <c r="I218" s="130">
        <v>36</v>
      </c>
      <c r="J218" s="124">
        <v>7</v>
      </c>
      <c r="K218" s="124" t="s">
        <v>837</v>
      </c>
    </row>
    <row r="219" spans="1:11">
      <c r="A219" s="7">
        <v>11</v>
      </c>
      <c r="B219" s="10">
        <v>13</v>
      </c>
      <c r="C219" s="10">
        <f t="shared" si="3"/>
        <v>218</v>
      </c>
      <c r="D219" s="5" t="s">
        <v>18</v>
      </c>
      <c r="E219" s="123" t="s">
        <v>276</v>
      </c>
      <c r="F219" s="123" t="s">
        <v>276</v>
      </c>
      <c r="G219" s="128" t="s">
        <v>454</v>
      </c>
      <c r="H219" s="129" t="s">
        <v>571</v>
      </c>
      <c r="I219" s="130">
        <v>30</v>
      </c>
      <c r="J219" s="124">
        <v>1</v>
      </c>
      <c r="K219" s="124" t="s">
        <v>46</v>
      </c>
    </row>
    <row r="220" spans="1:11">
      <c r="A220" s="7">
        <v>11</v>
      </c>
      <c r="B220" s="10">
        <v>14</v>
      </c>
      <c r="C220" s="10">
        <f t="shared" si="3"/>
        <v>219</v>
      </c>
      <c r="D220" s="5" t="s">
        <v>480</v>
      </c>
      <c r="E220" s="123" t="s">
        <v>13</v>
      </c>
      <c r="F220" s="123" t="s">
        <v>13</v>
      </c>
      <c r="G220" s="128" t="s">
        <v>31</v>
      </c>
      <c r="H220" s="129" t="s">
        <v>1090</v>
      </c>
      <c r="I220" s="130">
        <v>29</v>
      </c>
      <c r="J220" s="124">
        <v>1</v>
      </c>
      <c r="K220" s="124" t="s">
        <v>837</v>
      </c>
    </row>
    <row r="221" spans="1:11">
      <c r="A221" s="7">
        <v>11</v>
      </c>
      <c r="B221" s="10">
        <v>15</v>
      </c>
      <c r="C221" s="10">
        <f t="shared" si="3"/>
        <v>220</v>
      </c>
      <c r="D221" s="5" t="s">
        <v>470</v>
      </c>
      <c r="E221" s="125" t="s">
        <v>480</v>
      </c>
      <c r="F221" s="125" t="s">
        <v>480</v>
      </c>
      <c r="G221" s="126" t="s">
        <v>1926</v>
      </c>
      <c r="H221" s="126" t="s">
        <v>559</v>
      </c>
      <c r="I221" s="124">
        <v>26</v>
      </c>
      <c r="J221" s="127">
        <v>2</v>
      </c>
      <c r="K221" s="127" t="s">
        <v>837</v>
      </c>
    </row>
    <row r="222" spans="1:11">
      <c r="A222" s="7">
        <v>11</v>
      </c>
      <c r="B222" s="10">
        <v>16</v>
      </c>
      <c r="C222" s="10">
        <f t="shared" si="3"/>
        <v>221</v>
      </c>
      <c r="D222" s="5" t="s">
        <v>239</v>
      </c>
      <c r="E222" s="123" t="s">
        <v>686</v>
      </c>
      <c r="F222" s="123" t="s">
        <v>686</v>
      </c>
      <c r="G222" s="128" t="s">
        <v>1013</v>
      </c>
      <c r="H222" s="129" t="s">
        <v>900</v>
      </c>
      <c r="I222" s="130">
        <v>34</v>
      </c>
      <c r="J222" s="124">
        <v>1</v>
      </c>
      <c r="K222" s="124" t="s">
        <v>46</v>
      </c>
    </row>
    <row r="223" spans="1:11">
      <c r="A223" s="7">
        <v>11</v>
      </c>
      <c r="B223" s="10">
        <v>17</v>
      </c>
      <c r="C223" s="10">
        <f t="shared" si="3"/>
        <v>222</v>
      </c>
      <c r="D223" s="5" t="s">
        <v>129</v>
      </c>
      <c r="E223" s="125" t="s">
        <v>609</v>
      </c>
      <c r="F223" s="125" t="s">
        <v>609</v>
      </c>
      <c r="G223" s="126" t="s">
        <v>1614</v>
      </c>
      <c r="H223" s="126" t="s">
        <v>616</v>
      </c>
      <c r="I223" s="124">
        <v>22</v>
      </c>
      <c r="J223" s="127">
        <v>4</v>
      </c>
      <c r="K223" s="127" t="s">
        <v>838</v>
      </c>
    </row>
    <row r="224" spans="1:11">
      <c r="A224" s="7">
        <v>11</v>
      </c>
      <c r="B224" s="10">
        <v>18</v>
      </c>
      <c r="C224" s="10">
        <f t="shared" si="3"/>
        <v>223</v>
      </c>
      <c r="D224" s="5" t="s">
        <v>438</v>
      </c>
      <c r="E224" s="123" t="s">
        <v>438</v>
      </c>
      <c r="F224" s="123" t="s">
        <v>438</v>
      </c>
      <c r="G224" s="128" t="s">
        <v>578</v>
      </c>
      <c r="H224" s="129" t="s">
        <v>244</v>
      </c>
      <c r="I224" s="130">
        <v>24</v>
      </c>
      <c r="J224" s="124">
        <v>8</v>
      </c>
      <c r="K224" s="124" t="s">
        <v>838</v>
      </c>
    </row>
    <row r="225" spans="1:11">
      <c r="A225" s="7">
        <v>11</v>
      </c>
      <c r="B225" s="10">
        <v>19</v>
      </c>
      <c r="C225" s="10">
        <f t="shared" si="3"/>
        <v>224</v>
      </c>
      <c r="D225" s="5" t="s">
        <v>563</v>
      </c>
      <c r="E225" s="125" t="s">
        <v>1121</v>
      </c>
      <c r="F225" s="125" t="s">
        <v>1121</v>
      </c>
      <c r="G225" s="126" t="s">
        <v>601</v>
      </c>
      <c r="H225" s="126" t="s">
        <v>1904</v>
      </c>
      <c r="I225" s="124">
        <v>25</v>
      </c>
      <c r="J225" s="127">
        <v>3</v>
      </c>
      <c r="K225" s="127" t="s">
        <v>46</v>
      </c>
    </row>
    <row r="226" spans="1:11">
      <c r="A226" s="11">
        <v>11</v>
      </c>
      <c r="B226" s="12">
        <v>20</v>
      </c>
      <c r="C226" s="12">
        <f t="shared" si="3"/>
        <v>225</v>
      </c>
      <c r="D226" s="14" t="s">
        <v>29</v>
      </c>
      <c r="E226" s="145" t="s">
        <v>686</v>
      </c>
      <c r="F226" s="145" t="s">
        <v>686</v>
      </c>
      <c r="G226" s="146" t="s">
        <v>259</v>
      </c>
      <c r="H226" s="146" t="s">
        <v>1683</v>
      </c>
      <c r="I226" s="136">
        <v>24</v>
      </c>
      <c r="J226" s="147">
        <v>3</v>
      </c>
      <c r="K226" s="147" t="s">
        <v>46</v>
      </c>
    </row>
    <row r="227" spans="1:11">
      <c r="A227" s="7">
        <v>12</v>
      </c>
      <c r="B227" s="10">
        <v>1</v>
      </c>
      <c r="C227" s="10">
        <f t="shared" si="3"/>
        <v>226</v>
      </c>
      <c r="D227" s="5" t="s">
        <v>29</v>
      </c>
      <c r="E227" s="123" t="s">
        <v>555</v>
      </c>
      <c r="F227" s="123" t="s">
        <v>555</v>
      </c>
      <c r="G227" s="128" t="s">
        <v>774</v>
      </c>
      <c r="H227" s="129" t="s">
        <v>775</v>
      </c>
      <c r="I227" s="130">
        <v>30</v>
      </c>
      <c r="J227" s="124">
        <v>8</v>
      </c>
      <c r="K227" s="124" t="s">
        <v>46</v>
      </c>
    </row>
    <row r="228" spans="1:11">
      <c r="A228" s="7">
        <v>12</v>
      </c>
      <c r="B228" s="10">
        <v>2</v>
      </c>
      <c r="C228" s="10">
        <f t="shared" si="3"/>
        <v>227</v>
      </c>
      <c r="D228" s="5" t="s">
        <v>563</v>
      </c>
      <c r="E228" s="125" t="s">
        <v>563</v>
      </c>
      <c r="F228" s="125" t="s">
        <v>563</v>
      </c>
      <c r="G228" s="126" t="s">
        <v>1922</v>
      </c>
      <c r="H228" s="126" t="s">
        <v>564</v>
      </c>
      <c r="I228" s="124">
        <v>30</v>
      </c>
      <c r="J228" s="127">
        <v>1</v>
      </c>
      <c r="K228" s="127" t="s">
        <v>837</v>
      </c>
    </row>
    <row r="229" spans="1:11">
      <c r="A229" s="7">
        <v>12</v>
      </c>
      <c r="B229" s="10">
        <v>3</v>
      </c>
      <c r="C229" s="10">
        <f t="shared" si="3"/>
        <v>228</v>
      </c>
      <c r="D229" s="5" t="s">
        <v>438</v>
      </c>
      <c r="E229" s="125" t="s">
        <v>470</v>
      </c>
      <c r="F229" s="125" t="s">
        <v>470</v>
      </c>
      <c r="G229" s="126" t="s">
        <v>244</v>
      </c>
      <c r="H229" s="126" t="s">
        <v>1663</v>
      </c>
      <c r="I229" s="124">
        <v>29</v>
      </c>
      <c r="J229" s="127">
        <v>1</v>
      </c>
      <c r="K229" s="127" t="s">
        <v>837</v>
      </c>
    </row>
    <row r="230" spans="1:11">
      <c r="A230" s="7">
        <v>12</v>
      </c>
      <c r="B230" s="10">
        <v>4</v>
      </c>
      <c r="C230" s="10">
        <f t="shared" si="3"/>
        <v>229</v>
      </c>
      <c r="D230" s="5" t="s">
        <v>129</v>
      </c>
      <c r="E230" s="123" t="s">
        <v>567</v>
      </c>
      <c r="F230" s="123" t="s">
        <v>567</v>
      </c>
      <c r="G230" s="128" t="s">
        <v>1297</v>
      </c>
      <c r="H230" s="129" t="s">
        <v>600</v>
      </c>
      <c r="I230" s="130">
        <v>27</v>
      </c>
      <c r="J230" s="124">
        <v>1</v>
      </c>
      <c r="K230" s="124" t="s">
        <v>837</v>
      </c>
    </row>
    <row r="231" spans="1:11">
      <c r="A231" s="7">
        <v>12</v>
      </c>
      <c r="B231" s="10">
        <v>5</v>
      </c>
      <c r="C231" s="10">
        <f t="shared" si="3"/>
        <v>230</v>
      </c>
      <c r="D231" s="5" t="s">
        <v>239</v>
      </c>
      <c r="E231" s="123" t="s">
        <v>567</v>
      </c>
      <c r="F231" s="123" t="s">
        <v>470</v>
      </c>
      <c r="G231" s="128" t="s">
        <v>812</v>
      </c>
      <c r="H231" s="129" t="s">
        <v>531</v>
      </c>
      <c r="I231" s="130">
        <v>34</v>
      </c>
      <c r="J231" s="124">
        <v>1</v>
      </c>
      <c r="K231" s="124" t="s">
        <v>837</v>
      </c>
    </row>
    <row r="232" spans="1:11">
      <c r="A232" s="7">
        <v>12</v>
      </c>
      <c r="B232" s="10">
        <v>6</v>
      </c>
      <c r="C232" s="10">
        <f t="shared" si="3"/>
        <v>231</v>
      </c>
      <c r="D232" s="5" t="s">
        <v>470</v>
      </c>
      <c r="E232" s="125" t="s">
        <v>614</v>
      </c>
      <c r="F232" s="125" t="s">
        <v>614</v>
      </c>
      <c r="G232" s="126" t="s">
        <v>1851</v>
      </c>
      <c r="H232" s="126" t="s">
        <v>1852</v>
      </c>
      <c r="I232" s="124">
        <v>25</v>
      </c>
      <c r="J232" s="127">
        <v>1</v>
      </c>
      <c r="K232" s="127" t="s">
        <v>837</v>
      </c>
    </row>
    <row r="233" spans="1:11">
      <c r="A233" s="7">
        <v>12</v>
      </c>
      <c r="B233" s="10">
        <v>7</v>
      </c>
      <c r="C233" s="10">
        <f t="shared" si="3"/>
        <v>232</v>
      </c>
      <c r="D233" s="5" t="s">
        <v>480</v>
      </c>
      <c r="E233" s="123" t="s">
        <v>480</v>
      </c>
      <c r="F233" s="123" t="s">
        <v>188</v>
      </c>
      <c r="G233" s="128" t="s">
        <v>816</v>
      </c>
      <c r="H233" s="129" t="s">
        <v>110</v>
      </c>
      <c r="I233" s="130">
        <v>31</v>
      </c>
      <c r="J233" s="124">
        <v>1</v>
      </c>
      <c r="K233" s="124" t="s">
        <v>837</v>
      </c>
    </row>
    <row r="234" spans="1:11">
      <c r="A234" s="7">
        <v>12</v>
      </c>
      <c r="B234" s="10">
        <v>8</v>
      </c>
      <c r="C234" s="10">
        <f t="shared" si="3"/>
        <v>233</v>
      </c>
      <c r="D234" s="5" t="s">
        <v>18</v>
      </c>
      <c r="E234" s="5" t="s">
        <v>555</v>
      </c>
      <c r="F234" s="125" t="s">
        <v>555</v>
      </c>
      <c r="G234" s="126" t="s">
        <v>413</v>
      </c>
      <c r="H234" s="126" t="s">
        <v>1954</v>
      </c>
      <c r="I234" s="124">
        <v>23</v>
      </c>
      <c r="J234" s="127">
        <v>1</v>
      </c>
      <c r="K234" s="127" t="s">
        <v>837</v>
      </c>
    </row>
    <row r="235" spans="1:11">
      <c r="A235" s="7">
        <v>12</v>
      </c>
      <c r="B235" s="10">
        <v>9</v>
      </c>
      <c r="C235" s="10">
        <f t="shared" si="3"/>
        <v>234</v>
      </c>
      <c r="D235" s="5" t="s">
        <v>555</v>
      </c>
      <c r="E235" s="123" t="s">
        <v>354</v>
      </c>
      <c r="F235" s="123" t="s">
        <v>354</v>
      </c>
      <c r="G235" s="128" t="s">
        <v>800</v>
      </c>
      <c r="H235" s="129" t="s">
        <v>559</v>
      </c>
      <c r="I235" s="130">
        <v>29</v>
      </c>
      <c r="J235" s="124">
        <v>4</v>
      </c>
      <c r="K235" s="124" t="s">
        <v>837</v>
      </c>
    </row>
    <row r="236" spans="1:11">
      <c r="A236" s="7">
        <v>12</v>
      </c>
      <c r="B236" s="10">
        <v>10</v>
      </c>
      <c r="C236" s="10">
        <f t="shared" si="3"/>
        <v>235</v>
      </c>
      <c r="D236" s="5" t="s">
        <v>164</v>
      </c>
      <c r="E236" s="125" t="s">
        <v>598</v>
      </c>
      <c r="F236" s="125" t="s">
        <v>598</v>
      </c>
      <c r="G236" s="126" t="s">
        <v>1687</v>
      </c>
      <c r="H236" s="126" t="s">
        <v>564</v>
      </c>
      <c r="I236" s="124">
        <v>25</v>
      </c>
      <c r="J236" s="127">
        <v>1</v>
      </c>
      <c r="K236" s="127" t="s">
        <v>837</v>
      </c>
    </row>
    <row r="237" spans="1:11">
      <c r="A237" s="7">
        <v>12</v>
      </c>
      <c r="B237" s="10">
        <v>11</v>
      </c>
      <c r="C237" s="10">
        <f t="shared" si="3"/>
        <v>236</v>
      </c>
      <c r="D237" s="5" t="s">
        <v>14</v>
      </c>
      <c r="E237" s="123" t="s">
        <v>18</v>
      </c>
      <c r="F237" s="123" t="s">
        <v>18</v>
      </c>
      <c r="G237" s="128" t="s">
        <v>770</v>
      </c>
      <c r="H237" s="129" t="s">
        <v>289</v>
      </c>
      <c r="I237" s="130">
        <v>25</v>
      </c>
      <c r="J237" s="124">
        <v>4</v>
      </c>
      <c r="K237" s="124" t="s">
        <v>837</v>
      </c>
    </row>
    <row r="238" spans="1:11">
      <c r="A238" s="7">
        <v>12</v>
      </c>
      <c r="B238" s="10">
        <v>12</v>
      </c>
      <c r="C238" s="10">
        <f t="shared" si="3"/>
        <v>237</v>
      </c>
      <c r="D238" s="5" t="s">
        <v>17</v>
      </c>
      <c r="E238" s="125" t="s">
        <v>686</v>
      </c>
      <c r="F238" s="125" t="s">
        <v>686</v>
      </c>
      <c r="G238" s="126" t="s">
        <v>1746</v>
      </c>
      <c r="H238" s="126" t="s">
        <v>138</v>
      </c>
      <c r="I238" s="124">
        <v>34</v>
      </c>
      <c r="J238" s="127">
        <v>1</v>
      </c>
      <c r="K238" s="127" t="s">
        <v>837</v>
      </c>
    </row>
    <row r="239" spans="1:11">
      <c r="A239" s="7">
        <v>12</v>
      </c>
      <c r="B239" s="10">
        <v>13</v>
      </c>
      <c r="C239" s="10">
        <f t="shared" si="3"/>
        <v>238</v>
      </c>
      <c r="D239" s="5" t="s">
        <v>345</v>
      </c>
      <c r="E239" s="125" t="s">
        <v>598</v>
      </c>
      <c r="F239" s="125" t="s">
        <v>598</v>
      </c>
      <c r="G239" s="126" t="s">
        <v>1712</v>
      </c>
      <c r="H239" s="126" t="s">
        <v>554</v>
      </c>
      <c r="I239" s="124">
        <v>24</v>
      </c>
      <c r="J239" s="127">
        <v>1</v>
      </c>
      <c r="K239" s="127" t="s">
        <v>837</v>
      </c>
    </row>
    <row r="240" spans="1:11">
      <c r="A240" s="7">
        <v>12</v>
      </c>
      <c r="B240" s="10">
        <v>14</v>
      </c>
      <c r="C240" s="10">
        <f t="shared" si="3"/>
        <v>239</v>
      </c>
      <c r="D240" s="5" t="s">
        <v>567</v>
      </c>
      <c r="E240" s="125" t="s">
        <v>563</v>
      </c>
      <c r="F240" s="125" t="s">
        <v>563</v>
      </c>
      <c r="G240" s="126" t="s">
        <v>1838</v>
      </c>
      <c r="H240" s="126" t="s">
        <v>576</v>
      </c>
      <c r="I240" s="124">
        <v>26</v>
      </c>
      <c r="J240" s="127">
        <v>2</v>
      </c>
      <c r="K240" s="127" t="s">
        <v>837</v>
      </c>
    </row>
    <row r="241" spans="1:11">
      <c r="A241" s="7">
        <v>12</v>
      </c>
      <c r="B241" s="10">
        <v>15</v>
      </c>
      <c r="C241" s="10">
        <f t="shared" si="3"/>
        <v>240</v>
      </c>
      <c r="D241" s="5" t="s">
        <v>15</v>
      </c>
      <c r="E241" s="123" t="s">
        <v>567</v>
      </c>
      <c r="F241" s="123" t="s">
        <v>567</v>
      </c>
      <c r="G241" s="128" t="s">
        <v>1275</v>
      </c>
      <c r="H241" s="129" t="s">
        <v>315</v>
      </c>
      <c r="I241" s="130">
        <v>25</v>
      </c>
      <c r="J241" s="124">
        <v>1</v>
      </c>
      <c r="K241" s="124" t="s">
        <v>46</v>
      </c>
    </row>
    <row r="242" spans="1:11">
      <c r="A242" s="7">
        <v>12</v>
      </c>
      <c r="B242" s="10">
        <v>16</v>
      </c>
      <c r="C242" s="10">
        <f t="shared" si="3"/>
        <v>241</v>
      </c>
      <c r="D242" s="5" t="s">
        <v>16</v>
      </c>
      <c r="E242" s="123"/>
      <c r="F242" s="123" t="s">
        <v>614</v>
      </c>
      <c r="G242" s="128" t="s">
        <v>281</v>
      </c>
      <c r="H242" s="129" t="s">
        <v>533</v>
      </c>
      <c r="I242" s="130">
        <v>34</v>
      </c>
      <c r="J242" s="124">
        <v>9</v>
      </c>
      <c r="K242" s="124" t="s">
        <v>46</v>
      </c>
    </row>
    <row r="243" spans="1:11">
      <c r="A243" s="7">
        <v>12</v>
      </c>
      <c r="B243" s="10">
        <v>17</v>
      </c>
      <c r="C243" s="10">
        <f t="shared" si="3"/>
        <v>242</v>
      </c>
      <c r="D243" s="5" t="s">
        <v>13</v>
      </c>
      <c r="E243" s="123" t="s">
        <v>47</v>
      </c>
      <c r="F243" s="123" t="s">
        <v>47</v>
      </c>
      <c r="G243" s="128" t="s">
        <v>121</v>
      </c>
      <c r="H243" s="129" t="s">
        <v>1124</v>
      </c>
      <c r="I243" s="130">
        <v>26</v>
      </c>
      <c r="J243" s="124">
        <v>4</v>
      </c>
      <c r="K243" s="124" t="s">
        <v>46</v>
      </c>
    </row>
    <row r="244" spans="1:11">
      <c r="A244" s="7">
        <v>12</v>
      </c>
      <c r="B244" s="10">
        <v>18</v>
      </c>
      <c r="C244" s="10">
        <f t="shared" si="3"/>
        <v>243</v>
      </c>
      <c r="D244" s="5" t="s">
        <v>276</v>
      </c>
      <c r="E244" s="123" t="s">
        <v>2045</v>
      </c>
      <c r="F244" s="123" t="s">
        <v>555</v>
      </c>
      <c r="G244" s="128" t="s">
        <v>405</v>
      </c>
      <c r="H244" s="129" t="s">
        <v>406</v>
      </c>
      <c r="I244" s="130">
        <v>32</v>
      </c>
      <c r="J244" s="124">
        <v>4</v>
      </c>
      <c r="K244" s="124" t="s">
        <v>837</v>
      </c>
    </row>
    <row r="245" spans="1:11">
      <c r="A245" s="7">
        <v>12</v>
      </c>
      <c r="B245" s="10">
        <v>19</v>
      </c>
      <c r="C245" s="10">
        <f t="shared" si="3"/>
        <v>244</v>
      </c>
      <c r="D245" s="5" t="s">
        <v>354</v>
      </c>
      <c r="E245" s="123" t="s">
        <v>345</v>
      </c>
      <c r="F245" s="123" t="s">
        <v>609</v>
      </c>
      <c r="G245" s="128" t="s">
        <v>759</v>
      </c>
      <c r="H245" s="129" t="s">
        <v>565</v>
      </c>
      <c r="I245" s="130">
        <v>27</v>
      </c>
      <c r="J245" s="124">
        <v>4</v>
      </c>
      <c r="K245" s="124" t="s">
        <v>837</v>
      </c>
    </row>
    <row r="246" spans="1:11">
      <c r="A246" s="11">
        <v>12</v>
      </c>
      <c r="B246" s="12">
        <v>20</v>
      </c>
      <c r="C246" s="12">
        <f t="shared" si="3"/>
        <v>245</v>
      </c>
      <c r="D246" s="14" t="s">
        <v>609</v>
      </c>
      <c r="E246" s="135"/>
      <c r="F246" s="135" t="s">
        <v>555</v>
      </c>
      <c r="G246" s="137" t="s">
        <v>353</v>
      </c>
      <c r="H246" s="138" t="s">
        <v>220</v>
      </c>
      <c r="I246" s="139">
        <v>37</v>
      </c>
      <c r="J246" s="136">
        <v>9</v>
      </c>
      <c r="K246" s="136" t="s">
        <v>46</v>
      </c>
    </row>
    <row r="247" spans="1:11">
      <c r="A247" s="7">
        <v>13</v>
      </c>
      <c r="B247" s="10">
        <v>1</v>
      </c>
      <c r="C247" s="10">
        <f t="shared" si="3"/>
        <v>246</v>
      </c>
      <c r="D247" s="5" t="s">
        <v>609</v>
      </c>
      <c r="E247" s="148" t="s">
        <v>276</v>
      </c>
      <c r="F247" s="148" t="s">
        <v>276</v>
      </c>
      <c r="G247" s="149" t="s">
        <v>1004</v>
      </c>
      <c r="H247" s="150" t="s">
        <v>571</v>
      </c>
      <c r="I247" s="151">
        <v>26</v>
      </c>
      <c r="J247" s="116">
        <v>7</v>
      </c>
      <c r="K247" s="116" t="s">
        <v>837</v>
      </c>
    </row>
    <row r="248" spans="1:11">
      <c r="A248" s="7">
        <v>13</v>
      </c>
      <c r="B248" s="10">
        <v>2</v>
      </c>
      <c r="C248" s="10">
        <f t="shared" si="3"/>
        <v>247</v>
      </c>
      <c r="D248" s="5" t="s">
        <v>354</v>
      </c>
      <c r="E248" s="107" t="s">
        <v>17</v>
      </c>
      <c r="F248" s="107" t="s">
        <v>17</v>
      </c>
      <c r="G248" s="109" t="s">
        <v>121</v>
      </c>
      <c r="H248" s="110" t="s">
        <v>548</v>
      </c>
      <c r="I248" s="111">
        <v>28</v>
      </c>
      <c r="J248" s="108">
        <v>1</v>
      </c>
      <c r="K248" s="108" t="s">
        <v>837</v>
      </c>
    </row>
    <row r="249" spans="1:11">
      <c r="A249" s="7">
        <v>13</v>
      </c>
      <c r="B249" s="10">
        <v>3</v>
      </c>
      <c r="C249" s="10">
        <f t="shared" si="3"/>
        <v>248</v>
      </c>
      <c r="D249" s="5" t="s">
        <v>276</v>
      </c>
      <c r="E249" s="123" t="s">
        <v>213</v>
      </c>
      <c r="F249" s="123" t="s">
        <v>213</v>
      </c>
      <c r="G249" s="128" t="s">
        <v>1110</v>
      </c>
      <c r="H249" s="129" t="s">
        <v>539</v>
      </c>
      <c r="I249" s="130">
        <v>27</v>
      </c>
      <c r="J249" s="124">
        <v>7</v>
      </c>
      <c r="K249" s="124" t="s">
        <v>837</v>
      </c>
    </row>
    <row r="250" spans="1:11">
      <c r="A250" s="7">
        <v>13</v>
      </c>
      <c r="B250" s="10">
        <v>4</v>
      </c>
      <c r="C250" s="10">
        <f t="shared" si="3"/>
        <v>249</v>
      </c>
      <c r="D250" s="5" t="s">
        <v>13</v>
      </c>
      <c r="E250" s="125" t="s">
        <v>470</v>
      </c>
      <c r="F250" s="125" t="s">
        <v>470</v>
      </c>
      <c r="G250" s="126" t="s">
        <v>1040</v>
      </c>
      <c r="H250" s="126" t="s">
        <v>1802</v>
      </c>
      <c r="I250" s="124">
        <v>25</v>
      </c>
      <c r="J250" s="127">
        <v>1</v>
      </c>
      <c r="K250" s="127" t="s">
        <v>837</v>
      </c>
    </row>
    <row r="251" spans="1:11">
      <c r="A251" s="7">
        <v>13</v>
      </c>
      <c r="B251" s="10">
        <v>5</v>
      </c>
      <c r="C251" s="10">
        <f t="shared" si="3"/>
        <v>250</v>
      </c>
      <c r="D251" s="5" t="s">
        <v>16</v>
      </c>
      <c r="E251" s="123" t="s">
        <v>1548</v>
      </c>
      <c r="F251" s="123" t="s">
        <v>686</v>
      </c>
      <c r="G251" s="128" t="s">
        <v>26</v>
      </c>
      <c r="H251" s="129" t="s">
        <v>585</v>
      </c>
      <c r="I251" s="130">
        <v>35</v>
      </c>
      <c r="J251" s="124">
        <v>2</v>
      </c>
      <c r="K251" s="124" t="s">
        <v>837</v>
      </c>
    </row>
    <row r="252" spans="1:11">
      <c r="A252" s="7">
        <v>13</v>
      </c>
      <c r="B252" s="10">
        <v>6</v>
      </c>
      <c r="C252" s="10">
        <f t="shared" si="3"/>
        <v>251</v>
      </c>
      <c r="D252" s="5" t="s">
        <v>15</v>
      </c>
      <c r="E252" s="123" t="s">
        <v>29</v>
      </c>
      <c r="F252" s="123" t="s">
        <v>567</v>
      </c>
      <c r="G252" s="128" t="s">
        <v>75</v>
      </c>
      <c r="H252" s="129" t="s">
        <v>277</v>
      </c>
      <c r="I252" s="130">
        <v>34</v>
      </c>
      <c r="J252" s="124">
        <v>2</v>
      </c>
      <c r="K252" s="124" t="s">
        <v>46</v>
      </c>
    </row>
    <row r="253" spans="1:11">
      <c r="A253" s="7">
        <v>13</v>
      </c>
      <c r="B253" s="10">
        <v>7</v>
      </c>
      <c r="C253" s="10">
        <f t="shared" si="3"/>
        <v>252</v>
      </c>
      <c r="D253" s="5" t="s">
        <v>567</v>
      </c>
      <c r="E253" s="125" t="s">
        <v>1121</v>
      </c>
      <c r="F253" s="125" t="s">
        <v>1121</v>
      </c>
      <c r="G253" s="126" t="s">
        <v>1798</v>
      </c>
      <c r="H253" s="126" t="s">
        <v>1799</v>
      </c>
      <c r="I253" s="124">
        <v>27</v>
      </c>
      <c r="J253" s="127">
        <v>5</v>
      </c>
      <c r="K253" s="127" t="s">
        <v>837</v>
      </c>
    </row>
    <row r="254" spans="1:11">
      <c r="A254" s="7">
        <v>13</v>
      </c>
      <c r="B254" s="10">
        <v>8</v>
      </c>
      <c r="C254" s="10">
        <f t="shared" si="3"/>
        <v>253</v>
      </c>
      <c r="D254" s="5" t="s">
        <v>345</v>
      </c>
      <c r="E254" s="123" t="s">
        <v>1121</v>
      </c>
      <c r="F254" s="123" t="s">
        <v>17</v>
      </c>
      <c r="G254" s="128" t="s">
        <v>727</v>
      </c>
      <c r="H254" s="129" t="s">
        <v>577</v>
      </c>
      <c r="I254" s="130">
        <v>33</v>
      </c>
      <c r="J254" s="124">
        <v>2</v>
      </c>
      <c r="K254" s="124" t="s">
        <v>837</v>
      </c>
    </row>
    <row r="255" spans="1:11">
      <c r="A255" s="7">
        <v>13</v>
      </c>
      <c r="B255" s="10">
        <v>9</v>
      </c>
      <c r="C255" s="10">
        <f t="shared" si="3"/>
        <v>254</v>
      </c>
      <c r="D255" s="5" t="s">
        <v>17</v>
      </c>
      <c r="E255" s="123" t="s">
        <v>470</v>
      </c>
      <c r="F255" s="123" t="s">
        <v>470</v>
      </c>
      <c r="G255" s="128" t="s">
        <v>1042</v>
      </c>
      <c r="H255" s="129" t="s">
        <v>110</v>
      </c>
      <c r="I255" s="130">
        <v>26</v>
      </c>
      <c r="J255" s="124">
        <v>1</v>
      </c>
      <c r="K255" s="124" t="s">
        <v>46</v>
      </c>
    </row>
    <row r="256" spans="1:11">
      <c r="A256" s="7">
        <v>13</v>
      </c>
      <c r="B256" s="10">
        <v>10</v>
      </c>
      <c r="C256" s="10">
        <f t="shared" si="3"/>
        <v>255</v>
      </c>
      <c r="D256" s="5" t="s">
        <v>14</v>
      </c>
      <c r="E256" s="123" t="s">
        <v>438</v>
      </c>
      <c r="F256" s="123" t="s">
        <v>438</v>
      </c>
      <c r="G256" s="128" t="s">
        <v>1270</v>
      </c>
      <c r="H256" s="129" t="s">
        <v>1201</v>
      </c>
      <c r="I256" s="130">
        <v>27</v>
      </c>
      <c r="J256" s="124">
        <v>1</v>
      </c>
      <c r="K256" s="124" t="s">
        <v>837</v>
      </c>
    </row>
    <row r="257" spans="1:11">
      <c r="A257" s="7">
        <v>13</v>
      </c>
      <c r="B257" s="10">
        <v>11</v>
      </c>
      <c r="C257" s="10">
        <f t="shared" si="3"/>
        <v>256</v>
      </c>
      <c r="D257" s="5" t="s">
        <v>164</v>
      </c>
      <c r="E257" s="125" t="s">
        <v>354</v>
      </c>
      <c r="F257" s="125" t="s">
        <v>354</v>
      </c>
      <c r="G257" s="126" t="s">
        <v>1789</v>
      </c>
      <c r="H257" s="126" t="s">
        <v>1790</v>
      </c>
      <c r="I257" s="124">
        <v>27</v>
      </c>
      <c r="J257" s="127">
        <v>5</v>
      </c>
      <c r="K257" s="127" t="s">
        <v>46</v>
      </c>
    </row>
    <row r="258" spans="1:11">
      <c r="A258" s="7">
        <v>13</v>
      </c>
      <c r="B258" s="10">
        <v>12</v>
      </c>
      <c r="C258" s="10">
        <f t="shared" si="3"/>
        <v>257</v>
      </c>
      <c r="D258" s="5" t="s">
        <v>555</v>
      </c>
      <c r="E258" s="125" t="s">
        <v>354</v>
      </c>
      <c r="F258" s="125" t="s">
        <v>354</v>
      </c>
      <c r="G258" s="126" t="s">
        <v>1939</v>
      </c>
      <c r="H258" s="126" t="s">
        <v>539</v>
      </c>
      <c r="I258" s="124">
        <v>28</v>
      </c>
      <c r="J258" s="127">
        <v>1</v>
      </c>
      <c r="K258" s="127" t="s">
        <v>837</v>
      </c>
    </row>
    <row r="259" spans="1:11">
      <c r="A259" s="7">
        <v>13</v>
      </c>
      <c r="B259" s="10">
        <v>13</v>
      </c>
      <c r="C259" s="10">
        <f t="shared" si="3"/>
        <v>258</v>
      </c>
      <c r="D259" s="5" t="s">
        <v>18</v>
      </c>
      <c r="E259" s="123" t="s">
        <v>14</v>
      </c>
      <c r="F259" s="123" t="s">
        <v>14</v>
      </c>
      <c r="G259" s="128" t="s">
        <v>959</v>
      </c>
      <c r="H259" s="129" t="s">
        <v>960</v>
      </c>
      <c r="I259" s="130">
        <v>23</v>
      </c>
      <c r="J259" s="124">
        <v>1</v>
      </c>
      <c r="K259" s="124" t="s">
        <v>46</v>
      </c>
    </row>
    <row r="260" spans="1:11">
      <c r="A260" s="7">
        <v>13</v>
      </c>
      <c r="B260" s="10">
        <v>14</v>
      </c>
      <c r="C260" s="10">
        <f t="shared" ref="C260:C323" si="4">C259+1</f>
        <v>259</v>
      </c>
      <c r="D260" s="5" t="s">
        <v>480</v>
      </c>
      <c r="E260" s="123"/>
      <c r="F260" s="123" t="s">
        <v>567</v>
      </c>
      <c r="G260" s="128" t="s">
        <v>38</v>
      </c>
      <c r="H260" s="129" t="s">
        <v>247</v>
      </c>
      <c r="I260" s="130">
        <v>31</v>
      </c>
      <c r="J260" s="124">
        <v>1</v>
      </c>
      <c r="K260" s="124" t="s">
        <v>837</v>
      </c>
    </row>
    <row r="261" spans="1:11">
      <c r="A261" s="7">
        <v>13</v>
      </c>
      <c r="B261" s="10">
        <v>15</v>
      </c>
      <c r="C261" s="10">
        <f t="shared" si="4"/>
        <v>260</v>
      </c>
      <c r="D261" s="5" t="s">
        <v>470</v>
      </c>
      <c r="E261" s="123" t="s">
        <v>188</v>
      </c>
      <c r="F261" s="123" t="s">
        <v>188</v>
      </c>
      <c r="G261" s="128" t="s">
        <v>862</v>
      </c>
      <c r="H261" s="129" t="s">
        <v>547</v>
      </c>
      <c r="I261" s="130">
        <v>30</v>
      </c>
      <c r="J261" s="124">
        <v>6</v>
      </c>
      <c r="K261" s="124" t="s">
        <v>837</v>
      </c>
    </row>
    <row r="262" spans="1:11">
      <c r="A262" s="7">
        <v>13</v>
      </c>
      <c r="B262" s="10">
        <v>16</v>
      </c>
      <c r="C262" s="10">
        <f t="shared" si="4"/>
        <v>261</v>
      </c>
      <c r="D262" s="5" t="s">
        <v>239</v>
      </c>
      <c r="E262" s="123" t="s">
        <v>13</v>
      </c>
      <c r="F262" s="123" t="s">
        <v>13</v>
      </c>
      <c r="G262" s="128" t="s">
        <v>860</v>
      </c>
      <c r="H262" s="129" t="s">
        <v>342</v>
      </c>
      <c r="I262" s="130">
        <v>32</v>
      </c>
      <c r="J262" s="124">
        <v>1</v>
      </c>
      <c r="K262" s="124" t="s">
        <v>837</v>
      </c>
    </row>
    <row r="263" spans="1:11">
      <c r="A263" s="7">
        <v>13</v>
      </c>
      <c r="B263" s="10">
        <v>17</v>
      </c>
      <c r="C263" s="10">
        <f t="shared" si="4"/>
        <v>262</v>
      </c>
      <c r="D263" s="5" t="s">
        <v>129</v>
      </c>
      <c r="E263" s="123" t="s">
        <v>609</v>
      </c>
      <c r="F263" s="123" t="s">
        <v>609</v>
      </c>
      <c r="G263" s="128" t="s">
        <v>895</v>
      </c>
      <c r="H263" s="129" t="s">
        <v>596</v>
      </c>
      <c r="I263" s="130">
        <v>25</v>
      </c>
      <c r="J263" s="124">
        <v>3</v>
      </c>
      <c r="K263" s="124" t="s">
        <v>837</v>
      </c>
    </row>
    <row r="264" spans="1:11">
      <c r="A264" s="7">
        <v>13</v>
      </c>
      <c r="B264" s="10">
        <v>18</v>
      </c>
      <c r="C264" s="10">
        <f t="shared" si="4"/>
        <v>263</v>
      </c>
      <c r="D264" s="5" t="s">
        <v>438</v>
      </c>
      <c r="E264" s="123" t="s">
        <v>555</v>
      </c>
      <c r="F264" s="123" t="s">
        <v>555</v>
      </c>
      <c r="G264" s="128" t="s">
        <v>21</v>
      </c>
      <c r="H264" s="129" t="s">
        <v>533</v>
      </c>
      <c r="I264" s="130">
        <v>36</v>
      </c>
      <c r="J264" s="124">
        <v>1</v>
      </c>
      <c r="K264" s="124" t="s">
        <v>837</v>
      </c>
    </row>
    <row r="265" spans="1:11">
      <c r="A265" s="7">
        <v>13</v>
      </c>
      <c r="B265" s="10">
        <v>19</v>
      </c>
      <c r="C265" s="10">
        <f t="shared" si="4"/>
        <v>264</v>
      </c>
      <c r="D265" s="5" t="s">
        <v>563</v>
      </c>
      <c r="E265" s="123" t="s">
        <v>354</v>
      </c>
      <c r="F265" s="123" t="s">
        <v>14</v>
      </c>
      <c r="G265" s="128" t="s">
        <v>450</v>
      </c>
      <c r="H265" s="129" t="s">
        <v>451</v>
      </c>
      <c r="I265" s="130">
        <v>32</v>
      </c>
      <c r="J265" s="124">
        <v>6</v>
      </c>
      <c r="K265" s="124" t="s">
        <v>837</v>
      </c>
    </row>
    <row r="266" spans="1:11">
      <c r="A266" s="11">
        <v>13</v>
      </c>
      <c r="B266" s="12">
        <v>20</v>
      </c>
      <c r="C266" s="12">
        <f t="shared" si="4"/>
        <v>265</v>
      </c>
      <c r="D266" s="14" t="s">
        <v>29</v>
      </c>
      <c r="E266" s="145" t="s">
        <v>686</v>
      </c>
      <c r="F266" s="145" t="s">
        <v>686</v>
      </c>
      <c r="G266" s="146" t="s">
        <v>1830</v>
      </c>
      <c r="H266" s="146" t="s">
        <v>220</v>
      </c>
      <c r="I266" s="136">
        <v>24</v>
      </c>
      <c r="J266" s="147">
        <v>1</v>
      </c>
      <c r="K266" s="147" t="s">
        <v>837</v>
      </c>
    </row>
    <row r="267" spans="1:11">
      <c r="A267" s="7">
        <v>14</v>
      </c>
      <c r="B267" s="10">
        <v>1</v>
      </c>
      <c r="C267" s="10">
        <f t="shared" si="4"/>
        <v>266</v>
      </c>
      <c r="D267" s="5" t="s">
        <v>29</v>
      </c>
      <c r="E267" s="125" t="s">
        <v>14</v>
      </c>
      <c r="F267" s="125" t="s">
        <v>14</v>
      </c>
      <c r="G267" s="126" t="s">
        <v>1612</v>
      </c>
      <c r="H267" s="126" t="s">
        <v>1613</v>
      </c>
      <c r="I267" s="124">
        <v>22</v>
      </c>
      <c r="J267" s="127">
        <v>3</v>
      </c>
      <c r="K267" s="127" t="s">
        <v>837</v>
      </c>
    </row>
    <row r="268" spans="1:11">
      <c r="A268" s="7">
        <v>14</v>
      </c>
      <c r="B268" s="10">
        <v>2</v>
      </c>
      <c r="C268" s="10">
        <f t="shared" si="4"/>
        <v>267</v>
      </c>
      <c r="D268" s="5" t="s">
        <v>563</v>
      </c>
      <c r="E268" s="123" t="s">
        <v>18</v>
      </c>
      <c r="F268" s="123" t="s">
        <v>1121</v>
      </c>
      <c r="G268" s="128" t="s">
        <v>458</v>
      </c>
      <c r="H268" s="129" t="s">
        <v>381</v>
      </c>
      <c r="I268" s="130">
        <v>36</v>
      </c>
      <c r="J268" s="124">
        <v>1</v>
      </c>
      <c r="K268" s="124" t="s">
        <v>837</v>
      </c>
    </row>
    <row r="269" spans="1:11">
      <c r="A269" s="7">
        <v>14</v>
      </c>
      <c r="B269" s="10">
        <v>3</v>
      </c>
      <c r="C269" s="10">
        <f t="shared" si="4"/>
        <v>268</v>
      </c>
      <c r="D269" s="5" t="s">
        <v>438</v>
      </c>
      <c r="E269" s="125" t="s">
        <v>13</v>
      </c>
      <c r="F269" s="125" t="s">
        <v>13</v>
      </c>
      <c r="G269" s="126" t="s">
        <v>1823</v>
      </c>
      <c r="H269" s="126" t="s">
        <v>1824</v>
      </c>
      <c r="I269" s="124">
        <v>23</v>
      </c>
      <c r="J269" s="127">
        <v>7</v>
      </c>
      <c r="K269" s="127" t="s">
        <v>46</v>
      </c>
    </row>
    <row r="270" spans="1:11">
      <c r="A270" s="7">
        <v>14</v>
      </c>
      <c r="B270" s="10">
        <v>4</v>
      </c>
      <c r="C270" s="10">
        <f t="shared" si="4"/>
        <v>269</v>
      </c>
      <c r="D270" s="5" t="s">
        <v>129</v>
      </c>
      <c r="E270" s="125" t="s">
        <v>17</v>
      </c>
      <c r="F270" s="125" t="s">
        <v>17</v>
      </c>
      <c r="G270" s="126" t="s">
        <v>782</v>
      </c>
      <c r="H270" s="126" t="s">
        <v>147</v>
      </c>
      <c r="I270" s="124">
        <v>27</v>
      </c>
      <c r="J270" s="127">
        <v>6</v>
      </c>
      <c r="K270" s="127" t="s">
        <v>837</v>
      </c>
    </row>
    <row r="271" spans="1:11">
      <c r="A271" s="7">
        <v>14</v>
      </c>
      <c r="B271" s="10">
        <v>5</v>
      </c>
      <c r="C271" s="10">
        <f t="shared" si="4"/>
        <v>270</v>
      </c>
      <c r="D271" s="5" t="s">
        <v>239</v>
      </c>
      <c r="E271" s="123" t="s">
        <v>29</v>
      </c>
      <c r="F271" s="123" t="s">
        <v>29</v>
      </c>
      <c r="G271" s="128" t="s">
        <v>303</v>
      </c>
      <c r="H271" s="129" t="s">
        <v>197</v>
      </c>
      <c r="I271" s="130">
        <v>34</v>
      </c>
      <c r="J271" s="124">
        <v>1</v>
      </c>
      <c r="K271" s="124" t="s">
        <v>837</v>
      </c>
    </row>
    <row r="272" spans="1:11">
      <c r="A272" s="7">
        <v>14</v>
      </c>
      <c r="B272" s="10">
        <v>6</v>
      </c>
      <c r="C272" s="10">
        <f t="shared" si="4"/>
        <v>271</v>
      </c>
      <c r="D272" s="5" t="s">
        <v>470</v>
      </c>
      <c r="E272" s="123" t="s">
        <v>481</v>
      </c>
      <c r="F272" s="123" t="s">
        <v>555</v>
      </c>
      <c r="G272" s="128" t="s">
        <v>255</v>
      </c>
      <c r="H272" s="129" t="s">
        <v>168</v>
      </c>
      <c r="I272" s="130">
        <v>36</v>
      </c>
      <c r="J272" s="124">
        <v>1</v>
      </c>
      <c r="K272" s="124" t="s">
        <v>837</v>
      </c>
    </row>
    <row r="273" spans="1:11">
      <c r="A273" s="7">
        <v>14</v>
      </c>
      <c r="B273" s="10">
        <v>7</v>
      </c>
      <c r="C273" s="10">
        <f t="shared" si="4"/>
        <v>272</v>
      </c>
      <c r="D273" s="5" t="s">
        <v>480</v>
      </c>
      <c r="E273" s="123" t="s">
        <v>567</v>
      </c>
      <c r="F273" s="123" t="s">
        <v>18</v>
      </c>
      <c r="G273" s="128" t="s">
        <v>914</v>
      </c>
      <c r="H273" s="129" t="s">
        <v>915</v>
      </c>
      <c r="I273" s="130">
        <v>30</v>
      </c>
      <c r="J273" s="124">
        <v>1</v>
      </c>
      <c r="K273" s="124" t="s">
        <v>837</v>
      </c>
    </row>
    <row r="274" spans="1:11">
      <c r="A274" s="7">
        <v>14</v>
      </c>
      <c r="B274" s="10">
        <v>8</v>
      </c>
      <c r="C274" s="10">
        <f t="shared" si="4"/>
        <v>273</v>
      </c>
      <c r="D274" s="5" t="s">
        <v>18</v>
      </c>
      <c r="E274" s="123" t="s">
        <v>686</v>
      </c>
      <c r="F274" s="123" t="s">
        <v>686</v>
      </c>
      <c r="G274" s="128" t="s">
        <v>747</v>
      </c>
      <c r="H274" s="129" t="s">
        <v>530</v>
      </c>
      <c r="I274" s="130">
        <v>27</v>
      </c>
      <c r="J274" s="124">
        <v>9</v>
      </c>
      <c r="K274" s="124" t="s">
        <v>837</v>
      </c>
    </row>
    <row r="275" spans="1:11">
      <c r="A275" s="7">
        <v>14</v>
      </c>
      <c r="B275" s="10">
        <v>9</v>
      </c>
      <c r="C275" s="10">
        <f t="shared" si="4"/>
        <v>274</v>
      </c>
      <c r="D275" s="5" t="s">
        <v>555</v>
      </c>
      <c r="E275" s="123" t="s">
        <v>470</v>
      </c>
      <c r="F275" s="123" t="s">
        <v>470</v>
      </c>
      <c r="G275" s="128" t="s">
        <v>262</v>
      </c>
      <c r="H275" s="129" t="s">
        <v>616</v>
      </c>
      <c r="I275" s="130">
        <v>29</v>
      </c>
      <c r="J275" s="124">
        <v>9</v>
      </c>
      <c r="K275" s="124" t="s">
        <v>837</v>
      </c>
    </row>
    <row r="276" spans="1:11">
      <c r="A276" s="7">
        <v>14</v>
      </c>
      <c r="B276" s="10">
        <v>10</v>
      </c>
      <c r="C276" s="10">
        <f t="shared" si="4"/>
        <v>275</v>
      </c>
      <c r="D276" s="5" t="s">
        <v>164</v>
      </c>
      <c r="E276" s="123" t="s">
        <v>239</v>
      </c>
      <c r="F276" s="123" t="s">
        <v>239</v>
      </c>
      <c r="G276" s="128" t="s">
        <v>1148</v>
      </c>
      <c r="H276" s="129" t="s">
        <v>918</v>
      </c>
      <c r="I276" s="130">
        <v>28</v>
      </c>
      <c r="J276" s="124">
        <v>2</v>
      </c>
      <c r="K276" s="124" t="s">
        <v>837</v>
      </c>
    </row>
    <row r="277" spans="1:11">
      <c r="A277" s="7">
        <v>14</v>
      </c>
      <c r="B277" s="10">
        <v>11</v>
      </c>
      <c r="C277" s="10">
        <f t="shared" si="4"/>
        <v>276</v>
      </c>
      <c r="D277" s="5" t="s">
        <v>14</v>
      </c>
      <c r="E277" s="123" t="s">
        <v>481</v>
      </c>
      <c r="F277" s="123" t="s">
        <v>481</v>
      </c>
      <c r="G277" s="128" t="s">
        <v>74</v>
      </c>
      <c r="H277" s="129" t="s">
        <v>199</v>
      </c>
      <c r="I277" s="130">
        <v>37</v>
      </c>
      <c r="J277" s="124">
        <v>1</v>
      </c>
      <c r="K277" s="124" t="s">
        <v>837</v>
      </c>
    </row>
    <row r="278" spans="1:11">
      <c r="A278" s="7">
        <v>14</v>
      </c>
      <c r="B278" s="10">
        <v>12</v>
      </c>
      <c r="C278" s="10">
        <f t="shared" si="4"/>
        <v>277</v>
      </c>
      <c r="D278" s="5" t="s">
        <v>17</v>
      </c>
      <c r="E278" s="123" t="s">
        <v>13</v>
      </c>
      <c r="F278" s="123" t="s">
        <v>13</v>
      </c>
      <c r="G278" s="128" t="s">
        <v>1080</v>
      </c>
      <c r="H278" s="129" t="s">
        <v>524</v>
      </c>
      <c r="I278" s="130">
        <v>27</v>
      </c>
      <c r="J278" s="124">
        <v>4</v>
      </c>
      <c r="K278" s="124" t="s">
        <v>837</v>
      </c>
    </row>
    <row r="279" spans="1:11">
      <c r="A279" s="7">
        <v>14</v>
      </c>
      <c r="B279" s="10">
        <v>13</v>
      </c>
      <c r="C279" s="10">
        <f t="shared" si="4"/>
        <v>278</v>
      </c>
      <c r="D279" s="5" t="s">
        <v>345</v>
      </c>
      <c r="E279" s="123" t="s">
        <v>345</v>
      </c>
      <c r="F279" s="123" t="s">
        <v>470</v>
      </c>
      <c r="G279" s="128" t="s">
        <v>4</v>
      </c>
      <c r="H279" s="129" t="s">
        <v>616</v>
      </c>
      <c r="I279" s="130">
        <v>30</v>
      </c>
      <c r="J279" s="124">
        <v>4</v>
      </c>
      <c r="K279" s="124" t="s">
        <v>838</v>
      </c>
    </row>
    <row r="280" spans="1:11">
      <c r="A280" s="7">
        <v>14</v>
      </c>
      <c r="B280" s="10">
        <v>14</v>
      </c>
      <c r="C280" s="10">
        <f t="shared" si="4"/>
        <v>279</v>
      </c>
      <c r="D280" s="5" t="s">
        <v>567</v>
      </c>
      <c r="E280" s="123" t="s">
        <v>129</v>
      </c>
      <c r="F280" s="123" t="s">
        <v>129</v>
      </c>
      <c r="G280" s="128" t="s">
        <v>659</v>
      </c>
      <c r="H280" s="129" t="s">
        <v>562</v>
      </c>
      <c r="I280" s="130">
        <v>31</v>
      </c>
      <c r="J280" s="124">
        <v>1</v>
      </c>
      <c r="K280" s="124" t="s">
        <v>837</v>
      </c>
    </row>
    <row r="281" spans="1:11">
      <c r="A281" s="7">
        <v>14</v>
      </c>
      <c r="B281" s="10">
        <v>15</v>
      </c>
      <c r="C281" s="10">
        <f t="shared" si="4"/>
        <v>280</v>
      </c>
      <c r="D281" s="5" t="s">
        <v>15</v>
      </c>
      <c r="E281" s="123" t="s">
        <v>686</v>
      </c>
      <c r="F281" s="123" t="s">
        <v>164</v>
      </c>
      <c r="G281" s="128" t="s">
        <v>1122</v>
      </c>
      <c r="H281" s="129" t="s">
        <v>599</v>
      </c>
      <c r="I281" s="130">
        <v>35</v>
      </c>
      <c r="J281" s="124">
        <v>1</v>
      </c>
      <c r="K281" s="124" t="s">
        <v>46</v>
      </c>
    </row>
    <row r="282" spans="1:11">
      <c r="A282" s="7">
        <v>14</v>
      </c>
      <c r="B282" s="10">
        <v>16</v>
      </c>
      <c r="C282" s="10">
        <f t="shared" si="4"/>
        <v>281</v>
      </c>
      <c r="D282" s="5" t="s">
        <v>16</v>
      </c>
      <c r="E282" s="123" t="s">
        <v>188</v>
      </c>
      <c r="F282" s="123" t="s">
        <v>18</v>
      </c>
      <c r="G282" s="128" t="s">
        <v>534</v>
      </c>
      <c r="H282" s="129" t="s">
        <v>940</v>
      </c>
      <c r="I282" s="130">
        <v>31</v>
      </c>
      <c r="J282" s="124">
        <v>1</v>
      </c>
      <c r="K282" s="124" t="s">
        <v>837</v>
      </c>
    </row>
    <row r="283" spans="1:11">
      <c r="A283" s="7">
        <v>14</v>
      </c>
      <c r="B283" s="10">
        <v>17</v>
      </c>
      <c r="C283" s="10">
        <f t="shared" si="4"/>
        <v>282</v>
      </c>
      <c r="D283" s="5" t="s">
        <v>13</v>
      </c>
      <c r="E283" s="125" t="s">
        <v>470</v>
      </c>
      <c r="F283" s="125" t="s">
        <v>470</v>
      </c>
      <c r="G283" s="126" t="s">
        <v>1815</v>
      </c>
      <c r="H283" s="126" t="s">
        <v>1816</v>
      </c>
      <c r="I283" s="124">
        <v>29</v>
      </c>
      <c r="J283" s="127">
        <v>1</v>
      </c>
      <c r="K283" s="127" t="s">
        <v>837</v>
      </c>
    </row>
    <row r="284" spans="1:11">
      <c r="A284" s="7">
        <v>14</v>
      </c>
      <c r="B284" s="10">
        <v>18</v>
      </c>
      <c r="C284" s="10">
        <f t="shared" si="4"/>
        <v>283</v>
      </c>
      <c r="D284" s="5" t="s">
        <v>276</v>
      </c>
      <c r="E284" s="123" t="s">
        <v>18</v>
      </c>
      <c r="F284" s="123" t="s">
        <v>18</v>
      </c>
      <c r="G284" s="128" t="s">
        <v>158</v>
      </c>
      <c r="H284" s="129" t="s">
        <v>564</v>
      </c>
      <c r="I284" s="130">
        <v>33</v>
      </c>
      <c r="J284" s="124">
        <v>7</v>
      </c>
      <c r="K284" s="124" t="s">
        <v>837</v>
      </c>
    </row>
    <row r="285" spans="1:11">
      <c r="A285" s="7">
        <v>14</v>
      </c>
      <c r="B285" s="10">
        <v>19</v>
      </c>
      <c r="C285" s="10">
        <f t="shared" si="4"/>
        <v>284</v>
      </c>
      <c r="D285" s="5" t="s">
        <v>354</v>
      </c>
      <c r="E285" s="125" t="s">
        <v>354</v>
      </c>
      <c r="F285" s="125" t="s">
        <v>438</v>
      </c>
      <c r="G285" s="126" t="s">
        <v>1929</v>
      </c>
      <c r="H285" s="126" t="s">
        <v>1930</v>
      </c>
      <c r="I285" s="124">
        <v>31</v>
      </c>
      <c r="J285" s="125">
        <v>1</v>
      </c>
      <c r="K285" s="125" t="s">
        <v>46</v>
      </c>
    </row>
    <row r="286" spans="1:11">
      <c r="A286" s="11">
        <v>14</v>
      </c>
      <c r="B286" s="12">
        <v>20</v>
      </c>
      <c r="C286" s="12">
        <f t="shared" si="4"/>
        <v>285</v>
      </c>
      <c r="D286" s="14" t="s">
        <v>609</v>
      </c>
      <c r="E286" s="135" t="s">
        <v>438</v>
      </c>
      <c r="F286" s="135" t="s">
        <v>246</v>
      </c>
      <c r="G286" s="137" t="s">
        <v>419</v>
      </c>
      <c r="H286" s="138" t="s">
        <v>198</v>
      </c>
      <c r="I286" s="139">
        <v>29</v>
      </c>
      <c r="J286" s="136">
        <v>2</v>
      </c>
      <c r="K286" s="136" t="s">
        <v>46</v>
      </c>
    </row>
    <row r="287" spans="1:11">
      <c r="A287" s="7">
        <v>15</v>
      </c>
      <c r="B287" s="10">
        <v>1</v>
      </c>
      <c r="C287" s="10">
        <f t="shared" si="4"/>
        <v>286</v>
      </c>
      <c r="D287" s="5" t="s">
        <v>609</v>
      </c>
      <c r="E287" s="125" t="s">
        <v>276</v>
      </c>
      <c r="F287" s="125" t="s">
        <v>276</v>
      </c>
      <c r="G287" s="126" t="s">
        <v>251</v>
      </c>
      <c r="H287" s="126" t="s">
        <v>1920</v>
      </c>
      <c r="I287" s="124">
        <v>25</v>
      </c>
      <c r="J287" s="127">
        <v>9</v>
      </c>
      <c r="K287" s="127" t="s">
        <v>837</v>
      </c>
    </row>
    <row r="288" spans="1:11">
      <c r="A288" s="7">
        <v>15</v>
      </c>
      <c r="B288" s="10">
        <v>2</v>
      </c>
      <c r="C288" s="10">
        <f t="shared" si="4"/>
        <v>287</v>
      </c>
      <c r="D288" s="5" t="s">
        <v>354</v>
      </c>
      <c r="E288" s="123" t="s">
        <v>213</v>
      </c>
      <c r="F288" s="123" t="s">
        <v>563</v>
      </c>
      <c r="G288" s="128" t="s">
        <v>981</v>
      </c>
      <c r="H288" s="129" t="s">
        <v>607</v>
      </c>
      <c r="I288" s="130">
        <v>29</v>
      </c>
      <c r="J288" s="124">
        <v>9</v>
      </c>
      <c r="K288" s="124" t="s">
        <v>46</v>
      </c>
    </row>
    <row r="289" spans="1:11">
      <c r="A289" s="7">
        <v>15</v>
      </c>
      <c r="B289" s="10">
        <v>3</v>
      </c>
      <c r="C289" s="10">
        <f t="shared" si="4"/>
        <v>288</v>
      </c>
      <c r="D289" s="5" t="s">
        <v>276</v>
      </c>
      <c r="E289" s="123" t="s">
        <v>686</v>
      </c>
      <c r="F289" s="123" t="s">
        <v>686</v>
      </c>
      <c r="G289" s="128" t="s">
        <v>1114</v>
      </c>
      <c r="H289" s="129" t="s">
        <v>559</v>
      </c>
      <c r="I289" s="130">
        <v>29</v>
      </c>
      <c r="J289" s="124">
        <v>2</v>
      </c>
      <c r="K289" s="124" t="s">
        <v>837</v>
      </c>
    </row>
    <row r="290" spans="1:11">
      <c r="A290" s="7">
        <v>15</v>
      </c>
      <c r="B290" s="10">
        <v>4</v>
      </c>
      <c r="C290" s="10">
        <f t="shared" si="4"/>
        <v>289</v>
      </c>
      <c r="D290" s="5" t="s">
        <v>13</v>
      </c>
      <c r="E290" s="123" t="s">
        <v>246</v>
      </c>
      <c r="F290" s="123" t="s">
        <v>246</v>
      </c>
      <c r="G290" s="128" t="s">
        <v>1156</v>
      </c>
      <c r="H290" s="129" t="s">
        <v>225</v>
      </c>
      <c r="I290" s="130">
        <v>26</v>
      </c>
      <c r="J290" s="124">
        <v>1</v>
      </c>
      <c r="K290" s="124" t="s">
        <v>837</v>
      </c>
    </row>
    <row r="291" spans="1:11">
      <c r="A291" s="7">
        <v>15</v>
      </c>
      <c r="B291" s="10">
        <v>5</v>
      </c>
      <c r="C291" s="10">
        <f t="shared" si="4"/>
        <v>290</v>
      </c>
      <c r="D291" s="5" t="s">
        <v>16</v>
      </c>
      <c r="E291" s="123" t="s">
        <v>563</v>
      </c>
      <c r="F291" s="123" t="s">
        <v>563</v>
      </c>
      <c r="G291" s="128" t="s">
        <v>680</v>
      </c>
      <c r="H291" s="129" t="s">
        <v>681</v>
      </c>
      <c r="I291" s="130">
        <v>31</v>
      </c>
      <c r="J291" s="124">
        <v>9</v>
      </c>
      <c r="K291" s="124" t="s">
        <v>46</v>
      </c>
    </row>
    <row r="292" spans="1:11">
      <c r="A292" s="7">
        <v>15</v>
      </c>
      <c r="B292" s="10">
        <v>6</v>
      </c>
      <c r="C292" s="10">
        <f t="shared" si="4"/>
        <v>291</v>
      </c>
      <c r="D292" s="5" t="s">
        <v>15</v>
      </c>
      <c r="E292" s="123" t="s">
        <v>17</v>
      </c>
      <c r="F292" s="123" t="s">
        <v>17</v>
      </c>
      <c r="G292" s="128" t="s">
        <v>1066</v>
      </c>
      <c r="H292" s="129" t="s">
        <v>166</v>
      </c>
      <c r="I292" s="130">
        <v>28</v>
      </c>
      <c r="J292" s="124">
        <v>1</v>
      </c>
      <c r="K292" s="124" t="s">
        <v>46</v>
      </c>
    </row>
    <row r="293" spans="1:11">
      <c r="A293" s="7">
        <v>15</v>
      </c>
      <c r="B293" s="10">
        <v>7</v>
      </c>
      <c r="C293" s="10">
        <f t="shared" si="4"/>
        <v>292</v>
      </c>
      <c r="D293" s="5" t="s">
        <v>567</v>
      </c>
      <c r="E293" s="125" t="s">
        <v>300</v>
      </c>
      <c r="F293" s="125" t="s">
        <v>300</v>
      </c>
      <c r="G293" s="126" t="s">
        <v>1897</v>
      </c>
      <c r="H293" s="126" t="s">
        <v>549</v>
      </c>
      <c r="I293" s="124">
        <v>31</v>
      </c>
      <c r="J293" s="127">
        <v>1</v>
      </c>
      <c r="K293" s="127" t="s">
        <v>46</v>
      </c>
    </row>
    <row r="294" spans="1:11">
      <c r="A294" s="7">
        <v>15</v>
      </c>
      <c r="B294" s="10">
        <v>8</v>
      </c>
      <c r="C294" s="10">
        <f t="shared" si="4"/>
        <v>293</v>
      </c>
      <c r="D294" s="5" t="s">
        <v>345</v>
      </c>
      <c r="E294" s="123" t="s">
        <v>345</v>
      </c>
      <c r="F294" s="123" t="s">
        <v>470</v>
      </c>
      <c r="G294" s="128" t="s">
        <v>693</v>
      </c>
      <c r="H294" s="129" t="s">
        <v>544</v>
      </c>
      <c r="I294" s="130">
        <v>28</v>
      </c>
      <c r="J294" s="124">
        <v>5</v>
      </c>
      <c r="K294" s="124" t="s">
        <v>837</v>
      </c>
    </row>
    <row r="295" spans="1:11">
      <c r="A295" s="7">
        <v>15</v>
      </c>
      <c r="B295" s="10">
        <v>9</v>
      </c>
      <c r="C295" s="10">
        <f t="shared" si="4"/>
        <v>294</v>
      </c>
      <c r="D295" s="5" t="s">
        <v>17</v>
      </c>
      <c r="E295" s="125" t="s">
        <v>438</v>
      </c>
      <c r="F295" s="125" t="s">
        <v>438</v>
      </c>
      <c r="G295" s="126" t="s">
        <v>1607</v>
      </c>
      <c r="H295" s="126" t="s">
        <v>110</v>
      </c>
      <c r="I295" s="124">
        <v>26</v>
      </c>
      <c r="J295" s="127">
        <v>8</v>
      </c>
      <c r="K295" s="127" t="s">
        <v>837</v>
      </c>
    </row>
    <row r="296" spans="1:11">
      <c r="A296" s="7">
        <v>15</v>
      </c>
      <c r="B296" s="10">
        <v>10</v>
      </c>
      <c r="C296" s="10">
        <f t="shared" si="4"/>
        <v>295</v>
      </c>
      <c r="D296" s="5" t="s">
        <v>14</v>
      </c>
      <c r="E296" s="123" t="s">
        <v>300</v>
      </c>
      <c r="F296" s="123" t="s">
        <v>300</v>
      </c>
      <c r="G296" s="128" t="s">
        <v>807</v>
      </c>
      <c r="H296" s="129" t="s">
        <v>808</v>
      </c>
      <c r="I296" s="130">
        <v>34</v>
      </c>
      <c r="J296" s="124">
        <v>1</v>
      </c>
      <c r="K296" s="124" t="s">
        <v>837</v>
      </c>
    </row>
    <row r="297" spans="1:11">
      <c r="A297" s="7">
        <v>15</v>
      </c>
      <c r="B297" s="10">
        <v>11</v>
      </c>
      <c r="C297" s="10">
        <f t="shared" si="4"/>
        <v>296</v>
      </c>
      <c r="D297" s="5" t="s">
        <v>164</v>
      </c>
      <c r="E297" s="123" t="s">
        <v>16</v>
      </c>
      <c r="F297" s="123" t="s">
        <v>14</v>
      </c>
      <c r="G297" s="128" t="s">
        <v>404</v>
      </c>
      <c r="H297" s="129" t="s">
        <v>593</v>
      </c>
      <c r="I297" s="130">
        <v>31</v>
      </c>
      <c r="J297" s="124">
        <v>3</v>
      </c>
      <c r="K297" s="124" t="s">
        <v>46</v>
      </c>
    </row>
    <row r="298" spans="1:11">
      <c r="A298" s="7">
        <v>15</v>
      </c>
      <c r="B298" s="10">
        <v>12</v>
      </c>
      <c r="C298" s="10">
        <f t="shared" si="4"/>
        <v>297</v>
      </c>
      <c r="D298" s="5" t="s">
        <v>555</v>
      </c>
      <c r="E298" s="125" t="s">
        <v>598</v>
      </c>
      <c r="F298" s="125" t="s">
        <v>598</v>
      </c>
      <c r="G298" s="126" t="s">
        <v>534</v>
      </c>
      <c r="H298" s="126" t="s">
        <v>1866</v>
      </c>
      <c r="I298" s="124">
        <v>26</v>
      </c>
      <c r="J298" s="127">
        <v>1</v>
      </c>
      <c r="K298" s="127" t="s">
        <v>837</v>
      </c>
    </row>
    <row r="299" spans="1:11">
      <c r="A299" s="7">
        <v>15</v>
      </c>
      <c r="B299" s="10">
        <v>13</v>
      </c>
      <c r="C299" s="10">
        <f t="shared" si="4"/>
        <v>298</v>
      </c>
      <c r="D299" s="5" t="s">
        <v>18</v>
      </c>
      <c r="E299" s="123" t="s">
        <v>47</v>
      </c>
      <c r="F299" s="123" t="s">
        <v>47</v>
      </c>
      <c r="G299" s="128" t="s">
        <v>90</v>
      </c>
      <c r="H299" s="129" t="s">
        <v>628</v>
      </c>
      <c r="I299" s="130">
        <v>28</v>
      </c>
      <c r="J299" s="124">
        <v>8</v>
      </c>
      <c r="K299" s="124" t="s">
        <v>837</v>
      </c>
    </row>
    <row r="300" spans="1:11">
      <c r="A300" s="7">
        <v>15</v>
      </c>
      <c r="B300" s="10">
        <v>14</v>
      </c>
      <c r="C300" s="10">
        <f t="shared" si="4"/>
        <v>299</v>
      </c>
      <c r="D300" s="5" t="s">
        <v>480</v>
      </c>
      <c r="E300" s="125" t="s">
        <v>47</v>
      </c>
      <c r="F300" s="125" t="s">
        <v>29</v>
      </c>
      <c r="G300" s="126" t="s">
        <v>288</v>
      </c>
      <c r="H300" s="126" t="s">
        <v>1916</v>
      </c>
      <c r="I300" s="124">
        <v>30</v>
      </c>
      <c r="J300" s="127">
        <v>7</v>
      </c>
      <c r="K300" s="127" t="s">
        <v>837</v>
      </c>
    </row>
    <row r="301" spans="1:11">
      <c r="A301" s="7">
        <v>15</v>
      </c>
      <c r="B301" s="10">
        <v>15</v>
      </c>
      <c r="C301" s="10">
        <f t="shared" si="4"/>
        <v>300</v>
      </c>
      <c r="D301" s="5" t="s">
        <v>470</v>
      </c>
      <c r="E301" s="123" t="s">
        <v>18</v>
      </c>
      <c r="F301" s="123" t="s">
        <v>276</v>
      </c>
      <c r="G301" s="128" t="s">
        <v>283</v>
      </c>
      <c r="H301" s="129" t="s">
        <v>284</v>
      </c>
      <c r="I301" s="130">
        <v>35</v>
      </c>
      <c r="J301" s="124">
        <v>9</v>
      </c>
      <c r="K301" s="124" t="s">
        <v>838</v>
      </c>
    </row>
    <row r="302" spans="1:11">
      <c r="A302" s="7">
        <v>15</v>
      </c>
      <c r="B302" s="10">
        <v>16</v>
      </c>
      <c r="C302" s="10">
        <f t="shared" si="4"/>
        <v>301</v>
      </c>
      <c r="D302" s="5" t="s">
        <v>239</v>
      </c>
      <c r="E302" s="125" t="s">
        <v>300</v>
      </c>
      <c r="F302" s="125" t="s">
        <v>300</v>
      </c>
      <c r="G302" s="126" t="s">
        <v>1927</v>
      </c>
      <c r="H302" s="126" t="s">
        <v>1928</v>
      </c>
      <c r="I302" s="124">
        <v>29</v>
      </c>
      <c r="J302" s="127">
        <v>7</v>
      </c>
      <c r="K302" s="127" t="s">
        <v>46</v>
      </c>
    </row>
    <row r="303" spans="1:11">
      <c r="A303" s="7">
        <v>15</v>
      </c>
      <c r="B303" s="10">
        <v>17</v>
      </c>
      <c r="C303" s="10">
        <f t="shared" si="4"/>
        <v>302</v>
      </c>
      <c r="D303" s="5" t="s">
        <v>129</v>
      </c>
      <c r="E303" s="123" t="s">
        <v>686</v>
      </c>
      <c r="F303" s="123" t="s">
        <v>213</v>
      </c>
      <c r="G303" s="128" t="s">
        <v>391</v>
      </c>
      <c r="H303" s="129" t="s">
        <v>483</v>
      </c>
      <c r="I303" s="130">
        <v>32</v>
      </c>
      <c r="J303" s="124">
        <v>2</v>
      </c>
      <c r="K303" s="124" t="s">
        <v>838</v>
      </c>
    </row>
    <row r="304" spans="1:11">
      <c r="A304" s="7">
        <v>15</v>
      </c>
      <c r="B304" s="10">
        <v>18</v>
      </c>
      <c r="C304" s="10">
        <f t="shared" si="4"/>
        <v>303</v>
      </c>
      <c r="D304" s="5" t="s">
        <v>438</v>
      </c>
      <c r="E304" s="125" t="s">
        <v>213</v>
      </c>
      <c r="F304" s="125" t="s">
        <v>213</v>
      </c>
      <c r="G304" s="126" t="s">
        <v>736</v>
      </c>
      <c r="H304" s="126" t="s">
        <v>301</v>
      </c>
      <c r="I304" s="124">
        <v>28</v>
      </c>
      <c r="J304" s="127">
        <v>8</v>
      </c>
      <c r="K304" s="127" t="s">
        <v>46</v>
      </c>
    </row>
    <row r="305" spans="1:11">
      <c r="A305" s="7">
        <v>15</v>
      </c>
      <c r="B305" s="10">
        <v>19</v>
      </c>
      <c r="C305" s="10">
        <f t="shared" si="4"/>
        <v>304</v>
      </c>
      <c r="D305" s="5" t="s">
        <v>563</v>
      </c>
      <c r="E305" s="125" t="s">
        <v>239</v>
      </c>
      <c r="F305" s="125" t="s">
        <v>239</v>
      </c>
      <c r="G305" s="126" t="s">
        <v>938</v>
      </c>
      <c r="H305" s="126" t="s">
        <v>1635</v>
      </c>
      <c r="I305" s="124">
        <v>30</v>
      </c>
      <c r="J305" s="127">
        <v>1</v>
      </c>
      <c r="K305" s="127" t="s">
        <v>46</v>
      </c>
    </row>
    <row r="306" spans="1:11">
      <c r="A306" s="11">
        <v>15</v>
      </c>
      <c r="B306" s="12">
        <v>20</v>
      </c>
      <c r="C306" s="12">
        <f t="shared" si="4"/>
        <v>305</v>
      </c>
      <c r="D306" s="14" t="s">
        <v>29</v>
      </c>
      <c r="E306" s="145" t="s">
        <v>239</v>
      </c>
      <c r="F306" s="145" t="s">
        <v>239</v>
      </c>
      <c r="G306" s="146" t="s">
        <v>528</v>
      </c>
      <c r="H306" s="146" t="s">
        <v>1710</v>
      </c>
      <c r="I306" s="136">
        <v>23</v>
      </c>
      <c r="J306" s="147">
        <v>1</v>
      </c>
      <c r="K306" s="147" t="s">
        <v>837</v>
      </c>
    </row>
    <row r="307" spans="1:11">
      <c r="A307" s="7">
        <v>16</v>
      </c>
      <c r="B307" s="10">
        <v>1</v>
      </c>
      <c r="C307" s="10">
        <f t="shared" si="4"/>
        <v>306</v>
      </c>
      <c r="D307" s="5" t="s">
        <v>29</v>
      </c>
      <c r="E307" s="123" t="s">
        <v>129</v>
      </c>
      <c r="F307" s="123" t="s">
        <v>13</v>
      </c>
      <c r="G307" s="128" t="s">
        <v>349</v>
      </c>
      <c r="H307" s="129" t="s">
        <v>247</v>
      </c>
      <c r="I307" s="130">
        <v>35</v>
      </c>
      <c r="J307" s="124">
        <v>1</v>
      </c>
      <c r="K307" s="124" t="s">
        <v>837</v>
      </c>
    </row>
    <row r="308" spans="1:11">
      <c r="A308" s="7">
        <v>16</v>
      </c>
      <c r="B308" s="10">
        <v>2</v>
      </c>
      <c r="C308" s="10">
        <f t="shared" si="4"/>
        <v>307</v>
      </c>
      <c r="D308" s="5" t="s">
        <v>563</v>
      </c>
      <c r="E308" s="125" t="s">
        <v>563</v>
      </c>
      <c r="F308" s="125" t="s">
        <v>563</v>
      </c>
      <c r="G308" s="126" t="s">
        <v>1697</v>
      </c>
      <c r="H308" s="126" t="s">
        <v>1670</v>
      </c>
      <c r="I308" s="124">
        <v>28</v>
      </c>
      <c r="J308" s="127">
        <v>1</v>
      </c>
      <c r="K308" s="127" t="s">
        <v>837</v>
      </c>
    </row>
    <row r="309" spans="1:11">
      <c r="A309" s="7">
        <v>16</v>
      </c>
      <c r="B309" s="10">
        <v>3</v>
      </c>
      <c r="C309" s="10">
        <f t="shared" si="4"/>
        <v>308</v>
      </c>
      <c r="D309" s="5" t="s">
        <v>438</v>
      </c>
      <c r="E309" s="123" t="s">
        <v>1121</v>
      </c>
      <c r="F309" s="123" t="s">
        <v>1121</v>
      </c>
      <c r="G309" s="128" t="s">
        <v>852</v>
      </c>
      <c r="H309" s="129" t="s">
        <v>533</v>
      </c>
      <c r="I309" s="130">
        <v>27</v>
      </c>
      <c r="J309" s="124">
        <v>4</v>
      </c>
      <c r="K309" s="124" t="s">
        <v>46</v>
      </c>
    </row>
    <row r="310" spans="1:11">
      <c r="A310" s="7">
        <v>16</v>
      </c>
      <c r="B310" s="10">
        <v>4</v>
      </c>
      <c r="C310" s="10">
        <f t="shared" si="4"/>
        <v>309</v>
      </c>
      <c r="D310" s="5" t="s">
        <v>129</v>
      </c>
      <c r="E310" s="123" t="s">
        <v>345</v>
      </c>
      <c r="F310" s="123" t="s">
        <v>345</v>
      </c>
      <c r="G310" s="128" t="s">
        <v>396</v>
      </c>
      <c r="H310" s="129" t="s">
        <v>230</v>
      </c>
      <c r="I310" s="130">
        <v>31</v>
      </c>
      <c r="J310" s="124">
        <v>1</v>
      </c>
      <c r="K310" s="124" t="s">
        <v>837</v>
      </c>
    </row>
    <row r="311" spans="1:11">
      <c r="A311" s="7">
        <v>16</v>
      </c>
      <c r="B311" s="10">
        <v>5</v>
      </c>
      <c r="C311" s="10">
        <f t="shared" si="4"/>
        <v>310</v>
      </c>
      <c r="D311" s="5" t="s">
        <v>239</v>
      </c>
      <c r="E311" s="125" t="s">
        <v>563</v>
      </c>
      <c r="F311" s="125" t="s">
        <v>563</v>
      </c>
      <c r="G311" s="126" t="s">
        <v>682</v>
      </c>
      <c r="H311" s="126" t="s">
        <v>197</v>
      </c>
      <c r="I311" s="124">
        <v>28</v>
      </c>
      <c r="J311" s="127">
        <v>3</v>
      </c>
      <c r="K311" s="127" t="s">
        <v>46</v>
      </c>
    </row>
    <row r="312" spans="1:11">
      <c r="A312" s="7">
        <v>16</v>
      </c>
      <c r="B312" s="10">
        <v>6</v>
      </c>
      <c r="C312" s="10">
        <f t="shared" si="4"/>
        <v>311</v>
      </c>
      <c r="D312" s="5" t="s">
        <v>470</v>
      </c>
      <c r="E312" s="123"/>
      <c r="F312" s="123" t="s">
        <v>276</v>
      </c>
      <c r="G312" s="128" t="s">
        <v>459</v>
      </c>
      <c r="H312" s="129" t="s">
        <v>531</v>
      </c>
      <c r="I312" s="130">
        <v>35</v>
      </c>
      <c r="J312" s="124">
        <v>2</v>
      </c>
      <c r="K312" s="124" t="s">
        <v>838</v>
      </c>
    </row>
    <row r="313" spans="1:11">
      <c r="A313" s="7">
        <v>16</v>
      </c>
      <c r="B313" s="10">
        <v>7</v>
      </c>
      <c r="C313" s="10">
        <f t="shared" si="4"/>
        <v>312</v>
      </c>
      <c r="D313" s="5" t="s">
        <v>480</v>
      </c>
      <c r="E313" s="123" t="s">
        <v>555</v>
      </c>
      <c r="F313" s="123" t="s">
        <v>354</v>
      </c>
      <c r="G313" s="128" t="s">
        <v>351</v>
      </c>
      <c r="H313" s="129" t="s">
        <v>247</v>
      </c>
      <c r="I313" s="130">
        <v>30</v>
      </c>
      <c r="J313" s="124">
        <v>5</v>
      </c>
      <c r="K313" s="124" t="s">
        <v>46</v>
      </c>
    </row>
    <row r="314" spans="1:11">
      <c r="A314" s="7">
        <v>16</v>
      </c>
      <c r="B314" s="10">
        <v>8</v>
      </c>
      <c r="C314" s="10">
        <f t="shared" si="4"/>
        <v>313</v>
      </c>
      <c r="D314" s="5" t="s">
        <v>18</v>
      </c>
      <c r="E314" s="123" t="s">
        <v>609</v>
      </c>
      <c r="F314" s="123" t="s">
        <v>609</v>
      </c>
      <c r="G314" s="128" t="s">
        <v>702</v>
      </c>
      <c r="H314" s="129" t="s">
        <v>595</v>
      </c>
      <c r="I314" s="130">
        <v>29</v>
      </c>
      <c r="J314" s="124">
        <v>1</v>
      </c>
      <c r="K314" s="124" t="s">
        <v>837</v>
      </c>
    </row>
    <row r="315" spans="1:11">
      <c r="A315" s="7">
        <v>16</v>
      </c>
      <c r="B315" s="10">
        <v>9</v>
      </c>
      <c r="C315" s="10">
        <f t="shared" si="4"/>
        <v>314</v>
      </c>
      <c r="D315" s="5" t="s">
        <v>555</v>
      </c>
      <c r="E315" s="123" t="s">
        <v>300</v>
      </c>
      <c r="F315" s="123" t="s">
        <v>300</v>
      </c>
      <c r="G315" s="128" t="s">
        <v>601</v>
      </c>
      <c r="H315" s="129" t="s">
        <v>907</v>
      </c>
      <c r="I315" s="130">
        <v>33</v>
      </c>
      <c r="J315" s="124">
        <v>2</v>
      </c>
      <c r="K315" s="124" t="s">
        <v>837</v>
      </c>
    </row>
    <row r="316" spans="1:11">
      <c r="A316" s="7">
        <v>16</v>
      </c>
      <c r="B316" s="10">
        <v>10</v>
      </c>
      <c r="C316" s="10">
        <f t="shared" si="4"/>
        <v>315</v>
      </c>
      <c r="D316" s="5" t="s">
        <v>164</v>
      </c>
      <c r="E316" s="123" t="s">
        <v>213</v>
      </c>
      <c r="F316" s="123" t="s">
        <v>213</v>
      </c>
      <c r="G316" s="128" t="s">
        <v>1030</v>
      </c>
      <c r="H316" s="129" t="s">
        <v>613</v>
      </c>
      <c r="I316" s="130">
        <v>29</v>
      </c>
      <c r="J316" s="124">
        <v>1</v>
      </c>
      <c r="K316" s="124" t="s">
        <v>837</v>
      </c>
    </row>
    <row r="317" spans="1:11">
      <c r="A317" s="7">
        <v>16</v>
      </c>
      <c r="B317" s="10">
        <v>11</v>
      </c>
      <c r="C317" s="10">
        <f t="shared" si="4"/>
        <v>316</v>
      </c>
      <c r="D317" s="5" t="s">
        <v>14</v>
      </c>
      <c r="E317" s="123" t="s">
        <v>686</v>
      </c>
      <c r="F317" s="123" t="s">
        <v>686</v>
      </c>
      <c r="G317" s="128" t="s">
        <v>259</v>
      </c>
      <c r="H317" s="129" t="s">
        <v>1006</v>
      </c>
      <c r="I317" s="130">
        <v>25</v>
      </c>
      <c r="J317" s="124">
        <v>4</v>
      </c>
      <c r="K317" s="124" t="s">
        <v>46</v>
      </c>
    </row>
    <row r="318" spans="1:11">
      <c r="A318" s="7">
        <v>16</v>
      </c>
      <c r="B318" s="10">
        <v>12</v>
      </c>
      <c r="C318" s="10">
        <f t="shared" si="4"/>
        <v>317</v>
      </c>
      <c r="D318" s="5" t="s">
        <v>17</v>
      </c>
      <c r="E318" s="123" t="s">
        <v>213</v>
      </c>
      <c r="F318" s="123" t="s">
        <v>213</v>
      </c>
      <c r="G318" s="128" t="s">
        <v>1049</v>
      </c>
      <c r="H318" s="129" t="s">
        <v>1048</v>
      </c>
      <c r="I318" s="130">
        <v>25</v>
      </c>
      <c r="J318" s="124">
        <v>4</v>
      </c>
      <c r="K318" s="124" t="s">
        <v>837</v>
      </c>
    </row>
    <row r="319" spans="1:11">
      <c r="A319" s="7">
        <v>16</v>
      </c>
      <c r="B319" s="10">
        <v>13</v>
      </c>
      <c r="C319" s="10">
        <f t="shared" si="4"/>
        <v>318</v>
      </c>
      <c r="D319" s="5" t="s">
        <v>345</v>
      </c>
      <c r="E319" s="123" t="s">
        <v>15</v>
      </c>
      <c r="F319" s="123" t="s">
        <v>15</v>
      </c>
      <c r="G319" s="128" t="s">
        <v>275</v>
      </c>
      <c r="H319" s="129" t="s">
        <v>536</v>
      </c>
      <c r="I319" s="130">
        <v>33</v>
      </c>
      <c r="J319" s="124">
        <v>1</v>
      </c>
      <c r="K319" s="124" t="s">
        <v>837</v>
      </c>
    </row>
    <row r="320" spans="1:11">
      <c r="A320" s="7">
        <v>16</v>
      </c>
      <c r="B320" s="10">
        <v>14</v>
      </c>
      <c r="C320" s="10">
        <f t="shared" si="4"/>
        <v>319</v>
      </c>
      <c r="D320" s="5" t="s">
        <v>567</v>
      </c>
      <c r="E320" s="125" t="s">
        <v>14</v>
      </c>
      <c r="F320" s="125" t="s">
        <v>14</v>
      </c>
      <c r="G320" s="126" t="s">
        <v>1739</v>
      </c>
      <c r="H320" s="126" t="s">
        <v>217</v>
      </c>
      <c r="I320" s="124">
        <v>27</v>
      </c>
      <c r="J320" s="127">
        <v>1</v>
      </c>
      <c r="K320" s="127" t="s">
        <v>837</v>
      </c>
    </row>
    <row r="321" spans="1:11">
      <c r="A321" s="7">
        <v>16</v>
      </c>
      <c r="B321" s="10">
        <v>15</v>
      </c>
      <c r="C321" s="10">
        <f t="shared" si="4"/>
        <v>320</v>
      </c>
      <c r="D321" s="5" t="s">
        <v>15</v>
      </c>
      <c r="E321" s="123" t="s">
        <v>276</v>
      </c>
      <c r="F321" s="123" t="s">
        <v>276</v>
      </c>
      <c r="G321" s="128" t="s">
        <v>176</v>
      </c>
      <c r="H321" s="129" t="s">
        <v>597</v>
      </c>
      <c r="I321" s="130">
        <v>29</v>
      </c>
      <c r="J321" s="124">
        <v>1</v>
      </c>
      <c r="K321" s="124" t="s">
        <v>837</v>
      </c>
    </row>
    <row r="322" spans="1:11">
      <c r="A322" s="7">
        <v>16</v>
      </c>
      <c r="B322" s="10">
        <v>16</v>
      </c>
      <c r="C322" s="10">
        <f t="shared" si="4"/>
        <v>321</v>
      </c>
      <c r="D322" s="5" t="s">
        <v>16</v>
      </c>
      <c r="E322" s="123" t="s">
        <v>481</v>
      </c>
      <c r="F322" s="123" t="s">
        <v>481</v>
      </c>
      <c r="G322" s="128" t="s">
        <v>102</v>
      </c>
      <c r="H322" s="129" t="s">
        <v>288</v>
      </c>
      <c r="I322" s="130">
        <v>29</v>
      </c>
      <c r="J322" s="124">
        <v>1</v>
      </c>
      <c r="K322" s="124" t="s">
        <v>837</v>
      </c>
    </row>
    <row r="323" spans="1:11">
      <c r="A323" s="7">
        <v>16</v>
      </c>
      <c r="B323" s="10">
        <v>17</v>
      </c>
      <c r="C323" s="10">
        <f t="shared" si="4"/>
        <v>322</v>
      </c>
      <c r="D323" s="5" t="s">
        <v>13</v>
      </c>
      <c r="E323" s="125" t="s">
        <v>47</v>
      </c>
      <c r="F323" s="125" t="s">
        <v>47</v>
      </c>
      <c r="G323" s="126" t="s">
        <v>584</v>
      </c>
      <c r="H323" s="126" t="s">
        <v>597</v>
      </c>
      <c r="I323" s="124">
        <v>24</v>
      </c>
      <c r="J323" s="127">
        <v>1</v>
      </c>
      <c r="K323" s="127" t="s">
        <v>837</v>
      </c>
    </row>
    <row r="324" spans="1:11">
      <c r="A324" s="7">
        <v>16</v>
      </c>
      <c r="B324" s="10">
        <v>18</v>
      </c>
      <c r="C324" s="10">
        <f t="shared" ref="C324:C356" si="5">C323+1</f>
        <v>323</v>
      </c>
      <c r="D324" s="5" t="s">
        <v>276</v>
      </c>
      <c r="E324" s="123" t="s">
        <v>614</v>
      </c>
      <c r="F324" s="123" t="s">
        <v>614</v>
      </c>
      <c r="G324" s="128" t="s">
        <v>259</v>
      </c>
      <c r="H324" s="129" t="s">
        <v>845</v>
      </c>
      <c r="I324" s="130">
        <v>30</v>
      </c>
      <c r="J324" s="124">
        <v>4</v>
      </c>
      <c r="K324" s="124" t="s">
        <v>837</v>
      </c>
    </row>
    <row r="325" spans="1:11">
      <c r="A325" s="7">
        <v>16</v>
      </c>
      <c r="B325" s="10">
        <v>19</v>
      </c>
      <c r="C325" s="10">
        <f t="shared" si="5"/>
        <v>324</v>
      </c>
      <c r="D325" s="5" t="s">
        <v>354</v>
      </c>
      <c r="E325" s="123" t="s">
        <v>276</v>
      </c>
      <c r="F325" s="123" t="s">
        <v>276</v>
      </c>
      <c r="G325" s="128" t="s">
        <v>1209</v>
      </c>
      <c r="H325" s="129" t="s">
        <v>197</v>
      </c>
      <c r="I325" s="130">
        <v>29</v>
      </c>
      <c r="J325" s="124">
        <v>1</v>
      </c>
      <c r="K325" s="124" t="s">
        <v>837</v>
      </c>
    </row>
    <row r="326" spans="1:11">
      <c r="A326" s="11">
        <v>16</v>
      </c>
      <c r="B326" s="12">
        <v>20</v>
      </c>
      <c r="C326" s="12">
        <f t="shared" si="5"/>
        <v>325</v>
      </c>
      <c r="D326" s="14" t="s">
        <v>609</v>
      </c>
      <c r="E326" s="135" t="s">
        <v>246</v>
      </c>
      <c r="F326" s="135" t="s">
        <v>246</v>
      </c>
      <c r="G326" s="137" t="s">
        <v>654</v>
      </c>
      <c r="H326" s="138" t="s">
        <v>237</v>
      </c>
      <c r="I326" s="139">
        <v>29</v>
      </c>
      <c r="J326" s="136">
        <v>1</v>
      </c>
      <c r="K326" s="136" t="s">
        <v>837</v>
      </c>
    </row>
    <row r="327" spans="1:11">
      <c r="A327" s="7">
        <v>17</v>
      </c>
      <c r="B327" s="10">
        <v>1</v>
      </c>
      <c r="C327" s="10">
        <f t="shared" si="5"/>
        <v>326</v>
      </c>
      <c r="D327" s="5" t="s">
        <v>609</v>
      </c>
      <c r="E327" s="123" t="s">
        <v>1121</v>
      </c>
      <c r="F327" s="123" t="s">
        <v>1121</v>
      </c>
      <c r="G327" s="128" t="s">
        <v>610</v>
      </c>
      <c r="H327" s="129" t="s">
        <v>106</v>
      </c>
      <c r="I327" s="130">
        <v>27</v>
      </c>
      <c r="J327" s="124">
        <v>1</v>
      </c>
      <c r="K327" s="124" t="s">
        <v>837</v>
      </c>
    </row>
    <row r="328" spans="1:11">
      <c r="A328" s="7">
        <v>17</v>
      </c>
      <c r="B328" s="10">
        <v>2</v>
      </c>
      <c r="C328" s="10">
        <f t="shared" si="5"/>
        <v>327</v>
      </c>
      <c r="D328" s="5" t="s">
        <v>354</v>
      </c>
      <c r="E328" s="125" t="s">
        <v>438</v>
      </c>
      <c r="F328" s="125" t="s">
        <v>438</v>
      </c>
      <c r="G328" s="126" t="s">
        <v>1860</v>
      </c>
      <c r="H328" s="126" t="s">
        <v>600</v>
      </c>
      <c r="I328" s="124">
        <v>27</v>
      </c>
      <c r="J328" s="127">
        <v>1</v>
      </c>
      <c r="K328" s="127" t="s">
        <v>837</v>
      </c>
    </row>
    <row r="329" spans="1:11">
      <c r="A329" s="7">
        <v>17</v>
      </c>
      <c r="B329" s="10">
        <v>3</v>
      </c>
      <c r="C329" s="10">
        <f t="shared" si="5"/>
        <v>328</v>
      </c>
      <c r="D329" s="5" t="s">
        <v>276</v>
      </c>
      <c r="E329" s="123" t="s">
        <v>300</v>
      </c>
      <c r="F329" s="123" t="s">
        <v>345</v>
      </c>
      <c r="G329" s="128" t="s">
        <v>743</v>
      </c>
      <c r="H329" s="129" t="s">
        <v>596</v>
      </c>
      <c r="I329" s="130">
        <v>29</v>
      </c>
      <c r="J329" s="124">
        <v>1</v>
      </c>
      <c r="K329" s="124" t="s">
        <v>837</v>
      </c>
    </row>
    <row r="330" spans="1:11">
      <c r="A330" s="7">
        <v>17</v>
      </c>
      <c r="B330" s="10">
        <v>4</v>
      </c>
      <c r="C330" s="10">
        <f t="shared" si="5"/>
        <v>329</v>
      </c>
      <c r="D330" s="5" t="s">
        <v>13</v>
      </c>
      <c r="E330" s="125" t="s">
        <v>13</v>
      </c>
      <c r="F330" s="125" t="s">
        <v>13</v>
      </c>
      <c r="G330" s="126" t="s">
        <v>1793</v>
      </c>
      <c r="H330" s="126" t="s">
        <v>526</v>
      </c>
      <c r="I330" s="124">
        <v>22</v>
      </c>
      <c r="J330" s="127">
        <v>2</v>
      </c>
      <c r="K330" s="127" t="s">
        <v>838</v>
      </c>
    </row>
    <row r="331" spans="1:11">
      <c r="A331" s="7">
        <v>17</v>
      </c>
      <c r="B331" s="10">
        <v>5</v>
      </c>
      <c r="C331" s="10">
        <f t="shared" si="5"/>
        <v>330</v>
      </c>
      <c r="D331" s="5" t="s">
        <v>16</v>
      </c>
      <c r="E331" s="125" t="s">
        <v>598</v>
      </c>
      <c r="F331" s="125" t="s">
        <v>598</v>
      </c>
      <c r="G331" s="126" t="s">
        <v>1794</v>
      </c>
      <c r="H331" s="126" t="s">
        <v>565</v>
      </c>
      <c r="I331" s="124">
        <v>28</v>
      </c>
      <c r="J331" s="127">
        <v>7</v>
      </c>
      <c r="K331" s="127" t="s">
        <v>46</v>
      </c>
    </row>
    <row r="332" spans="1:11">
      <c r="A332" s="7">
        <v>17</v>
      </c>
      <c r="B332" s="10">
        <v>6</v>
      </c>
      <c r="C332" s="10">
        <f t="shared" si="5"/>
        <v>331</v>
      </c>
      <c r="D332" s="5" t="s">
        <v>15</v>
      </c>
      <c r="E332" s="125" t="s">
        <v>481</v>
      </c>
      <c r="F332" s="125" t="s">
        <v>276</v>
      </c>
      <c r="G332" s="126" t="s">
        <v>1671</v>
      </c>
      <c r="H332" s="126" t="s">
        <v>1672</v>
      </c>
      <c r="I332" s="124">
        <v>26</v>
      </c>
      <c r="J332" s="127">
        <v>1</v>
      </c>
      <c r="K332" s="127" t="s">
        <v>837</v>
      </c>
    </row>
    <row r="333" spans="1:11">
      <c r="A333" s="7">
        <v>17</v>
      </c>
      <c r="B333" s="10">
        <v>7</v>
      </c>
      <c r="C333" s="10">
        <f t="shared" si="5"/>
        <v>332</v>
      </c>
      <c r="D333" s="5" t="s">
        <v>567</v>
      </c>
      <c r="E333" s="123" t="s">
        <v>239</v>
      </c>
      <c r="F333" s="123" t="s">
        <v>239</v>
      </c>
      <c r="G333" s="128" t="s">
        <v>862</v>
      </c>
      <c r="H333" s="129" t="s">
        <v>437</v>
      </c>
      <c r="I333" s="130">
        <v>30</v>
      </c>
      <c r="J333" s="124">
        <v>1</v>
      </c>
      <c r="K333" s="124" t="s">
        <v>837</v>
      </c>
    </row>
    <row r="334" spans="1:11">
      <c r="A334" s="7">
        <v>17</v>
      </c>
      <c r="B334" s="10">
        <v>8</v>
      </c>
      <c r="C334" s="10">
        <f t="shared" si="5"/>
        <v>333</v>
      </c>
      <c r="D334" s="5" t="s">
        <v>345</v>
      </c>
      <c r="E334" s="123" t="s">
        <v>300</v>
      </c>
      <c r="F334" s="123" t="s">
        <v>300</v>
      </c>
      <c r="G334" s="128" t="s">
        <v>1108</v>
      </c>
      <c r="H334" s="129" t="s">
        <v>136</v>
      </c>
      <c r="I334" s="130">
        <v>31</v>
      </c>
      <c r="J334" s="124">
        <v>1</v>
      </c>
      <c r="K334" s="124" t="s">
        <v>837</v>
      </c>
    </row>
    <row r="335" spans="1:11">
      <c r="A335" s="7">
        <v>17</v>
      </c>
      <c r="B335" s="10">
        <v>9</v>
      </c>
      <c r="C335" s="10">
        <f t="shared" si="5"/>
        <v>334</v>
      </c>
      <c r="D335" s="5" t="s">
        <v>17</v>
      </c>
      <c r="E335" s="123" t="s">
        <v>14</v>
      </c>
      <c r="F335" s="123" t="s">
        <v>14</v>
      </c>
      <c r="G335" s="128" t="s">
        <v>70</v>
      </c>
      <c r="H335" s="129" t="s">
        <v>547</v>
      </c>
      <c r="I335" s="130">
        <v>33</v>
      </c>
      <c r="J335" s="124">
        <v>1</v>
      </c>
      <c r="K335" s="124" t="s">
        <v>837</v>
      </c>
    </row>
    <row r="336" spans="1:11">
      <c r="A336" s="7">
        <v>17</v>
      </c>
      <c r="B336" s="10">
        <v>10</v>
      </c>
      <c r="C336" s="10">
        <f t="shared" si="5"/>
        <v>335</v>
      </c>
      <c r="D336" s="5" t="s">
        <v>14</v>
      </c>
      <c r="E336" s="125" t="s">
        <v>598</v>
      </c>
      <c r="F336" s="125" t="s">
        <v>598</v>
      </c>
      <c r="G336" s="126" t="s">
        <v>1704</v>
      </c>
      <c r="H336" s="126" t="s">
        <v>247</v>
      </c>
      <c r="I336" s="124">
        <v>26</v>
      </c>
      <c r="J336" s="127">
        <v>9</v>
      </c>
      <c r="K336" s="127" t="s">
        <v>46</v>
      </c>
    </row>
    <row r="337" spans="1:11">
      <c r="A337" s="7">
        <v>17</v>
      </c>
      <c r="B337" s="10">
        <v>11</v>
      </c>
      <c r="C337" s="10">
        <f t="shared" si="5"/>
        <v>336</v>
      </c>
      <c r="D337" s="5" t="s">
        <v>164</v>
      </c>
      <c r="E337" s="125" t="s">
        <v>47</v>
      </c>
      <c r="F337" s="125" t="s">
        <v>47</v>
      </c>
      <c r="G337" s="126" t="s">
        <v>1057</v>
      </c>
      <c r="H337" s="126" t="s">
        <v>1757</v>
      </c>
      <c r="I337" s="124">
        <v>28</v>
      </c>
      <c r="J337" s="127">
        <v>1</v>
      </c>
      <c r="K337" s="127" t="s">
        <v>837</v>
      </c>
    </row>
    <row r="338" spans="1:11">
      <c r="A338" s="7">
        <v>17</v>
      </c>
      <c r="B338" s="10">
        <v>12</v>
      </c>
      <c r="C338" s="10">
        <f t="shared" si="5"/>
        <v>337</v>
      </c>
      <c r="D338" s="5" t="s">
        <v>555</v>
      </c>
      <c r="E338" s="123" t="s">
        <v>563</v>
      </c>
      <c r="F338" s="123" t="s">
        <v>480</v>
      </c>
      <c r="G338" s="128" t="s">
        <v>214</v>
      </c>
      <c r="H338" s="129" t="s">
        <v>197</v>
      </c>
      <c r="I338" s="130">
        <v>27</v>
      </c>
      <c r="J338" s="124">
        <v>6</v>
      </c>
      <c r="K338" s="124" t="s">
        <v>837</v>
      </c>
    </row>
    <row r="339" spans="1:11">
      <c r="A339" s="7">
        <v>17</v>
      </c>
      <c r="B339" s="10">
        <v>13</v>
      </c>
      <c r="C339" s="10">
        <f t="shared" si="5"/>
        <v>338</v>
      </c>
      <c r="D339" s="5" t="s">
        <v>18</v>
      </c>
      <c r="E339" s="125" t="s">
        <v>239</v>
      </c>
      <c r="F339" s="125" t="s">
        <v>239</v>
      </c>
      <c r="G339" s="126" t="s">
        <v>683</v>
      </c>
      <c r="H339" s="126" t="s">
        <v>596</v>
      </c>
      <c r="I339" s="124">
        <v>28</v>
      </c>
      <c r="J339" s="127">
        <v>1</v>
      </c>
      <c r="K339" s="127" t="s">
        <v>837</v>
      </c>
    </row>
    <row r="340" spans="1:11">
      <c r="A340" s="7">
        <v>17</v>
      </c>
      <c r="B340" s="10">
        <v>14</v>
      </c>
      <c r="C340" s="10">
        <f t="shared" si="5"/>
        <v>339</v>
      </c>
      <c r="D340" s="5" t="s">
        <v>480</v>
      </c>
      <c r="E340" s="123"/>
      <c r="F340" s="123" t="s">
        <v>164</v>
      </c>
      <c r="G340" s="128" t="s">
        <v>71</v>
      </c>
      <c r="H340" s="129" t="s">
        <v>558</v>
      </c>
      <c r="I340" s="130">
        <v>36</v>
      </c>
      <c r="J340" s="124">
        <v>8</v>
      </c>
      <c r="K340" s="124" t="s">
        <v>46</v>
      </c>
    </row>
    <row r="341" spans="1:11">
      <c r="A341" s="7">
        <v>17</v>
      </c>
      <c r="B341" s="10">
        <v>15</v>
      </c>
      <c r="C341" s="10">
        <f t="shared" si="5"/>
        <v>340</v>
      </c>
      <c r="D341" s="5" t="s">
        <v>470</v>
      </c>
      <c r="E341" s="125" t="s">
        <v>1121</v>
      </c>
      <c r="F341" s="125" t="s">
        <v>686</v>
      </c>
      <c r="G341" s="126" t="s">
        <v>508</v>
      </c>
      <c r="H341" s="126" t="s">
        <v>1284</v>
      </c>
      <c r="I341" s="124">
        <v>24</v>
      </c>
      <c r="J341" s="127">
        <v>1</v>
      </c>
      <c r="K341" s="127" t="s">
        <v>837</v>
      </c>
    </row>
    <row r="342" spans="1:11">
      <c r="A342" s="7">
        <v>17</v>
      </c>
      <c r="B342" s="10">
        <v>16</v>
      </c>
      <c r="C342" s="10">
        <f t="shared" si="5"/>
        <v>341</v>
      </c>
      <c r="D342" s="5" t="s">
        <v>239</v>
      </c>
      <c r="E342" s="123" t="s">
        <v>14</v>
      </c>
      <c r="F342" s="123" t="s">
        <v>14</v>
      </c>
      <c r="G342" s="128" t="s">
        <v>715</v>
      </c>
      <c r="H342" s="129" t="s">
        <v>716</v>
      </c>
      <c r="I342" s="130">
        <v>27</v>
      </c>
      <c r="J342" s="124">
        <v>4</v>
      </c>
      <c r="K342" s="124" t="s">
        <v>46</v>
      </c>
    </row>
    <row r="343" spans="1:11">
      <c r="A343" s="7">
        <v>17</v>
      </c>
      <c r="B343" s="10">
        <v>17</v>
      </c>
      <c r="C343" s="10">
        <f t="shared" si="5"/>
        <v>342</v>
      </c>
      <c r="D343" s="5" t="s">
        <v>129</v>
      </c>
      <c r="E343" s="123" t="s">
        <v>470</v>
      </c>
      <c r="F343" s="123" t="s">
        <v>470</v>
      </c>
      <c r="G343" s="128" t="s">
        <v>979</v>
      </c>
      <c r="H343" s="129" t="s">
        <v>599</v>
      </c>
      <c r="I343" s="130">
        <v>31</v>
      </c>
      <c r="J343" s="124">
        <v>1</v>
      </c>
      <c r="K343" s="124" t="s">
        <v>837</v>
      </c>
    </row>
    <row r="344" spans="1:11">
      <c r="A344" s="7">
        <v>17</v>
      </c>
      <c r="B344" s="10">
        <v>18</v>
      </c>
      <c r="C344" s="10">
        <f t="shared" si="5"/>
        <v>343</v>
      </c>
      <c r="D344" s="5" t="s">
        <v>438</v>
      </c>
      <c r="E344" s="125" t="s">
        <v>276</v>
      </c>
      <c r="F344" s="125" t="s">
        <v>276</v>
      </c>
      <c r="G344" s="126" t="s">
        <v>1950</v>
      </c>
      <c r="H344" s="126" t="s">
        <v>247</v>
      </c>
      <c r="I344" s="124">
        <v>24</v>
      </c>
      <c r="J344" s="127">
        <v>1</v>
      </c>
      <c r="K344" s="127" t="s">
        <v>837</v>
      </c>
    </row>
    <row r="345" spans="1:11">
      <c r="A345" s="7">
        <v>17</v>
      </c>
      <c r="B345" s="10">
        <v>19</v>
      </c>
      <c r="C345" s="10">
        <f t="shared" si="5"/>
        <v>344</v>
      </c>
      <c r="D345" s="5" t="s">
        <v>563</v>
      </c>
      <c r="E345" s="125" t="s">
        <v>686</v>
      </c>
      <c r="F345" s="125" t="s">
        <v>686</v>
      </c>
      <c r="G345" s="126" t="s">
        <v>350</v>
      </c>
      <c r="H345" s="126" t="s">
        <v>1730</v>
      </c>
      <c r="I345" s="124">
        <v>25</v>
      </c>
      <c r="J345" s="127">
        <v>8</v>
      </c>
      <c r="K345" s="127" t="s">
        <v>837</v>
      </c>
    </row>
    <row r="346" spans="1:11">
      <c r="A346" s="11">
        <v>17</v>
      </c>
      <c r="B346" s="12">
        <v>20</v>
      </c>
      <c r="C346" s="12">
        <f t="shared" si="5"/>
        <v>345</v>
      </c>
      <c r="D346" s="14" t="s">
        <v>29</v>
      </c>
      <c r="E346" s="135" t="s">
        <v>14</v>
      </c>
      <c r="F346" s="135" t="s">
        <v>14</v>
      </c>
      <c r="G346" s="137" t="s">
        <v>297</v>
      </c>
      <c r="H346" s="138" t="s">
        <v>570</v>
      </c>
      <c r="I346" s="139">
        <v>26</v>
      </c>
      <c r="J346" s="136">
        <v>1</v>
      </c>
      <c r="K346" s="136" t="s">
        <v>46</v>
      </c>
    </row>
    <row r="347" spans="1:11">
      <c r="A347" s="7">
        <v>18</v>
      </c>
      <c r="B347" s="10">
        <v>1</v>
      </c>
      <c r="C347" s="10">
        <f t="shared" si="5"/>
        <v>346</v>
      </c>
      <c r="D347" s="5" t="s">
        <v>29</v>
      </c>
      <c r="E347" s="125" t="s">
        <v>13</v>
      </c>
      <c r="F347" s="125" t="s">
        <v>13</v>
      </c>
      <c r="G347" s="126" t="s">
        <v>252</v>
      </c>
      <c r="H347" s="126" t="s">
        <v>1877</v>
      </c>
      <c r="I347" s="124">
        <v>24</v>
      </c>
      <c r="J347" s="127">
        <v>1</v>
      </c>
      <c r="K347" s="127" t="s">
        <v>46</v>
      </c>
    </row>
    <row r="348" spans="1:11">
      <c r="A348" s="7">
        <v>18</v>
      </c>
      <c r="B348" s="10">
        <v>2</v>
      </c>
      <c r="C348" s="10">
        <f t="shared" si="5"/>
        <v>347</v>
      </c>
      <c r="D348" s="5" t="s">
        <v>345</v>
      </c>
      <c r="E348" s="123" t="s">
        <v>239</v>
      </c>
      <c r="F348" s="123" t="s">
        <v>18</v>
      </c>
      <c r="G348" s="128" t="s">
        <v>432</v>
      </c>
      <c r="H348" s="129" t="s">
        <v>128</v>
      </c>
      <c r="I348" s="130">
        <v>30</v>
      </c>
      <c r="J348" s="124">
        <v>1</v>
      </c>
      <c r="K348" s="124" t="s">
        <v>837</v>
      </c>
    </row>
    <row r="349" spans="1:11">
      <c r="A349" s="7">
        <v>18</v>
      </c>
      <c r="B349" s="10">
        <v>3</v>
      </c>
      <c r="C349" s="10">
        <f t="shared" si="5"/>
        <v>348</v>
      </c>
      <c r="D349" s="5" t="s">
        <v>16</v>
      </c>
      <c r="E349" s="125" t="s">
        <v>555</v>
      </c>
      <c r="F349" s="125" t="s">
        <v>555</v>
      </c>
      <c r="G349" s="126" t="s">
        <v>279</v>
      </c>
      <c r="H349" s="126" t="s">
        <v>277</v>
      </c>
      <c r="I349" s="124">
        <v>25</v>
      </c>
      <c r="J349" s="127">
        <v>2</v>
      </c>
      <c r="K349" s="127" t="s">
        <v>837</v>
      </c>
    </row>
    <row r="350" spans="1:11">
      <c r="A350" s="11">
        <v>18</v>
      </c>
      <c r="B350" s="12">
        <v>4</v>
      </c>
      <c r="C350" s="12">
        <f t="shared" si="5"/>
        <v>349</v>
      </c>
      <c r="D350" s="14" t="s">
        <v>354</v>
      </c>
      <c r="E350" s="135" t="s">
        <v>18</v>
      </c>
      <c r="F350" s="135" t="s">
        <v>18</v>
      </c>
      <c r="G350" s="137" t="s">
        <v>1252</v>
      </c>
      <c r="H350" s="138" t="s">
        <v>589</v>
      </c>
      <c r="I350" s="139">
        <v>24</v>
      </c>
      <c r="J350" s="136">
        <v>4</v>
      </c>
      <c r="K350" s="136" t="s">
        <v>838</v>
      </c>
    </row>
    <row r="351" spans="1:11">
      <c r="A351" s="7">
        <v>19</v>
      </c>
      <c r="B351" s="10">
        <v>1</v>
      </c>
      <c r="C351" s="10">
        <f t="shared" si="5"/>
        <v>350</v>
      </c>
      <c r="D351" s="5" t="s">
        <v>354</v>
      </c>
      <c r="E351" s="125" t="s">
        <v>213</v>
      </c>
      <c r="F351" s="125" t="s">
        <v>213</v>
      </c>
      <c r="G351" s="126" t="s">
        <v>100</v>
      </c>
      <c r="H351" s="126" t="s">
        <v>282</v>
      </c>
      <c r="I351" s="124">
        <v>27</v>
      </c>
      <c r="J351" s="127">
        <v>1</v>
      </c>
      <c r="K351" s="127"/>
    </row>
    <row r="352" spans="1:11">
      <c r="A352" s="7">
        <v>19</v>
      </c>
      <c r="B352" s="10">
        <v>2</v>
      </c>
      <c r="C352" s="10">
        <f t="shared" si="5"/>
        <v>351</v>
      </c>
      <c r="D352" s="5" t="s">
        <v>16</v>
      </c>
      <c r="E352" s="123" t="s">
        <v>188</v>
      </c>
      <c r="F352" s="123" t="s">
        <v>598</v>
      </c>
      <c r="G352" s="128" t="s">
        <v>2047</v>
      </c>
      <c r="H352" s="129" t="s">
        <v>87</v>
      </c>
      <c r="I352" s="130">
        <v>33</v>
      </c>
      <c r="J352" s="124">
        <v>7</v>
      </c>
      <c r="K352" s="124" t="s">
        <v>46</v>
      </c>
    </row>
    <row r="353" spans="1:11">
      <c r="A353" s="7">
        <v>19</v>
      </c>
      <c r="B353" s="10">
        <v>3</v>
      </c>
      <c r="C353" s="10">
        <f t="shared" si="5"/>
        <v>352</v>
      </c>
      <c r="D353" s="5" t="s">
        <v>345</v>
      </c>
      <c r="E353" s="123" t="s">
        <v>15</v>
      </c>
      <c r="F353" s="123" t="s">
        <v>15</v>
      </c>
      <c r="G353" s="128" t="s">
        <v>1254</v>
      </c>
      <c r="H353" s="129" t="s">
        <v>531</v>
      </c>
      <c r="I353" s="130">
        <v>28</v>
      </c>
      <c r="J353" s="124">
        <v>3</v>
      </c>
      <c r="K353" s="124" t="s">
        <v>46</v>
      </c>
    </row>
    <row r="354" spans="1:11">
      <c r="A354" s="11">
        <v>19</v>
      </c>
      <c r="B354" s="12">
        <v>4</v>
      </c>
      <c r="C354" s="12">
        <f t="shared" si="5"/>
        <v>353</v>
      </c>
      <c r="D354" s="14" t="s">
        <v>29</v>
      </c>
      <c r="E354" s="145" t="s">
        <v>1121</v>
      </c>
      <c r="F354" s="145" t="s">
        <v>614</v>
      </c>
      <c r="G354" s="146" t="s">
        <v>364</v>
      </c>
      <c r="H354" s="146" t="s">
        <v>1284</v>
      </c>
      <c r="I354" s="136">
        <v>23</v>
      </c>
      <c r="J354" s="147">
        <v>1</v>
      </c>
      <c r="K354" s="147" t="s">
        <v>837</v>
      </c>
    </row>
    <row r="355" spans="1:11">
      <c r="A355" s="7">
        <v>20</v>
      </c>
      <c r="B355" s="10">
        <v>1</v>
      </c>
      <c r="C355" s="10">
        <f t="shared" si="5"/>
        <v>354</v>
      </c>
      <c r="D355" s="5" t="s">
        <v>29</v>
      </c>
      <c r="E355" s="123" t="s">
        <v>18</v>
      </c>
      <c r="F355" s="123" t="s">
        <v>18</v>
      </c>
      <c r="G355" s="128" t="s">
        <v>7</v>
      </c>
      <c r="H355" s="129" t="s">
        <v>645</v>
      </c>
      <c r="I355" s="130">
        <v>24</v>
      </c>
      <c r="J355" s="124">
        <v>1</v>
      </c>
      <c r="K355" s="124" t="s">
        <v>46</v>
      </c>
    </row>
    <row r="356" spans="1:11">
      <c r="A356" s="7">
        <v>20</v>
      </c>
      <c r="B356" s="10">
        <v>2</v>
      </c>
      <c r="C356" s="10">
        <f t="shared" si="5"/>
        <v>355</v>
      </c>
      <c r="D356" s="5" t="s">
        <v>345</v>
      </c>
      <c r="E356" s="125" t="s">
        <v>1121</v>
      </c>
      <c r="F356" s="125" t="s">
        <v>1121</v>
      </c>
      <c r="G356" s="126" t="s">
        <v>1810</v>
      </c>
      <c r="H356" s="126" t="s">
        <v>1811</v>
      </c>
      <c r="I356" s="124">
        <v>27</v>
      </c>
      <c r="J356" s="127">
        <v>1</v>
      </c>
      <c r="K356" s="127" t="s">
        <v>837</v>
      </c>
    </row>
    <row r="357" spans="1:11">
      <c r="A357" s="7">
        <v>20</v>
      </c>
      <c r="B357" s="10">
        <v>3</v>
      </c>
      <c r="C357" s="10">
        <f>C356+1</f>
        <v>356</v>
      </c>
      <c r="D357" s="5" t="s">
        <v>16</v>
      </c>
      <c r="E357" s="123" t="s">
        <v>14</v>
      </c>
      <c r="F357" s="123" t="s">
        <v>14</v>
      </c>
      <c r="G357" s="128" t="s">
        <v>513</v>
      </c>
      <c r="H357" s="129" t="s">
        <v>539</v>
      </c>
      <c r="I357" s="130">
        <v>30</v>
      </c>
      <c r="J357" s="124">
        <v>1</v>
      </c>
      <c r="K357" s="124" t="s">
        <v>837</v>
      </c>
    </row>
    <row r="358" spans="1:11">
      <c r="A358" s="11">
        <v>20</v>
      </c>
      <c r="B358" s="12">
        <v>4</v>
      </c>
      <c r="C358" s="12">
        <f t="shared" ref="C358:C369" si="6">C357+1</f>
        <v>357</v>
      </c>
      <c r="D358" s="14" t="s">
        <v>354</v>
      </c>
      <c r="E358" s="145" t="s">
        <v>1121</v>
      </c>
      <c r="F358" s="145" t="s">
        <v>1121</v>
      </c>
      <c r="G358" s="146" t="s">
        <v>1947</v>
      </c>
      <c r="H358" s="146" t="s">
        <v>288</v>
      </c>
      <c r="I358" s="136">
        <v>26</v>
      </c>
      <c r="J358" s="147">
        <v>1</v>
      </c>
      <c r="K358" s="147" t="s">
        <v>837</v>
      </c>
    </row>
    <row r="359" spans="1:11">
      <c r="A359" s="7">
        <v>21</v>
      </c>
      <c r="B359" s="10">
        <v>1</v>
      </c>
      <c r="C359" s="10">
        <f t="shared" si="6"/>
        <v>358</v>
      </c>
      <c r="D359" s="5" t="s">
        <v>354</v>
      </c>
      <c r="E359" s="123" t="s">
        <v>276</v>
      </c>
      <c r="F359" s="123" t="s">
        <v>276</v>
      </c>
      <c r="G359" s="128" t="s">
        <v>1131</v>
      </c>
      <c r="H359" s="129" t="s">
        <v>549</v>
      </c>
      <c r="I359" s="130">
        <v>26</v>
      </c>
      <c r="J359" s="124">
        <v>1</v>
      </c>
      <c r="K359" s="124" t="s">
        <v>837</v>
      </c>
    </row>
    <row r="360" spans="1:11">
      <c r="A360" s="7">
        <v>21</v>
      </c>
      <c r="B360" s="10">
        <v>2</v>
      </c>
      <c r="C360" s="10">
        <f t="shared" si="6"/>
        <v>359</v>
      </c>
      <c r="D360" s="5" t="s">
        <v>16</v>
      </c>
      <c r="E360" s="123" t="s">
        <v>129</v>
      </c>
      <c r="F360" s="123" t="s">
        <v>129</v>
      </c>
      <c r="G360" s="128" t="s">
        <v>511</v>
      </c>
      <c r="H360" s="129" t="s">
        <v>199</v>
      </c>
      <c r="I360" s="130">
        <v>33</v>
      </c>
      <c r="J360" s="124">
        <v>1</v>
      </c>
      <c r="K360" s="124" t="s">
        <v>837</v>
      </c>
    </row>
    <row r="361" spans="1:11">
      <c r="A361" s="7">
        <v>21</v>
      </c>
      <c r="B361" s="10">
        <v>2</v>
      </c>
      <c r="C361" s="10">
        <f t="shared" si="6"/>
        <v>360</v>
      </c>
      <c r="D361" s="5" t="s">
        <v>345</v>
      </c>
      <c r="E361" s="125" t="s">
        <v>300</v>
      </c>
      <c r="F361" s="125" t="s">
        <v>300</v>
      </c>
      <c r="G361" s="126" t="s">
        <v>1921</v>
      </c>
      <c r="H361" s="126" t="s">
        <v>549</v>
      </c>
      <c r="I361" s="124">
        <v>29</v>
      </c>
      <c r="J361" s="127">
        <v>1</v>
      </c>
      <c r="K361" s="127" t="s">
        <v>837</v>
      </c>
    </row>
    <row r="362" spans="1:11">
      <c r="A362" s="11">
        <v>21</v>
      </c>
      <c r="B362" s="12">
        <v>3</v>
      </c>
      <c r="C362" s="12">
        <f t="shared" si="6"/>
        <v>361</v>
      </c>
      <c r="D362" s="14" t="s">
        <v>29</v>
      </c>
      <c r="E362" s="135" t="s">
        <v>555</v>
      </c>
      <c r="F362" s="135" t="s">
        <v>555</v>
      </c>
      <c r="G362" s="137" t="s">
        <v>892</v>
      </c>
      <c r="H362" s="138" t="s">
        <v>104</v>
      </c>
      <c r="I362" s="139">
        <v>28</v>
      </c>
      <c r="J362" s="136">
        <v>1</v>
      </c>
      <c r="K362" s="136" t="s">
        <v>46</v>
      </c>
    </row>
    <row r="363" spans="1:11">
      <c r="A363" s="7">
        <v>22</v>
      </c>
      <c r="B363" s="10">
        <v>1</v>
      </c>
      <c r="C363" s="10">
        <f t="shared" si="6"/>
        <v>362</v>
      </c>
      <c r="D363" s="5" t="s">
        <v>29</v>
      </c>
      <c r="E363" s="123" t="s">
        <v>614</v>
      </c>
      <c r="F363" s="123" t="s">
        <v>614</v>
      </c>
      <c r="G363" s="128" t="s">
        <v>1308</v>
      </c>
      <c r="H363" s="129" t="s">
        <v>0</v>
      </c>
      <c r="I363" s="130">
        <v>24</v>
      </c>
      <c r="J363" s="124">
        <v>5</v>
      </c>
      <c r="K363" s="124" t="s">
        <v>838</v>
      </c>
    </row>
    <row r="364" spans="1:11">
      <c r="A364" s="7">
        <v>22</v>
      </c>
      <c r="B364" s="10">
        <v>2</v>
      </c>
      <c r="C364" s="10">
        <f t="shared" si="6"/>
        <v>363</v>
      </c>
      <c r="D364" s="5" t="s">
        <v>345</v>
      </c>
      <c r="E364" s="123"/>
      <c r="F364" s="123" t="s">
        <v>164</v>
      </c>
      <c r="G364" s="128" t="s">
        <v>327</v>
      </c>
      <c r="H364" s="129" t="s">
        <v>328</v>
      </c>
      <c r="I364" s="130">
        <v>38</v>
      </c>
      <c r="J364" s="124" t="s">
        <v>1959</v>
      </c>
      <c r="K364" s="124" t="s">
        <v>837</v>
      </c>
    </row>
    <row r="365" spans="1:11">
      <c r="A365" s="11">
        <v>22</v>
      </c>
      <c r="B365" s="12">
        <v>3</v>
      </c>
      <c r="C365" s="12">
        <f t="shared" si="6"/>
        <v>364</v>
      </c>
      <c r="D365" s="14" t="s">
        <v>354</v>
      </c>
      <c r="E365" s="135" t="s">
        <v>47</v>
      </c>
      <c r="F365" s="135" t="s">
        <v>47</v>
      </c>
      <c r="G365" s="137" t="s">
        <v>1219</v>
      </c>
      <c r="H365" s="138" t="s">
        <v>549</v>
      </c>
      <c r="I365" s="139">
        <v>27</v>
      </c>
      <c r="J365" s="136">
        <v>3</v>
      </c>
      <c r="K365" s="136" t="s">
        <v>46</v>
      </c>
    </row>
    <row r="366" spans="1:11">
      <c r="A366" s="99">
        <v>23</v>
      </c>
      <c r="B366" s="100">
        <v>1</v>
      </c>
      <c r="C366" s="100">
        <f t="shared" si="6"/>
        <v>365</v>
      </c>
      <c r="D366" s="48" t="s">
        <v>354</v>
      </c>
      <c r="E366" s="123" t="s">
        <v>598</v>
      </c>
      <c r="F366" s="123" t="s">
        <v>598</v>
      </c>
      <c r="G366" s="128" t="s">
        <v>1002</v>
      </c>
      <c r="H366" s="129" t="s">
        <v>1139</v>
      </c>
      <c r="I366" s="130">
        <v>25</v>
      </c>
      <c r="J366" s="124">
        <v>4</v>
      </c>
      <c r="K366" s="124" t="s">
        <v>46</v>
      </c>
    </row>
    <row r="367" spans="1:11">
      <c r="A367" s="11">
        <v>23</v>
      </c>
      <c r="B367" s="12">
        <v>2</v>
      </c>
      <c r="C367" s="12">
        <f t="shared" si="6"/>
        <v>366</v>
      </c>
      <c r="D367" s="14" t="s">
        <v>29</v>
      </c>
      <c r="E367" s="135" t="s">
        <v>614</v>
      </c>
      <c r="F367" s="135" t="s">
        <v>614</v>
      </c>
      <c r="G367" s="137" t="s">
        <v>138</v>
      </c>
      <c r="H367" s="138" t="s">
        <v>533</v>
      </c>
      <c r="I367" s="139">
        <v>28</v>
      </c>
      <c r="J367" s="136">
        <v>1</v>
      </c>
      <c r="K367" s="136" t="s">
        <v>837</v>
      </c>
    </row>
    <row r="368" spans="1:11">
      <c r="A368" s="7">
        <v>24</v>
      </c>
      <c r="B368" s="10">
        <v>1</v>
      </c>
      <c r="C368" s="10">
        <f t="shared" si="6"/>
        <v>367</v>
      </c>
      <c r="D368" s="5" t="s">
        <v>29</v>
      </c>
      <c r="E368" s="125" t="s">
        <v>246</v>
      </c>
      <c r="F368" s="125" t="s">
        <v>246</v>
      </c>
      <c r="G368" s="126" t="s">
        <v>1656</v>
      </c>
      <c r="H368" s="126" t="s">
        <v>549</v>
      </c>
      <c r="I368" s="124">
        <v>25</v>
      </c>
      <c r="J368" s="127">
        <v>1</v>
      </c>
      <c r="K368" s="127" t="s">
        <v>837</v>
      </c>
    </row>
    <row r="369" spans="1:12">
      <c r="A369" s="11">
        <v>24</v>
      </c>
      <c r="B369" s="12">
        <v>2</v>
      </c>
      <c r="C369" s="12">
        <f t="shared" si="6"/>
        <v>368</v>
      </c>
      <c r="D369" s="14" t="s">
        <v>354</v>
      </c>
      <c r="E369" s="135" t="s">
        <v>563</v>
      </c>
      <c r="F369" s="135" t="s">
        <v>598</v>
      </c>
      <c r="G369" s="137" t="s">
        <v>1298</v>
      </c>
      <c r="H369" s="138" t="s">
        <v>175</v>
      </c>
      <c r="I369" s="139">
        <v>27</v>
      </c>
      <c r="J369" s="136">
        <v>7</v>
      </c>
      <c r="K369" s="136" t="s">
        <v>837</v>
      </c>
    </row>
    <row r="370" spans="1:12" ht="8" customHeight="1">
      <c r="B370" s="4"/>
      <c r="C370" s="4"/>
      <c r="E370" s="123"/>
      <c r="F370" s="123"/>
      <c r="G370" s="128"/>
      <c r="H370" s="129"/>
      <c r="I370" s="130"/>
      <c r="J370" s="124"/>
      <c r="K370" s="124"/>
    </row>
    <row r="371" spans="1:12" ht="26" customHeight="1">
      <c r="A371" s="499" t="s">
        <v>2054</v>
      </c>
      <c r="B371" s="499"/>
      <c r="C371" s="499"/>
      <c r="D371" s="499"/>
      <c r="E371" s="499"/>
      <c r="F371" s="499"/>
      <c r="G371" s="499"/>
      <c r="H371" s="499"/>
      <c r="I371" s="499"/>
      <c r="J371" s="499"/>
      <c r="K371" s="499"/>
    </row>
    <row r="372" spans="1:12" ht="8" customHeight="1"/>
    <row r="373" spans="1:12">
      <c r="A373" s="7">
        <v>25</v>
      </c>
      <c r="B373" s="10">
        <v>1</v>
      </c>
      <c r="C373" s="10"/>
      <c r="D373" s="101" t="s">
        <v>29</v>
      </c>
      <c r="E373" s="107"/>
      <c r="F373" s="107"/>
      <c r="G373" s="109"/>
      <c r="H373" s="110"/>
      <c r="I373" s="111"/>
      <c r="J373" s="108"/>
      <c r="K373" s="108"/>
    </row>
    <row r="374" spans="1:12">
      <c r="A374" s="7">
        <v>25</v>
      </c>
      <c r="B374" s="10">
        <v>2</v>
      </c>
      <c r="C374" s="10"/>
      <c r="D374" s="101" t="s">
        <v>563</v>
      </c>
      <c r="E374" s="112"/>
      <c r="F374" s="112"/>
      <c r="G374" s="113"/>
      <c r="H374" s="113"/>
      <c r="I374" s="108"/>
      <c r="J374" s="114"/>
      <c r="K374" s="114"/>
    </row>
    <row r="375" spans="1:12">
      <c r="A375" s="7">
        <v>25</v>
      </c>
      <c r="B375" s="10">
        <v>3</v>
      </c>
      <c r="C375" s="10" t="s">
        <v>2055</v>
      </c>
      <c r="D375" s="101" t="s">
        <v>438</v>
      </c>
      <c r="E375" s="125" t="s">
        <v>614</v>
      </c>
      <c r="F375" s="125" t="s">
        <v>614</v>
      </c>
      <c r="G375" s="126" t="s">
        <v>1628</v>
      </c>
      <c r="H375" s="126" t="s">
        <v>544</v>
      </c>
      <c r="I375" s="124">
        <v>25</v>
      </c>
      <c r="J375" s="127">
        <v>1</v>
      </c>
      <c r="K375" s="127" t="s">
        <v>837</v>
      </c>
      <c r="L375" s="3"/>
    </row>
    <row r="376" spans="1:12">
      <c r="A376" s="7"/>
      <c r="B376" s="10"/>
      <c r="C376" s="10" t="s">
        <v>2056</v>
      </c>
      <c r="D376" s="101"/>
      <c r="E376" s="123" t="s">
        <v>29</v>
      </c>
      <c r="F376" s="123" t="s">
        <v>29</v>
      </c>
      <c r="G376" s="128" t="s">
        <v>1132</v>
      </c>
      <c r="H376" s="129" t="s">
        <v>1133</v>
      </c>
      <c r="I376" s="130">
        <v>29</v>
      </c>
      <c r="J376" s="124">
        <v>1</v>
      </c>
      <c r="K376" s="124" t="s">
        <v>837</v>
      </c>
      <c r="L376" s="3"/>
    </row>
    <row r="377" spans="1:12">
      <c r="A377" s="7">
        <v>25</v>
      </c>
      <c r="B377" s="10">
        <v>4</v>
      </c>
      <c r="C377" s="10"/>
      <c r="D377" s="101" t="s">
        <v>129</v>
      </c>
      <c r="E377" s="112"/>
      <c r="F377" s="112"/>
      <c r="G377" s="113"/>
      <c r="H377" s="113"/>
      <c r="I377" s="108"/>
      <c r="J377" s="114"/>
      <c r="K377" s="114"/>
    </row>
    <row r="378" spans="1:12">
      <c r="A378" s="7">
        <v>25</v>
      </c>
      <c r="B378" s="10">
        <v>5</v>
      </c>
      <c r="C378" s="10"/>
      <c r="D378" s="101" t="s">
        <v>239</v>
      </c>
      <c r="E378" s="112"/>
      <c r="F378" s="112"/>
      <c r="G378" s="113"/>
      <c r="H378" s="113"/>
      <c r="I378" s="108"/>
      <c r="J378" s="114"/>
      <c r="K378" s="114"/>
    </row>
    <row r="379" spans="1:12">
      <c r="A379" s="7">
        <v>25</v>
      </c>
      <c r="B379" s="10">
        <v>6</v>
      </c>
      <c r="C379" s="10"/>
      <c r="D379" s="101" t="s">
        <v>470</v>
      </c>
      <c r="E379" s="112"/>
      <c r="F379" s="112"/>
      <c r="G379" s="113"/>
      <c r="H379" s="113"/>
      <c r="I379" s="108"/>
      <c r="J379" s="114"/>
      <c r="K379" s="114"/>
    </row>
    <row r="380" spans="1:12">
      <c r="A380" s="7">
        <v>25</v>
      </c>
      <c r="B380" s="10">
        <v>7</v>
      </c>
      <c r="C380" s="10" t="s">
        <v>2055</v>
      </c>
      <c r="D380" s="101" t="s">
        <v>480</v>
      </c>
      <c r="E380" s="125" t="s">
        <v>438</v>
      </c>
      <c r="F380" s="125" t="s">
        <v>345</v>
      </c>
      <c r="G380" s="126" t="s">
        <v>1898</v>
      </c>
      <c r="H380" s="126" t="s">
        <v>859</v>
      </c>
      <c r="I380" s="124">
        <v>30</v>
      </c>
      <c r="J380" s="127">
        <v>1</v>
      </c>
      <c r="K380" s="127" t="s">
        <v>46</v>
      </c>
      <c r="L380" s="3"/>
    </row>
    <row r="381" spans="1:12">
      <c r="A381" s="7"/>
      <c r="B381" s="10"/>
      <c r="C381" s="10" t="s">
        <v>2056</v>
      </c>
      <c r="D381" s="101"/>
      <c r="E381" s="125" t="s">
        <v>686</v>
      </c>
      <c r="F381" s="125" t="s">
        <v>686</v>
      </c>
      <c r="G381" s="126" t="s">
        <v>615</v>
      </c>
      <c r="H381" s="126" t="s">
        <v>225</v>
      </c>
      <c r="I381" s="124">
        <v>23</v>
      </c>
      <c r="J381" s="127">
        <v>9</v>
      </c>
      <c r="K381" s="127" t="s">
        <v>46</v>
      </c>
      <c r="L381" s="3"/>
    </row>
    <row r="382" spans="1:12">
      <c r="A382" s="7">
        <v>25</v>
      </c>
      <c r="B382" s="10">
        <v>8</v>
      </c>
      <c r="C382" s="10"/>
      <c r="D382" s="101" t="s">
        <v>18</v>
      </c>
      <c r="E382" s="112"/>
      <c r="F382" s="112"/>
      <c r="G382" s="113"/>
      <c r="H382" s="113"/>
      <c r="I382" s="108"/>
      <c r="J382" s="114"/>
      <c r="K382" s="114"/>
    </row>
    <row r="383" spans="1:12">
      <c r="A383" s="7">
        <v>25</v>
      </c>
      <c r="B383" s="10">
        <v>9</v>
      </c>
      <c r="C383" s="10" t="s">
        <v>2055</v>
      </c>
      <c r="D383" s="101" t="s">
        <v>555</v>
      </c>
      <c r="E383" s="125" t="s">
        <v>14</v>
      </c>
      <c r="F383" s="125" t="s">
        <v>14</v>
      </c>
      <c r="G383" s="126" t="s">
        <v>1735</v>
      </c>
      <c r="H383" s="126" t="s">
        <v>288</v>
      </c>
      <c r="I383" s="124">
        <v>26</v>
      </c>
      <c r="J383" s="127">
        <v>1</v>
      </c>
      <c r="K383" s="127" t="s">
        <v>46</v>
      </c>
      <c r="L383" s="3"/>
    </row>
    <row r="384" spans="1:12">
      <c r="A384" s="7"/>
      <c r="B384" s="10"/>
      <c r="C384" s="10" t="s">
        <v>2056</v>
      </c>
      <c r="D384" s="101"/>
      <c r="E384" s="123" t="s">
        <v>164</v>
      </c>
      <c r="F384" s="123" t="s">
        <v>164</v>
      </c>
      <c r="G384" s="128" t="s">
        <v>835</v>
      </c>
      <c r="H384" s="129" t="s">
        <v>217</v>
      </c>
      <c r="I384" s="130">
        <v>29</v>
      </c>
      <c r="J384" s="124">
        <v>1</v>
      </c>
      <c r="K384" s="124" t="s">
        <v>837</v>
      </c>
    </row>
    <row r="385" spans="1:12">
      <c r="A385" s="7">
        <v>25</v>
      </c>
      <c r="B385" s="10">
        <v>10</v>
      </c>
      <c r="C385" s="10"/>
      <c r="D385" s="101" t="s">
        <v>164</v>
      </c>
      <c r="E385" s="112"/>
      <c r="F385" s="112"/>
      <c r="G385" s="113"/>
      <c r="H385" s="113"/>
      <c r="I385" s="108"/>
      <c r="J385" s="114"/>
      <c r="K385" s="114"/>
    </row>
    <row r="386" spans="1:12">
      <c r="A386" s="7">
        <v>25</v>
      </c>
      <c r="B386" s="10">
        <v>11</v>
      </c>
      <c r="C386" s="10"/>
      <c r="D386" s="101" t="s">
        <v>14</v>
      </c>
      <c r="E386" s="107"/>
      <c r="F386" s="107"/>
      <c r="G386" s="109"/>
      <c r="H386" s="110"/>
      <c r="I386" s="111"/>
      <c r="J386" s="108"/>
      <c r="K386" s="108"/>
    </row>
    <row r="387" spans="1:12">
      <c r="A387" s="7">
        <v>25</v>
      </c>
      <c r="B387" s="10">
        <v>12</v>
      </c>
      <c r="C387" s="10"/>
      <c r="D387" s="101" t="s">
        <v>17</v>
      </c>
      <c r="E387" s="112"/>
      <c r="F387" s="112"/>
      <c r="G387" s="113"/>
      <c r="H387" s="113"/>
      <c r="I387" s="108"/>
      <c r="J387" s="114"/>
      <c r="K387" s="114"/>
    </row>
    <row r="388" spans="1:12">
      <c r="A388" s="7">
        <v>25</v>
      </c>
      <c r="B388" s="10">
        <v>13</v>
      </c>
      <c r="C388" s="10"/>
      <c r="D388" s="101" t="s">
        <v>345</v>
      </c>
      <c r="E388" s="112"/>
      <c r="F388" s="112"/>
      <c r="G388" s="113"/>
      <c r="H388" s="113"/>
      <c r="I388" s="108"/>
      <c r="J388" s="114"/>
      <c r="K388" s="114"/>
    </row>
    <row r="389" spans="1:12">
      <c r="A389" s="7">
        <v>25</v>
      </c>
      <c r="B389" s="10">
        <v>14</v>
      </c>
      <c r="C389" s="10"/>
      <c r="D389" s="101" t="s">
        <v>567</v>
      </c>
      <c r="E389" s="107"/>
      <c r="F389" s="107"/>
      <c r="G389" s="109"/>
      <c r="H389" s="110"/>
      <c r="I389" s="111"/>
      <c r="J389" s="108"/>
      <c r="K389" s="108"/>
    </row>
    <row r="390" spans="1:12">
      <c r="A390" s="7">
        <v>25</v>
      </c>
      <c r="B390" s="10">
        <v>15</v>
      </c>
      <c r="C390" s="10"/>
      <c r="D390" s="101" t="s">
        <v>15</v>
      </c>
      <c r="E390" s="112"/>
      <c r="F390" s="112"/>
      <c r="G390" s="113"/>
      <c r="H390" s="113"/>
      <c r="I390" s="108"/>
      <c r="J390" s="114"/>
      <c r="K390" s="114"/>
    </row>
    <row r="391" spans="1:12">
      <c r="A391" s="7">
        <v>25</v>
      </c>
      <c r="B391" s="10">
        <v>16</v>
      </c>
      <c r="C391" s="10"/>
      <c r="D391" s="101" t="s">
        <v>16</v>
      </c>
      <c r="E391" s="112"/>
      <c r="F391" s="112"/>
      <c r="G391" s="113"/>
      <c r="H391" s="113"/>
      <c r="I391" s="108"/>
      <c r="J391" s="114"/>
      <c r="K391" s="114"/>
    </row>
    <row r="392" spans="1:12">
      <c r="A392" s="7">
        <v>25</v>
      </c>
      <c r="B392" s="10">
        <v>17</v>
      </c>
      <c r="C392" s="10"/>
      <c r="D392" s="101" t="s">
        <v>13</v>
      </c>
      <c r="E392" s="112"/>
      <c r="F392" s="112"/>
      <c r="G392" s="113"/>
      <c r="H392" s="113"/>
      <c r="I392" s="108"/>
      <c r="J392" s="114"/>
      <c r="K392" s="114"/>
    </row>
    <row r="393" spans="1:12">
      <c r="A393" s="7">
        <v>25</v>
      </c>
      <c r="B393" s="10">
        <v>18</v>
      </c>
      <c r="C393" s="10"/>
      <c r="D393" s="101" t="s">
        <v>276</v>
      </c>
      <c r="E393" s="112"/>
      <c r="F393" s="112"/>
      <c r="G393" s="113"/>
      <c r="H393" s="113"/>
      <c r="I393" s="108"/>
      <c r="J393" s="114"/>
      <c r="K393" s="114"/>
    </row>
    <row r="394" spans="1:12">
      <c r="A394" s="7">
        <v>25</v>
      </c>
      <c r="B394" s="10">
        <v>19</v>
      </c>
      <c r="C394" s="10" t="s">
        <v>2055</v>
      </c>
      <c r="D394" s="101" t="s">
        <v>354</v>
      </c>
      <c r="E394" s="123" t="s">
        <v>13</v>
      </c>
      <c r="F394" s="123" t="s">
        <v>14</v>
      </c>
      <c r="G394" s="128" t="s">
        <v>256</v>
      </c>
      <c r="H394" s="129" t="s">
        <v>581</v>
      </c>
      <c r="I394" s="130">
        <v>38</v>
      </c>
      <c r="J394" s="124">
        <v>2</v>
      </c>
      <c r="K394" s="124" t="s">
        <v>837</v>
      </c>
      <c r="L394" s="3"/>
    </row>
    <row r="395" spans="1:12">
      <c r="A395" s="7"/>
      <c r="B395" s="10"/>
      <c r="C395" s="10" t="s">
        <v>2056</v>
      </c>
      <c r="D395" s="101"/>
      <c r="E395" s="123" t="s">
        <v>598</v>
      </c>
      <c r="F395" s="123" t="s">
        <v>598</v>
      </c>
      <c r="G395" s="128" t="s">
        <v>1002</v>
      </c>
      <c r="H395" s="129" t="s">
        <v>1139</v>
      </c>
      <c r="I395" s="130">
        <v>25</v>
      </c>
      <c r="J395" s="124">
        <v>4</v>
      </c>
      <c r="K395" s="124" t="s">
        <v>46</v>
      </c>
    </row>
    <row r="396" spans="1:12">
      <c r="A396" s="7">
        <v>25</v>
      </c>
      <c r="B396" s="10">
        <v>20</v>
      </c>
      <c r="C396" s="10" t="s">
        <v>2055</v>
      </c>
      <c r="D396" s="101" t="s">
        <v>609</v>
      </c>
      <c r="E396" s="123" t="s">
        <v>276</v>
      </c>
      <c r="F396" s="123" t="s">
        <v>276</v>
      </c>
      <c r="G396" s="128" t="s">
        <v>113</v>
      </c>
      <c r="H396" s="129" t="s">
        <v>531</v>
      </c>
      <c r="I396" s="130">
        <v>35</v>
      </c>
      <c r="J396" s="124">
        <v>5</v>
      </c>
      <c r="K396" s="124" t="s">
        <v>46</v>
      </c>
    </row>
    <row r="397" spans="1:12">
      <c r="A397" s="11"/>
      <c r="B397" s="12"/>
      <c r="C397" s="12" t="s">
        <v>2056</v>
      </c>
      <c r="D397" s="102"/>
      <c r="E397" s="152" t="s">
        <v>1121</v>
      </c>
      <c r="F397" s="152" t="s">
        <v>1121</v>
      </c>
      <c r="G397" s="153" t="s">
        <v>610</v>
      </c>
      <c r="H397" s="154" t="s">
        <v>106</v>
      </c>
      <c r="I397" s="155">
        <v>27</v>
      </c>
      <c r="J397" s="156">
        <v>1</v>
      </c>
      <c r="K397" s="156" t="s">
        <v>837</v>
      </c>
    </row>
  </sheetData>
  <mergeCells count="1">
    <mergeCell ref="A371:K371"/>
  </mergeCells>
  <pageMargins left="0.7" right="0.7" top="0.75" bottom="0.75" header="0.3" footer="0.3"/>
  <pageSetup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B6E8A-5093-DF48-82E0-073E493FF0D2}">
  <sheetPr>
    <pageSetUpPr fitToPage="1"/>
  </sheetPr>
  <dimension ref="A1:S404"/>
  <sheetViews>
    <sheetView zoomScaleNormal="100" workbookViewId="0">
      <pane ySplit="1" topLeftCell="A2" activePane="bottomLeft" state="frozen"/>
      <selection pane="bottomLeft" activeCell="S29" sqref="S29"/>
    </sheetView>
  </sheetViews>
  <sheetFormatPr baseColWidth="10" defaultColWidth="10.83203125" defaultRowHeight="15"/>
  <cols>
    <col min="1" max="1" width="8.1640625" style="6" customWidth="1"/>
    <col min="2" max="3" width="5.1640625" style="6" customWidth="1"/>
    <col min="4" max="4" width="6.83203125" style="4" customWidth="1"/>
    <col min="5" max="5" width="6.5" style="4" customWidth="1"/>
    <col min="6" max="6" width="20.83203125" style="4" customWidth="1"/>
    <col min="7" max="7" width="23.83203125" style="4" customWidth="1"/>
    <col min="8" max="8" width="9.5" style="18" customWidth="1"/>
    <col min="9" max="9" width="5" style="5" customWidth="1"/>
    <col min="10" max="10" width="4.6640625" style="5" customWidth="1"/>
    <col min="11" max="11" width="5.1640625" style="5" customWidth="1"/>
    <col min="12" max="12" width="3.1640625" style="3" customWidth="1"/>
    <col min="13" max="13" width="4.6640625" style="3" customWidth="1"/>
    <col min="14" max="15" width="10.83203125" style="3"/>
    <col min="16" max="16" width="8.83203125" style="18" customWidth="1"/>
    <col min="17" max="17" width="5.33203125" style="53" customWidth="1"/>
    <col min="18" max="18" width="4.33203125" style="5" customWidth="1"/>
    <col min="19" max="19" width="4" style="5" customWidth="1"/>
    <col min="20" max="16384" width="10.83203125" style="3"/>
  </cols>
  <sheetData>
    <row r="1" spans="1:11" ht="30" customHeight="1" thickBot="1">
      <c r="A1" s="20" t="s">
        <v>1356</v>
      </c>
      <c r="B1" s="20" t="s">
        <v>1355</v>
      </c>
      <c r="C1" s="20" t="s">
        <v>1357</v>
      </c>
      <c r="D1" s="20" t="s">
        <v>1313</v>
      </c>
      <c r="E1" s="22" t="s">
        <v>229</v>
      </c>
      <c r="F1" s="22" t="s">
        <v>92</v>
      </c>
      <c r="G1" s="22" t="s">
        <v>93</v>
      </c>
      <c r="H1" s="23" t="s">
        <v>501</v>
      </c>
      <c r="I1" s="21" t="s">
        <v>228</v>
      </c>
      <c r="J1" s="21" t="s">
        <v>94</v>
      </c>
      <c r="K1" s="21" t="s">
        <v>836</v>
      </c>
    </row>
    <row r="2" spans="1:11">
      <c r="A2" s="7">
        <v>1</v>
      </c>
      <c r="B2" s="10">
        <v>1</v>
      </c>
      <c r="C2" s="10">
        <v>1</v>
      </c>
      <c r="D2" s="4" t="s">
        <v>29</v>
      </c>
      <c r="E2" s="4" t="s">
        <v>300</v>
      </c>
      <c r="F2" s="4" t="s">
        <v>556</v>
      </c>
      <c r="G2" s="4" t="s">
        <v>208</v>
      </c>
      <c r="H2" s="18">
        <v>33942</v>
      </c>
      <c r="I2" s="53">
        <v>27.671232876712327</v>
      </c>
      <c r="J2" s="5">
        <v>1</v>
      </c>
      <c r="K2" s="5" t="s">
        <v>46</v>
      </c>
    </row>
    <row r="3" spans="1:11">
      <c r="A3" s="7">
        <v>1</v>
      </c>
      <c r="B3" s="10">
        <v>2</v>
      </c>
      <c r="C3" s="10">
        <v>2</v>
      </c>
      <c r="D3" s="4" t="s">
        <v>129</v>
      </c>
      <c r="E3" s="4" t="s">
        <v>686</v>
      </c>
      <c r="F3" s="4" t="s">
        <v>4</v>
      </c>
      <c r="G3" s="4" t="s">
        <v>616</v>
      </c>
      <c r="H3" s="18">
        <v>33360</v>
      </c>
      <c r="I3" s="53">
        <v>29.265753424657536</v>
      </c>
      <c r="J3" s="5">
        <v>4</v>
      </c>
      <c r="K3" s="5" t="s">
        <v>838</v>
      </c>
    </row>
    <row r="4" spans="1:11">
      <c r="A4" s="7">
        <v>1</v>
      </c>
      <c r="B4" s="10">
        <v>3</v>
      </c>
      <c r="C4" s="10">
        <v>3</v>
      </c>
      <c r="D4" s="4" t="s">
        <v>16</v>
      </c>
      <c r="E4" s="4" t="s">
        <v>354</v>
      </c>
      <c r="F4" s="4" t="s">
        <v>1216</v>
      </c>
      <c r="G4" s="4" t="s">
        <v>785</v>
      </c>
      <c r="H4" s="18">
        <v>34052</v>
      </c>
      <c r="I4" s="53">
        <v>27.36986301369863</v>
      </c>
      <c r="J4" s="5">
        <v>1</v>
      </c>
      <c r="K4" s="5" t="s">
        <v>837</v>
      </c>
    </row>
    <row r="5" spans="1:11">
      <c r="A5" s="7">
        <v>1</v>
      </c>
      <c r="B5" s="10">
        <v>4</v>
      </c>
      <c r="C5" s="10">
        <v>4</v>
      </c>
      <c r="D5" s="4" t="s">
        <v>438</v>
      </c>
      <c r="E5" s="4" t="s">
        <v>188</v>
      </c>
      <c r="F5" s="4" t="s">
        <v>76</v>
      </c>
      <c r="G5" s="4" t="s">
        <v>855</v>
      </c>
      <c r="H5" s="18">
        <v>32964</v>
      </c>
      <c r="I5" s="53">
        <v>30.350684931506848</v>
      </c>
      <c r="J5" s="5">
        <v>1</v>
      </c>
      <c r="K5" s="5" t="s">
        <v>837</v>
      </c>
    </row>
    <row r="6" spans="1:11">
      <c r="A6" s="7">
        <v>1</v>
      </c>
      <c r="B6" s="10">
        <v>5</v>
      </c>
      <c r="C6" s="10">
        <v>5</v>
      </c>
      <c r="D6" s="4" t="s">
        <v>239</v>
      </c>
      <c r="E6" s="4" t="s">
        <v>16</v>
      </c>
      <c r="F6" s="4" t="s">
        <v>913</v>
      </c>
      <c r="G6" s="4" t="s">
        <v>82</v>
      </c>
      <c r="H6" s="18">
        <v>33820</v>
      </c>
      <c r="I6" s="53">
        <v>28.005479452054793</v>
      </c>
      <c r="J6" s="5">
        <v>1</v>
      </c>
      <c r="K6" s="5" t="s">
        <v>837</v>
      </c>
    </row>
    <row r="7" spans="1:11">
      <c r="A7" s="7">
        <v>1</v>
      </c>
      <c r="B7" s="10">
        <v>6</v>
      </c>
      <c r="C7" s="10">
        <v>6</v>
      </c>
      <c r="D7" s="4" t="s">
        <v>13</v>
      </c>
      <c r="E7" s="4" t="s">
        <v>15</v>
      </c>
      <c r="F7" s="4" t="s">
        <v>1261</v>
      </c>
      <c r="G7" s="4" t="s">
        <v>198</v>
      </c>
      <c r="H7" s="18">
        <v>34468</v>
      </c>
      <c r="I7" s="53">
        <v>26.230136986301371</v>
      </c>
      <c r="J7" s="5">
        <v>1</v>
      </c>
      <c r="K7" s="5" t="s">
        <v>837</v>
      </c>
    </row>
    <row r="8" spans="1:11">
      <c r="A8" s="7">
        <v>1</v>
      </c>
      <c r="B8" s="10">
        <v>7</v>
      </c>
      <c r="C8" s="10">
        <v>7</v>
      </c>
      <c r="D8" s="4" t="s">
        <v>563</v>
      </c>
      <c r="E8" s="4" t="s">
        <v>563</v>
      </c>
      <c r="F8" s="4" t="s">
        <v>950</v>
      </c>
      <c r="G8" s="4" t="s">
        <v>550</v>
      </c>
      <c r="H8" s="18">
        <v>34002</v>
      </c>
      <c r="I8" s="53">
        <v>27.506849315068493</v>
      </c>
      <c r="J8" s="5">
        <v>1</v>
      </c>
      <c r="K8" s="5" t="s">
        <v>837</v>
      </c>
    </row>
    <row r="9" spans="1:11">
      <c r="A9" s="7">
        <v>1</v>
      </c>
      <c r="B9" s="10">
        <v>8</v>
      </c>
      <c r="C9" s="10">
        <v>8</v>
      </c>
      <c r="D9" s="4" t="s">
        <v>18</v>
      </c>
      <c r="E9" s="4" t="s">
        <v>563</v>
      </c>
      <c r="F9" s="4" t="s">
        <v>512</v>
      </c>
      <c r="G9" s="4" t="s">
        <v>572</v>
      </c>
      <c r="H9" s="18">
        <v>31554</v>
      </c>
      <c r="I9" s="53">
        <v>34.213698630136989</v>
      </c>
      <c r="J9" s="5">
        <v>4</v>
      </c>
      <c r="K9" s="5" t="s">
        <v>46</v>
      </c>
    </row>
    <row r="10" spans="1:11">
      <c r="A10" s="7">
        <v>1</v>
      </c>
      <c r="B10" s="10">
        <v>9</v>
      </c>
      <c r="C10" s="10">
        <v>9</v>
      </c>
      <c r="D10" s="4" t="s">
        <v>555</v>
      </c>
      <c r="E10" s="4" t="s">
        <v>239</v>
      </c>
      <c r="F10" s="4" t="s">
        <v>193</v>
      </c>
      <c r="G10" s="4" t="s">
        <v>177</v>
      </c>
      <c r="H10" s="18">
        <v>34612</v>
      </c>
      <c r="I10" s="53">
        <v>25.835616438356166</v>
      </c>
      <c r="J10" s="5">
        <v>8</v>
      </c>
      <c r="K10" s="5" t="s">
        <v>838</v>
      </c>
    </row>
    <row r="11" spans="1:11">
      <c r="A11" s="7">
        <v>1</v>
      </c>
      <c r="B11" s="10">
        <v>10</v>
      </c>
      <c r="C11" s="10">
        <v>10</v>
      </c>
      <c r="D11" s="4" t="s">
        <v>164</v>
      </c>
      <c r="E11" s="4" t="s">
        <v>16</v>
      </c>
      <c r="F11" s="4" t="s">
        <v>828</v>
      </c>
      <c r="G11" s="4" t="s">
        <v>324</v>
      </c>
      <c r="H11" s="18">
        <v>32727</v>
      </c>
      <c r="I11" s="53">
        <v>31</v>
      </c>
      <c r="J11" s="5">
        <v>1</v>
      </c>
      <c r="K11" s="5" t="s">
        <v>837</v>
      </c>
    </row>
    <row r="12" spans="1:11">
      <c r="A12" s="7">
        <v>1</v>
      </c>
      <c r="B12" s="10">
        <v>11</v>
      </c>
      <c r="C12" s="10">
        <v>11</v>
      </c>
      <c r="D12" s="4" t="s">
        <v>480</v>
      </c>
      <c r="E12" s="4" t="s">
        <v>614</v>
      </c>
      <c r="F12" s="4" t="s">
        <v>259</v>
      </c>
      <c r="G12" s="4" t="s">
        <v>845</v>
      </c>
      <c r="H12" s="18">
        <v>33086</v>
      </c>
      <c r="I12" s="53">
        <v>30.016438356164382</v>
      </c>
      <c r="J12" s="5">
        <v>3</v>
      </c>
      <c r="K12" s="5" t="s">
        <v>837</v>
      </c>
    </row>
    <row r="13" spans="1:11">
      <c r="A13" s="7">
        <v>1</v>
      </c>
      <c r="B13" s="10">
        <v>12</v>
      </c>
      <c r="C13" s="10">
        <v>12</v>
      </c>
      <c r="D13" s="4" t="s">
        <v>470</v>
      </c>
      <c r="E13" s="86" t="s">
        <v>16</v>
      </c>
      <c r="F13" s="71" t="s">
        <v>1103</v>
      </c>
      <c r="G13" s="72" t="s">
        <v>106</v>
      </c>
      <c r="H13" s="73">
        <v>33282</v>
      </c>
      <c r="I13" s="89">
        <f t="shared" ref="I13:I44" ca="1" si="0">(TODAY()-H13)/365</f>
        <v>34.419178082191777</v>
      </c>
      <c r="J13" s="74">
        <v>3</v>
      </c>
      <c r="K13" s="74" t="s">
        <v>837</v>
      </c>
    </row>
    <row r="14" spans="1:11">
      <c r="A14" s="7">
        <v>1</v>
      </c>
      <c r="B14" s="10">
        <v>13</v>
      </c>
      <c r="C14" s="10">
        <v>13</v>
      </c>
      <c r="D14" s="4" t="s">
        <v>276</v>
      </c>
      <c r="E14" s="86" t="s">
        <v>239</v>
      </c>
      <c r="F14" s="71" t="s">
        <v>938</v>
      </c>
      <c r="G14" s="72" t="s">
        <v>531</v>
      </c>
      <c r="H14" s="73">
        <v>33271</v>
      </c>
      <c r="I14" s="89">
        <f t="shared" ca="1" si="0"/>
        <v>34.449315068493149</v>
      </c>
      <c r="J14" s="74">
        <v>1</v>
      </c>
      <c r="K14" s="74" t="s">
        <v>46</v>
      </c>
    </row>
    <row r="15" spans="1:11">
      <c r="A15" s="7">
        <v>1</v>
      </c>
      <c r="B15" s="10">
        <v>14</v>
      </c>
      <c r="C15" s="10">
        <v>14</v>
      </c>
      <c r="D15" s="4" t="s">
        <v>14</v>
      </c>
      <c r="E15" s="86" t="s">
        <v>686</v>
      </c>
      <c r="F15" s="71" t="s">
        <v>517</v>
      </c>
      <c r="G15" s="72" t="s">
        <v>156</v>
      </c>
      <c r="H15" s="73">
        <v>32650</v>
      </c>
      <c r="I15" s="89">
        <f t="shared" ca="1" si="0"/>
        <v>36.150684931506852</v>
      </c>
      <c r="J15" s="74">
        <v>7</v>
      </c>
      <c r="K15" s="74" t="s">
        <v>46</v>
      </c>
    </row>
    <row r="16" spans="1:11">
      <c r="A16" s="7">
        <v>1</v>
      </c>
      <c r="B16" s="10">
        <v>15</v>
      </c>
      <c r="C16" s="10">
        <v>15</v>
      </c>
      <c r="D16" s="4" t="s">
        <v>614</v>
      </c>
      <c r="E16" s="86" t="s">
        <v>188</v>
      </c>
      <c r="F16" s="71" t="s">
        <v>364</v>
      </c>
      <c r="G16" s="72" t="s">
        <v>220</v>
      </c>
      <c r="H16" s="73">
        <v>33667</v>
      </c>
      <c r="I16" s="89">
        <f t="shared" ca="1" si="0"/>
        <v>33.364383561643834</v>
      </c>
      <c r="J16" s="74">
        <v>9</v>
      </c>
      <c r="K16" s="74" t="s">
        <v>837</v>
      </c>
    </row>
    <row r="17" spans="1:11">
      <c r="A17" s="7">
        <v>1</v>
      </c>
      <c r="B17" s="10">
        <v>16</v>
      </c>
      <c r="C17" s="10">
        <v>16</v>
      </c>
      <c r="D17" s="4" t="s">
        <v>609</v>
      </c>
      <c r="E17" s="86" t="s">
        <v>480</v>
      </c>
      <c r="F17" s="71" t="s">
        <v>933</v>
      </c>
      <c r="G17" s="72" t="s">
        <v>551</v>
      </c>
      <c r="H17" s="73">
        <v>33842</v>
      </c>
      <c r="I17" s="89">
        <f t="shared" ca="1" si="0"/>
        <v>32.884931506849313</v>
      </c>
      <c r="J17" s="74">
        <v>1</v>
      </c>
      <c r="K17" s="74" t="s">
        <v>837</v>
      </c>
    </row>
    <row r="18" spans="1:11">
      <c r="A18" s="7">
        <v>1</v>
      </c>
      <c r="B18" s="10">
        <v>17</v>
      </c>
      <c r="C18" s="10">
        <v>17</v>
      </c>
      <c r="D18" s="4" t="s">
        <v>17</v>
      </c>
      <c r="E18" s="86" t="s">
        <v>686</v>
      </c>
      <c r="F18" s="71" t="s">
        <v>601</v>
      </c>
      <c r="G18" s="72" t="s">
        <v>393</v>
      </c>
      <c r="H18" s="73">
        <v>33447</v>
      </c>
      <c r="I18" s="89">
        <f t="shared" ca="1" si="0"/>
        <v>33.967123287671235</v>
      </c>
      <c r="J18" s="74">
        <v>1</v>
      </c>
      <c r="K18" s="74" t="s">
        <v>46</v>
      </c>
    </row>
    <row r="19" spans="1:11">
      <c r="A19" s="7">
        <v>1</v>
      </c>
      <c r="B19" s="10">
        <v>18</v>
      </c>
      <c r="C19" s="10">
        <v>18</v>
      </c>
      <c r="D19" s="4" t="s">
        <v>345</v>
      </c>
      <c r="E19" s="86" t="s">
        <v>345</v>
      </c>
      <c r="F19" s="71" t="s">
        <v>826</v>
      </c>
      <c r="G19" s="72" t="s">
        <v>56</v>
      </c>
      <c r="H19" s="73">
        <v>33387</v>
      </c>
      <c r="I19" s="89">
        <f t="shared" ca="1" si="0"/>
        <v>34.131506849315066</v>
      </c>
      <c r="J19" s="74">
        <v>1</v>
      </c>
      <c r="K19" s="74" t="s">
        <v>46</v>
      </c>
    </row>
    <row r="20" spans="1:11">
      <c r="A20" s="7">
        <v>1</v>
      </c>
      <c r="B20" s="10">
        <v>19</v>
      </c>
      <c r="C20" s="10">
        <v>19</v>
      </c>
      <c r="D20" s="4" t="s">
        <v>354</v>
      </c>
      <c r="E20" s="86" t="s">
        <v>567</v>
      </c>
      <c r="F20" s="71" t="s">
        <v>100</v>
      </c>
      <c r="G20" s="72" t="s">
        <v>101</v>
      </c>
      <c r="H20" s="73">
        <v>29291</v>
      </c>
      <c r="I20" s="89">
        <f t="shared" ca="1" si="0"/>
        <v>45.353424657534248</v>
      </c>
      <c r="J20" s="74">
        <v>1</v>
      </c>
      <c r="K20" s="74" t="s">
        <v>46</v>
      </c>
    </row>
    <row r="21" spans="1:11">
      <c r="A21" s="11">
        <v>1</v>
      </c>
      <c r="B21" s="12">
        <v>20</v>
      </c>
      <c r="C21" s="12">
        <v>20</v>
      </c>
      <c r="D21" s="13" t="s">
        <v>567</v>
      </c>
      <c r="E21" s="87" t="s">
        <v>17</v>
      </c>
      <c r="F21" s="75" t="s">
        <v>650</v>
      </c>
      <c r="G21" s="76" t="s">
        <v>324</v>
      </c>
      <c r="H21" s="77">
        <v>31824</v>
      </c>
      <c r="I21" s="90">
        <f t="shared" ca="1" si="0"/>
        <v>38.413698630136984</v>
      </c>
      <c r="J21" s="78">
        <v>1</v>
      </c>
      <c r="K21" s="78" t="s">
        <v>46</v>
      </c>
    </row>
    <row r="22" spans="1:11">
      <c r="A22" s="7">
        <v>2</v>
      </c>
      <c r="B22" s="10">
        <v>1</v>
      </c>
      <c r="C22" s="10">
        <v>21</v>
      </c>
      <c r="D22" s="4" t="s">
        <v>29</v>
      </c>
      <c r="E22" s="86" t="s">
        <v>129</v>
      </c>
      <c r="F22" s="71" t="s">
        <v>1234</v>
      </c>
      <c r="G22" s="72" t="s">
        <v>1235</v>
      </c>
      <c r="H22" s="73">
        <v>35563</v>
      </c>
      <c r="I22" s="89">
        <f t="shared" ca="1" si="0"/>
        <v>28.169863013698631</v>
      </c>
      <c r="J22" s="74">
        <v>6</v>
      </c>
      <c r="K22" s="74" t="s">
        <v>837</v>
      </c>
    </row>
    <row r="23" spans="1:11">
      <c r="A23" s="7">
        <v>2</v>
      </c>
      <c r="B23" s="10">
        <v>2</v>
      </c>
      <c r="C23" s="10">
        <v>22</v>
      </c>
      <c r="D23" s="4" t="s">
        <v>129</v>
      </c>
      <c r="E23" s="86" t="s">
        <v>14</v>
      </c>
      <c r="F23" s="71" t="s">
        <v>1043</v>
      </c>
      <c r="G23" s="72" t="s">
        <v>220</v>
      </c>
      <c r="H23" s="73">
        <v>34710</v>
      </c>
      <c r="I23" s="89">
        <f t="shared" ca="1" si="0"/>
        <v>30.506849315068493</v>
      </c>
      <c r="J23" s="74">
        <v>5</v>
      </c>
      <c r="K23" s="74" t="s">
        <v>837</v>
      </c>
    </row>
    <row r="24" spans="1:11">
      <c r="A24" s="7">
        <v>2</v>
      </c>
      <c r="B24" s="10">
        <v>3</v>
      </c>
      <c r="C24" s="10">
        <v>23</v>
      </c>
      <c r="D24" s="4" t="s">
        <v>16</v>
      </c>
      <c r="E24" s="86" t="s">
        <v>598</v>
      </c>
      <c r="F24" s="71" t="s">
        <v>159</v>
      </c>
      <c r="G24" s="72" t="s">
        <v>248</v>
      </c>
      <c r="H24" s="73">
        <v>33331</v>
      </c>
      <c r="I24" s="89">
        <f t="shared" ca="1" si="0"/>
        <v>34.284931506849318</v>
      </c>
      <c r="J24" s="74">
        <v>2</v>
      </c>
      <c r="K24" s="74" t="s">
        <v>837</v>
      </c>
    </row>
    <row r="25" spans="1:11">
      <c r="A25" s="7">
        <v>2</v>
      </c>
      <c r="B25" s="10">
        <v>4</v>
      </c>
      <c r="C25" s="10">
        <v>24</v>
      </c>
      <c r="D25" s="4" t="s">
        <v>438</v>
      </c>
      <c r="E25" s="86" t="s">
        <v>15</v>
      </c>
      <c r="F25" s="71" t="s">
        <v>288</v>
      </c>
      <c r="G25" s="72" t="s">
        <v>545</v>
      </c>
      <c r="H25" s="73">
        <v>33114</v>
      </c>
      <c r="I25" s="89">
        <f t="shared" ca="1" si="0"/>
        <v>34.87945205479452</v>
      </c>
      <c r="J25" s="74">
        <v>7</v>
      </c>
      <c r="K25" s="74" t="s">
        <v>837</v>
      </c>
    </row>
    <row r="26" spans="1:11">
      <c r="A26" s="7">
        <v>2</v>
      </c>
      <c r="B26" s="10">
        <v>5</v>
      </c>
      <c r="C26" s="10">
        <v>25</v>
      </c>
      <c r="D26" s="4" t="s">
        <v>239</v>
      </c>
      <c r="E26" s="86" t="s">
        <v>246</v>
      </c>
      <c r="F26" s="71" t="s">
        <v>419</v>
      </c>
      <c r="G26" s="72" t="s">
        <v>198</v>
      </c>
      <c r="H26" s="73">
        <v>33764</v>
      </c>
      <c r="I26" s="89">
        <f t="shared" ca="1" si="0"/>
        <v>33.098630136986301</v>
      </c>
      <c r="J26" s="74">
        <v>2</v>
      </c>
      <c r="K26" s="74" t="s">
        <v>46</v>
      </c>
    </row>
    <row r="27" spans="1:11">
      <c r="A27" s="7">
        <v>2</v>
      </c>
      <c r="B27" s="10">
        <v>6</v>
      </c>
      <c r="C27" s="10">
        <v>26</v>
      </c>
      <c r="D27" s="4" t="s">
        <v>13</v>
      </c>
      <c r="E27" s="86" t="s">
        <v>16</v>
      </c>
      <c r="F27" s="71" t="s">
        <v>139</v>
      </c>
      <c r="G27" s="72" t="s">
        <v>613</v>
      </c>
      <c r="H27" s="73">
        <v>31373</v>
      </c>
      <c r="I27" s="89">
        <f t="shared" ca="1" si="0"/>
        <v>39.649315068493152</v>
      </c>
      <c r="J27" s="74">
        <v>1</v>
      </c>
      <c r="K27" s="74" t="s">
        <v>837</v>
      </c>
    </row>
    <row r="28" spans="1:11">
      <c r="A28" s="7">
        <v>2</v>
      </c>
      <c r="B28" s="10">
        <v>7</v>
      </c>
      <c r="C28" s="10">
        <v>27</v>
      </c>
      <c r="D28" s="4" t="s">
        <v>563</v>
      </c>
      <c r="E28" s="86" t="s">
        <v>609</v>
      </c>
      <c r="F28" s="71" t="s">
        <v>769</v>
      </c>
      <c r="G28" s="72" t="s">
        <v>105</v>
      </c>
      <c r="H28" s="73">
        <v>32663</v>
      </c>
      <c r="I28" s="89">
        <f t="shared" ca="1" si="0"/>
        <v>36.115068493150687</v>
      </c>
      <c r="J28" s="74">
        <v>8</v>
      </c>
      <c r="K28" s="74" t="s">
        <v>837</v>
      </c>
    </row>
    <row r="29" spans="1:11">
      <c r="A29" s="7">
        <v>2</v>
      </c>
      <c r="B29" s="10">
        <v>8</v>
      </c>
      <c r="C29" s="10">
        <v>28</v>
      </c>
      <c r="D29" s="4" t="s">
        <v>18</v>
      </c>
      <c r="E29" s="86" t="s">
        <v>18</v>
      </c>
      <c r="F29" s="71" t="s">
        <v>667</v>
      </c>
      <c r="G29" s="72" t="s">
        <v>155</v>
      </c>
      <c r="H29" s="73">
        <v>33179</v>
      </c>
      <c r="I29" s="89">
        <f t="shared" ca="1" si="0"/>
        <v>34.701369863013696</v>
      </c>
      <c r="J29" s="74">
        <v>7</v>
      </c>
      <c r="K29" s="74" t="s">
        <v>46</v>
      </c>
    </row>
    <row r="30" spans="1:11">
      <c r="A30" s="7">
        <v>2</v>
      </c>
      <c r="B30" s="10">
        <v>9</v>
      </c>
      <c r="C30" s="10">
        <v>29</v>
      </c>
      <c r="D30" s="4" t="s">
        <v>555</v>
      </c>
      <c r="E30" s="86" t="s">
        <v>45</v>
      </c>
      <c r="F30" s="71" t="s">
        <v>1276</v>
      </c>
      <c r="G30" s="72" t="s">
        <v>1092</v>
      </c>
      <c r="H30" s="73">
        <v>33663</v>
      </c>
      <c r="I30" s="89">
        <f t="shared" ca="1" si="0"/>
        <v>33.375342465753427</v>
      </c>
      <c r="J30" s="74">
        <v>1</v>
      </c>
      <c r="K30" s="74" t="s">
        <v>837</v>
      </c>
    </row>
    <row r="31" spans="1:11">
      <c r="A31" s="7">
        <v>2</v>
      </c>
      <c r="B31" s="10">
        <v>10</v>
      </c>
      <c r="C31" s="10">
        <v>30</v>
      </c>
      <c r="D31" s="4" t="s">
        <v>164</v>
      </c>
      <c r="E31" s="86" t="s">
        <v>609</v>
      </c>
      <c r="F31" s="71" t="s">
        <v>895</v>
      </c>
      <c r="G31" s="72" t="s">
        <v>596</v>
      </c>
      <c r="H31" s="73">
        <v>34922</v>
      </c>
      <c r="I31" s="89">
        <f t="shared" ca="1" si="0"/>
        <v>29.926027397260274</v>
      </c>
      <c r="J31" s="74">
        <v>3</v>
      </c>
      <c r="K31" s="74" t="s">
        <v>837</v>
      </c>
    </row>
    <row r="32" spans="1:11">
      <c r="A32" s="7">
        <v>2</v>
      </c>
      <c r="B32" s="10">
        <v>11</v>
      </c>
      <c r="C32" s="10">
        <v>31</v>
      </c>
      <c r="D32" s="4" t="s">
        <v>480</v>
      </c>
      <c r="E32" s="86" t="s">
        <v>47</v>
      </c>
      <c r="F32" s="71" t="s">
        <v>329</v>
      </c>
      <c r="G32" s="72" t="s">
        <v>277</v>
      </c>
      <c r="H32" s="73">
        <v>30722</v>
      </c>
      <c r="I32" s="89">
        <f t="shared" ca="1" si="0"/>
        <v>41.43287671232877</v>
      </c>
      <c r="J32" s="74">
        <v>7</v>
      </c>
      <c r="K32" s="74" t="s">
        <v>46</v>
      </c>
    </row>
    <row r="33" spans="1:11">
      <c r="A33" s="7">
        <v>2</v>
      </c>
      <c r="B33" s="10">
        <v>12</v>
      </c>
      <c r="C33" s="10">
        <v>32</v>
      </c>
      <c r="D33" s="4" t="s">
        <v>470</v>
      </c>
      <c r="E33" s="86" t="s">
        <v>213</v>
      </c>
      <c r="F33" s="71" t="s">
        <v>1110</v>
      </c>
      <c r="G33" s="72" t="s">
        <v>539</v>
      </c>
      <c r="H33" s="73">
        <v>34238</v>
      </c>
      <c r="I33" s="89">
        <f t="shared" ca="1" si="0"/>
        <v>31.8</v>
      </c>
      <c r="J33" s="74">
        <v>9</v>
      </c>
      <c r="K33" s="74" t="s">
        <v>837</v>
      </c>
    </row>
    <row r="34" spans="1:11">
      <c r="A34" s="7">
        <v>2</v>
      </c>
      <c r="B34" s="10">
        <v>13</v>
      </c>
      <c r="C34" s="10">
        <v>33</v>
      </c>
      <c r="D34" s="4" t="s">
        <v>276</v>
      </c>
      <c r="E34" s="86" t="s">
        <v>16</v>
      </c>
      <c r="F34" s="71" t="s">
        <v>114</v>
      </c>
      <c r="G34" s="72" t="s">
        <v>559</v>
      </c>
      <c r="H34" s="73">
        <v>33382</v>
      </c>
      <c r="I34" s="89">
        <f t="shared" ca="1" si="0"/>
        <v>34.145205479452052</v>
      </c>
      <c r="J34" s="74">
        <v>1</v>
      </c>
      <c r="K34" s="74" t="s">
        <v>837</v>
      </c>
    </row>
    <row r="35" spans="1:11">
      <c r="A35" s="7">
        <v>2</v>
      </c>
      <c r="B35" s="10">
        <v>14</v>
      </c>
      <c r="C35" s="10">
        <v>34</v>
      </c>
      <c r="D35" s="4" t="s">
        <v>14</v>
      </c>
      <c r="E35" s="86" t="s">
        <v>29</v>
      </c>
      <c r="F35" s="71" t="s">
        <v>1072</v>
      </c>
      <c r="G35" s="72" t="s">
        <v>572</v>
      </c>
      <c r="H35" s="73">
        <v>31726</v>
      </c>
      <c r="I35" s="89">
        <f t="shared" ca="1" si="0"/>
        <v>38.682191780821917</v>
      </c>
      <c r="J35" s="74">
        <v>3</v>
      </c>
      <c r="K35" s="74" t="s">
        <v>46</v>
      </c>
    </row>
    <row r="36" spans="1:11">
      <c r="A36" s="7">
        <v>2</v>
      </c>
      <c r="B36" s="10">
        <v>15</v>
      </c>
      <c r="C36" s="10">
        <v>35</v>
      </c>
      <c r="D36" s="4" t="s">
        <v>614</v>
      </c>
      <c r="E36" s="86" t="s">
        <v>45</v>
      </c>
      <c r="F36" s="71" t="s">
        <v>608</v>
      </c>
      <c r="G36" s="72" t="s">
        <v>277</v>
      </c>
      <c r="H36" s="73">
        <v>34221</v>
      </c>
      <c r="I36" s="89">
        <f t="shared" ca="1" si="0"/>
        <v>31.846575342465755</v>
      </c>
      <c r="J36" s="74">
        <v>1</v>
      </c>
      <c r="K36" s="74" t="s">
        <v>46</v>
      </c>
    </row>
    <row r="37" spans="1:11">
      <c r="A37" s="7">
        <v>2</v>
      </c>
      <c r="B37" s="10">
        <v>16</v>
      </c>
      <c r="C37" s="10">
        <v>36</v>
      </c>
      <c r="D37" s="4" t="s">
        <v>609</v>
      </c>
      <c r="E37" s="86" t="s">
        <v>18</v>
      </c>
      <c r="F37" s="71" t="s">
        <v>378</v>
      </c>
      <c r="G37" s="72" t="s">
        <v>409</v>
      </c>
      <c r="H37" s="73">
        <v>33923</v>
      </c>
      <c r="I37" s="89">
        <f t="shared" ca="1" si="0"/>
        <v>32.663013698630138</v>
      </c>
      <c r="J37" s="74">
        <v>1</v>
      </c>
      <c r="K37" s="74" t="s">
        <v>837</v>
      </c>
    </row>
    <row r="38" spans="1:11">
      <c r="A38" s="7">
        <v>2</v>
      </c>
      <c r="B38" s="10">
        <v>17</v>
      </c>
      <c r="C38" s="10">
        <v>37</v>
      </c>
      <c r="D38" s="4" t="s">
        <v>17</v>
      </c>
      <c r="E38" s="86" t="s">
        <v>563</v>
      </c>
      <c r="F38" s="71" t="s">
        <v>123</v>
      </c>
      <c r="G38" s="72" t="s">
        <v>549</v>
      </c>
      <c r="H38" s="73">
        <v>30637</v>
      </c>
      <c r="I38" s="89">
        <f t="shared" ca="1" si="0"/>
        <v>41.665753424657531</v>
      </c>
      <c r="J38" s="74">
        <v>7</v>
      </c>
      <c r="K38" s="74" t="s">
        <v>837</v>
      </c>
    </row>
    <row r="39" spans="1:11">
      <c r="A39" s="7">
        <v>2</v>
      </c>
      <c r="B39" s="10">
        <v>18</v>
      </c>
      <c r="C39" s="10">
        <v>38</v>
      </c>
      <c r="D39" s="4" t="s">
        <v>345</v>
      </c>
      <c r="E39" s="86" t="s">
        <v>188</v>
      </c>
      <c r="F39" s="71" t="s">
        <v>1371</v>
      </c>
      <c r="G39" s="72" t="s">
        <v>554</v>
      </c>
      <c r="H39" s="73">
        <v>30569</v>
      </c>
      <c r="I39" s="91">
        <f t="shared" ca="1" si="0"/>
        <v>41.852054794520548</v>
      </c>
      <c r="J39" s="74">
        <v>3</v>
      </c>
      <c r="K39" s="74" t="s">
        <v>46</v>
      </c>
    </row>
    <row r="40" spans="1:11">
      <c r="A40" s="7">
        <v>2</v>
      </c>
      <c r="B40" s="10">
        <v>19</v>
      </c>
      <c r="C40" s="10">
        <v>39</v>
      </c>
      <c r="D40" s="4" t="s">
        <v>354</v>
      </c>
      <c r="E40" s="86" t="s">
        <v>480</v>
      </c>
      <c r="F40" s="71" t="s">
        <v>445</v>
      </c>
      <c r="G40" s="72" t="s">
        <v>325</v>
      </c>
      <c r="H40" s="73">
        <v>33456</v>
      </c>
      <c r="I40" s="89">
        <f t="shared" ca="1" si="0"/>
        <v>33.942465753424656</v>
      </c>
      <c r="J40" s="74">
        <v>4</v>
      </c>
      <c r="K40" s="74" t="s">
        <v>837</v>
      </c>
    </row>
    <row r="41" spans="1:11">
      <c r="A41" s="11">
        <v>2</v>
      </c>
      <c r="B41" s="12">
        <v>20</v>
      </c>
      <c r="C41" s="12">
        <v>40</v>
      </c>
      <c r="D41" s="13" t="s">
        <v>567</v>
      </c>
      <c r="E41" s="87" t="s">
        <v>598</v>
      </c>
      <c r="F41" s="75" t="s">
        <v>889</v>
      </c>
      <c r="G41" s="76" t="s">
        <v>595</v>
      </c>
      <c r="H41" s="77">
        <v>32870</v>
      </c>
      <c r="I41" s="90">
        <f t="shared" ca="1" si="0"/>
        <v>35.547945205479451</v>
      </c>
      <c r="J41" s="78">
        <v>3</v>
      </c>
      <c r="K41" s="78" t="s">
        <v>837</v>
      </c>
    </row>
    <row r="42" spans="1:11">
      <c r="A42" s="7">
        <v>3</v>
      </c>
      <c r="B42" s="10">
        <v>1</v>
      </c>
      <c r="C42" s="10">
        <v>41</v>
      </c>
      <c r="D42" s="4" t="s">
        <v>567</v>
      </c>
      <c r="E42" s="86" t="s">
        <v>438</v>
      </c>
      <c r="F42" s="71" t="s">
        <v>871</v>
      </c>
      <c r="G42" s="72" t="s">
        <v>872</v>
      </c>
      <c r="H42" s="73">
        <v>34075</v>
      </c>
      <c r="I42" s="89">
        <f t="shared" ca="1" si="0"/>
        <v>32.246575342465754</v>
      </c>
      <c r="J42" s="74">
        <v>1</v>
      </c>
      <c r="K42" s="74" t="s">
        <v>837</v>
      </c>
    </row>
    <row r="43" spans="1:11">
      <c r="A43" s="7">
        <v>3</v>
      </c>
      <c r="B43" s="10">
        <v>2</v>
      </c>
      <c r="C43" s="10">
        <v>42</v>
      </c>
      <c r="D43" s="4" t="s">
        <v>354</v>
      </c>
      <c r="E43" s="86" t="s">
        <v>567</v>
      </c>
      <c r="F43" s="71" t="s">
        <v>566</v>
      </c>
      <c r="G43" s="72" t="s">
        <v>211</v>
      </c>
      <c r="H43" s="73">
        <v>29403</v>
      </c>
      <c r="I43" s="89">
        <f t="shared" ca="1" si="0"/>
        <v>45.046575342465751</v>
      </c>
      <c r="J43" s="74">
        <v>9</v>
      </c>
      <c r="K43" s="74" t="s">
        <v>837</v>
      </c>
    </row>
    <row r="44" spans="1:11">
      <c r="A44" s="7">
        <v>3</v>
      </c>
      <c r="B44" s="10">
        <v>3</v>
      </c>
      <c r="C44" s="10">
        <v>43</v>
      </c>
      <c r="D44" s="4" t="s">
        <v>345</v>
      </c>
      <c r="E44" s="86" t="s">
        <v>563</v>
      </c>
      <c r="F44" s="71" t="s">
        <v>423</v>
      </c>
      <c r="G44" s="72" t="s">
        <v>183</v>
      </c>
      <c r="H44" s="73">
        <v>34550</v>
      </c>
      <c r="I44" s="89">
        <f t="shared" ca="1" si="0"/>
        <v>30.945205479452056</v>
      </c>
      <c r="J44" s="74">
        <v>6</v>
      </c>
      <c r="K44" s="74" t="s">
        <v>837</v>
      </c>
    </row>
    <row r="45" spans="1:11">
      <c r="A45" s="7">
        <v>3</v>
      </c>
      <c r="B45" s="10">
        <v>4</v>
      </c>
      <c r="C45" s="10">
        <v>44</v>
      </c>
      <c r="D45" s="4" t="s">
        <v>17</v>
      </c>
      <c r="E45" s="86" t="s">
        <v>300</v>
      </c>
      <c r="F45" s="71" t="s">
        <v>588</v>
      </c>
      <c r="G45" s="72" t="s">
        <v>1094</v>
      </c>
      <c r="H45" s="73">
        <v>34352</v>
      </c>
      <c r="I45" s="89">
        <f t="shared" ref="I45:I76" ca="1" si="1">(TODAY()-H45)/365</f>
        <v>31.487671232876714</v>
      </c>
      <c r="J45" s="74">
        <v>1</v>
      </c>
      <c r="K45" s="74" t="s">
        <v>837</v>
      </c>
    </row>
    <row r="46" spans="1:11">
      <c r="A46" s="7">
        <v>3</v>
      </c>
      <c r="B46" s="10">
        <v>5</v>
      </c>
      <c r="C46" s="10">
        <v>45</v>
      </c>
      <c r="D46" s="4" t="s">
        <v>609</v>
      </c>
      <c r="E46" s="86" t="s">
        <v>470</v>
      </c>
      <c r="F46" s="71" t="s">
        <v>1095</v>
      </c>
      <c r="G46" s="72" t="s">
        <v>72</v>
      </c>
      <c r="H46" s="73">
        <v>33015</v>
      </c>
      <c r="I46" s="89">
        <f t="shared" ca="1" si="1"/>
        <v>35.150684931506852</v>
      </c>
      <c r="J46" s="74">
        <v>1</v>
      </c>
      <c r="K46" s="74" t="s">
        <v>837</v>
      </c>
    </row>
    <row r="47" spans="1:11">
      <c r="A47" s="7">
        <v>3</v>
      </c>
      <c r="B47" s="10">
        <v>6</v>
      </c>
      <c r="C47" s="10">
        <v>46</v>
      </c>
      <c r="D47" s="4" t="s">
        <v>614</v>
      </c>
      <c r="E47" s="86" t="s">
        <v>129</v>
      </c>
      <c r="F47" s="71" t="s">
        <v>1217</v>
      </c>
      <c r="G47" s="72" t="s">
        <v>209</v>
      </c>
      <c r="H47" s="73">
        <v>33067</v>
      </c>
      <c r="I47" s="89">
        <f t="shared" ca="1" si="1"/>
        <v>35.008219178082193</v>
      </c>
      <c r="J47" s="74">
        <v>1</v>
      </c>
      <c r="K47" s="74" t="s">
        <v>837</v>
      </c>
    </row>
    <row r="48" spans="1:11">
      <c r="A48" s="7">
        <v>3</v>
      </c>
      <c r="B48" s="10">
        <v>7</v>
      </c>
      <c r="C48" s="10">
        <v>47</v>
      </c>
      <c r="D48" s="4" t="s">
        <v>14</v>
      </c>
      <c r="E48" s="86" t="s">
        <v>609</v>
      </c>
      <c r="F48" s="71" t="s">
        <v>649</v>
      </c>
      <c r="G48" s="72" t="s">
        <v>201</v>
      </c>
      <c r="H48" s="73">
        <v>32917</v>
      </c>
      <c r="I48" s="89">
        <f t="shared" ca="1" si="1"/>
        <v>35.419178082191777</v>
      </c>
      <c r="J48" s="74">
        <v>1</v>
      </c>
      <c r="K48" s="74" t="s">
        <v>837</v>
      </c>
    </row>
    <row r="49" spans="1:11">
      <c r="A49" s="7">
        <v>3</v>
      </c>
      <c r="B49" s="10">
        <v>8</v>
      </c>
      <c r="C49" s="10">
        <v>48</v>
      </c>
      <c r="D49" s="4" t="s">
        <v>276</v>
      </c>
      <c r="E49" s="86" t="s">
        <v>129</v>
      </c>
      <c r="F49" s="71" t="s">
        <v>730</v>
      </c>
      <c r="G49" s="72" t="s">
        <v>565</v>
      </c>
      <c r="H49" s="73">
        <v>32532</v>
      </c>
      <c r="I49" s="89">
        <f t="shared" ca="1" si="1"/>
        <v>36.473972602739728</v>
      </c>
      <c r="J49" s="74">
        <v>1</v>
      </c>
      <c r="K49" s="74" t="s">
        <v>46</v>
      </c>
    </row>
    <row r="50" spans="1:11">
      <c r="A50" s="7">
        <v>3</v>
      </c>
      <c r="B50" s="10">
        <v>9</v>
      </c>
      <c r="C50" s="10">
        <v>49</v>
      </c>
      <c r="D50" s="4" t="s">
        <v>470</v>
      </c>
      <c r="E50" s="86" t="s">
        <v>213</v>
      </c>
      <c r="F50" s="71" t="s">
        <v>1030</v>
      </c>
      <c r="G50" s="72" t="s">
        <v>613</v>
      </c>
      <c r="H50" s="73">
        <v>33514</v>
      </c>
      <c r="I50" s="89">
        <f t="shared" ca="1" si="1"/>
        <v>33.783561643835618</v>
      </c>
      <c r="J50" s="74">
        <v>1</v>
      </c>
      <c r="K50" s="74" t="s">
        <v>837</v>
      </c>
    </row>
    <row r="51" spans="1:11">
      <c r="A51" s="7">
        <v>3</v>
      </c>
      <c r="B51" s="10">
        <v>10</v>
      </c>
      <c r="C51" s="10">
        <v>50</v>
      </c>
      <c r="D51" s="4" t="s">
        <v>480</v>
      </c>
      <c r="E51" s="86" t="s">
        <v>598</v>
      </c>
      <c r="F51" s="71" t="s">
        <v>601</v>
      </c>
      <c r="G51" s="72" t="s">
        <v>927</v>
      </c>
      <c r="H51" s="73">
        <v>34095</v>
      </c>
      <c r="I51" s="89">
        <f t="shared" ca="1" si="1"/>
        <v>32.19178082191781</v>
      </c>
      <c r="J51" s="74">
        <v>8</v>
      </c>
      <c r="K51" s="74" t="s">
        <v>46</v>
      </c>
    </row>
    <row r="52" spans="1:11">
      <c r="A52" s="7">
        <v>3</v>
      </c>
      <c r="B52" s="10">
        <v>11</v>
      </c>
      <c r="C52" s="10">
        <v>51</v>
      </c>
      <c r="D52" s="4" t="s">
        <v>164</v>
      </c>
      <c r="E52" s="86" t="s">
        <v>470</v>
      </c>
      <c r="F52" s="71" t="s">
        <v>268</v>
      </c>
      <c r="G52" s="72" t="s">
        <v>961</v>
      </c>
      <c r="H52" s="73">
        <v>34242</v>
      </c>
      <c r="I52" s="89">
        <f t="shared" ca="1" si="1"/>
        <v>31.789041095890411</v>
      </c>
      <c r="J52" s="74">
        <v>1</v>
      </c>
      <c r="K52" s="74" t="s">
        <v>837</v>
      </c>
    </row>
    <row r="53" spans="1:11">
      <c r="A53" s="7">
        <v>3</v>
      </c>
      <c r="B53" s="10">
        <v>12</v>
      </c>
      <c r="C53" s="10">
        <v>52</v>
      </c>
      <c r="D53" s="4" t="s">
        <v>555</v>
      </c>
      <c r="E53" s="86" t="s">
        <v>129</v>
      </c>
      <c r="F53" s="71" t="s">
        <v>1062</v>
      </c>
      <c r="G53" s="72" t="s">
        <v>1063</v>
      </c>
      <c r="H53" s="73">
        <v>33917</v>
      </c>
      <c r="I53" s="89">
        <f t="shared" ca="1" si="1"/>
        <v>32.679452054794524</v>
      </c>
      <c r="J53" s="74">
        <v>1</v>
      </c>
      <c r="K53" s="74" t="s">
        <v>837</v>
      </c>
    </row>
    <row r="54" spans="1:11">
      <c r="A54" s="7">
        <v>3</v>
      </c>
      <c r="B54" s="10">
        <v>13</v>
      </c>
      <c r="C54" s="10">
        <v>53</v>
      </c>
      <c r="D54" s="4" t="s">
        <v>18</v>
      </c>
      <c r="E54" s="86" t="s">
        <v>13</v>
      </c>
      <c r="F54" s="71" t="s">
        <v>425</v>
      </c>
      <c r="G54" s="72" t="s">
        <v>426</v>
      </c>
      <c r="H54" s="73">
        <v>32949</v>
      </c>
      <c r="I54" s="89">
        <f t="shared" ca="1" si="1"/>
        <v>35.331506849315069</v>
      </c>
      <c r="J54" s="74">
        <v>6</v>
      </c>
      <c r="K54" s="74" t="s">
        <v>837</v>
      </c>
    </row>
    <row r="55" spans="1:11">
      <c r="A55" s="7">
        <v>3</v>
      </c>
      <c r="B55" s="10">
        <v>14</v>
      </c>
      <c r="C55" s="10">
        <v>54</v>
      </c>
      <c r="D55" s="4" t="s">
        <v>563</v>
      </c>
      <c r="E55" s="86" t="s">
        <v>563</v>
      </c>
      <c r="F55" s="71" t="s">
        <v>981</v>
      </c>
      <c r="G55" s="72" t="s">
        <v>607</v>
      </c>
      <c r="H55" s="73">
        <v>33741</v>
      </c>
      <c r="I55" s="89">
        <f t="shared" ca="1" si="1"/>
        <v>33.161643835616438</v>
      </c>
      <c r="J55" s="74">
        <v>7</v>
      </c>
      <c r="K55" s="74" t="s">
        <v>46</v>
      </c>
    </row>
    <row r="56" spans="1:11">
      <c r="A56" s="7">
        <v>3</v>
      </c>
      <c r="B56" s="10">
        <v>15</v>
      </c>
      <c r="C56" s="10">
        <v>55</v>
      </c>
      <c r="D56" s="4" t="s">
        <v>13</v>
      </c>
      <c r="E56" s="86" t="s">
        <v>276</v>
      </c>
      <c r="F56" s="71" t="s">
        <v>1209</v>
      </c>
      <c r="G56" s="72" t="s">
        <v>197</v>
      </c>
      <c r="H56" s="73">
        <v>33619</v>
      </c>
      <c r="I56" s="89">
        <f t="shared" ca="1" si="1"/>
        <v>33.495890410958907</v>
      </c>
      <c r="J56" s="74">
        <v>1</v>
      </c>
      <c r="K56" s="74" t="s">
        <v>837</v>
      </c>
    </row>
    <row r="57" spans="1:11">
      <c r="A57" s="7">
        <v>3</v>
      </c>
      <c r="B57" s="10">
        <v>16</v>
      </c>
      <c r="C57" s="10">
        <v>56</v>
      </c>
      <c r="D57" s="4" t="s">
        <v>239</v>
      </c>
      <c r="E57" s="86" t="s">
        <v>14</v>
      </c>
      <c r="F57" s="71" t="s">
        <v>450</v>
      </c>
      <c r="G57" s="72" t="s">
        <v>451</v>
      </c>
      <c r="H57" s="73">
        <v>32381</v>
      </c>
      <c r="I57" s="89">
        <f t="shared" ca="1" si="1"/>
        <v>36.887671232876713</v>
      </c>
      <c r="J57" s="74">
        <v>6</v>
      </c>
      <c r="K57" s="74" t="s">
        <v>837</v>
      </c>
    </row>
    <row r="58" spans="1:11">
      <c r="A58" s="7">
        <v>3</v>
      </c>
      <c r="B58" s="10">
        <v>17</v>
      </c>
      <c r="C58" s="10">
        <v>57</v>
      </c>
      <c r="D58" s="4" t="s">
        <v>438</v>
      </c>
      <c r="E58" s="86" t="s">
        <v>18</v>
      </c>
      <c r="F58" s="71" t="s">
        <v>119</v>
      </c>
      <c r="G58" s="72" t="s">
        <v>285</v>
      </c>
      <c r="H58" s="73">
        <v>32929</v>
      </c>
      <c r="I58" s="89">
        <f t="shared" ca="1" si="1"/>
        <v>35.386301369863013</v>
      </c>
      <c r="J58" s="74">
        <v>1</v>
      </c>
      <c r="K58" s="74" t="s">
        <v>837</v>
      </c>
    </row>
    <row r="59" spans="1:11">
      <c r="A59" s="7">
        <v>3</v>
      </c>
      <c r="B59" s="10">
        <v>18</v>
      </c>
      <c r="C59" s="10">
        <v>58</v>
      </c>
      <c r="D59" s="4" t="s">
        <v>16</v>
      </c>
      <c r="E59" s="86" t="s">
        <v>45</v>
      </c>
      <c r="F59" s="71" t="s">
        <v>1303</v>
      </c>
      <c r="G59" s="72" t="s">
        <v>105</v>
      </c>
      <c r="H59" s="73">
        <v>34417</v>
      </c>
      <c r="I59" s="89">
        <f t="shared" ca="1" si="1"/>
        <v>31.30958904109589</v>
      </c>
      <c r="J59" s="74">
        <v>1</v>
      </c>
      <c r="K59" s="74" t="s">
        <v>837</v>
      </c>
    </row>
    <row r="60" spans="1:11">
      <c r="A60" s="7">
        <v>3</v>
      </c>
      <c r="B60" s="10">
        <v>19</v>
      </c>
      <c r="C60" s="10">
        <v>59</v>
      </c>
      <c r="D60" s="4" t="s">
        <v>129</v>
      </c>
      <c r="E60" s="86" t="s">
        <v>470</v>
      </c>
      <c r="F60" s="71" t="s">
        <v>370</v>
      </c>
      <c r="G60" s="72" t="s">
        <v>5</v>
      </c>
      <c r="H60" s="73">
        <v>34760</v>
      </c>
      <c r="I60" s="89">
        <f t="shared" ca="1" si="1"/>
        <v>30.36986301369863</v>
      </c>
      <c r="J60" s="74">
        <v>2</v>
      </c>
      <c r="K60" s="74" t="s">
        <v>46</v>
      </c>
    </row>
    <row r="61" spans="1:11">
      <c r="A61" s="11">
        <v>3</v>
      </c>
      <c r="B61" s="12">
        <v>20</v>
      </c>
      <c r="C61" s="12">
        <v>60</v>
      </c>
      <c r="D61" s="13" t="s">
        <v>29</v>
      </c>
      <c r="E61" s="86" t="s">
        <v>438</v>
      </c>
      <c r="F61" s="71" t="s">
        <v>1015</v>
      </c>
      <c r="G61" s="72" t="s">
        <v>576</v>
      </c>
      <c r="H61" s="73">
        <v>32864</v>
      </c>
      <c r="I61" s="89">
        <f t="shared" ca="1" si="1"/>
        <v>35.564383561643837</v>
      </c>
      <c r="J61" s="74">
        <v>2</v>
      </c>
      <c r="K61" s="74" t="s">
        <v>837</v>
      </c>
    </row>
    <row r="62" spans="1:11">
      <c r="A62" s="11" t="s">
        <v>1547</v>
      </c>
      <c r="B62" s="12">
        <v>1</v>
      </c>
      <c r="C62" s="12">
        <v>61</v>
      </c>
      <c r="D62" s="13" t="s">
        <v>29</v>
      </c>
      <c r="E62" s="88" t="s">
        <v>239</v>
      </c>
      <c r="F62" s="79" t="s">
        <v>346</v>
      </c>
      <c r="G62" s="80" t="s">
        <v>536</v>
      </c>
      <c r="H62" s="81">
        <v>34716</v>
      </c>
      <c r="I62" s="92">
        <f t="shared" ca="1" si="1"/>
        <v>30.490410958904111</v>
      </c>
      <c r="J62" s="82">
        <v>1</v>
      </c>
      <c r="K62" s="82" t="s">
        <v>837</v>
      </c>
    </row>
    <row r="63" spans="1:11">
      <c r="A63" s="7">
        <v>4</v>
      </c>
      <c r="B63" s="10">
        <v>1</v>
      </c>
      <c r="C63" s="10">
        <v>62</v>
      </c>
      <c r="D63" s="4" t="s">
        <v>29</v>
      </c>
      <c r="E63" s="86" t="s">
        <v>609</v>
      </c>
      <c r="F63" s="71" t="s">
        <v>759</v>
      </c>
      <c r="G63" s="72" t="s">
        <v>565</v>
      </c>
      <c r="H63" s="73">
        <v>34454</v>
      </c>
      <c r="I63" s="89">
        <f t="shared" ca="1" si="1"/>
        <v>31.208219178082192</v>
      </c>
      <c r="J63" s="74">
        <v>4</v>
      </c>
      <c r="K63" s="74" t="s">
        <v>837</v>
      </c>
    </row>
    <row r="64" spans="1:11">
      <c r="A64" s="7">
        <v>4</v>
      </c>
      <c r="B64" s="10">
        <v>2</v>
      </c>
      <c r="C64" s="10">
        <v>63</v>
      </c>
      <c r="D64" s="4" t="s">
        <v>129</v>
      </c>
      <c r="E64" s="86" t="s">
        <v>438</v>
      </c>
      <c r="F64" s="71" t="s">
        <v>708</v>
      </c>
      <c r="G64" s="72" t="s">
        <v>565</v>
      </c>
      <c r="H64" s="73">
        <v>33950</v>
      </c>
      <c r="I64" s="89">
        <f t="shared" ca="1" si="1"/>
        <v>32.589041095890408</v>
      </c>
      <c r="J64" s="74">
        <v>3</v>
      </c>
      <c r="K64" s="74" t="s">
        <v>837</v>
      </c>
    </row>
    <row r="65" spans="1:11">
      <c r="A65" s="7">
        <v>4</v>
      </c>
      <c r="B65" s="10">
        <v>3</v>
      </c>
      <c r="C65" s="10">
        <v>64</v>
      </c>
      <c r="D65" s="4" t="s">
        <v>16</v>
      </c>
      <c r="E65" s="86" t="s">
        <v>480</v>
      </c>
      <c r="F65" s="71" t="s">
        <v>1294</v>
      </c>
      <c r="G65" s="72" t="s">
        <v>1295</v>
      </c>
      <c r="H65" s="73">
        <v>33889</v>
      </c>
      <c r="I65" s="89">
        <f t="shared" ca="1" si="1"/>
        <v>32.756164383561647</v>
      </c>
      <c r="J65" s="74">
        <v>1</v>
      </c>
      <c r="K65" s="74" t="s">
        <v>837</v>
      </c>
    </row>
    <row r="66" spans="1:11">
      <c r="A66" s="7">
        <v>4</v>
      </c>
      <c r="B66" s="10">
        <v>4</v>
      </c>
      <c r="C66" s="10">
        <v>65</v>
      </c>
      <c r="D66" s="4" t="s">
        <v>438</v>
      </c>
      <c r="E66" s="86" t="s">
        <v>438</v>
      </c>
      <c r="F66" s="71" t="s">
        <v>71</v>
      </c>
      <c r="G66" s="72" t="s">
        <v>558</v>
      </c>
      <c r="H66" s="73">
        <v>30909</v>
      </c>
      <c r="I66" s="89">
        <f t="shared" ca="1" si="1"/>
        <v>40.920547945205477</v>
      </c>
      <c r="J66" s="74">
        <v>8</v>
      </c>
      <c r="K66" s="74" t="s">
        <v>46</v>
      </c>
    </row>
    <row r="67" spans="1:11">
      <c r="A67" s="7">
        <v>4</v>
      </c>
      <c r="B67" s="10">
        <v>5</v>
      </c>
      <c r="C67" s="10">
        <v>66</v>
      </c>
      <c r="D67" s="4" t="s">
        <v>239</v>
      </c>
      <c r="E67" s="86" t="s">
        <v>480</v>
      </c>
      <c r="F67" s="71" t="s">
        <v>543</v>
      </c>
      <c r="G67" s="72" t="s">
        <v>568</v>
      </c>
      <c r="H67" s="73">
        <v>33125</v>
      </c>
      <c r="I67" s="89">
        <f t="shared" ca="1" si="1"/>
        <v>34.849315068493148</v>
      </c>
      <c r="J67" s="74">
        <v>8</v>
      </c>
      <c r="K67" s="74" t="s">
        <v>838</v>
      </c>
    </row>
    <row r="68" spans="1:11">
      <c r="A68" s="7">
        <v>4</v>
      </c>
      <c r="B68" s="10">
        <v>6</v>
      </c>
      <c r="C68" s="10">
        <v>67</v>
      </c>
      <c r="D68" s="4" t="s">
        <v>13</v>
      </c>
      <c r="E68" s="86" t="s">
        <v>614</v>
      </c>
      <c r="F68" s="71" t="s">
        <v>1230</v>
      </c>
      <c r="G68" s="72" t="s">
        <v>1231</v>
      </c>
      <c r="H68" s="73">
        <v>34624</v>
      </c>
      <c r="I68" s="89">
        <f t="shared" ca="1" si="1"/>
        <v>30.742465753424657</v>
      </c>
      <c r="J68" s="74">
        <v>6</v>
      </c>
      <c r="K68" s="74" t="s">
        <v>837</v>
      </c>
    </row>
    <row r="69" spans="1:11">
      <c r="A69" s="7">
        <v>4</v>
      </c>
      <c r="B69" s="10">
        <v>7</v>
      </c>
      <c r="C69" s="10">
        <v>68</v>
      </c>
      <c r="D69" s="4" t="s">
        <v>563</v>
      </c>
      <c r="E69" s="86" t="s">
        <v>17</v>
      </c>
      <c r="F69" s="71" t="s">
        <v>1077</v>
      </c>
      <c r="G69" s="72" t="s">
        <v>110</v>
      </c>
      <c r="H69" s="73">
        <v>34626</v>
      </c>
      <c r="I69" s="89">
        <f t="shared" ca="1" si="1"/>
        <v>30.736986301369864</v>
      </c>
      <c r="J69" s="74">
        <v>9</v>
      </c>
      <c r="K69" s="74" t="s">
        <v>838</v>
      </c>
    </row>
    <row r="70" spans="1:11">
      <c r="A70" s="7">
        <v>4</v>
      </c>
      <c r="B70" s="10">
        <v>8</v>
      </c>
      <c r="C70" s="10">
        <v>69</v>
      </c>
      <c r="D70" s="4" t="s">
        <v>18</v>
      </c>
      <c r="E70" s="86" t="s">
        <v>14</v>
      </c>
      <c r="F70" s="71" t="s">
        <v>1164</v>
      </c>
      <c r="G70" s="72" t="s">
        <v>565</v>
      </c>
      <c r="H70" s="73">
        <v>33936</v>
      </c>
      <c r="I70" s="89">
        <f t="shared" ca="1" si="1"/>
        <v>32.627397260273973</v>
      </c>
      <c r="J70" s="74">
        <v>2</v>
      </c>
      <c r="K70" s="74" t="s">
        <v>837</v>
      </c>
    </row>
    <row r="71" spans="1:11">
      <c r="A71" s="7">
        <v>4</v>
      </c>
      <c r="B71" s="10">
        <v>9</v>
      </c>
      <c r="C71" s="10">
        <v>70</v>
      </c>
      <c r="D71" s="4" t="s">
        <v>555</v>
      </c>
      <c r="E71" s="86" t="s">
        <v>17</v>
      </c>
      <c r="F71" s="71" t="s">
        <v>727</v>
      </c>
      <c r="G71" s="72" t="s">
        <v>577</v>
      </c>
      <c r="H71" s="73">
        <v>32100</v>
      </c>
      <c r="I71" s="89">
        <f t="shared" ca="1" si="1"/>
        <v>37.657534246575345</v>
      </c>
      <c r="J71" s="74">
        <v>2</v>
      </c>
      <c r="K71" s="74" t="s">
        <v>837</v>
      </c>
    </row>
    <row r="72" spans="1:11">
      <c r="A72" s="7">
        <v>4</v>
      </c>
      <c r="B72" s="10">
        <v>10</v>
      </c>
      <c r="C72" s="10">
        <v>71</v>
      </c>
      <c r="D72" s="4" t="s">
        <v>164</v>
      </c>
      <c r="E72" s="86" t="s">
        <v>481</v>
      </c>
      <c r="F72" s="71" t="s">
        <v>528</v>
      </c>
      <c r="G72" s="72" t="s">
        <v>592</v>
      </c>
      <c r="H72" s="73">
        <v>32728</v>
      </c>
      <c r="I72" s="89">
        <f t="shared" ca="1" si="1"/>
        <v>35.936986301369863</v>
      </c>
      <c r="J72" s="74">
        <v>4</v>
      </c>
      <c r="K72" s="74" t="s">
        <v>46</v>
      </c>
    </row>
    <row r="73" spans="1:11">
      <c r="A73" s="7">
        <v>4</v>
      </c>
      <c r="B73" s="10">
        <v>11</v>
      </c>
      <c r="C73" s="10">
        <v>72</v>
      </c>
      <c r="D73" s="4" t="s">
        <v>480</v>
      </c>
      <c r="E73" s="86" t="s">
        <v>567</v>
      </c>
      <c r="F73" s="71" t="s">
        <v>75</v>
      </c>
      <c r="G73" s="72" t="s">
        <v>277</v>
      </c>
      <c r="H73" s="73">
        <v>31806</v>
      </c>
      <c r="I73" s="89">
        <f t="shared" ca="1" si="1"/>
        <v>38.463013698630135</v>
      </c>
      <c r="J73" s="74">
        <v>2</v>
      </c>
      <c r="K73" s="74" t="s">
        <v>46</v>
      </c>
    </row>
    <row r="74" spans="1:11">
      <c r="A74" s="7">
        <v>4</v>
      </c>
      <c r="B74" s="10">
        <v>12</v>
      </c>
      <c r="C74" s="10">
        <v>73</v>
      </c>
      <c r="D74" s="4" t="s">
        <v>470</v>
      </c>
      <c r="E74" s="86" t="s">
        <v>188</v>
      </c>
      <c r="F74" s="71" t="s">
        <v>745</v>
      </c>
      <c r="G74" s="72" t="s">
        <v>24</v>
      </c>
      <c r="H74" s="73">
        <v>34464</v>
      </c>
      <c r="I74" s="89">
        <f t="shared" ca="1" si="1"/>
        <v>31.18082191780822</v>
      </c>
      <c r="J74" s="74">
        <v>1</v>
      </c>
      <c r="K74" s="74" t="s">
        <v>837</v>
      </c>
    </row>
    <row r="75" spans="1:11">
      <c r="A75" s="7">
        <v>4</v>
      </c>
      <c r="B75" s="10">
        <v>13</v>
      </c>
      <c r="C75" s="10">
        <v>74</v>
      </c>
      <c r="D75" s="4" t="s">
        <v>276</v>
      </c>
      <c r="E75" s="86" t="s">
        <v>213</v>
      </c>
      <c r="F75" s="71" t="s">
        <v>633</v>
      </c>
      <c r="G75" s="72" t="s">
        <v>546</v>
      </c>
      <c r="H75" s="73">
        <v>31993</v>
      </c>
      <c r="I75" s="89">
        <f t="shared" ca="1" si="1"/>
        <v>37.950684931506849</v>
      </c>
      <c r="J75" s="74">
        <v>4</v>
      </c>
      <c r="K75" s="74" t="s">
        <v>46</v>
      </c>
    </row>
    <row r="76" spans="1:11">
      <c r="A76" s="7">
        <v>4</v>
      </c>
      <c r="B76" s="10">
        <v>14</v>
      </c>
      <c r="C76" s="10">
        <v>75</v>
      </c>
      <c r="D76" s="4" t="s">
        <v>14</v>
      </c>
      <c r="E76" s="86" t="s">
        <v>614</v>
      </c>
      <c r="F76" s="71" t="s">
        <v>578</v>
      </c>
      <c r="G76" s="72" t="s">
        <v>547</v>
      </c>
      <c r="H76" s="73">
        <v>35447</v>
      </c>
      <c r="I76" s="89">
        <f t="shared" ca="1" si="1"/>
        <v>28.487671232876714</v>
      </c>
      <c r="J76" s="74">
        <v>7</v>
      </c>
      <c r="K76" s="74" t="s">
        <v>46</v>
      </c>
    </row>
    <row r="77" spans="1:11">
      <c r="A77" s="7">
        <v>4</v>
      </c>
      <c r="B77" s="10">
        <v>15</v>
      </c>
      <c r="C77" s="10">
        <v>76</v>
      </c>
      <c r="D77" s="4" t="s">
        <v>614</v>
      </c>
      <c r="E77" s="86" t="s">
        <v>45</v>
      </c>
      <c r="F77" s="71" t="s">
        <v>121</v>
      </c>
      <c r="G77" s="72" t="s">
        <v>930</v>
      </c>
      <c r="H77" s="73">
        <v>33971</v>
      </c>
      <c r="I77" s="89">
        <f t="shared" ref="I77:I102" ca="1" si="2">(TODAY()-H77)/365</f>
        <v>32.531506849315072</v>
      </c>
      <c r="J77" s="74">
        <v>1</v>
      </c>
      <c r="K77" s="74" t="s">
        <v>837</v>
      </c>
    </row>
    <row r="78" spans="1:11">
      <c r="A78" s="7">
        <v>4</v>
      </c>
      <c r="B78" s="10">
        <v>16</v>
      </c>
      <c r="C78" s="10">
        <v>77</v>
      </c>
      <c r="D78" s="4" t="s">
        <v>609</v>
      </c>
      <c r="E78" s="86" t="s">
        <v>45</v>
      </c>
      <c r="F78" s="71" t="s">
        <v>722</v>
      </c>
      <c r="G78" s="72" t="s">
        <v>532</v>
      </c>
      <c r="H78" s="73">
        <v>30987</v>
      </c>
      <c r="I78" s="89">
        <f t="shared" ca="1" si="2"/>
        <v>40.706849315068496</v>
      </c>
      <c r="J78" s="74">
        <v>2</v>
      </c>
      <c r="K78" s="74" t="s">
        <v>46</v>
      </c>
    </row>
    <row r="79" spans="1:11">
      <c r="A79" s="7">
        <v>4</v>
      </c>
      <c r="B79" s="10">
        <v>17</v>
      </c>
      <c r="C79" s="10">
        <v>78</v>
      </c>
      <c r="D79" s="4" t="s">
        <v>17</v>
      </c>
      <c r="E79" s="86" t="s">
        <v>609</v>
      </c>
      <c r="F79" s="71" t="s">
        <v>77</v>
      </c>
      <c r="G79" s="72" t="s">
        <v>144</v>
      </c>
      <c r="H79" s="73">
        <v>31296</v>
      </c>
      <c r="I79" s="89">
        <f t="shared" ca="1" si="2"/>
        <v>39.860273972602741</v>
      </c>
      <c r="J79" s="74">
        <v>3</v>
      </c>
      <c r="K79" s="74" t="s">
        <v>46</v>
      </c>
    </row>
    <row r="80" spans="1:11">
      <c r="A80" s="7">
        <v>4</v>
      </c>
      <c r="B80" s="10">
        <v>18</v>
      </c>
      <c r="C80" s="10">
        <v>79</v>
      </c>
      <c r="D80" s="4" t="s">
        <v>345</v>
      </c>
      <c r="E80" s="86" t="s">
        <v>555</v>
      </c>
      <c r="F80" s="71" t="s">
        <v>892</v>
      </c>
      <c r="G80" s="72" t="s">
        <v>104</v>
      </c>
      <c r="H80" s="73">
        <v>34132</v>
      </c>
      <c r="I80" s="89">
        <f t="shared" ca="1" si="2"/>
        <v>32.090410958904108</v>
      </c>
      <c r="J80" s="74">
        <v>1</v>
      </c>
      <c r="K80" s="74" t="s">
        <v>46</v>
      </c>
    </row>
    <row r="81" spans="1:11">
      <c r="A81" s="7">
        <v>4</v>
      </c>
      <c r="B81" s="10">
        <v>19</v>
      </c>
      <c r="C81" s="10">
        <v>80</v>
      </c>
      <c r="D81" s="4" t="s">
        <v>354</v>
      </c>
      <c r="E81" s="86" t="s">
        <v>614</v>
      </c>
      <c r="F81" s="71" t="s">
        <v>601</v>
      </c>
      <c r="G81" s="72" t="s">
        <v>536</v>
      </c>
      <c r="H81" s="73">
        <v>30763</v>
      </c>
      <c r="I81" s="89">
        <f t="shared" ca="1" si="2"/>
        <v>41.320547945205476</v>
      </c>
      <c r="J81" s="74">
        <v>1</v>
      </c>
      <c r="K81" s="74" t="s">
        <v>837</v>
      </c>
    </row>
    <row r="82" spans="1:11">
      <c r="A82" s="11">
        <v>4</v>
      </c>
      <c r="B82" s="12">
        <v>20</v>
      </c>
      <c r="C82" s="12">
        <v>81</v>
      </c>
      <c r="D82" s="13" t="s">
        <v>567</v>
      </c>
      <c r="E82" s="87" t="s">
        <v>470</v>
      </c>
      <c r="F82" s="75" t="s">
        <v>1247</v>
      </c>
      <c r="G82" s="76" t="s">
        <v>576</v>
      </c>
      <c r="H82" s="77">
        <v>34278</v>
      </c>
      <c r="I82" s="90">
        <f t="shared" ca="1" si="2"/>
        <v>31.69041095890411</v>
      </c>
      <c r="J82" s="78">
        <v>1</v>
      </c>
      <c r="K82" s="78" t="s">
        <v>837</v>
      </c>
    </row>
    <row r="83" spans="1:11">
      <c r="A83" s="7">
        <v>5</v>
      </c>
      <c r="B83" s="10">
        <v>1</v>
      </c>
      <c r="C83" s="10">
        <v>82</v>
      </c>
      <c r="D83" s="4" t="s">
        <v>567</v>
      </c>
      <c r="E83" s="86" t="s">
        <v>239</v>
      </c>
      <c r="F83" s="71" t="s">
        <v>663</v>
      </c>
      <c r="G83" s="72" t="s">
        <v>270</v>
      </c>
      <c r="H83" s="73">
        <v>32878</v>
      </c>
      <c r="I83" s="89">
        <f t="shared" ca="1" si="2"/>
        <v>35.526027397260272</v>
      </c>
      <c r="J83" s="74">
        <v>3</v>
      </c>
      <c r="K83" s="74" t="s">
        <v>837</v>
      </c>
    </row>
    <row r="84" spans="1:11">
      <c r="A84" s="7">
        <v>5</v>
      </c>
      <c r="B84" s="10">
        <v>2</v>
      </c>
      <c r="C84" s="10">
        <v>83</v>
      </c>
      <c r="D84" s="4" t="s">
        <v>354</v>
      </c>
      <c r="E84" s="86" t="s">
        <v>480</v>
      </c>
      <c r="F84" s="71" t="s">
        <v>162</v>
      </c>
      <c r="G84" s="72" t="s">
        <v>163</v>
      </c>
      <c r="H84" s="73">
        <v>30419</v>
      </c>
      <c r="I84" s="89">
        <f t="shared" ca="1" si="2"/>
        <v>42.263013698630139</v>
      </c>
      <c r="J84" s="74">
        <v>7</v>
      </c>
      <c r="K84" s="74" t="s">
        <v>837</v>
      </c>
    </row>
    <row r="85" spans="1:11">
      <c r="A85" s="7">
        <v>5</v>
      </c>
      <c r="B85" s="10">
        <v>3</v>
      </c>
      <c r="C85" s="10">
        <v>84</v>
      </c>
      <c r="D85" s="4" t="s">
        <v>345</v>
      </c>
      <c r="E85" s="86" t="s">
        <v>29</v>
      </c>
      <c r="F85" s="71" t="s">
        <v>726</v>
      </c>
      <c r="G85" s="72" t="s">
        <v>104</v>
      </c>
      <c r="H85" s="73">
        <v>31681</v>
      </c>
      <c r="I85" s="89">
        <f t="shared" ca="1" si="2"/>
        <v>38.805479452054797</v>
      </c>
      <c r="J85" s="74">
        <v>1</v>
      </c>
      <c r="K85" s="74" t="s">
        <v>46</v>
      </c>
    </row>
    <row r="86" spans="1:11">
      <c r="A86" s="7">
        <v>5</v>
      </c>
      <c r="B86" s="10">
        <v>4</v>
      </c>
      <c r="C86" s="10">
        <v>85</v>
      </c>
      <c r="D86" s="4" t="s">
        <v>17</v>
      </c>
      <c r="E86" s="86" t="s">
        <v>188</v>
      </c>
      <c r="F86" s="71" t="s">
        <v>153</v>
      </c>
      <c r="G86" s="72" t="s">
        <v>154</v>
      </c>
      <c r="H86" s="73">
        <v>32826</v>
      </c>
      <c r="I86" s="89">
        <f t="shared" ca="1" si="2"/>
        <v>35.668493150684931</v>
      </c>
      <c r="J86" s="74">
        <v>6</v>
      </c>
      <c r="K86" s="74" t="s">
        <v>838</v>
      </c>
    </row>
    <row r="87" spans="1:11">
      <c r="A87" s="7">
        <v>5</v>
      </c>
      <c r="B87" s="10">
        <v>5</v>
      </c>
      <c r="C87" s="10">
        <v>86</v>
      </c>
      <c r="D87" s="4" t="s">
        <v>609</v>
      </c>
      <c r="E87" s="86" t="s">
        <v>354</v>
      </c>
      <c r="F87" s="71" t="s">
        <v>751</v>
      </c>
      <c r="G87" s="72" t="s">
        <v>532</v>
      </c>
      <c r="H87" s="73">
        <v>33252</v>
      </c>
      <c r="I87" s="89">
        <f t="shared" ca="1" si="2"/>
        <v>34.5013698630137</v>
      </c>
      <c r="J87" s="74">
        <v>9</v>
      </c>
      <c r="K87" s="74" t="s">
        <v>837</v>
      </c>
    </row>
    <row r="88" spans="1:11">
      <c r="A88" s="7">
        <v>5</v>
      </c>
      <c r="B88" s="10">
        <v>6</v>
      </c>
      <c r="C88" s="10">
        <v>87</v>
      </c>
      <c r="D88" s="4" t="s">
        <v>614</v>
      </c>
      <c r="E88" s="86" t="s">
        <v>239</v>
      </c>
      <c r="F88" s="71" t="s">
        <v>415</v>
      </c>
      <c r="G88" s="72" t="s">
        <v>616</v>
      </c>
      <c r="H88" s="73">
        <v>33517</v>
      </c>
      <c r="I88" s="89">
        <f t="shared" ca="1" si="2"/>
        <v>33.775342465753425</v>
      </c>
      <c r="J88" s="74">
        <v>4</v>
      </c>
      <c r="K88" s="74" t="s">
        <v>837</v>
      </c>
    </row>
    <row r="89" spans="1:11">
      <c r="A89" s="7">
        <v>5</v>
      </c>
      <c r="B89" s="10">
        <v>7</v>
      </c>
      <c r="C89" s="10">
        <v>88</v>
      </c>
      <c r="D89" s="4" t="s">
        <v>14</v>
      </c>
      <c r="E89" s="86" t="s">
        <v>567</v>
      </c>
      <c r="F89" s="71" t="s">
        <v>1304</v>
      </c>
      <c r="G89" s="72" t="s">
        <v>157</v>
      </c>
      <c r="H89" s="73">
        <v>34716</v>
      </c>
      <c r="I89" s="89">
        <f t="shared" ca="1" si="2"/>
        <v>30.490410958904111</v>
      </c>
      <c r="J89" s="74">
        <v>1</v>
      </c>
      <c r="K89" s="74" t="s">
        <v>837</v>
      </c>
    </row>
    <row r="90" spans="1:11">
      <c r="A90" s="7">
        <v>5</v>
      </c>
      <c r="B90" s="10">
        <v>8</v>
      </c>
      <c r="C90" s="10">
        <v>89</v>
      </c>
      <c r="D90" s="4" t="s">
        <v>276</v>
      </c>
      <c r="E90" s="86" t="s">
        <v>555</v>
      </c>
      <c r="F90" s="71" t="s">
        <v>279</v>
      </c>
      <c r="G90" s="72" t="s">
        <v>106</v>
      </c>
      <c r="H90" s="73">
        <v>33474</v>
      </c>
      <c r="I90" s="89">
        <f t="shared" ca="1" si="2"/>
        <v>33.893150684931506</v>
      </c>
      <c r="J90" s="74">
        <v>1</v>
      </c>
      <c r="K90" s="74" t="s">
        <v>837</v>
      </c>
    </row>
    <row r="91" spans="1:11">
      <c r="A91" s="7">
        <v>5</v>
      </c>
      <c r="B91" s="10">
        <v>9</v>
      </c>
      <c r="C91" s="10">
        <v>90</v>
      </c>
      <c r="D91" s="4" t="s">
        <v>470</v>
      </c>
      <c r="E91" s="86" t="s">
        <v>598</v>
      </c>
      <c r="F91" s="71" t="s">
        <v>55</v>
      </c>
      <c r="G91" s="72" t="s">
        <v>547</v>
      </c>
      <c r="H91" s="73">
        <v>32084</v>
      </c>
      <c r="I91" s="89">
        <f t="shared" ca="1" si="2"/>
        <v>37.701369863013696</v>
      </c>
      <c r="J91" s="74">
        <v>5</v>
      </c>
      <c r="K91" s="74" t="s">
        <v>46</v>
      </c>
    </row>
    <row r="92" spans="1:11">
      <c r="A92" s="7">
        <v>5</v>
      </c>
      <c r="B92" s="10">
        <v>10</v>
      </c>
      <c r="C92" s="10">
        <v>91</v>
      </c>
      <c r="D92" s="4" t="s">
        <v>480</v>
      </c>
      <c r="E92" s="86" t="s">
        <v>354</v>
      </c>
      <c r="F92" s="71" t="s">
        <v>792</v>
      </c>
      <c r="G92" s="72" t="s">
        <v>104</v>
      </c>
      <c r="H92" s="73">
        <v>33635</v>
      </c>
      <c r="I92" s="89">
        <f t="shared" ca="1" si="2"/>
        <v>33.452054794520549</v>
      </c>
      <c r="J92" s="74">
        <v>1</v>
      </c>
      <c r="K92" s="74" t="s">
        <v>46</v>
      </c>
    </row>
    <row r="93" spans="1:11">
      <c r="A93" s="7">
        <v>5</v>
      </c>
      <c r="B93" s="10">
        <v>11</v>
      </c>
      <c r="C93" s="10">
        <v>92</v>
      </c>
      <c r="D93" s="4" t="s">
        <v>164</v>
      </c>
      <c r="E93" s="86" t="s">
        <v>47</v>
      </c>
      <c r="F93" s="71" t="s">
        <v>100</v>
      </c>
      <c r="G93" s="72" t="s">
        <v>175</v>
      </c>
      <c r="H93" s="73">
        <v>32914</v>
      </c>
      <c r="I93" s="89">
        <f t="shared" ca="1" si="2"/>
        <v>35.42739726027397</v>
      </c>
      <c r="J93" s="74">
        <v>1</v>
      </c>
      <c r="K93" s="74" t="s">
        <v>46</v>
      </c>
    </row>
    <row r="94" spans="1:11">
      <c r="A94" s="7">
        <v>5</v>
      </c>
      <c r="B94" s="10">
        <v>12</v>
      </c>
      <c r="C94" s="10">
        <v>93</v>
      </c>
      <c r="D94" s="4" t="s">
        <v>555</v>
      </c>
      <c r="E94" s="86" t="s">
        <v>492</v>
      </c>
      <c r="F94" s="71" t="s">
        <v>870</v>
      </c>
      <c r="G94" s="72" t="s">
        <v>72</v>
      </c>
      <c r="H94" s="73">
        <v>33896</v>
      </c>
      <c r="I94" s="89">
        <f t="shared" ca="1" si="2"/>
        <v>32.736986301369861</v>
      </c>
      <c r="J94" s="74">
        <v>1</v>
      </c>
      <c r="K94" s="74" t="s">
        <v>837</v>
      </c>
    </row>
    <row r="95" spans="1:11">
      <c r="A95" s="7">
        <v>5</v>
      </c>
      <c r="B95" s="10">
        <v>13</v>
      </c>
      <c r="C95" s="10">
        <v>94</v>
      </c>
      <c r="D95" s="4" t="s">
        <v>18</v>
      </c>
      <c r="E95" s="86" t="s">
        <v>246</v>
      </c>
      <c r="F95" s="71" t="s">
        <v>711</v>
      </c>
      <c r="G95" s="72" t="s">
        <v>827</v>
      </c>
      <c r="H95" s="73">
        <v>34369</v>
      </c>
      <c r="I95" s="89">
        <f t="shared" ca="1" si="2"/>
        <v>31.44109589041096</v>
      </c>
      <c r="J95" s="74">
        <v>7</v>
      </c>
      <c r="K95" s="74" t="s">
        <v>46</v>
      </c>
    </row>
    <row r="96" spans="1:11">
      <c r="A96" s="7">
        <v>5</v>
      </c>
      <c r="B96" s="10">
        <v>14</v>
      </c>
      <c r="C96" s="10">
        <v>95</v>
      </c>
      <c r="D96" s="4" t="s">
        <v>563</v>
      </c>
      <c r="E96" s="86" t="s">
        <v>354</v>
      </c>
      <c r="F96" s="71" t="s">
        <v>800</v>
      </c>
      <c r="G96" s="72" t="s">
        <v>559</v>
      </c>
      <c r="H96" s="73">
        <v>33692</v>
      </c>
      <c r="I96" s="89">
        <f t="shared" ca="1" si="2"/>
        <v>33.295890410958904</v>
      </c>
      <c r="J96" s="74">
        <v>7</v>
      </c>
      <c r="K96" s="74" t="s">
        <v>837</v>
      </c>
    </row>
    <row r="97" spans="1:11">
      <c r="A97" s="7">
        <v>5</v>
      </c>
      <c r="B97" s="10">
        <v>15</v>
      </c>
      <c r="C97" s="10">
        <v>96</v>
      </c>
      <c r="D97" s="4" t="s">
        <v>13</v>
      </c>
      <c r="E97" s="86" t="s">
        <v>276</v>
      </c>
      <c r="F97" s="71" t="s">
        <v>459</v>
      </c>
      <c r="G97" s="72" t="s">
        <v>531</v>
      </c>
      <c r="H97" s="73">
        <v>31553</v>
      </c>
      <c r="I97" s="89">
        <f t="shared" ca="1" si="2"/>
        <v>39.156164383561645</v>
      </c>
      <c r="J97" s="74">
        <v>2</v>
      </c>
      <c r="K97" s="74" t="s">
        <v>838</v>
      </c>
    </row>
    <row r="98" spans="1:11">
      <c r="A98" s="7">
        <v>5</v>
      </c>
      <c r="B98" s="10">
        <v>16</v>
      </c>
      <c r="C98" s="10">
        <v>97</v>
      </c>
      <c r="D98" s="4" t="s">
        <v>239</v>
      </c>
      <c r="E98" s="86" t="s">
        <v>480</v>
      </c>
      <c r="F98" s="71" t="s">
        <v>7</v>
      </c>
      <c r="G98" s="72" t="s">
        <v>2</v>
      </c>
      <c r="H98" s="73">
        <v>31635</v>
      </c>
      <c r="I98" s="89">
        <f t="shared" ca="1" si="2"/>
        <v>38.93150684931507</v>
      </c>
      <c r="J98" s="74">
        <v>5</v>
      </c>
      <c r="K98" s="74" t="s">
        <v>838</v>
      </c>
    </row>
    <row r="99" spans="1:11">
      <c r="A99" s="7">
        <v>5</v>
      </c>
      <c r="B99" s="10">
        <v>17</v>
      </c>
      <c r="C99" s="10">
        <v>98</v>
      </c>
      <c r="D99" s="4" t="s">
        <v>438</v>
      </c>
      <c r="E99" s="86" t="s">
        <v>29</v>
      </c>
      <c r="F99" s="71" t="s">
        <v>127</v>
      </c>
      <c r="G99" s="72" t="s">
        <v>12</v>
      </c>
      <c r="H99" s="73">
        <v>31977</v>
      </c>
      <c r="I99" s="89">
        <f t="shared" ca="1" si="2"/>
        <v>37.994520547945207</v>
      </c>
      <c r="J99" s="74">
        <v>2</v>
      </c>
      <c r="K99" s="74" t="s">
        <v>837</v>
      </c>
    </row>
    <row r="100" spans="1:11">
      <c r="A100" s="7">
        <v>5</v>
      </c>
      <c r="B100" s="10">
        <v>18</v>
      </c>
      <c r="C100" s="10">
        <v>99</v>
      </c>
      <c r="D100" s="4" t="s">
        <v>16</v>
      </c>
      <c r="E100" s="86" t="s">
        <v>567</v>
      </c>
      <c r="F100" s="71" t="s">
        <v>843</v>
      </c>
      <c r="G100" s="72" t="s">
        <v>247</v>
      </c>
      <c r="H100" s="73">
        <v>33945</v>
      </c>
      <c r="I100" s="89">
        <f t="shared" ca="1" si="2"/>
        <v>32.602739726027394</v>
      </c>
      <c r="J100" s="74">
        <v>9</v>
      </c>
      <c r="K100" s="74" t="s">
        <v>46</v>
      </c>
    </row>
    <row r="101" spans="1:11">
      <c r="A101" s="7">
        <v>5</v>
      </c>
      <c r="B101" s="10">
        <v>19</v>
      </c>
      <c r="C101" s="10">
        <v>100</v>
      </c>
      <c r="D101" s="4" t="s">
        <v>129</v>
      </c>
      <c r="E101" s="86" t="s">
        <v>188</v>
      </c>
      <c r="F101" s="71" t="s">
        <v>307</v>
      </c>
      <c r="G101" s="72" t="s">
        <v>720</v>
      </c>
      <c r="H101" s="73">
        <v>33727</v>
      </c>
      <c r="I101" s="89">
        <f t="shared" ca="1" si="2"/>
        <v>33.200000000000003</v>
      </c>
      <c r="J101" s="74">
        <v>1</v>
      </c>
      <c r="K101" s="74" t="s">
        <v>46</v>
      </c>
    </row>
    <row r="102" spans="1:11">
      <c r="A102" s="11">
        <v>5</v>
      </c>
      <c r="B102" s="12">
        <v>20</v>
      </c>
      <c r="C102" s="12">
        <v>101</v>
      </c>
      <c r="D102" s="13" t="s">
        <v>29</v>
      </c>
      <c r="E102" s="87" t="s">
        <v>345</v>
      </c>
      <c r="F102" s="75" t="s">
        <v>673</v>
      </c>
      <c r="G102" s="76" t="s">
        <v>544</v>
      </c>
      <c r="H102" s="77">
        <v>34055</v>
      </c>
      <c r="I102" s="90">
        <f t="shared" ca="1" si="2"/>
        <v>32.301369863013697</v>
      </c>
      <c r="J102" s="78">
        <v>8</v>
      </c>
      <c r="K102" s="78" t="s">
        <v>46</v>
      </c>
    </row>
    <row r="103" spans="1:11">
      <c r="A103" s="83" t="s">
        <v>1549</v>
      </c>
      <c r="B103" s="84">
        <v>1</v>
      </c>
      <c r="C103" s="84">
        <v>102</v>
      </c>
      <c r="D103" s="85" t="s">
        <v>164</v>
      </c>
      <c r="E103" s="88" t="s">
        <v>29</v>
      </c>
      <c r="F103" s="79" t="s">
        <v>637</v>
      </c>
      <c r="G103" s="80" t="s">
        <v>804</v>
      </c>
      <c r="H103" s="81">
        <v>32594</v>
      </c>
      <c r="I103" s="92">
        <v>31.383561643835616</v>
      </c>
      <c r="J103" s="82">
        <v>1</v>
      </c>
      <c r="K103" s="82" t="s">
        <v>837</v>
      </c>
    </row>
    <row r="104" spans="1:11">
      <c r="A104" s="7">
        <v>6</v>
      </c>
      <c r="B104" s="10">
        <v>1</v>
      </c>
      <c r="C104" s="10">
        <f>C103+1</f>
        <v>103</v>
      </c>
      <c r="D104" s="86" t="s">
        <v>29</v>
      </c>
      <c r="E104" s="86" t="s">
        <v>276</v>
      </c>
      <c r="F104" s="71" t="s">
        <v>1004</v>
      </c>
      <c r="G104" s="72" t="s">
        <v>571</v>
      </c>
      <c r="H104" s="73">
        <v>34872</v>
      </c>
      <c r="I104" s="89">
        <f t="shared" ref="I104:I117" ca="1" si="3">(TODAY()-H104)/365</f>
        <v>30.063013698630137</v>
      </c>
      <c r="J104" s="74">
        <v>7</v>
      </c>
      <c r="K104" s="74" t="s">
        <v>837</v>
      </c>
    </row>
    <row r="105" spans="1:11">
      <c r="A105" s="7">
        <v>6</v>
      </c>
      <c r="B105" s="10">
        <v>2</v>
      </c>
      <c r="C105" s="10">
        <v>104</v>
      </c>
      <c r="D105" s="86" t="s">
        <v>129</v>
      </c>
      <c r="E105" s="86" t="s">
        <v>17</v>
      </c>
      <c r="F105" s="71" t="s">
        <v>313</v>
      </c>
      <c r="G105" s="72" t="s">
        <v>490</v>
      </c>
      <c r="H105" s="73">
        <v>34428</v>
      </c>
      <c r="I105" s="89">
        <f t="shared" ca="1" si="3"/>
        <v>31.279452054794522</v>
      </c>
      <c r="J105" s="74">
        <v>3</v>
      </c>
      <c r="K105" s="74" t="s">
        <v>837</v>
      </c>
    </row>
    <row r="106" spans="1:11">
      <c r="A106" s="7">
        <v>6</v>
      </c>
      <c r="B106" s="10">
        <v>3</v>
      </c>
      <c r="C106" s="10">
        <v>105</v>
      </c>
      <c r="D106" s="86" t="s">
        <v>16</v>
      </c>
      <c r="E106" s="86" t="s">
        <v>567</v>
      </c>
      <c r="F106" s="71" t="s">
        <v>1162</v>
      </c>
      <c r="G106" s="72" t="s">
        <v>287</v>
      </c>
      <c r="H106" s="73">
        <v>34977</v>
      </c>
      <c r="I106" s="89">
        <f t="shared" ca="1" si="3"/>
        <v>29.775342465753425</v>
      </c>
      <c r="J106" s="74">
        <v>1</v>
      </c>
      <c r="K106" s="74" t="s">
        <v>837</v>
      </c>
    </row>
    <row r="107" spans="1:11">
      <c r="A107" s="7">
        <v>6</v>
      </c>
      <c r="B107" s="10">
        <v>4</v>
      </c>
      <c r="C107" s="10">
        <v>106</v>
      </c>
      <c r="D107" s="86" t="s">
        <v>438</v>
      </c>
      <c r="E107" s="86" t="s">
        <v>164</v>
      </c>
      <c r="F107" s="71" t="s">
        <v>586</v>
      </c>
      <c r="G107" s="72" t="s">
        <v>312</v>
      </c>
      <c r="H107" s="73">
        <v>31309</v>
      </c>
      <c r="I107" s="89">
        <f t="shared" ca="1" si="3"/>
        <v>39.824657534246576</v>
      </c>
      <c r="J107" s="74">
        <v>1</v>
      </c>
      <c r="K107" s="74" t="s">
        <v>46</v>
      </c>
    </row>
    <row r="108" spans="1:11">
      <c r="A108" s="7">
        <v>6</v>
      </c>
      <c r="B108" s="10">
        <v>5</v>
      </c>
      <c r="C108" s="10">
        <v>107</v>
      </c>
      <c r="D108" s="86" t="s">
        <v>239</v>
      </c>
      <c r="E108" s="86" t="s">
        <v>45</v>
      </c>
      <c r="F108" s="71" t="s">
        <v>677</v>
      </c>
      <c r="G108" s="72" t="s">
        <v>136</v>
      </c>
      <c r="H108" s="73">
        <v>33041</v>
      </c>
      <c r="I108" s="89">
        <f t="shared" ca="1" si="3"/>
        <v>35.079452054794523</v>
      </c>
      <c r="J108" s="74">
        <v>1</v>
      </c>
      <c r="K108" s="74" t="s">
        <v>46</v>
      </c>
    </row>
    <row r="109" spans="1:11">
      <c r="A109" s="7">
        <v>6</v>
      </c>
      <c r="B109" s="10">
        <v>6</v>
      </c>
      <c r="C109" s="10">
        <v>108</v>
      </c>
      <c r="D109" s="86" t="s">
        <v>13</v>
      </c>
      <c r="E109" s="86" t="s">
        <v>129</v>
      </c>
      <c r="F109" s="71" t="s">
        <v>424</v>
      </c>
      <c r="G109" s="72" t="s">
        <v>571</v>
      </c>
      <c r="H109" s="73">
        <v>32858</v>
      </c>
      <c r="I109" s="89">
        <f t="shared" ca="1" si="3"/>
        <v>35.580821917808223</v>
      </c>
      <c r="J109" s="74">
        <v>1</v>
      </c>
      <c r="K109" s="74" t="s">
        <v>837</v>
      </c>
    </row>
    <row r="110" spans="1:11">
      <c r="A110" s="7">
        <v>6</v>
      </c>
      <c r="B110" s="10">
        <v>7</v>
      </c>
      <c r="C110" s="10">
        <v>109</v>
      </c>
      <c r="D110" s="86" t="s">
        <v>563</v>
      </c>
      <c r="E110" s="86" t="s">
        <v>239</v>
      </c>
      <c r="F110" s="71" t="s">
        <v>292</v>
      </c>
      <c r="G110" s="72" t="s">
        <v>666</v>
      </c>
      <c r="H110" s="73">
        <v>34303</v>
      </c>
      <c r="I110" s="89">
        <f t="shared" ca="1" si="3"/>
        <v>31.621917808219177</v>
      </c>
      <c r="J110" s="74">
        <v>4</v>
      </c>
      <c r="K110" s="74" t="s">
        <v>46</v>
      </c>
    </row>
    <row r="111" spans="1:11">
      <c r="A111" s="7">
        <v>6</v>
      </c>
      <c r="B111" s="10">
        <v>8</v>
      </c>
      <c r="C111" s="10">
        <v>110</v>
      </c>
      <c r="D111" s="86" t="s">
        <v>18</v>
      </c>
      <c r="E111" s="86" t="s">
        <v>614</v>
      </c>
      <c r="F111" s="71" t="s">
        <v>643</v>
      </c>
      <c r="G111" s="72" t="s">
        <v>293</v>
      </c>
      <c r="H111" s="73">
        <v>32175</v>
      </c>
      <c r="I111" s="89">
        <f t="shared" ca="1" si="3"/>
        <v>37.452054794520549</v>
      </c>
      <c r="J111" s="74">
        <v>1</v>
      </c>
      <c r="K111" s="74" t="s">
        <v>837</v>
      </c>
    </row>
    <row r="112" spans="1:11">
      <c r="A112" s="7">
        <v>6</v>
      </c>
      <c r="B112" s="10">
        <v>9</v>
      </c>
      <c r="C112" s="10">
        <v>111</v>
      </c>
      <c r="D112" s="86" t="s">
        <v>555</v>
      </c>
      <c r="E112" s="86" t="s">
        <v>129</v>
      </c>
      <c r="F112" s="71" t="s">
        <v>613</v>
      </c>
      <c r="G112" s="72" t="s">
        <v>523</v>
      </c>
      <c r="H112" s="73">
        <v>33454</v>
      </c>
      <c r="I112" s="89">
        <f t="shared" ca="1" si="3"/>
        <v>33.947945205479449</v>
      </c>
      <c r="J112" s="74">
        <v>1</v>
      </c>
      <c r="K112" s="74" t="s">
        <v>837</v>
      </c>
    </row>
    <row r="113" spans="1:11">
      <c r="A113" s="7">
        <v>6</v>
      </c>
      <c r="B113" s="10">
        <v>10</v>
      </c>
      <c r="C113" s="10">
        <v>112</v>
      </c>
      <c r="D113" s="86" t="s">
        <v>164</v>
      </c>
      <c r="E113" s="86" t="s">
        <v>47</v>
      </c>
      <c r="F113" s="71" t="s">
        <v>314</v>
      </c>
      <c r="G113" s="72" t="s">
        <v>146</v>
      </c>
      <c r="H113" s="73">
        <v>32498</v>
      </c>
      <c r="I113" s="89">
        <f t="shared" ca="1" si="3"/>
        <v>36.56712328767123</v>
      </c>
      <c r="J113" s="74">
        <v>1</v>
      </c>
      <c r="K113" s="74" t="s">
        <v>46</v>
      </c>
    </row>
    <row r="114" spans="1:11">
      <c r="A114" s="7">
        <v>6</v>
      </c>
      <c r="B114" s="10">
        <v>11</v>
      </c>
      <c r="C114" s="10">
        <v>113</v>
      </c>
      <c r="D114" s="86" t="s">
        <v>480</v>
      </c>
      <c r="E114" s="86" t="s">
        <v>18</v>
      </c>
      <c r="F114" s="71" t="s">
        <v>298</v>
      </c>
      <c r="G114" s="72" t="s">
        <v>299</v>
      </c>
      <c r="H114" s="73">
        <v>29236</v>
      </c>
      <c r="I114" s="89">
        <f t="shared" ca="1" si="3"/>
        <v>45.504109589041093</v>
      </c>
      <c r="J114" s="74">
        <v>3</v>
      </c>
      <c r="K114" s="74" t="s">
        <v>837</v>
      </c>
    </row>
    <row r="115" spans="1:11">
      <c r="A115" s="7">
        <v>6</v>
      </c>
      <c r="B115" s="10">
        <v>12</v>
      </c>
      <c r="C115" s="10">
        <v>114</v>
      </c>
      <c r="D115" s="86" t="s">
        <v>470</v>
      </c>
      <c r="E115" s="86" t="s">
        <v>481</v>
      </c>
      <c r="F115" s="71" t="s">
        <v>1222</v>
      </c>
      <c r="G115" s="72" t="s">
        <v>418</v>
      </c>
      <c r="H115" s="73">
        <v>34439</v>
      </c>
      <c r="I115" s="89">
        <f t="shared" ca="1" si="3"/>
        <v>31.24931506849315</v>
      </c>
      <c r="J115" s="74">
        <v>1</v>
      </c>
      <c r="K115" s="74" t="s">
        <v>837</v>
      </c>
    </row>
    <row r="116" spans="1:11">
      <c r="A116" s="7">
        <v>6</v>
      </c>
      <c r="B116" s="10">
        <v>13</v>
      </c>
      <c r="C116" s="10">
        <v>115</v>
      </c>
      <c r="D116" s="86" t="s">
        <v>276</v>
      </c>
      <c r="E116" s="86" t="s">
        <v>14</v>
      </c>
      <c r="F116" s="71" t="s">
        <v>983</v>
      </c>
      <c r="G116" s="72" t="s">
        <v>565</v>
      </c>
      <c r="H116" s="73">
        <v>34322</v>
      </c>
      <c r="I116" s="89">
        <f t="shared" ca="1" si="3"/>
        <v>31.56986301369863</v>
      </c>
      <c r="J116" s="74">
        <v>1</v>
      </c>
      <c r="K116" s="74" t="s">
        <v>837</v>
      </c>
    </row>
    <row r="117" spans="1:11">
      <c r="A117" s="7">
        <v>6</v>
      </c>
      <c r="B117" s="10">
        <v>14</v>
      </c>
      <c r="C117" s="10">
        <v>116</v>
      </c>
      <c r="D117" s="86" t="s">
        <v>14</v>
      </c>
      <c r="E117" s="86" t="s">
        <v>609</v>
      </c>
      <c r="F117" s="71" t="s">
        <v>939</v>
      </c>
      <c r="G117" s="72" t="s">
        <v>533</v>
      </c>
      <c r="H117" s="73">
        <v>32389</v>
      </c>
      <c r="I117" s="89">
        <f t="shared" ca="1" si="3"/>
        <v>36.865753424657534</v>
      </c>
      <c r="J117" s="74">
        <v>1</v>
      </c>
      <c r="K117" s="74" t="s">
        <v>46</v>
      </c>
    </row>
    <row r="118" spans="1:11">
      <c r="A118" s="7">
        <v>6</v>
      </c>
      <c r="B118" s="10">
        <v>15</v>
      </c>
      <c r="C118" s="10">
        <v>117</v>
      </c>
      <c r="D118" s="86" t="s">
        <v>614</v>
      </c>
      <c r="E118" s="86" t="s">
        <v>345</v>
      </c>
      <c r="F118" s="71" t="s">
        <v>407</v>
      </c>
      <c r="G118" s="72" t="s">
        <v>247</v>
      </c>
      <c r="H118" s="73">
        <v>33327</v>
      </c>
      <c r="I118" s="89">
        <f t="shared" ref="I118:I124" ca="1" si="4">(TODAY()-H118)/365</f>
        <v>34.295890410958904</v>
      </c>
      <c r="J118" s="74">
        <v>8</v>
      </c>
      <c r="K118" s="74" t="s">
        <v>837</v>
      </c>
    </row>
    <row r="119" spans="1:11">
      <c r="A119" s="7">
        <v>6</v>
      </c>
      <c r="B119" s="10">
        <v>16</v>
      </c>
      <c r="C119" s="10">
        <v>118</v>
      </c>
      <c r="D119" s="86" t="s">
        <v>609</v>
      </c>
      <c r="E119" s="86" t="s">
        <v>239</v>
      </c>
      <c r="F119" s="71" t="s">
        <v>1115</v>
      </c>
      <c r="G119" s="72" t="s">
        <v>1116</v>
      </c>
      <c r="H119" s="73">
        <v>33662</v>
      </c>
      <c r="I119" s="89">
        <f t="shared" ca="1" si="4"/>
        <v>33.37808219178082</v>
      </c>
      <c r="J119" s="74">
        <v>6</v>
      </c>
      <c r="K119" s="74" t="s">
        <v>838</v>
      </c>
    </row>
    <row r="120" spans="1:11">
      <c r="A120" s="7">
        <v>6</v>
      </c>
      <c r="B120" s="10">
        <v>17</v>
      </c>
      <c r="C120" s="10">
        <v>119</v>
      </c>
      <c r="D120" s="86" t="s">
        <v>17</v>
      </c>
      <c r="E120" s="86" t="s">
        <v>481</v>
      </c>
      <c r="F120" s="71" t="s">
        <v>978</v>
      </c>
      <c r="G120" s="72" t="s">
        <v>531</v>
      </c>
      <c r="H120" s="73">
        <v>33554</v>
      </c>
      <c r="I120" s="89">
        <f t="shared" ca="1" si="4"/>
        <v>33.673972602739724</v>
      </c>
      <c r="J120" s="74">
        <v>1</v>
      </c>
      <c r="K120" s="74" t="s">
        <v>46</v>
      </c>
    </row>
    <row r="121" spans="1:11">
      <c r="A121" s="7">
        <v>6</v>
      </c>
      <c r="B121" s="10">
        <v>18</v>
      </c>
      <c r="C121" s="10">
        <v>120</v>
      </c>
      <c r="D121" s="86" t="s">
        <v>345</v>
      </c>
      <c r="E121" s="86" t="s">
        <v>14</v>
      </c>
      <c r="F121" s="71" t="s">
        <v>70</v>
      </c>
      <c r="G121" s="72" t="s">
        <v>547</v>
      </c>
      <c r="H121" s="73">
        <v>32073</v>
      </c>
      <c r="I121" s="89">
        <f t="shared" ca="1" si="4"/>
        <v>37.731506849315068</v>
      </c>
      <c r="J121" s="74">
        <v>1</v>
      </c>
      <c r="K121" s="74" t="s">
        <v>837</v>
      </c>
    </row>
    <row r="122" spans="1:11">
      <c r="A122" s="7">
        <v>6</v>
      </c>
      <c r="B122" s="10">
        <v>19</v>
      </c>
      <c r="C122" s="10">
        <v>121</v>
      </c>
      <c r="D122" s="86" t="s">
        <v>354</v>
      </c>
      <c r="E122" s="86" t="s">
        <v>598</v>
      </c>
      <c r="F122" s="71" t="s">
        <v>1002</v>
      </c>
      <c r="G122" s="72" t="s">
        <v>1139</v>
      </c>
      <c r="H122" s="73">
        <v>34933</v>
      </c>
      <c r="I122" s="89">
        <f t="shared" ca="1" si="4"/>
        <v>29.895890410958906</v>
      </c>
      <c r="J122" s="74">
        <v>4</v>
      </c>
      <c r="K122" s="74" t="s">
        <v>46</v>
      </c>
    </row>
    <row r="123" spans="1:11">
      <c r="A123" s="11">
        <v>6</v>
      </c>
      <c r="B123" s="12">
        <v>20</v>
      </c>
      <c r="C123" s="12">
        <v>122</v>
      </c>
      <c r="D123" s="87" t="s">
        <v>567</v>
      </c>
      <c r="E123" s="87" t="s">
        <v>567</v>
      </c>
      <c r="F123" s="75" t="s">
        <v>1275</v>
      </c>
      <c r="G123" s="76" t="s">
        <v>315</v>
      </c>
      <c r="H123" s="77">
        <v>34949</v>
      </c>
      <c r="I123" s="90">
        <f t="shared" ca="1" si="4"/>
        <v>29.852054794520548</v>
      </c>
      <c r="J123" s="78">
        <v>1</v>
      </c>
      <c r="K123" s="78" t="s">
        <v>46</v>
      </c>
    </row>
    <row r="124" spans="1:11">
      <c r="A124" s="7">
        <v>7</v>
      </c>
      <c r="B124" s="10">
        <v>1</v>
      </c>
      <c r="C124" s="10">
        <v>123</v>
      </c>
      <c r="D124" s="86" t="s">
        <v>567</v>
      </c>
      <c r="E124" s="86" t="s">
        <v>16</v>
      </c>
      <c r="F124" s="71" t="s">
        <v>1265</v>
      </c>
      <c r="G124" s="72" t="s">
        <v>546</v>
      </c>
      <c r="H124" s="73">
        <v>33789</v>
      </c>
      <c r="I124" s="89">
        <f t="shared" ca="1" si="4"/>
        <v>33.030136986301372</v>
      </c>
      <c r="J124" s="74">
        <v>3</v>
      </c>
      <c r="K124" s="74" t="s">
        <v>46</v>
      </c>
    </row>
    <row r="125" spans="1:11">
      <c r="A125" s="7">
        <v>7</v>
      </c>
      <c r="B125" s="10">
        <v>2</v>
      </c>
      <c r="C125" s="10">
        <v>124</v>
      </c>
      <c r="D125" s="86" t="s">
        <v>354</v>
      </c>
      <c r="E125" s="86" t="s">
        <v>188</v>
      </c>
      <c r="F125" s="71" t="s">
        <v>991</v>
      </c>
      <c r="G125" s="72" t="s">
        <v>531</v>
      </c>
      <c r="H125" s="73">
        <v>33389</v>
      </c>
      <c r="I125" s="89">
        <f ca="1">(TODAY()-H125)/365</f>
        <v>34.126027397260273</v>
      </c>
      <c r="J125" s="74">
        <v>1</v>
      </c>
      <c r="K125" s="74" t="s">
        <v>837</v>
      </c>
    </row>
    <row r="126" spans="1:11">
      <c r="A126" s="7">
        <v>7</v>
      </c>
      <c r="B126" s="10">
        <v>3</v>
      </c>
      <c r="C126" s="10">
        <v>125</v>
      </c>
      <c r="D126" s="86" t="s">
        <v>345</v>
      </c>
      <c r="E126" s="86" t="s">
        <v>18</v>
      </c>
      <c r="F126" s="71" t="s">
        <v>1252</v>
      </c>
      <c r="G126" s="72" t="s">
        <v>589</v>
      </c>
      <c r="H126" s="73">
        <v>35487</v>
      </c>
      <c r="I126" s="89">
        <f t="shared" ref="I126:I157" ca="1" si="5">(TODAY()-H126)/365</f>
        <v>28.378082191780823</v>
      </c>
      <c r="J126" s="74">
        <v>4</v>
      </c>
      <c r="K126" s="74" t="s">
        <v>838</v>
      </c>
    </row>
    <row r="127" spans="1:11">
      <c r="A127" s="7">
        <v>7</v>
      </c>
      <c r="B127" s="10">
        <v>4</v>
      </c>
      <c r="C127" s="10">
        <v>126</v>
      </c>
      <c r="D127" s="86" t="s">
        <v>17</v>
      </c>
      <c r="E127" s="86" t="s">
        <v>480</v>
      </c>
      <c r="F127" s="71" t="s">
        <v>735</v>
      </c>
      <c r="G127" s="72" t="s">
        <v>105</v>
      </c>
      <c r="H127" s="73">
        <v>33244</v>
      </c>
      <c r="I127" s="89">
        <f t="shared" ca="1" si="5"/>
        <v>34.523287671232879</v>
      </c>
      <c r="J127" s="74">
        <v>1</v>
      </c>
      <c r="K127" s="74" t="s">
        <v>837</v>
      </c>
    </row>
    <row r="128" spans="1:11">
      <c r="A128" s="7">
        <v>7</v>
      </c>
      <c r="B128" s="10">
        <v>5</v>
      </c>
      <c r="C128" s="10">
        <v>127</v>
      </c>
      <c r="D128" s="86" t="s">
        <v>609</v>
      </c>
      <c r="E128" s="86" t="s">
        <v>567</v>
      </c>
      <c r="F128" s="71" t="s">
        <v>505</v>
      </c>
      <c r="G128" s="72" t="s">
        <v>506</v>
      </c>
      <c r="H128" s="73">
        <v>32741</v>
      </c>
      <c r="I128" s="89">
        <f t="shared" ca="1" si="5"/>
        <v>35.901369863013699</v>
      </c>
      <c r="J128" s="74">
        <v>6</v>
      </c>
      <c r="K128" s="74" t="s">
        <v>838</v>
      </c>
    </row>
    <row r="129" spans="1:11">
      <c r="A129" s="7">
        <v>7</v>
      </c>
      <c r="B129" s="10">
        <v>6</v>
      </c>
      <c r="C129" s="10">
        <v>128</v>
      </c>
      <c r="D129" s="86" t="s">
        <v>614</v>
      </c>
      <c r="E129" s="86" t="s">
        <v>18</v>
      </c>
      <c r="F129" s="71" t="s">
        <v>739</v>
      </c>
      <c r="G129" s="72" t="s">
        <v>136</v>
      </c>
      <c r="H129" s="73">
        <v>33394</v>
      </c>
      <c r="I129" s="89">
        <f t="shared" ca="1" si="5"/>
        <v>34.112328767123287</v>
      </c>
      <c r="J129" s="74">
        <v>1</v>
      </c>
      <c r="K129" s="74" t="s">
        <v>46</v>
      </c>
    </row>
    <row r="130" spans="1:11">
      <c r="A130" s="7">
        <v>7</v>
      </c>
      <c r="B130" s="10">
        <v>7</v>
      </c>
      <c r="C130" s="10">
        <v>129</v>
      </c>
      <c r="D130" s="86" t="s">
        <v>14</v>
      </c>
      <c r="E130" s="86" t="s">
        <v>129</v>
      </c>
      <c r="F130" s="71" t="s">
        <v>468</v>
      </c>
      <c r="G130" s="72" t="s">
        <v>560</v>
      </c>
      <c r="H130" s="73">
        <v>32041</v>
      </c>
      <c r="I130" s="89">
        <f t="shared" ca="1" si="5"/>
        <v>37.819178082191783</v>
      </c>
      <c r="J130" s="74">
        <v>1</v>
      </c>
      <c r="K130" s="74" t="s">
        <v>837</v>
      </c>
    </row>
    <row r="131" spans="1:11">
      <c r="A131" s="7">
        <v>7</v>
      </c>
      <c r="B131" s="10">
        <v>8</v>
      </c>
      <c r="C131" s="10">
        <v>130</v>
      </c>
      <c r="D131" s="86" t="s">
        <v>276</v>
      </c>
      <c r="E131" s="86" t="s">
        <v>598</v>
      </c>
      <c r="F131" s="71" t="s">
        <v>752</v>
      </c>
      <c r="G131" s="72" t="s">
        <v>144</v>
      </c>
      <c r="H131" s="73">
        <v>33230</v>
      </c>
      <c r="I131" s="89">
        <f t="shared" ca="1" si="5"/>
        <v>34.561643835616437</v>
      </c>
      <c r="J131" s="74">
        <v>9</v>
      </c>
      <c r="K131" s="74" t="s">
        <v>837</v>
      </c>
    </row>
    <row r="132" spans="1:11">
      <c r="A132" s="7">
        <v>7</v>
      </c>
      <c r="B132" s="10">
        <v>9</v>
      </c>
      <c r="C132" s="10">
        <v>131</v>
      </c>
      <c r="D132" s="86" t="s">
        <v>470</v>
      </c>
      <c r="E132" s="86" t="s">
        <v>239</v>
      </c>
      <c r="F132" s="71" t="s">
        <v>320</v>
      </c>
      <c r="G132" s="72" t="s">
        <v>282</v>
      </c>
      <c r="H132" s="73">
        <v>31871</v>
      </c>
      <c r="I132" s="89">
        <f t="shared" ca="1" si="5"/>
        <v>38.284931506849318</v>
      </c>
      <c r="J132" s="74">
        <v>7</v>
      </c>
      <c r="K132" s="74" t="s">
        <v>837</v>
      </c>
    </row>
    <row r="133" spans="1:11">
      <c r="A133" s="7">
        <v>7</v>
      </c>
      <c r="B133" s="10">
        <v>10</v>
      </c>
      <c r="C133" s="10">
        <v>132</v>
      </c>
      <c r="D133" s="86" t="s">
        <v>480</v>
      </c>
      <c r="E133" s="86" t="s">
        <v>14</v>
      </c>
      <c r="F133" s="71" t="s">
        <v>942</v>
      </c>
      <c r="G133" s="72" t="s">
        <v>220</v>
      </c>
      <c r="H133" s="73">
        <v>33425</v>
      </c>
      <c r="I133" s="89">
        <f t="shared" ca="1" si="5"/>
        <v>34.027397260273972</v>
      </c>
      <c r="J133" s="74">
        <v>1</v>
      </c>
      <c r="K133" s="74" t="s">
        <v>837</v>
      </c>
    </row>
    <row r="134" spans="1:11">
      <c r="A134" s="7">
        <v>7</v>
      </c>
      <c r="B134" s="10">
        <v>11</v>
      </c>
      <c r="C134" s="10">
        <v>133</v>
      </c>
      <c r="D134" s="86" t="s">
        <v>164</v>
      </c>
      <c r="E134" s="86" t="s">
        <v>480</v>
      </c>
      <c r="F134" s="71" t="s">
        <v>1099</v>
      </c>
      <c r="G134" s="72" t="s">
        <v>595</v>
      </c>
      <c r="H134" s="73">
        <v>33951</v>
      </c>
      <c r="I134" s="89">
        <f t="shared" ca="1" si="5"/>
        <v>32.586301369863016</v>
      </c>
      <c r="J134" s="74">
        <v>9</v>
      </c>
      <c r="K134" s="74" t="s">
        <v>837</v>
      </c>
    </row>
    <row r="135" spans="1:11">
      <c r="A135" s="7">
        <v>7</v>
      </c>
      <c r="B135" s="10">
        <v>12</v>
      </c>
      <c r="C135" s="10">
        <v>134</v>
      </c>
      <c r="D135" s="86" t="s">
        <v>555</v>
      </c>
      <c r="E135" s="86" t="s">
        <v>609</v>
      </c>
      <c r="F135" s="71" t="s">
        <v>702</v>
      </c>
      <c r="G135" s="72" t="s">
        <v>595</v>
      </c>
      <c r="H135" s="73">
        <v>33774</v>
      </c>
      <c r="I135" s="89">
        <f t="shared" ca="1" si="5"/>
        <v>33.07123287671233</v>
      </c>
      <c r="J135" s="74">
        <v>1</v>
      </c>
      <c r="K135" s="74" t="s">
        <v>837</v>
      </c>
    </row>
    <row r="136" spans="1:11">
      <c r="A136" s="7">
        <v>7</v>
      </c>
      <c r="B136" s="10">
        <v>13</v>
      </c>
      <c r="C136" s="10">
        <v>135</v>
      </c>
      <c r="D136" s="86" t="s">
        <v>18</v>
      </c>
      <c r="E136" s="86" t="s">
        <v>609</v>
      </c>
      <c r="F136" s="71" t="s">
        <v>383</v>
      </c>
      <c r="G136" s="72" t="s">
        <v>531</v>
      </c>
      <c r="H136" s="73">
        <v>33041</v>
      </c>
      <c r="I136" s="89">
        <f t="shared" ca="1" si="5"/>
        <v>35.079452054794523</v>
      </c>
      <c r="J136" s="74">
        <v>1</v>
      </c>
      <c r="K136" s="74" t="s">
        <v>837</v>
      </c>
    </row>
    <row r="137" spans="1:11">
      <c r="A137" s="7">
        <v>7</v>
      </c>
      <c r="B137" s="10">
        <v>14</v>
      </c>
      <c r="C137" s="10">
        <v>136</v>
      </c>
      <c r="D137" s="86" t="s">
        <v>563</v>
      </c>
      <c r="E137" s="86" t="s">
        <v>300</v>
      </c>
      <c r="F137" s="71" t="s">
        <v>932</v>
      </c>
      <c r="G137" s="72" t="s">
        <v>554</v>
      </c>
      <c r="H137" s="73">
        <v>32989</v>
      </c>
      <c r="I137" s="89">
        <f t="shared" ca="1" si="5"/>
        <v>35.221917808219175</v>
      </c>
      <c r="J137" s="74">
        <v>4</v>
      </c>
      <c r="K137" s="74" t="s">
        <v>46</v>
      </c>
    </row>
    <row r="138" spans="1:11">
      <c r="A138" s="7">
        <v>7</v>
      </c>
      <c r="B138" s="10">
        <v>15</v>
      </c>
      <c r="C138" s="10">
        <v>137</v>
      </c>
      <c r="D138" s="86" t="s">
        <v>13</v>
      </c>
      <c r="E138" s="86" t="s">
        <v>15</v>
      </c>
      <c r="F138" s="71" t="s">
        <v>1105</v>
      </c>
      <c r="G138" s="72" t="s">
        <v>613</v>
      </c>
      <c r="H138" s="73">
        <v>32522</v>
      </c>
      <c r="I138" s="89">
        <f t="shared" ca="1" si="5"/>
        <v>36.5013698630137</v>
      </c>
      <c r="J138" s="74">
        <v>1</v>
      </c>
      <c r="K138" s="74" t="s">
        <v>46</v>
      </c>
    </row>
    <row r="139" spans="1:11">
      <c r="A139" s="7">
        <v>7</v>
      </c>
      <c r="B139" s="10">
        <v>16</v>
      </c>
      <c r="C139" s="10">
        <v>138</v>
      </c>
      <c r="D139" s="86" t="s">
        <v>239</v>
      </c>
      <c r="E139" s="86" t="s">
        <v>16</v>
      </c>
      <c r="F139" s="71" t="s">
        <v>330</v>
      </c>
      <c r="G139" s="72" t="s">
        <v>216</v>
      </c>
      <c r="H139" s="73">
        <v>32783</v>
      </c>
      <c r="I139" s="89">
        <f t="shared" ca="1" si="5"/>
        <v>35.786301369863011</v>
      </c>
      <c r="J139" s="74">
        <v>8</v>
      </c>
      <c r="K139" s="74" t="s">
        <v>838</v>
      </c>
    </row>
    <row r="140" spans="1:11">
      <c r="A140" s="7">
        <v>7</v>
      </c>
      <c r="B140" s="10">
        <v>17</v>
      </c>
      <c r="C140" s="10">
        <v>139</v>
      </c>
      <c r="D140" s="86" t="s">
        <v>438</v>
      </c>
      <c r="E140" s="86" t="s">
        <v>29</v>
      </c>
      <c r="F140" s="71" t="s">
        <v>1132</v>
      </c>
      <c r="G140" s="72" t="s">
        <v>1133</v>
      </c>
      <c r="H140" s="73">
        <v>33496</v>
      </c>
      <c r="I140" s="89">
        <f t="shared" ca="1" si="5"/>
        <v>33.832876712328769</v>
      </c>
      <c r="J140" s="74">
        <v>1</v>
      </c>
      <c r="K140" s="74" t="s">
        <v>837</v>
      </c>
    </row>
    <row r="141" spans="1:11">
      <c r="A141" s="7">
        <v>7</v>
      </c>
      <c r="B141" s="10">
        <v>18</v>
      </c>
      <c r="C141" s="10">
        <v>140</v>
      </c>
      <c r="D141" s="86" t="s">
        <v>16</v>
      </c>
      <c r="E141" s="86" t="s">
        <v>14</v>
      </c>
      <c r="F141" s="71" t="s">
        <v>224</v>
      </c>
      <c r="G141" s="72" t="s">
        <v>526</v>
      </c>
      <c r="H141" s="73">
        <v>33163</v>
      </c>
      <c r="I141" s="89">
        <f t="shared" ca="1" si="5"/>
        <v>34.745205479452054</v>
      </c>
      <c r="J141" s="74">
        <v>1</v>
      </c>
      <c r="K141" s="74" t="s">
        <v>837</v>
      </c>
    </row>
    <row r="142" spans="1:11">
      <c r="A142" s="7">
        <v>7</v>
      </c>
      <c r="B142" s="10">
        <v>19</v>
      </c>
      <c r="C142" s="10">
        <v>141</v>
      </c>
      <c r="D142" s="86" t="s">
        <v>129</v>
      </c>
      <c r="E142" s="86" t="s">
        <v>345</v>
      </c>
      <c r="F142" s="71" t="s">
        <v>259</v>
      </c>
      <c r="G142" s="72" t="s">
        <v>328</v>
      </c>
      <c r="H142" s="73">
        <v>34415</v>
      </c>
      <c r="I142" s="89">
        <f t="shared" ca="1" si="5"/>
        <v>31.315068493150687</v>
      </c>
      <c r="J142" s="74">
        <v>1</v>
      </c>
      <c r="K142" s="74" t="s">
        <v>837</v>
      </c>
    </row>
    <row r="143" spans="1:11">
      <c r="A143" s="11">
        <v>7</v>
      </c>
      <c r="B143" s="12">
        <v>20</v>
      </c>
      <c r="C143" s="12">
        <v>142</v>
      </c>
      <c r="D143" s="87" t="s">
        <v>29</v>
      </c>
      <c r="E143" s="87" t="s">
        <v>47</v>
      </c>
      <c r="F143" s="75" t="s">
        <v>632</v>
      </c>
      <c r="G143" s="76" t="s">
        <v>653</v>
      </c>
      <c r="H143" s="77">
        <v>33842</v>
      </c>
      <c r="I143" s="90">
        <f t="shared" ca="1" si="5"/>
        <v>32.884931506849313</v>
      </c>
      <c r="J143" s="78">
        <v>5</v>
      </c>
      <c r="K143" s="78" t="s">
        <v>837</v>
      </c>
    </row>
    <row r="144" spans="1:11">
      <c r="A144" s="7">
        <v>8</v>
      </c>
      <c r="B144" s="10">
        <v>1</v>
      </c>
      <c r="C144" s="10">
        <v>143</v>
      </c>
      <c r="D144" s="86" t="s">
        <v>29</v>
      </c>
      <c r="E144" s="86" t="s">
        <v>563</v>
      </c>
      <c r="F144" s="71" t="s">
        <v>102</v>
      </c>
      <c r="G144" s="72" t="s">
        <v>315</v>
      </c>
      <c r="H144" s="73">
        <v>34598</v>
      </c>
      <c r="I144" s="89">
        <f t="shared" ca="1" si="5"/>
        <v>30.813698630136987</v>
      </c>
      <c r="J144" s="74">
        <v>1</v>
      </c>
      <c r="K144" s="74" t="s">
        <v>837</v>
      </c>
    </row>
    <row r="145" spans="1:11">
      <c r="A145" s="7">
        <v>8</v>
      </c>
      <c r="B145" s="10">
        <v>2</v>
      </c>
      <c r="C145" s="10">
        <v>144</v>
      </c>
      <c r="D145" s="86" t="s">
        <v>129</v>
      </c>
      <c r="E145" s="86" t="s">
        <v>16</v>
      </c>
      <c r="F145" s="71" t="s">
        <v>465</v>
      </c>
      <c r="G145" s="72" t="s">
        <v>618</v>
      </c>
      <c r="H145" s="73">
        <v>34583</v>
      </c>
      <c r="I145" s="89">
        <f t="shared" ca="1" si="5"/>
        <v>30.854794520547944</v>
      </c>
      <c r="J145" s="74">
        <v>9</v>
      </c>
      <c r="K145" s="74" t="s">
        <v>837</v>
      </c>
    </row>
    <row r="146" spans="1:11">
      <c r="A146" s="7">
        <v>8</v>
      </c>
      <c r="B146" s="10">
        <v>3</v>
      </c>
      <c r="C146" s="10">
        <v>145</v>
      </c>
      <c r="D146" s="86" t="s">
        <v>16</v>
      </c>
      <c r="E146" s="86" t="s">
        <v>17</v>
      </c>
      <c r="F146" s="71" t="s">
        <v>936</v>
      </c>
      <c r="G146" s="72" t="s">
        <v>937</v>
      </c>
      <c r="H146" s="73">
        <v>33006</v>
      </c>
      <c r="I146" s="89">
        <f t="shared" ca="1" si="5"/>
        <v>35.175342465753424</v>
      </c>
      <c r="J146" s="74">
        <v>1</v>
      </c>
      <c r="K146" s="74" t="s">
        <v>837</v>
      </c>
    </row>
    <row r="147" spans="1:11">
      <c r="A147" s="7">
        <v>8</v>
      </c>
      <c r="B147" s="10">
        <v>4</v>
      </c>
      <c r="C147" s="10">
        <v>146</v>
      </c>
      <c r="D147" s="86" t="s">
        <v>438</v>
      </c>
      <c r="E147" s="86" t="s">
        <v>555</v>
      </c>
      <c r="F147" s="71" t="s">
        <v>405</v>
      </c>
      <c r="G147" s="72" t="s">
        <v>406</v>
      </c>
      <c r="H147" s="73">
        <v>32613</v>
      </c>
      <c r="I147" s="89">
        <f t="shared" ca="1" si="5"/>
        <v>36.252054794520546</v>
      </c>
      <c r="J147" s="74">
        <v>4</v>
      </c>
      <c r="K147" s="74" t="s">
        <v>837</v>
      </c>
    </row>
    <row r="148" spans="1:11">
      <c r="A148" s="7">
        <v>8</v>
      </c>
      <c r="B148" s="10">
        <v>5</v>
      </c>
      <c r="C148" s="10">
        <v>147</v>
      </c>
      <c r="D148" s="86" t="s">
        <v>239</v>
      </c>
      <c r="E148" s="86" t="s">
        <v>480</v>
      </c>
      <c r="F148" s="71" t="s">
        <v>43</v>
      </c>
      <c r="G148" s="72" t="s">
        <v>544</v>
      </c>
      <c r="H148" s="73">
        <v>32253</v>
      </c>
      <c r="I148" s="89">
        <f t="shared" ca="1" si="5"/>
        <v>37.238356164383561</v>
      </c>
      <c r="J148" s="74">
        <v>3</v>
      </c>
      <c r="K148" s="74" t="s">
        <v>46</v>
      </c>
    </row>
    <row r="149" spans="1:11">
      <c r="A149" s="7">
        <v>8</v>
      </c>
      <c r="B149" s="10">
        <v>6</v>
      </c>
      <c r="C149" s="10">
        <v>148</v>
      </c>
      <c r="D149" s="86" t="s">
        <v>13</v>
      </c>
      <c r="E149" s="86" t="s">
        <v>15</v>
      </c>
      <c r="F149" s="71" t="s">
        <v>60</v>
      </c>
      <c r="G149" s="72" t="s">
        <v>271</v>
      </c>
      <c r="H149" s="73">
        <v>32116</v>
      </c>
      <c r="I149" s="89">
        <f t="shared" ca="1" si="5"/>
        <v>37.613698630136987</v>
      </c>
      <c r="J149" s="74">
        <v>8</v>
      </c>
      <c r="K149" s="74" t="s">
        <v>837</v>
      </c>
    </row>
    <row r="150" spans="1:11">
      <c r="A150" s="7">
        <v>8</v>
      </c>
      <c r="B150" s="10">
        <v>7</v>
      </c>
      <c r="C150" s="10">
        <v>149</v>
      </c>
      <c r="D150" s="86" t="s">
        <v>563</v>
      </c>
      <c r="E150" s="86" t="s">
        <v>470</v>
      </c>
      <c r="F150" s="71" t="s">
        <v>1042</v>
      </c>
      <c r="G150" s="72" t="s">
        <v>110</v>
      </c>
      <c r="H150" s="73">
        <v>34779</v>
      </c>
      <c r="I150" s="89">
        <f t="shared" ca="1" si="5"/>
        <v>30.317808219178083</v>
      </c>
      <c r="J150" s="74">
        <v>1</v>
      </c>
      <c r="K150" s="74" t="s">
        <v>46</v>
      </c>
    </row>
    <row r="151" spans="1:11">
      <c r="A151" s="7">
        <v>8</v>
      </c>
      <c r="B151" s="10">
        <v>8</v>
      </c>
      <c r="C151" s="10">
        <v>150</v>
      </c>
      <c r="D151" s="86" t="s">
        <v>18</v>
      </c>
      <c r="E151" s="86" t="s">
        <v>129</v>
      </c>
      <c r="F151" s="71" t="s">
        <v>120</v>
      </c>
      <c r="G151" s="72" t="s">
        <v>904</v>
      </c>
      <c r="H151" s="73">
        <v>33572</v>
      </c>
      <c r="I151" s="89">
        <f t="shared" ca="1" si="5"/>
        <v>33.624657534246573</v>
      </c>
      <c r="J151" s="74">
        <v>1</v>
      </c>
      <c r="K151" s="74" t="s">
        <v>837</v>
      </c>
    </row>
    <row r="152" spans="1:11">
      <c r="A152" s="7">
        <v>8</v>
      </c>
      <c r="B152" s="10">
        <v>9</v>
      </c>
      <c r="C152" s="10">
        <v>151</v>
      </c>
      <c r="D152" s="86" t="s">
        <v>555</v>
      </c>
      <c r="E152" s="86" t="s">
        <v>598</v>
      </c>
      <c r="F152" s="71" t="s">
        <v>1199</v>
      </c>
      <c r="G152" s="72" t="s">
        <v>544</v>
      </c>
      <c r="H152" s="73">
        <v>33445</v>
      </c>
      <c r="I152" s="89">
        <f t="shared" ca="1" si="5"/>
        <v>33.972602739726028</v>
      </c>
      <c r="J152" s="74">
        <v>1</v>
      </c>
      <c r="K152" s="74" t="s">
        <v>837</v>
      </c>
    </row>
    <row r="153" spans="1:11">
      <c r="A153" s="7">
        <v>8</v>
      </c>
      <c r="B153" s="10">
        <v>10</v>
      </c>
      <c r="C153" s="10">
        <v>152</v>
      </c>
      <c r="D153" s="86" t="s">
        <v>164</v>
      </c>
      <c r="E153" s="86" t="s">
        <v>188</v>
      </c>
      <c r="F153" s="71" t="s">
        <v>857</v>
      </c>
      <c r="G153" s="72" t="s">
        <v>858</v>
      </c>
      <c r="H153" s="73">
        <v>32456</v>
      </c>
      <c r="I153" s="89">
        <f t="shared" ca="1" si="5"/>
        <v>36.682191780821917</v>
      </c>
      <c r="J153" s="74">
        <v>2</v>
      </c>
      <c r="K153" s="74" t="s">
        <v>837</v>
      </c>
    </row>
    <row r="154" spans="1:11">
      <c r="A154" s="7">
        <v>8</v>
      </c>
      <c r="B154" s="10">
        <v>11</v>
      </c>
      <c r="C154" s="10">
        <v>153</v>
      </c>
      <c r="D154" s="86" t="s">
        <v>480</v>
      </c>
      <c r="E154" s="86" t="s">
        <v>29</v>
      </c>
      <c r="F154" s="71" t="s">
        <v>1204</v>
      </c>
      <c r="G154" s="72" t="s">
        <v>502</v>
      </c>
      <c r="H154" s="73">
        <v>33943</v>
      </c>
      <c r="I154" s="89">
        <f t="shared" ca="1" si="5"/>
        <v>32.608219178082194</v>
      </c>
      <c r="J154" s="74">
        <v>1</v>
      </c>
      <c r="K154" s="74" t="s">
        <v>837</v>
      </c>
    </row>
    <row r="155" spans="1:11">
      <c r="A155" s="7">
        <v>8</v>
      </c>
      <c r="B155" s="10">
        <v>12</v>
      </c>
      <c r="C155" s="10">
        <v>154</v>
      </c>
      <c r="D155" s="86" t="s">
        <v>470</v>
      </c>
      <c r="E155" s="86" t="s">
        <v>188</v>
      </c>
      <c r="F155" s="71" t="s">
        <v>706</v>
      </c>
      <c r="G155" s="72" t="s">
        <v>578</v>
      </c>
      <c r="H155" s="73">
        <v>33245</v>
      </c>
      <c r="I155" s="89">
        <f t="shared" ca="1" si="5"/>
        <v>34.520547945205479</v>
      </c>
      <c r="J155" s="74">
        <v>2</v>
      </c>
      <c r="K155" s="74" t="s">
        <v>46</v>
      </c>
    </row>
    <row r="156" spans="1:11">
      <c r="A156" s="7">
        <v>8</v>
      </c>
      <c r="B156" s="10">
        <v>13</v>
      </c>
      <c r="C156" s="10">
        <v>155</v>
      </c>
      <c r="D156" s="86" t="s">
        <v>276</v>
      </c>
      <c r="E156" s="86" t="s">
        <v>16</v>
      </c>
      <c r="F156" s="71" t="s">
        <v>818</v>
      </c>
      <c r="G156" s="72" t="s">
        <v>589</v>
      </c>
      <c r="H156" s="73">
        <v>34385</v>
      </c>
      <c r="I156" s="89">
        <f t="shared" ca="1" si="5"/>
        <v>31.397260273972602</v>
      </c>
      <c r="J156" s="74">
        <v>1</v>
      </c>
      <c r="K156" s="74" t="s">
        <v>837</v>
      </c>
    </row>
    <row r="157" spans="1:11">
      <c r="A157" s="7">
        <v>8</v>
      </c>
      <c r="B157" s="10">
        <v>14</v>
      </c>
      <c r="C157" s="10">
        <v>156</v>
      </c>
      <c r="D157" s="86" t="s">
        <v>14</v>
      </c>
      <c r="E157" s="86" t="s">
        <v>555</v>
      </c>
      <c r="F157" s="71" t="s">
        <v>805</v>
      </c>
      <c r="G157" s="72" t="s">
        <v>595</v>
      </c>
      <c r="H157" s="73">
        <v>35522</v>
      </c>
      <c r="I157" s="89">
        <f t="shared" ca="1" si="5"/>
        <v>28.282191780821918</v>
      </c>
      <c r="J157" s="74">
        <v>7</v>
      </c>
      <c r="K157" s="74" t="s">
        <v>837</v>
      </c>
    </row>
    <row r="158" spans="1:11">
      <c r="A158" s="7">
        <v>8</v>
      </c>
      <c r="B158" s="10">
        <v>15</v>
      </c>
      <c r="C158" s="10">
        <v>157</v>
      </c>
      <c r="D158" s="86" t="s">
        <v>614</v>
      </c>
      <c r="E158" s="86" t="s">
        <v>614</v>
      </c>
      <c r="F158" s="71" t="s">
        <v>642</v>
      </c>
      <c r="G158" s="72" t="s">
        <v>297</v>
      </c>
      <c r="H158" s="73">
        <v>31640</v>
      </c>
      <c r="I158" s="89">
        <f t="shared" ref="I158:I189" ca="1" si="6">(TODAY()-H158)/365</f>
        <v>38.917808219178085</v>
      </c>
      <c r="J158" s="74">
        <v>2</v>
      </c>
      <c r="K158" s="74" t="s">
        <v>837</v>
      </c>
    </row>
    <row r="159" spans="1:11">
      <c r="A159" s="7">
        <v>8</v>
      </c>
      <c r="B159" s="10">
        <v>16</v>
      </c>
      <c r="C159" s="10">
        <v>158</v>
      </c>
      <c r="D159" s="86" t="s">
        <v>609</v>
      </c>
      <c r="E159" s="86" t="s">
        <v>480</v>
      </c>
      <c r="F159" s="71" t="s">
        <v>517</v>
      </c>
      <c r="G159" s="72" t="s">
        <v>277</v>
      </c>
      <c r="H159" s="73">
        <v>33019</v>
      </c>
      <c r="I159" s="89">
        <f t="shared" ca="1" si="6"/>
        <v>35.139726027397259</v>
      </c>
      <c r="J159" s="74">
        <v>7</v>
      </c>
      <c r="K159" s="74" t="s">
        <v>46</v>
      </c>
    </row>
    <row r="160" spans="1:11">
      <c r="A160" s="7">
        <v>8</v>
      </c>
      <c r="B160" s="10">
        <v>17</v>
      </c>
      <c r="C160" s="10">
        <v>159</v>
      </c>
      <c r="D160" s="86" t="s">
        <v>17</v>
      </c>
      <c r="E160" s="86" t="s">
        <v>213</v>
      </c>
      <c r="F160" s="71" t="s">
        <v>1301</v>
      </c>
      <c r="G160" s="72" t="s">
        <v>1200</v>
      </c>
      <c r="H160" s="73">
        <v>35872</v>
      </c>
      <c r="I160" s="89">
        <f t="shared" ca="1" si="6"/>
        <v>27.323287671232876</v>
      </c>
      <c r="J160" s="74">
        <v>1</v>
      </c>
      <c r="K160" s="74" t="s">
        <v>837</v>
      </c>
    </row>
    <row r="161" spans="1:11">
      <c r="A161" s="7">
        <v>8</v>
      </c>
      <c r="B161" s="10">
        <v>18</v>
      </c>
      <c r="C161" s="10">
        <v>160</v>
      </c>
      <c r="D161" s="86" t="s">
        <v>345</v>
      </c>
      <c r="E161" s="86" t="s">
        <v>164</v>
      </c>
      <c r="F161" s="71" t="s">
        <v>103</v>
      </c>
      <c r="G161" s="72" t="s">
        <v>236</v>
      </c>
      <c r="H161" s="73">
        <v>32981</v>
      </c>
      <c r="I161" s="89">
        <f t="shared" ca="1" si="6"/>
        <v>35.243835616438353</v>
      </c>
      <c r="J161" s="74">
        <v>1</v>
      </c>
      <c r="K161" s="74" t="s">
        <v>837</v>
      </c>
    </row>
    <row r="162" spans="1:11">
      <c r="A162" s="7">
        <v>8</v>
      </c>
      <c r="B162" s="10">
        <v>19</v>
      </c>
      <c r="C162" s="10">
        <v>161</v>
      </c>
      <c r="D162" s="86" t="s">
        <v>354</v>
      </c>
      <c r="E162" s="86" t="s">
        <v>470</v>
      </c>
      <c r="F162" s="71" t="s">
        <v>1118</v>
      </c>
      <c r="G162" s="72" t="s">
        <v>325</v>
      </c>
      <c r="H162" s="73">
        <v>33017</v>
      </c>
      <c r="I162" s="89">
        <f t="shared" ca="1" si="6"/>
        <v>35.145205479452052</v>
      </c>
      <c r="J162" s="74">
        <v>1</v>
      </c>
      <c r="K162" s="74" t="s">
        <v>837</v>
      </c>
    </row>
    <row r="163" spans="1:11">
      <c r="A163" s="11">
        <v>8</v>
      </c>
      <c r="B163" s="12">
        <v>20</v>
      </c>
      <c r="C163" s="12">
        <v>162</v>
      </c>
      <c r="D163" s="87" t="s">
        <v>567</v>
      </c>
      <c r="E163" s="87" t="s">
        <v>213</v>
      </c>
      <c r="F163" s="75" t="s">
        <v>107</v>
      </c>
      <c r="G163" s="76" t="s">
        <v>597</v>
      </c>
      <c r="H163" s="77">
        <v>31857</v>
      </c>
      <c r="I163" s="90">
        <f t="shared" ca="1" si="6"/>
        <v>38.323287671232876</v>
      </c>
      <c r="J163" s="78">
        <v>1</v>
      </c>
      <c r="K163" s="78" t="s">
        <v>837</v>
      </c>
    </row>
    <row r="164" spans="1:11">
      <c r="A164" s="7">
        <v>9</v>
      </c>
      <c r="B164" s="10">
        <v>1</v>
      </c>
      <c r="C164" s="10">
        <v>163</v>
      </c>
      <c r="D164" s="86" t="s">
        <v>567</v>
      </c>
      <c r="E164" s="86" t="s">
        <v>276</v>
      </c>
      <c r="F164" s="71" t="s">
        <v>195</v>
      </c>
      <c r="G164" s="72" t="s">
        <v>293</v>
      </c>
      <c r="H164" s="73">
        <v>32799</v>
      </c>
      <c r="I164" s="89">
        <f t="shared" ca="1" si="6"/>
        <v>35.742465753424661</v>
      </c>
      <c r="J164" s="74">
        <v>5</v>
      </c>
      <c r="K164" s="74" t="s">
        <v>46</v>
      </c>
    </row>
    <row r="165" spans="1:11">
      <c r="A165" s="7">
        <v>9</v>
      </c>
      <c r="B165" s="10">
        <v>2</v>
      </c>
      <c r="C165" s="10">
        <v>164</v>
      </c>
      <c r="D165" s="86" t="s">
        <v>354</v>
      </c>
      <c r="E165" s="86" t="s">
        <v>276</v>
      </c>
      <c r="F165" s="71" t="s">
        <v>1131</v>
      </c>
      <c r="G165" s="72" t="s">
        <v>549</v>
      </c>
      <c r="H165" s="73">
        <v>34533</v>
      </c>
      <c r="I165" s="89">
        <f t="shared" ca="1" si="6"/>
        <v>30.991780821917807</v>
      </c>
      <c r="J165" s="74">
        <v>1</v>
      </c>
      <c r="K165" s="74" t="s">
        <v>837</v>
      </c>
    </row>
    <row r="166" spans="1:11">
      <c r="A166" s="7">
        <v>9</v>
      </c>
      <c r="B166" s="10">
        <v>3</v>
      </c>
      <c r="C166" s="10">
        <v>165</v>
      </c>
      <c r="D166" s="86" t="s">
        <v>345</v>
      </c>
      <c r="E166" s="86" t="s">
        <v>276</v>
      </c>
      <c r="F166" s="71" t="s">
        <v>283</v>
      </c>
      <c r="G166" s="72" t="s">
        <v>284</v>
      </c>
      <c r="H166" s="73">
        <v>31493</v>
      </c>
      <c r="I166" s="89">
        <f t="shared" ca="1" si="6"/>
        <v>39.320547945205476</v>
      </c>
      <c r="J166" s="74">
        <v>9</v>
      </c>
      <c r="K166" s="74" t="s">
        <v>838</v>
      </c>
    </row>
    <row r="167" spans="1:11">
      <c r="A167" s="7">
        <v>9</v>
      </c>
      <c r="B167" s="10">
        <v>4</v>
      </c>
      <c r="C167" s="10">
        <v>166</v>
      </c>
      <c r="D167" s="86" t="s">
        <v>17</v>
      </c>
      <c r="E167" s="86" t="s">
        <v>563</v>
      </c>
      <c r="F167" s="71" t="s">
        <v>782</v>
      </c>
      <c r="G167" s="72" t="s">
        <v>589</v>
      </c>
      <c r="H167" s="73">
        <v>35584</v>
      </c>
      <c r="I167" s="89">
        <f t="shared" ca="1" si="6"/>
        <v>28.112328767123287</v>
      </c>
      <c r="J167" s="74">
        <v>6</v>
      </c>
      <c r="K167" s="74" t="s">
        <v>837</v>
      </c>
    </row>
    <row r="168" spans="1:11">
      <c r="A168" s="7">
        <v>9</v>
      </c>
      <c r="B168" s="10">
        <v>5</v>
      </c>
      <c r="C168" s="10">
        <v>167</v>
      </c>
      <c r="D168" s="86" t="s">
        <v>609</v>
      </c>
      <c r="E168" s="86" t="s">
        <v>239</v>
      </c>
      <c r="F168" s="71" t="s">
        <v>862</v>
      </c>
      <c r="G168" s="72" t="s">
        <v>437</v>
      </c>
      <c r="H168" s="73">
        <v>33289</v>
      </c>
      <c r="I168" s="89">
        <f t="shared" ca="1" si="6"/>
        <v>34.4</v>
      </c>
      <c r="J168" s="74">
        <v>1</v>
      </c>
      <c r="K168" s="74" t="s">
        <v>837</v>
      </c>
    </row>
    <row r="169" spans="1:11">
      <c r="A169" s="7">
        <v>9</v>
      </c>
      <c r="B169" s="10">
        <v>6</v>
      </c>
      <c r="C169" s="10">
        <v>168</v>
      </c>
      <c r="D169" s="86" t="s">
        <v>614</v>
      </c>
      <c r="E169" s="86" t="s">
        <v>13</v>
      </c>
      <c r="F169" s="71" t="s">
        <v>338</v>
      </c>
      <c r="G169" s="72" t="s">
        <v>585</v>
      </c>
      <c r="H169" s="73">
        <v>30615</v>
      </c>
      <c r="I169" s="89">
        <f t="shared" ca="1" si="6"/>
        <v>41.726027397260275</v>
      </c>
      <c r="J169" s="74">
        <v>1</v>
      </c>
      <c r="K169" s="74" t="s">
        <v>46</v>
      </c>
    </row>
    <row r="170" spans="1:11">
      <c r="A170" s="7">
        <v>9</v>
      </c>
      <c r="B170" s="10">
        <v>7</v>
      </c>
      <c r="C170" s="10">
        <v>169</v>
      </c>
      <c r="D170" s="86" t="s">
        <v>14</v>
      </c>
      <c r="E170" s="86" t="s">
        <v>213</v>
      </c>
      <c r="F170" s="71" t="s">
        <v>191</v>
      </c>
      <c r="G170" s="72" t="s">
        <v>82</v>
      </c>
      <c r="H170" s="73">
        <v>33821</v>
      </c>
      <c r="I170" s="89">
        <f t="shared" ca="1" si="6"/>
        <v>32.942465753424656</v>
      </c>
      <c r="J170" s="74">
        <v>7</v>
      </c>
      <c r="K170" s="74" t="s">
        <v>837</v>
      </c>
    </row>
    <row r="171" spans="1:11">
      <c r="A171" s="7">
        <v>9</v>
      </c>
      <c r="B171" s="10">
        <v>8</v>
      </c>
      <c r="C171" s="10">
        <v>170</v>
      </c>
      <c r="D171" s="86" t="s">
        <v>276</v>
      </c>
      <c r="E171" s="86" t="s">
        <v>555</v>
      </c>
      <c r="F171" s="71" t="s">
        <v>1</v>
      </c>
      <c r="G171" s="72" t="s">
        <v>53</v>
      </c>
      <c r="H171" s="73">
        <v>33189</v>
      </c>
      <c r="I171" s="89">
        <f t="shared" ca="1" si="6"/>
        <v>34.673972602739724</v>
      </c>
      <c r="J171" s="74">
        <v>7</v>
      </c>
      <c r="K171" s="74" t="s">
        <v>837</v>
      </c>
    </row>
    <row r="172" spans="1:11">
      <c r="A172" s="7">
        <v>9</v>
      </c>
      <c r="B172" s="10">
        <v>9</v>
      </c>
      <c r="C172" s="10">
        <v>171</v>
      </c>
      <c r="D172" s="86" t="s">
        <v>470</v>
      </c>
      <c r="E172" s="86" t="s">
        <v>246</v>
      </c>
      <c r="F172" s="71" t="s">
        <v>984</v>
      </c>
      <c r="G172" s="72" t="s">
        <v>597</v>
      </c>
      <c r="H172" s="73">
        <v>33966</v>
      </c>
      <c r="I172" s="89">
        <f t="shared" ca="1" si="6"/>
        <v>32.545205479452058</v>
      </c>
      <c r="J172" s="74">
        <v>1</v>
      </c>
      <c r="K172" s="74" t="s">
        <v>837</v>
      </c>
    </row>
    <row r="173" spans="1:11">
      <c r="A173" s="7">
        <v>9</v>
      </c>
      <c r="B173" s="10">
        <v>10</v>
      </c>
      <c r="C173" s="10">
        <v>172</v>
      </c>
      <c r="D173" s="86" t="s">
        <v>480</v>
      </c>
      <c r="E173" s="86" t="s">
        <v>555</v>
      </c>
      <c r="F173" s="71" t="s">
        <v>434</v>
      </c>
      <c r="G173" s="72" t="s">
        <v>571</v>
      </c>
      <c r="H173" s="73">
        <v>31436</v>
      </c>
      <c r="I173" s="89">
        <f t="shared" ca="1" si="6"/>
        <v>39.476712328767121</v>
      </c>
      <c r="J173" s="74">
        <v>2</v>
      </c>
      <c r="K173" s="74" t="s">
        <v>837</v>
      </c>
    </row>
    <row r="174" spans="1:11">
      <c r="A174" s="7">
        <v>9</v>
      </c>
      <c r="B174" s="10">
        <v>11</v>
      </c>
      <c r="C174" s="10">
        <v>173</v>
      </c>
      <c r="D174" s="86" t="s">
        <v>164</v>
      </c>
      <c r="E174" s="86" t="s">
        <v>29</v>
      </c>
      <c r="F174" s="71" t="s">
        <v>458</v>
      </c>
      <c r="G174" s="72" t="s">
        <v>641</v>
      </c>
      <c r="H174" s="73">
        <v>31351</v>
      </c>
      <c r="I174" s="89">
        <f t="shared" ca="1" si="6"/>
        <v>39.709589041095889</v>
      </c>
      <c r="J174" s="74">
        <v>1</v>
      </c>
      <c r="K174" s="74" t="s">
        <v>837</v>
      </c>
    </row>
    <row r="175" spans="1:11">
      <c r="A175" s="7">
        <v>9</v>
      </c>
      <c r="B175" s="10">
        <v>12</v>
      </c>
      <c r="C175" s="10">
        <v>174</v>
      </c>
      <c r="D175" s="86" t="s">
        <v>555</v>
      </c>
      <c r="E175" s="86" t="s">
        <v>345</v>
      </c>
      <c r="F175" s="71" t="s">
        <v>601</v>
      </c>
      <c r="G175" s="72" t="s">
        <v>801</v>
      </c>
      <c r="H175" s="73">
        <v>34865</v>
      </c>
      <c r="I175" s="89">
        <f t="shared" ca="1" si="6"/>
        <v>30.082191780821919</v>
      </c>
      <c r="J175" s="74">
        <v>7</v>
      </c>
      <c r="K175" s="74" t="s">
        <v>46</v>
      </c>
    </row>
    <row r="176" spans="1:11">
      <c r="A176" s="7">
        <v>9</v>
      </c>
      <c r="B176" s="10">
        <v>13</v>
      </c>
      <c r="C176" s="10">
        <v>175</v>
      </c>
      <c r="D176" s="86" t="s">
        <v>18</v>
      </c>
      <c r="E176" s="86" t="s">
        <v>563</v>
      </c>
      <c r="F176" s="71" t="s">
        <v>1025</v>
      </c>
      <c r="G176" s="72" t="s">
        <v>250</v>
      </c>
      <c r="H176" s="73">
        <v>31933</v>
      </c>
      <c r="I176" s="89">
        <f t="shared" ca="1" si="6"/>
        <v>38.115068493150687</v>
      </c>
      <c r="J176" s="74">
        <v>2</v>
      </c>
      <c r="K176" s="74" t="s">
        <v>837</v>
      </c>
    </row>
    <row r="177" spans="1:11">
      <c r="A177" s="7">
        <v>9</v>
      </c>
      <c r="B177" s="10">
        <v>14</v>
      </c>
      <c r="C177" s="10">
        <v>176</v>
      </c>
      <c r="D177" s="86" t="s">
        <v>563</v>
      </c>
      <c r="E177" s="86" t="s">
        <v>563</v>
      </c>
      <c r="F177" s="71" t="s">
        <v>1026</v>
      </c>
      <c r="G177" s="72" t="s">
        <v>243</v>
      </c>
      <c r="H177" s="73">
        <v>32749</v>
      </c>
      <c r="I177" s="89">
        <f t="shared" ca="1" si="6"/>
        <v>35.87945205479452</v>
      </c>
      <c r="J177" s="74">
        <v>1</v>
      </c>
      <c r="K177" s="74" t="s">
        <v>46</v>
      </c>
    </row>
    <row r="178" spans="1:11">
      <c r="A178" s="7">
        <v>9</v>
      </c>
      <c r="B178" s="10">
        <v>15</v>
      </c>
      <c r="C178" s="10">
        <v>177</v>
      </c>
      <c r="D178" s="86" t="s">
        <v>13</v>
      </c>
      <c r="E178" s="86" t="s">
        <v>246</v>
      </c>
      <c r="F178" s="71" t="s">
        <v>575</v>
      </c>
      <c r="G178" s="72" t="s">
        <v>247</v>
      </c>
      <c r="H178" s="73">
        <v>31630</v>
      </c>
      <c r="I178" s="89">
        <f t="shared" ca="1" si="6"/>
        <v>38.945205479452056</v>
      </c>
      <c r="J178" s="74">
        <v>1</v>
      </c>
      <c r="K178" s="74" t="s">
        <v>46</v>
      </c>
    </row>
    <row r="179" spans="1:11">
      <c r="A179" s="7">
        <v>9</v>
      </c>
      <c r="B179" s="10">
        <v>16</v>
      </c>
      <c r="C179" s="10">
        <v>178</v>
      </c>
      <c r="D179" s="86" t="s">
        <v>239</v>
      </c>
      <c r="E179" s="86" t="s">
        <v>598</v>
      </c>
      <c r="F179" s="71" t="s">
        <v>329</v>
      </c>
      <c r="G179" s="72" t="s">
        <v>87</v>
      </c>
      <c r="H179" s="73">
        <v>32255</v>
      </c>
      <c r="I179" s="89">
        <f t="shared" ca="1" si="6"/>
        <v>37.232876712328768</v>
      </c>
      <c r="J179" s="74">
        <v>4</v>
      </c>
      <c r="K179" s="74" t="s">
        <v>46</v>
      </c>
    </row>
    <row r="180" spans="1:11">
      <c r="A180" s="7">
        <v>9</v>
      </c>
      <c r="B180" s="10">
        <v>17</v>
      </c>
      <c r="C180" s="10">
        <v>179</v>
      </c>
      <c r="D180" s="86" t="s">
        <v>438</v>
      </c>
      <c r="E180" s="86" t="s">
        <v>239</v>
      </c>
      <c r="F180" s="71" t="s">
        <v>341</v>
      </c>
      <c r="G180" s="72" t="s">
        <v>803</v>
      </c>
      <c r="H180" s="73">
        <v>33734</v>
      </c>
      <c r="I180" s="89">
        <f t="shared" ca="1" si="6"/>
        <v>33.180821917808217</v>
      </c>
      <c r="J180" s="74">
        <v>8</v>
      </c>
      <c r="K180" s="74" t="s">
        <v>837</v>
      </c>
    </row>
    <row r="181" spans="1:11">
      <c r="A181" s="7">
        <v>9</v>
      </c>
      <c r="B181" s="10">
        <v>18</v>
      </c>
      <c r="C181" s="10">
        <v>180</v>
      </c>
      <c r="D181" s="86" t="s">
        <v>16</v>
      </c>
      <c r="E181" s="86" t="s">
        <v>555</v>
      </c>
      <c r="F181" s="71" t="s">
        <v>765</v>
      </c>
      <c r="G181" s="72" t="s">
        <v>613</v>
      </c>
      <c r="H181" s="73">
        <v>32390</v>
      </c>
      <c r="I181" s="89">
        <f t="shared" ca="1" si="6"/>
        <v>36.863013698630134</v>
      </c>
      <c r="J181" s="74">
        <v>7</v>
      </c>
      <c r="K181" s="74" t="s">
        <v>837</v>
      </c>
    </row>
    <row r="182" spans="1:11">
      <c r="A182" s="7">
        <v>9</v>
      </c>
      <c r="B182" s="10">
        <v>19</v>
      </c>
      <c r="C182" s="10">
        <v>181</v>
      </c>
      <c r="D182" s="86" t="s">
        <v>129</v>
      </c>
      <c r="E182" s="86" t="s">
        <v>686</v>
      </c>
      <c r="F182" s="71" t="s">
        <v>534</v>
      </c>
      <c r="G182" s="72" t="s">
        <v>666</v>
      </c>
      <c r="H182" s="73">
        <v>34583</v>
      </c>
      <c r="I182" s="89">
        <f t="shared" ca="1" si="6"/>
        <v>30.854794520547944</v>
      </c>
      <c r="J182" s="74">
        <v>7</v>
      </c>
      <c r="K182" s="74" t="s">
        <v>837</v>
      </c>
    </row>
    <row r="183" spans="1:11">
      <c r="A183" s="11">
        <v>9</v>
      </c>
      <c r="B183" s="12">
        <v>20</v>
      </c>
      <c r="C183" s="12">
        <v>182</v>
      </c>
      <c r="D183" s="87" t="s">
        <v>29</v>
      </c>
      <c r="E183" s="87" t="s">
        <v>686</v>
      </c>
      <c r="F183" s="75" t="s">
        <v>747</v>
      </c>
      <c r="G183" s="76" t="s">
        <v>530</v>
      </c>
      <c r="H183" s="77">
        <v>34462</v>
      </c>
      <c r="I183" s="90">
        <f t="shared" ca="1" si="6"/>
        <v>31.186301369863013</v>
      </c>
      <c r="J183" s="78">
        <v>8</v>
      </c>
      <c r="K183" s="78" t="s">
        <v>837</v>
      </c>
    </row>
    <row r="184" spans="1:11">
      <c r="A184" s="7">
        <v>10</v>
      </c>
      <c r="B184" s="10">
        <v>1</v>
      </c>
      <c r="C184" s="10">
        <v>183</v>
      </c>
      <c r="D184" s="86" t="s">
        <v>29</v>
      </c>
      <c r="E184" s="86" t="s">
        <v>598</v>
      </c>
      <c r="F184" s="71" t="s">
        <v>240</v>
      </c>
      <c r="G184" s="72" t="s">
        <v>223</v>
      </c>
      <c r="H184" s="73">
        <v>34710</v>
      </c>
      <c r="I184" s="89">
        <f t="shared" ca="1" si="6"/>
        <v>30.506849315068493</v>
      </c>
      <c r="J184" s="74">
        <v>6</v>
      </c>
      <c r="K184" s="74" t="s">
        <v>46</v>
      </c>
    </row>
    <row r="185" spans="1:11">
      <c r="A185" s="7">
        <v>10</v>
      </c>
      <c r="B185" s="10">
        <v>2</v>
      </c>
      <c r="C185" s="10">
        <v>184</v>
      </c>
      <c r="D185" s="86" t="s">
        <v>129</v>
      </c>
      <c r="E185" s="86" t="s">
        <v>239</v>
      </c>
      <c r="F185" s="71" t="s">
        <v>542</v>
      </c>
      <c r="G185" s="72" t="s">
        <v>197</v>
      </c>
      <c r="H185" s="73">
        <v>34084</v>
      </c>
      <c r="I185" s="89">
        <f t="shared" ca="1" si="6"/>
        <v>32.221917808219175</v>
      </c>
      <c r="J185" s="74">
        <v>1</v>
      </c>
      <c r="K185" s="74" t="s">
        <v>46</v>
      </c>
    </row>
    <row r="186" spans="1:11">
      <c r="A186" s="7">
        <v>10</v>
      </c>
      <c r="B186" s="10">
        <v>3</v>
      </c>
      <c r="C186" s="10">
        <v>185</v>
      </c>
      <c r="D186" s="86" t="s">
        <v>16</v>
      </c>
      <c r="E186" s="86" t="s">
        <v>686</v>
      </c>
      <c r="F186" s="71" t="s">
        <v>584</v>
      </c>
      <c r="G186" s="72" t="s">
        <v>1182</v>
      </c>
      <c r="H186" s="73">
        <v>34822</v>
      </c>
      <c r="I186" s="89">
        <f t="shared" ca="1" si="6"/>
        <v>30.2</v>
      </c>
      <c r="J186" s="74">
        <v>1</v>
      </c>
      <c r="K186" s="74" t="s">
        <v>837</v>
      </c>
    </row>
    <row r="187" spans="1:11">
      <c r="A187" s="7">
        <v>10</v>
      </c>
      <c r="B187" s="10">
        <v>4</v>
      </c>
      <c r="C187" s="10">
        <v>186</v>
      </c>
      <c r="D187" s="86" t="s">
        <v>438</v>
      </c>
      <c r="E187" s="86" t="s">
        <v>16</v>
      </c>
      <c r="F187" s="71" t="s">
        <v>972</v>
      </c>
      <c r="G187" s="72" t="s">
        <v>589</v>
      </c>
      <c r="H187" s="73">
        <v>33719</v>
      </c>
      <c r="I187" s="89">
        <f t="shared" ca="1" si="6"/>
        <v>33.221917808219175</v>
      </c>
      <c r="J187" s="74">
        <v>1</v>
      </c>
      <c r="K187" s="74" t="s">
        <v>837</v>
      </c>
    </row>
    <row r="188" spans="1:11">
      <c r="A188" s="7">
        <v>10</v>
      </c>
      <c r="B188" s="10">
        <v>5</v>
      </c>
      <c r="C188" s="10">
        <v>187</v>
      </c>
      <c r="D188" s="86" t="s">
        <v>239</v>
      </c>
      <c r="E188" s="86" t="s">
        <v>354</v>
      </c>
      <c r="F188" s="71" t="s">
        <v>507</v>
      </c>
      <c r="G188" s="72" t="s">
        <v>35</v>
      </c>
      <c r="H188" s="73">
        <v>32767</v>
      </c>
      <c r="I188" s="89">
        <f t="shared" ca="1" si="6"/>
        <v>35.830136986301369</v>
      </c>
      <c r="J188" s="74">
        <v>7</v>
      </c>
      <c r="K188" s="74" t="s">
        <v>838</v>
      </c>
    </row>
    <row r="189" spans="1:11">
      <c r="A189" s="7">
        <v>10</v>
      </c>
      <c r="B189" s="10">
        <v>6</v>
      </c>
      <c r="C189" s="10">
        <v>188</v>
      </c>
      <c r="D189" s="86" t="s">
        <v>13</v>
      </c>
      <c r="E189" s="86" t="s">
        <v>16</v>
      </c>
      <c r="F189" s="71" t="s">
        <v>723</v>
      </c>
      <c r="G189" s="72" t="s">
        <v>589</v>
      </c>
      <c r="H189" s="73">
        <v>32708</v>
      </c>
      <c r="I189" s="89">
        <f t="shared" ca="1" si="6"/>
        <v>35.991780821917807</v>
      </c>
      <c r="J189" s="74">
        <v>1</v>
      </c>
      <c r="K189" s="74" t="s">
        <v>46</v>
      </c>
    </row>
    <row r="190" spans="1:11">
      <c r="A190" s="7">
        <v>10</v>
      </c>
      <c r="B190" s="10">
        <v>7</v>
      </c>
      <c r="C190" s="10">
        <v>189</v>
      </c>
      <c r="D190" s="86" t="s">
        <v>563</v>
      </c>
      <c r="E190" s="86" t="s">
        <v>129</v>
      </c>
      <c r="F190" s="71" t="s">
        <v>347</v>
      </c>
      <c r="G190" s="72" t="s">
        <v>237</v>
      </c>
      <c r="H190" s="73">
        <v>30688</v>
      </c>
      <c r="I190" s="89">
        <f t="shared" ref="I190:I221" ca="1" si="7">(TODAY()-H190)/365</f>
        <v>41.526027397260272</v>
      </c>
      <c r="J190" s="74">
        <v>1</v>
      </c>
      <c r="K190" s="74" t="s">
        <v>46</v>
      </c>
    </row>
    <row r="191" spans="1:11">
      <c r="A191" s="7">
        <v>10</v>
      </c>
      <c r="B191" s="10">
        <v>8</v>
      </c>
      <c r="C191" s="10">
        <v>190</v>
      </c>
      <c r="D191" s="86" t="s">
        <v>18</v>
      </c>
      <c r="E191" s="86" t="s">
        <v>246</v>
      </c>
      <c r="F191" s="71" t="s">
        <v>1171</v>
      </c>
      <c r="G191" s="72" t="s">
        <v>307</v>
      </c>
      <c r="H191" s="73">
        <v>34617</v>
      </c>
      <c r="I191" s="89">
        <f t="shared" ca="1" si="7"/>
        <v>30.761643835616439</v>
      </c>
      <c r="J191" s="74">
        <v>4</v>
      </c>
      <c r="K191" s="74" t="s">
        <v>837</v>
      </c>
    </row>
    <row r="192" spans="1:11">
      <c r="A192" s="7">
        <v>10</v>
      </c>
      <c r="B192" s="10">
        <v>9</v>
      </c>
      <c r="C192" s="10">
        <v>191</v>
      </c>
      <c r="D192" s="86" t="s">
        <v>555</v>
      </c>
      <c r="E192" s="86" t="s">
        <v>438</v>
      </c>
      <c r="F192" s="71" t="s">
        <v>357</v>
      </c>
      <c r="G192" s="72" t="s">
        <v>358</v>
      </c>
      <c r="H192" s="73">
        <v>33560</v>
      </c>
      <c r="I192" s="89">
        <f t="shared" ca="1" si="7"/>
        <v>33.657534246575345</v>
      </c>
      <c r="J192" s="74">
        <v>1</v>
      </c>
      <c r="K192" s="74" t="s">
        <v>837</v>
      </c>
    </row>
    <row r="193" spans="1:11">
      <c r="A193" s="7">
        <v>10</v>
      </c>
      <c r="B193" s="10">
        <v>10</v>
      </c>
      <c r="C193" s="10">
        <v>192</v>
      </c>
      <c r="D193" s="86" t="s">
        <v>164</v>
      </c>
      <c r="E193" s="86" t="s">
        <v>16</v>
      </c>
      <c r="F193" s="71" t="s">
        <v>218</v>
      </c>
      <c r="G193" s="72" t="s">
        <v>571</v>
      </c>
      <c r="H193" s="73">
        <v>34661</v>
      </c>
      <c r="I193" s="89">
        <f t="shared" ca="1" si="7"/>
        <v>30.641095890410959</v>
      </c>
      <c r="J193" s="74">
        <v>4</v>
      </c>
      <c r="K193" s="74" t="s">
        <v>46</v>
      </c>
    </row>
    <row r="194" spans="1:11">
      <c r="A194" s="7">
        <v>10</v>
      </c>
      <c r="B194" s="10">
        <v>11</v>
      </c>
      <c r="C194" s="10">
        <v>193</v>
      </c>
      <c r="D194" s="86" t="s">
        <v>480</v>
      </c>
      <c r="E194" s="86" t="s">
        <v>686</v>
      </c>
      <c r="F194" s="71" t="s">
        <v>89</v>
      </c>
      <c r="G194" s="72" t="s">
        <v>531</v>
      </c>
      <c r="H194" s="73">
        <v>30897</v>
      </c>
      <c r="I194" s="89">
        <f t="shared" ca="1" si="7"/>
        <v>40.953424657534249</v>
      </c>
      <c r="J194" s="74">
        <v>9</v>
      </c>
      <c r="K194" s="74" t="s">
        <v>46</v>
      </c>
    </row>
    <row r="195" spans="1:11">
      <c r="A195" s="7">
        <v>10</v>
      </c>
      <c r="B195" s="10">
        <v>12</v>
      </c>
      <c r="C195" s="10">
        <v>194</v>
      </c>
      <c r="D195" s="86" t="s">
        <v>470</v>
      </c>
      <c r="E195" s="86" t="s">
        <v>18</v>
      </c>
      <c r="F195" s="71" t="s">
        <v>917</v>
      </c>
      <c r="G195" s="72" t="s">
        <v>531</v>
      </c>
      <c r="H195" s="73">
        <v>32748</v>
      </c>
      <c r="I195" s="89">
        <f t="shared" ca="1" si="7"/>
        <v>35.88219178082192</v>
      </c>
      <c r="J195" s="74">
        <v>1</v>
      </c>
      <c r="K195" s="74" t="s">
        <v>837</v>
      </c>
    </row>
    <row r="196" spans="1:11">
      <c r="A196" s="7">
        <v>10</v>
      </c>
      <c r="B196" s="10">
        <v>13</v>
      </c>
      <c r="C196" s="10">
        <v>195</v>
      </c>
      <c r="D196" s="86" t="s">
        <v>276</v>
      </c>
      <c r="E196" s="86" t="s">
        <v>129</v>
      </c>
      <c r="F196" s="71" t="s">
        <v>30</v>
      </c>
      <c r="G196" s="72" t="s">
        <v>533</v>
      </c>
      <c r="H196" s="73">
        <v>32185</v>
      </c>
      <c r="I196" s="89">
        <f t="shared" ca="1" si="7"/>
        <v>37.424657534246577</v>
      </c>
      <c r="J196" s="74">
        <v>2</v>
      </c>
      <c r="K196" s="74" t="s">
        <v>837</v>
      </c>
    </row>
    <row r="197" spans="1:11">
      <c r="A197" s="7">
        <v>10</v>
      </c>
      <c r="B197" s="10">
        <v>14</v>
      </c>
      <c r="C197" s="10">
        <v>196</v>
      </c>
      <c r="D197" s="86" t="s">
        <v>14</v>
      </c>
      <c r="E197" s="86" t="s">
        <v>14</v>
      </c>
      <c r="F197" s="71" t="s">
        <v>1165</v>
      </c>
      <c r="G197" s="72" t="s">
        <v>1166</v>
      </c>
      <c r="H197" s="73">
        <v>34781</v>
      </c>
      <c r="I197" s="89">
        <f t="shared" ca="1" si="7"/>
        <v>30.312328767123287</v>
      </c>
      <c r="J197" s="74">
        <v>2</v>
      </c>
      <c r="K197" s="74" t="s">
        <v>837</v>
      </c>
    </row>
    <row r="198" spans="1:11">
      <c r="A198" s="7">
        <v>10</v>
      </c>
      <c r="B198" s="10">
        <v>15</v>
      </c>
      <c r="C198" s="10">
        <v>197</v>
      </c>
      <c r="D198" s="86" t="s">
        <v>614</v>
      </c>
      <c r="E198" s="86" t="s">
        <v>470</v>
      </c>
      <c r="F198" s="71" t="s">
        <v>693</v>
      </c>
      <c r="G198" s="72" t="s">
        <v>544</v>
      </c>
      <c r="H198" s="73">
        <v>33837</v>
      </c>
      <c r="I198" s="89">
        <f t="shared" ca="1" si="7"/>
        <v>32.898630136986299</v>
      </c>
      <c r="J198" s="74">
        <v>5</v>
      </c>
      <c r="K198" s="74" t="s">
        <v>837</v>
      </c>
    </row>
    <row r="199" spans="1:11">
      <c r="A199" s="7">
        <v>10</v>
      </c>
      <c r="B199" s="10">
        <v>16</v>
      </c>
      <c r="C199" s="10">
        <v>198</v>
      </c>
      <c r="D199" s="86" t="s">
        <v>609</v>
      </c>
      <c r="E199" s="86" t="s">
        <v>16</v>
      </c>
      <c r="F199" s="71" t="s">
        <v>968</v>
      </c>
      <c r="G199" s="72" t="s">
        <v>616</v>
      </c>
      <c r="H199" s="73">
        <v>34129</v>
      </c>
      <c r="I199" s="89">
        <f t="shared" ca="1" si="7"/>
        <v>32.098630136986301</v>
      </c>
      <c r="J199" s="74">
        <v>1</v>
      </c>
      <c r="K199" s="74" t="s">
        <v>837</v>
      </c>
    </row>
    <row r="200" spans="1:11">
      <c r="A200" s="7">
        <v>10</v>
      </c>
      <c r="B200" s="10">
        <v>17</v>
      </c>
      <c r="C200" s="10">
        <v>199</v>
      </c>
      <c r="D200" s="86" t="s">
        <v>17</v>
      </c>
      <c r="E200" s="86" t="s">
        <v>481</v>
      </c>
      <c r="F200" s="71" t="s">
        <v>81</v>
      </c>
      <c r="G200" s="72" t="s">
        <v>717</v>
      </c>
      <c r="H200" s="73">
        <v>34020</v>
      </c>
      <c r="I200" s="89">
        <f t="shared" ca="1" si="7"/>
        <v>32.397260273972606</v>
      </c>
      <c r="J200" s="74">
        <v>4</v>
      </c>
      <c r="K200" s="74" t="s">
        <v>838</v>
      </c>
    </row>
    <row r="201" spans="1:11">
      <c r="A201" s="7">
        <v>10</v>
      </c>
      <c r="B201" s="10">
        <v>18</v>
      </c>
      <c r="C201" s="10">
        <v>200</v>
      </c>
      <c r="D201" s="86" t="s">
        <v>345</v>
      </c>
      <c r="E201" s="86" t="s">
        <v>492</v>
      </c>
      <c r="F201" s="71" t="s">
        <v>928</v>
      </c>
      <c r="G201" s="72" t="s">
        <v>929</v>
      </c>
      <c r="H201" s="73">
        <v>34722</v>
      </c>
      <c r="I201" s="89">
        <f t="shared" ca="1" si="7"/>
        <v>30.473972602739725</v>
      </c>
      <c r="J201" s="74">
        <v>5</v>
      </c>
      <c r="K201" s="74" t="s">
        <v>837</v>
      </c>
    </row>
    <row r="202" spans="1:11">
      <c r="A202" s="7">
        <v>10</v>
      </c>
      <c r="B202" s="10">
        <v>19</v>
      </c>
      <c r="C202" s="10">
        <v>201</v>
      </c>
      <c r="D202" s="86" t="s">
        <v>354</v>
      </c>
      <c r="E202" s="86" t="s">
        <v>13</v>
      </c>
      <c r="F202" s="71" t="s">
        <v>206</v>
      </c>
      <c r="G202" s="72" t="s">
        <v>535</v>
      </c>
      <c r="H202" s="73">
        <v>31300</v>
      </c>
      <c r="I202" s="89">
        <f t="shared" ca="1" si="7"/>
        <v>39.849315068493148</v>
      </c>
      <c r="J202" s="74">
        <v>3</v>
      </c>
      <c r="K202" s="74" t="s">
        <v>838</v>
      </c>
    </row>
    <row r="203" spans="1:11">
      <c r="A203" s="11">
        <v>10</v>
      </c>
      <c r="B203" s="12">
        <v>20</v>
      </c>
      <c r="C203" s="12">
        <v>202</v>
      </c>
      <c r="D203" s="87" t="s">
        <v>567</v>
      </c>
      <c r="E203" s="87" t="s">
        <v>492</v>
      </c>
      <c r="F203" s="75" t="s">
        <v>34</v>
      </c>
      <c r="G203" s="76" t="s">
        <v>136</v>
      </c>
      <c r="H203" s="77">
        <v>31666</v>
      </c>
      <c r="I203" s="90">
        <f t="shared" ca="1" si="7"/>
        <v>38.846575342465755</v>
      </c>
      <c r="J203" s="78">
        <v>1</v>
      </c>
      <c r="K203" s="78" t="s">
        <v>837</v>
      </c>
    </row>
    <row r="204" spans="1:11">
      <c r="A204" s="7">
        <v>11</v>
      </c>
      <c r="B204" s="10">
        <v>1</v>
      </c>
      <c r="C204" s="10">
        <v>203</v>
      </c>
      <c r="D204" s="86" t="s">
        <v>567</v>
      </c>
      <c r="E204" s="86" t="s">
        <v>438</v>
      </c>
      <c r="F204" s="71" t="s">
        <v>578</v>
      </c>
      <c r="G204" s="72" t="s">
        <v>244</v>
      </c>
      <c r="H204" s="73">
        <v>35249</v>
      </c>
      <c r="I204" s="89">
        <f t="shared" ca="1" si="7"/>
        <v>29.030136986301368</v>
      </c>
      <c r="J204" s="74">
        <v>6</v>
      </c>
      <c r="K204" s="74" t="s">
        <v>838</v>
      </c>
    </row>
    <row r="205" spans="1:11">
      <c r="A205" s="7">
        <v>11</v>
      </c>
      <c r="B205" s="10">
        <v>2</v>
      </c>
      <c r="C205" s="10">
        <v>204</v>
      </c>
      <c r="D205" s="86" t="s">
        <v>354</v>
      </c>
      <c r="E205" s="86" t="s">
        <v>129</v>
      </c>
      <c r="F205" s="71" t="s">
        <v>78</v>
      </c>
      <c r="G205" s="72" t="s">
        <v>523</v>
      </c>
      <c r="H205" s="73">
        <v>31870</v>
      </c>
      <c r="I205" s="89">
        <f t="shared" ca="1" si="7"/>
        <v>38.287671232876711</v>
      </c>
      <c r="J205" s="74">
        <v>4</v>
      </c>
      <c r="K205" s="74" t="s">
        <v>46</v>
      </c>
    </row>
    <row r="206" spans="1:11">
      <c r="A206" s="7">
        <v>11</v>
      </c>
      <c r="B206" s="10">
        <v>3</v>
      </c>
      <c r="C206" s="10">
        <v>205</v>
      </c>
      <c r="D206" s="86" t="s">
        <v>345</v>
      </c>
      <c r="E206" s="86" t="s">
        <v>246</v>
      </c>
      <c r="F206" s="71" t="s">
        <v>126</v>
      </c>
      <c r="G206" s="72" t="s">
        <v>557</v>
      </c>
      <c r="H206" s="73">
        <v>31310</v>
      </c>
      <c r="I206" s="89">
        <f t="shared" ca="1" si="7"/>
        <v>39.821917808219176</v>
      </c>
      <c r="J206" s="74">
        <v>8</v>
      </c>
      <c r="K206" s="74" t="s">
        <v>837</v>
      </c>
    </row>
    <row r="207" spans="1:11">
      <c r="A207" s="7">
        <v>11</v>
      </c>
      <c r="B207" s="10">
        <v>4</v>
      </c>
      <c r="C207" s="10">
        <v>206</v>
      </c>
      <c r="D207" s="86" t="s">
        <v>17</v>
      </c>
      <c r="E207" s="86" t="s">
        <v>480</v>
      </c>
      <c r="F207" s="71" t="s">
        <v>200</v>
      </c>
      <c r="G207" s="72" t="s">
        <v>571</v>
      </c>
      <c r="H207" s="73">
        <v>33224</v>
      </c>
      <c r="I207" s="89">
        <f t="shared" ca="1" si="7"/>
        <v>34.578082191780823</v>
      </c>
      <c r="J207" s="74">
        <v>1</v>
      </c>
      <c r="K207" s="74" t="s">
        <v>837</v>
      </c>
    </row>
    <row r="208" spans="1:11">
      <c r="A208" s="7">
        <v>11</v>
      </c>
      <c r="B208" s="10">
        <v>5</v>
      </c>
      <c r="C208" s="10">
        <v>207</v>
      </c>
      <c r="D208" s="86" t="s">
        <v>609</v>
      </c>
      <c r="E208" s="86" t="s">
        <v>47</v>
      </c>
      <c r="F208" s="71" t="s">
        <v>587</v>
      </c>
      <c r="G208" s="72" t="s">
        <v>570</v>
      </c>
      <c r="H208" s="73">
        <v>34484</v>
      </c>
      <c r="I208" s="89">
        <f t="shared" ca="1" si="7"/>
        <v>31.126027397260273</v>
      </c>
      <c r="J208" s="74">
        <v>8</v>
      </c>
      <c r="K208" s="74" t="s">
        <v>46</v>
      </c>
    </row>
    <row r="209" spans="1:11">
      <c r="A209" s="7">
        <v>11</v>
      </c>
      <c r="B209" s="10">
        <v>6</v>
      </c>
      <c r="C209" s="10">
        <v>208</v>
      </c>
      <c r="D209" s="86" t="s">
        <v>614</v>
      </c>
      <c r="E209" s="86" t="s">
        <v>18</v>
      </c>
      <c r="F209" s="71" t="s">
        <v>196</v>
      </c>
      <c r="G209" s="72" t="s">
        <v>106</v>
      </c>
      <c r="H209" s="73">
        <v>33190</v>
      </c>
      <c r="I209" s="89">
        <f t="shared" ca="1" si="7"/>
        <v>34.671232876712331</v>
      </c>
      <c r="J209" s="74">
        <v>1</v>
      </c>
      <c r="K209" s="74" t="s">
        <v>837</v>
      </c>
    </row>
    <row r="210" spans="1:11">
      <c r="A210" s="7">
        <v>11</v>
      </c>
      <c r="B210" s="10">
        <v>7</v>
      </c>
      <c r="C210" s="10">
        <v>209</v>
      </c>
      <c r="D210" s="86" t="s">
        <v>14</v>
      </c>
      <c r="E210" s="86" t="s">
        <v>563</v>
      </c>
      <c r="F210" s="71" t="s">
        <v>861</v>
      </c>
      <c r="G210" s="72" t="s">
        <v>277</v>
      </c>
      <c r="H210" s="73">
        <v>33634</v>
      </c>
      <c r="I210" s="89">
        <f t="shared" ca="1" si="7"/>
        <v>33.454794520547942</v>
      </c>
      <c r="J210" s="74">
        <v>1</v>
      </c>
      <c r="K210" s="74" t="s">
        <v>46</v>
      </c>
    </row>
    <row r="211" spans="1:11">
      <c r="A211" s="7">
        <v>11</v>
      </c>
      <c r="B211" s="10">
        <v>8</v>
      </c>
      <c r="C211" s="10">
        <v>210</v>
      </c>
      <c r="D211" s="86" t="s">
        <v>276</v>
      </c>
      <c r="E211" s="86" t="s">
        <v>29</v>
      </c>
      <c r="F211" s="71" t="s">
        <v>111</v>
      </c>
      <c r="G211" s="72" t="s">
        <v>549</v>
      </c>
      <c r="H211" s="73">
        <v>30953</v>
      </c>
      <c r="I211" s="89">
        <f t="shared" ca="1" si="7"/>
        <v>40.799999999999997</v>
      </c>
      <c r="J211" s="74">
        <v>3</v>
      </c>
      <c r="K211" s="74" t="s">
        <v>837</v>
      </c>
    </row>
    <row r="212" spans="1:11">
      <c r="A212" s="7">
        <v>11</v>
      </c>
      <c r="B212" s="10">
        <v>9</v>
      </c>
      <c r="C212" s="10">
        <v>211</v>
      </c>
      <c r="D212" s="86" t="s">
        <v>470</v>
      </c>
      <c r="E212" s="86" t="s">
        <v>13</v>
      </c>
      <c r="F212" s="71" t="s">
        <v>295</v>
      </c>
      <c r="G212" s="72" t="s">
        <v>1145</v>
      </c>
      <c r="H212" s="73">
        <v>34937</v>
      </c>
      <c r="I212" s="89">
        <f t="shared" ca="1" si="7"/>
        <v>29.884931506849316</v>
      </c>
      <c r="J212" s="74">
        <v>1</v>
      </c>
      <c r="K212" s="74" t="s">
        <v>46</v>
      </c>
    </row>
    <row r="213" spans="1:11">
      <c r="A213" s="7">
        <v>11</v>
      </c>
      <c r="B213" s="10">
        <v>10</v>
      </c>
      <c r="C213" s="10">
        <v>212</v>
      </c>
      <c r="D213" s="86" t="s">
        <v>480</v>
      </c>
      <c r="E213" s="86" t="s">
        <v>246</v>
      </c>
      <c r="F213" s="71" t="s">
        <v>259</v>
      </c>
      <c r="G213" s="72" t="s">
        <v>655</v>
      </c>
      <c r="H213" s="73">
        <v>33385</v>
      </c>
      <c r="I213" s="89">
        <f t="shared" ca="1" si="7"/>
        <v>34.136986301369866</v>
      </c>
      <c r="J213" s="74">
        <v>1</v>
      </c>
      <c r="K213" s="74" t="s">
        <v>837</v>
      </c>
    </row>
    <row r="214" spans="1:11">
      <c r="A214" s="7">
        <v>11</v>
      </c>
      <c r="B214" s="10">
        <v>11</v>
      </c>
      <c r="C214" s="10">
        <v>213</v>
      </c>
      <c r="D214" s="86" t="s">
        <v>164</v>
      </c>
      <c r="E214" s="86" t="s">
        <v>13</v>
      </c>
      <c r="F214" s="71" t="s">
        <v>261</v>
      </c>
      <c r="G214" s="72" t="s">
        <v>613</v>
      </c>
      <c r="H214" s="73">
        <v>32931</v>
      </c>
      <c r="I214" s="89">
        <f t="shared" ca="1" si="7"/>
        <v>35.38082191780822</v>
      </c>
      <c r="J214" s="74">
        <v>1</v>
      </c>
      <c r="K214" s="74" t="s">
        <v>46</v>
      </c>
    </row>
    <row r="215" spans="1:11">
      <c r="A215" s="7">
        <v>11</v>
      </c>
      <c r="B215" s="10">
        <v>12</v>
      </c>
      <c r="C215" s="10">
        <v>214</v>
      </c>
      <c r="D215" s="86" t="s">
        <v>555</v>
      </c>
      <c r="E215" s="86" t="s">
        <v>1291</v>
      </c>
      <c r="F215" s="71" t="s">
        <v>68</v>
      </c>
      <c r="G215" s="72" t="s">
        <v>571</v>
      </c>
      <c r="H215" s="73">
        <v>33432</v>
      </c>
      <c r="I215" s="89">
        <f t="shared" ca="1" si="7"/>
        <v>34.008219178082193</v>
      </c>
      <c r="J215" s="74">
        <v>1</v>
      </c>
      <c r="K215" s="74" t="s">
        <v>46</v>
      </c>
    </row>
    <row r="216" spans="1:11">
      <c r="A216" s="7">
        <v>11</v>
      </c>
      <c r="B216" s="10">
        <v>13</v>
      </c>
      <c r="C216" s="10">
        <v>215</v>
      </c>
      <c r="D216" s="86" t="s">
        <v>18</v>
      </c>
      <c r="E216" s="86" t="s">
        <v>598</v>
      </c>
      <c r="F216" s="71" t="s">
        <v>682</v>
      </c>
      <c r="G216" s="72" t="s">
        <v>562</v>
      </c>
      <c r="H216" s="73">
        <v>33955</v>
      </c>
      <c r="I216" s="89">
        <f t="shared" ca="1" si="7"/>
        <v>32.575342465753423</v>
      </c>
      <c r="J216" s="74">
        <v>3</v>
      </c>
      <c r="K216" s="74" t="s">
        <v>46</v>
      </c>
    </row>
    <row r="217" spans="1:11">
      <c r="A217" s="7">
        <v>11</v>
      </c>
      <c r="B217" s="10">
        <v>14</v>
      </c>
      <c r="C217" s="10">
        <v>216</v>
      </c>
      <c r="D217" s="86" t="s">
        <v>563</v>
      </c>
      <c r="E217" s="86" t="s">
        <v>598</v>
      </c>
      <c r="F217" s="71" t="s">
        <v>955</v>
      </c>
      <c r="G217" s="72" t="s">
        <v>333</v>
      </c>
      <c r="H217" s="73">
        <v>34216</v>
      </c>
      <c r="I217" s="89">
        <f t="shared" ca="1" si="7"/>
        <v>31.860273972602741</v>
      </c>
      <c r="J217" s="74">
        <v>1</v>
      </c>
      <c r="K217" s="74" t="s">
        <v>837</v>
      </c>
    </row>
    <row r="218" spans="1:11">
      <c r="A218" s="7">
        <v>11</v>
      </c>
      <c r="B218" s="10">
        <v>15</v>
      </c>
      <c r="C218" s="10">
        <v>217</v>
      </c>
      <c r="D218" s="86" t="s">
        <v>13</v>
      </c>
      <c r="E218" s="86" t="s">
        <v>470</v>
      </c>
      <c r="F218" s="71" t="s">
        <v>812</v>
      </c>
      <c r="G218" s="72" t="s">
        <v>531</v>
      </c>
      <c r="H218" s="73">
        <v>31682</v>
      </c>
      <c r="I218" s="89">
        <f t="shared" ca="1" si="7"/>
        <v>38.802739726027397</v>
      </c>
      <c r="J218" s="74">
        <v>1</v>
      </c>
      <c r="K218" s="74" t="s">
        <v>837</v>
      </c>
    </row>
    <row r="219" spans="1:11">
      <c r="A219" s="7">
        <v>11</v>
      </c>
      <c r="B219" s="10">
        <v>16</v>
      </c>
      <c r="C219" s="10">
        <v>218</v>
      </c>
      <c r="D219" s="86" t="s">
        <v>239</v>
      </c>
      <c r="E219" s="86" t="s">
        <v>239</v>
      </c>
      <c r="F219" s="71" t="s">
        <v>22</v>
      </c>
      <c r="G219" s="72" t="s">
        <v>184</v>
      </c>
      <c r="H219" s="73">
        <v>31789</v>
      </c>
      <c r="I219" s="89">
        <f t="shared" ca="1" si="7"/>
        <v>38.509589041095893</v>
      </c>
      <c r="J219" s="74">
        <v>1</v>
      </c>
      <c r="K219" s="74" t="s">
        <v>837</v>
      </c>
    </row>
    <row r="220" spans="1:11">
      <c r="A220" s="7">
        <v>11</v>
      </c>
      <c r="B220" s="10">
        <v>17</v>
      </c>
      <c r="C220" s="10">
        <v>219</v>
      </c>
      <c r="D220" s="86" t="s">
        <v>438</v>
      </c>
      <c r="E220" s="86" t="s">
        <v>45</v>
      </c>
      <c r="F220" s="71" t="s">
        <v>522</v>
      </c>
      <c r="G220" s="72" t="s">
        <v>1065</v>
      </c>
      <c r="H220" s="73">
        <v>33435</v>
      </c>
      <c r="I220" s="89">
        <f t="shared" ca="1" si="7"/>
        <v>34</v>
      </c>
      <c r="J220" s="74">
        <v>4</v>
      </c>
      <c r="K220" s="74" t="s">
        <v>838</v>
      </c>
    </row>
    <row r="221" spans="1:11">
      <c r="A221" s="7">
        <v>11</v>
      </c>
      <c r="B221" s="10">
        <v>18</v>
      </c>
      <c r="C221" s="10">
        <v>220</v>
      </c>
      <c r="D221" s="86" t="s">
        <v>16</v>
      </c>
      <c r="E221" s="86" t="s">
        <v>345</v>
      </c>
      <c r="F221" s="71" t="s">
        <v>181</v>
      </c>
      <c r="G221" s="72" t="s">
        <v>531</v>
      </c>
      <c r="H221" s="73">
        <v>32386</v>
      </c>
      <c r="I221" s="89">
        <f t="shared" ca="1" si="7"/>
        <v>36.873972602739727</v>
      </c>
      <c r="J221" s="74">
        <v>3</v>
      </c>
      <c r="K221" s="74" t="s">
        <v>46</v>
      </c>
    </row>
    <row r="222" spans="1:11">
      <c r="A222" s="7">
        <v>11</v>
      </c>
      <c r="B222" s="10">
        <v>19</v>
      </c>
      <c r="C222" s="10">
        <v>221</v>
      </c>
      <c r="D222" s="86" t="s">
        <v>129</v>
      </c>
      <c r="E222" s="86" t="s">
        <v>13</v>
      </c>
      <c r="F222" s="71" t="s">
        <v>349</v>
      </c>
      <c r="G222" s="72" t="s">
        <v>247</v>
      </c>
      <c r="H222" s="73">
        <v>31477</v>
      </c>
      <c r="I222" s="89">
        <f ca="1">(TODAY()-H222)/365</f>
        <v>39.364383561643834</v>
      </c>
      <c r="J222" s="74">
        <v>1</v>
      </c>
      <c r="K222" s="74" t="s">
        <v>837</v>
      </c>
    </row>
    <row r="223" spans="1:11">
      <c r="A223" s="11">
        <v>11</v>
      </c>
      <c r="B223" s="12">
        <v>20</v>
      </c>
      <c r="C223" s="12">
        <v>222</v>
      </c>
      <c r="D223" s="87" t="s">
        <v>29</v>
      </c>
      <c r="E223" s="87" t="s">
        <v>438</v>
      </c>
      <c r="F223" s="75" t="s">
        <v>102</v>
      </c>
      <c r="G223" s="76" t="s">
        <v>551</v>
      </c>
      <c r="H223" s="77">
        <v>33719</v>
      </c>
      <c r="I223" s="90">
        <f ca="1">(TODAY()-H223)/365</f>
        <v>33.221917808219175</v>
      </c>
      <c r="J223" s="78">
        <v>1</v>
      </c>
      <c r="K223" s="78" t="s">
        <v>837</v>
      </c>
    </row>
    <row r="224" spans="1:11">
      <c r="A224" s="7">
        <v>12</v>
      </c>
      <c r="B224" s="10">
        <v>1</v>
      </c>
      <c r="C224" s="10">
        <v>223</v>
      </c>
      <c r="D224" s="4" t="s">
        <v>29</v>
      </c>
      <c r="E224" s="4" t="s">
        <v>15</v>
      </c>
      <c r="F224" s="4" t="s">
        <v>1019</v>
      </c>
      <c r="G224" s="4" t="s">
        <v>409</v>
      </c>
      <c r="H224" s="18">
        <v>33234</v>
      </c>
      <c r="I224" s="32">
        <v>29.632876712328766</v>
      </c>
      <c r="J224" s="5">
        <v>1</v>
      </c>
      <c r="K224" s="5" t="s">
        <v>837</v>
      </c>
    </row>
    <row r="225" spans="1:11">
      <c r="A225" s="7">
        <v>12</v>
      </c>
      <c r="B225" s="10">
        <v>2</v>
      </c>
      <c r="C225" s="10">
        <v>224</v>
      </c>
      <c r="D225" s="4" t="s">
        <v>129</v>
      </c>
      <c r="E225" s="4" t="s">
        <v>18</v>
      </c>
      <c r="F225" s="4" t="s">
        <v>59</v>
      </c>
      <c r="G225" s="4" t="s">
        <v>273</v>
      </c>
      <c r="H225" s="18">
        <v>33312</v>
      </c>
      <c r="I225" s="32">
        <v>29.419178082191781</v>
      </c>
      <c r="J225" s="5">
        <v>2</v>
      </c>
      <c r="K225" s="5" t="s">
        <v>837</v>
      </c>
    </row>
    <row r="226" spans="1:11">
      <c r="A226" s="7">
        <v>12</v>
      </c>
      <c r="B226" s="10">
        <v>3</v>
      </c>
      <c r="C226" s="10">
        <v>225</v>
      </c>
      <c r="D226" s="4" t="s">
        <v>16</v>
      </c>
      <c r="E226" s="4" t="s">
        <v>555</v>
      </c>
      <c r="F226" s="4" t="s">
        <v>1053</v>
      </c>
      <c r="G226" s="4" t="s">
        <v>1054</v>
      </c>
      <c r="H226" s="18">
        <v>34316</v>
      </c>
      <c r="I226" s="32">
        <v>26.668493150684931</v>
      </c>
      <c r="J226" s="5">
        <v>6</v>
      </c>
      <c r="K226" s="5" t="s">
        <v>838</v>
      </c>
    </row>
    <row r="227" spans="1:11">
      <c r="A227" s="7">
        <v>12</v>
      </c>
      <c r="B227" s="10">
        <v>4</v>
      </c>
      <c r="C227" s="10">
        <v>226</v>
      </c>
      <c r="D227" s="4" t="s">
        <v>438</v>
      </c>
      <c r="E227" s="4" t="s">
        <v>480</v>
      </c>
      <c r="F227" s="4" t="s">
        <v>240</v>
      </c>
      <c r="G227" s="4" t="s">
        <v>544</v>
      </c>
      <c r="H227" s="18">
        <v>31798</v>
      </c>
      <c r="I227" s="32">
        <v>33.56712328767123</v>
      </c>
      <c r="J227" s="5">
        <v>6</v>
      </c>
      <c r="K227" s="5" t="s">
        <v>46</v>
      </c>
    </row>
    <row r="228" spans="1:11">
      <c r="A228" s="7">
        <v>12</v>
      </c>
      <c r="B228" s="10">
        <v>5</v>
      </c>
      <c r="C228" s="10">
        <v>227</v>
      </c>
      <c r="D228" s="4" t="s">
        <v>239</v>
      </c>
      <c r="E228" s="4" t="s">
        <v>300</v>
      </c>
      <c r="F228" s="4" t="s">
        <v>1108</v>
      </c>
      <c r="G228" s="4" t="s">
        <v>136</v>
      </c>
      <c r="H228" s="18">
        <v>32949</v>
      </c>
      <c r="I228" s="32">
        <v>30.413698630136988</v>
      </c>
      <c r="J228" s="5">
        <v>1</v>
      </c>
      <c r="K228" s="5" t="s">
        <v>837</v>
      </c>
    </row>
    <row r="229" spans="1:11">
      <c r="A229" s="7">
        <v>12</v>
      </c>
      <c r="B229" s="10">
        <v>6</v>
      </c>
      <c r="C229" s="10">
        <v>228</v>
      </c>
      <c r="D229" s="4" t="s">
        <v>13</v>
      </c>
      <c r="E229" s="4" t="s">
        <v>598</v>
      </c>
      <c r="F229" s="4" t="s">
        <v>178</v>
      </c>
      <c r="G229" s="4" t="s">
        <v>409</v>
      </c>
      <c r="H229" s="18">
        <v>33818</v>
      </c>
      <c r="I229" s="32">
        <v>28.032876712328768</v>
      </c>
      <c r="J229" s="5">
        <v>6</v>
      </c>
      <c r="K229" s="5" t="s">
        <v>837</v>
      </c>
    </row>
    <row r="230" spans="1:11">
      <c r="A230" s="7">
        <v>12</v>
      </c>
      <c r="B230" s="10">
        <v>7</v>
      </c>
      <c r="C230" s="10">
        <v>229</v>
      </c>
      <c r="D230" s="4" t="s">
        <v>563</v>
      </c>
      <c r="E230" s="4" t="s">
        <v>239</v>
      </c>
      <c r="F230" s="4" t="s">
        <v>200</v>
      </c>
      <c r="G230" s="4" t="s">
        <v>247</v>
      </c>
      <c r="H230" s="18">
        <v>34807</v>
      </c>
      <c r="I230" s="32">
        <v>25.323287671232876</v>
      </c>
      <c r="J230" s="5">
        <v>2</v>
      </c>
      <c r="K230" s="5" t="s">
        <v>837</v>
      </c>
    </row>
    <row r="231" spans="1:11">
      <c r="A231" s="7">
        <v>12</v>
      </c>
      <c r="B231" s="10">
        <v>8</v>
      </c>
      <c r="C231" s="10">
        <v>230</v>
      </c>
      <c r="D231" s="4" t="s">
        <v>18</v>
      </c>
      <c r="E231" s="4" t="s">
        <v>47</v>
      </c>
      <c r="F231" s="4" t="s">
        <v>1057</v>
      </c>
      <c r="G231" s="4" t="s">
        <v>247</v>
      </c>
      <c r="H231" s="18">
        <v>33863</v>
      </c>
      <c r="I231" s="32">
        <v>27.909589041095892</v>
      </c>
      <c r="J231" s="5">
        <v>1</v>
      </c>
      <c r="K231" s="5" t="s">
        <v>837</v>
      </c>
    </row>
    <row r="232" spans="1:11">
      <c r="A232" s="7">
        <v>12</v>
      </c>
      <c r="B232" s="10">
        <v>9</v>
      </c>
      <c r="C232" s="10">
        <v>231</v>
      </c>
      <c r="D232" s="4" t="s">
        <v>555</v>
      </c>
      <c r="E232" s="4" t="s">
        <v>345</v>
      </c>
      <c r="F232" s="4" t="s">
        <v>143</v>
      </c>
      <c r="G232" s="4" t="s">
        <v>564</v>
      </c>
      <c r="H232" s="18">
        <v>32007</v>
      </c>
      <c r="I232" s="32">
        <v>32.994520547945207</v>
      </c>
      <c r="J232" s="5">
        <v>1</v>
      </c>
      <c r="K232" s="5" t="s">
        <v>46</v>
      </c>
    </row>
    <row r="233" spans="1:11">
      <c r="A233" s="7">
        <v>12</v>
      </c>
      <c r="B233" s="10">
        <v>10</v>
      </c>
      <c r="C233" s="10">
        <v>232</v>
      </c>
      <c r="D233" s="4" t="s">
        <v>164</v>
      </c>
      <c r="E233" s="4" t="s">
        <v>188</v>
      </c>
      <c r="F233" s="4" t="s">
        <v>140</v>
      </c>
      <c r="G233" s="4" t="s">
        <v>591</v>
      </c>
      <c r="H233" s="18">
        <v>31211</v>
      </c>
      <c r="I233" s="32">
        <v>35.175342465753424</v>
      </c>
      <c r="J233" s="5">
        <v>1</v>
      </c>
      <c r="K233" s="5" t="s">
        <v>837</v>
      </c>
    </row>
    <row r="234" spans="1:11">
      <c r="A234" s="7">
        <v>12</v>
      </c>
      <c r="B234" s="10">
        <v>11</v>
      </c>
      <c r="C234" s="10">
        <v>233</v>
      </c>
      <c r="D234" s="4" t="s">
        <v>480</v>
      </c>
      <c r="E234" s="4" t="s">
        <v>481</v>
      </c>
      <c r="F234" s="4" t="s">
        <v>361</v>
      </c>
      <c r="G234" s="4" t="s">
        <v>260</v>
      </c>
      <c r="H234" s="18">
        <v>32469</v>
      </c>
      <c r="I234" s="32">
        <v>31.728767123287671</v>
      </c>
      <c r="J234" s="5">
        <v>1</v>
      </c>
      <c r="K234" s="5" t="s">
        <v>46</v>
      </c>
    </row>
    <row r="235" spans="1:11">
      <c r="A235" s="7">
        <v>12</v>
      </c>
      <c r="B235" s="10">
        <v>12</v>
      </c>
      <c r="C235" s="10">
        <v>234</v>
      </c>
      <c r="D235" s="4" t="s">
        <v>470</v>
      </c>
      <c r="E235" s="4" t="s">
        <v>555</v>
      </c>
      <c r="F235" s="4" t="s">
        <v>876</v>
      </c>
      <c r="G235" s="4" t="s">
        <v>877</v>
      </c>
      <c r="H235" s="18">
        <v>35236</v>
      </c>
      <c r="I235" s="32">
        <v>24.147945205479452</v>
      </c>
      <c r="J235" s="5">
        <v>1</v>
      </c>
      <c r="K235" s="5" t="s">
        <v>837</v>
      </c>
    </row>
    <row r="236" spans="1:11">
      <c r="A236" s="7">
        <v>12</v>
      </c>
      <c r="B236" s="10">
        <v>13</v>
      </c>
      <c r="C236" s="10">
        <v>235</v>
      </c>
      <c r="D236" s="4" t="s">
        <v>29</v>
      </c>
      <c r="E236" s="4" t="s">
        <v>345</v>
      </c>
      <c r="F236" s="4" t="s">
        <v>980</v>
      </c>
      <c r="G236" s="4" t="s">
        <v>221</v>
      </c>
      <c r="H236" s="18">
        <v>34168</v>
      </c>
      <c r="I236" s="32">
        <v>27.073972602739726</v>
      </c>
      <c r="J236" s="5">
        <v>1</v>
      </c>
      <c r="K236" s="5" t="s">
        <v>837</v>
      </c>
    </row>
    <row r="237" spans="1:11">
      <c r="A237" s="7">
        <v>12</v>
      </c>
      <c r="B237" s="10">
        <v>14</v>
      </c>
      <c r="C237" s="10">
        <v>236</v>
      </c>
      <c r="D237" s="4" t="s">
        <v>14</v>
      </c>
      <c r="E237" s="4" t="s">
        <v>47</v>
      </c>
      <c r="F237" s="4" t="s">
        <v>398</v>
      </c>
      <c r="G237" s="4" t="s">
        <v>551</v>
      </c>
      <c r="H237" s="18">
        <v>33022</v>
      </c>
      <c r="I237" s="32">
        <v>30.213698630136985</v>
      </c>
      <c r="J237" s="5">
        <v>1</v>
      </c>
      <c r="K237" s="5" t="s">
        <v>837</v>
      </c>
    </row>
    <row r="238" spans="1:11">
      <c r="A238" s="7">
        <v>12</v>
      </c>
      <c r="B238" s="10">
        <v>15</v>
      </c>
      <c r="C238" s="10">
        <v>237</v>
      </c>
      <c r="D238" s="4" t="s">
        <v>614</v>
      </c>
      <c r="E238" s="4" t="s">
        <v>563</v>
      </c>
      <c r="F238" s="4" t="s">
        <v>37</v>
      </c>
      <c r="G238" s="4" t="s">
        <v>564</v>
      </c>
      <c r="H238" s="18">
        <v>31751</v>
      </c>
      <c r="I238" s="32">
        <v>33.695890410958903</v>
      </c>
      <c r="J238" s="5">
        <v>3</v>
      </c>
      <c r="K238" s="5" t="s">
        <v>838</v>
      </c>
    </row>
    <row r="239" spans="1:11">
      <c r="A239" s="7">
        <v>12</v>
      </c>
      <c r="B239" s="10">
        <v>16</v>
      </c>
      <c r="C239" s="10">
        <v>238</v>
      </c>
      <c r="D239" s="4" t="s">
        <v>609</v>
      </c>
      <c r="E239" s="4" t="s">
        <v>567</v>
      </c>
      <c r="F239" s="4" t="s">
        <v>1212</v>
      </c>
      <c r="G239" s="4" t="s">
        <v>1213</v>
      </c>
      <c r="H239" s="18">
        <v>33525</v>
      </c>
      <c r="I239" s="32">
        <v>28.835616438356166</v>
      </c>
      <c r="J239" s="5">
        <v>2</v>
      </c>
      <c r="K239" s="5" t="s">
        <v>837</v>
      </c>
    </row>
    <row r="240" spans="1:11">
      <c r="A240" s="7">
        <v>12</v>
      </c>
      <c r="B240" s="10">
        <v>17</v>
      </c>
      <c r="C240" s="10">
        <v>239</v>
      </c>
      <c r="D240" s="4" t="s">
        <v>17</v>
      </c>
      <c r="E240" s="4" t="s">
        <v>246</v>
      </c>
      <c r="F240" s="4" t="s">
        <v>875</v>
      </c>
      <c r="G240" s="4" t="s">
        <v>547</v>
      </c>
      <c r="H240" s="18">
        <v>34103</v>
      </c>
      <c r="I240" s="32">
        <v>27.252054794520546</v>
      </c>
      <c r="J240" s="5">
        <v>1</v>
      </c>
      <c r="K240" s="5" t="s">
        <v>46</v>
      </c>
    </row>
    <row r="241" spans="1:11">
      <c r="A241" s="7">
        <v>12</v>
      </c>
      <c r="B241" s="10">
        <v>18</v>
      </c>
      <c r="C241" s="10">
        <v>240</v>
      </c>
      <c r="D241" s="4" t="s">
        <v>345</v>
      </c>
      <c r="E241" s="4" t="s">
        <v>300</v>
      </c>
      <c r="F241" s="4" t="s">
        <v>734</v>
      </c>
      <c r="G241" s="4" t="s">
        <v>546</v>
      </c>
      <c r="H241" s="18">
        <v>33322</v>
      </c>
      <c r="I241" s="32">
        <v>29.391780821917809</v>
      </c>
      <c r="J241" s="5">
        <v>2</v>
      </c>
      <c r="K241" s="5" t="s">
        <v>837</v>
      </c>
    </row>
    <row r="242" spans="1:11">
      <c r="A242" s="7">
        <v>12</v>
      </c>
      <c r="B242" s="10">
        <v>19</v>
      </c>
      <c r="C242" s="10">
        <v>241</v>
      </c>
      <c r="D242" s="4" t="s">
        <v>354</v>
      </c>
      <c r="E242" s="4" t="s">
        <v>609</v>
      </c>
      <c r="F242" s="4" t="s">
        <v>1215</v>
      </c>
      <c r="G242" s="4" t="s">
        <v>549</v>
      </c>
      <c r="H242" s="18">
        <v>32015</v>
      </c>
      <c r="I242" s="32">
        <v>32.972602739726028</v>
      </c>
      <c r="J242" s="5">
        <v>1</v>
      </c>
      <c r="K242" s="5" t="s">
        <v>837</v>
      </c>
    </row>
    <row r="243" spans="1:11">
      <c r="A243" s="11">
        <v>12</v>
      </c>
      <c r="B243" s="12">
        <v>20</v>
      </c>
      <c r="C243" s="12">
        <v>242</v>
      </c>
      <c r="D243" s="13" t="s">
        <v>567</v>
      </c>
      <c r="E243" s="13" t="s">
        <v>17</v>
      </c>
      <c r="F243" s="13" t="s">
        <v>9</v>
      </c>
      <c r="G243" s="13" t="s">
        <v>375</v>
      </c>
      <c r="H243" s="19">
        <v>34754</v>
      </c>
      <c r="I243" s="33">
        <v>25.468493150684932</v>
      </c>
      <c r="J243" s="14">
        <v>2</v>
      </c>
      <c r="K243" s="14" t="s">
        <v>46</v>
      </c>
    </row>
    <row r="244" spans="1:11">
      <c r="A244" s="7">
        <v>13</v>
      </c>
      <c r="B244" s="10">
        <v>1</v>
      </c>
      <c r="C244" s="10">
        <v>243</v>
      </c>
      <c r="D244" s="4" t="s">
        <v>567</v>
      </c>
      <c r="E244" s="4" t="s">
        <v>686</v>
      </c>
      <c r="F244" s="4" t="s">
        <v>453</v>
      </c>
      <c r="G244" s="4" t="s">
        <v>531</v>
      </c>
      <c r="H244" s="18">
        <v>30948</v>
      </c>
      <c r="I244" s="32">
        <v>35.895890410958906</v>
      </c>
      <c r="J244" s="5">
        <v>7</v>
      </c>
      <c r="K244" s="5" t="s">
        <v>837</v>
      </c>
    </row>
    <row r="245" spans="1:11">
      <c r="A245" s="7">
        <v>13</v>
      </c>
      <c r="B245" s="10">
        <v>2</v>
      </c>
      <c r="C245" s="10">
        <v>244</v>
      </c>
      <c r="D245" s="4" t="s">
        <v>354</v>
      </c>
      <c r="E245" s="4" t="s">
        <v>14</v>
      </c>
      <c r="F245" s="4" t="s">
        <v>1064</v>
      </c>
      <c r="G245" s="4" t="s">
        <v>20</v>
      </c>
      <c r="H245" s="18">
        <v>34627</v>
      </c>
      <c r="I245" s="32">
        <v>25.816438356164383</v>
      </c>
      <c r="J245" s="5">
        <v>3</v>
      </c>
      <c r="K245" s="5" t="s">
        <v>46</v>
      </c>
    </row>
    <row r="246" spans="1:11">
      <c r="A246" s="7">
        <v>13</v>
      </c>
      <c r="B246" s="10">
        <v>3</v>
      </c>
      <c r="C246" s="10">
        <v>245</v>
      </c>
      <c r="D246" s="4" t="s">
        <v>345</v>
      </c>
      <c r="E246" s="4" t="s">
        <v>438</v>
      </c>
      <c r="F246" s="4" t="s">
        <v>165</v>
      </c>
      <c r="G246" s="4" t="s">
        <v>900</v>
      </c>
      <c r="H246" s="18">
        <v>32936</v>
      </c>
      <c r="I246" s="32">
        <v>30.449315068493149</v>
      </c>
      <c r="J246" s="5">
        <v>1</v>
      </c>
      <c r="K246" s="5" t="s">
        <v>837</v>
      </c>
    </row>
    <row r="247" spans="1:11">
      <c r="A247" s="7">
        <v>13</v>
      </c>
      <c r="B247" s="10">
        <v>4</v>
      </c>
      <c r="C247" s="10">
        <v>246</v>
      </c>
      <c r="D247" s="4" t="s">
        <v>17</v>
      </c>
      <c r="E247" s="4" t="s">
        <v>47</v>
      </c>
      <c r="F247" s="4" t="s">
        <v>1052</v>
      </c>
      <c r="G247" s="4" t="s">
        <v>533</v>
      </c>
      <c r="H247" s="18">
        <v>34324</v>
      </c>
      <c r="I247" s="32">
        <v>26.646575342465752</v>
      </c>
      <c r="J247" s="5">
        <v>1</v>
      </c>
      <c r="K247" s="5" t="s">
        <v>837</v>
      </c>
    </row>
    <row r="248" spans="1:11">
      <c r="A248" s="7">
        <v>13</v>
      </c>
      <c r="B248" s="10">
        <v>5</v>
      </c>
      <c r="C248" s="10">
        <v>247</v>
      </c>
      <c r="D248" s="4" t="s">
        <v>609</v>
      </c>
      <c r="E248" s="4" t="s">
        <v>15</v>
      </c>
      <c r="F248" s="4" t="s">
        <v>275</v>
      </c>
      <c r="G248" s="4" t="s">
        <v>536</v>
      </c>
      <c r="H248" s="18">
        <v>32303</v>
      </c>
      <c r="I248" s="32">
        <v>32.183561643835617</v>
      </c>
      <c r="J248" s="5">
        <v>1</v>
      </c>
      <c r="K248" s="5" t="s">
        <v>837</v>
      </c>
    </row>
    <row r="249" spans="1:11">
      <c r="A249" s="7">
        <v>13</v>
      </c>
      <c r="B249" s="10">
        <v>6</v>
      </c>
      <c r="C249" s="10">
        <v>248</v>
      </c>
      <c r="D249" s="4" t="s">
        <v>614</v>
      </c>
      <c r="E249" s="4" t="s">
        <v>354</v>
      </c>
      <c r="F249" s="4" t="s">
        <v>453</v>
      </c>
      <c r="G249" s="4" t="s">
        <v>198</v>
      </c>
      <c r="H249" s="18">
        <v>33542</v>
      </c>
      <c r="I249" s="32">
        <v>28.789041095890411</v>
      </c>
      <c r="J249" s="5">
        <v>4</v>
      </c>
      <c r="K249" s="5" t="s">
        <v>46</v>
      </c>
    </row>
    <row r="250" spans="1:11">
      <c r="A250" s="7">
        <v>13</v>
      </c>
      <c r="B250" s="10">
        <v>7</v>
      </c>
      <c r="C250" s="10">
        <v>249</v>
      </c>
      <c r="D250" s="4" t="s">
        <v>14</v>
      </c>
      <c r="E250" s="4" t="s">
        <v>188</v>
      </c>
      <c r="F250" s="4" t="s">
        <v>404</v>
      </c>
      <c r="G250" s="4" t="s">
        <v>593</v>
      </c>
      <c r="H250" s="18">
        <v>32707</v>
      </c>
      <c r="I250" s="32">
        <v>31.076712328767123</v>
      </c>
      <c r="J250" s="5">
        <v>4</v>
      </c>
      <c r="K250" s="5" t="s">
        <v>46</v>
      </c>
    </row>
    <row r="251" spans="1:11">
      <c r="A251" s="7">
        <v>13</v>
      </c>
      <c r="B251" s="10">
        <v>8</v>
      </c>
      <c r="C251" s="10">
        <v>250</v>
      </c>
      <c r="D251" s="4" t="s">
        <v>276</v>
      </c>
      <c r="E251" s="4" t="s">
        <v>16</v>
      </c>
      <c r="F251" s="4" t="s">
        <v>442</v>
      </c>
      <c r="G251" s="4" t="s">
        <v>443</v>
      </c>
      <c r="H251" s="18">
        <v>30243</v>
      </c>
      <c r="I251" s="32">
        <v>37.827397260273976</v>
      </c>
      <c r="J251" s="5">
        <v>1</v>
      </c>
      <c r="K251" s="5" t="s">
        <v>46</v>
      </c>
    </row>
    <row r="252" spans="1:11">
      <c r="A252" s="7">
        <v>13</v>
      </c>
      <c r="B252" s="10">
        <v>9</v>
      </c>
      <c r="C252" s="10">
        <v>251</v>
      </c>
      <c r="D252" s="4" t="s">
        <v>470</v>
      </c>
      <c r="E252" s="4" t="s">
        <v>598</v>
      </c>
      <c r="F252" s="4" t="s">
        <v>1298</v>
      </c>
      <c r="G252" s="4" t="s">
        <v>175</v>
      </c>
      <c r="H252" s="18">
        <v>34509</v>
      </c>
      <c r="I252" s="32">
        <v>26.139726027397259</v>
      </c>
      <c r="J252" s="5">
        <v>7</v>
      </c>
      <c r="K252" s="5" t="s">
        <v>837</v>
      </c>
    </row>
    <row r="253" spans="1:11">
      <c r="A253" s="7">
        <v>13</v>
      </c>
      <c r="B253" s="10">
        <v>10</v>
      </c>
      <c r="C253" s="10">
        <v>252</v>
      </c>
      <c r="D253" s="4" t="s">
        <v>480</v>
      </c>
      <c r="E253" s="4" t="s">
        <v>480</v>
      </c>
      <c r="F253" s="4" t="s">
        <v>579</v>
      </c>
      <c r="G253" s="4" t="s">
        <v>198</v>
      </c>
      <c r="H253" s="18">
        <v>31197</v>
      </c>
      <c r="I253" s="32">
        <v>35.213698630136989</v>
      </c>
      <c r="J253" s="5">
        <v>1</v>
      </c>
      <c r="K253" s="5" t="s">
        <v>46</v>
      </c>
    </row>
    <row r="254" spans="1:11">
      <c r="A254" s="7">
        <v>13</v>
      </c>
      <c r="B254" s="10">
        <v>11</v>
      </c>
      <c r="C254" s="10">
        <v>253</v>
      </c>
      <c r="D254" s="4" t="s">
        <v>164</v>
      </c>
      <c r="E254" s="4" t="s">
        <v>213</v>
      </c>
      <c r="F254" s="4" t="s">
        <v>460</v>
      </c>
      <c r="G254" s="4" t="s">
        <v>592</v>
      </c>
      <c r="H254" s="18">
        <v>34043</v>
      </c>
      <c r="I254" s="32">
        <v>27.416438356164385</v>
      </c>
      <c r="J254" s="5">
        <v>7</v>
      </c>
      <c r="K254" s="5" t="s">
        <v>838</v>
      </c>
    </row>
    <row r="255" spans="1:11">
      <c r="A255" s="7">
        <v>13</v>
      </c>
      <c r="B255" s="10">
        <v>12</v>
      </c>
      <c r="C255" s="10">
        <v>254</v>
      </c>
      <c r="D255" s="4" t="s">
        <v>555</v>
      </c>
      <c r="E255" s="4" t="s">
        <v>354</v>
      </c>
      <c r="F255" s="4" t="s">
        <v>606</v>
      </c>
      <c r="G255" s="4" t="s">
        <v>602</v>
      </c>
      <c r="H255" s="18">
        <v>33798</v>
      </c>
      <c r="I255" s="32">
        <v>28.087671232876712</v>
      </c>
      <c r="J255" s="5">
        <v>7</v>
      </c>
      <c r="K255" s="5" t="s">
        <v>46</v>
      </c>
    </row>
    <row r="256" spans="1:11">
      <c r="A256" s="7">
        <v>13</v>
      </c>
      <c r="B256" s="10">
        <v>13</v>
      </c>
      <c r="C256" s="10">
        <v>255</v>
      </c>
      <c r="D256" s="4" t="s">
        <v>18</v>
      </c>
      <c r="E256" s="4" t="s">
        <v>480</v>
      </c>
      <c r="F256" s="4" t="s">
        <v>462</v>
      </c>
      <c r="G256" s="4" t="s">
        <v>264</v>
      </c>
      <c r="H256" s="18">
        <v>30565</v>
      </c>
      <c r="I256" s="32">
        <v>36.945205479452056</v>
      </c>
      <c r="J256" s="5">
        <v>1</v>
      </c>
      <c r="K256" s="5" t="s">
        <v>46</v>
      </c>
    </row>
    <row r="257" spans="1:11">
      <c r="A257" s="7">
        <v>13</v>
      </c>
      <c r="B257" s="10">
        <v>14</v>
      </c>
      <c r="C257" s="10">
        <v>256</v>
      </c>
      <c r="D257" s="4" t="s">
        <v>563</v>
      </c>
      <c r="E257" s="4" t="s">
        <v>555</v>
      </c>
      <c r="F257" s="4" t="s">
        <v>44</v>
      </c>
      <c r="G257" s="4" t="s">
        <v>636</v>
      </c>
      <c r="H257" s="18">
        <v>32608</v>
      </c>
      <c r="I257" s="32">
        <v>31.347945205479451</v>
      </c>
      <c r="J257" s="5">
        <v>7</v>
      </c>
      <c r="K257" s="5" t="s">
        <v>837</v>
      </c>
    </row>
    <row r="258" spans="1:11">
      <c r="A258" s="7">
        <v>13</v>
      </c>
      <c r="B258" s="10">
        <v>15</v>
      </c>
      <c r="C258" s="10">
        <v>257</v>
      </c>
      <c r="D258" s="4" t="s">
        <v>13</v>
      </c>
      <c r="E258" s="4" t="s">
        <v>15</v>
      </c>
      <c r="F258" s="4" t="s">
        <v>1071</v>
      </c>
      <c r="G258" s="4" t="s">
        <v>328</v>
      </c>
      <c r="H258" s="18">
        <v>34445</v>
      </c>
      <c r="I258" s="32">
        <v>26.315068493150687</v>
      </c>
      <c r="J258" s="5">
        <v>3</v>
      </c>
      <c r="K258" s="5" t="s">
        <v>46</v>
      </c>
    </row>
    <row r="259" spans="1:11">
      <c r="A259" s="7">
        <v>13</v>
      </c>
      <c r="B259" s="10">
        <v>16</v>
      </c>
      <c r="C259" s="10">
        <v>258</v>
      </c>
      <c r="D259" s="4" t="s">
        <v>239</v>
      </c>
      <c r="E259" s="4" t="s">
        <v>239</v>
      </c>
      <c r="F259" s="4" t="s">
        <v>317</v>
      </c>
      <c r="G259" s="4" t="s">
        <v>969</v>
      </c>
      <c r="H259" s="18">
        <v>34313</v>
      </c>
      <c r="I259" s="32">
        <v>26.676712328767124</v>
      </c>
      <c r="J259" s="5">
        <v>7</v>
      </c>
      <c r="K259" s="5" t="s">
        <v>46</v>
      </c>
    </row>
    <row r="260" spans="1:11">
      <c r="A260" s="7">
        <v>13</v>
      </c>
      <c r="B260" s="10">
        <v>17</v>
      </c>
      <c r="C260" s="10">
        <v>259</v>
      </c>
      <c r="D260" s="4" t="s">
        <v>438</v>
      </c>
      <c r="E260" s="4" t="s">
        <v>29</v>
      </c>
      <c r="F260" s="4" t="s">
        <v>894</v>
      </c>
      <c r="G260" s="4" t="s">
        <v>238</v>
      </c>
      <c r="H260" s="18">
        <v>34025</v>
      </c>
      <c r="I260" s="32">
        <v>27.465753424657535</v>
      </c>
      <c r="J260" s="5">
        <v>1</v>
      </c>
      <c r="K260" s="5" t="s">
        <v>837</v>
      </c>
    </row>
    <row r="261" spans="1:11">
      <c r="A261" s="7">
        <v>13</v>
      </c>
      <c r="B261" s="10">
        <v>18</v>
      </c>
      <c r="C261" s="10">
        <v>260</v>
      </c>
      <c r="D261" s="4" t="s">
        <v>16</v>
      </c>
      <c r="E261" s="4" t="s">
        <v>345</v>
      </c>
      <c r="F261" s="4" t="s">
        <v>179</v>
      </c>
      <c r="G261" s="4" t="s">
        <v>180</v>
      </c>
      <c r="H261" s="18">
        <v>30246</v>
      </c>
      <c r="I261" s="32">
        <v>37.819178082191783</v>
      </c>
      <c r="J261" s="5">
        <v>4</v>
      </c>
      <c r="K261" s="5" t="s">
        <v>46</v>
      </c>
    </row>
    <row r="262" spans="1:11">
      <c r="A262" s="7">
        <v>13</v>
      </c>
      <c r="B262" s="10">
        <v>19</v>
      </c>
      <c r="C262" s="10">
        <v>261</v>
      </c>
      <c r="D262" s="4" t="s">
        <v>129</v>
      </c>
      <c r="E262" s="4" t="s">
        <v>47</v>
      </c>
      <c r="F262" s="4" t="s">
        <v>1224</v>
      </c>
      <c r="G262" s="4" t="s">
        <v>247</v>
      </c>
      <c r="H262" s="18">
        <v>34658</v>
      </c>
      <c r="I262" s="32">
        <v>25.731506849315068</v>
      </c>
      <c r="J262" s="5">
        <v>1</v>
      </c>
      <c r="K262" s="5" t="s">
        <v>837</v>
      </c>
    </row>
    <row r="263" spans="1:11">
      <c r="A263" s="11">
        <v>13</v>
      </c>
      <c r="B263" s="12">
        <v>20</v>
      </c>
      <c r="C263" s="12">
        <v>262</v>
      </c>
      <c r="D263" s="13" t="s">
        <v>29</v>
      </c>
      <c r="E263" s="13" t="s">
        <v>276</v>
      </c>
      <c r="F263" s="13" t="s">
        <v>1191</v>
      </c>
      <c r="G263" s="13" t="s">
        <v>136</v>
      </c>
      <c r="H263" s="19">
        <v>34733</v>
      </c>
      <c r="I263" s="33">
        <v>25.526027397260275</v>
      </c>
      <c r="J263" s="14">
        <v>2</v>
      </c>
      <c r="K263" s="14" t="s">
        <v>837</v>
      </c>
    </row>
    <row r="264" spans="1:11">
      <c r="A264" s="7">
        <v>14</v>
      </c>
      <c r="B264" s="10">
        <v>1</v>
      </c>
      <c r="C264" s="10">
        <v>263</v>
      </c>
      <c r="D264" s="4" t="s">
        <v>29</v>
      </c>
      <c r="E264" s="4" t="s">
        <v>614</v>
      </c>
      <c r="F264" s="4" t="s">
        <v>1009</v>
      </c>
      <c r="G264" s="4" t="s">
        <v>545</v>
      </c>
      <c r="H264" s="18">
        <v>33190</v>
      </c>
      <c r="I264" s="32">
        <v>29.753424657534246</v>
      </c>
      <c r="J264" s="5">
        <v>1</v>
      </c>
      <c r="K264" s="5" t="s">
        <v>837</v>
      </c>
    </row>
    <row r="265" spans="1:11">
      <c r="A265" s="7">
        <v>14</v>
      </c>
      <c r="B265" s="10">
        <v>2</v>
      </c>
      <c r="C265" s="10">
        <v>264</v>
      </c>
      <c r="D265" s="4" t="s">
        <v>129</v>
      </c>
      <c r="E265" s="4" t="s">
        <v>16</v>
      </c>
      <c r="F265" s="4" t="s">
        <v>1154</v>
      </c>
      <c r="G265" s="4" t="s">
        <v>616</v>
      </c>
      <c r="H265" s="18">
        <v>34640</v>
      </c>
      <c r="I265" s="32">
        <v>25.780821917808218</v>
      </c>
      <c r="J265" s="5">
        <v>1</v>
      </c>
      <c r="K265" s="5" t="s">
        <v>837</v>
      </c>
    </row>
    <row r="266" spans="1:11">
      <c r="A266" s="7">
        <v>14</v>
      </c>
      <c r="B266" s="10">
        <v>3</v>
      </c>
      <c r="C266" s="10">
        <v>265</v>
      </c>
      <c r="D266" s="4" t="s">
        <v>16</v>
      </c>
      <c r="E266" s="4" t="s">
        <v>213</v>
      </c>
      <c r="F266" s="4" t="s">
        <v>1102</v>
      </c>
      <c r="G266" s="4" t="s">
        <v>619</v>
      </c>
      <c r="H266" s="18">
        <v>34053</v>
      </c>
      <c r="I266" s="32">
        <v>27.413698630136988</v>
      </c>
      <c r="J266" s="5">
        <v>1</v>
      </c>
      <c r="K266" s="5" t="s">
        <v>837</v>
      </c>
    </row>
    <row r="267" spans="1:11">
      <c r="A267" s="7">
        <v>14</v>
      </c>
      <c r="B267" s="10">
        <v>4</v>
      </c>
      <c r="C267" s="10">
        <v>266</v>
      </c>
      <c r="D267" s="4" t="s">
        <v>438</v>
      </c>
      <c r="E267" s="4" t="s">
        <v>598</v>
      </c>
      <c r="F267" s="4" t="s">
        <v>392</v>
      </c>
      <c r="G267" s="4" t="s">
        <v>531</v>
      </c>
      <c r="H267" s="18">
        <v>32822</v>
      </c>
      <c r="I267" s="32">
        <v>30.761643835616439</v>
      </c>
      <c r="J267" s="5">
        <v>1</v>
      </c>
      <c r="K267" s="5" t="s">
        <v>837</v>
      </c>
    </row>
    <row r="268" spans="1:11">
      <c r="A268" s="7">
        <v>14</v>
      </c>
      <c r="B268" s="10">
        <v>5</v>
      </c>
      <c r="C268" s="10">
        <v>267</v>
      </c>
      <c r="D268" s="4" t="s">
        <v>239</v>
      </c>
      <c r="E268" s="4" t="s">
        <v>239</v>
      </c>
      <c r="F268" s="4" t="s">
        <v>292</v>
      </c>
      <c r="G268" s="4" t="s">
        <v>1143</v>
      </c>
      <c r="H268" s="18">
        <v>35544</v>
      </c>
      <c r="I268" s="32">
        <v>23.304109589041097</v>
      </c>
      <c r="J268" s="5">
        <v>6</v>
      </c>
      <c r="K268" s="5" t="s">
        <v>838</v>
      </c>
    </row>
    <row r="269" spans="1:11">
      <c r="A269" s="7">
        <v>14</v>
      </c>
      <c r="B269" s="10">
        <v>6</v>
      </c>
      <c r="C269" s="10">
        <v>268</v>
      </c>
      <c r="D269" s="4" t="s">
        <v>13</v>
      </c>
      <c r="E269" s="4" t="s">
        <v>188</v>
      </c>
      <c r="F269" s="4" t="s">
        <v>862</v>
      </c>
      <c r="G269" s="4" t="s">
        <v>547</v>
      </c>
      <c r="H269" s="18">
        <v>33102</v>
      </c>
      <c r="I269" s="32">
        <v>29.994520547945207</v>
      </c>
      <c r="J269" s="5">
        <v>4</v>
      </c>
      <c r="K269" s="5" t="s">
        <v>837</v>
      </c>
    </row>
    <row r="270" spans="1:11">
      <c r="A270" s="7">
        <v>14</v>
      </c>
      <c r="B270" s="10">
        <v>7</v>
      </c>
      <c r="C270" s="10">
        <v>269</v>
      </c>
      <c r="D270" s="4" t="s">
        <v>563</v>
      </c>
      <c r="E270" s="4" t="s">
        <v>129</v>
      </c>
      <c r="F270" s="4" t="s">
        <v>549</v>
      </c>
      <c r="G270" s="4" t="s">
        <v>547</v>
      </c>
      <c r="H270" s="18">
        <v>33506</v>
      </c>
      <c r="I270" s="32">
        <v>28.887671232876713</v>
      </c>
      <c r="J270" s="5">
        <v>1</v>
      </c>
      <c r="K270" s="5" t="s">
        <v>46</v>
      </c>
    </row>
    <row r="271" spans="1:11">
      <c r="A271" s="7">
        <v>14</v>
      </c>
      <c r="B271" s="10">
        <v>8</v>
      </c>
      <c r="C271" s="10">
        <v>270</v>
      </c>
      <c r="D271" s="4" t="s">
        <v>18</v>
      </c>
      <c r="E271" s="4" t="s">
        <v>239</v>
      </c>
      <c r="F271" s="4" t="s">
        <v>729</v>
      </c>
      <c r="G271" s="4" t="s">
        <v>731</v>
      </c>
      <c r="H271" s="18">
        <v>31651</v>
      </c>
      <c r="I271" s="32">
        <v>33.969863013698628</v>
      </c>
      <c r="J271" s="5">
        <v>6</v>
      </c>
      <c r="K271" s="5" t="s">
        <v>837</v>
      </c>
    </row>
    <row r="272" spans="1:11">
      <c r="A272" s="7">
        <v>14</v>
      </c>
      <c r="B272" s="10">
        <v>9</v>
      </c>
      <c r="C272" s="10">
        <v>271</v>
      </c>
      <c r="D272" s="4" t="s">
        <v>555</v>
      </c>
      <c r="E272" s="4" t="s">
        <v>47</v>
      </c>
      <c r="F272" s="4" t="s">
        <v>500</v>
      </c>
      <c r="G272" s="4" t="s">
        <v>592</v>
      </c>
      <c r="H272" s="18">
        <v>31371</v>
      </c>
      <c r="I272" s="32">
        <v>34.736986301369861</v>
      </c>
      <c r="J272" s="5">
        <v>1</v>
      </c>
      <c r="K272" s="5" t="s">
        <v>837</v>
      </c>
    </row>
    <row r="273" spans="1:11">
      <c r="A273" s="7">
        <v>14</v>
      </c>
      <c r="B273" s="10">
        <v>10</v>
      </c>
      <c r="C273" s="10">
        <v>272</v>
      </c>
      <c r="D273" s="4" t="s">
        <v>164</v>
      </c>
      <c r="E273" s="4" t="s">
        <v>47</v>
      </c>
      <c r="F273" s="4" t="s">
        <v>1311</v>
      </c>
      <c r="G273" s="4" t="s">
        <v>549</v>
      </c>
      <c r="H273" s="18">
        <v>33703</v>
      </c>
      <c r="I273" s="32">
        <v>28.347945205479451</v>
      </c>
      <c r="J273" s="5">
        <v>9</v>
      </c>
      <c r="K273" s="5" t="s">
        <v>837</v>
      </c>
    </row>
    <row r="274" spans="1:11">
      <c r="A274" s="7">
        <v>14</v>
      </c>
      <c r="B274" s="10">
        <v>11</v>
      </c>
      <c r="C274" s="10">
        <v>273</v>
      </c>
      <c r="D274" s="4" t="s">
        <v>480</v>
      </c>
      <c r="E274" s="4" t="s">
        <v>480</v>
      </c>
      <c r="F274" s="4" t="s">
        <v>454</v>
      </c>
      <c r="G274" s="4" t="s">
        <v>145</v>
      </c>
      <c r="H274" s="18">
        <v>35387</v>
      </c>
      <c r="I274" s="32">
        <v>23.734246575342464</v>
      </c>
      <c r="J274" s="5">
        <v>1</v>
      </c>
      <c r="K274" s="5" t="s">
        <v>837</v>
      </c>
    </row>
    <row r="275" spans="1:11">
      <c r="A275" s="7">
        <v>14</v>
      </c>
      <c r="B275" s="10">
        <v>12</v>
      </c>
      <c r="C275" s="10">
        <v>274</v>
      </c>
      <c r="D275" s="4" t="s">
        <v>470</v>
      </c>
      <c r="E275" s="4" t="s">
        <v>470</v>
      </c>
      <c r="F275" s="4" t="s">
        <v>923</v>
      </c>
      <c r="G275" s="4" t="s">
        <v>539</v>
      </c>
      <c r="H275" s="18">
        <v>34080</v>
      </c>
      <c r="I275" s="32">
        <v>27.315068493150687</v>
      </c>
      <c r="J275" s="5">
        <v>1</v>
      </c>
      <c r="K275" s="5" t="s">
        <v>837</v>
      </c>
    </row>
    <row r="276" spans="1:11">
      <c r="A276" s="7">
        <v>14</v>
      </c>
      <c r="B276" s="10">
        <v>13</v>
      </c>
      <c r="C276" s="10">
        <v>275</v>
      </c>
      <c r="D276" s="4" t="s">
        <v>276</v>
      </c>
      <c r="E276" s="4" t="s">
        <v>481</v>
      </c>
      <c r="F276" s="4" t="s">
        <v>436</v>
      </c>
      <c r="G276" s="4" t="s">
        <v>1169</v>
      </c>
      <c r="H276" s="18">
        <v>35085</v>
      </c>
      <c r="I276" s="32">
        <v>24.561643835616437</v>
      </c>
      <c r="J276" s="5">
        <v>1</v>
      </c>
      <c r="K276" s="5" t="s">
        <v>837</v>
      </c>
    </row>
    <row r="277" spans="1:11">
      <c r="A277" s="7">
        <v>14</v>
      </c>
      <c r="B277" s="10">
        <v>14</v>
      </c>
      <c r="C277" s="10">
        <v>276</v>
      </c>
      <c r="D277" s="4" t="s">
        <v>14</v>
      </c>
      <c r="E277" s="4" t="s">
        <v>686</v>
      </c>
      <c r="F277" s="4" t="s">
        <v>259</v>
      </c>
      <c r="G277" s="4" t="s">
        <v>1006</v>
      </c>
      <c r="H277" s="18">
        <v>35212</v>
      </c>
      <c r="I277" s="32">
        <v>24.213698630136985</v>
      </c>
      <c r="J277" s="5">
        <v>4</v>
      </c>
      <c r="K277" s="5" t="s">
        <v>46</v>
      </c>
    </row>
    <row r="278" spans="1:11">
      <c r="A278" s="7">
        <v>14</v>
      </c>
      <c r="B278" s="10">
        <v>15</v>
      </c>
      <c r="C278" s="10">
        <v>277</v>
      </c>
      <c r="D278" s="4" t="s">
        <v>614</v>
      </c>
      <c r="E278" s="4" t="s">
        <v>567</v>
      </c>
      <c r="F278" s="4" t="s">
        <v>784</v>
      </c>
      <c r="G278" s="4" t="s">
        <v>530</v>
      </c>
      <c r="H278" s="18">
        <v>35026</v>
      </c>
      <c r="I278" s="32">
        <v>24.723287671232878</v>
      </c>
      <c r="J278" s="5">
        <v>1</v>
      </c>
      <c r="K278" s="5" t="s">
        <v>46</v>
      </c>
    </row>
    <row r="279" spans="1:11">
      <c r="A279" s="7">
        <v>14</v>
      </c>
      <c r="B279" s="10">
        <v>16</v>
      </c>
      <c r="C279" s="10">
        <v>278</v>
      </c>
      <c r="D279" s="4" t="s">
        <v>609</v>
      </c>
      <c r="E279" s="4" t="s">
        <v>17</v>
      </c>
      <c r="F279" s="4" t="s">
        <v>475</v>
      </c>
      <c r="G279" s="4" t="s">
        <v>756</v>
      </c>
      <c r="H279" s="18">
        <v>34476</v>
      </c>
      <c r="I279" s="32">
        <v>26.230136986301371</v>
      </c>
      <c r="J279" s="5">
        <v>5</v>
      </c>
      <c r="K279" s="5" t="s">
        <v>46</v>
      </c>
    </row>
    <row r="280" spans="1:11">
      <c r="A280" s="7">
        <v>14</v>
      </c>
      <c r="B280" s="10">
        <v>17</v>
      </c>
      <c r="C280" s="10">
        <v>279</v>
      </c>
      <c r="D280" s="4" t="s">
        <v>17</v>
      </c>
      <c r="E280" s="4" t="s">
        <v>1548</v>
      </c>
      <c r="F280" s="4" t="s">
        <v>340</v>
      </c>
      <c r="G280" s="4" t="s">
        <v>155</v>
      </c>
      <c r="H280" s="18">
        <v>30732</v>
      </c>
      <c r="I280" s="32">
        <v>36.487671232876714</v>
      </c>
      <c r="J280" s="5">
        <v>2</v>
      </c>
      <c r="K280" s="5" t="s">
        <v>46</v>
      </c>
    </row>
    <row r="281" spans="1:11">
      <c r="A281" s="7">
        <v>14</v>
      </c>
      <c r="B281" s="10">
        <v>18</v>
      </c>
      <c r="C281" s="10">
        <v>280</v>
      </c>
      <c r="D281" s="4" t="s">
        <v>345</v>
      </c>
      <c r="E281" s="4" t="s">
        <v>686</v>
      </c>
      <c r="F281" s="4" t="s">
        <v>707</v>
      </c>
      <c r="G281" s="4" t="s">
        <v>225</v>
      </c>
      <c r="H281" s="18">
        <v>33054</v>
      </c>
      <c r="I281" s="32">
        <v>30.126027397260273</v>
      </c>
      <c r="J281" s="5">
        <v>3</v>
      </c>
      <c r="K281" s="5" t="s">
        <v>837</v>
      </c>
    </row>
    <row r="282" spans="1:11">
      <c r="A282" s="7">
        <v>14</v>
      </c>
      <c r="B282" s="10">
        <v>19</v>
      </c>
      <c r="C282" s="10">
        <v>281</v>
      </c>
      <c r="D282" s="4" t="s">
        <v>354</v>
      </c>
      <c r="E282" s="4" t="s">
        <v>492</v>
      </c>
      <c r="F282" s="4" t="s">
        <v>777</v>
      </c>
      <c r="G282" s="4" t="s">
        <v>163</v>
      </c>
      <c r="H282" s="18">
        <v>32410</v>
      </c>
      <c r="I282" s="32">
        <v>31.890410958904109</v>
      </c>
      <c r="J282" s="5">
        <v>1</v>
      </c>
      <c r="K282" s="5" t="s">
        <v>837</v>
      </c>
    </row>
    <row r="283" spans="1:11">
      <c r="A283" s="11">
        <v>14</v>
      </c>
      <c r="B283" s="12">
        <v>20</v>
      </c>
      <c r="C283" s="12">
        <v>282</v>
      </c>
      <c r="D283" s="13" t="s">
        <v>567</v>
      </c>
      <c r="E283" s="13" t="s">
        <v>481</v>
      </c>
      <c r="F283" s="13" t="s">
        <v>1250</v>
      </c>
      <c r="G283" s="13" t="s">
        <v>448</v>
      </c>
      <c r="H283" s="19">
        <v>34528</v>
      </c>
      <c r="I283" s="33">
        <v>26.087671232876712</v>
      </c>
      <c r="J283" s="14">
        <v>5</v>
      </c>
      <c r="K283" s="14" t="s">
        <v>837</v>
      </c>
    </row>
    <row r="284" spans="1:11">
      <c r="A284" s="7">
        <v>15</v>
      </c>
      <c r="B284" s="10">
        <v>1</v>
      </c>
      <c r="C284" s="10">
        <v>283</v>
      </c>
      <c r="D284" s="4" t="s">
        <v>567</v>
      </c>
      <c r="E284" s="4" t="s">
        <v>45</v>
      </c>
      <c r="F284" s="4" t="s">
        <v>663</v>
      </c>
      <c r="G284" s="4" t="s">
        <v>105</v>
      </c>
      <c r="H284" s="18">
        <v>34017</v>
      </c>
      <c r="I284" s="32">
        <v>27.487671232876714</v>
      </c>
      <c r="J284" s="5">
        <v>3</v>
      </c>
      <c r="K284" s="5" t="s">
        <v>837</v>
      </c>
    </row>
    <row r="285" spans="1:11">
      <c r="A285" s="7">
        <v>15</v>
      </c>
      <c r="B285" s="10">
        <v>2</v>
      </c>
      <c r="C285" s="10">
        <v>284</v>
      </c>
      <c r="D285" s="4" t="s">
        <v>354</v>
      </c>
      <c r="E285" s="4" t="s">
        <v>239</v>
      </c>
      <c r="F285" s="4" t="s">
        <v>911</v>
      </c>
      <c r="G285" s="4" t="s">
        <v>544</v>
      </c>
      <c r="H285" s="18">
        <v>33632</v>
      </c>
      <c r="I285" s="32">
        <v>28.542465753424658</v>
      </c>
      <c r="J285" s="5">
        <v>3</v>
      </c>
      <c r="K285" s="5" t="s">
        <v>837</v>
      </c>
    </row>
    <row r="286" spans="1:11">
      <c r="A286" s="7">
        <v>15</v>
      </c>
      <c r="B286" s="10">
        <v>3</v>
      </c>
      <c r="C286" s="10">
        <v>285</v>
      </c>
      <c r="D286" s="4" t="s">
        <v>345</v>
      </c>
      <c r="E286" s="4" t="s">
        <v>239</v>
      </c>
      <c r="F286" s="4" t="s">
        <v>534</v>
      </c>
      <c r="G286" s="4" t="s">
        <v>220</v>
      </c>
      <c r="H286" s="18">
        <v>32721</v>
      </c>
      <c r="I286" s="32">
        <v>31.038356164383561</v>
      </c>
      <c r="J286" s="5">
        <v>1</v>
      </c>
      <c r="K286" s="5" t="s">
        <v>46</v>
      </c>
    </row>
    <row r="287" spans="1:11">
      <c r="A287" s="7">
        <v>15</v>
      </c>
      <c r="B287" s="10">
        <v>4</v>
      </c>
      <c r="C287" s="10">
        <v>286</v>
      </c>
      <c r="D287" s="4" t="s">
        <v>17</v>
      </c>
      <c r="E287" s="4" t="s">
        <v>14</v>
      </c>
      <c r="F287" s="4" t="s">
        <v>715</v>
      </c>
      <c r="G287" s="4" t="s">
        <v>716</v>
      </c>
      <c r="H287" s="18">
        <v>34368</v>
      </c>
      <c r="I287" s="32">
        <v>26.526027397260275</v>
      </c>
      <c r="J287" s="5">
        <v>4</v>
      </c>
      <c r="K287" s="5" t="s">
        <v>46</v>
      </c>
    </row>
    <row r="288" spans="1:11">
      <c r="A288" s="7">
        <v>15</v>
      </c>
      <c r="B288" s="10">
        <v>5</v>
      </c>
      <c r="C288" s="10">
        <v>287</v>
      </c>
      <c r="D288" s="4" t="s">
        <v>609</v>
      </c>
      <c r="E288" s="4" t="s">
        <v>300</v>
      </c>
      <c r="F288" s="4" t="s">
        <v>176</v>
      </c>
      <c r="G288" s="4" t="s">
        <v>565</v>
      </c>
      <c r="H288" s="18">
        <v>32349</v>
      </c>
      <c r="I288" s="32">
        <v>32.057534246575344</v>
      </c>
      <c r="J288" s="5">
        <v>9</v>
      </c>
      <c r="K288" s="5" t="s">
        <v>837</v>
      </c>
    </row>
    <row r="289" spans="1:11">
      <c r="A289" s="7">
        <v>15</v>
      </c>
      <c r="B289" s="10">
        <v>6</v>
      </c>
      <c r="C289" s="10">
        <v>288</v>
      </c>
      <c r="D289" s="4" t="s">
        <v>614</v>
      </c>
      <c r="E289" s="4" t="s">
        <v>345</v>
      </c>
      <c r="F289" s="4" t="s">
        <v>294</v>
      </c>
      <c r="G289" s="4" t="s">
        <v>133</v>
      </c>
      <c r="H289" s="18">
        <v>32504</v>
      </c>
      <c r="I289" s="32">
        <v>31.632876712328766</v>
      </c>
      <c r="J289" s="5">
        <v>1</v>
      </c>
      <c r="K289" s="5" t="s">
        <v>837</v>
      </c>
    </row>
    <row r="290" spans="1:11">
      <c r="A290" s="7">
        <v>15</v>
      </c>
      <c r="B290" s="10">
        <v>7</v>
      </c>
      <c r="C290" s="10">
        <v>289</v>
      </c>
      <c r="D290" s="4" t="s">
        <v>14</v>
      </c>
      <c r="E290" s="4" t="s">
        <v>164</v>
      </c>
      <c r="F290" s="4" t="s">
        <v>389</v>
      </c>
      <c r="G290" s="4" t="s">
        <v>390</v>
      </c>
      <c r="H290" s="18">
        <v>33924</v>
      </c>
      <c r="I290" s="32">
        <v>27.742465753424657</v>
      </c>
      <c r="J290" s="5">
        <v>3</v>
      </c>
      <c r="K290" s="5" t="s">
        <v>837</v>
      </c>
    </row>
    <row r="291" spans="1:11">
      <c r="A291" s="7">
        <v>15</v>
      </c>
      <c r="B291" s="10">
        <v>8</v>
      </c>
      <c r="C291" s="10">
        <v>290</v>
      </c>
      <c r="D291" s="4" t="s">
        <v>276</v>
      </c>
      <c r="E291" s="4" t="s">
        <v>438</v>
      </c>
      <c r="F291" s="4" t="s">
        <v>417</v>
      </c>
      <c r="G291" s="4" t="s">
        <v>545</v>
      </c>
      <c r="H291" s="18">
        <v>32412</v>
      </c>
      <c r="I291" s="32">
        <v>31.884931506849316</v>
      </c>
      <c r="J291" s="5">
        <v>1</v>
      </c>
      <c r="K291" s="5" t="s">
        <v>837</v>
      </c>
    </row>
    <row r="292" spans="1:11">
      <c r="A292" s="7">
        <v>15</v>
      </c>
      <c r="B292" s="10">
        <v>9</v>
      </c>
      <c r="C292" s="10">
        <v>291</v>
      </c>
      <c r="D292" s="4" t="s">
        <v>470</v>
      </c>
      <c r="E292" s="4" t="s">
        <v>686</v>
      </c>
      <c r="F292" s="4" t="s">
        <v>165</v>
      </c>
      <c r="G292" s="4" t="s">
        <v>104</v>
      </c>
      <c r="H292" s="18">
        <v>31163</v>
      </c>
      <c r="I292" s="32">
        <v>35.30684931506849</v>
      </c>
      <c r="J292" s="5">
        <v>5</v>
      </c>
      <c r="K292" s="5" t="s">
        <v>837</v>
      </c>
    </row>
    <row r="293" spans="1:11">
      <c r="A293" s="7">
        <v>15</v>
      </c>
      <c r="B293" s="10">
        <v>10</v>
      </c>
      <c r="C293" s="10">
        <v>292</v>
      </c>
      <c r="D293" s="4" t="s">
        <v>480</v>
      </c>
      <c r="E293" s="4" t="s">
        <v>300</v>
      </c>
      <c r="F293" s="4" t="s">
        <v>1068</v>
      </c>
      <c r="G293" s="4" t="s">
        <v>565</v>
      </c>
      <c r="H293" s="18">
        <v>34840</v>
      </c>
      <c r="I293" s="32">
        <v>25.232876712328768</v>
      </c>
      <c r="J293" s="5">
        <v>1</v>
      </c>
      <c r="K293" s="5" t="s">
        <v>46</v>
      </c>
    </row>
    <row r="294" spans="1:11">
      <c r="A294" s="7">
        <v>15</v>
      </c>
      <c r="B294" s="10">
        <v>11</v>
      </c>
      <c r="C294" s="10">
        <v>293</v>
      </c>
      <c r="D294" s="4" t="s">
        <v>164</v>
      </c>
      <c r="E294" s="4" t="s">
        <v>480</v>
      </c>
      <c r="F294" s="4" t="s">
        <v>32</v>
      </c>
      <c r="G294" s="4" t="s">
        <v>220</v>
      </c>
      <c r="H294" s="18">
        <v>31605</v>
      </c>
      <c r="I294" s="32">
        <v>34.095890410958901</v>
      </c>
      <c r="J294" s="5">
        <v>1</v>
      </c>
      <c r="K294" s="5" t="s">
        <v>837</v>
      </c>
    </row>
    <row r="295" spans="1:11">
      <c r="A295" s="7">
        <v>15</v>
      </c>
      <c r="B295" s="10">
        <v>12</v>
      </c>
      <c r="C295" s="10">
        <v>294</v>
      </c>
      <c r="D295" s="4" t="s">
        <v>555</v>
      </c>
      <c r="E295" s="4" t="s">
        <v>480</v>
      </c>
      <c r="F295" s="4" t="s">
        <v>1086</v>
      </c>
      <c r="G295" s="4" t="s">
        <v>56</v>
      </c>
      <c r="H295" s="18">
        <v>34277</v>
      </c>
      <c r="I295" s="32">
        <v>26.775342465753425</v>
      </c>
      <c r="J295" s="5">
        <v>8</v>
      </c>
      <c r="K295" s="5" t="s">
        <v>46</v>
      </c>
    </row>
    <row r="296" spans="1:11">
      <c r="A296" s="7">
        <v>15</v>
      </c>
      <c r="B296" s="10">
        <v>13</v>
      </c>
      <c r="C296" s="10">
        <v>295</v>
      </c>
      <c r="D296" s="4" t="s">
        <v>18</v>
      </c>
      <c r="E296" s="4" t="s">
        <v>213</v>
      </c>
      <c r="F296" s="4" t="s">
        <v>525</v>
      </c>
      <c r="G296" s="4" t="s">
        <v>304</v>
      </c>
      <c r="H296" s="18">
        <v>29813</v>
      </c>
      <c r="I296" s="32">
        <v>39.005479452054793</v>
      </c>
      <c r="J296" s="5">
        <v>1</v>
      </c>
      <c r="K296" s="5" t="s">
        <v>46</v>
      </c>
    </row>
    <row r="297" spans="1:11">
      <c r="A297" s="7">
        <v>15</v>
      </c>
      <c r="B297" s="10">
        <v>14</v>
      </c>
      <c r="C297" s="10">
        <v>296</v>
      </c>
      <c r="D297" s="4" t="s">
        <v>563</v>
      </c>
      <c r="E297" s="4" t="s">
        <v>300</v>
      </c>
      <c r="F297" s="4" t="s">
        <v>1286</v>
      </c>
      <c r="G297" s="4" t="s">
        <v>546</v>
      </c>
      <c r="H297" s="18">
        <v>34408</v>
      </c>
      <c r="I297" s="32">
        <v>26.416438356164385</v>
      </c>
      <c r="J297" s="5">
        <v>4</v>
      </c>
      <c r="K297" s="5" t="s">
        <v>837</v>
      </c>
    </row>
    <row r="298" spans="1:11">
      <c r="A298" s="7">
        <v>15</v>
      </c>
      <c r="B298" s="10">
        <v>15</v>
      </c>
      <c r="C298" s="10">
        <v>297</v>
      </c>
      <c r="D298" s="4" t="s">
        <v>13</v>
      </c>
      <c r="E298" s="4" t="s">
        <v>246</v>
      </c>
      <c r="F298" s="4" t="s">
        <v>467</v>
      </c>
      <c r="G298" s="4" t="s">
        <v>533</v>
      </c>
      <c r="H298" s="18">
        <v>34019</v>
      </c>
      <c r="I298" s="32">
        <v>27.482191780821918</v>
      </c>
      <c r="J298" s="5">
        <v>3</v>
      </c>
      <c r="K298" s="5" t="s">
        <v>837</v>
      </c>
    </row>
    <row r="299" spans="1:11">
      <c r="A299" s="7">
        <v>15</v>
      </c>
      <c r="B299" s="10">
        <v>16</v>
      </c>
      <c r="C299" s="10">
        <v>298</v>
      </c>
      <c r="D299" s="4" t="s">
        <v>239</v>
      </c>
      <c r="E299" s="4" t="s">
        <v>15</v>
      </c>
      <c r="F299" s="4" t="s">
        <v>1208</v>
      </c>
      <c r="G299" s="4" t="s">
        <v>393</v>
      </c>
      <c r="H299" s="18">
        <v>35248</v>
      </c>
      <c r="I299" s="32">
        <v>24.115068493150684</v>
      </c>
      <c r="J299" s="5">
        <v>1</v>
      </c>
      <c r="K299" s="5" t="s">
        <v>46</v>
      </c>
    </row>
    <row r="300" spans="1:11">
      <c r="A300" s="7">
        <v>15</v>
      </c>
      <c r="B300" s="10">
        <v>17</v>
      </c>
      <c r="C300" s="10">
        <v>299</v>
      </c>
      <c r="D300" s="4" t="s">
        <v>438</v>
      </c>
      <c r="E300" s="4" t="s">
        <v>609</v>
      </c>
      <c r="F300" s="4" t="s">
        <v>1111</v>
      </c>
      <c r="G300" s="4" t="s">
        <v>527</v>
      </c>
      <c r="H300" s="18">
        <v>33329</v>
      </c>
      <c r="I300" s="32">
        <v>29.372602739726027</v>
      </c>
      <c r="J300" s="5">
        <v>8</v>
      </c>
      <c r="K300" s="5" t="s">
        <v>837</v>
      </c>
    </row>
    <row r="301" spans="1:11">
      <c r="A301" s="7">
        <v>15</v>
      </c>
      <c r="B301" s="10">
        <v>18</v>
      </c>
      <c r="C301" s="10">
        <v>300</v>
      </c>
      <c r="D301" s="4" t="s">
        <v>16</v>
      </c>
      <c r="E301" s="4" t="s">
        <v>598</v>
      </c>
      <c r="F301" s="4" t="s">
        <v>1259</v>
      </c>
      <c r="G301" s="4" t="s">
        <v>1260</v>
      </c>
      <c r="H301" s="18">
        <v>33406</v>
      </c>
      <c r="I301" s="32">
        <v>29.161643835616438</v>
      </c>
      <c r="J301" s="5">
        <v>1</v>
      </c>
      <c r="K301" s="5" t="s">
        <v>46</v>
      </c>
    </row>
    <row r="302" spans="1:11">
      <c r="A302" s="7">
        <v>15</v>
      </c>
      <c r="B302" s="10">
        <v>19</v>
      </c>
      <c r="C302" s="10">
        <v>301</v>
      </c>
      <c r="D302" s="4" t="s">
        <v>129</v>
      </c>
      <c r="E302" s="4" t="s">
        <v>129</v>
      </c>
      <c r="F302" s="4" t="s">
        <v>737</v>
      </c>
      <c r="G302" s="4" t="s">
        <v>299</v>
      </c>
      <c r="H302" s="18">
        <v>34440</v>
      </c>
      <c r="I302" s="32">
        <v>26.328767123287673</v>
      </c>
      <c r="J302" s="5">
        <v>8</v>
      </c>
      <c r="K302" s="5" t="s">
        <v>837</v>
      </c>
    </row>
    <row r="303" spans="1:11">
      <c r="A303" s="11">
        <v>15</v>
      </c>
      <c r="B303" s="12">
        <v>20</v>
      </c>
      <c r="C303" s="12">
        <v>302</v>
      </c>
      <c r="D303" s="13" t="s">
        <v>29</v>
      </c>
      <c r="E303" s="13" t="s">
        <v>29</v>
      </c>
      <c r="F303" s="13" t="s">
        <v>906</v>
      </c>
      <c r="G303" s="13" t="s">
        <v>325</v>
      </c>
      <c r="H303" s="19">
        <v>33696</v>
      </c>
      <c r="I303" s="33">
        <v>28.367123287671234</v>
      </c>
      <c r="J303" s="14">
        <v>6</v>
      </c>
      <c r="K303" s="14" t="s">
        <v>838</v>
      </c>
    </row>
    <row r="304" spans="1:11">
      <c r="A304" s="7">
        <v>16</v>
      </c>
      <c r="B304" s="10">
        <v>1</v>
      </c>
      <c r="C304" s="10">
        <v>303</v>
      </c>
      <c r="D304" s="4" t="s">
        <v>29</v>
      </c>
      <c r="E304" s="4" t="s">
        <v>14</v>
      </c>
      <c r="F304" s="4" t="s">
        <v>297</v>
      </c>
      <c r="G304" s="4" t="s">
        <v>570</v>
      </c>
      <c r="H304" s="18">
        <v>34817</v>
      </c>
      <c r="I304" s="32">
        <v>25.295890410958904</v>
      </c>
      <c r="J304" s="5">
        <v>1</v>
      </c>
      <c r="K304" s="5" t="s">
        <v>46</v>
      </c>
    </row>
    <row r="305" spans="1:11">
      <c r="A305" s="7">
        <v>16</v>
      </c>
      <c r="B305" s="10">
        <v>2</v>
      </c>
      <c r="C305" s="10">
        <v>304</v>
      </c>
      <c r="D305" s="4" t="s">
        <v>129</v>
      </c>
      <c r="E305" s="4" t="s">
        <v>17</v>
      </c>
      <c r="F305" s="4" t="s">
        <v>297</v>
      </c>
      <c r="G305" s="4" t="s">
        <v>8</v>
      </c>
      <c r="H305" s="18">
        <v>34690</v>
      </c>
      <c r="I305" s="32">
        <v>25.643835616438356</v>
      </c>
      <c r="J305" s="5">
        <v>6</v>
      </c>
      <c r="K305" s="5" t="s">
        <v>837</v>
      </c>
    </row>
    <row r="306" spans="1:11">
      <c r="A306" s="7">
        <v>16</v>
      </c>
      <c r="B306" s="10">
        <v>3</v>
      </c>
      <c r="C306" s="10">
        <v>305</v>
      </c>
      <c r="D306" s="4" t="s">
        <v>16</v>
      </c>
      <c r="E306" s="4" t="s">
        <v>14</v>
      </c>
      <c r="F306" s="4" t="s">
        <v>959</v>
      </c>
      <c r="G306" s="4" t="s">
        <v>960</v>
      </c>
      <c r="H306" s="18">
        <v>35655</v>
      </c>
      <c r="I306" s="32">
        <v>23</v>
      </c>
      <c r="J306" s="5">
        <v>1</v>
      </c>
      <c r="K306" s="5" t="s">
        <v>46</v>
      </c>
    </row>
    <row r="307" spans="1:11">
      <c r="A307" s="7">
        <v>16</v>
      </c>
      <c r="B307" s="10">
        <v>4</v>
      </c>
      <c r="C307" s="10">
        <v>306</v>
      </c>
      <c r="D307" s="4" t="s">
        <v>438</v>
      </c>
      <c r="E307" s="4" t="s">
        <v>470</v>
      </c>
      <c r="F307" s="4" t="s">
        <v>679</v>
      </c>
      <c r="G307" s="4" t="s">
        <v>536</v>
      </c>
      <c r="H307" s="18">
        <v>33176</v>
      </c>
      <c r="I307" s="32">
        <v>29.791780821917808</v>
      </c>
      <c r="J307" s="5">
        <v>4</v>
      </c>
      <c r="K307" s="5" t="s">
        <v>46</v>
      </c>
    </row>
    <row r="308" spans="1:11">
      <c r="A308" s="7">
        <v>16</v>
      </c>
      <c r="B308" s="10">
        <v>5</v>
      </c>
      <c r="C308" s="10">
        <v>307</v>
      </c>
      <c r="D308" s="4" t="s">
        <v>239</v>
      </c>
      <c r="E308" s="4" t="s">
        <v>47</v>
      </c>
      <c r="F308" s="4" t="s">
        <v>1160</v>
      </c>
      <c r="G308" s="4" t="s">
        <v>1161</v>
      </c>
      <c r="H308" s="18">
        <v>35476</v>
      </c>
      <c r="I308" s="32">
        <v>23.490410958904111</v>
      </c>
      <c r="J308" s="5">
        <v>2</v>
      </c>
      <c r="K308" s="5" t="s">
        <v>46</v>
      </c>
    </row>
    <row r="309" spans="1:11">
      <c r="A309" s="7">
        <v>16</v>
      </c>
      <c r="B309" s="10">
        <v>6</v>
      </c>
      <c r="C309" s="10">
        <v>308</v>
      </c>
      <c r="D309" s="4" t="s">
        <v>13</v>
      </c>
      <c r="E309" s="4" t="s">
        <v>14</v>
      </c>
      <c r="F309" s="4" t="s">
        <v>384</v>
      </c>
      <c r="G309" s="4" t="s">
        <v>156</v>
      </c>
      <c r="H309" s="18">
        <v>31512</v>
      </c>
      <c r="I309" s="32">
        <v>34.350684931506848</v>
      </c>
      <c r="J309" s="5">
        <v>1</v>
      </c>
      <c r="K309" s="5" t="s">
        <v>837</v>
      </c>
    </row>
    <row r="310" spans="1:11">
      <c r="A310" s="7">
        <v>16</v>
      </c>
      <c r="B310" s="10">
        <v>7</v>
      </c>
      <c r="C310" s="10">
        <v>309</v>
      </c>
      <c r="D310" s="4" t="s">
        <v>563</v>
      </c>
      <c r="E310" s="4" t="s">
        <v>470</v>
      </c>
      <c r="F310" s="4" t="s">
        <v>656</v>
      </c>
      <c r="G310" s="4" t="s">
        <v>118</v>
      </c>
      <c r="H310" s="18">
        <v>32979</v>
      </c>
      <c r="I310" s="32">
        <v>30.331506849315069</v>
      </c>
      <c r="J310" s="5">
        <v>5</v>
      </c>
      <c r="K310" s="5" t="s">
        <v>46</v>
      </c>
    </row>
    <row r="311" spans="1:11">
      <c r="A311" s="7">
        <v>16</v>
      </c>
      <c r="B311" s="10">
        <v>8</v>
      </c>
      <c r="C311" s="10">
        <v>310</v>
      </c>
      <c r="D311" s="4" t="s">
        <v>18</v>
      </c>
      <c r="E311" s="4" t="s">
        <v>609</v>
      </c>
      <c r="F311" s="4" t="s">
        <v>476</v>
      </c>
      <c r="G311" s="4" t="s">
        <v>616</v>
      </c>
      <c r="H311" s="18">
        <v>31576</v>
      </c>
      <c r="I311" s="32">
        <v>34.175342465753424</v>
      </c>
      <c r="J311" s="5">
        <v>2</v>
      </c>
      <c r="K311" s="5" t="s">
        <v>837</v>
      </c>
    </row>
    <row r="312" spans="1:11">
      <c r="A312" s="7">
        <v>16</v>
      </c>
      <c r="B312" s="10">
        <v>9</v>
      </c>
      <c r="C312" s="10">
        <v>311</v>
      </c>
      <c r="D312" s="4" t="s">
        <v>555</v>
      </c>
      <c r="E312" s="4" t="s">
        <v>686</v>
      </c>
      <c r="F312" s="4" t="s">
        <v>26</v>
      </c>
      <c r="G312" s="4" t="s">
        <v>585</v>
      </c>
      <c r="H312" s="18">
        <v>31477</v>
      </c>
      <c r="I312" s="32">
        <v>34.446575342465756</v>
      </c>
      <c r="J312" s="5">
        <v>2</v>
      </c>
      <c r="K312" s="5" t="s">
        <v>837</v>
      </c>
    </row>
    <row r="313" spans="1:11">
      <c r="A313" s="7">
        <v>16</v>
      </c>
      <c r="B313" s="10">
        <v>10</v>
      </c>
      <c r="C313" s="10">
        <v>312</v>
      </c>
      <c r="D313" s="4" t="s">
        <v>164</v>
      </c>
      <c r="E313" s="4" t="s">
        <v>567</v>
      </c>
      <c r="F313" s="4" t="s">
        <v>1297</v>
      </c>
      <c r="G313" s="4" t="s">
        <v>600</v>
      </c>
      <c r="H313" s="18">
        <v>34489</v>
      </c>
      <c r="I313" s="32">
        <v>26.194520547945206</v>
      </c>
      <c r="J313" s="5">
        <v>1</v>
      </c>
      <c r="K313" s="5" t="s">
        <v>837</v>
      </c>
    </row>
    <row r="314" spans="1:11">
      <c r="A314" s="7">
        <v>16</v>
      </c>
      <c r="B314" s="10">
        <v>11</v>
      </c>
      <c r="C314" s="10">
        <v>313</v>
      </c>
      <c r="D314" s="4" t="s">
        <v>480</v>
      </c>
      <c r="E314" s="4" t="s">
        <v>246</v>
      </c>
      <c r="F314" s="4" t="s">
        <v>611</v>
      </c>
      <c r="G314" s="4" t="s">
        <v>545</v>
      </c>
      <c r="H314" s="18">
        <v>33462</v>
      </c>
      <c r="I314" s="32">
        <v>29.008219178082193</v>
      </c>
      <c r="J314" s="5">
        <v>4</v>
      </c>
      <c r="K314" s="5" t="s">
        <v>837</v>
      </c>
    </row>
    <row r="315" spans="1:11">
      <c r="A315" s="7">
        <v>16</v>
      </c>
      <c r="B315" s="10">
        <v>12</v>
      </c>
      <c r="C315" s="10">
        <v>314</v>
      </c>
      <c r="D315" s="4" t="s">
        <v>470</v>
      </c>
      <c r="E315" s="4" t="s">
        <v>492</v>
      </c>
      <c r="F315" s="4" t="s">
        <v>297</v>
      </c>
      <c r="G315" s="4" t="s">
        <v>253</v>
      </c>
      <c r="H315" s="18">
        <v>30362</v>
      </c>
      <c r="I315" s="32">
        <v>37.5013698630137</v>
      </c>
      <c r="J315" s="5">
        <v>2</v>
      </c>
      <c r="K315" s="5" t="s">
        <v>837</v>
      </c>
    </row>
    <row r="316" spans="1:11">
      <c r="A316" s="7">
        <v>16</v>
      </c>
      <c r="B316" s="10">
        <v>13</v>
      </c>
      <c r="C316" s="10">
        <v>315</v>
      </c>
      <c r="D316" s="4" t="s">
        <v>276</v>
      </c>
      <c r="E316" s="4" t="s">
        <v>492</v>
      </c>
      <c r="F316" s="4" t="s">
        <v>522</v>
      </c>
      <c r="G316" s="4" t="s">
        <v>523</v>
      </c>
      <c r="H316" s="18">
        <v>30349</v>
      </c>
      <c r="I316" s="32">
        <v>37.536986301369865</v>
      </c>
      <c r="J316" s="5">
        <v>1</v>
      </c>
      <c r="K316" s="5" t="s">
        <v>46</v>
      </c>
    </row>
    <row r="317" spans="1:11">
      <c r="A317" s="7">
        <v>16</v>
      </c>
      <c r="B317" s="10">
        <v>14</v>
      </c>
      <c r="C317" s="10">
        <v>316</v>
      </c>
      <c r="D317" s="4" t="s">
        <v>14</v>
      </c>
      <c r="E317" s="4" t="s">
        <v>15</v>
      </c>
      <c r="F317" s="4" t="s">
        <v>849</v>
      </c>
      <c r="G317" s="4" t="s">
        <v>208</v>
      </c>
      <c r="H317" s="18">
        <v>32324</v>
      </c>
      <c r="I317" s="32">
        <v>32.126027397260273</v>
      </c>
      <c r="J317" s="5">
        <v>1</v>
      </c>
      <c r="K317" s="5" t="s">
        <v>837</v>
      </c>
    </row>
    <row r="318" spans="1:11">
      <c r="A318" s="7">
        <v>16</v>
      </c>
      <c r="B318" s="10">
        <v>15</v>
      </c>
      <c r="C318" s="10">
        <v>317</v>
      </c>
      <c r="D318" s="4" t="s">
        <v>614</v>
      </c>
      <c r="E318" s="4" t="s">
        <v>276</v>
      </c>
      <c r="F318" s="4" t="s">
        <v>113</v>
      </c>
      <c r="G318" s="4" t="s">
        <v>531</v>
      </c>
      <c r="H318" s="18">
        <v>31377</v>
      </c>
      <c r="I318" s="32">
        <v>34.720547945205482</v>
      </c>
      <c r="J318" s="5">
        <v>5</v>
      </c>
      <c r="K318" s="5" t="s">
        <v>46</v>
      </c>
    </row>
    <row r="319" spans="1:11">
      <c r="A319" s="7">
        <v>16</v>
      </c>
      <c r="B319" s="10">
        <v>16</v>
      </c>
      <c r="C319" s="10">
        <v>318</v>
      </c>
      <c r="D319" s="4" t="s">
        <v>609</v>
      </c>
      <c r="E319" s="4" t="s">
        <v>300</v>
      </c>
      <c r="F319" s="4" t="s">
        <v>1278</v>
      </c>
      <c r="G319" s="4" t="s">
        <v>265</v>
      </c>
      <c r="H319" s="18">
        <v>34319</v>
      </c>
      <c r="I319" s="32">
        <v>26.665753424657535</v>
      </c>
      <c r="J319" s="5">
        <v>1</v>
      </c>
      <c r="K319" s="5" t="s">
        <v>837</v>
      </c>
    </row>
    <row r="320" spans="1:11">
      <c r="A320" s="7">
        <v>16</v>
      </c>
      <c r="B320" s="10">
        <v>17</v>
      </c>
      <c r="C320" s="10">
        <v>319</v>
      </c>
      <c r="D320" s="4" t="s">
        <v>17</v>
      </c>
      <c r="E320" s="4" t="s">
        <v>354</v>
      </c>
      <c r="F320" s="4" t="s">
        <v>262</v>
      </c>
      <c r="G320" s="4" t="s">
        <v>776</v>
      </c>
      <c r="H320" s="18">
        <v>32132</v>
      </c>
      <c r="I320" s="32">
        <v>32.652054794520545</v>
      </c>
      <c r="J320" s="5">
        <v>7</v>
      </c>
      <c r="K320" s="5" t="s">
        <v>837</v>
      </c>
    </row>
    <row r="321" spans="1:11">
      <c r="A321" s="7">
        <v>16</v>
      </c>
      <c r="B321" s="10">
        <v>18</v>
      </c>
      <c r="C321" s="10">
        <v>320</v>
      </c>
      <c r="D321" s="4" t="s">
        <v>345</v>
      </c>
      <c r="E321" s="4" t="s">
        <v>13</v>
      </c>
      <c r="F321" s="4" t="s">
        <v>31</v>
      </c>
      <c r="G321" s="4" t="s">
        <v>1090</v>
      </c>
      <c r="H321" s="18">
        <v>33762</v>
      </c>
      <c r="I321" s="32">
        <v>28.186301369863013</v>
      </c>
      <c r="J321" s="5">
        <v>1</v>
      </c>
      <c r="K321" s="5" t="s">
        <v>837</v>
      </c>
    </row>
    <row r="322" spans="1:11">
      <c r="A322" s="7">
        <v>16</v>
      </c>
      <c r="B322" s="10">
        <v>19</v>
      </c>
      <c r="C322" s="10">
        <v>321</v>
      </c>
      <c r="D322" s="4" t="s">
        <v>354</v>
      </c>
      <c r="E322" s="4" t="s">
        <v>213</v>
      </c>
      <c r="F322" s="4" t="s">
        <v>1203</v>
      </c>
      <c r="G322" s="4" t="s">
        <v>613</v>
      </c>
      <c r="H322" s="18">
        <v>33100</v>
      </c>
      <c r="I322" s="32">
        <v>30.005479452054793</v>
      </c>
      <c r="J322" s="5">
        <v>1</v>
      </c>
      <c r="K322" s="5" t="s">
        <v>837</v>
      </c>
    </row>
    <row r="323" spans="1:11">
      <c r="A323" s="11">
        <v>16</v>
      </c>
      <c r="B323" s="12">
        <v>20</v>
      </c>
      <c r="C323" s="12">
        <v>322</v>
      </c>
      <c r="D323" s="13" t="s">
        <v>567</v>
      </c>
      <c r="E323" s="13" t="s">
        <v>470</v>
      </c>
      <c r="F323" s="13" t="s">
        <v>814</v>
      </c>
      <c r="G323" s="13" t="s">
        <v>815</v>
      </c>
      <c r="H323" s="19">
        <v>34774</v>
      </c>
      <c r="I323" s="33">
        <v>25.413698630136988</v>
      </c>
      <c r="J323" s="14">
        <v>3</v>
      </c>
      <c r="K323" s="14" t="s">
        <v>46</v>
      </c>
    </row>
    <row r="324" spans="1:11">
      <c r="A324" s="7">
        <v>17</v>
      </c>
      <c r="B324" s="10">
        <v>1</v>
      </c>
      <c r="C324" s="10">
        <v>323</v>
      </c>
      <c r="D324" s="4" t="s">
        <v>567</v>
      </c>
      <c r="E324" s="4" t="s">
        <v>354</v>
      </c>
      <c r="F324" s="4" t="s">
        <v>770</v>
      </c>
      <c r="G324" s="4" t="s">
        <v>289</v>
      </c>
      <c r="H324" s="18">
        <v>35122</v>
      </c>
      <c r="I324" s="32">
        <v>24.460273972602739</v>
      </c>
      <c r="J324" s="5">
        <v>4</v>
      </c>
      <c r="K324" s="5" t="s">
        <v>837</v>
      </c>
    </row>
    <row r="325" spans="1:11">
      <c r="A325" s="7">
        <v>17</v>
      </c>
      <c r="B325" s="10">
        <v>2</v>
      </c>
      <c r="C325" s="10">
        <v>324</v>
      </c>
      <c r="D325" s="4" t="s">
        <v>354</v>
      </c>
      <c r="E325" s="4" t="s">
        <v>15</v>
      </c>
      <c r="F325" s="4" t="s">
        <v>865</v>
      </c>
      <c r="G325" s="4" t="s">
        <v>866</v>
      </c>
      <c r="H325" s="18">
        <v>33397</v>
      </c>
      <c r="I325" s="32">
        <v>29.186301369863013</v>
      </c>
      <c r="J325" s="5">
        <v>7</v>
      </c>
      <c r="K325" s="5" t="s">
        <v>837</v>
      </c>
    </row>
    <row r="326" spans="1:11">
      <c r="A326" s="7">
        <v>17</v>
      </c>
      <c r="B326" s="10">
        <v>3</v>
      </c>
      <c r="C326" s="10">
        <v>325</v>
      </c>
      <c r="D326" s="4" t="s">
        <v>345</v>
      </c>
      <c r="E326" s="4" t="s">
        <v>481</v>
      </c>
      <c r="F326" s="4" t="s">
        <v>704</v>
      </c>
      <c r="G326" s="4" t="s">
        <v>540</v>
      </c>
      <c r="H326" s="18">
        <v>32584</v>
      </c>
      <c r="I326" s="32">
        <v>31.413698630136988</v>
      </c>
      <c r="J326" s="5">
        <v>8</v>
      </c>
      <c r="K326" s="5" t="s">
        <v>837</v>
      </c>
    </row>
    <row r="327" spans="1:11">
      <c r="A327" s="7">
        <v>17</v>
      </c>
      <c r="B327" s="10">
        <v>4</v>
      </c>
      <c r="C327" s="10">
        <v>326</v>
      </c>
      <c r="D327" s="4" t="s">
        <v>17</v>
      </c>
      <c r="E327" s="4" t="s">
        <v>15</v>
      </c>
      <c r="F327" s="4" t="s">
        <v>274</v>
      </c>
      <c r="G327" s="4" t="s">
        <v>277</v>
      </c>
      <c r="H327" s="18">
        <v>33250</v>
      </c>
      <c r="I327" s="32">
        <v>29.589041095890412</v>
      </c>
      <c r="J327" s="5">
        <v>1</v>
      </c>
      <c r="K327" s="5" t="s">
        <v>46</v>
      </c>
    </row>
    <row r="328" spans="1:11">
      <c r="A328" s="7">
        <v>17</v>
      </c>
      <c r="B328" s="10">
        <v>5</v>
      </c>
      <c r="C328" s="10">
        <v>327</v>
      </c>
      <c r="D328" s="4" t="s">
        <v>609</v>
      </c>
      <c r="E328" s="4" t="s">
        <v>345</v>
      </c>
      <c r="F328" s="4" t="s">
        <v>743</v>
      </c>
      <c r="G328" s="4" t="s">
        <v>596</v>
      </c>
      <c r="H328" s="18">
        <v>33420</v>
      </c>
      <c r="I328" s="32">
        <v>29.123287671232877</v>
      </c>
      <c r="J328" s="5">
        <v>1</v>
      </c>
      <c r="K328" s="5" t="s">
        <v>837</v>
      </c>
    </row>
    <row r="329" spans="1:11">
      <c r="A329" s="7">
        <v>17</v>
      </c>
      <c r="B329" s="10">
        <v>6</v>
      </c>
      <c r="C329" s="10">
        <v>328</v>
      </c>
      <c r="D329" s="4" t="s">
        <v>614</v>
      </c>
      <c r="E329" s="4" t="s">
        <v>14</v>
      </c>
      <c r="F329" s="4" t="s">
        <v>1073</v>
      </c>
      <c r="G329" s="4" t="s">
        <v>947</v>
      </c>
      <c r="H329" s="18">
        <v>35094</v>
      </c>
      <c r="I329" s="32">
        <v>24.536986301369861</v>
      </c>
      <c r="J329" s="5">
        <v>1</v>
      </c>
      <c r="K329" s="5" t="s">
        <v>837</v>
      </c>
    </row>
    <row r="330" spans="1:11">
      <c r="A330" s="7">
        <v>17</v>
      </c>
      <c r="B330" s="10">
        <v>7</v>
      </c>
      <c r="C330" s="10">
        <v>329</v>
      </c>
      <c r="D330" s="4" t="s">
        <v>14</v>
      </c>
      <c r="E330" s="4" t="s">
        <v>567</v>
      </c>
      <c r="F330" s="4" t="s">
        <v>207</v>
      </c>
      <c r="G330" s="4" t="s">
        <v>851</v>
      </c>
      <c r="H330" s="18">
        <v>31850</v>
      </c>
      <c r="I330" s="32">
        <v>33.424657534246577</v>
      </c>
      <c r="J330" s="5">
        <v>1</v>
      </c>
      <c r="K330" s="5" t="s">
        <v>46</v>
      </c>
    </row>
    <row r="331" spans="1:11">
      <c r="A331" s="7">
        <v>17</v>
      </c>
      <c r="B331" s="10">
        <v>8</v>
      </c>
      <c r="C331" s="10">
        <v>330</v>
      </c>
      <c r="D331" s="4" t="s">
        <v>276</v>
      </c>
      <c r="E331" s="4" t="s">
        <v>555</v>
      </c>
      <c r="F331" s="4" t="s">
        <v>258</v>
      </c>
      <c r="G331" s="4" t="s">
        <v>547</v>
      </c>
      <c r="H331" s="18">
        <v>34974</v>
      </c>
      <c r="I331" s="32">
        <v>24.865753424657534</v>
      </c>
      <c r="J331" s="5">
        <v>1</v>
      </c>
      <c r="K331" s="5" t="s">
        <v>837</v>
      </c>
    </row>
    <row r="332" spans="1:11">
      <c r="A332" s="7">
        <v>17</v>
      </c>
      <c r="B332" s="10">
        <v>9</v>
      </c>
      <c r="C332" s="10">
        <v>331</v>
      </c>
      <c r="D332" s="4" t="s">
        <v>470</v>
      </c>
      <c r="E332" s="4" t="s">
        <v>354</v>
      </c>
      <c r="F332" s="4" t="s">
        <v>772</v>
      </c>
      <c r="G332" s="4" t="s">
        <v>549</v>
      </c>
      <c r="H332" s="18">
        <v>32186</v>
      </c>
      <c r="I332" s="32">
        <v>32.504109589041093</v>
      </c>
      <c r="J332" s="5">
        <v>5</v>
      </c>
      <c r="K332" s="5" t="s">
        <v>46</v>
      </c>
    </row>
    <row r="333" spans="1:11">
      <c r="A333" s="7">
        <v>17</v>
      </c>
      <c r="B333" s="10">
        <v>10</v>
      </c>
      <c r="C333" s="10">
        <v>332</v>
      </c>
      <c r="D333" s="4" t="s">
        <v>480</v>
      </c>
      <c r="E333" s="4" t="s">
        <v>480</v>
      </c>
      <c r="F333" s="4" t="s">
        <v>444</v>
      </c>
      <c r="G333" s="4" t="s">
        <v>583</v>
      </c>
      <c r="H333" s="18">
        <v>31458</v>
      </c>
      <c r="I333" s="32">
        <v>34.4986301369863</v>
      </c>
      <c r="J333" s="5">
        <v>1</v>
      </c>
      <c r="K333" s="5" t="s">
        <v>837</v>
      </c>
    </row>
    <row r="334" spans="1:11">
      <c r="A334" s="7">
        <v>17</v>
      </c>
      <c r="B334" s="10">
        <v>11</v>
      </c>
      <c r="C334" s="10">
        <v>333</v>
      </c>
      <c r="D334" s="4" t="s">
        <v>164</v>
      </c>
      <c r="E334" s="4" t="s">
        <v>47</v>
      </c>
      <c r="F334" s="4" t="s">
        <v>1056</v>
      </c>
      <c r="G334" s="4" t="s">
        <v>372</v>
      </c>
      <c r="H334" s="18">
        <v>33944</v>
      </c>
      <c r="I334" s="32">
        <v>27.687671232876713</v>
      </c>
      <c r="J334" s="5">
        <v>2</v>
      </c>
      <c r="K334" s="5" t="s">
        <v>837</v>
      </c>
    </row>
    <row r="335" spans="1:11">
      <c r="A335" s="7">
        <v>17</v>
      </c>
      <c r="B335" s="10">
        <v>12</v>
      </c>
      <c r="C335" s="10">
        <v>334</v>
      </c>
      <c r="D335" s="4" t="s">
        <v>555</v>
      </c>
      <c r="E335" s="4" t="s">
        <v>614</v>
      </c>
      <c r="F335" s="4" t="s">
        <v>944</v>
      </c>
      <c r="G335" s="4" t="s">
        <v>612</v>
      </c>
      <c r="H335" s="18">
        <v>32002</v>
      </c>
      <c r="I335" s="32">
        <v>33.008219178082193</v>
      </c>
      <c r="J335" s="5">
        <v>2</v>
      </c>
      <c r="K335" s="5" t="s">
        <v>837</v>
      </c>
    </row>
    <row r="336" spans="1:11">
      <c r="A336" s="7">
        <v>17</v>
      </c>
      <c r="B336" s="10">
        <v>13</v>
      </c>
      <c r="C336" s="10">
        <v>335</v>
      </c>
      <c r="D336" s="4" t="s">
        <v>18</v>
      </c>
      <c r="E336" s="4" t="s">
        <v>213</v>
      </c>
      <c r="F336" s="4" t="s">
        <v>994</v>
      </c>
      <c r="G336" s="4" t="s">
        <v>247</v>
      </c>
      <c r="H336" s="18">
        <v>34978</v>
      </c>
      <c r="I336" s="32">
        <v>24.854794520547944</v>
      </c>
      <c r="J336" s="5">
        <v>7</v>
      </c>
      <c r="K336" s="5" t="s">
        <v>46</v>
      </c>
    </row>
    <row r="337" spans="1:11">
      <c r="A337" s="7">
        <v>17</v>
      </c>
      <c r="B337" s="10">
        <v>14</v>
      </c>
      <c r="C337" s="10">
        <v>336</v>
      </c>
      <c r="D337" s="4" t="s">
        <v>563</v>
      </c>
      <c r="E337" s="4" t="s">
        <v>164</v>
      </c>
      <c r="F337" s="4" t="s">
        <v>888</v>
      </c>
      <c r="G337" s="4" t="s">
        <v>597</v>
      </c>
      <c r="H337" s="18">
        <v>33948</v>
      </c>
      <c r="I337" s="32">
        <v>27.676712328767124</v>
      </c>
      <c r="J337" s="5">
        <v>1</v>
      </c>
      <c r="K337" s="5" t="s">
        <v>46</v>
      </c>
    </row>
    <row r="338" spans="1:11">
      <c r="A338" s="7">
        <v>17</v>
      </c>
      <c r="B338" s="10">
        <v>15</v>
      </c>
      <c r="C338" s="10">
        <v>337</v>
      </c>
      <c r="D338" s="4" t="s">
        <v>13</v>
      </c>
      <c r="E338" s="4" t="s">
        <v>480</v>
      </c>
      <c r="F338" s="4" t="s">
        <v>117</v>
      </c>
      <c r="G338" s="4" t="s">
        <v>1192</v>
      </c>
      <c r="H338" s="18">
        <v>34636</v>
      </c>
      <c r="I338" s="32">
        <v>25.791780821917808</v>
      </c>
      <c r="J338" s="5">
        <v>1</v>
      </c>
      <c r="K338" s="5" t="s">
        <v>837</v>
      </c>
    </row>
    <row r="339" spans="1:11">
      <c r="A339" s="7">
        <v>17</v>
      </c>
      <c r="B339" s="10">
        <v>16</v>
      </c>
      <c r="C339" s="10">
        <v>338</v>
      </c>
      <c r="D339" s="4" t="s">
        <v>239</v>
      </c>
      <c r="E339" s="4" t="s">
        <v>129</v>
      </c>
      <c r="F339" s="4" t="s">
        <v>920</v>
      </c>
      <c r="G339" s="4" t="s">
        <v>549</v>
      </c>
      <c r="H339" s="18">
        <v>32084</v>
      </c>
      <c r="I339" s="32">
        <v>32.783561643835618</v>
      </c>
      <c r="J339" s="5">
        <v>1</v>
      </c>
      <c r="K339" s="5" t="s">
        <v>837</v>
      </c>
    </row>
    <row r="340" spans="1:11">
      <c r="A340" s="7">
        <v>17</v>
      </c>
      <c r="B340" s="10">
        <v>17</v>
      </c>
      <c r="C340" s="10">
        <v>339</v>
      </c>
      <c r="D340" s="4" t="s">
        <v>438</v>
      </c>
      <c r="E340" s="4" t="s">
        <v>13</v>
      </c>
      <c r="F340" s="4" t="s">
        <v>233</v>
      </c>
      <c r="G340" s="4" t="s">
        <v>1144</v>
      </c>
      <c r="H340" s="18">
        <v>34663</v>
      </c>
      <c r="I340" s="32">
        <v>25.717808219178082</v>
      </c>
      <c r="J340" s="5">
        <v>1</v>
      </c>
      <c r="K340" s="5" t="s">
        <v>837</v>
      </c>
    </row>
    <row r="341" spans="1:11">
      <c r="A341" s="7">
        <v>17</v>
      </c>
      <c r="B341" s="10">
        <v>18</v>
      </c>
      <c r="C341" s="10">
        <v>340</v>
      </c>
      <c r="D341" s="4" t="s">
        <v>16</v>
      </c>
      <c r="E341" s="4" t="s">
        <v>438</v>
      </c>
      <c r="F341" s="4" t="s">
        <v>586</v>
      </c>
      <c r="G341" s="4" t="s">
        <v>333</v>
      </c>
      <c r="H341" s="18">
        <v>33481</v>
      </c>
      <c r="I341" s="32">
        <v>28.956164383561642</v>
      </c>
      <c r="J341" s="5">
        <v>6</v>
      </c>
      <c r="K341" s="5" t="s">
        <v>837</v>
      </c>
    </row>
    <row r="342" spans="1:11">
      <c r="A342" s="7">
        <v>17</v>
      </c>
      <c r="B342" s="10">
        <v>19</v>
      </c>
      <c r="C342" s="10">
        <v>341</v>
      </c>
      <c r="D342" s="4" t="s">
        <v>129</v>
      </c>
      <c r="E342" s="4" t="s">
        <v>213</v>
      </c>
      <c r="F342" s="4" t="s">
        <v>274</v>
      </c>
      <c r="G342" s="4" t="s">
        <v>163</v>
      </c>
      <c r="H342" s="18">
        <v>34193</v>
      </c>
      <c r="I342" s="32">
        <v>27.005479452054793</v>
      </c>
      <c r="J342" s="5">
        <v>1</v>
      </c>
      <c r="K342" s="5" t="s">
        <v>837</v>
      </c>
    </row>
    <row r="343" spans="1:11">
      <c r="A343" s="11">
        <v>17</v>
      </c>
      <c r="B343" s="12">
        <v>20</v>
      </c>
      <c r="C343" s="12">
        <v>342</v>
      </c>
      <c r="D343" s="13" t="s">
        <v>29</v>
      </c>
      <c r="E343" s="13" t="s">
        <v>47</v>
      </c>
      <c r="F343" s="13" t="s">
        <v>1219</v>
      </c>
      <c r="G343" s="13" t="s">
        <v>549</v>
      </c>
      <c r="H343" s="19">
        <v>34176</v>
      </c>
      <c r="I343" s="33">
        <v>27.052054794520547</v>
      </c>
      <c r="J343" s="14">
        <v>3</v>
      </c>
      <c r="K343" s="14" t="s">
        <v>46</v>
      </c>
    </row>
    <row r="344" spans="1:11">
      <c r="A344" s="7">
        <v>18</v>
      </c>
      <c r="B344" s="10">
        <v>1</v>
      </c>
      <c r="C344" s="10">
        <v>343</v>
      </c>
      <c r="D344" s="4" t="s">
        <v>29</v>
      </c>
      <c r="E344" s="4" t="s">
        <v>438</v>
      </c>
      <c r="F344" s="4" t="s">
        <v>1007</v>
      </c>
      <c r="G344" s="4" t="s">
        <v>257</v>
      </c>
      <c r="H344" s="18">
        <v>33269</v>
      </c>
      <c r="I344" s="32">
        <v>29.536986301369861</v>
      </c>
      <c r="J344" s="5">
        <v>8</v>
      </c>
      <c r="K344" s="5" t="s">
        <v>837</v>
      </c>
    </row>
    <row r="345" spans="1:11">
      <c r="A345" s="7">
        <v>18</v>
      </c>
      <c r="B345" s="10">
        <v>2</v>
      </c>
      <c r="C345" s="10">
        <v>344</v>
      </c>
      <c r="D345" s="4" t="s">
        <v>129</v>
      </c>
      <c r="E345" s="4" t="s">
        <v>239</v>
      </c>
      <c r="F345" s="4" t="s">
        <v>1280</v>
      </c>
      <c r="G345" s="4" t="s">
        <v>1281</v>
      </c>
      <c r="H345" s="18">
        <v>34696</v>
      </c>
      <c r="I345" s="32">
        <v>25.627397260273973</v>
      </c>
      <c r="J345" s="5">
        <v>1</v>
      </c>
      <c r="K345" s="5" t="s">
        <v>837</v>
      </c>
    </row>
    <row r="346" spans="1:11">
      <c r="A346" s="7">
        <v>18</v>
      </c>
      <c r="B346" s="10">
        <v>3</v>
      </c>
      <c r="C346" s="10">
        <v>345</v>
      </c>
      <c r="D346" s="4" t="s">
        <v>16</v>
      </c>
      <c r="E346" s="4" t="s">
        <v>239</v>
      </c>
      <c r="F346" s="4" t="s">
        <v>222</v>
      </c>
      <c r="G346" s="4" t="s">
        <v>379</v>
      </c>
      <c r="H346" s="18">
        <v>34741</v>
      </c>
      <c r="I346" s="32">
        <v>25.504109589041096</v>
      </c>
      <c r="J346" s="5">
        <v>1</v>
      </c>
      <c r="K346" s="5" t="s">
        <v>46</v>
      </c>
    </row>
    <row r="347" spans="1:11">
      <c r="A347" s="7">
        <v>18</v>
      </c>
      <c r="B347" s="10">
        <v>4</v>
      </c>
      <c r="C347" s="10">
        <v>346</v>
      </c>
      <c r="D347" s="4" t="s">
        <v>438</v>
      </c>
      <c r="E347" s="4" t="s">
        <v>29</v>
      </c>
      <c r="F347" s="4" t="s">
        <v>846</v>
      </c>
      <c r="G347" s="4" t="s">
        <v>847</v>
      </c>
      <c r="H347" s="18">
        <v>32356</v>
      </c>
      <c r="I347" s="32">
        <v>32.038356164383565</v>
      </c>
      <c r="J347" s="5">
        <v>1</v>
      </c>
      <c r="K347" s="5" t="s">
        <v>46</v>
      </c>
    </row>
    <row r="348" spans="1:11">
      <c r="A348" s="7">
        <v>18</v>
      </c>
      <c r="B348" s="10">
        <v>5</v>
      </c>
      <c r="C348" s="10">
        <v>347</v>
      </c>
      <c r="D348" s="4" t="s">
        <v>239</v>
      </c>
      <c r="E348" s="4" t="s">
        <v>13</v>
      </c>
      <c r="F348" s="4" t="s">
        <v>350</v>
      </c>
      <c r="G348" s="4" t="s">
        <v>533</v>
      </c>
      <c r="H348" s="18">
        <v>31966</v>
      </c>
      <c r="I348" s="32">
        <v>33.106849315068494</v>
      </c>
      <c r="J348" s="5">
        <v>4</v>
      </c>
      <c r="K348" s="5" t="s">
        <v>837</v>
      </c>
    </row>
    <row r="349" spans="1:11">
      <c r="A349" s="7">
        <v>18</v>
      </c>
      <c r="B349" s="10">
        <v>6</v>
      </c>
      <c r="C349" s="10">
        <v>348</v>
      </c>
      <c r="D349" s="4" t="s">
        <v>13</v>
      </c>
      <c r="E349" s="4" t="s">
        <v>164</v>
      </c>
      <c r="F349" s="4" t="s">
        <v>388</v>
      </c>
      <c r="G349" s="4" t="s">
        <v>287</v>
      </c>
      <c r="H349" s="18">
        <v>34736</v>
      </c>
      <c r="I349" s="32">
        <v>25.517808219178082</v>
      </c>
      <c r="J349" s="5">
        <v>2</v>
      </c>
      <c r="K349" s="5" t="s">
        <v>46</v>
      </c>
    </row>
    <row r="350" spans="1:11">
      <c r="A350" s="7">
        <v>18</v>
      </c>
      <c r="B350" s="10">
        <v>7</v>
      </c>
      <c r="C350" s="10">
        <v>349</v>
      </c>
      <c r="D350" s="4" t="s">
        <v>563</v>
      </c>
      <c r="E350" s="4" t="s">
        <v>1017</v>
      </c>
      <c r="F350" s="4" t="s">
        <v>337</v>
      </c>
      <c r="G350" s="4" t="s">
        <v>478</v>
      </c>
      <c r="H350" s="18">
        <v>31903</v>
      </c>
      <c r="I350" s="32">
        <v>33.279452054794518</v>
      </c>
      <c r="J350" s="5">
        <v>9</v>
      </c>
      <c r="K350" s="5" t="s">
        <v>46</v>
      </c>
    </row>
    <row r="351" spans="1:11">
      <c r="A351" s="7">
        <v>18</v>
      </c>
      <c r="B351" s="10">
        <v>8</v>
      </c>
      <c r="C351" s="10">
        <v>350</v>
      </c>
      <c r="D351" s="4" t="s">
        <v>18</v>
      </c>
      <c r="E351" s="4" t="s">
        <v>18</v>
      </c>
      <c r="F351" s="4" t="s">
        <v>1001</v>
      </c>
      <c r="G351" s="4" t="s">
        <v>549</v>
      </c>
      <c r="H351" s="18">
        <v>31821</v>
      </c>
      <c r="I351" s="32">
        <v>33.504109589041093</v>
      </c>
      <c r="J351" s="5">
        <v>1</v>
      </c>
      <c r="K351" s="5" t="s">
        <v>46</v>
      </c>
    </row>
    <row r="352" spans="1:11">
      <c r="A352" s="7">
        <v>18</v>
      </c>
      <c r="B352" s="10">
        <v>9</v>
      </c>
      <c r="C352" s="10">
        <v>351</v>
      </c>
      <c r="D352" s="4" t="s">
        <v>555</v>
      </c>
      <c r="E352" s="4" t="s">
        <v>492</v>
      </c>
      <c r="F352" s="4" t="s">
        <v>253</v>
      </c>
      <c r="G352" s="4" t="s">
        <v>380</v>
      </c>
      <c r="H352" s="18">
        <v>34357</v>
      </c>
      <c r="I352" s="32">
        <v>26.556164383561644</v>
      </c>
      <c r="J352" s="5">
        <v>4</v>
      </c>
      <c r="K352" s="5" t="s">
        <v>837</v>
      </c>
    </row>
    <row r="353" spans="1:11">
      <c r="A353" s="7">
        <v>18</v>
      </c>
      <c r="B353" s="10">
        <v>10</v>
      </c>
      <c r="C353" s="10">
        <v>352</v>
      </c>
      <c r="D353" s="4" t="s">
        <v>164</v>
      </c>
      <c r="E353" s="4" t="s">
        <v>480</v>
      </c>
      <c r="F353" s="4" t="s">
        <v>420</v>
      </c>
      <c r="G353" s="4" t="s">
        <v>260</v>
      </c>
      <c r="H353" s="18">
        <v>32672</v>
      </c>
      <c r="I353" s="32">
        <v>31.172602739726027</v>
      </c>
      <c r="J353" s="5">
        <v>1</v>
      </c>
      <c r="K353" s="5" t="s">
        <v>46</v>
      </c>
    </row>
    <row r="354" spans="1:11">
      <c r="A354" s="7">
        <v>18</v>
      </c>
      <c r="B354" s="10">
        <v>11</v>
      </c>
      <c r="C354" s="10">
        <v>353</v>
      </c>
      <c r="D354" s="4" t="s">
        <v>480</v>
      </c>
      <c r="E354" s="4" t="s">
        <v>13</v>
      </c>
      <c r="F354" s="4" t="s">
        <v>684</v>
      </c>
      <c r="G354" s="4" t="s">
        <v>625</v>
      </c>
      <c r="H354" s="18">
        <v>34103</v>
      </c>
      <c r="I354" s="32">
        <v>27.252054794520546</v>
      </c>
      <c r="J354" s="5">
        <v>8</v>
      </c>
      <c r="K354" s="5" t="s">
        <v>837</v>
      </c>
    </row>
    <row r="355" spans="1:11">
      <c r="A355" s="7">
        <v>18</v>
      </c>
      <c r="B355" s="10">
        <v>12</v>
      </c>
      <c r="C355" s="10">
        <v>354</v>
      </c>
      <c r="D355" s="4" t="s">
        <v>470</v>
      </c>
      <c r="E355" s="4" t="s">
        <v>480</v>
      </c>
      <c r="F355" s="4" t="s">
        <v>1296</v>
      </c>
      <c r="G355" s="4" t="s">
        <v>996</v>
      </c>
      <c r="H355" s="18">
        <v>34848</v>
      </c>
      <c r="I355" s="32">
        <v>25.210958904109589</v>
      </c>
      <c r="J355" s="5">
        <v>1</v>
      </c>
      <c r="K355" s="5" t="s">
        <v>46</v>
      </c>
    </row>
    <row r="356" spans="1:11">
      <c r="A356" s="7">
        <v>18</v>
      </c>
      <c r="B356" s="10">
        <v>13</v>
      </c>
      <c r="C356" s="10">
        <v>355</v>
      </c>
      <c r="D356" s="4" t="s">
        <v>276</v>
      </c>
      <c r="E356" s="4" t="s">
        <v>598</v>
      </c>
      <c r="F356" s="4" t="s">
        <v>1184</v>
      </c>
      <c r="G356" s="4" t="s">
        <v>1185</v>
      </c>
      <c r="H356" s="18">
        <v>30749</v>
      </c>
      <c r="I356" s="32">
        <v>36.441095890410956</v>
      </c>
      <c r="J356" s="5">
        <v>1</v>
      </c>
      <c r="K356" s="5" t="s">
        <v>837</v>
      </c>
    </row>
    <row r="357" spans="1:11">
      <c r="A357" s="7">
        <v>18</v>
      </c>
      <c r="B357" s="10">
        <v>14</v>
      </c>
      <c r="C357" s="10">
        <v>356</v>
      </c>
      <c r="D357" s="4" t="s">
        <v>14</v>
      </c>
      <c r="E357" s="4" t="s">
        <v>213</v>
      </c>
      <c r="F357" s="4" t="s">
        <v>391</v>
      </c>
      <c r="G357" s="4" t="s">
        <v>483</v>
      </c>
      <c r="H357" s="18">
        <v>32580</v>
      </c>
      <c r="I357" s="32">
        <v>31.424657534246574</v>
      </c>
      <c r="J357" s="5">
        <v>2</v>
      </c>
      <c r="K357" s="5" t="s">
        <v>838</v>
      </c>
    </row>
    <row r="358" spans="1:11">
      <c r="A358" s="7">
        <v>18</v>
      </c>
      <c r="B358" s="10">
        <v>15</v>
      </c>
      <c r="C358" s="10">
        <v>357</v>
      </c>
      <c r="D358" s="4" t="s">
        <v>614</v>
      </c>
      <c r="E358" s="4" t="s">
        <v>29</v>
      </c>
      <c r="F358" s="4" t="s">
        <v>588</v>
      </c>
      <c r="G358" s="4" t="s">
        <v>496</v>
      </c>
      <c r="H358" s="18">
        <v>31891</v>
      </c>
      <c r="I358" s="32">
        <v>33.31232876712329</v>
      </c>
      <c r="J358" s="5">
        <v>2</v>
      </c>
      <c r="K358" s="5" t="s">
        <v>837</v>
      </c>
    </row>
    <row r="359" spans="1:11">
      <c r="A359" s="7">
        <v>18</v>
      </c>
      <c r="B359" s="10">
        <v>16</v>
      </c>
      <c r="C359" s="10">
        <v>358</v>
      </c>
      <c r="D359" s="4" t="s">
        <v>609</v>
      </c>
      <c r="E359" s="4" t="s">
        <v>567</v>
      </c>
      <c r="F359" s="4" t="s">
        <v>781</v>
      </c>
      <c r="G359" s="4" t="s">
        <v>531</v>
      </c>
      <c r="H359" s="18">
        <v>33859</v>
      </c>
      <c r="I359" s="32">
        <v>27.9</v>
      </c>
      <c r="J359" s="5">
        <v>1</v>
      </c>
      <c r="K359" s="5" t="s">
        <v>837</v>
      </c>
    </row>
    <row r="360" spans="1:11">
      <c r="A360" s="7">
        <v>18</v>
      </c>
      <c r="B360" s="10">
        <v>17</v>
      </c>
      <c r="C360" s="10">
        <v>359</v>
      </c>
      <c r="D360" s="4" t="s">
        <v>17</v>
      </c>
      <c r="E360" s="4" t="s">
        <v>47</v>
      </c>
      <c r="F360" s="4" t="s">
        <v>121</v>
      </c>
      <c r="G360" s="4" t="s">
        <v>1124</v>
      </c>
      <c r="H360" s="18">
        <v>34771</v>
      </c>
      <c r="I360" s="32">
        <v>25.421917808219177</v>
      </c>
      <c r="J360" s="5">
        <v>4</v>
      </c>
      <c r="K360" s="5" t="s">
        <v>46</v>
      </c>
    </row>
    <row r="361" spans="1:11">
      <c r="A361" s="7">
        <v>18</v>
      </c>
      <c r="B361" s="10">
        <v>18</v>
      </c>
      <c r="C361" s="10">
        <v>360</v>
      </c>
      <c r="D361" s="4" t="s">
        <v>345</v>
      </c>
      <c r="E361" s="4" t="s">
        <v>567</v>
      </c>
      <c r="F361" s="4" t="s">
        <v>949</v>
      </c>
      <c r="G361" s="4" t="s">
        <v>640</v>
      </c>
      <c r="H361" s="18">
        <v>31516</v>
      </c>
      <c r="I361" s="32">
        <v>34.339726027397262</v>
      </c>
      <c r="J361" s="5">
        <v>1</v>
      </c>
      <c r="K361" s="5" t="s">
        <v>837</v>
      </c>
    </row>
    <row r="362" spans="1:11">
      <c r="A362" s="7">
        <v>18</v>
      </c>
      <c r="B362" s="10">
        <v>19</v>
      </c>
      <c r="C362" s="10">
        <v>361</v>
      </c>
      <c r="D362" s="4" t="s">
        <v>354</v>
      </c>
      <c r="E362" s="4" t="s">
        <v>29</v>
      </c>
      <c r="F362" s="4" t="s">
        <v>288</v>
      </c>
      <c r="G362" s="4" t="s">
        <v>596</v>
      </c>
      <c r="H362" s="18">
        <v>33323</v>
      </c>
      <c r="I362" s="32">
        <v>29.389041095890413</v>
      </c>
      <c r="J362" s="5">
        <v>8</v>
      </c>
      <c r="K362" s="5" t="s">
        <v>837</v>
      </c>
    </row>
    <row r="363" spans="1:11">
      <c r="A363" s="11">
        <v>18</v>
      </c>
      <c r="B363" s="12">
        <v>20</v>
      </c>
      <c r="C363" s="12">
        <v>362</v>
      </c>
      <c r="D363" s="13" t="s">
        <v>567</v>
      </c>
      <c r="E363" s="13" t="s">
        <v>13</v>
      </c>
      <c r="F363" s="13" t="s">
        <v>343</v>
      </c>
      <c r="G363" s="13" t="s">
        <v>344</v>
      </c>
      <c r="H363" s="19">
        <v>31870</v>
      </c>
      <c r="I363" s="33">
        <v>33.369863013698627</v>
      </c>
      <c r="J363" s="14">
        <v>7</v>
      </c>
      <c r="K363" s="14" t="s">
        <v>46</v>
      </c>
    </row>
    <row r="364" spans="1:11">
      <c r="A364" s="7">
        <v>19</v>
      </c>
      <c r="B364" s="10">
        <v>1</v>
      </c>
      <c r="C364" s="10">
        <v>363</v>
      </c>
      <c r="D364" s="4" t="s">
        <v>567</v>
      </c>
      <c r="E364" s="4" t="s">
        <v>609</v>
      </c>
      <c r="F364" s="4" t="s">
        <v>401</v>
      </c>
      <c r="G364" s="4" t="s">
        <v>170</v>
      </c>
      <c r="H364" s="18">
        <v>32521</v>
      </c>
      <c r="I364" s="32">
        <v>31.586301369863012</v>
      </c>
      <c r="J364" s="5">
        <v>1</v>
      </c>
      <c r="K364" s="5" t="s">
        <v>837</v>
      </c>
    </row>
    <row r="365" spans="1:11">
      <c r="A365" s="7">
        <v>19</v>
      </c>
      <c r="B365" s="10">
        <v>2</v>
      </c>
      <c r="C365" s="10">
        <v>364</v>
      </c>
      <c r="D365" s="4" t="s">
        <v>354</v>
      </c>
      <c r="E365" s="4" t="s">
        <v>13</v>
      </c>
      <c r="F365" s="4" t="s">
        <v>973</v>
      </c>
      <c r="G365" s="4" t="s">
        <v>136</v>
      </c>
      <c r="H365" s="18">
        <v>33551</v>
      </c>
      <c r="I365" s="32">
        <v>28.764383561643836</v>
      </c>
      <c r="J365" s="5">
        <v>2</v>
      </c>
      <c r="K365" s="5" t="s">
        <v>838</v>
      </c>
    </row>
    <row r="366" spans="1:11">
      <c r="A366" s="7">
        <v>19</v>
      </c>
      <c r="B366" s="10">
        <v>3</v>
      </c>
      <c r="C366" s="10">
        <v>365</v>
      </c>
      <c r="D366" s="4" t="s">
        <v>345</v>
      </c>
      <c r="E366" s="4" t="s">
        <v>188</v>
      </c>
      <c r="F366" s="4" t="s">
        <v>1266</v>
      </c>
      <c r="G366" s="4" t="s">
        <v>533</v>
      </c>
      <c r="H366" s="18">
        <v>34768</v>
      </c>
      <c r="I366" s="32">
        <v>25.43013698630137</v>
      </c>
      <c r="J366" s="5">
        <v>7</v>
      </c>
      <c r="K366" s="5" t="s">
        <v>46</v>
      </c>
    </row>
    <row r="367" spans="1:11">
      <c r="A367" s="7">
        <v>19</v>
      </c>
      <c r="B367" s="10">
        <v>4</v>
      </c>
      <c r="C367" s="10">
        <v>366</v>
      </c>
      <c r="D367" s="4" t="s">
        <v>17</v>
      </c>
      <c r="E367" s="4" t="s">
        <v>45</v>
      </c>
      <c r="F367" s="4" t="s">
        <v>1083</v>
      </c>
      <c r="G367" s="4" t="s">
        <v>237</v>
      </c>
      <c r="H367" s="18">
        <v>34526</v>
      </c>
      <c r="I367" s="32">
        <v>26.093150684931508</v>
      </c>
      <c r="J367" s="5">
        <v>1</v>
      </c>
      <c r="K367" s="5" t="s">
        <v>837</v>
      </c>
    </row>
    <row r="368" spans="1:11">
      <c r="A368" s="7">
        <v>19</v>
      </c>
      <c r="B368" s="10">
        <v>5</v>
      </c>
      <c r="C368" s="10">
        <v>367</v>
      </c>
      <c r="D368" s="4" t="s">
        <v>609</v>
      </c>
      <c r="E368" s="4" t="s">
        <v>614</v>
      </c>
      <c r="F368" s="4" t="s">
        <v>497</v>
      </c>
      <c r="G368" s="4" t="s">
        <v>1226</v>
      </c>
      <c r="H368" s="18">
        <v>34292</v>
      </c>
      <c r="I368" s="32">
        <v>26.734246575342464</v>
      </c>
      <c r="J368" s="5">
        <v>1</v>
      </c>
      <c r="K368" s="5" t="s">
        <v>46</v>
      </c>
    </row>
    <row r="369" spans="1:11">
      <c r="A369" s="7">
        <v>19</v>
      </c>
      <c r="B369" s="10">
        <v>6</v>
      </c>
      <c r="C369" s="10">
        <v>368</v>
      </c>
      <c r="D369" s="4" t="s">
        <v>614</v>
      </c>
      <c r="E369" s="4" t="s">
        <v>129</v>
      </c>
      <c r="F369" s="4" t="s">
        <v>511</v>
      </c>
      <c r="G369" s="4" t="s">
        <v>199</v>
      </c>
      <c r="H369" s="18">
        <v>32291</v>
      </c>
      <c r="I369" s="32">
        <v>32.216438356164382</v>
      </c>
      <c r="J369" s="5">
        <v>1</v>
      </c>
      <c r="K369" s="5" t="s">
        <v>837</v>
      </c>
    </row>
    <row r="370" spans="1:11">
      <c r="A370" s="7">
        <v>19</v>
      </c>
      <c r="B370" s="10">
        <v>7</v>
      </c>
      <c r="C370" s="10">
        <v>369</v>
      </c>
      <c r="D370" s="4" t="s">
        <v>14</v>
      </c>
      <c r="E370" s="4" t="s">
        <v>614</v>
      </c>
      <c r="F370" s="4" t="s">
        <v>1289</v>
      </c>
      <c r="G370" s="4" t="s">
        <v>1290</v>
      </c>
      <c r="H370" s="18">
        <v>33878</v>
      </c>
      <c r="I370" s="32">
        <v>27.86849315068493</v>
      </c>
      <c r="J370" s="5">
        <v>1</v>
      </c>
      <c r="K370" s="5" t="s">
        <v>837</v>
      </c>
    </row>
    <row r="371" spans="1:11">
      <c r="A371" s="7">
        <v>19</v>
      </c>
      <c r="B371" s="10">
        <v>8</v>
      </c>
      <c r="C371" s="10">
        <v>370</v>
      </c>
      <c r="D371" s="4" t="s">
        <v>276</v>
      </c>
      <c r="E371" s="4" t="s">
        <v>609</v>
      </c>
      <c r="F371" s="4" t="s">
        <v>584</v>
      </c>
      <c r="G371" s="4" t="s">
        <v>1183</v>
      </c>
      <c r="H371" s="18">
        <v>35416</v>
      </c>
      <c r="I371" s="32">
        <v>23.654794520547945</v>
      </c>
      <c r="J371" s="5">
        <v>1</v>
      </c>
      <c r="K371" s="5" t="s">
        <v>46</v>
      </c>
    </row>
    <row r="372" spans="1:11">
      <c r="A372" s="7">
        <v>19</v>
      </c>
      <c r="B372" s="10">
        <v>9</v>
      </c>
      <c r="C372" s="10">
        <v>371</v>
      </c>
      <c r="D372" s="4" t="s">
        <v>470</v>
      </c>
      <c r="E372" s="4" t="s">
        <v>246</v>
      </c>
      <c r="F372" s="4" t="s">
        <v>647</v>
      </c>
      <c r="G372" s="4" t="s">
        <v>1055</v>
      </c>
      <c r="H372" s="18">
        <v>34489</v>
      </c>
      <c r="I372" s="32">
        <v>26.194520547945206</v>
      </c>
      <c r="J372" s="5">
        <v>1</v>
      </c>
      <c r="K372" s="5" t="s">
        <v>837</v>
      </c>
    </row>
    <row r="373" spans="1:11">
      <c r="A373" s="7">
        <v>19</v>
      </c>
      <c r="B373" s="10">
        <v>10</v>
      </c>
      <c r="C373" s="10">
        <v>372</v>
      </c>
      <c r="D373" s="4" t="s">
        <v>480</v>
      </c>
      <c r="E373" s="4" t="s">
        <v>563</v>
      </c>
      <c r="F373" s="4" t="s">
        <v>399</v>
      </c>
      <c r="G373" s="4" t="s">
        <v>400</v>
      </c>
      <c r="H373" s="18">
        <v>32409</v>
      </c>
      <c r="I373" s="32">
        <v>31.893150684931506</v>
      </c>
      <c r="J373" s="5">
        <v>5</v>
      </c>
      <c r="K373" s="5" t="s">
        <v>837</v>
      </c>
    </row>
    <row r="374" spans="1:11">
      <c r="A374" s="7">
        <v>19</v>
      </c>
      <c r="B374" s="10">
        <v>11</v>
      </c>
      <c r="C374" s="10">
        <v>373</v>
      </c>
      <c r="D374" s="4" t="s">
        <v>164</v>
      </c>
      <c r="E374" s="4" t="s">
        <v>16</v>
      </c>
      <c r="F374" s="4" t="s">
        <v>582</v>
      </c>
      <c r="G374" s="4" t="s">
        <v>1155</v>
      </c>
      <c r="H374" s="18">
        <v>35117</v>
      </c>
      <c r="I374" s="32">
        <v>24.473972602739725</v>
      </c>
      <c r="J374" s="5">
        <v>4</v>
      </c>
      <c r="K374" s="5" t="s">
        <v>837</v>
      </c>
    </row>
    <row r="375" spans="1:11">
      <c r="A375" s="7">
        <v>19</v>
      </c>
      <c r="B375" s="10">
        <v>12</v>
      </c>
      <c r="C375" s="10">
        <v>374</v>
      </c>
      <c r="D375" s="4" t="s">
        <v>555</v>
      </c>
      <c r="E375" s="4" t="s">
        <v>598</v>
      </c>
      <c r="F375" s="4" t="s">
        <v>1554</v>
      </c>
      <c r="G375" s="4" t="s">
        <v>1555</v>
      </c>
      <c r="I375" s="32"/>
      <c r="J375" s="5">
        <v>8</v>
      </c>
      <c r="K375" s="5" t="s">
        <v>46</v>
      </c>
    </row>
    <row r="376" spans="1:11">
      <c r="A376" s="7">
        <v>19</v>
      </c>
      <c r="B376" s="10">
        <v>13</v>
      </c>
      <c r="C376" s="10">
        <v>375</v>
      </c>
      <c r="D376" s="4" t="s">
        <v>18</v>
      </c>
      <c r="E376" s="4" t="s">
        <v>164</v>
      </c>
      <c r="F376" s="4" t="s">
        <v>683</v>
      </c>
      <c r="G376" s="4" t="s">
        <v>724</v>
      </c>
      <c r="H376" s="18">
        <v>34316</v>
      </c>
      <c r="I376" s="32">
        <v>26.668493150684931</v>
      </c>
      <c r="J376" s="5">
        <v>1</v>
      </c>
      <c r="K376" s="5" t="s">
        <v>837</v>
      </c>
    </row>
    <row r="377" spans="1:11">
      <c r="A377" s="7">
        <v>19</v>
      </c>
      <c r="B377" s="10">
        <v>14</v>
      </c>
      <c r="C377" s="10">
        <v>376</v>
      </c>
      <c r="D377" s="4" t="s">
        <v>563</v>
      </c>
      <c r="E377" s="4" t="s">
        <v>239</v>
      </c>
      <c r="F377" s="4" t="s">
        <v>689</v>
      </c>
      <c r="G377" s="4" t="s">
        <v>690</v>
      </c>
      <c r="H377" s="18">
        <v>34297</v>
      </c>
      <c r="I377" s="32">
        <v>26.720547945205478</v>
      </c>
      <c r="J377" s="5">
        <v>5</v>
      </c>
      <c r="K377" s="5" t="s">
        <v>838</v>
      </c>
    </row>
    <row r="378" spans="1:11">
      <c r="A378" s="7">
        <v>19</v>
      </c>
      <c r="B378" s="10">
        <v>15</v>
      </c>
      <c r="C378" s="10">
        <v>377</v>
      </c>
      <c r="D378" s="4" t="s">
        <v>13</v>
      </c>
      <c r="E378" s="4" t="s">
        <v>276</v>
      </c>
      <c r="F378" s="4" t="s">
        <v>631</v>
      </c>
      <c r="G378" s="4" t="s">
        <v>381</v>
      </c>
      <c r="H378" s="18">
        <v>35491</v>
      </c>
      <c r="I378" s="32">
        <v>23.449315068493149</v>
      </c>
      <c r="J378" s="5">
        <v>1</v>
      </c>
      <c r="K378" s="5" t="s">
        <v>837</v>
      </c>
    </row>
    <row r="379" spans="1:11">
      <c r="A379" s="7">
        <v>19</v>
      </c>
      <c r="B379" s="10">
        <v>16</v>
      </c>
      <c r="C379" s="10">
        <v>378</v>
      </c>
      <c r="D379" s="4" t="s">
        <v>239</v>
      </c>
      <c r="E379" s="4" t="s">
        <v>16</v>
      </c>
      <c r="F379" s="4" t="s">
        <v>1194</v>
      </c>
      <c r="G379" s="4" t="s">
        <v>617</v>
      </c>
      <c r="H379" s="18">
        <v>32047</v>
      </c>
      <c r="I379" s="32">
        <v>32.909589041095892</v>
      </c>
      <c r="J379" s="5">
        <v>1</v>
      </c>
      <c r="K379" s="5" t="s">
        <v>837</v>
      </c>
    </row>
    <row r="380" spans="1:11">
      <c r="A380" s="7">
        <v>19</v>
      </c>
      <c r="B380" s="10">
        <v>17</v>
      </c>
      <c r="C380" s="10">
        <v>379</v>
      </c>
      <c r="D380" s="4" t="s">
        <v>438</v>
      </c>
      <c r="E380" s="4" t="s">
        <v>45</v>
      </c>
      <c r="F380" s="4" t="s">
        <v>344</v>
      </c>
      <c r="G380" s="4" t="s">
        <v>237</v>
      </c>
      <c r="H380" s="18">
        <v>31121</v>
      </c>
      <c r="I380" s="32">
        <v>35.421917808219177</v>
      </c>
      <c r="J380" s="5">
        <v>9</v>
      </c>
      <c r="K380" s="5" t="s">
        <v>46</v>
      </c>
    </row>
    <row r="381" spans="1:11">
      <c r="A381" s="7">
        <v>19</v>
      </c>
      <c r="B381" s="10">
        <v>18</v>
      </c>
      <c r="C381" s="10">
        <v>380</v>
      </c>
      <c r="D381" s="4" t="s">
        <v>16</v>
      </c>
      <c r="E381" s="4" t="s">
        <v>555</v>
      </c>
      <c r="F381" s="4" t="s">
        <v>1223</v>
      </c>
      <c r="G381" s="4" t="s">
        <v>559</v>
      </c>
      <c r="H381" s="18">
        <v>34160</v>
      </c>
      <c r="I381" s="32">
        <v>27.095890410958905</v>
      </c>
      <c r="J381" s="5">
        <v>1</v>
      </c>
      <c r="K381" s="5" t="s">
        <v>837</v>
      </c>
    </row>
    <row r="382" spans="1:11">
      <c r="A382" s="7">
        <v>19</v>
      </c>
      <c r="B382" s="10">
        <v>19</v>
      </c>
      <c r="C382" s="10">
        <v>381</v>
      </c>
      <c r="D382" s="4" t="s">
        <v>129</v>
      </c>
      <c r="E382" s="4" t="s">
        <v>239</v>
      </c>
      <c r="F382" s="4" t="s">
        <v>829</v>
      </c>
      <c r="G382" s="4" t="s">
        <v>830</v>
      </c>
      <c r="H382" s="18">
        <v>34681</v>
      </c>
      <c r="I382" s="32">
        <v>25.668493150684931</v>
      </c>
      <c r="J382" s="5">
        <v>5</v>
      </c>
      <c r="K382" s="5" t="s">
        <v>837</v>
      </c>
    </row>
    <row r="383" spans="1:11">
      <c r="A383" s="11">
        <v>19</v>
      </c>
      <c r="B383" s="12">
        <v>20</v>
      </c>
      <c r="C383" s="12">
        <v>382</v>
      </c>
      <c r="D383" s="13" t="s">
        <v>29</v>
      </c>
      <c r="E383" s="13" t="s">
        <v>555</v>
      </c>
      <c r="F383" s="13" t="s">
        <v>143</v>
      </c>
      <c r="G383" s="13" t="s">
        <v>1045</v>
      </c>
      <c r="H383" s="19">
        <v>35784</v>
      </c>
      <c r="I383" s="33">
        <v>22.646575342465752</v>
      </c>
      <c r="J383" s="14">
        <v>1</v>
      </c>
      <c r="K383" s="14" t="s">
        <v>837</v>
      </c>
    </row>
    <row r="384" spans="1:11">
      <c r="A384" s="7">
        <v>20</v>
      </c>
      <c r="B384" s="10">
        <v>1</v>
      </c>
      <c r="C384" s="10">
        <v>383</v>
      </c>
      <c r="D384" s="4" t="s">
        <v>29</v>
      </c>
      <c r="E384" s="4" t="s">
        <v>239</v>
      </c>
      <c r="F384" s="4" t="s">
        <v>798</v>
      </c>
      <c r="G384" s="4" t="s">
        <v>118</v>
      </c>
      <c r="H384" s="18">
        <v>34607</v>
      </c>
      <c r="I384" s="32">
        <v>25.87123287671233</v>
      </c>
      <c r="J384" s="5">
        <v>9</v>
      </c>
      <c r="K384" s="5" t="s">
        <v>837</v>
      </c>
    </row>
    <row r="385" spans="1:11">
      <c r="A385" s="7">
        <v>20</v>
      </c>
      <c r="B385" s="10">
        <v>2</v>
      </c>
      <c r="C385" s="10">
        <v>384</v>
      </c>
      <c r="D385" s="4" t="s">
        <v>129</v>
      </c>
      <c r="E385" s="4" t="s">
        <v>609</v>
      </c>
      <c r="F385" s="4" t="s">
        <v>750</v>
      </c>
      <c r="G385" s="4" t="s">
        <v>105</v>
      </c>
      <c r="H385" s="18">
        <v>33295</v>
      </c>
      <c r="I385" s="32">
        <v>29.465753424657535</v>
      </c>
      <c r="J385" s="5">
        <v>2</v>
      </c>
      <c r="K385" s="5" t="s">
        <v>837</v>
      </c>
    </row>
    <row r="386" spans="1:11">
      <c r="A386" s="7">
        <v>20</v>
      </c>
      <c r="B386" s="10">
        <v>3</v>
      </c>
      <c r="C386" s="10">
        <v>385</v>
      </c>
      <c r="D386" s="4" t="s">
        <v>16</v>
      </c>
      <c r="E386" s="4" t="s">
        <v>14</v>
      </c>
      <c r="F386" s="4" t="s">
        <v>256</v>
      </c>
      <c r="G386" s="4" t="s">
        <v>581</v>
      </c>
      <c r="H386" s="18">
        <v>30406</v>
      </c>
      <c r="I386" s="32">
        <v>37.38082191780822</v>
      </c>
      <c r="J386" s="5">
        <v>2</v>
      </c>
      <c r="K386" s="5" t="s">
        <v>837</v>
      </c>
    </row>
    <row r="387" spans="1:11">
      <c r="A387" s="7">
        <v>20</v>
      </c>
      <c r="B387" s="10">
        <v>4</v>
      </c>
      <c r="C387" s="10">
        <v>386</v>
      </c>
      <c r="D387" s="4" t="s">
        <v>438</v>
      </c>
      <c r="E387" s="4" t="s">
        <v>686</v>
      </c>
      <c r="F387" s="4" t="s">
        <v>1228</v>
      </c>
      <c r="G387" s="4" t="s">
        <v>581</v>
      </c>
      <c r="H387" s="18">
        <v>33650</v>
      </c>
      <c r="I387" s="32">
        <v>28.493150684931507</v>
      </c>
      <c r="J387" s="5">
        <v>1</v>
      </c>
      <c r="K387" s="5" t="s">
        <v>837</v>
      </c>
    </row>
    <row r="388" spans="1:11">
      <c r="A388" s="7">
        <v>20</v>
      </c>
      <c r="B388" s="10">
        <v>5</v>
      </c>
      <c r="C388" s="10">
        <v>387</v>
      </c>
      <c r="D388" s="4" t="s">
        <v>239</v>
      </c>
      <c r="E388" s="4" t="s">
        <v>470</v>
      </c>
      <c r="F388" s="4" t="s">
        <v>884</v>
      </c>
      <c r="G388" s="4" t="s">
        <v>593</v>
      </c>
      <c r="H388" s="18">
        <v>34202</v>
      </c>
      <c r="I388" s="32">
        <v>26.980821917808218</v>
      </c>
      <c r="J388" s="5">
        <v>7</v>
      </c>
      <c r="K388" s="5" t="s">
        <v>46</v>
      </c>
    </row>
    <row r="389" spans="1:11">
      <c r="A389" s="7">
        <v>20</v>
      </c>
      <c r="B389" s="10">
        <v>6</v>
      </c>
      <c r="C389" s="10">
        <v>388</v>
      </c>
      <c r="D389" s="4" t="s">
        <v>13</v>
      </c>
      <c r="E389" s="4" t="s">
        <v>164</v>
      </c>
      <c r="F389" s="4" t="s">
        <v>1122</v>
      </c>
      <c r="G389" s="4" t="s">
        <v>599</v>
      </c>
      <c r="H389" s="18">
        <v>31477</v>
      </c>
      <c r="I389" s="32">
        <v>34.446575342465756</v>
      </c>
      <c r="J389" s="5">
        <v>1</v>
      </c>
      <c r="K389" s="5" t="s">
        <v>46</v>
      </c>
    </row>
    <row r="390" spans="1:11">
      <c r="A390" s="7">
        <v>20</v>
      </c>
      <c r="B390" s="10">
        <v>7</v>
      </c>
      <c r="C390" s="10">
        <v>389</v>
      </c>
      <c r="D390" s="4" t="s">
        <v>563</v>
      </c>
      <c r="E390" s="4" t="s">
        <v>14</v>
      </c>
      <c r="F390" s="4" t="s">
        <v>280</v>
      </c>
      <c r="G390" s="4" t="s">
        <v>135</v>
      </c>
      <c r="H390" s="18">
        <v>30549</v>
      </c>
      <c r="I390" s="32">
        <v>36.989041095890414</v>
      </c>
      <c r="J390" s="5">
        <v>1</v>
      </c>
      <c r="K390" s="5" t="s">
        <v>837</v>
      </c>
    </row>
    <row r="391" spans="1:11">
      <c r="A391" s="7">
        <v>20</v>
      </c>
      <c r="B391" s="10">
        <v>8</v>
      </c>
      <c r="C391" s="10">
        <v>390</v>
      </c>
      <c r="D391" s="4" t="s">
        <v>18</v>
      </c>
      <c r="E391" s="4" t="s">
        <v>276</v>
      </c>
      <c r="F391" s="4" t="s">
        <v>182</v>
      </c>
      <c r="G391" s="4" t="s">
        <v>1241</v>
      </c>
      <c r="H391" s="18">
        <v>35348</v>
      </c>
      <c r="I391" s="32">
        <v>23.841095890410958</v>
      </c>
      <c r="J391" s="5">
        <v>1</v>
      </c>
      <c r="K391" s="5" t="s">
        <v>46</v>
      </c>
    </row>
    <row r="392" spans="1:11">
      <c r="A392" s="7">
        <v>20</v>
      </c>
      <c r="B392" s="10">
        <v>9</v>
      </c>
      <c r="C392" s="10">
        <v>391</v>
      </c>
      <c r="D392" s="4" t="s">
        <v>555</v>
      </c>
      <c r="E392" s="4" t="s">
        <v>686</v>
      </c>
      <c r="F392" s="4" t="s">
        <v>1114</v>
      </c>
      <c r="G392" s="4" t="s">
        <v>559</v>
      </c>
      <c r="H392" s="18">
        <v>33546</v>
      </c>
      <c r="I392" s="32">
        <v>28.778082191780822</v>
      </c>
      <c r="J392" s="5">
        <v>2</v>
      </c>
      <c r="K392" s="5" t="s">
        <v>837</v>
      </c>
    </row>
    <row r="393" spans="1:11">
      <c r="A393" s="7">
        <v>20</v>
      </c>
      <c r="B393" s="10">
        <v>10</v>
      </c>
      <c r="C393" s="10">
        <v>392</v>
      </c>
      <c r="D393" s="4" t="s">
        <v>480</v>
      </c>
      <c r="E393" s="4" t="s">
        <v>480</v>
      </c>
      <c r="F393" s="4" t="s">
        <v>117</v>
      </c>
      <c r="G393" s="4" t="s">
        <v>571</v>
      </c>
      <c r="H393" s="18">
        <v>32872</v>
      </c>
      <c r="I393" s="32">
        <v>30.624657534246577</v>
      </c>
      <c r="J393" s="5">
        <v>1</v>
      </c>
      <c r="K393" s="5" t="s">
        <v>46</v>
      </c>
    </row>
    <row r="394" spans="1:11">
      <c r="A394" s="7">
        <v>20</v>
      </c>
      <c r="B394" s="10">
        <v>11</v>
      </c>
      <c r="C394" s="10">
        <v>393</v>
      </c>
      <c r="D394" s="4" t="s">
        <v>470</v>
      </c>
      <c r="E394" s="4" t="s">
        <v>18</v>
      </c>
      <c r="F394" s="4" t="s">
        <v>7</v>
      </c>
      <c r="G394" s="4" t="s">
        <v>645</v>
      </c>
      <c r="H394" s="18">
        <v>35356</v>
      </c>
      <c r="I394" s="32">
        <v>23.81917808219178</v>
      </c>
      <c r="J394" s="5">
        <v>1</v>
      </c>
      <c r="K394" s="5" t="s">
        <v>46</v>
      </c>
    </row>
    <row r="395" spans="1:11">
      <c r="A395" s="7">
        <v>20</v>
      </c>
      <c r="B395" s="10">
        <v>12</v>
      </c>
      <c r="C395" s="10">
        <v>394</v>
      </c>
      <c r="D395" s="4" t="s">
        <v>276</v>
      </c>
      <c r="E395" s="4" t="s">
        <v>164</v>
      </c>
      <c r="F395" s="4" t="s">
        <v>121</v>
      </c>
      <c r="G395" s="4" t="s">
        <v>905</v>
      </c>
      <c r="H395" s="18">
        <v>34338</v>
      </c>
      <c r="I395" s="32">
        <v>26.608219178082191</v>
      </c>
      <c r="J395" s="5">
        <v>1</v>
      </c>
      <c r="K395" s="5" t="s">
        <v>837</v>
      </c>
    </row>
    <row r="396" spans="1:11">
      <c r="A396" s="7">
        <v>20</v>
      </c>
      <c r="B396" s="10">
        <v>13</v>
      </c>
      <c r="C396" s="10">
        <v>395</v>
      </c>
      <c r="D396" s="4" t="s">
        <v>14</v>
      </c>
      <c r="E396" s="4" t="s">
        <v>481</v>
      </c>
      <c r="F396" s="4" t="s">
        <v>964</v>
      </c>
      <c r="G396" s="4" t="s">
        <v>533</v>
      </c>
      <c r="H396" s="18">
        <v>35603</v>
      </c>
      <c r="I396" s="32">
        <v>23.142465753424659</v>
      </c>
      <c r="J396" s="5">
        <v>7</v>
      </c>
      <c r="K396" s="5" t="s">
        <v>46</v>
      </c>
    </row>
    <row r="397" spans="1:11">
      <c r="A397" s="7">
        <v>20</v>
      </c>
      <c r="B397" s="10">
        <v>14</v>
      </c>
      <c r="C397" s="10">
        <v>396</v>
      </c>
      <c r="D397" s="4" t="s">
        <v>614</v>
      </c>
      <c r="E397" s="4" t="s">
        <v>18</v>
      </c>
      <c r="F397" s="4" t="s">
        <v>158</v>
      </c>
      <c r="G397" s="4" t="s">
        <v>564</v>
      </c>
      <c r="H397" s="18">
        <v>32014</v>
      </c>
      <c r="I397" s="32">
        <v>32.975342465753428</v>
      </c>
      <c r="J397" s="5">
        <v>7</v>
      </c>
      <c r="K397" s="5" t="s">
        <v>837</v>
      </c>
    </row>
    <row r="398" spans="1:11">
      <c r="A398" s="7">
        <v>20</v>
      </c>
      <c r="B398" s="10">
        <v>15</v>
      </c>
      <c r="C398" s="10">
        <v>397</v>
      </c>
      <c r="D398" s="4" t="s">
        <v>609</v>
      </c>
      <c r="E398" s="4" t="s">
        <v>354</v>
      </c>
      <c r="F398" s="4" t="s">
        <v>1151</v>
      </c>
      <c r="G398" s="4" t="s">
        <v>1152</v>
      </c>
      <c r="H398" s="18">
        <v>33512</v>
      </c>
      <c r="I398" s="32">
        <v>28.87123287671233</v>
      </c>
      <c r="J398" s="5">
        <v>1</v>
      </c>
      <c r="K398" s="5" t="s">
        <v>837</v>
      </c>
    </row>
    <row r="399" spans="1:11">
      <c r="A399" s="7">
        <v>20</v>
      </c>
      <c r="B399" s="10">
        <v>16</v>
      </c>
      <c r="C399" s="10">
        <v>398</v>
      </c>
      <c r="D399" s="4" t="s">
        <v>17</v>
      </c>
      <c r="E399" s="4" t="s">
        <v>17</v>
      </c>
      <c r="F399" s="4" t="s">
        <v>1249</v>
      </c>
      <c r="G399" s="4" t="s">
        <v>118</v>
      </c>
      <c r="H399" s="18">
        <v>34514</v>
      </c>
      <c r="I399" s="32">
        <v>26.126027397260273</v>
      </c>
      <c r="J399" s="5">
        <v>1</v>
      </c>
      <c r="K399" s="5" t="s">
        <v>837</v>
      </c>
    </row>
    <row r="400" spans="1:11">
      <c r="A400" s="7">
        <v>20</v>
      </c>
      <c r="B400" s="10">
        <v>17</v>
      </c>
      <c r="C400" s="10">
        <v>399</v>
      </c>
      <c r="D400" s="4" t="s">
        <v>345</v>
      </c>
      <c r="E400" s="4" t="s">
        <v>300</v>
      </c>
      <c r="F400" s="4" t="s">
        <v>807</v>
      </c>
      <c r="G400" s="4" t="s">
        <v>808</v>
      </c>
      <c r="H400" s="18">
        <v>31694</v>
      </c>
      <c r="I400" s="32">
        <v>33.852054794520548</v>
      </c>
      <c r="J400" s="5">
        <v>1</v>
      </c>
      <c r="K400" s="5" t="s">
        <v>837</v>
      </c>
    </row>
    <row r="401" spans="1:11">
      <c r="A401" s="7">
        <v>20</v>
      </c>
      <c r="B401" s="10">
        <v>18</v>
      </c>
      <c r="C401" s="10">
        <v>400</v>
      </c>
      <c r="D401" s="4" t="s">
        <v>354</v>
      </c>
      <c r="E401" s="4" t="s">
        <v>246</v>
      </c>
      <c r="F401" s="4" t="s">
        <v>586</v>
      </c>
      <c r="G401" s="4" t="s">
        <v>1292</v>
      </c>
      <c r="H401" s="18">
        <v>33618</v>
      </c>
      <c r="I401" s="32">
        <v>28.580821917808219</v>
      </c>
      <c r="J401" s="5">
        <v>1</v>
      </c>
      <c r="K401" s="5" t="s">
        <v>837</v>
      </c>
    </row>
    <row r="402" spans="1:11">
      <c r="A402" s="11">
        <v>20</v>
      </c>
      <c r="B402" s="12">
        <v>19</v>
      </c>
      <c r="C402" s="12">
        <v>401</v>
      </c>
      <c r="D402" s="13" t="s">
        <v>567</v>
      </c>
      <c r="E402" s="13" t="s">
        <v>45</v>
      </c>
      <c r="F402" s="13" t="s">
        <v>351</v>
      </c>
      <c r="G402" s="13" t="s">
        <v>247</v>
      </c>
      <c r="H402" s="19">
        <v>33155</v>
      </c>
      <c r="I402" s="33">
        <v>29.849315068493151</v>
      </c>
      <c r="J402" s="14">
        <v>5</v>
      </c>
      <c r="K402" s="14" t="s">
        <v>46</v>
      </c>
    </row>
    <row r="403" spans="1:11">
      <c r="A403" s="11">
        <v>21</v>
      </c>
      <c r="B403" s="12">
        <v>1</v>
      </c>
      <c r="C403" s="12">
        <v>402</v>
      </c>
      <c r="D403" s="13" t="s">
        <v>29</v>
      </c>
      <c r="E403" s="13" t="s">
        <v>246</v>
      </c>
      <c r="F403" s="13" t="s">
        <v>926</v>
      </c>
      <c r="G403" s="13" t="s">
        <v>482</v>
      </c>
      <c r="H403" s="19">
        <v>34720</v>
      </c>
      <c r="I403" s="33">
        <v>25.561643835616437</v>
      </c>
      <c r="J403" s="14">
        <v>1</v>
      </c>
      <c r="K403" s="14" t="s">
        <v>837</v>
      </c>
    </row>
    <row r="404" spans="1:11">
      <c r="A404" s="11">
        <v>22</v>
      </c>
      <c r="B404" s="12">
        <v>1</v>
      </c>
      <c r="C404" s="12">
        <v>403</v>
      </c>
      <c r="D404" s="13" t="s">
        <v>29</v>
      </c>
      <c r="E404" s="13" t="s">
        <v>17</v>
      </c>
      <c r="F404" s="13" t="s">
        <v>524</v>
      </c>
      <c r="G404" s="13" t="s">
        <v>502</v>
      </c>
      <c r="H404" s="19">
        <v>34537</v>
      </c>
      <c r="I404" s="33">
        <v>26.063013698630137</v>
      </c>
      <c r="J404" s="14">
        <v>1</v>
      </c>
      <c r="K404" s="14" t="s">
        <v>46</v>
      </c>
    </row>
  </sheetData>
  <pageMargins left="0.7" right="0.7" top="0.75" bottom="0.75" header="0.3" footer="0.3"/>
  <pageSetup scale="86" fitToHeight="15" orientation="portrait" horizontalDpi="0" verticalDpi="0"/>
  <ignoredErrors>
    <ignoredError sqref="I13:I223"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42A75-415D-A14B-B31D-0CF28368213D}">
  <dimension ref="A1:S745"/>
  <sheetViews>
    <sheetView topLeftCell="D1" zoomScaleNormal="100" workbookViewId="0">
      <pane ySplit="1" topLeftCell="A2" activePane="bottomLeft" state="frozen"/>
      <selection pane="bottomLeft" activeCell="AB57" sqref="AB57"/>
    </sheetView>
  </sheetViews>
  <sheetFormatPr baseColWidth="10" defaultColWidth="10.83203125" defaultRowHeight="15"/>
  <cols>
    <col min="1" max="1" width="4.83203125" style="6" customWidth="1"/>
    <col min="2" max="3" width="5.1640625" style="6" customWidth="1"/>
    <col min="4" max="4" width="6.83203125" style="4" customWidth="1"/>
    <col min="5" max="5" width="6.5" style="4" customWidth="1"/>
    <col min="6" max="6" width="20.83203125" style="4" customWidth="1"/>
    <col min="7" max="7" width="23.83203125" style="4" customWidth="1"/>
    <col min="8" max="8" width="9.5" style="18" customWidth="1"/>
    <col min="9" max="9" width="5" style="5" customWidth="1"/>
    <col min="10" max="10" width="4.6640625" style="5" customWidth="1"/>
    <col min="11" max="11" width="5.1640625" style="5" customWidth="1"/>
    <col min="12" max="12" width="3.1640625" style="3" customWidth="1"/>
    <col min="13" max="13" width="4.6640625" style="3" customWidth="1"/>
    <col min="14" max="15" width="10.83203125" style="3"/>
    <col min="16" max="16" width="8.83203125" style="18" customWidth="1"/>
    <col min="17" max="17" width="5.33203125" style="53" customWidth="1"/>
    <col min="18" max="18" width="4.33203125" style="5" customWidth="1"/>
    <col min="19" max="19" width="4" style="5" customWidth="1"/>
    <col min="20" max="16384" width="10.83203125" style="3"/>
  </cols>
  <sheetData>
    <row r="1" spans="1:11" ht="30" customHeight="1" thickBot="1">
      <c r="A1" s="20" t="s">
        <v>1356</v>
      </c>
      <c r="B1" s="20" t="s">
        <v>1355</v>
      </c>
      <c r="C1" s="20" t="s">
        <v>1357</v>
      </c>
      <c r="D1" s="20" t="s">
        <v>1313</v>
      </c>
      <c r="E1" s="22" t="s">
        <v>229</v>
      </c>
      <c r="F1" s="22" t="s">
        <v>92</v>
      </c>
      <c r="G1" s="22" t="s">
        <v>93</v>
      </c>
      <c r="H1" s="23" t="s">
        <v>501</v>
      </c>
      <c r="I1" s="21" t="s">
        <v>228</v>
      </c>
      <c r="J1" s="21" t="s">
        <v>94</v>
      </c>
      <c r="K1" s="21" t="s">
        <v>836</v>
      </c>
    </row>
    <row r="2" spans="1:11">
      <c r="A2" s="7">
        <v>1</v>
      </c>
      <c r="B2" s="10">
        <v>1</v>
      </c>
      <c r="C2" s="10">
        <v>1</v>
      </c>
      <c r="D2" s="4" t="s">
        <v>354</v>
      </c>
      <c r="E2" s="4" t="s">
        <v>18</v>
      </c>
      <c r="F2" s="4" t="s">
        <v>662</v>
      </c>
      <c r="G2" s="4" t="s">
        <v>110</v>
      </c>
      <c r="H2" s="18">
        <v>33030</v>
      </c>
      <c r="I2" s="32">
        <v>29.843835616438355</v>
      </c>
      <c r="J2" s="5">
        <v>5</v>
      </c>
      <c r="K2" s="5" t="s">
        <v>837</v>
      </c>
    </row>
    <row r="3" spans="1:11">
      <c r="A3" s="7">
        <v>1</v>
      </c>
      <c r="B3" s="10">
        <v>2</v>
      </c>
      <c r="C3" s="10">
        <v>2</v>
      </c>
      <c r="D3" s="4" t="s">
        <v>345</v>
      </c>
      <c r="E3" s="4" t="s">
        <v>13</v>
      </c>
      <c r="F3" s="4" t="s">
        <v>889</v>
      </c>
      <c r="G3" s="4" t="s">
        <v>216</v>
      </c>
      <c r="H3" s="18">
        <v>34124</v>
      </c>
      <c r="I3" s="32">
        <v>26.846575342465755</v>
      </c>
      <c r="J3" s="5">
        <v>1</v>
      </c>
      <c r="K3" s="5" t="s">
        <v>837</v>
      </c>
    </row>
    <row r="4" spans="1:11">
      <c r="A4" s="7">
        <v>1</v>
      </c>
      <c r="B4" s="10">
        <v>3</v>
      </c>
      <c r="C4" s="10">
        <v>3</v>
      </c>
      <c r="D4" s="4" t="s">
        <v>614</v>
      </c>
      <c r="E4" s="4" t="s">
        <v>129</v>
      </c>
      <c r="F4" s="4" t="s">
        <v>469</v>
      </c>
      <c r="G4" s="4" t="s">
        <v>110</v>
      </c>
      <c r="H4" s="18">
        <v>32728</v>
      </c>
      <c r="I4" s="32">
        <v>30.671232876712327</v>
      </c>
      <c r="J4" s="5">
        <v>3</v>
      </c>
      <c r="K4" s="5" t="s">
        <v>46</v>
      </c>
    </row>
    <row r="5" spans="1:11">
      <c r="A5" s="7">
        <v>1</v>
      </c>
      <c r="B5" s="10">
        <v>4</v>
      </c>
      <c r="C5" s="10">
        <v>4</v>
      </c>
      <c r="D5" s="4" t="s">
        <v>16</v>
      </c>
      <c r="E5" s="4" t="s">
        <v>555</v>
      </c>
      <c r="F5" s="4" t="s">
        <v>971</v>
      </c>
      <c r="G5" s="4" t="s">
        <v>546</v>
      </c>
      <c r="H5" s="18">
        <v>35646</v>
      </c>
      <c r="I5" s="32">
        <v>22.676712328767124</v>
      </c>
      <c r="J5" s="5">
        <v>1</v>
      </c>
      <c r="K5" s="5" t="s">
        <v>837</v>
      </c>
    </row>
    <row r="6" spans="1:11">
      <c r="A6" s="7">
        <v>1</v>
      </c>
      <c r="B6" s="10">
        <v>5</v>
      </c>
      <c r="C6" s="10">
        <v>5</v>
      </c>
      <c r="D6" s="4" t="s">
        <v>18</v>
      </c>
      <c r="E6" s="4" t="s">
        <v>614</v>
      </c>
      <c r="F6" s="4" t="s">
        <v>484</v>
      </c>
      <c r="G6" s="4" t="s">
        <v>1189</v>
      </c>
      <c r="H6" s="18">
        <v>35608</v>
      </c>
      <c r="I6" s="32">
        <v>22.780821917808218</v>
      </c>
      <c r="J6" s="5">
        <v>7</v>
      </c>
      <c r="K6" s="5" t="s">
        <v>46</v>
      </c>
    </row>
    <row r="7" spans="1:11">
      <c r="A7" s="7">
        <v>1</v>
      </c>
      <c r="B7" s="10">
        <v>6</v>
      </c>
      <c r="C7" s="10">
        <v>6</v>
      </c>
      <c r="D7" s="4" t="s">
        <v>14</v>
      </c>
      <c r="E7" s="4" t="s">
        <v>164</v>
      </c>
      <c r="F7" s="4" t="s">
        <v>362</v>
      </c>
      <c r="G7" s="4" t="s">
        <v>363</v>
      </c>
      <c r="H7" s="18">
        <v>32455</v>
      </c>
      <c r="I7" s="32">
        <v>31.419178082191781</v>
      </c>
      <c r="J7" s="5">
        <v>2</v>
      </c>
      <c r="K7" s="5" t="s">
        <v>838</v>
      </c>
    </row>
    <row r="8" spans="1:11">
      <c r="A8" s="7">
        <v>1</v>
      </c>
      <c r="B8" s="10">
        <v>7</v>
      </c>
      <c r="C8" s="10">
        <v>7</v>
      </c>
      <c r="D8" s="4" t="s">
        <v>276</v>
      </c>
      <c r="E8" s="4" t="s">
        <v>354</v>
      </c>
      <c r="F8" s="4" t="s">
        <v>306</v>
      </c>
      <c r="G8" s="4" t="s">
        <v>531</v>
      </c>
      <c r="H8" s="18">
        <v>34422</v>
      </c>
      <c r="I8" s="32">
        <v>26.030136986301368</v>
      </c>
      <c r="J8" s="5">
        <v>3</v>
      </c>
      <c r="K8" s="5" t="s">
        <v>46</v>
      </c>
    </row>
    <row r="9" spans="1:11">
      <c r="A9" s="7">
        <v>1</v>
      </c>
      <c r="B9" s="10">
        <v>8</v>
      </c>
      <c r="C9" s="10">
        <v>8</v>
      </c>
      <c r="D9" s="4" t="s">
        <v>246</v>
      </c>
      <c r="E9" s="4" t="s">
        <v>609</v>
      </c>
      <c r="F9" s="4" t="s">
        <v>834</v>
      </c>
      <c r="G9" s="4" t="s">
        <v>526</v>
      </c>
      <c r="H9" s="18">
        <v>35362</v>
      </c>
      <c r="I9" s="32">
        <v>23.454794520547946</v>
      </c>
      <c r="J9" s="5">
        <v>5</v>
      </c>
      <c r="K9" s="5" t="s">
        <v>46</v>
      </c>
    </row>
    <row r="10" spans="1:11">
      <c r="A10" s="7">
        <v>1</v>
      </c>
      <c r="B10" s="10">
        <v>9</v>
      </c>
      <c r="C10" s="10">
        <v>9</v>
      </c>
      <c r="D10" s="4" t="s">
        <v>15</v>
      </c>
      <c r="E10" s="4" t="s">
        <v>14</v>
      </c>
      <c r="F10" s="4" t="s">
        <v>69</v>
      </c>
      <c r="G10" s="4" t="s">
        <v>546</v>
      </c>
      <c r="H10" s="18">
        <v>32137</v>
      </c>
      <c r="I10" s="32">
        <v>32.290410958904111</v>
      </c>
      <c r="J10" s="5">
        <v>1</v>
      </c>
      <c r="K10" s="5" t="s">
        <v>46</v>
      </c>
    </row>
    <row r="11" spans="1:11">
      <c r="A11" s="7">
        <v>1</v>
      </c>
      <c r="B11" s="10">
        <v>10</v>
      </c>
      <c r="C11" s="10">
        <v>10</v>
      </c>
      <c r="D11" s="4" t="s">
        <v>470</v>
      </c>
      <c r="E11" s="4" t="s">
        <v>470</v>
      </c>
      <c r="F11" s="4" t="s">
        <v>452</v>
      </c>
      <c r="G11" s="4" t="s">
        <v>997</v>
      </c>
      <c r="H11" s="18">
        <v>36235</v>
      </c>
      <c r="I11" s="32">
        <v>21.063013698630137</v>
      </c>
      <c r="J11" s="5">
        <v>5</v>
      </c>
      <c r="K11" s="5" t="s">
        <v>837</v>
      </c>
    </row>
    <row r="12" spans="1:11">
      <c r="A12" s="7">
        <v>1</v>
      </c>
      <c r="B12" s="10">
        <v>11</v>
      </c>
      <c r="C12" s="10">
        <v>11</v>
      </c>
      <c r="D12" s="4" t="s">
        <v>555</v>
      </c>
      <c r="E12" s="4" t="s">
        <v>276</v>
      </c>
      <c r="F12" s="4" t="s">
        <v>376</v>
      </c>
      <c r="G12" s="4" t="s">
        <v>166</v>
      </c>
      <c r="H12" s="18">
        <v>32030</v>
      </c>
      <c r="I12" s="32">
        <v>32.583561643835615</v>
      </c>
      <c r="J12" s="5">
        <v>3</v>
      </c>
      <c r="K12" s="5" t="s">
        <v>837</v>
      </c>
    </row>
    <row r="13" spans="1:11">
      <c r="A13" s="7">
        <v>1</v>
      </c>
      <c r="B13" s="10">
        <v>12</v>
      </c>
      <c r="C13" s="10">
        <v>12</v>
      </c>
      <c r="D13" s="4" t="s">
        <v>13</v>
      </c>
      <c r="E13" s="4" t="s">
        <v>45</v>
      </c>
      <c r="F13" s="4" t="s">
        <v>206</v>
      </c>
      <c r="G13" s="4" t="s">
        <v>331</v>
      </c>
      <c r="H13" s="18">
        <v>33325</v>
      </c>
      <c r="I13" s="32">
        <v>29.035616438356165</v>
      </c>
      <c r="J13" s="5">
        <v>3</v>
      </c>
      <c r="K13" s="5" t="s">
        <v>837</v>
      </c>
    </row>
    <row r="14" spans="1:11">
      <c r="A14" s="7">
        <v>1</v>
      </c>
      <c r="B14" s="10">
        <v>13</v>
      </c>
      <c r="C14" s="10">
        <v>13</v>
      </c>
      <c r="D14" s="4" t="s">
        <v>300</v>
      </c>
      <c r="E14" s="4" t="s">
        <v>609</v>
      </c>
      <c r="F14" s="4" t="s">
        <v>231</v>
      </c>
      <c r="G14" s="4" t="s">
        <v>232</v>
      </c>
      <c r="H14" s="18">
        <v>33878</v>
      </c>
      <c r="I14" s="32">
        <v>27.520547945205479</v>
      </c>
      <c r="J14" s="5">
        <v>6</v>
      </c>
      <c r="K14" s="5" t="s">
        <v>837</v>
      </c>
    </row>
    <row r="15" spans="1:11">
      <c r="A15" s="7">
        <v>1</v>
      </c>
      <c r="B15" s="10">
        <v>14</v>
      </c>
      <c r="C15" s="10">
        <v>14</v>
      </c>
      <c r="D15" s="4" t="s">
        <v>129</v>
      </c>
      <c r="E15" s="4" t="s">
        <v>567</v>
      </c>
      <c r="F15" s="4" t="s">
        <v>748</v>
      </c>
      <c r="G15" s="4" t="s">
        <v>565</v>
      </c>
      <c r="H15" s="18">
        <v>34481</v>
      </c>
      <c r="I15" s="32">
        <v>25.86849315068493</v>
      </c>
      <c r="J15" s="5">
        <v>1</v>
      </c>
      <c r="K15" s="5" t="s">
        <v>837</v>
      </c>
    </row>
    <row r="16" spans="1:11">
      <c r="A16" s="7">
        <v>1</v>
      </c>
      <c r="B16" s="10">
        <v>15</v>
      </c>
      <c r="C16" s="10">
        <v>15</v>
      </c>
      <c r="D16" s="4" t="s">
        <v>239</v>
      </c>
      <c r="E16" s="4" t="s">
        <v>129</v>
      </c>
      <c r="F16" s="4" t="s">
        <v>626</v>
      </c>
      <c r="G16" s="4" t="s">
        <v>1005</v>
      </c>
      <c r="H16" s="18">
        <v>33737</v>
      </c>
      <c r="I16" s="32">
        <v>27.906849315068492</v>
      </c>
      <c r="J16" s="5">
        <v>2</v>
      </c>
      <c r="K16" s="5" t="s">
        <v>837</v>
      </c>
    </row>
    <row r="17" spans="1:11">
      <c r="A17" s="7">
        <v>1</v>
      </c>
      <c r="B17" s="10">
        <v>16</v>
      </c>
      <c r="C17" s="10">
        <v>16</v>
      </c>
      <c r="D17" s="4" t="s">
        <v>29</v>
      </c>
      <c r="E17" s="4" t="s">
        <v>345</v>
      </c>
      <c r="F17" s="4" t="s">
        <v>746</v>
      </c>
      <c r="G17" s="4" t="s">
        <v>173</v>
      </c>
      <c r="H17" s="18">
        <v>33359</v>
      </c>
      <c r="I17" s="32">
        <v>28.942465753424656</v>
      </c>
      <c r="J17" s="5">
        <v>1</v>
      </c>
      <c r="K17" s="5" t="s">
        <v>837</v>
      </c>
    </row>
    <row r="18" spans="1:11">
      <c r="A18" s="7">
        <v>1</v>
      </c>
      <c r="B18" s="10">
        <v>17</v>
      </c>
      <c r="C18" s="10">
        <v>17</v>
      </c>
      <c r="D18" s="4" t="s">
        <v>1121</v>
      </c>
      <c r="E18" s="4" t="s">
        <v>45</v>
      </c>
      <c r="F18" s="4" t="s">
        <v>309</v>
      </c>
      <c r="G18" s="4" t="s">
        <v>90</v>
      </c>
      <c r="H18" s="18">
        <v>32425</v>
      </c>
      <c r="I18" s="32">
        <v>31.5013698630137</v>
      </c>
      <c r="J18" s="5">
        <v>8</v>
      </c>
      <c r="K18" s="5" t="s">
        <v>837</v>
      </c>
    </row>
    <row r="19" spans="1:11">
      <c r="A19" s="7">
        <v>1</v>
      </c>
      <c r="B19" s="10">
        <v>18</v>
      </c>
      <c r="C19" s="10">
        <v>18</v>
      </c>
      <c r="D19" s="4" t="s">
        <v>609</v>
      </c>
      <c r="E19" s="4" t="s">
        <v>47</v>
      </c>
      <c r="F19" s="4" t="s">
        <v>1011</v>
      </c>
      <c r="G19" s="4" t="s">
        <v>1012</v>
      </c>
      <c r="H19" s="18">
        <v>32532</v>
      </c>
      <c r="I19" s="32">
        <v>31.208219178082192</v>
      </c>
      <c r="J19" s="5">
        <v>4</v>
      </c>
      <c r="K19" s="5" t="s">
        <v>837</v>
      </c>
    </row>
    <row r="20" spans="1:11">
      <c r="A20" s="7">
        <v>1</v>
      </c>
      <c r="B20" s="10">
        <v>19</v>
      </c>
      <c r="C20" s="10">
        <v>19</v>
      </c>
      <c r="D20" s="4" t="s">
        <v>563</v>
      </c>
      <c r="E20" s="4" t="s">
        <v>164</v>
      </c>
      <c r="F20" s="4" t="s">
        <v>934</v>
      </c>
      <c r="G20" s="4" t="s">
        <v>930</v>
      </c>
      <c r="H20" s="18">
        <v>34846</v>
      </c>
      <c r="I20" s="32">
        <v>24.86849315068493</v>
      </c>
      <c r="J20" s="5">
        <v>5</v>
      </c>
      <c r="K20" s="5" t="s">
        <v>838</v>
      </c>
    </row>
    <row r="21" spans="1:11">
      <c r="A21" s="11">
        <v>1</v>
      </c>
      <c r="B21" s="12">
        <v>20</v>
      </c>
      <c r="C21" s="12">
        <v>20</v>
      </c>
      <c r="D21" s="13" t="s">
        <v>567</v>
      </c>
      <c r="E21" s="13" t="s">
        <v>213</v>
      </c>
      <c r="F21" s="13" t="s">
        <v>976</v>
      </c>
      <c r="G21" s="13" t="s">
        <v>546</v>
      </c>
      <c r="H21" s="19">
        <v>33228</v>
      </c>
      <c r="I21" s="33">
        <v>29.301369863013697</v>
      </c>
      <c r="J21" s="14">
        <v>1</v>
      </c>
      <c r="K21" s="14" t="s">
        <v>837</v>
      </c>
    </row>
    <row r="22" spans="1:11">
      <c r="A22" s="7">
        <v>2</v>
      </c>
      <c r="B22" s="10">
        <v>1</v>
      </c>
      <c r="C22" s="10">
        <v>21</v>
      </c>
      <c r="D22" s="4" t="s">
        <v>567</v>
      </c>
      <c r="E22" s="4" t="s">
        <v>480</v>
      </c>
      <c r="F22" s="4" t="s">
        <v>1272</v>
      </c>
      <c r="G22" s="4" t="s">
        <v>546</v>
      </c>
      <c r="H22" s="18">
        <v>33108</v>
      </c>
      <c r="I22" s="32">
        <v>29.63013698630137</v>
      </c>
      <c r="J22" s="5">
        <v>7</v>
      </c>
      <c r="K22" s="5" t="s">
        <v>46</v>
      </c>
    </row>
    <row r="23" spans="1:11">
      <c r="A23" s="7">
        <v>2</v>
      </c>
      <c r="B23" s="10">
        <v>2</v>
      </c>
      <c r="C23" s="10">
        <v>22</v>
      </c>
      <c r="D23" s="4" t="s">
        <v>563</v>
      </c>
      <c r="E23" s="4" t="s">
        <v>129</v>
      </c>
      <c r="F23" s="4" t="s">
        <v>820</v>
      </c>
      <c r="G23" s="4" t="s">
        <v>547</v>
      </c>
      <c r="H23" s="18">
        <v>32849</v>
      </c>
      <c r="I23" s="32">
        <v>30.339726027397262</v>
      </c>
      <c r="J23" s="5">
        <v>1</v>
      </c>
      <c r="K23" s="5" t="s">
        <v>837</v>
      </c>
    </row>
    <row r="24" spans="1:11">
      <c r="A24" s="7">
        <v>2</v>
      </c>
      <c r="B24" s="10">
        <v>3</v>
      </c>
      <c r="C24" s="10">
        <v>23</v>
      </c>
      <c r="D24" s="4" t="s">
        <v>609</v>
      </c>
      <c r="E24" s="4" t="s">
        <v>246</v>
      </c>
      <c r="F24" s="4" t="s">
        <v>982</v>
      </c>
      <c r="G24" s="4" t="s">
        <v>913</v>
      </c>
      <c r="H24" s="18">
        <v>34752</v>
      </c>
      <c r="I24" s="32">
        <v>25.126027397260273</v>
      </c>
      <c r="J24" s="5">
        <v>1</v>
      </c>
      <c r="K24" s="5" t="s">
        <v>837</v>
      </c>
    </row>
    <row r="25" spans="1:11">
      <c r="A25" s="7">
        <v>2</v>
      </c>
      <c r="B25" s="10">
        <v>4</v>
      </c>
      <c r="C25" s="10">
        <v>24</v>
      </c>
      <c r="D25" s="4" t="s">
        <v>1121</v>
      </c>
      <c r="E25" s="4" t="s">
        <v>13</v>
      </c>
      <c r="F25" s="4" t="s">
        <v>561</v>
      </c>
      <c r="G25" s="4" t="s">
        <v>287</v>
      </c>
      <c r="H25" s="18">
        <v>33023</v>
      </c>
      <c r="I25" s="32">
        <v>29.863013698630137</v>
      </c>
      <c r="J25" s="5">
        <v>1</v>
      </c>
      <c r="K25" s="5" t="s">
        <v>837</v>
      </c>
    </row>
    <row r="26" spans="1:11">
      <c r="A26" s="7">
        <v>2</v>
      </c>
      <c r="B26" s="10">
        <v>5</v>
      </c>
      <c r="C26" s="10">
        <v>25</v>
      </c>
      <c r="D26" s="4" t="s">
        <v>29</v>
      </c>
      <c r="E26" s="4" t="s">
        <v>45</v>
      </c>
      <c r="F26" s="4" t="s">
        <v>64</v>
      </c>
      <c r="G26" s="4" t="s">
        <v>546</v>
      </c>
      <c r="H26" s="18">
        <v>32093</v>
      </c>
      <c r="I26" s="32">
        <v>32.410958904109592</v>
      </c>
      <c r="J26" s="5">
        <v>1</v>
      </c>
      <c r="K26" s="5" t="s">
        <v>837</v>
      </c>
    </row>
    <row r="27" spans="1:11">
      <c r="A27" s="7">
        <v>2</v>
      </c>
      <c r="B27" s="10">
        <v>6</v>
      </c>
      <c r="C27" s="10">
        <v>26</v>
      </c>
      <c r="D27" s="4" t="s">
        <v>239</v>
      </c>
      <c r="E27" s="4" t="s">
        <v>45</v>
      </c>
      <c r="F27" s="4" t="s">
        <v>429</v>
      </c>
      <c r="G27" s="4" t="s">
        <v>430</v>
      </c>
      <c r="H27" s="18">
        <v>32721</v>
      </c>
      <c r="I27" s="32">
        <v>30.69041095890411</v>
      </c>
      <c r="J27" s="5">
        <v>1</v>
      </c>
      <c r="K27" s="5" t="s">
        <v>46</v>
      </c>
    </row>
    <row r="28" spans="1:11">
      <c r="A28" s="7">
        <v>2</v>
      </c>
      <c r="B28" s="10">
        <v>7</v>
      </c>
      <c r="C28" s="10">
        <v>27</v>
      </c>
      <c r="D28" s="4" t="s">
        <v>129</v>
      </c>
      <c r="E28" s="4" t="s">
        <v>16</v>
      </c>
      <c r="F28" s="4" t="s">
        <v>688</v>
      </c>
      <c r="G28" s="4" t="s">
        <v>138</v>
      </c>
      <c r="H28" s="18">
        <v>32453</v>
      </c>
      <c r="I28" s="32">
        <v>31.424657534246574</v>
      </c>
      <c r="J28" s="5">
        <v>1</v>
      </c>
      <c r="K28" s="5" t="s">
        <v>46</v>
      </c>
    </row>
    <row r="29" spans="1:11">
      <c r="A29" s="7">
        <v>2</v>
      </c>
      <c r="B29" s="10">
        <v>8</v>
      </c>
      <c r="C29" s="10">
        <v>28</v>
      </c>
      <c r="D29" s="4" t="s">
        <v>300</v>
      </c>
      <c r="E29" s="4" t="s">
        <v>213</v>
      </c>
      <c r="F29" s="4" t="s">
        <v>191</v>
      </c>
      <c r="G29" s="4" t="s">
        <v>597</v>
      </c>
      <c r="H29" s="18">
        <v>31510</v>
      </c>
      <c r="I29" s="32">
        <v>34.008219178082193</v>
      </c>
      <c r="J29" s="5">
        <v>3</v>
      </c>
      <c r="K29" s="5" t="s">
        <v>838</v>
      </c>
    </row>
    <row r="30" spans="1:11">
      <c r="A30" s="7">
        <v>2</v>
      </c>
      <c r="B30" s="10">
        <v>9</v>
      </c>
      <c r="C30" s="10">
        <v>29</v>
      </c>
      <c r="D30" s="4" t="s">
        <v>13</v>
      </c>
      <c r="E30" s="4" t="s">
        <v>686</v>
      </c>
      <c r="F30" s="4" t="s">
        <v>117</v>
      </c>
      <c r="G30" s="4" t="s">
        <v>155</v>
      </c>
      <c r="H30" s="18">
        <v>34108</v>
      </c>
      <c r="I30" s="32">
        <v>26.890410958904109</v>
      </c>
      <c r="J30" s="5">
        <v>5</v>
      </c>
      <c r="K30" s="5" t="s">
        <v>837</v>
      </c>
    </row>
    <row r="31" spans="1:11">
      <c r="A31" s="7">
        <v>2</v>
      </c>
      <c r="B31" s="10">
        <v>10</v>
      </c>
      <c r="C31" s="10">
        <v>30</v>
      </c>
      <c r="D31" s="4" t="s">
        <v>555</v>
      </c>
      <c r="E31" s="4" t="s">
        <v>300</v>
      </c>
      <c r="F31" s="4" t="s">
        <v>766</v>
      </c>
      <c r="G31" s="4" t="s">
        <v>549</v>
      </c>
      <c r="H31" s="18">
        <v>33603</v>
      </c>
      <c r="I31" s="32">
        <v>28.273972602739725</v>
      </c>
      <c r="J31" s="5">
        <v>1</v>
      </c>
      <c r="K31" s="5" t="s">
        <v>46</v>
      </c>
    </row>
    <row r="32" spans="1:11">
      <c r="A32" s="7">
        <v>2</v>
      </c>
      <c r="B32" s="10">
        <v>11</v>
      </c>
      <c r="C32" s="10">
        <v>31</v>
      </c>
      <c r="D32" s="4" t="s">
        <v>470</v>
      </c>
      <c r="E32" s="4" t="s">
        <v>15</v>
      </c>
      <c r="F32" s="4" t="s">
        <v>1205</v>
      </c>
      <c r="G32" s="4" t="s">
        <v>273</v>
      </c>
      <c r="H32" s="18">
        <v>33110</v>
      </c>
      <c r="I32" s="32">
        <v>29.624657534246577</v>
      </c>
      <c r="J32" s="5">
        <v>4</v>
      </c>
      <c r="K32" s="5" t="s">
        <v>46</v>
      </c>
    </row>
    <row r="33" spans="1:11">
      <c r="A33" s="7">
        <v>2</v>
      </c>
      <c r="B33" s="10">
        <v>12</v>
      </c>
      <c r="C33" s="10">
        <v>32</v>
      </c>
      <c r="D33" s="4" t="s">
        <v>15</v>
      </c>
      <c r="E33" s="4" t="s">
        <v>14</v>
      </c>
      <c r="F33" s="4" t="s">
        <v>191</v>
      </c>
      <c r="G33" s="4" t="s">
        <v>146</v>
      </c>
      <c r="H33" s="18">
        <v>33184</v>
      </c>
      <c r="I33" s="32">
        <v>29.421917808219177</v>
      </c>
      <c r="J33" s="5">
        <v>3</v>
      </c>
      <c r="K33" s="5" t="s">
        <v>838</v>
      </c>
    </row>
    <row r="34" spans="1:11">
      <c r="A34" s="7">
        <v>2</v>
      </c>
      <c r="B34" s="10">
        <v>13</v>
      </c>
      <c r="C34" s="10">
        <v>33</v>
      </c>
      <c r="D34" s="4" t="s">
        <v>246</v>
      </c>
      <c r="E34" s="4" t="s">
        <v>16</v>
      </c>
      <c r="F34" s="4" t="s">
        <v>83</v>
      </c>
      <c r="G34" s="4" t="s">
        <v>84</v>
      </c>
      <c r="H34" s="18">
        <v>32201</v>
      </c>
      <c r="I34" s="32">
        <v>32.115068493150687</v>
      </c>
      <c r="J34" s="5">
        <v>1</v>
      </c>
      <c r="K34" s="5" t="s">
        <v>46</v>
      </c>
    </row>
    <row r="35" spans="1:11">
      <c r="A35" s="7">
        <v>2</v>
      </c>
      <c r="B35" s="10">
        <v>14</v>
      </c>
      <c r="C35" s="10">
        <v>34</v>
      </c>
      <c r="D35" s="4" t="s">
        <v>276</v>
      </c>
      <c r="E35" s="4" t="s">
        <v>481</v>
      </c>
      <c r="F35" s="4" t="s">
        <v>359</v>
      </c>
      <c r="G35" s="4" t="s">
        <v>250</v>
      </c>
      <c r="H35" s="18">
        <v>33791</v>
      </c>
      <c r="I35" s="32">
        <v>27.758904109589039</v>
      </c>
      <c r="J35" s="5">
        <v>5</v>
      </c>
      <c r="K35" s="5" t="s">
        <v>837</v>
      </c>
    </row>
    <row r="36" spans="1:11">
      <c r="A36" s="7">
        <v>2</v>
      </c>
      <c r="B36" s="10">
        <v>15</v>
      </c>
      <c r="C36" s="10">
        <v>35</v>
      </c>
      <c r="D36" s="4" t="s">
        <v>14</v>
      </c>
      <c r="E36" s="4" t="s">
        <v>15</v>
      </c>
      <c r="F36" s="4" t="s">
        <v>57</v>
      </c>
      <c r="G36" s="4" t="s">
        <v>564</v>
      </c>
      <c r="H36" s="18">
        <v>31009</v>
      </c>
      <c r="I36" s="32">
        <v>35.38082191780822</v>
      </c>
      <c r="J36" s="5">
        <v>5</v>
      </c>
      <c r="K36" s="5" t="s">
        <v>837</v>
      </c>
    </row>
    <row r="37" spans="1:11">
      <c r="A37" s="7">
        <v>2</v>
      </c>
      <c r="B37" s="10">
        <v>16</v>
      </c>
      <c r="C37" s="10">
        <v>36</v>
      </c>
      <c r="D37" s="4" t="s">
        <v>18</v>
      </c>
      <c r="E37" s="4" t="s">
        <v>567</v>
      </c>
      <c r="F37" s="4" t="s">
        <v>1059</v>
      </c>
      <c r="G37" s="4" t="s">
        <v>144</v>
      </c>
      <c r="H37" s="18">
        <v>33253</v>
      </c>
      <c r="I37" s="32">
        <v>29.232876712328768</v>
      </c>
      <c r="J37" s="5">
        <v>2</v>
      </c>
      <c r="K37" s="5" t="s">
        <v>837</v>
      </c>
    </row>
    <row r="38" spans="1:11">
      <c r="A38" s="7">
        <v>2</v>
      </c>
      <c r="B38" s="10">
        <v>17</v>
      </c>
      <c r="C38" s="10">
        <v>37</v>
      </c>
      <c r="D38" s="4" t="s">
        <v>16</v>
      </c>
      <c r="E38" s="4" t="s">
        <v>213</v>
      </c>
      <c r="F38" s="4" t="s">
        <v>525</v>
      </c>
      <c r="G38" s="4" t="s">
        <v>638</v>
      </c>
      <c r="H38" s="18">
        <v>32500</v>
      </c>
      <c r="I38" s="32">
        <v>31.295890410958904</v>
      </c>
      <c r="J38" s="5">
        <v>2</v>
      </c>
      <c r="K38" s="5" t="s">
        <v>837</v>
      </c>
    </row>
    <row r="39" spans="1:11">
      <c r="A39" s="7">
        <v>2</v>
      </c>
      <c r="B39" s="10">
        <v>18</v>
      </c>
      <c r="C39" s="10">
        <v>38</v>
      </c>
      <c r="D39" s="4" t="s">
        <v>614</v>
      </c>
      <c r="E39" s="4" t="s">
        <v>480</v>
      </c>
      <c r="F39" s="4" t="s">
        <v>646</v>
      </c>
      <c r="G39" s="4" t="s">
        <v>581</v>
      </c>
      <c r="H39" s="18">
        <v>31070</v>
      </c>
      <c r="I39" s="32">
        <v>35.213698630136989</v>
      </c>
      <c r="J39" s="5">
        <v>1</v>
      </c>
      <c r="K39" s="5" t="s">
        <v>837</v>
      </c>
    </row>
    <row r="40" spans="1:11">
      <c r="A40" s="7">
        <v>2</v>
      </c>
      <c r="B40" s="10">
        <v>19</v>
      </c>
      <c r="C40" s="10">
        <v>39</v>
      </c>
      <c r="D40" s="4" t="s">
        <v>345</v>
      </c>
      <c r="E40" s="4" t="s">
        <v>614</v>
      </c>
      <c r="F40" s="4" t="s">
        <v>516</v>
      </c>
      <c r="G40" s="4" t="s">
        <v>596</v>
      </c>
      <c r="H40" s="18">
        <v>31912</v>
      </c>
      <c r="I40" s="32">
        <v>32.906849315068492</v>
      </c>
      <c r="J40" s="5">
        <v>7</v>
      </c>
      <c r="K40" s="5" t="s">
        <v>46</v>
      </c>
    </row>
    <row r="41" spans="1:11">
      <c r="A41" s="11">
        <v>2</v>
      </c>
      <c r="B41" s="12">
        <v>20</v>
      </c>
      <c r="C41" s="12">
        <v>40</v>
      </c>
      <c r="D41" s="13" t="s">
        <v>354</v>
      </c>
      <c r="E41" s="13" t="s">
        <v>16</v>
      </c>
      <c r="F41" s="13" t="s">
        <v>441</v>
      </c>
      <c r="G41" s="13" t="s">
        <v>570</v>
      </c>
      <c r="H41" s="19">
        <v>30552</v>
      </c>
      <c r="I41" s="33">
        <v>36.632876712328766</v>
      </c>
      <c r="J41" s="14">
        <v>8</v>
      </c>
      <c r="K41" s="14" t="s">
        <v>46</v>
      </c>
    </row>
    <row r="42" spans="1:11">
      <c r="A42" s="7">
        <v>3</v>
      </c>
      <c r="B42" s="10">
        <v>1</v>
      </c>
      <c r="C42" s="10">
        <v>41</v>
      </c>
      <c r="D42" s="4" t="s">
        <v>354</v>
      </c>
      <c r="E42" s="4" t="s">
        <v>276</v>
      </c>
      <c r="F42" s="4" t="s">
        <v>202</v>
      </c>
      <c r="G42" s="4" t="s">
        <v>203</v>
      </c>
      <c r="H42" s="18">
        <v>30145</v>
      </c>
      <c r="I42" s="32">
        <v>37.747945205479454</v>
      </c>
      <c r="J42" s="5">
        <v>2</v>
      </c>
      <c r="K42" s="5" t="s">
        <v>837</v>
      </c>
    </row>
    <row r="43" spans="1:11">
      <c r="A43" s="7">
        <v>3</v>
      </c>
      <c r="B43" s="10">
        <v>2</v>
      </c>
      <c r="C43" s="10">
        <v>42</v>
      </c>
      <c r="D43" s="4" t="s">
        <v>345</v>
      </c>
      <c r="E43" s="4" t="s">
        <v>354</v>
      </c>
      <c r="F43" s="4" t="s">
        <v>1163</v>
      </c>
      <c r="G43" s="4" t="s">
        <v>147</v>
      </c>
      <c r="H43" s="18">
        <v>34530</v>
      </c>
      <c r="I43" s="32">
        <v>25.734246575342464</v>
      </c>
      <c r="J43" s="5">
        <v>8</v>
      </c>
      <c r="K43" s="5" t="s">
        <v>837</v>
      </c>
    </row>
    <row r="44" spans="1:11">
      <c r="A44" s="7">
        <v>3</v>
      </c>
      <c r="B44" s="10">
        <v>3</v>
      </c>
      <c r="C44" s="10">
        <v>43</v>
      </c>
      <c r="D44" s="4" t="s">
        <v>614</v>
      </c>
      <c r="E44" s="4" t="s">
        <v>164</v>
      </c>
      <c r="F44" s="4" t="s">
        <v>340</v>
      </c>
      <c r="G44" s="4" t="s">
        <v>138</v>
      </c>
      <c r="H44" s="18">
        <v>33037</v>
      </c>
      <c r="I44" s="32">
        <v>29.824657534246576</v>
      </c>
      <c r="J44" s="5">
        <v>2</v>
      </c>
      <c r="K44" s="5" t="s">
        <v>837</v>
      </c>
    </row>
    <row r="45" spans="1:11">
      <c r="A45" s="7">
        <v>3</v>
      </c>
      <c r="B45" s="10">
        <v>4</v>
      </c>
      <c r="C45" s="10">
        <v>44</v>
      </c>
      <c r="D45" s="4" t="s">
        <v>16</v>
      </c>
      <c r="E45" s="4" t="s">
        <v>345</v>
      </c>
      <c r="F45" s="4" t="s">
        <v>698</v>
      </c>
      <c r="G45" s="4" t="s">
        <v>249</v>
      </c>
      <c r="H45" s="18">
        <v>33845</v>
      </c>
      <c r="I45" s="32">
        <v>27.610958904109587</v>
      </c>
      <c r="J45" s="5">
        <v>1</v>
      </c>
      <c r="K45" s="5" t="s">
        <v>837</v>
      </c>
    </row>
    <row r="46" spans="1:11">
      <c r="A46" s="7">
        <v>3</v>
      </c>
      <c r="B46" s="10">
        <v>5</v>
      </c>
      <c r="C46" s="10">
        <v>45</v>
      </c>
      <c r="D46" s="4" t="s">
        <v>18</v>
      </c>
      <c r="E46" s="4" t="s">
        <v>563</v>
      </c>
      <c r="F46" s="4" t="s">
        <v>1081</v>
      </c>
      <c r="G46" s="4" t="s">
        <v>544</v>
      </c>
      <c r="H46" s="18">
        <v>34010</v>
      </c>
      <c r="I46" s="32">
        <v>27.158904109589042</v>
      </c>
      <c r="J46" s="5">
        <v>1</v>
      </c>
      <c r="K46" s="5" t="s">
        <v>837</v>
      </c>
    </row>
    <row r="47" spans="1:11">
      <c r="A47" s="7">
        <v>3</v>
      </c>
      <c r="B47" s="10">
        <v>6</v>
      </c>
      <c r="C47" s="10">
        <v>46</v>
      </c>
      <c r="D47" s="4" t="s">
        <v>14</v>
      </c>
      <c r="E47" s="4" t="s">
        <v>345</v>
      </c>
      <c r="F47" s="4" t="s">
        <v>890</v>
      </c>
      <c r="G47" s="4" t="s">
        <v>596</v>
      </c>
      <c r="H47" s="18">
        <v>34029</v>
      </c>
      <c r="I47" s="32">
        <v>27.106849315068494</v>
      </c>
      <c r="J47" s="5">
        <v>9</v>
      </c>
      <c r="K47" s="5" t="s">
        <v>46</v>
      </c>
    </row>
    <row r="48" spans="1:11">
      <c r="A48" s="7">
        <v>3</v>
      </c>
      <c r="B48" s="10">
        <v>7</v>
      </c>
      <c r="C48" s="10">
        <v>47</v>
      </c>
      <c r="D48" s="4" t="s">
        <v>276</v>
      </c>
      <c r="E48" s="4" t="s">
        <v>276</v>
      </c>
      <c r="F48" s="4" t="s">
        <v>768</v>
      </c>
      <c r="G48" s="4" t="s">
        <v>166</v>
      </c>
      <c r="H48" s="18">
        <v>34183</v>
      </c>
      <c r="I48" s="32">
        <v>26.684931506849313</v>
      </c>
      <c r="J48" s="5">
        <v>6</v>
      </c>
      <c r="K48" s="5" t="s">
        <v>837</v>
      </c>
    </row>
    <row r="49" spans="1:11">
      <c r="A49" s="7">
        <v>3</v>
      </c>
      <c r="B49" s="10">
        <v>8</v>
      </c>
      <c r="C49" s="10">
        <v>48</v>
      </c>
      <c r="D49" s="4" t="s">
        <v>246</v>
      </c>
      <c r="E49" s="4" t="s">
        <v>563</v>
      </c>
      <c r="F49" s="4" t="s">
        <v>1137</v>
      </c>
      <c r="G49" s="4" t="s">
        <v>1126</v>
      </c>
      <c r="H49" s="18">
        <v>35279</v>
      </c>
      <c r="I49" s="32">
        <v>23.682191780821917</v>
      </c>
      <c r="J49" s="5">
        <v>4</v>
      </c>
      <c r="K49" s="5" t="s">
        <v>837</v>
      </c>
    </row>
    <row r="50" spans="1:11">
      <c r="A50" s="7">
        <v>3</v>
      </c>
      <c r="B50" s="10">
        <v>9</v>
      </c>
      <c r="C50" s="10">
        <v>49</v>
      </c>
      <c r="D50" s="4" t="s">
        <v>15</v>
      </c>
      <c r="E50" s="4" t="s">
        <v>29</v>
      </c>
      <c r="F50" s="4" t="s">
        <v>167</v>
      </c>
      <c r="G50" s="4" t="s">
        <v>447</v>
      </c>
      <c r="H50" s="18">
        <v>30509</v>
      </c>
      <c r="I50" s="32">
        <v>36.750684931506846</v>
      </c>
      <c r="J50" s="5">
        <v>3</v>
      </c>
      <c r="K50" s="5" t="s">
        <v>837</v>
      </c>
    </row>
    <row r="51" spans="1:11">
      <c r="A51" s="7">
        <v>3</v>
      </c>
      <c r="B51" s="10">
        <v>10</v>
      </c>
      <c r="C51" s="10">
        <v>50</v>
      </c>
      <c r="D51" s="4" t="s">
        <v>470</v>
      </c>
      <c r="E51" s="4" t="s">
        <v>609</v>
      </c>
      <c r="F51" s="4" t="s">
        <v>958</v>
      </c>
      <c r="G51" s="4" t="s">
        <v>136</v>
      </c>
      <c r="H51" s="18">
        <v>34521</v>
      </c>
      <c r="I51" s="32">
        <v>25.758904109589039</v>
      </c>
      <c r="J51" s="5">
        <v>7</v>
      </c>
      <c r="K51" s="5" t="s">
        <v>46</v>
      </c>
    </row>
    <row r="52" spans="1:11">
      <c r="A52" s="7">
        <v>3</v>
      </c>
      <c r="B52" s="10">
        <v>11</v>
      </c>
      <c r="C52" s="10">
        <v>51</v>
      </c>
      <c r="D52" s="4" t="s">
        <v>555</v>
      </c>
      <c r="E52" s="4" t="s">
        <v>17</v>
      </c>
      <c r="F52" s="4" t="s">
        <v>76</v>
      </c>
      <c r="G52" s="4" t="s">
        <v>565</v>
      </c>
      <c r="H52" s="18">
        <v>32878</v>
      </c>
      <c r="I52" s="32">
        <v>30.260273972602739</v>
      </c>
      <c r="J52" s="5">
        <v>6</v>
      </c>
      <c r="K52" s="5" t="s">
        <v>837</v>
      </c>
    </row>
    <row r="53" spans="1:11">
      <c r="A53" s="7">
        <v>3</v>
      </c>
      <c r="B53" s="10">
        <v>12</v>
      </c>
      <c r="C53" s="10">
        <v>52</v>
      </c>
      <c r="D53" s="4" t="s">
        <v>13</v>
      </c>
      <c r="E53" s="4" t="s">
        <v>45</v>
      </c>
      <c r="F53" s="4" t="s">
        <v>125</v>
      </c>
      <c r="G53" s="4" t="s">
        <v>617</v>
      </c>
      <c r="H53" s="18">
        <v>32003</v>
      </c>
      <c r="I53" s="32">
        <v>32.657534246575345</v>
      </c>
      <c r="J53" s="5">
        <v>7</v>
      </c>
      <c r="K53" s="5" t="s">
        <v>46</v>
      </c>
    </row>
    <row r="54" spans="1:11">
      <c r="A54" s="7">
        <v>3</v>
      </c>
      <c r="B54" s="10">
        <v>13</v>
      </c>
      <c r="C54" s="10">
        <v>53</v>
      </c>
      <c r="D54" s="4" t="s">
        <v>300</v>
      </c>
      <c r="E54" s="4" t="s">
        <v>213</v>
      </c>
      <c r="F54" s="4" t="s">
        <v>534</v>
      </c>
      <c r="G54" s="4" t="s">
        <v>565</v>
      </c>
      <c r="H54" s="18">
        <v>33864</v>
      </c>
      <c r="I54" s="32">
        <v>27.55890410958904</v>
      </c>
      <c r="J54" s="5">
        <v>5</v>
      </c>
      <c r="K54" s="5" t="s">
        <v>838</v>
      </c>
    </row>
    <row r="55" spans="1:11">
      <c r="A55" s="7">
        <v>3</v>
      </c>
      <c r="B55" s="10">
        <v>14</v>
      </c>
      <c r="C55" s="10">
        <v>54</v>
      </c>
      <c r="D55" s="4" t="s">
        <v>129</v>
      </c>
      <c r="E55" s="4" t="s">
        <v>188</v>
      </c>
      <c r="F55" s="4" t="s">
        <v>364</v>
      </c>
      <c r="G55" s="4" t="s">
        <v>220</v>
      </c>
      <c r="H55" s="18">
        <v>33667</v>
      </c>
      <c r="I55" s="32">
        <v>28.098630136986301</v>
      </c>
      <c r="J55" s="5">
        <v>9</v>
      </c>
      <c r="K55" s="5" t="s">
        <v>837</v>
      </c>
    </row>
    <row r="56" spans="1:11">
      <c r="A56" s="7">
        <v>3</v>
      </c>
      <c r="B56" s="10">
        <v>15</v>
      </c>
      <c r="C56" s="10">
        <v>55</v>
      </c>
      <c r="D56" s="4" t="s">
        <v>239</v>
      </c>
      <c r="E56" s="4" t="s">
        <v>47</v>
      </c>
      <c r="F56" s="4" t="s">
        <v>687</v>
      </c>
      <c r="G56" s="4" t="s">
        <v>163</v>
      </c>
      <c r="H56" s="18">
        <v>33472</v>
      </c>
      <c r="I56" s="32">
        <v>28.632876712328766</v>
      </c>
      <c r="J56" s="5">
        <v>5</v>
      </c>
      <c r="K56" s="5" t="s">
        <v>837</v>
      </c>
    </row>
    <row r="57" spans="1:11">
      <c r="A57" s="7">
        <v>3</v>
      </c>
      <c r="B57" s="10">
        <v>16</v>
      </c>
      <c r="C57" s="10">
        <v>56</v>
      </c>
      <c r="D57" s="4" t="s">
        <v>29</v>
      </c>
      <c r="E57" s="4" t="s">
        <v>555</v>
      </c>
      <c r="F57" s="4" t="s">
        <v>504</v>
      </c>
      <c r="G57" s="4" t="s">
        <v>118</v>
      </c>
      <c r="H57" s="18">
        <v>32549</v>
      </c>
      <c r="I57" s="32">
        <v>31.161643835616438</v>
      </c>
      <c r="J57" s="5">
        <v>2</v>
      </c>
      <c r="K57" s="5" t="s">
        <v>837</v>
      </c>
    </row>
    <row r="58" spans="1:11">
      <c r="A58" s="7">
        <v>3</v>
      </c>
      <c r="B58" s="10">
        <v>17</v>
      </c>
      <c r="C58" s="10">
        <v>57</v>
      </c>
      <c r="D58" s="4" t="s">
        <v>1121</v>
      </c>
      <c r="E58" s="4" t="s">
        <v>614</v>
      </c>
      <c r="F58" s="4" t="s">
        <v>1031</v>
      </c>
      <c r="G58" s="4" t="s">
        <v>1136</v>
      </c>
      <c r="H58" s="18">
        <v>30842</v>
      </c>
      <c r="I58" s="32">
        <v>35.838356164383562</v>
      </c>
      <c r="J58" s="5">
        <v>3</v>
      </c>
      <c r="K58" s="5" t="s">
        <v>837</v>
      </c>
    </row>
    <row r="59" spans="1:11">
      <c r="A59" s="7">
        <v>3</v>
      </c>
      <c r="B59" s="10">
        <v>18</v>
      </c>
      <c r="C59" s="10">
        <v>58</v>
      </c>
      <c r="D59" s="4" t="s">
        <v>609</v>
      </c>
      <c r="E59" s="4" t="s">
        <v>246</v>
      </c>
      <c r="F59" s="4" t="s">
        <v>654</v>
      </c>
      <c r="G59" s="4" t="s">
        <v>237</v>
      </c>
      <c r="H59" s="18">
        <v>33547</v>
      </c>
      <c r="I59" s="32">
        <v>28.427397260273974</v>
      </c>
      <c r="J59" s="5">
        <v>1</v>
      </c>
      <c r="K59" s="5" t="s">
        <v>837</v>
      </c>
    </row>
    <row r="60" spans="1:11">
      <c r="A60" s="7">
        <v>3</v>
      </c>
      <c r="B60" s="10">
        <v>19</v>
      </c>
      <c r="C60" s="10">
        <v>59</v>
      </c>
      <c r="D60" s="4" t="s">
        <v>563</v>
      </c>
      <c r="E60" s="4" t="s">
        <v>13</v>
      </c>
      <c r="F60" s="4" t="s">
        <v>1080</v>
      </c>
      <c r="G60" s="4" t="s">
        <v>524</v>
      </c>
      <c r="H60" s="18">
        <v>34453</v>
      </c>
      <c r="I60" s="32">
        <v>25.945205479452056</v>
      </c>
      <c r="J60" s="5">
        <v>8</v>
      </c>
      <c r="K60" s="5" t="s">
        <v>837</v>
      </c>
    </row>
    <row r="61" spans="1:11">
      <c r="A61" s="11">
        <v>3</v>
      </c>
      <c r="B61" s="12">
        <v>20</v>
      </c>
      <c r="C61" s="12">
        <v>60</v>
      </c>
      <c r="D61" s="13" t="s">
        <v>567</v>
      </c>
      <c r="E61" s="13" t="s">
        <v>567</v>
      </c>
      <c r="F61" s="13" t="s">
        <v>1244</v>
      </c>
      <c r="G61" s="13" t="s">
        <v>589</v>
      </c>
      <c r="H61" s="19">
        <v>35529</v>
      </c>
      <c r="I61" s="33">
        <v>22.997260273972604</v>
      </c>
      <c r="J61" s="14">
        <v>4</v>
      </c>
      <c r="K61" s="14" t="s">
        <v>46</v>
      </c>
    </row>
    <row r="62" spans="1:11">
      <c r="A62" s="7">
        <v>4</v>
      </c>
      <c r="B62" s="10">
        <v>1</v>
      </c>
      <c r="C62" s="10">
        <v>61</v>
      </c>
      <c r="D62" s="4" t="s">
        <v>567</v>
      </c>
      <c r="E62" s="4" t="s">
        <v>567</v>
      </c>
      <c r="F62" s="4" t="s">
        <v>733</v>
      </c>
      <c r="G62" s="4" t="s">
        <v>755</v>
      </c>
      <c r="H62" s="18">
        <v>34321</v>
      </c>
      <c r="I62" s="32">
        <v>26.306849315068494</v>
      </c>
      <c r="J62" s="5">
        <v>8</v>
      </c>
      <c r="K62" s="5" t="s">
        <v>837</v>
      </c>
    </row>
    <row r="63" spans="1:11">
      <c r="A63" s="7">
        <v>4</v>
      </c>
      <c r="B63" s="10">
        <v>2</v>
      </c>
      <c r="C63" s="10">
        <v>62</v>
      </c>
      <c r="D63" s="4" t="s">
        <v>563</v>
      </c>
      <c r="E63" s="4" t="s">
        <v>470</v>
      </c>
      <c r="F63" s="4" t="s">
        <v>853</v>
      </c>
      <c r="G63" s="4" t="s">
        <v>854</v>
      </c>
      <c r="H63" s="18">
        <v>33136</v>
      </c>
      <c r="I63" s="32">
        <v>29.553424657534247</v>
      </c>
      <c r="J63" s="5">
        <v>1</v>
      </c>
      <c r="K63" s="5" t="s">
        <v>837</v>
      </c>
    </row>
    <row r="64" spans="1:11">
      <c r="A64" s="7">
        <v>4</v>
      </c>
      <c r="B64" s="10">
        <v>3</v>
      </c>
      <c r="C64" s="10">
        <v>63</v>
      </c>
      <c r="D64" s="4" t="s">
        <v>609</v>
      </c>
      <c r="E64" s="4" t="s">
        <v>354</v>
      </c>
      <c r="F64" s="4" t="s">
        <v>925</v>
      </c>
      <c r="G64" s="4" t="s">
        <v>168</v>
      </c>
      <c r="H64" s="18">
        <v>32554</v>
      </c>
      <c r="I64" s="32">
        <v>31.147945205479452</v>
      </c>
      <c r="J64" s="5">
        <v>8</v>
      </c>
      <c r="K64" s="5" t="s">
        <v>837</v>
      </c>
    </row>
    <row r="65" spans="1:11">
      <c r="A65" s="7">
        <v>4</v>
      </c>
      <c r="B65" s="10">
        <v>4</v>
      </c>
      <c r="C65" s="10">
        <v>64</v>
      </c>
      <c r="D65" s="4" t="s">
        <v>1121</v>
      </c>
      <c r="E65" s="4" t="s">
        <v>481</v>
      </c>
      <c r="F65" s="4" t="s">
        <v>869</v>
      </c>
      <c r="G65" s="4" t="s">
        <v>324</v>
      </c>
      <c r="H65" s="18">
        <v>32210</v>
      </c>
      <c r="I65" s="32">
        <v>32.090410958904108</v>
      </c>
      <c r="J65" s="5">
        <v>7</v>
      </c>
      <c r="K65" s="5" t="s">
        <v>837</v>
      </c>
    </row>
    <row r="66" spans="1:11">
      <c r="A66" s="7">
        <v>4</v>
      </c>
      <c r="B66" s="10">
        <v>5</v>
      </c>
      <c r="C66" s="10">
        <v>65</v>
      </c>
      <c r="D66" s="4" t="s">
        <v>29</v>
      </c>
      <c r="E66" s="4" t="s">
        <v>563</v>
      </c>
      <c r="F66" s="4" t="s">
        <v>603</v>
      </c>
      <c r="G66" s="4" t="s">
        <v>604</v>
      </c>
      <c r="H66" s="18">
        <v>31515</v>
      </c>
      <c r="I66" s="32">
        <v>33.994520547945207</v>
      </c>
      <c r="J66" s="5">
        <v>8</v>
      </c>
      <c r="K66" s="5" t="s">
        <v>837</v>
      </c>
    </row>
    <row r="67" spans="1:11">
      <c r="A67" s="7">
        <v>4</v>
      </c>
      <c r="B67" s="10">
        <v>6</v>
      </c>
      <c r="C67" s="10">
        <v>66</v>
      </c>
      <c r="D67" s="4" t="s">
        <v>239</v>
      </c>
      <c r="E67" s="4" t="s">
        <v>563</v>
      </c>
      <c r="F67" s="4" t="s">
        <v>783</v>
      </c>
      <c r="G67" s="4" t="s">
        <v>533</v>
      </c>
      <c r="H67" s="18">
        <v>34431</v>
      </c>
      <c r="I67" s="32">
        <v>26.005479452054793</v>
      </c>
      <c r="J67" s="5">
        <v>1</v>
      </c>
      <c r="K67" s="5" t="s">
        <v>46</v>
      </c>
    </row>
    <row r="68" spans="1:11">
      <c r="A68" s="7">
        <v>4</v>
      </c>
      <c r="B68" s="10">
        <v>7</v>
      </c>
      <c r="C68" s="10">
        <v>67</v>
      </c>
      <c r="D68" s="4" t="s">
        <v>129</v>
      </c>
      <c r="E68" s="4" t="s">
        <v>567</v>
      </c>
      <c r="F68" s="4" t="s">
        <v>200</v>
      </c>
      <c r="G68" s="4" t="s">
        <v>288</v>
      </c>
      <c r="H68" s="18">
        <v>33224</v>
      </c>
      <c r="I68" s="32">
        <v>29.312328767123287</v>
      </c>
      <c r="J68" s="5">
        <v>1</v>
      </c>
      <c r="K68" s="5" t="s">
        <v>46</v>
      </c>
    </row>
    <row r="69" spans="1:11">
      <c r="A69" s="7">
        <v>4</v>
      </c>
      <c r="B69" s="10">
        <v>8</v>
      </c>
      <c r="C69" s="10">
        <v>68</v>
      </c>
      <c r="D69" s="4" t="s">
        <v>300</v>
      </c>
      <c r="E69" s="4" t="s">
        <v>164</v>
      </c>
      <c r="F69" s="4" t="s">
        <v>205</v>
      </c>
      <c r="G69" s="4" t="s">
        <v>565</v>
      </c>
      <c r="H69" s="18">
        <v>31806</v>
      </c>
      <c r="I69" s="32">
        <v>33.197260273972603</v>
      </c>
      <c r="J69" s="5">
        <v>3</v>
      </c>
      <c r="K69" s="5" t="s">
        <v>837</v>
      </c>
    </row>
    <row r="70" spans="1:11">
      <c r="A70" s="7">
        <v>4</v>
      </c>
      <c r="B70" s="10">
        <v>9</v>
      </c>
      <c r="C70" s="10">
        <v>69</v>
      </c>
      <c r="D70" s="4" t="s">
        <v>13</v>
      </c>
      <c r="E70" s="4" t="s">
        <v>16</v>
      </c>
      <c r="F70" s="4" t="s">
        <v>1104</v>
      </c>
      <c r="G70" s="4" t="s">
        <v>546</v>
      </c>
      <c r="H70" s="18">
        <v>33210</v>
      </c>
      <c r="I70" s="32">
        <v>29.350684931506848</v>
      </c>
      <c r="J70" s="5">
        <v>7</v>
      </c>
      <c r="K70" s="5" t="s">
        <v>46</v>
      </c>
    </row>
    <row r="71" spans="1:11">
      <c r="A71" s="7">
        <v>4</v>
      </c>
      <c r="B71" s="10">
        <v>10</v>
      </c>
      <c r="C71" s="10">
        <v>70</v>
      </c>
      <c r="D71" s="4" t="s">
        <v>555</v>
      </c>
      <c r="E71" s="4" t="s">
        <v>438</v>
      </c>
      <c r="F71" s="4" t="s">
        <v>465</v>
      </c>
      <c r="G71" s="4" t="s">
        <v>613</v>
      </c>
      <c r="H71" s="18">
        <v>33586</v>
      </c>
      <c r="I71" s="32">
        <v>28.32054794520548</v>
      </c>
      <c r="J71" s="5">
        <v>4</v>
      </c>
      <c r="K71" s="5" t="s">
        <v>46</v>
      </c>
    </row>
    <row r="72" spans="1:11">
      <c r="A72" s="7">
        <v>4</v>
      </c>
      <c r="B72" s="10">
        <v>11</v>
      </c>
      <c r="C72" s="10">
        <v>71</v>
      </c>
      <c r="D72" s="4" t="s">
        <v>470</v>
      </c>
      <c r="E72" s="4" t="s">
        <v>300</v>
      </c>
      <c r="F72" s="4" t="s">
        <v>117</v>
      </c>
      <c r="G72" s="4" t="s">
        <v>220</v>
      </c>
      <c r="H72" s="18">
        <v>33059</v>
      </c>
      <c r="I72" s="32">
        <v>29.764383561643836</v>
      </c>
      <c r="J72" s="5">
        <v>1</v>
      </c>
      <c r="K72" s="5" t="s">
        <v>837</v>
      </c>
    </row>
    <row r="73" spans="1:11">
      <c r="A73" s="7">
        <v>4</v>
      </c>
      <c r="B73" s="10">
        <v>12</v>
      </c>
      <c r="C73" s="10">
        <v>72</v>
      </c>
      <c r="D73" s="4" t="s">
        <v>15</v>
      </c>
      <c r="E73" s="4" t="s">
        <v>686</v>
      </c>
      <c r="F73" s="4" t="s">
        <v>852</v>
      </c>
      <c r="G73" s="4" t="s">
        <v>151</v>
      </c>
      <c r="H73" s="18">
        <v>32563</v>
      </c>
      <c r="I73" s="32">
        <v>31.123287671232877</v>
      </c>
      <c r="J73" s="5">
        <v>6</v>
      </c>
      <c r="K73" s="5" t="s">
        <v>837</v>
      </c>
    </row>
    <row r="74" spans="1:11">
      <c r="A74" s="7">
        <v>4</v>
      </c>
      <c r="B74" s="10">
        <v>13</v>
      </c>
      <c r="C74" s="10">
        <v>73</v>
      </c>
      <c r="D74" s="4" t="s">
        <v>246</v>
      </c>
      <c r="E74" s="4" t="s">
        <v>188</v>
      </c>
      <c r="F74" s="4" t="s">
        <v>620</v>
      </c>
      <c r="G74" s="4" t="s">
        <v>551</v>
      </c>
      <c r="H74" s="18">
        <v>33255</v>
      </c>
      <c r="I74" s="32">
        <v>29.227397260273971</v>
      </c>
      <c r="J74" s="5">
        <v>1</v>
      </c>
      <c r="K74" s="5" t="s">
        <v>837</v>
      </c>
    </row>
    <row r="75" spans="1:11">
      <c r="A75" s="7">
        <v>4</v>
      </c>
      <c r="B75" s="10">
        <v>14</v>
      </c>
      <c r="C75" s="10">
        <v>74</v>
      </c>
      <c r="D75" s="4" t="s">
        <v>276</v>
      </c>
      <c r="E75" s="4" t="s">
        <v>481</v>
      </c>
      <c r="F75" s="4" t="s">
        <v>3</v>
      </c>
      <c r="G75" s="4" t="s">
        <v>122</v>
      </c>
      <c r="H75" s="18">
        <v>33365</v>
      </c>
      <c r="I75" s="32">
        <v>28.926027397260274</v>
      </c>
      <c r="J75" s="5">
        <v>1</v>
      </c>
      <c r="K75" s="5" t="s">
        <v>837</v>
      </c>
    </row>
    <row r="76" spans="1:11">
      <c r="A76" s="7">
        <v>4</v>
      </c>
      <c r="B76" s="10">
        <v>15</v>
      </c>
      <c r="C76" s="10">
        <v>75</v>
      </c>
      <c r="D76" s="4" t="s">
        <v>14</v>
      </c>
      <c r="E76" s="4" t="s">
        <v>16</v>
      </c>
      <c r="F76" s="4" t="s">
        <v>1103</v>
      </c>
      <c r="G76" s="4" t="s">
        <v>106</v>
      </c>
      <c r="H76" s="18">
        <v>33282</v>
      </c>
      <c r="I76" s="32">
        <v>29.153424657534245</v>
      </c>
      <c r="J76" s="5">
        <v>3</v>
      </c>
      <c r="K76" s="5" t="s">
        <v>837</v>
      </c>
    </row>
    <row r="77" spans="1:11">
      <c r="A77" s="7">
        <v>4</v>
      </c>
      <c r="B77" s="10">
        <v>16</v>
      </c>
      <c r="C77" s="10">
        <v>76</v>
      </c>
      <c r="D77" s="4" t="s">
        <v>18</v>
      </c>
      <c r="E77" s="4" t="s">
        <v>614</v>
      </c>
      <c r="F77" s="4" t="s">
        <v>708</v>
      </c>
      <c r="G77" s="4" t="s">
        <v>638</v>
      </c>
      <c r="H77" s="18">
        <v>34737</v>
      </c>
      <c r="I77" s="32">
        <v>25.167123287671235</v>
      </c>
      <c r="J77" s="5">
        <v>1</v>
      </c>
      <c r="K77" s="5" t="s">
        <v>837</v>
      </c>
    </row>
    <row r="78" spans="1:11">
      <c r="A78" s="7">
        <v>4</v>
      </c>
      <c r="B78" s="10">
        <v>17</v>
      </c>
      <c r="C78" s="10">
        <v>77</v>
      </c>
      <c r="D78" s="4" t="s">
        <v>16</v>
      </c>
      <c r="E78" s="4" t="s">
        <v>188</v>
      </c>
      <c r="F78" s="4" t="s">
        <v>153</v>
      </c>
      <c r="G78" s="4" t="s">
        <v>154</v>
      </c>
      <c r="H78" s="18">
        <v>32826</v>
      </c>
      <c r="I78" s="32">
        <v>30.402739726027399</v>
      </c>
      <c r="J78" s="5">
        <v>6</v>
      </c>
      <c r="K78" s="5" t="s">
        <v>838</v>
      </c>
    </row>
    <row r="79" spans="1:11">
      <c r="A79" s="7">
        <v>4</v>
      </c>
      <c r="B79" s="10">
        <v>18</v>
      </c>
      <c r="C79" s="10">
        <v>78</v>
      </c>
      <c r="D79" s="4" t="s">
        <v>614</v>
      </c>
      <c r="E79" s="4" t="s">
        <v>563</v>
      </c>
      <c r="F79" s="4" t="s">
        <v>123</v>
      </c>
      <c r="G79" s="4" t="s">
        <v>549</v>
      </c>
      <c r="H79" s="18">
        <v>30637</v>
      </c>
      <c r="I79" s="32">
        <v>36.4</v>
      </c>
      <c r="J79" s="5">
        <v>7</v>
      </c>
      <c r="K79" s="5" t="s">
        <v>837</v>
      </c>
    </row>
    <row r="80" spans="1:11">
      <c r="A80" s="7">
        <v>4</v>
      </c>
      <c r="B80" s="10">
        <v>19</v>
      </c>
      <c r="C80" s="10">
        <v>79</v>
      </c>
      <c r="D80" s="4" t="s">
        <v>345</v>
      </c>
      <c r="E80" s="4" t="s">
        <v>345</v>
      </c>
      <c r="F80" s="4" t="s">
        <v>142</v>
      </c>
      <c r="G80" s="4" t="s">
        <v>143</v>
      </c>
      <c r="H80" s="18">
        <v>31999</v>
      </c>
      <c r="I80" s="32">
        <v>32.668493150684931</v>
      </c>
      <c r="J80" s="5">
        <v>2</v>
      </c>
      <c r="K80" s="5" t="s">
        <v>837</v>
      </c>
    </row>
    <row r="81" spans="1:11">
      <c r="A81" s="11">
        <v>4</v>
      </c>
      <c r="B81" s="12">
        <v>20</v>
      </c>
      <c r="C81" s="12">
        <v>80</v>
      </c>
      <c r="D81" s="13" t="s">
        <v>354</v>
      </c>
      <c r="E81" s="13" t="s">
        <v>213</v>
      </c>
      <c r="F81" s="13" t="s">
        <v>799</v>
      </c>
      <c r="G81" s="13" t="s">
        <v>171</v>
      </c>
      <c r="H81" s="19">
        <v>34684</v>
      </c>
      <c r="I81" s="33">
        <v>25.312328767123287</v>
      </c>
      <c r="J81" s="14">
        <v>8</v>
      </c>
      <c r="K81" s="14" t="s">
        <v>837</v>
      </c>
    </row>
    <row r="82" spans="1:11">
      <c r="A82" s="7">
        <v>5</v>
      </c>
      <c r="B82" s="10">
        <v>1</v>
      </c>
      <c r="C82" s="10">
        <v>81</v>
      </c>
      <c r="D82" s="4" t="s">
        <v>354</v>
      </c>
      <c r="E82" s="4" t="s">
        <v>481</v>
      </c>
      <c r="F82" s="4" t="s">
        <v>50</v>
      </c>
      <c r="G82" s="4" t="s">
        <v>572</v>
      </c>
      <c r="H82" s="18">
        <v>32805</v>
      </c>
      <c r="I82" s="32">
        <v>30.460273972602739</v>
      </c>
      <c r="J82" s="5">
        <v>3</v>
      </c>
      <c r="K82" s="5" t="s">
        <v>46</v>
      </c>
    </row>
    <row r="83" spans="1:11">
      <c r="A83" s="7">
        <v>5</v>
      </c>
      <c r="B83" s="10">
        <v>2</v>
      </c>
      <c r="C83" s="10">
        <v>82</v>
      </c>
      <c r="D83" s="4" t="s">
        <v>345</v>
      </c>
      <c r="E83" s="4" t="s">
        <v>16</v>
      </c>
      <c r="F83" s="4" t="s">
        <v>809</v>
      </c>
      <c r="G83" s="4" t="s">
        <v>839</v>
      </c>
      <c r="H83" s="18">
        <v>32448</v>
      </c>
      <c r="I83" s="32">
        <v>31.438356164383563</v>
      </c>
      <c r="J83" s="5">
        <v>1</v>
      </c>
      <c r="K83" s="5" t="s">
        <v>837</v>
      </c>
    </row>
    <row r="84" spans="1:11">
      <c r="A84" s="7">
        <v>5</v>
      </c>
      <c r="B84" s="10">
        <v>3</v>
      </c>
      <c r="C84" s="10">
        <v>83</v>
      </c>
      <c r="D84" s="4" t="s">
        <v>614</v>
      </c>
      <c r="E84" s="4" t="s">
        <v>555</v>
      </c>
      <c r="F84" s="4" t="s">
        <v>601</v>
      </c>
      <c r="G84" s="4" t="s">
        <v>108</v>
      </c>
      <c r="H84" s="18">
        <v>32699</v>
      </c>
      <c r="I84" s="32">
        <v>30.75068493150685</v>
      </c>
      <c r="J84" s="5">
        <v>1</v>
      </c>
      <c r="K84" s="5" t="s">
        <v>46</v>
      </c>
    </row>
    <row r="85" spans="1:11">
      <c r="A85" s="7">
        <v>5</v>
      </c>
      <c r="B85" s="10">
        <v>4</v>
      </c>
      <c r="C85" s="10">
        <v>84</v>
      </c>
      <c r="D85" s="4" t="s">
        <v>16</v>
      </c>
      <c r="E85" s="4" t="s">
        <v>15</v>
      </c>
      <c r="F85" s="4" t="s">
        <v>488</v>
      </c>
      <c r="G85" s="4" t="s">
        <v>489</v>
      </c>
      <c r="H85" s="18">
        <v>33715</v>
      </c>
      <c r="I85" s="32">
        <v>27.967123287671232</v>
      </c>
      <c r="J85" s="5">
        <v>7</v>
      </c>
      <c r="K85" s="5" t="s">
        <v>46</v>
      </c>
    </row>
    <row r="86" spans="1:11">
      <c r="A86" s="7">
        <v>5</v>
      </c>
      <c r="B86" s="10">
        <v>5</v>
      </c>
      <c r="C86" s="10">
        <v>85</v>
      </c>
      <c r="D86" s="4" t="s">
        <v>18</v>
      </c>
      <c r="E86" s="4" t="s">
        <v>276</v>
      </c>
      <c r="F86" s="4" t="s">
        <v>1277</v>
      </c>
      <c r="G86" s="4" t="s">
        <v>324</v>
      </c>
      <c r="H86" s="18">
        <v>34828</v>
      </c>
      <c r="I86" s="32">
        <v>24.917808219178081</v>
      </c>
      <c r="J86" s="5">
        <v>5</v>
      </c>
      <c r="K86" s="5" t="s">
        <v>838</v>
      </c>
    </row>
    <row r="87" spans="1:11">
      <c r="A87" s="7">
        <v>5</v>
      </c>
      <c r="B87" s="10">
        <v>6</v>
      </c>
      <c r="C87" s="10">
        <v>86</v>
      </c>
      <c r="D87" s="4" t="s">
        <v>14</v>
      </c>
      <c r="E87" s="4" t="s">
        <v>614</v>
      </c>
      <c r="F87" s="4" t="s">
        <v>382</v>
      </c>
      <c r="G87" s="4" t="s">
        <v>597</v>
      </c>
      <c r="H87" s="18">
        <v>34599</v>
      </c>
      <c r="I87" s="32">
        <v>25.545205479452054</v>
      </c>
      <c r="J87" s="5">
        <v>6</v>
      </c>
      <c r="K87" s="5" t="s">
        <v>837</v>
      </c>
    </row>
    <row r="88" spans="1:11">
      <c r="A88" s="7">
        <v>5</v>
      </c>
      <c r="B88" s="10">
        <v>7</v>
      </c>
      <c r="C88" s="10">
        <v>87</v>
      </c>
      <c r="D88" s="4" t="s">
        <v>276</v>
      </c>
      <c r="E88" s="4" t="s">
        <v>276</v>
      </c>
      <c r="F88" s="4" t="s">
        <v>1067</v>
      </c>
      <c r="G88" s="4" t="s">
        <v>909</v>
      </c>
      <c r="H88" s="18">
        <v>33464</v>
      </c>
      <c r="I88" s="32">
        <v>28.654794520547945</v>
      </c>
      <c r="J88" s="5">
        <v>1</v>
      </c>
      <c r="K88" s="5" t="s">
        <v>837</v>
      </c>
    </row>
    <row r="89" spans="1:11">
      <c r="A89" s="7">
        <v>5</v>
      </c>
      <c r="B89" s="10">
        <v>8</v>
      </c>
      <c r="C89" s="10">
        <v>88</v>
      </c>
      <c r="D89" s="4" t="s">
        <v>246</v>
      </c>
      <c r="E89" s="4" t="s">
        <v>480</v>
      </c>
      <c r="F89" s="4" t="s">
        <v>43</v>
      </c>
      <c r="G89" s="4" t="s">
        <v>544</v>
      </c>
      <c r="H89" s="18">
        <v>32253</v>
      </c>
      <c r="I89" s="32">
        <v>31.972602739726028</v>
      </c>
      <c r="J89" s="5">
        <v>3</v>
      </c>
      <c r="K89" s="5" t="s">
        <v>46</v>
      </c>
    </row>
    <row r="90" spans="1:11">
      <c r="A90" s="7">
        <v>5</v>
      </c>
      <c r="B90" s="10">
        <v>9</v>
      </c>
      <c r="C90" s="10">
        <v>89</v>
      </c>
      <c r="D90" s="4" t="s">
        <v>15</v>
      </c>
      <c r="E90" s="4" t="s">
        <v>29</v>
      </c>
      <c r="F90" s="4" t="s">
        <v>149</v>
      </c>
      <c r="G90" s="4" t="s">
        <v>108</v>
      </c>
      <c r="H90" s="18">
        <v>30922</v>
      </c>
      <c r="I90" s="32">
        <v>35.61917808219178</v>
      </c>
      <c r="J90" s="5">
        <v>1</v>
      </c>
      <c r="K90" s="5" t="s">
        <v>837</v>
      </c>
    </row>
    <row r="91" spans="1:11">
      <c r="A91" s="7">
        <v>5</v>
      </c>
      <c r="B91" s="10">
        <v>10</v>
      </c>
      <c r="C91" s="10">
        <v>90</v>
      </c>
      <c r="D91" s="4" t="s">
        <v>470</v>
      </c>
      <c r="E91" s="4" t="s">
        <v>555</v>
      </c>
      <c r="F91" s="4" t="s">
        <v>738</v>
      </c>
      <c r="G91" s="4" t="s">
        <v>273</v>
      </c>
      <c r="H91" s="18">
        <v>34352</v>
      </c>
      <c r="I91" s="32">
        <v>26.221917808219178</v>
      </c>
      <c r="J91" s="5">
        <v>1</v>
      </c>
      <c r="K91" s="5" t="s">
        <v>46</v>
      </c>
    </row>
    <row r="92" spans="1:11">
      <c r="A92" s="7">
        <v>5</v>
      </c>
      <c r="B92" s="10">
        <v>11</v>
      </c>
      <c r="C92" s="10">
        <v>91</v>
      </c>
      <c r="D92" s="4" t="s">
        <v>555</v>
      </c>
      <c r="E92" s="4" t="s">
        <v>129</v>
      </c>
      <c r="F92" s="4" t="s">
        <v>605</v>
      </c>
      <c r="G92" s="4" t="s">
        <v>523</v>
      </c>
      <c r="H92" s="18">
        <v>32729</v>
      </c>
      <c r="I92" s="32">
        <v>30.668493150684931</v>
      </c>
      <c r="J92" s="5">
        <v>9</v>
      </c>
      <c r="K92" s="5" t="s">
        <v>46</v>
      </c>
    </row>
    <row r="93" spans="1:11">
      <c r="A93" s="7">
        <v>5</v>
      </c>
      <c r="B93" s="10">
        <v>12</v>
      </c>
      <c r="C93" s="10">
        <v>92</v>
      </c>
      <c r="D93" s="4" t="s">
        <v>13</v>
      </c>
      <c r="E93" s="4" t="s">
        <v>567</v>
      </c>
      <c r="F93" s="4" t="s">
        <v>943</v>
      </c>
      <c r="G93" s="4" t="s">
        <v>571</v>
      </c>
      <c r="H93" s="18">
        <v>33234</v>
      </c>
      <c r="I93" s="32">
        <v>29.284931506849315</v>
      </c>
      <c r="J93" s="5">
        <v>1</v>
      </c>
      <c r="K93" s="5" t="s">
        <v>837</v>
      </c>
    </row>
    <row r="94" spans="1:11">
      <c r="A94" s="7">
        <v>5</v>
      </c>
      <c r="B94" s="10">
        <v>13</v>
      </c>
      <c r="C94" s="10">
        <v>93</v>
      </c>
      <c r="D94" s="4" t="s">
        <v>300</v>
      </c>
      <c r="E94" s="4" t="s">
        <v>609</v>
      </c>
      <c r="F94" s="4" t="s">
        <v>301</v>
      </c>
      <c r="G94" s="4" t="s">
        <v>661</v>
      </c>
      <c r="H94" s="18">
        <v>32982</v>
      </c>
      <c r="I94" s="32">
        <v>29.975342465753425</v>
      </c>
      <c r="J94" s="5">
        <v>8</v>
      </c>
      <c r="K94" s="5" t="s">
        <v>46</v>
      </c>
    </row>
    <row r="95" spans="1:11">
      <c r="A95" s="7">
        <v>5</v>
      </c>
      <c r="B95" s="10">
        <v>14</v>
      </c>
      <c r="C95" s="10">
        <v>94</v>
      </c>
      <c r="D95" s="4" t="s">
        <v>129</v>
      </c>
      <c r="E95" s="4" t="s">
        <v>29</v>
      </c>
      <c r="F95" s="4" t="s">
        <v>187</v>
      </c>
      <c r="G95" s="4" t="s">
        <v>463</v>
      </c>
      <c r="H95" s="18">
        <v>30593</v>
      </c>
      <c r="I95" s="32">
        <v>36.520547945205479</v>
      </c>
      <c r="J95" s="5">
        <v>2</v>
      </c>
      <c r="K95" s="5" t="s">
        <v>837</v>
      </c>
    </row>
    <row r="96" spans="1:11">
      <c r="A96" s="7">
        <v>5</v>
      </c>
      <c r="B96" s="10">
        <v>15</v>
      </c>
      <c r="C96" s="10">
        <v>95</v>
      </c>
      <c r="D96" s="4" t="s">
        <v>239</v>
      </c>
      <c r="E96" s="4" t="s">
        <v>164</v>
      </c>
      <c r="F96" s="4" t="s">
        <v>117</v>
      </c>
      <c r="G96" s="4" t="s">
        <v>175</v>
      </c>
      <c r="H96" s="18">
        <v>34143</v>
      </c>
      <c r="I96" s="32">
        <v>26.794520547945204</v>
      </c>
      <c r="J96" s="5">
        <v>6</v>
      </c>
      <c r="K96" s="5" t="s">
        <v>837</v>
      </c>
    </row>
    <row r="97" spans="1:11">
      <c r="A97" s="7">
        <v>5</v>
      </c>
      <c r="B97" s="10">
        <v>16</v>
      </c>
      <c r="C97" s="10">
        <v>96</v>
      </c>
      <c r="D97" s="4" t="s">
        <v>29</v>
      </c>
      <c r="E97" s="4" t="s">
        <v>555</v>
      </c>
      <c r="F97" s="4" t="s">
        <v>955</v>
      </c>
      <c r="G97" s="4" t="s">
        <v>956</v>
      </c>
      <c r="H97" s="18">
        <v>34376</v>
      </c>
      <c r="I97" s="32">
        <v>26.156164383561645</v>
      </c>
      <c r="J97" s="5">
        <v>6</v>
      </c>
      <c r="K97" s="5" t="s">
        <v>837</v>
      </c>
    </row>
    <row r="98" spans="1:11">
      <c r="A98" s="7">
        <v>5</v>
      </c>
      <c r="B98" s="10">
        <v>17</v>
      </c>
      <c r="C98" s="10">
        <v>97</v>
      </c>
      <c r="D98" s="4" t="s">
        <v>1121</v>
      </c>
      <c r="E98" s="4" t="s">
        <v>686</v>
      </c>
      <c r="F98" s="4" t="s">
        <v>4</v>
      </c>
      <c r="G98" s="4" t="s">
        <v>616</v>
      </c>
      <c r="H98" s="18">
        <v>33360</v>
      </c>
      <c r="I98" s="32">
        <v>28.93972602739726</v>
      </c>
      <c r="J98" s="5">
        <v>4</v>
      </c>
      <c r="K98" s="5" t="s">
        <v>838</v>
      </c>
    </row>
    <row r="99" spans="1:11">
      <c r="A99" s="7">
        <v>5</v>
      </c>
      <c r="B99" s="10">
        <v>18</v>
      </c>
      <c r="C99" s="10">
        <v>98</v>
      </c>
      <c r="D99" s="4" t="s">
        <v>609</v>
      </c>
      <c r="E99" s="4" t="s">
        <v>686</v>
      </c>
      <c r="F99" s="4" t="s">
        <v>491</v>
      </c>
      <c r="G99" s="4" t="s">
        <v>548</v>
      </c>
      <c r="H99" s="18">
        <v>34131</v>
      </c>
      <c r="I99" s="32">
        <v>26.827397260273973</v>
      </c>
      <c r="J99" s="5">
        <v>2</v>
      </c>
      <c r="K99" s="5" t="s">
        <v>837</v>
      </c>
    </row>
    <row r="100" spans="1:11">
      <c r="A100" s="7">
        <v>5</v>
      </c>
      <c r="B100" s="10">
        <v>19</v>
      </c>
      <c r="C100" s="10">
        <v>99</v>
      </c>
      <c r="D100" s="4" t="s">
        <v>563</v>
      </c>
      <c r="E100" s="4" t="s">
        <v>354</v>
      </c>
      <c r="F100" s="4" t="s">
        <v>821</v>
      </c>
      <c r="G100" s="4" t="s">
        <v>952</v>
      </c>
      <c r="H100" s="18">
        <v>34049</v>
      </c>
      <c r="I100" s="32">
        <v>27.052054794520547</v>
      </c>
      <c r="J100" s="5">
        <v>1</v>
      </c>
      <c r="K100" s="5" t="s">
        <v>837</v>
      </c>
    </row>
    <row r="101" spans="1:11">
      <c r="A101" s="11">
        <v>5</v>
      </c>
      <c r="B101" s="12">
        <v>20</v>
      </c>
      <c r="C101" s="12">
        <v>100</v>
      </c>
      <c r="D101" s="13" t="s">
        <v>567</v>
      </c>
      <c r="E101" s="13" t="s">
        <v>15</v>
      </c>
      <c r="F101" s="13" t="s">
        <v>601</v>
      </c>
      <c r="G101" s="13" t="s">
        <v>108</v>
      </c>
      <c r="H101" s="19">
        <v>34786</v>
      </c>
      <c r="I101" s="33">
        <v>25.032876712328768</v>
      </c>
      <c r="J101" s="14">
        <v>2</v>
      </c>
      <c r="K101" s="14" t="s">
        <v>837</v>
      </c>
    </row>
    <row r="102" spans="1:11">
      <c r="A102" s="7">
        <v>6</v>
      </c>
      <c r="B102" s="10">
        <v>1</v>
      </c>
      <c r="C102" s="10">
        <v>101</v>
      </c>
      <c r="D102" s="4" t="s">
        <v>567</v>
      </c>
      <c r="E102" s="4" t="s">
        <v>345</v>
      </c>
      <c r="F102" s="4" t="s">
        <v>829</v>
      </c>
      <c r="G102" s="4" t="s">
        <v>602</v>
      </c>
      <c r="H102" s="18">
        <v>32829</v>
      </c>
      <c r="I102" s="32">
        <v>30.394520547945206</v>
      </c>
      <c r="J102" s="5">
        <v>1</v>
      </c>
      <c r="K102" s="5" t="s">
        <v>837</v>
      </c>
    </row>
    <row r="103" spans="1:11">
      <c r="A103" s="7">
        <v>6</v>
      </c>
      <c r="B103" s="10">
        <v>2</v>
      </c>
      <c r="C103" s="10">
        <v>102</v>
      </c>
      <c r="D103" s="4" t="s">
        <v>563</v>
      </c>
      <c r="E103" s="4" t="s">
        <v>609</v>
      </c>
      <c r="F103" s="4" t="s">
        <v>373</v>
      </c>
      <c r="G103" s="4" t="s">
        <v>544</v>
      </c>
      <c r="H103" s="18">
        <v>32368</v>
      </c>
      <c r="I103" s="32">
        <v>31.657534246575342</v>
      </c>
      <c r="J103" s="5">
        <v>1</v>
      </c>
      <c r="K103" s="5" t="s">
        <v>837</v>
      </c>
    </row>
    <row r="104" spans="1:11">
      <c r="A104" s="7">
        <v>6</v>
      </c>
      <c r="B104" s="10">
        <v>3</v>
      </c>
      <c r="C104" s="10">
        <v>103</v>
      </c>
      <c r="D104" s="4" t="s">
        <v>609</v>
      </c>
      <c r="E104" s="4" t="s">
        <v>609</v>
      </c>
      <c r="F104" s="4" t="s">
        <v>897</v>
      </c>
      <c r="G104" s="4" t="s">
        <v>277</v>
      </c>
      <c r="H104" s="18">
        <v>35200</v>
      </c>
      <c r="I104" s="32">
        <v>23.898630136986302</v>
      </c>
      <c r="J104" s="5">
        <v>8</v>
      </c>
      <c r="K104" s="5" t="s">
        <v>46</v>
      </c>
    </row>
    <row r="105" spans="1:11">
      <c r="A105" s="7">
        <v>6</v>
      </c>
      <c r="B105" s="10">
        <v>4</v>
      </c>
      <c r="C105" s="10">
        <v>104</v>
      </c>
      <c r="D105" s="4" t="s">
        <v>1121</v>
      </c>
      <c r="E105" s="4" t="s">
        <v>13</v>
      </c>
      <c r="F105" s="4" t="s">
        <v>860</v>
      </c>
      <c r="G105" s="4" t="s">
        <v>342</v>
      </c>
      <c r="H105" s="18">
        <v>32673</v>
      </c>
      <c r="I105" s="32">
        <v>30.82191780821918</v>
      </c>
      <c r="J105" s="5">
        <v>1</v>
      </c>
      <c r="K105" s="5" t="s">
        <v>837</v>
      </c>
    </row>
    <row r="106" spans="1:11">
      <c r="A106" s="7">
        <v>6</v>
      </c>
      <c r="B106" s="10">
        <v>5</v>
      </c>
      <c r="C106" s="10">
        <v>105</v>
      </c>
      <c r="D106" s="4" t="s">
        <v>29</v>
      </c>
      <c r="E106" s="4" t="s">
        <v>276</v>
      </c>
      <c r="F106" s="4" t="s">
        <v>1172</v>
      </c>
      <c r="G106" s="4" t="s">
        <v>435</v>
      </c>
      <c r="H106" s="18">
        <v>32378</v>
      </c>
      <c r="I106" s="32">
        <v>31.63013698630137</v>
      </c>
      <c r="J106" s="5">
        <v>1</v>
      </c>
      <c r="K106" s="5" t="s">
        <v>837</v>
      </c>
    </row>
    <row r="107" spans="1:11">
      <c r="A107" s="7">
        <v>6</v>
      </c>
      <c r="B107" s="10">
        <v>6</v>
      </c>
      <c r="C107" s="10">
        <v>106</v>
      </c>
      <c r="D107" s="4" t="s">
        <v>239</v>
      </c>
      <c r="E107" s="4" t="s">
        <v>609</v>
      </c>
      <c r="F107" s="4" t="s">
        <v>165</v>
      </c>
      <c r="G107" s="4" t="s">
        <v>296</v>
      </c>
      <c r="H107" s="18">
        <v>34066</v>
      </c>
      <c r="I107" s="32">
        <v>27.005479452054793</v>
      </c>
      <c r="J107" s="5">
        <v>1</v>
      </c>
      <c r="K107" s="5" t="s">
        <v>46</v>
      </c>
    </row>
    <row r="108" spans="1:11">
      <c r="A108" s="7">
        <v>6</v>
      </c>
      <c r="B108" s="10">
        <v>7</v>
      </c>
      <c r="C108" s="10">
        <v>107</v>
      </c>
      <c r="D108" s="4" t="s">
        <v>129</v>
      </c>
      <c r="E108" s="4" t="s">
        <v>18</v>
      </c>
      <c r="F108" s="4" t="s">
        <v>914</v>
      </c>
      <c r="G108" s="4" t="s">
        <v>915</v>
      </c>
      <c r="H108" s="18">
        <v>33098</v>
      </c>
      <c r="I108" s="32">
        <v>29.657534246575342</v>
      </c>
      <c r="J108" s="5">
        <v>1</v>
      </c>
      <c r="K108" s="5" t="s">
        <v>837</v>
      </c>
    </row>
    <row r="109" spans="1:11">
      <c r="A109" s="7">
        <v>6</v>
      </c>
      <c r="B109" s="10">
        <v>8</v>
      </c>
      <c r="C109" s="10">
        <v>108</v>
      </c>
      <c r="D109" s="4" t="s">
        <v>300</v>
      </c>
      <c r="E109" s="4" t="s">
        <v>18</v>
      </c>
      <c r="F109" s="4" t="s">
        <v>432</v>
      </c>
      <c r="G109" s="4" t="s">
        <v>128</v>
      </c>
      <c r="H109" s="18">
        <v>33265</v>
      </c>
      <c r="I109" s="32">
        <v>29.2</v>
      </c>
      <c r="J109" s="5">
        <v>1</v>
      </c>
      <c r="K109" s="5" t="s">
        <v>837</v>
      </c>
    </row>
    <row r="110" spans="1:11">
      <c r="A110" s="7">
        <v>6</v>
      </c>
      <c r="B110" s="10">
        <v>9</v>
      </c>
      <c r="C110" s="10">
        <v>109</v>
      </c>
      <c r="D110" s="4" t="s">
        <v>13</v>
      </c>
      <c r="E110" s="4" t="s">
        <v>16</v>
      </c>
      <c r="F110" s="4" t="s">
        <v>457</v>
      </c>
      <c r="G110" s="4" t="s">
        <v>287</v>
      </c>
      <c r="H110" s="18">
        <v>32133</v>
      </c>
      <c r="I110" s="32">
        <v>32.301369863013697</v>
      </c>
      <c r="J110" s="5">
        <v>1</v>
      </c>
      <c r="K110" s="5" t="s">
        <v>46</v>
      </c>
    </row>
    <row r="111" spans="1:11">
      <c r="A111" s="7">
        <v>6</v>
      </c>
      <c r="B111" s="10">
        <v>10</v>
      </c>
      <c r="C111" s="10">
        <v>110</v>
      </c>
      <c r="D111" s="4" t="s">
        <v>555</v>
      </c>
      <c r="E111" s="4" t="s">
        <v>18</v>
      </c>
      <c r="F111" s="4" t="s">
        <v>292</v>
      </c>
      <c r="G111" s="4" t="s">
        <v>523</v>
      </c>
      <c r="H111" s="18">
        <v>31946</v>
      </c>
      <c r="I111" s="32">
        <v>32.813698630136983</v>
      </c>
      <c r="J111" s="5">
        <v>2</v>
      </c>
      <c r="K111" s="5" t="s">
        <v>46</v>
      </c>
    </row>
    <row r="112" spans="1:11">
      <c r="A112" s="7">
        <v>6</v>
      </c>
      <c r="B112" s="10">
        <v>11</v>
      </c>
      <c r="C112" s="10">
        <v>111</v>
      </c>
      <c r="D112" s="4" t="s">
        <v>470</v>
      </c>
      <c r="E112" s="4" t="s">
        <v>300</v>
      </c>
      <c r="F112" s="4" t="s">
        <v>402</v>
      </c>
      <c r="G112" s="4" t="s">
        <v>1147</v>
      </c>
      <c r="H112" s="18">
        <v>34329</v>
      </c>
      <c r="I112" s="32">
        <v>26.284931506849315</v>
      </c>
      <c r="J112" s="5">
        <v>1</v>
      </c>
      <c r="K112" s="5" t="s">
        <v>837</v>
      </c>
    </row>
    <row r="113" spans="1:11">
      <c r="A113" s="7">
        <v>6</v>
      </c>
      <c r="B113" s="10">
        <v>12</v>
      </c>
      <c r="C113" s="10">
        <v>112</v>
      </c>
      <c r="D113" s="4" t="s">
        <v>15</v>
      </c>
      <c r="E113" s="4" t="s">
        <v>16</v>
      </c>
      <c r="F113" s="4" t="s">
        <v>913</v>
      </c>
      <c r="G113" s="4" t="s">
        <v>82</v>
      </c>
      <c r="H113" s="18">
        <v>33820</v>
      </c>
      <c r="I113" s="32">
        <v>27.67945205479452</v>
      </c>
      <c r="J113" s="5">
        <v>1</v>
      </c>
      <c r="K113" s="5" t="s">
        <v>837</v>
      </c>
    </row>
    <row r="114" spans="1:11">
      <c r="A114" s="7">
        <v>6</v>
      </c>
      <c r="B114" s="10">
        <v>13</v>
      </c>
      <c r="C114" s="10">
        <v>113</v>
      </c>
      <c r="D114" s="4" t="s">
        <v>246</v>
      </c>
      <c r="E114" s="4" t="s">
        <v>345</v>
      </c>
      <c r="F114" s="4" t="s">
        <v>262</v>
      </c>
      <c r="G114" s="4" t="s">
        <v>623</v>
      </c>
      <c r="H114" s="18">
        <v>34086</v>
      </c>
      <c r="I114" s="32">
        <v>26.950684931506849</v>
      </c>
      <c r="J114" s="5">
        <v>7</v>
      </c>
      <c r="K114" s="5" t="s">
        <v>837</v>
      </c>
    </row>
    <row r="115" spans="1:11">
      <c r="A115" s="7">
        <v>6</v>
      </c>
      <c r="B115" s="10">
        <v>14</v>
      </c>
      <c r="C115" s="10">
        <v>114</v>
      </c>
      <c r="D115" s="4" t="s">
        <v>276</v>
      </c>
      <c r="E115" s="4" t="s">
        <v>213</v>
      </c>
      <c r="F115" s="4" t="s">
        <v>52</v>
      </c>
      <c r="G115" s="4" t="s">
        <v>293</v>
      </c>
      <c r="H115" s="18">
        <v>32952</v>
      </c>
      <c r="I115" s="32">
        <v>30.057534246575344</v>
      </c>
      <c r="J115" s="5">
        <v>1</v>
      </c>
      <c r="K115" s="5" t="s">
        <v>46</v>
      </c>
    </row>
    <row r="116" spans="1:11">
      <c r="A116" s="7">
        <v>6</v>
      </c>
      <c r="B116" s="10">
        <v>15</v>
      </c>
      <c r="C116" s="10">
        <v>115</v>
      </c>
      <c r="D116" s="4" t="s">
        <v>14</v>
      </c>
      <c r="E116" s="4" t="s">
        <v>14</v>
      </c>
      <c r="F116" s="4" t="s">
        <v>634</v>
      </c>
      <c r="G116" s="4" t="s">
        <v>554</v>
      </c>
      <c r="H116" s="18">
        <v>34292</v>
      </c>
      <c r="I116" s="32">
        <v>26.386301369863013</v>
      </c>
      <c r="J116" s="5">
        <v>8</v>
      </c>
      <c r="K116" s="5" t="s">
        <v>46</v>
      </c>
    </row>
    <row r="117" spans="1:11">
      <c r="A117" s="7">
        <v>6</v>
      </c>
      <c r="B117" s="10">
        <v>16</v>
      </c>
      <c r="C117" s="10">
        <v>116</v>
      </c>
      <c r="D117" s="4" t="s">
        <v>18</v>
      </c>
      <c r="E117" s="4" t="s">
        <v>563</v>
      </c>
      <c r="F117" s="4" t="s">
        <v>512</v>
      </c>
      <c r="G117" s="4" t="s">
        <v>572</v>
      </c>
      <c r="H117" s="18">
        <v>31554</v>
      </c>
      <c r="I117" s="32">
        <v>33.887671232876713</v>
      </c>
      <c r="J117" s="5">
        <v>4</v>
      </c>
      <c r="K117" s="5" t="s">
        <v>46</v>
      </c>
    </row>
    <row r="118" spans="1:11">
      <c r="A118" s="7">
        <v>6</v>
      </c>
      <c r="B118" s="10">
        <v>17</v>
      </c>
      <c r="C118" s="10">
        <v>117</v>
      </c>
      <c r="D118" s="4" t="s">
        <v>16</v>
      </c>
      <c r="E118" s="4" t="s">
        <v>15</v>
      </c>
      <c r="F118" s="4" t="s">
        <v>584</v>
      </c>
      <c r="G118" s="4" t="s">
        <v>856</v>
      </c>
      <c r="H118" s="18">
        <v>33474</v>
      </c>
      <c r="I118" s="32">
        <v>28.627397260273973</v>
      </c>
      <c r="J118" s="5">
        <v>4</v>
      </c>
      <c r="K118" s="5" t="s">
        <v>837</v>
      </c>
    </row>
    <row r="119" spans="1:11">
      <c r="A119" s="7">
        <v>6</v>
      </c>
      <c r="B119" s="10">
        <v>18</v>
      </c>
      <c r="C119" s="10">
        <v>118</v>
      </c>
      <c r="D119" s="4" t="s">
        <v>614</v>
      </c>
      <c r="E119" s="4" t="s">
        <v>47</v>
      </c>
      <c r="F119" s="4" t="s">
        <v>761</v>
      </c>
      <c r="G119" s="4" t="s">
        <v>762</v>
      </c>
      <c r="H119" s="18">
        <v>34907</v>
      </c>
      <c r="I119" s="32">
        <v>24.701369863013699</v>
      </c>
      <c r="J119" s="5">
        <v>6</v>
      </c>
      <c r="K119" s="5" t="s">
        <v>838</v>
      </c>
    </row>
    <row r="120" spans="1:11">
      <c r="A120" s="7">
        <v>6</v>
      </c>
      <c r="B120" s="10">
        <v>19</v>
      </c>
      <c r="C120" s="10">
        <v>119</v>
      </c>
      <c r="D120" s="4" t="s">
        <v>345</v>
      </c>
      <c r="E120" s="4" t="s">
        <v>470</v>
      </c>
      <c r="F120" s="4" t="s">
        <v>1237</v>
      </c>
      <c r="G120" s="4" t="s">
        <v>1238</v>
      </c>
      <c r="H120" s="18">
        <v>34800</v>
      </c>
      <c r="I120" s="32">
        <v>24.994520547945207</v>
      </c>
      <c r="J120" s="5">
        <v>4</v>
      </c>
      <c r="K120" s="5" t="s">
        <v>46</v>
      </c>
    </row>
    <row r="121" spans="1:11">
      <c r="A121" s="11">
        <v>6</v>
      </c>
      <c r="B121" s="12">
        <v>20</v>
      </c>
      <c r="C121" s="12">
        <v>120</v>
      </c>
      <c r="D121" s="13" t="s">
        <v>354</v>
      </c>
      <c r="E121" s="13" t="s">
        <v>354</v>
      </c>
      <c r="F121" s="13" t="s">
        <v>455</v>
      </c>
      <c r="G121" s="13" t="s">
        <v>456</v>
      </c>
      <c r="H121" s="19">
        <v>31008</v>
      </c>
      <c r="I121" s="33">
        <v>35.38356164383562</v>
      </c>
      <c r="J121" s="14">
        <v>1</v>
      </c>
      <c r="K121" s="14" t="s">
        <v>837</v>
      </c>
    </row>
    <row r="122" spans="1:11">
      <c r="A122" s="7">
        <v>7</v>
      </c>
      <c r="B122" s="10">
        <v>1</v>
      </c>
      <c r="C122" s="10">
        <v>121</v>
      </c>
      <c r="D122" s="4" t="s">
        <v>354</v>
      </c>
      <c r="E122" s="4" t="s">
        <v>15</v>
      </c>
      <c r="F122" s="4" t="s">
        <v>782</v>
      </c>
      <c r="G122" s="4" t="s">
        <v>128</v>
      </c>
      <c r="H122" s="18">
        <v>35289</v>
      </c>
      <c r="I122" s="32">
        <v>23.654794520547945</v>
      </c>
      <c r="J122" s="5">
        <v>1</v>
      </c>
      <c r="K122" s="5" t="s">
        <v>46</v>
      </c>
    </row>
    <row r="123" spans="1:11">
      <c r="A123" s="7">
        <v>7</v>
      </c>
      <c r="B123" s="10">
        <v>2</v>
      </c>
      <c r="C123" s="10">
        <v>122</v>
      </c>
      <c r="D123" s="4" t="s">
        <v>345</v>
      </c>
      <c r="E123" s="4" t="s">
        <v>567</v>
      </c>
      <c r="F123" s="4" t="s">
        <v>498</v>
      </c>
      <c r="G123" s="4" t="s">
        <v>132</v>
      </c>
      <c r="H123" s="18">
        <v>30379</v>
      </c>
      <c r="I123" s="32">
        <v>37.106849315068494</v>
      </c>
      <c r="J123" s="5">
        <v>1</v>
      </c>
      <c r="K123" s="5" t="s">
        <v>837</v>
      </c>
    </row>
    <row r="124" spans="1:11">
      <c r="A124" s="7">
        <v>7</v>
      </c>
      <c r="B124" s="10">
        <v>3</v>
      </c>
      <c r="C124" s="10">
        <v>123</v>
      </c>
      <c r="D124" s="4" t="s">
        <v>614</v>
      </c>
      <c r="E124" s="4" t="s">
        <v>129</v>
      </c>
      <c r="F124" s="4" t="s">
        <v>730</v>
      </c>
      <c r="G124" s="4" t="s">
        <v>565</v>
      </c>
      <c r="H124" s="18">
        <v>32532</v>
      </c>
      <c r="I124" s="32">
        <v>31.208219178082192</v>
      </c>
      <c r="J124" s="5">
        <v>1</v>
      </c>
      <c r="K124" s="5" t="s">
        <v>46</v>
      </c>
    </row>
    <row r="125" spans="1:11">
      <c r="A125" s="7">
        <v>7</v>
      </c>
      <c r="B125" s="10">
        <v>4</v>
      </c>
      <c r="C125" s="10">
        <v>124</v>
      </c>
      <c r="D125" s="4" t="s">
        <v>16</v>
      </c>
      <c r="E125" s="4" t="s">
        <v>354</v>
      </c>
      <c r="F125" s="4" t="s">
        <v>652</v>
      </c>
      <c r="G125" s="4" t="s">
        <v>546</v>
      </c>
      <c r="H125" s="18">
        <v>31213</v>
      </c>
      <c r="I125" s="32">
        <v>34.821917808219176</v>
      </c>
      <c r="J125" s="5">
        <v>1</v>
      </c>
      <c r="K125" s="5" t="s">
        <v>837</v>
      </c>
    </row>
    <row r="126" spans="1:11">
      <c r="A126" s="7">
        <v>7</v>
      </c>
      <c r="B126" s="10">
        <v>5</v>
      </c>
      <c r="C126" s="10">
        <v>125</v>
      </c>
      <c r="D126" s="4" t="s">
        <v>18</v>
      </c>
      <c r="E126" s="4" t="s">
        <v>45</v>
      </c>
      <c r="F126" s="4" t="s">
        <v>1282</v>
      </c>
      <c r="G126" s="4" t="s">
        <v>951</v>
      </c>
      <c r="H126" s="18">
        <v>34914</v>
      </c>
      <c r="I126" s="32">
        <v>24.682191780821917</v>
      </c>
      <c r="J126" s="5">
        <v>1</v>
      </c>
      <c r="K126" s="5" t="s">
        <v>837</v>
      </c>
    </row>
    <row r="127" spans="1:11">
      <c r="A127" s="7">
        <v>7</v>
      </c>
      <c r="B127" s="10">
        <v>6</v>
      </c>
      <c r="C127" s="10">
        <v>126</v>
      </c>
      <c r="D127" s="4" t="s">
        <v>14</v>
      </c>
      <c r="E127" s="4" t="s">
        <v>598</v>
      </c>
      <c r="F127" s="4" t="s">
        <v>754</v>
      </c>
      <c r="G127" s="4" t="s">
        <v>461</v>
      </c>
      <c r="H127" s="18">
        <v>33650</v>
      </c>
      <c r="I127" s="32">
        <v>28.145205479452056</v>
      </c>
      <c r="J127" s="5">
        <v>1</v>
      </c>
      <c r="K127" s="5" t="s">
        <v>46</v>
      </c>
    </row>
    <row r="128" spans="1:11">
      <c r="A128" s="7">
        <v>7</v>
      </c>
      <c r="B128" s="10">
        <v>7</v>
      </c>
      <c r="C128" s="10">
        <v>127</v>
      </c>
      <c r="D128" s="4" t="s">
        <v>276</v>
      </c>
      <c r="E128" s="4" t="s">
        <v>300</v>
      </c>
      <c r="F128" s="4" t="s">
        <v>767</v>
      </c>
      <c r="G128" s="4" t="s">
        <v>627</v>
      </c>
      <c r="H128" s="18">
        <v>34605</v>
      </c>
      <c r="I128" s="32">
        <v>25.528767123287672</v>
      </c>
      <c r="J128" s="5">
        <v>8</v>
      </c>
      <c r="K128" s="5" t="s">
        <v>837</v>
      </c>
    </row>
    <row r="129" spans="1:11">
      <c r="A129" s="7">
        <v>7</v>
      </c>
      <c r="B129" s="10">
        <v>8</v>
      </c>
      <c r="C129" s="10">
        <v>128</v>
      </c>
      <c r="D129" s="4" t="s">
        <v>246</v>
      </c>
      <c r="E129" s="4" t="s">
        <v>470</v>
      </c>
      <c r="F129" s="4" t="s">
        <v>1031</v>
      </c>
      <c r="G129" s="4" t="s">
        <v>1051</v>
      </c>
      <c r="H129" s="18">
        <v>34261</v>
      </c>
      <c r="I129" s="32">
        <v>26.471232876712328</v>
      </c>
      <c r="J129" s="5">
        <v>7</v>
      </c>
      <c r="K129" s="5" t="s">
        <v>837</v>
      </c>
    </row>
    <row r="130" spans="1:11">
      <c r="A130" s="7">
        <v>7</v>
      </c>
      <c r="B130" s="10">
        <v>9</v>
      </c>
      <c r="C130" s="10">
        <v>129</v>
      </c>
      <c r="D130" s="4" t="s">
        <v>15</v>
      </c>
      <c r="E130" s="4" t="s">
        <v>213</v>
      </c>
      <c r="F130" s="4" t="s">
        <v>1273</v>
      </c>
      <c r="G130" s="4" t="s">
        <v>174</v>
      </c>
      <c r="H130" s="18">
        <v>34720</v>
      </c>
      <c r="I130" s="32">
        <v>25.213698630136985</v>
      </c>
      <c r="J130" s="5">
        <v>1</v>
      </c>
      <c r="K130" s="5" t="s">
        <v>837</v>
      </c>
    </row>
    <row r="131" spans="1:11">
      <c r="A131" s="7">
        <v>7</v>
      </c>
      <c r="B131" s="10">
        <v>10</v>
      </c>
      <c r="C131" s="10">
        <v>130</v>
      </c>
      <c r="D131" s="4" t="s">
        <v>470</v>
      </c>
      <c r="E131" s="4" t="s">
        <v>563</v>
      </c>
      <c r="F131" s="4" t="s">
        <v>117</v>
      </c>
      <c r="G131" s="4" t="s">
        <v>570</v>
      </c>
      <c r="H131" s="18">
        <v>32174</v>
      </c>
      <c r="I131" s="32">
        <v>32.18904109589041</v>
      </c>
      <c r="J131" s="5">
        <v>1</v>
      </c>
      <c r="K131" s="5" t="s">
        <v>46</v>
      </c>
    </row>
    <row r="132" spans="1:11">
      <c r="A132" s="7">
        <v>7</v>
      </c>
      <c r="B132" s="10">
        <v>11</v>
      </c>
      <c r="C132" s="10">
        <v>131</v>
      </c>
      <c r="D132" s="4" t="s">
        <v>555</v>
      </c>
      <c r="E132" s="4" t="s">
        <v>45</v>
      </c>
      <c r="F132" s="4" t="s">
        <v>275</v>
      </c>
      <c r="G132" s="4" t="s">
        <v>724</v>
      </c>
      <c r="H132" s="18">
        <v>34529</v>
      </c>
      <c r="I132" s="32">
        <v>25.736986301369864</v>
      </c>
      <c r="J132" s="5">
        <v>2</v>
      </c>
      <c r="K132" s="5" t="s">
        <v>837</v>
      </c>
    </row>
    <row r="133" spans="1:11">
      <c r="A133" s="7">
        <v>7</v>
      </c>
      <c r="B133" s="10">
        <v>12</v>
      </c>
      <c r="C133" s="10">
        <v>132</v>
      </c>
      <c r="D133" s="4" t="s">
        <v>13</v>
      </c>
      <c r="E133" s="4" t="s">
        <v>47</v>
      </c>
      <c r="F133" s="4" t="s">
        <v>899</v>
      </c>
      <c r="G133" s="4" t="s">
        <v>293</v>
      </c>
      <c r="H133" s="18">
        <v>34907</v>
      </c>
      <c r="I133" s="32">
        <v>24.701369863013699</v>
      </c>
      <c r="J133" s="5">
        <v>1</v>
      </c>
      <c r="K133" s="5" t="s">
        <v>837</v>
      </c>
    </row>
    <row r="134" spans="1:11">
      <c r="A134" s="7">
        <v>7</v>
      </c>
      <c r="B134" s="10">
        <v>13</v>
      </c>
      <c r="C134" s="10">
        <v>133</v>
      </c>
      <c r="D134" s="4" t="s">
        <v>300</v>
      </c>
      <c r="E134" s="4" t="s">
        <v>14</v>
      </c>
      <c r="F134" s="4" t="s">
        <v>160</v>
      </c>
      <c r="G134" s="4" t="s">
        <v>161</v>
      </c>
      <c r="H134" s="18">
        <v>30145</v>
      </c>
      <c r="I134" s="32">
        <v>37.747945205479454</v>
      </c>
      <c r="J134" s="5">
        <v>9</v>
      </c>
      <c r="K134" s="5" t="s">
        <v>46</v>
      </c>
    </row>
    <row r="135" spans="1:11">
      <c r="A135" s="7">
        <v>7</v>
      </c>
      <c r="B135" s="10">
        <v>14</v>
      </c>
      <c r="C135" s="10">
        <v>134</v>
      </c>
      <c r="D135" s="4" t="s">
        <v>129</v>
      </c>
      <c r="E135" s="4" t="s">
        <v>129</v>
      </c>
      <c r="F135" s="4" t="s">
        <v>1150</v>
      </c>
      <c r="G135" s="4" t="s">
        <v>617</v>
      </c>
      <c r="H135" s="18">
        <v>34066</v>
      </c>
      <c r="I135" s="32">
        <v>27.005479452054793</v>
      </c>
      <c r="J135" s="5">
        <v>5</v>
      </c>
      <c r="K135" s="5" t="s">
        <v>837</v>
      </c>
    </row>
    <row r="136" spans="1:11">
      <c r="A136" s="7">
        <v>7</v>
      </c>
      <c r="B136" s="10">
        <v>15</v>
      </c>
      <c r="C136" s="10">
        <v>135</v>
      </c>
      <c r="D136" s="4" t="s">
        <v>239</v>
      </c>
      <c r="E136" s="4" t="s">
        <v>567</v>
      </c>
      <c r="F136" s="4" t="s">
        <v>6</v>
      </c>
      <c r="G136" s="4" t="s">
        <v>541</v>
      </c>
      <c r="H136" s="18">
        <v>33509</v>
      </c>
      <c r="I136" s="32">
        <v>28.531506849315068</v>
      </c>
      <c r="J136" s="5">
        <v>7</v>
      </c>
      <c r="K136" s="5" t="s">
        <v>46</v>
      </c>
    </row>
    <row r="137" spans="1:11">
      <c r="A137" s="7">
        <v>7</v>
      </c>
      <c r="B137" s="10">
        <v>16</v>
      </c>
      <c r="C137" s="10">
        <v>136</v>
      </c>
      <c r="D137" s="4" t="s">
        <v>29</v>
      </c>
      <c r="E137" s="4" t="s">
        <v>29</v>
      </c>
      <c r="F137" s="4" t="s">
        <v>615</v>
      </c>
      <c r="G137" s="4" t="s">
        <v>194</v>
      </c>
      <c r="H137" s="18">
        <v>30739</v>
      </c>
      <c r="I137" s="32">
        <v>36.12054794520548</v>
      </c>
      <c r="J137" s="5">
        <v>1</v>
      </c>
      <c r="K137" s="5" t="s">
        <v>837</v>
      </c>
    </row>
    <row r="138" spans="1:11">
      <c r="A138" s="7">
        <v>7</v>
      </c>
      <c r="B138" s="10">
        <v>17</v>
      </c>
      <c r="C138" s="10">
        <v>137</v>
      </c>
      <c r="D138" s="4" t="s">
        <v>1121</v>
      </c>
      <c r="E138" s="4" t="s">
        <v>354</v>
      </c>
      <c r="F138" s="4" t="s">
        <v>864</v>
      </c>
      <c r="G138" s="4" t="s">
        <v>545</v>
      </c>
      <c r="H138" s="18">
        <v>32561</v>
      </c>
      <c r="I138" s="32">
        <v>31.12876712328767</v>
      </c>
      <c r="J138" s="5">
        <v>1</v>
      </c>
      <c r="K138" s="5" t="s">
        <v>837</v>
      </c>
    </row>
    <row r="139" spans="1:11">
      <c r="A139" s="7">
        <v>7</v>
      </c>
      <c r="B139" s="10">
        <v>18</v>
      </c>
      <c r="C139" s="10">
        <v>138</v>
      </c>
      <c r="D139" s="4" t="s">
        <v>609</v>
      </c>
      <c r="E139" s="4" t="s">
        <v>239</v>
      </c>
      <c r="F139" s="4" t="s">
        <v>938</v>
      </c>
      <c r="G139" s="4" t="s">
        <v>531</v>
      </c>
      <c r="H139" s="18">
        <v>33271</v>
      </c>
      <c r="I139" s="32">
        <v>29.183561643835617</v>
      </c>
      <c r="J139" s="5">
        <v>1</v>
      </c>
      <c r="K139" s="5" t="s">
        <v>46</v>
      </c>
    </row>
    <row r="140" spans="1:11">
      <c r="A140" s="7">
        <v>7</v>
      </c>
      <c r="B140" s="10">
        <v>19</v>
      </c>
      <c r="C140" s="10">
        <v>139</v>
      </c>
      <c r="D140" s="4" t="s">
        <v>563</v>
      </c>
      <c r="E140" s="4" t="s">
        <v>598</v>
      </c>
      <c r="F140" s="4" t="s">
        <v>159</v>
      </c>
      <c r="G140" s="4" t="s">
        <v>248</v>
      </c>
      <c r="H140" s="18">
        <v>33331</v>
      </c>
      <c r="I140" s="32">
        <v>29.019178082191782</v>
      </c>
      <c r="J140" s="5">
        <v>2</v>
      </c>
      <c r="K140" s="5" t="s">
        <v>837</v>
      </c>
    </row>
    <row r="141" spans="1:11">
      <c r="A141" s="11">
        <v>7</v>
      </c>
      <c r="B141" s="12">
        <v>20</v>
      </c>
      <c r="C141" s="12">
        <v>140</v>
      </c>
      <c r="D141" s="13" t="s">
        <v>567</v>
      </c>
      <c r="E141" s="13" t="s">
        <v>686</v>
      </c>
      <c r="F141" s="13" t="s">
        <v>1242</v>
      </c>
      <c r="G141" s="13" t="s">
        <v>539</v>
      </c>
      <c r="H141" s="19">
        <v>35196</v>
      </c>
      <c r="I141" s="33">
        <v>23.909589041095892</v>
      </c>
      <c r="J141" s="14">
        <v>1</v>
      </c>
      <c r="K141" s="14" t="s">
        <v>837</v>
      </c>
    </row>
    <row r="142" spans="1:11">
      <c r="A142" s="7">
        <v>8</v>
      </c>
      <c r="B142" s="10">
        <v>1</v>
      </c>
      <c r="C142" s="10">
        <v>141</v>
      </c>
      <c r="D142" s="4" t="s">
        <v>567</v>
      </c>
      <c r="E142" s="4" t="s">
        <v>45</v>
      </c>
      <c r="F142" s="4" t="s">
        <v>610</v>
      </c>
      <c r="G142" s="4" t="s">
        <v>106</v>
      </c>
      <c r="H142" s="18">
        <v>34202</v>
      </c>
      <c r="I142" s="32">
        <v>26.635616438356163</v>
      </c>
      <c r="J142" s="5">
        <v>1</v>
      </c>
      <c r="K142" s="5" t="s">
        <v>837</v>
      </c>
    </row>
    <row r="143" spans="1:11">
      <c r="A143" s="7">
        <v>8</v>
      </c>
      <c r="B143" s="10">
        <v>2</v>
      </c>
      <c r="C143" s="10">
        <v>142</v>
      </c>
      <c r="D143" s="4" t="s">
        <v>563</v>
      </c>
      <c r="E143" s="4" t="s">
        <v>15</v>
      </c>
      <c r="F143" s="4" t="s">
        <v>979</v>
      </c>
      <c r="G143" s="4" t="s">
        <v>599</v>
      </c>
      <c r="H143" s="18">
        <v>32835</v>
      </c>
      <c r="I143" s="32">
        <v>30.38082191780822</v>
      </c>
      <c r="J143" s="5">
        <v>1</v>
      </c>
      <c r="K143" s="5" t="s">
        <v>837</v>
      </c>
    </row>
    <row r="144" spans="1:11">
      <c r="A144" s="7">
        <v>8</v>
      </c>
      <c r="B144" s="10">
        <v>3</v>
      </c>
      <c r="C144" s="10">
        <v>143</v>
      </c>
      <c r="D144" s="4" t="s">
        <v>609</v>
      </c>
      <c r="E144" s="4" t="s">
        <v>300</v>
      </c>
      <c r="F144" s="4" t="s">
        <v>386</v>
      </c>
      <c r="G144" s="4" t="s">
        <v>885</v>
      </c>
      <c r="H144" s="18">
        <v>34944</v>
      </c>
      <c r="I144" s="32">
        <v>24.602739726027398</v>
      </c>
      <c r="J144" s="5">
        <v>6</v>
      </c>
      <c r="K144" s="5" t="s">
        <v>837</v>
      </c>
    </row>
    <row r="145" spans="1:11">
      <c r="A145" s="7">
        <v>8</v>
      </c>
      <c r="B145" s="10">
        <v>4</v>
      </c>
      <c r="C145" s="10">
        <v>144</v>
      </c>
      <c r="D145" s="4" t="s">
        <v>1121</v>
      </c>
      <c r="E145" s="4" t="s">
        <v>246</v>
      </c>
      <c r="F145" s="4" t="s">
        <v>419</v>
      </c>
      <c r="G145" s="4" t="s">
        <v>198</v>
      </c>
      <c r="H145" s="18">
        <v>33764</v>
      </c>
      <c r="I145" s="32">
        <v>27.835616438356166</v>
      </c>
      <c r="J145" s="5">
        <v>2</v>
      </c>
      <c r="K145" s="5" t="s">
        <v>46</v>
      </c>
    </row>
    <row r="146" spans="1:11">
      <c r="A146" s="7">
        <v>8</v>
      </c>
      <c r="B146" s="10">
        <v>5</v>
      </c>
      <c r="C146" s="10">
        <v>145</v>
      </c>
      <c r="D146" s="4" t="s">
        <v>29</v>
      </c>
      <c r="E146" s="4" t="s">
        <v>164</v>
      </c>
      <c r="F146" s="4" t="s">
        <v>1109</v>
      </c>
      <c r="G146" s="4" t="s">
        <v>216</v>
      </c>
      <c r="H146" s="18">
        <v>34233</v>
      </c>
      <c r="I146" s="32">
        <v>26.550684931506851</v>
      </c>
      <c r="J146" s="5">
        <v>1</v>
      </c>
      <c r="K146" s="5" t="s">
        <v>46</v>
      </c>
    </row>
    <row r="147" spans="1:11">
      <c r="A147" s="7">
        <v>8</v>
      </c>
      <c r="B147" s="10">
        <v>6</v>
      </c>
      <c r="C147" s="10">
        <v>146</v>
      </c>
      <c r="D147" s="4" t="s">
        <v>239</v>
      </c>
      <c r="E147" s="4" t="s">
        <v>555</v>
      </c>
      <c r="F147" s="4" t="s">
        <v>267</v>
      </c>
      <c r="G147" s="4" t="s">
        <v>244</v>
      </c>
      <c r="H147" s="18">
        <v>30677</v>
      </c>
      <c r="I147" s="32">
        <v>36.293150684931504</v>
      </c>
      <c r="J147" s="5">
        <v>1</v>
      </c>
      <c r="K147" s="5" t="s">
        <v>46</v>
      </c>
    </row>
    <row r="148" spans="1:11">
      <c r="A148" s="7">
        <v>8</v>
      </c>
      <c r="B148" s="10">
        <v>7</v>
      </c>
      <c r="C148" s="10">
        <v>147</v>
      </c>
      <c r="D148" s="4" t="s">
        <v>129</v>
      </c>
      <c r="E148" s="4" t="s">
        <v>480</v>
      </c>
      <c r="F148" s="4" t="s">
        <v>486</v>
      </c>
      <c r="G148" s="4" t="s">
        <v>487</v>
      </c>
      <c r="H148" s="18">
        <v>31863</v>
      </c>
      <c r="I148" s="32">
        <v>33.043835616438358</v>
      </c>
      <c r="J148" s="5">
        <v>2</v>
      </c>
      <c r="K148" s="5" t="s">
        <v>837</v>
      </c>
    </row>
    <row r="149" spans="1:11">
      <c r="A149" s="7">
        <v>8</v>
      </c>
      <c r="B149" s="10">
        <v>8</v>
      </c>
      <c r="C149" s="10">
        <v>148</v>
      </c>
      <c r="D149" s="4" t="s">
        <v>300</v>
      </c>
      <c r="E149" s="4" t="s">
        <v>14</v>
      </c>
      <c r="F149" s="4" t="s">
        <v>402</v>
      </c>
      <c r="G149" s="4" t="s">
        <v>180</v>
      </c>
      <c r="H149" s="18">
        <v>30838</v>
      </c>
      <c r="I149" s="32">
        <v>35.852054794520548</v>
      </c>
      <c r="J149" s="5">
        <v>2</v>
      </c>
      <c r="K149" s="5" t="s">
        <v>837</v>
      </c>
    </row>
    <row r="150" spans="1:11">
      <c r="A150" s="7">
        <v>8</v>
      </c>
      <c r="B150" s="10">
        <v>9</v>
      </c>
      <c r="C150" s="10">
        <v>149</v>
      </c>
      <c r="D150" s="4" t="s">
        <v>13</v>
      </c>
      <c r="E150" s="4" t="s">
        <v>567</v>
      </c>
      <c r="F150" s="4" t="s">
        <v>336</v>
      </c>
      <c r="G150" s="4" t="s">
        <v>571</v>
      </c>
      <c r="H150" s="18">
        <v>31092</v>
      </c>
      <c r="I150" s="32">
        <v>35.156164383561645</v>
      </c>
      <c r="J150" s="5">
        <v>1</v>
      </c>
      <c r="K150" s="5" t="s">
        <v>837</v>
      </c>
    </row>
    <row r="151" spans="1:11">
      <c r="A151" s="7">
        <v>8</v>
      </c>
      <c r="B151" s="10">
        <v>10</v>
      </c>
      <c r="C151" s="10">
        <v>150</v>
      </c>
      <c r="D151" s="4" t="s">
        <v>555</v>
      </c>
      <c r="E151" s="4" t="s">
        <v>1291</v>
      </c>
      <c r="F151" s="4" t="s">
        <v>68</v>
      </c>
      <c r="G151" s="4" t="s">
        <v>571</v>
      </c>
      <c r="H151" s="18">
        <v>33432</v>
      </c>
      <c r="I151" s="32">
        <v>28.745205479452054</v>
      </c>
      <c r="J151" s="5">
        <v>1</v>
      </c>
      <c r="K151" s="5" t="s">
        <v>46</v>
      </c>
    </row>
    <row r="152" spans="1:11">
      <c r="A152" s="7">
        <v>8</v>
      </c>
      <c r="B152" s="10">
        <v>11</v>
      </c>
      <c r="C152" s="10">
        <v>151</v>
      </c>
      <c r="D152" s="4" t="s">
        <v>470</v>
      </c>
      <c r="E152" s="4" t="s">
        <v>300</v>
      </c>
      <c r="F152" s="4" t="s">
        <v>190</v>
      </c>
      <c r="G152" s="4" t="s">
        <v>544</v>
      </c>
      <c r="H152" s="18">
        <v>34521</v>
      </c>
      <c r="I152" s="32">
        <v>25.761643835616439</v>
      </c>
      <c r="J152" s="5">
        <v>4</v>
      </c>
      <c r="K152" s="5" t="s">
        <v>46</v>
      </c>
    </row>
    <row r="153" spans="1:11">
      <c r="A153" s="7">
        <v>8</v>
      </c>
      <c r="B153" s="10">
        <v>12</v>
      </c>
      <c r="C153" s="10">
        <v>152</v>
      </c>
      <c r="D153" s="4" t="s">
        <v>15</v>
      </c>
      <c r="E153" s="4" t="s">
        <v>567</v>
      </c>
      <c r="F153" s="4" t="s">
        <v>586</v>
      </c>
      <c r="G153" s="4" t="s">
        <v>692</v>
      </c>
      <c r="H153" s="18">
        <v>32581</v>
      </c>
      <c r="I153" s="32">
        <v>31.076712328767123</v>
      </c>
      <c r="J153" s="5">
        <v>9</v>
      </c>
      <c r="K153" s="5" t="s">
        <v>838</v>
      </c>
    </row>
    <row r="154" spans="1:11">
      <c r="A154" s="7">
        <v>8</v>
      </c>
      <c r="B154" s="10">
        <v>13</v>
      </c>
      <c r="C154" s="10">
        <v>153</v>
      </c>
      <c r="D154" s="4" t="s">
        <v>246</v>
      </c>
      <c r="E154" s="4" t="s">
        <v>686</v>
      </c>
      <c r="F154" s="4" t="s">
        <v>703</v>
      </c>
      <c r="G154" s="4" t="s">
        <v>483</v>
      </c>
      <c r="H154" s="18">
        <v>34949</v>
      </c>
      <c r="I154" s="32">
        <v>24.589041095890412</v>
      </c>
      <c r="J154" s="5">
        <v>1</v>
      </c>
      <c r="K154" s="5" t="s">
        <v>837</v>
      </c>
    </row>
    <row r="155" spans="1:11">
      <c r="A155" s="7">
        <v>8</v>
      </c>
      <c r="B155" s="10">
        <v>14</v>
      </c>
      <c r="C155" s="10">
        <v>154</v>
      </c>
      <c r="D155" s="4" t="s">
        <v>276</v>
      </c>
      <c r="E155" s="4" t="s">
        <v>16</v>
      </c>
      <c r="F155" s="4" t="s">
        <v>114</v>
      </c>
      <c r="G155" s="4" t="s">
        <v>559</v>
      </c>
      <c r="H155" s="18">
        <v>33382</v>
      </c>
      <c r="I155" s="32">
        <v>28.882191780821916</v>
      </c>
      <c r="J155" s="5">
        <v>1</v>
      </c>
      <c r="K155" s="5" t="s">
        <v>837</v>
      </c>
    </row>
    <row r="156" spans="1:11">
      <c r="A156" s="7">
        <v>8</v>
      </c>
      <c r="B156" s="10">
        <v>15</v>
      </c>
      <c r="C156" s="10">
        <v>155</v>
      </c>
      <c r="D156" s="4" t="s">
        <v>14</v>
      </c>
      <c r="E156" s="4" t="s">
        <v>686</v>
      </c>
      <c r="F156" s="4" t="s">
        <v>648</v>
      </c>
      <c r="G156" s="4" t="s">
        <v>544</v>
      </c>
      <c r="H156" s="18">
        <v>30895</v>
      </c>
      <c r="I156" s="32">
        <v>35.695890410958903</v>
      </c>
      <c r="J156" s="5">
        <v>1</v>
      </c>
      <c r="K156" s="5" t="s">
        <v>837</v>
      </c>
    </row>
    <row r="157" spans="1:11">
      <c r="A157" s="7">
        <v>8</v>
      </c>
      <c r="B157" s="10">
        <v>16</v>
      </c>
      <c r="C157" s="10">
        <v>156</v>
      </c>
      <c r="D157" s="4" t="s">
        <v>18</v>
      </c>
      <c r="E157" s="4" t="s">
        <v>15</v>
      </c>
      <c r="F157" s="4" t="s">
        <v>60</v>
      </c>
      <c r="G157" s="4" t="s">
        <v>271</v>
      </c>
      <c r="H157" s="18">
        <v>32116</v>
      </c>
      <c r="I157" s="32">
        <v>32.350684931506848</v>
      </c>
      <c r="J157" s="5">
        <v>8</v>
      </c>
      <c r="K157" s="5" t="s">
        <v>837</v>
      </c>
    </row>
    <row r="158" spans="1:11">
      <c r="A158" s="7">
        <v>8</v>
      </c>
      <c r="B158" s="10">
        <v>17</v>
      </c>
      <c r="C158" s="10">
        <v>157</v>
      </c>
      <c r="D158" s="4" t="s">
        <v>16</v>
      </c>
      <c r="E158" s="4" t="s">
        <v>567</v>
      </c>
      <c r="F158" s="4" t="s">
        <v>334</v>
      </c>
      <c r="G158" s="4" t="s">
        <v>335</v>
      </c>
      <c r="H158" s="18">
        <v>31535</v>
      </c>
      <c r="I158" s="32">
        <v>33.942465753424656</v>
      </c>
      <c r="J158" s="5">
        <v>1</v>
      </c>
      <c r="K158" s="5" t="s">
        <v>837</v>
      </c>
    </row>
    <row r="159" spans="1:11">
      <c r="A159" s="7">
        <v>8</v>
      </c>
      <c r="B159" s="10">
        <v>18</v>
      </c>
      <c r="C159" s="10">
        <v>158</v>
      </c>
      <c r="D159" s="4" t="s">
        <v>614</v>
      </c>
      <c r="E159" s="4" t="s">
        <v>555</v>
      </c>
      <c r="F159" s="4" t="s">
        <v>318</v>
      </c>
      <c r="G159" s="4" t="s">
        <v>242</v>
      </c>
      <c r="H159" s="18">
        <v>32464</v>
      </c>
      <c r="I159" s="32">
        <v>31.397260273972602</v>
      </c>
      <c r="J159" s="5">
        <v>1</v>
      </c>
      <c r="K159" s="5" t="s">
        <v>837</v>
      </c>
    </row>
    <row r="160" spans="1:11">
      <c r="A160" s="7">
        <v>8</v>
      </c>
      <c r="B160" s="10">
        <v>19</v>
      </c>
      <c r="C160" s="10">
        <v>159</v>
      </c>
      <c r="D160" s="4" t="s">
        <v>345</v>
      </c>
      <c r="E160" s="4" t="s">
        <v>45</v>
      </c>
      <c r="F160" s="4" t="s">
        <v>1120</v>
      </c>
      <c r="G160" s="4" t="s">
        <v>175</v>
      </c>
      <c r="H160" s="18">
        <v>33799</v>
      </c>
      <c r="I160" s="32">
        <v>27.739726027397261</v>
      </c>
      <c r="J160" s="5">
        <v>7</v>
      </c>
      <c r="K160" s="5" t="s">
        <v>837</v>
      </c>
    </row>
    <row r="161" spans="1:11">
      <c r="A161" s="11">
        <v>8</v>
      </c>
      <c r="B161" s="12">
        <v>20</v>
      </c>
      <c r="C161" s="12">
        <v>160</v>
      </c>
      <c r="D161" s="13" t="s">
        <v>354</v>
      </c>
      <c r="E161" s="13" t="s">
        <v>17</v>
      </c>
      <c r="F161" s="13" t="s">
        <v>477</v>
      </c>
      <c r="G161" s="13" t="s">
        <v>919</v>
      </c>
      <c r="H161" s="19">
        <v>33894</v>
      </c>
      <c r="I161" s="33">
        <v>27.479452054794521</v>
      </c>
      <c r="J161" s="14">
        <v>4</v>
      </c>
      <c r="K161" s="14" t="s">
        <v>837</v>
      </c>
    </row>
    <row r="162" spans="1:11">
      <c r="A162" s="7">
        <v>9</v>
      </c>
      <c r="B162" s="10">
        <v>1</v>
      </c>
      <c r="C162" s="10">
        <v>161</v>
      </c>
      <c r="D162" s="4" t="s">
        <v>354</v>
      </c>
      <c r="E162" s="4" t="s">
        <v>555</v>
      </c>
      <c r="F162" s="4" t="s">
        <v>297</v>
      </c>
      <c r="G162" s="4" t="s">
        <v>545</v>
      </c>
      <c r="H162" s="18">
        <v>31565</v>
      </c>
      <c r="I162" s="32">
        <v>33.860273972602741</v>
      </c>
      <c r="J162" s="5">
        <v>1</v>
      </c>
      <c r="K162" s="5" t="s">
        <v>837</v>
      </c>
    </row>
    <row r="163" spans="1:11">
      <c r="A163" s="7">
        <v>9</v>
      </c>
      <c r="B163" s="10">
        <v>2</v>
      </c>
      <c r="C163" s="10">
        <v>162</v>
      </c>
      <c r="D163" s="4" t="s">
        <v>345</v>
      </c>
      <c r="E163" s="4" t="s">
        <v>481</v>
      </c>
      <c r="F163" s="4" t="s">
        <v>1170</v>
      </c>
      <c r="G163" s="4" t="s">
        <v>554</v>
      </c>
      <c r="H163" s="18">
        <v>34126</v>
      </c>
      <c r="I163" s="32">
        <v>26.843835616438355</v>
      </c>
      <c r="J163" s="5">
        <v>1</v>
      </c>
      <c r="K163" s="5" t="s">
        <v>46</v>
      </c>
    </row>
    <row r="164" spans="1:11">
      <c r="A164" s="7">
        <v>9</v>
      </c>
      <c r="B164" s="10">
        <v>3</v>
      </c>
      <c r="C164" s="10">
        <v>163</v>
      </c>
      <c r="D164" s="4" t="s">
        <v>614</v>
      </c>
      <c r="E164" s="4" t="s">
        <v>13</v>
      </c>
      <c r="F164" s="4" t="s">
        <v>749</v>
      </c>
      <c r="G164" s="4" t="s">
        <v>174</v>
      </c>
      <c r="H164" s="18">
        <v>34432</v>
      </c>
      <c r="I164" s="32">
        <v>26.005479452054793</v>
      </c>
      <c r="J164" s="5">
        <v>1</v>
      </c>
      <c r="K164" s="5" t="s">
        <v>837</v>
      </c>
    </row>
    <row r="165" spans="1:11">
      <c r="A165" s="7">
        <v>9</v>
      </c>
      <c r="B165" s="10">
        <v>4</v>
      </c>
      <c r="C165" s="10">
        <v>164</v>
      </c>
      <c r="D165" s="4" t="s">
        <v>16</v>
      </c>
      <c r="E165" s="4" t="s">
        <v>129</v>
      </c>
      <c r="F165" s="4" t="s">
        <v>789</v>
      </c>
      <c r="G165" s="4" t="s">
        <v>177</v>
      </c>
      <c r="H165" s="18">
        <v>34198</v>
      </c>
      <c r="I165" s="32">
        <v>26.646575342465752</v>
      </c>
      <c r="J165" s="5">
        <v>2</v>
      </c>
      <c r="K165" s="5" t="s">
        <v>838</v>
      </c>
    </row>
    <row r="166" spans="1:11">
      <c r="A166" s="7">
        <v>9</v>
      </c>
      <c r="B166" s="10">
        <v>5</v>
      </c>
      <c r="C166" s="10">
        <v>165</v>
      </c>
      <c r="D166" s="4" t="s">
        <v>18</v>
      </c>
      <c r="E166" s="4" t="s">
        <v>188</v>
      </c>
      <c r="F166" s="4" t="s">
        <v>671</v>
      </c>
      <c r="G166" s="4" t="s">
        <v>221</v>
      </c>
      <c r="H166" s="18">
        <v>34024</v>
      </c>
      <c r="I166" s="32">
        <v>27.123287671232877</v>
      </c>
      <c r="J166" s="5">
        <v>1</v>
      </c>
      <c r="K166" s="5" t="s">
        <v>837</v>
      </c>
    </row>
    <row r="167" spans="1:11">
      <c r="A167" s="7">
        <v>9</v>
      </c>
      <c r="B167" s="10">
        <v>6</v>
      </c>
      <c r="C167" s="10">
        <v>166</v>
      </c>
      <c r="D167" s="4" t="s">
        <v>14</v>
      </c>
      <c r="E167" s="4" t="s">
        <v>15</v>
      </c>
      <c r="F167" s="4" t="s">
        <v>436</v>
      </c>
      <c r="G167" s="4" t="s">
        <v>591</v>
      </c>
      <c r="H167" s="18">
        <v>32213</v>
      </c>
      <c r="I167" s="32">
        <v>32.084931506849315</v>
      </c>
      <c r="J167" s="5">
        <v>1</v>
      </c>
      <c r="K167" s="5" t="s">
        <v>837</v>
      </c>
    </row>
    <row r="168" spans="1:11">
      <c r="A168" s="7">
        <v>9</v>
      </c>
      <c r="B168" s="10">
        <v>7</v>
      </c>
      <c r="C168" s="10">
        <v>167</v>
      </c>
      <c r="D168" s="4" t="s">
        <v>276</v>
      </c>
      <c r="E168" s="4" t="s">
        <v>567</v>
      </c>
      <c r="F168" s="4" t="s">
        <v>510</v>
      </c>
      <c r="G168" s="4" t="s">
        <v>596</v>
      </c>
      <c r="H168" s="18">
        <v>32526</v>
      </c>
      <c r="I168" s="32">
        <v>31.227397260273971</v>
      </c>
      <c r="J168" s="5">
        <v>1</v>
      </c>
      <c r="K168" s="5" t="s">
        <v>837</v>
      </c>
    </row>
    <row r="169" spans="1:11">
      <c r="A169" s="7">
        <v>9</v>
      </c>
      <c r="B169" s="10">
        <v>8</v>
      </c>
      <c r="C169" s="10">
        <v>168</v>
      </c>
      <c r="D169" s="4" t="s">
        <v>246</v>
      </c>
      <c r="E169" s="4" t="s">
        <v>239</v>
      </c>
      <c r="F169" s="4" t="s">
        <v>1149</v>
      </c>
      <c r="G169" s="4" t="s">
        <v>867</v>
      </c>
      <c r="H169" s="18">
        <v>33865</v>
      </c>
      <c r="I169" s="32">
        <v>27.55890410958904</v>
      </c>
      <c r="J169" s="5">
        <v>1</v>
      </c>
      <c r="K169" s="5" t="s">
        <v>837</v>
      </c>
    </row>
    <row r="170" spans="1:11">
      <c r="A170" s="7">
        <v>9</v>
      </c>
      <c r="B170" s="10">
        <v>9</v>
      </c>
      <c r="C170" s="10">
        <v>169</v>
      </c>
      <c r="D170" s="4" t="s">
        <v>15</v>
      </c>
      <c r="E170" s="4" t="s">
        <v>246</v>
      </c>
      <c r="F170" s="4" t="s">
        <v>159</v>
      </c>
      <c r="G170" s="4" t="s">
        <v>197</v>
      </c>
      <c r="H170" s="18">
        <v>31138</v>
      </c>
      <c r="I170" s="32">
        <v>35.030136986301372</v>
      </c>
      <c r="J170" s="5">
        <v>3</v>
      </c>
      <c r="K170" s="5" t="s">
        <v>46</v>
      </c>
    </row>
    <row r="171" spans="1:11">
      <c r="A171" s="7">
        <v>9</v>
      </c>
      <c r="B171" s="10">
        <v>10</v>
      </c>
      <c r="C171" s="10">
        <v>170</v>
      </c>
      <c r="D171" s="4" t="s">
        <v>470</v>
      </c>
      <c r="E171" s="4" t="s">
        <v>555</v>
      </c>
      <c r="F171" s="4" t="s">
        <v>366</v>
      </c>
      <c r="G171" s="4" t="s">
        <v>546</v>
      </c>
      <c r="H171" s="18">
        <v>33518</v>
      </c>
      <c r="I171" s="32">
        <v>28.509589041095889</v>
      </c>
      <c r="J171" s="5">
        <v>1</v>
      </c>
      <c r="K171" s="5" t="s">
        <v>837</v>
      </c>
    </row>
    <row r="172" spans="1:11">
      <c r="A172" s="7">
        <v>9</v>
      </c>
      <c r="B172" s="10">
        <v>11</v>
      </c>
      <c r="C172" s="10">
        <v>171</v>
      </c>
      <c r="D172" s="4" t="s">
        <v>555</v>
      </c>
      <c r="E172" s="4" t="s">
        <v>470</v>
      </c>
      <c r="F172" s="4" t="s">
        <v>1093</v>
      </c>
      <c r="G172" s="4" t="s">
        <v>110</v>
      </c>
      <c r="H172" s="18">
        <v>32082</v>
      </c>
      <c r="I172" s="32">
        <v>32.443835616438356</v>
      </c>
      <c r="J172" s="5">
        <v>1</v>
      </c>
      <c r="K172" s="5" t="s">
        <v>837</v>
      </c>
    </row>
    <row r="173" spans="1:11">
      <c r="A173" s="7">
        <v>9</v>
      </c>
      <c r="B173" s="10">
        <v>12</v>
      </c>
      <c r="C173" s="10">
        <v>172</v>
      </c>
      <c r="D173" s="4" t="s">
        <v>13</v>
      </c>
      <c r="E173" s="4" t="s">
        <v>480</v>
      </c>
      <c r="F173" s="4" t="s">
        <v>528</v>
      </c>
      <c r="G173" s="4" t="s">
        <v>840</v>
      </c>
      <c r="H173" s="18">
        <v>33987</v>
      </c>
      <c r="I173" s="32">
        <v>27.224657534246575</v>
      </c>
      <c r="J173" s="5">
        <v>1</v>
      </c>
      <c r="K173" s="5" t="s">
        <v>46</v>
      </c>
    </row>
    <row r="174" spans="1:11">
      <c r="A174" s="7">
        <v>9</v>
      </c>
      <c r="B174" s="10">
        <v>13</v>
      </c>
      <c r="C174" s="10">
        <v>173</v>
      </c>
      <c r="D174" s="4" t="s">
        <v>300</v>
      </c>
      <c r="E174" s="4" t="s">
        <v>555</v>
      </c>
      <c r="F174" s="4" t="s">
        <v>1</v>
      </c>
      <c r="G174" s="4" t="s">
        <v>53</v>
      </c>
      <c r="H174" s="18">
        <v>33189</v>
      </c>
      <c r="I174" s="32">
        <v>29.410958904109588</v>
      </c>
      <c r="J174" s="5">
        <v>7</v>
      </c>
      <c r="K174" s="5" t="s">
        <v>837</v>
      </c>
    </row>
    <row r="175" spans="1:11">
      <c r="A175" s="7">
        <v>9</v>
      </c>
      <c r="B175" s="10">
        <v>14</v>
      </c>
      <c r="C175" s="10">
        <v>174</v>
      </c>
      <c r="D175" s="4" t="s">
        <v>129</v>
      </c>
      <c r="E175" s="4" t="s">
        <v>239</v>
      </c>
      <c r="F175" s="4" t="s">
        <v>182</v>
      </c>
      <c r="G175" s="4" t="s">
        <v>151</v>
      </c>
      <c r="H175" s="18">
        <v>30424</v>
      </c>
      <c r="I175" s="32">
        <v>36.986301369863014</v>
      </c>
      <c r="J175" s="5">
        <v>3</v>
      </c>
      <c r="K175" s="5" t="s">
        <v>837</v>
      </c>
    </row>
    <row r="176" spans="1:11">
      <c r="A176" s="7">
        <v>9</v>
      </c>
      <c r="B176" s="10">
        <v>15</v>
      </c>
      <c r="C176" s="10">
        <v>175</v>
      </c>
      <c r="D176" s="4" t="s">
        <v>239</v>
      </c>
      <c r="E176" s="4" t="s">
        <v>29</v>
      </c>
      <c r="F176" s="4" t="s">
        <v>303</v>
      </c>
      <c r="G176" s="4" t="s">
        <v>197</v>
      </c>
      <c r="H176" s="18">
        <v>31845</v>
      </c>
      <c r="I176" s="32">
        <v>33.093150684931508</v>
      </c>
      <c r="J176" s="5">
        <v>1</v>
      </c>
      <c r="K176" s="5" t="s">
        <v>837</v>
      </c>
    </row>
    <row r="177" spans="1:11">
      <c r="A177" s="7">
        <v>9</v>
      </c>
      <c r="B177" s="10">
        <v>16</v>
      </c>
      <c r="C177" s="10">
        <v>176</v>
      </c>
      <c r="D177" s="4" t="s">
        <v>29</v>
      </c>
      <c r="E177" s="4" t="s">
        <v>45</v>
      </c>
      <c r="F177" s="4" t="s">
        <v>121</v>
      </c>
      <c r="G177" s="4" t="s">
        <v>930</v>
      </c>
      <c r="H177" s="18">
        <v>33971</v>
      </c>
      <c r="I177" s="32">
        <v>27.268493150684932</v>
      </c>
      <c r="J177" s="5">
        <v>1</v>
      </c>
      <c r="K177" s="5" t="s">
        <v>837</v>
      </c>
    </row>
    <row r="178" spans="1:11">
      <c r="A178" s="7">
        <v>9</v>
      </c>
      <c r="B178" s="10">
        <v>17</v>
      </c>
      <c r="C178" s="10">
        <v>177</v>
      </c>
      <c r="D178" s="4" t="s">
        <v>1121</v>
      </c>
      <c r="E178" s="4" t="s">
        <v>276</v>
      </c>
      <c r="F178" s="4" t="s">
        <v>176</v>
      </c>
      <c r="G178" s="4" t="s">
        <v>597</v>
      </c>
      <c r="H178" s="18">
        <v>33502</v>
      </c>
      <c r="I178" s="32">
        <v>28.553424657534247</v>
      </c>
      <c r="J178" s="5">
        <v>1</v>
      </c>
      <c r="K178" s="5" t="s">
        <v>837</v>
      </c>
    </row>
    <row r="179" spans="1:11">
      <c r="A179" s="7">
        <v>9</v>
      </c>
      <c r="B179" s="10">
        <v>18</v>
      </c>
      <c r="C179" s="10">
        <v>178</v>
      </c>
      <c r="D179" s="4" t="s">
        <v>609</v>
      </c>
      <c r="E179" s="4" t="s">
        <v>614</v>
      </c>
      <c r="F179" s="4" t="s">
        <v>771</v>
      </c>
      <c r="G179" s="4" t="s">
        <v>549</v>
      </c>
      <c r="H179" s="18">
        <v>32492</v>
      </c>
      <c r="I179" s="32">
        <v>31.32054794520548</v>
      </c>
      <c r="J179" s="5">
        <v>1</v>
      </c>
      <c r="K179" s="5" t="s">
        <v>837</v>
      </c>
    </row>
    <row r="180" spans="1:11">
      <c r="A180" s="7">
        <v>9</v>
      </c>
      <c r="B180" s="10">
        <v>19</v>
      </c>
      <c r="C180" s="10">
        <v>179</v>
      </c>
      <c r="D180" s="4" t="s">
        <v>563</v>
      </c>
      <c r="E180" s="4" t="s">
        <v>213</v>
      </c>
      <c r="F180" s="4" t="s">
        <v>1285</v>
      </c>
      <c r="G180" s="4" t="s">
        <v>216</v>
      </c>
      <c r="H180" s="18">
        <v>34862</v>
      </c>
      <c r="I180" s="32">
        <v>24.827397260273973</v>
      </c>
      <c r="J180" s="5">
        <v>1</v>
      </c>
      <c r="K180" s="5" t="s">
        <v>837</v>
      </c>
    </row>
    <row r="181" spans="1:11">
      <c r="A181" s="11">
        <v>9</v>
      </c>
      <c r="B181" s="12">
        <v>20</v>
      </c>
      <c r="C181" s="12">
        <v>180</v>
      </c>
      <c r="D181" s="13" t="s">
        <v>567</v>
      </c>
      <c r="E181" s="13" t="s">
        <v>300</v>
      </c>
      <c r="F181" s="13" t="s">
        <v>992</v>
      </c>
      <c r="G181" s="13" t="s">
        <v>993</v>
      </c>
      <c r="H181" s="19">
        <v>33377</v>
      </c>
      <c r="I181" s="33">
        <v>28.895890410958906</v>
      </c>
      <c r="J181" s="14">
        <v>3</v>
      </c>
      <c r="K181" s="14" t="s">
        <v>46</v>
      </c>
    </row>
    <row r="182" spans="1:11">
      <c r="A182" s="7">
        <v>10</v>
      </c>
      <c r="B182" s="10">
        <v>1</v>
      </c>
      <c r="C182" s="10">
        <v>181</v>
      </c>
      <c r="D182" s="4" t="s">
        <v>567</v>
      </c>
      <c r="E182" s="4" t="s">
        <v>129</v>
      </c>
      <c r="F182" s="4" t="s">
        <v>886</v>
      </c>
      <c r="G182" s="4" t="s">
        <v>547</v>
      </c>
      <c r="H182" s="18">
        <v>34033</v>
      </c>
      <c r="I182" s="32">
        <v>27.098630136986301</v>
      </c>
      <c r="J182" s="5">
        <v>7</v>
      </c>
      <c r="K182" s="5" t="s">
        <v>46</v>
      </c>
    </row>
    <row r="183" spans="1:11">
      <c r="A183" s="7">
        <v>10</v>
      </c>
      <c r="B183" s="10">
        <v>2</v>
      </c>
      <c r="C183" s="10">
        <v>182</v>
      </c>
      <c r="D183" s="4" t="s">
        <v>563</v>
      </c>
      <c r="E183" s="4" t="s">
        <v>300</v>
      </c>
      <c r="F183" s="4" t="s">
        <v>793</v>
      </c>
      <c r="G183" s="4" t="s">
        <v>163</v>
      </c>
      <c r="H183" s="18">
        <v>33631</v>
      </c>
      <c r="I183" s="32">
        <v>28.2</v>
      </c>
      <c r="J183" s="5">
        <v>9</v>
      </c>
      <c r="K183" s="5" t="s">
        <v>837</v>
      </c>
    </row>
    <row r="184" spans="1:11">
      <c r="A184" s="7">
        <v>10</v>
      </c>
      <c r="B184" s="10">
        <v>3</v>
      </c>
      <c r="C184" s="10">
        <v>183</v>
      </c>
      <c r="D184" s="4" t="s">
        <v>609</v>
      </c>
      <c r="E184" s="4" t="s">
        <v>15</v>
      </c>
      <c r="F184" s="4" t="s">
        <v>1035</v>
      </c>
      <c r="G184" s="4" t="s">
        <v>305</v>
      </c>
      <c r="H184" s="18">
        <v>35757</v>
      </c>
      <c r="I184" s="32">
        <v>22.375342465753423</v>
      </c>
      <c r="J184" s="5">
        <v>4</v>
      </c>
      <c r="K184" s="5" t="s">
        <v>46</v>
      </c>
    </row>
    <row r="185" spans="1:11">
      <c r="A185" s="7">
        <v>10</v>
      </c>
      <c r="B185" s="10">
        <v>4</v>
      </c>
      <c r="C185" s="10">
        <v>184</v>
      </c>
      <c r="D185" s="4" t="s">
        <v>1121</v>
      </c>
      <c r="E185" s="4" t="s">
        <v>567</v>
      </c>
      <c r="F185" s="4" t="s">
        <v>88</v>
      </c>
      <c r="G185" s="4" t="s">
        <v>551</v>
      </c>
      <c r="H185" s="18">
        <v>32774</v>
      </c>
      <c r="I185" s="32">
        <v>30.547945205479451</v>
      </c>
      <c r="J185" s="5">
        <v>1</v>
      </c>
      <c r="K185" s="5" t="s">
        <v>837</v>
      </c>
    </row>
    <row r="186" spans="1:11">
      <c r="A186" s="7">
        <v>10</v>
      </c>
      <c r="B186" s="10">
        <v>5</v>
      </c>
      <c r="C186" s="10">
        <v>185</v>
      </c>
      <c r="D186" s="4" t="s">
        <v>29</v>
      </c>
      <c r="E186" s="4" t="s">
        <v>686</v>
      </c>
      <c r="F186" s="4" t="s">
        <v>121</v>
      </c>
      <c r="G186" s="4" t="s">
        <v>2</v>
      </c>
      <c r="H186" s="18">
        <v>35131</v>
      </c>
      <c r="I186" s="32">
        <v>24.090410958904108</v>
      </c>
      <c r="J186" s="5">
        <v>1</v>
      </c>
      <c r="K186" s="5" t="s">
        <v>837</v>
      </c>
    </row>
    <row r="187" spans="1:11">
      <c r="A187" s="7">
        <v>10</v>
      </c>
      <c r="B187" s="10">
        <v>6</v>
      </c>
      <c r="C187" s="10">
        <v>186</v>
      </c>
      <c r="D187" s="4" t="s">
        <v>239</v>
      </c>
      <c r="E187" s="4" t="s">
        <v>164</v>
      </c>
      <c r="F187" s="4" t="s">
        <v>528</v>
      </c>
      <c r="G187" s="4" t="s">
        <v>718</v>
      </c>
      <c r="H187" s="18">
        <v>33315</v>
      </c>
      <c r="I187" s="32">
        <v>29.065753424657533</v>
      </c>
      <c r="J187" s="5">
        <v>8</v>
      </c>
      <c r="K187" s="5" t="s">
        <v>838</v>
      </c>
    </row>
    <row r="188" spans="1:11">
      <c r="A188" s="7">
        <v>10</v>
      </c>
      <c r="B188" s="10">
        <v>7</v>
      </c>
      <c r="C188" s="10">
        <v>187</v>
      </c>
      <c r="D188" s="4" t="s">
        <v>129</v>
      </c>
      <c r="E188" s="4" t="s">
        <v>18</v>
      </c>
      <c r="F188" s="4" t="s">
        <v>298</v>
      </c>
      <c r="G188" s="4" t="s">
        <v>299</v>
      </c>
      <c r="H188" s="18">
        <v>29236</v>
      </c>
      <c r="I188" s="32">
        <v>40.241095890410961</v>
      </c>
      <c r="J188" s="5">
        <v>3</v>
      </c>
      <c r="K188" s="5" t="s">
        <v>837</v>
      </c>
    </row>
    <row r="189" spans="1:11">
      <c r="A189" s="7">
        <v>10</v>
      </c>
      <c r="B189" s="10">
        <v>8</v>
      </c>
      <c r="C189" s="10">
        <v>188</v>
      </c>
      <c r="D189" s="4" t="s">
        <v>300</v>
      </c>
      <c r="E189" s="4" t="s">
        <v>45</v>
      </c>
      <c r="F189" s="4" t="s">
        <v>458</v>
      </c>
      <c r="G189" s="4" t="s">
        <v>381</v>
      </c>
      <c r="H189" s="18">
        <v>31063</v>
      </c>
      <c r="I189" s="32">
        <v>35.235616438356168</v>
      </c>
      <c r="J189" s="5">
        <v>1</v>
      </c>
      <c r="K189" s="5" t="s">
        <v>837</v>
      </c>
    </row>
    <row r="190" spans="1:11">
      <c r="A190" s="7">
        <v>10</v>
      </c>
      <c r="B190" s="10">
        <v>9</v>
      </c>
      <c r="C190" s="10">
        <v>189</v>
      </c>
      <c r="D190" s="4" t="s">
        <v>13</v>
      </c>
      <c r="E190" s="4" t="s">
        <v>300</v>
      </c>
      <c r="F190" s="4" t="s">
        <v>813</v>
      </c>
      <c r="G190" s="4" t="s">
        <v>105</v>
      </c>
      <c r="H190" s="18">
        <v>32985</v>
      </c>
      <c r="I190" s="32">
        <v>29.969863013698632</v>
      </c>
      <c r="J190" s="5">
        <v>8</v>
      </c>
      <c r="K190" s="5" t="s">
        <v>46</v>
      </c>
    </row>
    <row r="191" spans="1:11">
      <c r="A191" s="7">
        <v>10</v>
      </c>
      <c r="B191" s="10">
        <v>10</v>
      </c>
      <c r="C191" s="10">
        <v>190</v>
      </c>
      <c r="D191" s="4" t="s">
        <v>555</v>
      </c>
      <c r="E191" s="4" t="s">
        <v>164</v>
      </c>
      <c r="F191" s="4" t="s">
        <v>835</v>
      </c>
      <c r="G191" s="4" t="s">
        <v>217</v>
      </c>
      <c r="H191" s="18">
        <v>33530</v>
      </c>
      <c r="I191" s="32">
        <v>28.476712328767125</v>
      </c>
      <c r="J191" s="5">
        <v>1</v>
      </c>
      <c r="K191" s="5" t="s">
        <v>837</v>
      </c>
    </row>
    <row r="192" spans="1:11">
      <c r="A192" s="7">
        <v>10</v>
      </c>
      <c r="B192" s="10">
        <v>11</v>
      </c>
      <c r="C192" s="10">
        <v>191</v>
      </c>
      <c r="D192" s="4" t="s">
        <v>470</v>
      </c>
      <c r="E192" s="4" t="s">
        <v>300</v>
      </c>
      <c r="F192" s="4" t="s">
        <v>1279</v>
      </c>
      <c r="G192" s="4" t="s">
        <v>802</v>
      </c>
      <c r="H192" s="18">
        <v>34351</v>
      </c>
      <c r="I192" s="32">
        <v>26.227397260273971</v>
      </c>
      <c r="J192" s="5">
        <v>1</v>
      </c>
      <c r="K192" s="5" t="s">
        <v>46</v>
      </c>
    </row>
    <row r="193" spans="1:11">
      <c r="A193" s="7">
        <v>10</v>
      </c>
      <c r="B193" s="10">
        <v>12</v>
      </c>
      <c r="C193" s="10">
        <v>192</v>
      </c>
      <c r="D193" s="4" t="s">
        <v>15</v>
      </c>
      <c r="E193" s="4" t="s">
        <v>164</v>
      </c>
      <c r="F193" s="4" t="s">
        <v>586</v>
      </c>
      <c r="G193" s="4" t="s">
        <v>312</v>
      </c>
      <c r="H193" s="18">
        <v>31309</v>
      </c>
      <c r="I193" s="32">
        <v>34.561643835616437</v>
      </c>
      <c r="J193" s="5">
        <v>1</v>
      </c>
      <c r="K193" s="5" t="s">
        <v>46</v>
      </c>
    </row>
    <row r="194" spans="1:11">
      <c r="A194" s="7">
        <v>10</v>
      </c>
      <c r="B194" s="10">
        <v>13</v>
      </c>
      <c r="C194" s="10">
        <v>193</v>
      </c>
      <c r="D194" s="4" t="s">
        <v>246</v>
      </c>
      <c r="E194" s="4" t="s">
        <v>276</v>
      </c>
      <c r="F194" s="4" t="s">
        <v>1098</v>
      </c>
      <c r="G194" s="4" t="s">
        <v>553</v>
      </c>
      <c r="H194" s="18">
        <v>33023</v>
      </c>
      <c r="I194" s="32">
        <v>29.865753424657534</v>
      </c>
      <c r="J194" s="5">
        <v>1</v>
      </c>
      <c r="K194" s="5" t="s">
        <v>837</v>
      </c>
    </row>
    <row r="195" spans="1:11">
      <c r="A195" s="7">
        <v>10</v>
      </c>
      <c r="B195" s="10">
        <v>14</v>
      </c>
      <c r="C195" s="10">
        <v>194</v>
      </c>
      <c r="D195" s="4" t="s">
        <v>276</v>
      </c>
      <c r="E195" s="4" t="s">
        <v>345</v>
      </c>
      <c r="F195" s="4" t="s">
        <v>294</v>
      </c>
      <c r="G195" s="4" t="s">
        <v>133</v>
      </c>
      <c r="H195" s="18">
        <v>32504</v>
      </c>
      <c r="I195" s="32">
        <v>31.287671232876711</v>
      </c>
      <c r="J195" s="5">
        <v>1</v>
      </c>
      <c r="K195" s="5" t="s">
        <v>837</v>
      </c>
    </row>
    <row r="196" spans="1:11">
      <c r="A196" s="7">
        <v>10</v>
      </c>
      <c r="B196" s="10">
        <v>15</v>
      </c>
      <c r="C196" s="10">
        <v>195</v>
      </c>
      <c r="D196" s="4" t="s">
        <v>14</v>
      </c>
      <c r="E196" s="4" t="s">
        <v>246</v>
      </c>
      <c r="F196" s="4" t="s">
        <v>935</v>
      </c>
      <c r="G196" s="4" t="s">
        <v>524</v>
      </c>
      <c r="H196" s="18">
        <v>32945</v>
      </c>
      <c r="I196" s="32">
        <v>30.079452054794519</v>
      </c>
      <c r="J196" s="5">
        <v>1</v>
      </c>
      <c r="K196" s="5" t="s">
        <v>837</v>
      </c>
    </row>
    <row r="197" spans="1:11">
      <c r="A197" s="7">
        <v>10</v>
      </c>
      <c r="B197" s="10">
        <v>16</v>
      </c>
      <c r="C197" s="10">
        <v>196</v>
      </c>
      <c r="D197" s="4" t="s">
        <v>18</v>
      </c>
      <c r="E197" s="4" t="s">
        <v>15</v>
      </c>
      <c r="F197" s="4" t="s">
        <v>1261</v>
      </c>
      <c r="G197" s="4" t="s">
        <v>198</v>
      </c>
      <c r="H197" s="18">
        <v>34468</v>
      </c>
      <c r="I197" s="32">
        <v>25.906849315068492</v>
      </c>
      <c r="J197" s="5">
        <v>1</v>
      </c>
      <c r="K197" s="5" t="s">
        <v>837</v>
      </c>
    </row>
    <row r="198" spans="1:11">
      <c r="A198" s="7">
        <v>10</v>
      </c>
      <c r="B198" s="10">
        <v>17</v>
      </c>
      <c r="C198" s="10">
        <v>197</v>
      </c>
      <c r="D198" s="4" t="s">
        <v>16</v>
      </c>
      <c r="E198" s="4" t="s">
        <v>29</v>
      </c>
      <c r="F198" s="4" t="s">
        <v>182</v>
      </c>
      <c r="G198" s="4" t="s">
        <v>464</v>
      </c>
      <c r="H198" s="18">
        <v>31364</v>
      </c>
      <c r="I198" s="32">
        <v>34.410958904109592</v>
      </c>
      <c r="J198" s="5">
        <v>5</v>
      </c>
      <c r="K198" s="5" t="s">
        <v>838</v>
      </c>
    </row>
    <row r="199" spans="1:11">
      <c r="A199" s="7">
        <v>10</v>
      </c>
      <c r="B199" s="10">
        <v>18</v>
      </c>
      <c r="C199" s="10">
        <v>198</v>
      </c>
      <c r="D199" s="4" t="s">
        <v>614</v>
      </c>
      <c r="E199" s="4" t="s">
        <v>470</v>
      </c>
      <c r="F199" s="4" t="s">
        <v>584</v>
      </c>
      <c r="G199" s="4" t="s">
        <v>760</v>
      </c>
      <c r="H199" s="18">
        <v>33892</v>
      </c>
      <c r="I199" s="32">
        <v>27.484931506849314</v>
      </c>
      <c r="J199" s="5">
        <v>8</v>
      </c>
      <c r="K199" s="5" t="s">
        <v>837</v>
      </c>
    </row>
    <row r="200" spans="1:11">
      <c r="A200" s="7">
        <v>10</v>
      </c>
      <c r="B200" s="10">
        <v>19</v>
      </c>
      <c r="C200" s="10">
        <v>199</v>
      </c>
      <c r="D200" s="4" t="s">
        <v>345</v>
      </c>
      <c r="E200" s="4" t="s">
        <v>563</v>
      </c>
      <c r="F200" s="4" t="s">
        <v>528</v>
      </c>
      <c r="G200" s="4" t="s">
        <v>421</v>
      </c>
      <c r="H200" s="18">
        <v>33401</v>
      </c>
      <c r="I200" s="32">
        <v>28.830136986301369</v>
      </c>
      <c r="J200" s="5">
        <v>9</v>
      </c>
      <c r="K200" s="5" t="s">
        <v>837</v>
      </c>
    </row>
    <row r="201" spans="1:11">
      <c r="A201" s="11">
        <v>10</v>
      </c>
      <c r="B201" s="12">
        <v>20</v>
      </c>
      <c r="C201" s="12">
        <v>200</v>
      </c>
      <c r="D201" s="13" t="s">
        <v>354</v>
      </c>
      <c r="E201" s="13" t="s">
        <v>213</v>
      </c>
      <c r="F201" s="13" t="s">
        <v>1110</v>
      </c>
      <c r="G201" s="13" t="s">
        <v>539</v>
      </c>
      <c r="H201" s="19">
        <v>34238</v>
      </c>
      <c r="I201" s="33">
        <v>26.536986301369861</v>
      </c>
      <c r="J201" s="14">
        <v>9</v>
      </c>
      <c r="K201" s="14" t="s">
        <v>837</v>
      </c>
    </row>
    <row r="202" spans="1:11">
      <c r="A202" s="7">
        <v>11</v>
      </c>
      <c r="B202" s="10">
        <v>1</v>
      </c>
      <c r="C202" s="10">
        <v>201</v>
      </c>
      <c r="D202" s="4" t="s">
        <v>354</v>
      </c>
      <c r="E202" s="4" t="s">
        <v>164</v>
      </c>
      <c r="F202" s="4" t="s">
        <v>714</v>
      </c>
      <c r="G202" s="4" t="s">
        <v>635</v>
      </c>
      <c r="H202" s="18">
        <v>34815</v>
      </c>
      <c r="I202" s="32">
        <v>24.956164383561642</v>
      </c>
      <c r="J202" s="5">
        <v>9</v>
      </c>
      <c r="K202" s="5" t="s">
        <v>46</v>
      </c>
    </row>
    <row r="203" spans="1:11">
      <c r="A203" s="7">
        <v>11</v>
      </c>
      <c r="B203" s="10">
        <v>2</v>
      </c>
      <c r="C203" s="10">
        <v>202</v>
      </c>
      <c r="D203" s="4" t="s">
        <v>345</v>
      </c>
      <c r="E203" s="4" t="s">
        <v>188</v>
      </c>
      <c r="F203" s="4" t="s">
        <v>795</v>
      </c>
      <c r="G203" s="4" t="s">
        <v>596</v>
      </c>
      <c r="H203" s="18">
        <v>33607</v>
      </c>
      <c r="I203" s="32">
        <v>28.265753424657536</v>
      </c>
      <c r="J203" s="5">
        <v>1</v>
      </c>
      <c r="K203" s="5" t="s">
        <v>837</v>
      </c>
    </row>
    <row r="204" spans="1:11">
      <c r="A204" s="7">
        <v>11</v>
      </c>
      <c r="B204" s="10">
        <v>3</v>
      </c>
      <c r="C204" s="10">
        <v>203</v>
      </c>
      <c r="D204" s="4" t="s">
        <v>614</v>
      </c>
      <c r="E204" s="4" t="s">
        <v>563</v>
      </c>
      <c r="F204" s="4" t="s">
        <v>950</v>
      </c>
      <c r="G204" s="4" t="s">
        <v>550</v>
      </c>
      <c r="H204" s="18">
        <v>34002</v>
      </c>
      <c r="I204" s="32">
        <v>27.183561643835617</v>
      </c>
      <c r="J204" s="5">
        <v>1</v>
      </c>
      <c r="K204" s="5" t="s">
        <v>837</v>
      </c>
    </row>
    <row r="205" spans="1:11">
      <c r="A205" s="7">
        <v>11</v>
      </c>
      <c r="B205" s="10">
        <v>4</v>
      </c>
      <c r="C205" s="10">
        <v>204</v>
      </c>
      <c r="D205" s="4" t="s">
        <v>16</v>
      </c>
      <c r="E205" s="4" t="s">
        <v>300</v>
      </c>
      <c r="F205" s="4" t="s">
        <v>416</v>
      </c>
      <c r="G205" s="4" t="s">
        <v>304</v>
      </c>
      <c r="H205" s="18">
        <v>31790</v>
      </c>
      <c r="I205" s="32">
        <v>33.243835616438353</v>
      </c>
      <c r="J205" s="5">
        <v>1</v>
      </c>
      <c r="K205" s="5" t="s">
        <v>837</v>
      </c>
    </row>
    <row r="206" spans="1:11">
      <c r="A206" s="7">
        <v>11</v>
      </c>
      <c r="B206" s="10">
        <v>5</v>
      </c>
      <c r="C206" s="10">
        <v>205</v>
      </c>
      <c r="D206" s="4" t="s">
        <v>18</v>
      </c>
      <c r="E206" s="4" t="s">
        <v>686</v>
      </c>
      <c r="F206" s="4" t="s">
        <v>517</v>
      </c>
      <c r="G206" s="4" t="s">
        <v>156</v>
      </c>
      <c r="H206" s="18">
        <v>32650</v>
      </c>
      <c r="I206" s="32">
        <v>30.887671232876713</v>
      </c>
      <c r="J206" s="5">
        <v>7</v>
      </c>
      <c r="K206" s="5" t="s">
        <v>46</v>
      </c>
    </row>
    <row r="207" spans="1:11">
      <c r="A207" s="7">
        <v>11</v>
      </c>
      <c r="B207" s="10">
        <v>6</v>
      </c>
      <c r="C207" s="10">
        <v>206</v>
      </c>
      <c r="D207" s="4" t="s">
        <v>14</v>
      </c>
      <c r="E207" s="4" t="s">
        <v>492</v>
      </c>
      <c r="F207" s="4" t="s">
        <v>34</v>
      </c>
      <c r="G207" s="4" t="s">
        <v>136</v>
      </c>
      <c r="H207" s="18">
        <v>31666</v>
      </c>
      <c r="I207" s="32">
        <v>33.583561643835615</v>
      </c>
      <c r="J207" s="5">
        <v>1</v>
      </c>
      <c r="K207" s="5" t="s">
        <v>837</v>
      </c>
    </row>
    <row r="208" spans="1:11">
      <c r="A208" s="7">
        <v>11</v>
      </c>
      <c r="B208" s="10">
        <v>7</v>
      </c>
      <c r="C208" s="10">
        <v>207</v>
      </c>
      <c r="D208" s="4" t="s">
        <v>276</v>
      </c>
      <c r="E208" s="4" t="s">
        <v>45</v>
      </c>
      <c r="F208" s="4" t="s">
        <v>275</v>
      </c>
      <c r="G208" s="4" t="s">
        <v>1255</v>
      </c>
      <c r="H208" s="18">
        <v>32430</v>
      </c>
      <c r="I208" s="32">
        <v>31.490410958904111</v>
      </c>
      <c r="J208" s="5">
        <v>1</v>
      </c>
      <c r="K208" s="5" t="s">
        <v>837</v>
      </c>
    </row>
    <row r="209" spans="1:11">
      <c r="A209" s="7">
        <v>11</v>
      </c>
      <c r="B209" s="10">
        <v>8</v>
      </c>
      <c r="C209" s="10">
        <v>208</v>
      </c>
      <c r="D209" s="4" t="s">
        <v>246</v>
      </c>
      <c r="E209" s="4" t="s">
        <v>213</v>
      </c>
      <c r="F209" s="4" t="s">
        <v>193</v>
      </c>
      <c r="G209" s="4" t="s">
        <v>1206</v>
      </c>
      <c r="H209" s="18">
        <v>34885</v>
      </c>
      <c r="I209" s="32">
        <v>24.764383561643836</v>
      </c>
      <c r="J209" s="5">
        <v>9</v>
      </c>
      <c r="K209" s="5" t="s">
        <v>837</v>
      </c>
    </row>
    <row r="210" spans="1:11">
      <c r="A210" s="7">
        <v>11</v>
      </c>
      <c r="B210" s="10">
        <v>9</v>
      </c>
      <c r="C210" s="10">
        <v>209</v>
      </c>
      <c r="D210" s="4" t="s">
        <v>15</v>
      </c>
      <c r="E210" s="4" t="s">
        <v>354</v>
      </c>
      <c r="F210" s="4" t="s">
        <v>290</v>
      </c>
      <c r="G210" s="4" t="s">
        <v>291</v>
      </c>
      <c r="H210" s="18">
        <v>30820</v>
      </c>
      <c r="I210" s="32">
        <v>35.901369863013699</v>
      </c>
      <c r="J210" s="5">
        <v>1</v>
      </c>
      <c r="K210" s="5" t="s">
        <v>837</v>
      </c>
    </row>
    <row r="211" spans="1:11">
      <c r="A211" s="7">
        <v>11</v>
      </c>
      <c r="B211" s="10">
        <v>10</v>
      </c>
      <c r="C211" s="10">
        <v>210</v>
      </c>
      <c r="D211" s="4" t="s">
        <v>470</v>
      </c>
      <c r="E211" s="4" t="s">
        <v>188</v>
      </c>
      <c r="F211" s="4" t="s">
        <v>1034</v>
      </c>
      <c r="G211" s="4" t="s">
        <v>220</v>
      </c>
      <c r="H211" s="18">
        <v>34879</v>
      </c>
      <c r="I211" s="32">
        <v>24.780821917808218</v>
      </c>
      <c r="J211" s="5">
        <v>8</v>
      </c>
      <c r="K211" s="5" t="s">
        <v>837</v>
      </c>
    </row>
    <row r="212" spans="1:11">
      <c r="A212" s="7">
        <v>11</v>
      </c>
      <c r="B212" s="10">
        <v>11</v>
      </c>
      <c r="C212" s="10">
        <v>211</v>
      </c>
      <c r="D212" s="4" t="s">
        <v>555</v>
      </c>
      <c r="E212" s="4" t="s">
        <v>686</v>
      </c>
      <c r="F212" s="4" t="s">
        <v>528</v>
      </c>
      <c r="G212" s="4" t="s">
        <v>825</v>
      </c>
      <c r="H212" s="18">
        <v>33103</v>
      </c>
      <c r="I212" s="32">
        <v>29.646575342465752</v>
      </c>
      <c r="J212" s="5">
        <v>1</v>
      </c>
      <c r="K212" s="5" t="s">
        <v>837</v>
      </c>
    </row>
    <row r="213" spans="1:11">
      <c r="A213" s="7">
        <v>11</v>
      </c>
      <c r="B213" s="10">
        <v>12</v>
      </c>
      <c r="C213" s="10">
        <v>212</v>
      </c>
      <c r="D213" s="4" t="s">
        <v>13</v>
      </c>
      <c r="E213" s="4" t="s">
        <v>164</v>
      </c>
      <c r="F213" s="4" t="s">
        <v>728</v>
      </c>
      <c r="G213" s="4" t="s">
        <v>537</v>
      </c>
      <c r="H213" s="18">
        <v>32143</v>
      </c>
      <c r="I213" s="32">
        <v>32.276712328767125</v>
      </c>
      <c r="J213" s="5">
        <v>1</v>
      </c>
      <c r="K213" s="5" t="s">
        <v>46</v>
      </c>
    </row>
    <row r="214" spans="1:11">
      <c r="A214" s="7">
        <v>11</v>
      </c>
      <c r="B214" s="10">
        <v>13</v>
      </c>
      <c r="C214" s="10">
        <v>213</v>
      </c>
      <c r="D214" s="4" t="s">
        <v>300</v>
      </c>
      <c r="E214" s="4" t="s">
        <v>481</v>
      </c>
      <c r="F214" s="4" t="s">
        <v>81</v>
      </c>
      <c r="G214" s="4" t="s">
        <v>717</v>
      </c>
      <c r="H214" s="18">
        <v>34020</v>
      </c>
      <c r="I214" s="32">
        <v>27.134246575342466</v>
      </c>
      <c r="J214" s="5">
        <v>4</v>
      </c>
      <c r="K214" s="5" t="s">
        <v>838</v>
      </c>
    </row>
    <row r="215" spans="1:11">
      <c r="A215" s="7">
        <v>11</v>
      </c>
      <c r="B215" s="10">
        <v>14</v>
      </c>
      <c r="C215" s="10">
        <v>214</v>
      </c>
      <c r="D215" s="4" t="s">
        <v>129</v>
      </c>
      <c r="E215" s="4" t="s">
        <v>563</v>
      </c>
      <c r="F215" s="4" t="s">
        <v>1041</v>
      </c>
      <c r="G215" s="4" t="s">
        <v>572</v>
      </c>
      <c r="H215" s="18">
        <v>34853</v>
      </c>
      <c r="I215" s="32">
        <v>24.852054794520548</v>
      </c>
      <c r="J215" s="5">
        <v>1</v>
      </c>
      <c r="K215" s="5" t="s">
        <v>46</v>
      </c>
    </row>
    <row r="216" spans="1:11">
      <c r="A216" s="7">
        <v>11</v>
      </c>
      <c r="B216" s="10">
        <v>15</v>
      </c>
      <c r="C216" s="10">
        <v>215</v>
      </c>
      <c r="D216" s="4" t="s">
        <v>239</v>
      </c>
      <c r="E216" s="4" t="s">
        <v>15</v>
      </c>
      <c r="F216" s="4" t="s">
        <v>474</v>
      </c>
      <c r="G216" s="4" t="s">
        <v>617</v>
      </c>
      <c r="H216" s="18">
        <v>31285</v>
      </c>
      <c r="I216" s="32">
        <v>34.627397260273973</v>
      </c>
      <c r="J216" s="5">
        <v>1</v>
      </c>
      <c r="K216" s="5" t="s">
        <v>46</v>
      </c>
    </row>
    <row r="217" spans="1:11">
      <c r="A217" s="7">
        <v>11</v>
      </c>
      <c r="B217" s="10">
        <v>16</v>
      </c>
      <c r="C217" s="10">
        <v>216</v>
      </c>
      <c r="D217" s="4" t="s">
        <v>29</v>
      </c>
      <c r="E217" s="4" t="s">
        <v>481</v>
      </c>
      <c r="F217" s="4" t="s">
        <v>687</v>
      </c>
      <c r="G217" s="4" t="s">
        <v>155</v>
      </c>
      <c r="H217" s="18">
        <v>31902</v>
      </c>
      <c r="I217" s="32">
        <v>32.936986301369863</v>
      </c>
      <c r="J217" s="5">
        <v>4</v>
      </c>
      <c r="K217" s="5" t="s">
        <v>837</v>
      </c>
    </row>
    <row r="218" spans="1:11">
      <c r="A218" s="7">
        <v>11</v>
      </c>
      <c r="B218" s="10">
        <v>17</v>
      </c>
      <c r="C218" s="10">
        <v>217</v>
      </c>
      <c r="D218" s="4" t="s">
        <v>1121</v>
      </c>
      <c r="E218" s="4" t="s">
        <v>16</v>
      </c>
      <c r="F218" s="4" t="s">
        <v>828</v>
      </c>
      <c r="G218" s="4" t="s">
        <v>324</v>
      </c>
      <c r="H218" s="18">
        <v>32727</v>
      </c>
      <c r="I218" s="32">
        <v>30.676712328767124</v>
      </c>
      <c r="J218" s="5">
        <v>1</v>
      </c>
      <c r="K218" s="5" t="s">
        <v>837</v>
      </c>
    </row>
    <row r="219" spans="1:11">
      <c r="A219" s="7">
        <v>11</v>
      </c>
      <c r="B219" s="10">
        <v>18</v>
      </c>
      <c r="C219" s="10">
        <v>218</v>
      </c>
      <c r="D219" s="4" t="s">
        <v>609</v>
      </c>
      <c r="E219" s="4" t="s">
        <v>481</v>
      </c>
      <c r="F219" s="4" t="s">
        <v>1084</v>
      </c>
      <c r="G219" s="4" t="s">
        <v>1085</v>
      </c>
      <c r="H219" s="18">
        <v>33803</v>
      </c>
      <c r="I219" s="32">
        <v>27.728767123287671</v>
      </c>
      <c r="J219" s="5">
        <v>1</v>
      </c>
      <c r="K219" s="5" t="s">
        <v>837</v>
      </c>
    </row>
    <row r="220" spans="1:11">
      <c r="A220" s="7">
        <v>11</v>
      </c>
      <c r="B220" s="10">
        <v>19</v>
      </c>
      <c r="C220" s="10">
        <v>219</v>
      </c>
      <c r="D220" s="4" t="s">
        <v>563</v>
      </c>
      <c r="E220" s="4" t="s">
        <v>29</v>
      </c>
      <c r="F220" s="4" t="s">
        <v>1072</v>
      </c>
      <c r="G220" s="4" t="s">
        <v>572</v>
      </c>
      <c r="H220" s="18">
        <v>31726</v>
      </c>
      <c r="I220" s="32">
        <v>33.419178082191777</v>
      </c>
      <c r="J220" s="5">
        <v>3</v>
      </c>
      <c r="K220" s="5" t="s">
        <v>46</v>
      </c>
    </row>
    <row r="221" spans="1:11">
      <c r="A221" s="11">
        <v>11</v>
      </c>
      <c r="B221" s="12">
        <v>20</v>
      </c>
      <c r="C221" s="12">
        <v>220</v>
      </c>
      <c r="D221" s="13" t="s">
        <v>567</v>
      </c>
      <c r="E221" s="13" t="s">
        <v>45</v>
      </c>
      <c r="F221" s="13" t="s">
        <v>608</v>
      </c>
      <c r="G221" s="13" t="s">
        <v>277</v>
      </c>
      <c r="H221" s="19">
        <v>34221</v>
      </c>
      <c r="I221" s="33">
        <v>26.583561643835615</v>
      </c>
      <c r="J221" s="14">
        <v>1</v>
      </c>
      <c r="K221" s="14" t="s">
        <v>46</v>
      </c>
    </row>
    <row r="222" spans="1:11">
      <c r="A222" s="7">
        <v>12</v>
      </c>
      <c r="B222" s="10">
        <v>1</v>
      </c>
      <c r="C222" s="10">
        <v>221</v>
      </c>
      <c r="D222" s="4" t="s">
        <v>567</v>
      </c>
      <c r="E222" s="4" t="s">
        <v>470</v>
      </c>
      <c r="F222" s="4" t="s">
        <v>1247</v>
      </c>
      <c r="G222" s="4" t="s">
        <v>576</v>
      </c>
      <c r="H222" s="18">
        <v>34278</v>
      </c>
      <c r="I222" s="32">
        <v>26.427397260273974</v>
      </c>
      <c r="J222" s="5">
        <v>1</v>
      </c>
      <c r="K222" s="5" t="s">
        <v>837</v>
      </c>
    </row>
    <row r="223" spans="1:11">
      <c r="A223" s="7">
        <v>12</v>
      </c>
      <c r="B223" s="10">
        <v>2</v>
      </c>
      <c r="C223" s="10">
        <v>222</v>
      </c>
      <c r="D223" s="4" t="s">
        <v>563</v>
      </c>
      <c r="E223" s="4" t="s">
        <v>563</v>
      </c>
      <c r="F223" s="4" t="s">
        <v>1020</v>
      </c>
      <c r="G223" s="4" t="s">
        <v>227</v>
      </c>
      <c r="H223" s="18">
        <v>33644</v>
      </c>
      <c r="I223" s="32">
        <v>28.164383561643834</v>
      </c>
      <c r="J223" s="5">
        <v>2</v>
      </c>
      <c r="K223" s="5" t="s">
        <v>46</v>
      </c>
    </row>
    <row r="224" spans="1:11">
      <c r="A224" s="7">
        <v>12</v>
      </c>
      <c r="B224" s="10">
        <v>3</v>
      </c>
      <c r="C224" s="10">
        <v>223</v>
      </c>
      <c r="D224" s="4" t="s">
        <v>609</v>
      </c>
      <c r="E224" s="4" t="s">
        <v>300</v>
      </c>
      <c r="F224" s="4" t="s">
        <v>190</v>
      </c>
      <c r="G224" s="4" t="s">
        <v>552</v>
      </c>
      <c r="H224" s="18">
        <v>34887</v>
      </c>
      <c r="I224" s="32">
        <v>24.758904109589039</v>
      </c>
      <c r="J224" s="5">
        <v>3</v>
      </c>
      <c r="K224" s="5" t="s">
        <v>46</v>
      </c>
    </row>
    <row r="225" spans="1:11">
      <c r="A225" s="7">
        <v>12</v>
      </c>
      <c r="B225" s="10">
        <v>4</v>
      </c>
      <c r="C225" s="10">
        <v>224</v>
      </c>
      <c r="D225" s="4" t="s">
        <v>1121</v>
      </c>
      <c r="E225" s="4" t="s">
        <v>686</v>
      </c>
      <c r="F225" s="4" t="s">
        <v>1107</v>
      </c>
      <c r="G225" s="4" t="s">
        <v>307</v>
      </c>
      <c r="H225" s="18">
        <v>33232</v>
      </c>
      <c r="I225" s="32">
        <v>29.293150684931508</v>
      </c>
      <c r="J225" s="5">
        <v>3</v>
      </c>
      <c r="K225" s="5" t="s">
        <v>837</v>
      </c>
    </row>
    <row r="226" spans="1:11">
      <c r="A226" s="7">
        <v>12</v>
      </c>
      <c r="B226" s="10">
        <v>5</v>
      </c>
      <c r="C226" s="10">
        <v>225</v>
      </c>
      <c r="D226" s="4" t="s">
        <v>29</v>
      </c>
      <c r="E226" s="4" t="s">
        <v>129</v>
      </c>
      <c r="F226" s="4" t="s">
        <v>78</v>
      </c>
      <c r="G226" s="4" t="s">
        <v>523</v>
      </c>
      <c r="H226" s="18">
        <v>31870</v>
      </c>
      <c r="I226" s="32">
        <v>33.024657534246572</v>
      </c>
      <c r="J226" s="5">
        <v>4</v>
      </c>
      <c r="K226" s="5" t="s">
        <v>46</v>
      </c>
    </row>
    <row r="227" spans="1:11">
      <c r="A227" s="7">
        <v>12</v>
      </c>
      <c r="B227" s="10">
        <v>6</v>
      </c>
      <c r="C227" s="10">
        <v>226</v>
      </c>
      <c r="D227" s="4" t="s">
        <v>239</v>
      </c>
      <c r="E227" s="4" t="s">
        <v>13</v>
      </c>
      <c r="F227" s="4" t="s">
        <v>338</v>
      </c>
      <c r="G227" s="4" t="s">
        <v>585</v>
      </c>
      <c r="H227" s="18">
        <v>30615</v>
      </c>
      <c r="I227" s="32">
        <v>36.463013698630135</v>
      </c>
      <c r="J227" s="5">
        <v>1</v>
      </c>
      <c r="K227" s="5" t="s">
        <v>46</v>
      </c>
    </row>
    <row r="228" spans="1:11">
      <c r="A228" s="7">
        <v>12</v>
      </c>
      <c r="B228" s="10">
        <v>7</v>
      </c>
      <c r="C228" s="10">
        <v>227</v>
      </c>
      <c r="D228" s="4" t="s">
        <v>129</v>
      </c>
      <c r="E228" s="4" t="s">
        <v>18</v>
      </c>
      <c r="F228" s="4" t="s">
        <v>371</v>
      </c>
      <c r="G228" s="4" t="s">
        <v>372</v>
      </c>
      <c r="H228" s="18">
        <v>33513</v>
      </c>
      <c r="I228" s="32">
        <v>28.523287671232875</v>
      </c>
      <c r="J228" s="5">
        <v>1</v>
      </c>
      <c r="K228" s="5" t="s">
        <v>837</v>
      </c>
    </row>
    <row r="229" spans="1:11">
      <c r="A229" s="7">
        <v>12</v>
      </c>
      <c r="B229" s="10">
        <v>8</v>
      </c>
      <c r="C229" s="10">
        <v>228</v>
      </c>
      <c r="D229" s="4" t="s">
        <v>300</v>
      </c>
      <c r="E229" s="4" t="s">
        <v>492</v>
      </c>
      <c r="F229" s="4" t="s">
        <v>71</v>
      </c>
      <c r="G229" s="4" t="s">
        <v>72</v>
      </c>
      <c r="H229" s="18">
        <v>32209</v>
      </c>
      <c r="I229" s="32">
        <v>32.095890410958901</v>
      </c>
      <c r="J229" s="5">
        <v>1</v>
      </c>
      <c r="K229" s="5" t="s">
        <v>837</v>
      </c>
    </row>
    <row r="230" spans="1:11">
      <c r="A230" s="7">
        <v>12</v>
      </c>
      <c r="B230" s="10">
        <v>9</v>
      </c>
      <c r="C230" s="10">
        <v>229</v>
      </c>
      <c r="D230" s="4" t="s">
        <v>13</v>
      </c>
      <c r="E230" s="4" t="s">
        <v>47</v>
      </c>
      <c r="F230" s="4" t="s">
        <v>311</v>
      </c>
      <c r="G230" s="4" t="s">
        <v>557</v>
      </c>
      <c r="H230" s="18">
        <v>31035</v>
      </c>
      <c r="I230" s="32">
        <v>35.31232876712329</v>
      </c>
      <c r="J230" s="5">
        <v>1</v>
      </c>
      <c r="K230" s="5" t="s">
        <v>837</v>
      </c>
    </row>
    <row r="231" spans="1:11">
      <c r="A231" s="7">
        <v>12</v>
      </c>
      <c r="B231" s="10">
        <v>10</v>
      </c>
      <c r="C231" s="10">
        <v>230</v>
      </c>
      <c r="D231" s="4" t="s">
        <v>555</v>
      </c>
      <c r="E231" s="4" t="s">
        <v>164</v>
      </c>
      <c r="F231" s="4" t="s">
        <v>888</v>
      </c>
      <c r="G231" s="4" t="s">
        <v>597</v>
      </c>
      <c r="H231" s="18">
        <v>33948</v>
      </c>
      <c r="I231" s="32">
        <v>27.331506849315069</v>
      </c>
      <c r="J231" s="5">
        <v>1</v>
      </c>
      <c r="K231" s="5" t="s">
        <v>46</v>
      </c>
    </row>
    <row r="232" spans="1:11">
      <c r="A232" s="7">
        <v>12</v>
      </c>
      <c r="B232" s="10">
        <v>11</v>
      </c>
      <c r="C232" s="10">
        <v>231</v>
      </c>
      <c r="D232" s="4" t="s">
        <v>470</v>
      </c>
      <c r="E232" s="4" t="s">
        <v>354</v>
      </c>
      <c r="F232" s="4" t="s">
        <v>1188</v>
      </c>
      <c r="G232" s="4" t="s">
        <v>225</v>
      </c>
      <c r="H232" s="18">
        <v>35703</v>
      </c>
      <c r="I232" s="32">
        <v>22.523287671232875</v>
      </c>
      <c r="J232" s="5">
        <v>1</v>
      </c>
      <c r="K232" s="5" t="s">
        <v>46</v>
      </c>
    </row>
    <row r="233" spans="1:11">
      <c r="A233" s="7">
        <v>12</v>
      </c>
      <c r="B233" s="10">
        <v>12</v>
      </c>
      <c r="C233" s="10">
        <v>232</v>
      </c>
      <c r="D233" s="4" t="s">
        <v>15</v>
      </c>
      <c r="E233" s="4" t="s">
        <v>18</v>
      </c>
      <c r="F233" s="4" t="s">
        <v>667</v>
      </c>
      <c r="G233" s="4" t="s">
        <v>155</v>
      </c>
      <c r="H233" s="18">
        <v>33179</v>
      </c>
      <c r="I233" s="32">
        <v>29.438356164383563</v>
      </c>
      <c r="J233" s="5">
        <v>7</v>
      </c>
      <c r="K233" s="5" t="s">
        <v>46</v>
      </c>
    </row>
    <row r="234" spans="1:11">
      <c r="A234" s="7">
        <v>12</v>
      </c>
      <c r="B234" s="10">
        <v>13</v>
      </c>
      <c r="C234" s="10">
        <v>233</v>
      </c>
      <c r="D234" s="4" t="s">
        <v>246</v>
      </c>
      <c r="E234" s="4" t="s">
        <v>18</v>
      </c>
      <c r="F234" s="4" t="s">
        <v>433</v>
      </c>
      <c r="G234" s="4" t="s">
        <v>377</v>
      </c>
      <c r="H234" s="18">
        <v>32755</v>
      </c>
      <c r="I234" s="32">
        <v>30.6</v>
      </c>
      <c r="J234" s="5">
        <v>6</v>
      </c>
      <c r="K234" s="5" t="s">
        <v>837</v>
      </c>
    </row>
    <row r="235" spans="1:11">
      <c r="A235" s="7">
        <v>12</v>
      </c>
      <c r="B235" s="10">
        <v>14</v>
      </c>
      <c r="C235" s="10">
        <v>234</v>
      </c>
      <c r="D235" s="4" t="s">
        <v>276</v>
      </c>
      <c r="E235" s="4" t="s">
        <v>14</v>
      </c>
      <c r="F235" s="4" t="s">
        <v>70</v>
      </c>
      <c r="G235" s="4" t="s">
        <v>547</v>
      </c>
      <c r="H235" s="18">
        <v>32073</v>
      </c>
      <c r="I235" s="32">
        <v>32.468493150684928</v>
      </c>
      <c r="J235" s="5">
        <v>1</v>
      </c>
      <c r="K235" s="5" t="s">
        <v>837</v>
      </c>
    </row>
    <row r="236" spans="1:11">
      <c r="A236" s="7">
        <v>12</v>
      </c>
      <c r="B236" s="10">
        <v>15</v>
      </c>
      <c r="C236" s="10">
        <v>235</v>
      </c>
      <c r="D236" s="4" t="s">
        <v>14</v>
      </c>
      <c r="E236" s="4" t="s">
        <v>13</v>
      </c>
      <c r="F236" s="4" t="s">
        <v>302</v>
      </c>
      <c r="G236" s="4" t="s">
        <v>136</v>
      </c>
      <c r="H236" s="18">
        <v>31695</v>
      </c>
      <c r="I236" s="32">
        <v>33.504109589041093</v>
      </c>
      <c r="J236" s="5">
        <v>7</v>
      </c>
      <c r="K236" s="5" t="s">
        <v>837</v>
      </c>
    </row>
    <row r="237" spans="1:11">
      <c r="A237" s="7">
        <v>12</v>
      </c>
      <c r="B237" s="10">
        <v>16</v>
      </c>
      <c r="C237" s="10">
        <v>236</v>
      </c>
      <c r="D237" s="4" t="s">
        <v>18</v>
      </c>
      <c r="E237" s="4" t="s">
        <v>14</v>
      </c>
      <c r="F237" s="4" t="s">
        <v>513</v>
      </c>
      <c r="G237" s="4" t="s">
        <v>539</v>
      </c>
      <c r="H237" s="18">
        <v>33165</v>
      </c>
      <c r="I237" s="32">
        <v>29.476712328767125</v>
      </c>
      <c r="J237" s="5">
        <v>1</v>
      </c>
      <c r="K237" s="5" t="s">
        <v>837</v>
      </c>
    </row>
    <row r="238" spans="1:11">
      <c r="A238" s="7">
        <v>12</v>
      </c>
      <c r="B238" s="10">
        <v>17</v>
      </c>
      <c r="C238" s="10">
        <v>237</v>
      </c>
      <c r="D238" s="4" t="s">
        <v>16</v>
      </c>
      <c r="E238" s="4" t="s">
        <v>18</v>
      </c>
      <c r="F238" s="4" t="s">
        <v>1001</v>
      </c>
      <c r="G238" s="4" t="s">
        <v>549</v>
      </c>
      <c r="H238" s="18">
        <v>31821</v>
      </c>
      <c r="I238" s="32">
        <v>33.158904109589038</v>
      </c>
      <c r="J238" s="5">
        <v>1</v>
      </c>
      <c r="K238" s="5" t="s">
        <v>46</v>
      </c>
    </row>
    <row r="239" spans="1:11">
      <c r="A239" s="7">
        <v>12</v>
      </c>
      <c r="B239" s="10">
        <v>18</v>
      </c>
      <c r="C239" s="10">
        <v>238</v>
      </c>
      <c r="D239" s="4" t="s">
        <v>614</v>
      </c>
      <c r="E239" s="4" t="s">
        <v>16</v>
      </c>
      <c r="F239" s="4" t="s">
        <v>139</v>
      </c>
      <c r="G239" s="4" t="s">
        <v>613</v>
      </c>
      <c r="H239" s="18">
        <v>31373</v>
      </c>
      <c r="I239" s="32">
        <v>34.386301369863013</v>
      </c>
      <c r="J239" s="5">
        <v>1</v>
      </c>
      <c r="K239" s="5" t="s">
        <v>837</v>
      </c>
    </row>
    <row r="240" spans="1:11">
      <c r="A240" s="7">
        <v>12</v>
      </c>
      <c r="B240" s="10">
        <v>19</v>
      </c>
      <c r="C240" s="10">
        <v>239</v>
      </c>
      <c r="D240" s="4" t="s">
        <v>345</v>
      </c>
      <c r="E240" s="4" t="s">
        <v>609</v>
      </c>
      <c r="F240" s="4" t="s">
        <v>538</v>
      </c>
      <c r="G240" s="4" t="s">
        <v>173</v>
      </c>
      <c r="H240" s="18">
        <v>32399</v>
      </c>
      <c r="I240" s="32">
        <v>31.575342465753426</v>
      </c>
      <c r="J240" s="5">
        <v>1</v>
      </c>
      <c r="K240" s="5" t="s">
        <v>837</v>
      </c>
    </row>
    <row r="241" spans="1:11">
      <c r="A241" s="11">
        <v>12</v>
      </c>
      <c r="B241" s="12">
        <v>20</v>
      </c>
      <c r="C241" s="12">
        <v>240</v>
      </c>
      <c r="D241" s="13" t="s">
        <v>354</v>
      </c>
      <c r="E241" s="13" t="s">
        <v>438</v>
      </c>
      <c r="F241" s="13" t="s">
        <v>962</v>
      </c>
      <c r="G241" s="13" t="s">
        <v>105</v>
      </c>
      <c r="H241" s="19">
        <v>34185</v>
      </c>
      <c r="I241" s="33">
        <v>26.682191780821917</v>
      </c>
      <c r="J241" s="14">
        <v>6</v>
      </c>
      <c r="K241" s="14" t="s">
        <v>837</v>
      </c>
    </row>
    <row r="242" spans="1:11">
      <c r="A242" s="7">
        <v>13</v>
      </c>
      <c r="B242" s="10">
        <v>1</v>
      </c>
      <c r="C242" s="10">
        <v>241</v>
      </c>
      <c r="D242" s="4" t="s">
        <v>354</v>
      </c>
      <c r="E242" s="4" t="s">
        <v>164</v>
      </c>
      <c r="F242" s="4" t="s">
        <v>327</v>
      </c>
      <c r="G242" s="4" t="s">
        <v>328</v>
      </c>
      <c r="H242" s="18">
        <v>30323</v>
      </c>
      <c r="I242" s="32">
        <v>37.263013698630139</v>
      </c>
      <c r="J242" s="5">
        <v>3</v>
      </c>
      <c r="K242" s="5" t="s">
        <v>837</v>
      </c>
    </row>
    <row r="243" spans="1:11">
      <c r="A243" s="7">
        <v>13</v>
      </c>
      <c r="B243" s="10">
        <v>2</v>
      </c>
      <c r="C243" s="10">
        <v>242</v>
      </c>
      <c r="D243" s="4" t="s">
        <v>345</v>
      </c>
      <c r="E243" s="4" t="s">
        <v>345</v>
      </c>
      <c r="F243" s="4" t="s">
        <v>826</v>
      </c>
      <c r="G243" s="4" t="s">
        <v>56</v>
      </c>
      <c r="H243" s="18">
        <v>33387</v>
      </c>
      <c r="I243" s="32">
        <v>28.86849315068493</v>
      </c>
      <c r="J243" s="5">
        <v>1</v>
      </c>
      <c r="K243" s="5" t="s">
        <v>46</v>
      </c>
    </row>
    <row r="244" spans="1:11">
      <c r="A244" s="7">
        <v>13</v>
      </c>
      <c r="B244" s="10">
        <v>3</v>
      </c>
      <c r="C244" s="10">
        <v>243</v>
      </c>
      <c r="D244" s="4" t="s">
        <v>614</v>
      </c>
      <c r="E244" s="4" t="s">
        <v>555</v>
      </c>
      <c r="F244" s="4" t="s">
        <v>892</v>
      </c>
      <c r="G244" s="4" t="s">
        <v>104</v>
      </c>
      <c r="H244" s="18">
        <v>34132</v>
      </c>
      <c r="I244" s="32">
        <v>26.827397260273973</v>
      </c>
      <c r="J244" s="5">
        <v>1</v>
      </c>
      <c r="K244" s="5" t="s">
        <v>46</v>
      </c>
    </row>
    <row r="245" spans="1:11">
      <c r="A245" s="7">
        <v>13</v>
      </c>
      <c r="B245" s="10">
        <v>4</v>
      </c>
      <c r="C245" s="10">
        <v>244</v>
      </c>
      <c r="D245" s="4" t="s">
        <v>16</v>
      </c>
      <c r="E245" s="4" t="s">
        <v>16</v>
      </c>
      <c r="F245" s="4" t="s">
        <v>972</v>
      </c>
      <c r="G245" s="4" t="s">
        <v>589</v>
      </c>
      <c r="H245" s="18">
        <v>33719</v>
      </c>
      <c r="I245" s="32">
        <v>27.958904109589042</v>
      </c>
      <c r="J245" s="5">
        <v>1</v>
      </c>
      <c r="K245" s="5" t="s">
        <v>837</v>
      </c>
    </row>
    <row r="246" spans="1:11">
      <c r="A246" s="7">
        <v>13</v>
      </c>
      <c r="B246" s="10">
        <v>5</v>
      </c>
      <c r="C246" s="10">
        <v>245</v>
      </c>
      <c r="D246" s="4" t="s">
        <v>18</v>
      </c>
      <c r="E246" s="4" t="s">
        <v>354</v>
      </c>
      <c r="F246" s="4" t="s">
        <v>792</v>
      </c>
      <c r="G246" s="4" t="s">
        <v>104</v>
      </c>
      <c r="H246" s="18">
        <v>33635</v>
      </c>
      <c r="I246" s="32">
        <v>28.18904109589041</v>
      </c>
      <c r="J246" s="5">
        <v>1</v>
      </c>
      <c r="K246" s="5" t="s">
        <v>46</v>
      </c>
    </row>
    <row r="247" spans="1:11">
      <c r="A247" s="7">
        <v>13</v>
      </c>
      <c r="B247" s="10">
        <v>6</v>
      </c>
      <c r="C247" s="10">
        <v>246</v>
      </c>
      <c r="D247" s="4" t="s">
        <v>14</v>
      </c>
      <c r="E247" s="4" t="s">
        <v>188</v>
      </c>
      <c r="F247" s="4" t="s">
        <v>753</v>
      </c>
      <c r="G247" s="4" t="s">
        <v>135</v>
      </c>
      <c r="H247" s="18">
        <v>34198</v>
      </c>
      <c r="I247" s="32">
        <v>26.646575342465752</v>
      </c>
      <c r="J247" s="5">
        <v>7</v>
      </c>
      <c r="K247" s="5" t="s">
        <v>46</v>
      </c>
    </row>
    <row r="248" spans="1:11">
      <c r="A248" s="7">
        <v>13</v>
      </c>
      <c r="B248" s="10">
        <v>7</v>
      </c>
      <c r="C248" s="10">
        <v>247</v>
      </c>
      <c r="D248" s="4" t="s">
        <v>276</v>
      </c>
      <c r="E248" s="4" t="s">
        <v>129</v>
      </c>
      <c r="F248" s="4" t="s">
        <v>347</v>
      </c>
      <c r="G248" s="4" t="s">
        <v>237</v>
      </c>
      <c r="H248" s="18">
        <v>30688</v>
      </c>
      <c r="I248" s="32">
        <v>36.263013698630139</v>
      </c>
      <c r="J248" s="5">
        <v>1</v>
      </c>
      <c r="K248" s="5" t="s">
        <v>46</v>
      </c>
    </row>
    <row r="249" spans="1:11">
      <c r="A249" s="7">
        <v>13</v>
      </c>
      <c r="B249" s="10">
        <v>8</v>
      </c>
      <c r="C249" s="10">
        <v>248</v>
      </c>
      <c r="D249" s="4" t="s">
        <v>246</v>
      </c>
      <c r="E249" s="4" t="s">
        <v>45</v>
      </c>
      <c r="F249" s="4" t="s">
        <v>301</v>
      </c>
      <c r="G249" s="4" t="s">
        <v>678</v>
      </c>
      <c r="H249" s="18">
        <v>33826</v>
      </c>
      <c r="I249" s="32">
        <v>27.665753424657535</v>
      </c>
      <c r="J249" s="5">
        <v>1</v>
      </c>
      <c r="K249" s="5" t="s">
        <v>837</v>
      </c>
    </row>
    <row r="250" spans="1:11">
      <c r="A250" s="7">
        <v>13</v>
      </c>
      <c r="B250" s="10">
        <v>9</v>
      </c>
      <c r="C250" s="10">
        <v>249</v>
      </c>
      <c r="D250" s="4" t="s">
        <v>15</v>
      </c>
      <c r="E250" s="4" t="s">
        <v>354</v>
      </c>
      <c r="F250" s="4" t="s">
        <v>725</v>
      </c>
      <c r="G250" s="4" t="s">
        <v>247</v>
      </c>
      <c r="H250" s="18">
        <v>31798</v>
      </c>
      <c r="I250" s="32">
        <v>33.221917808219175</v>
      </c>
      <c r="J250" s="5">
        <v>1</v>
      </c>
      <c r="K250" s="5" t="s">
        <v>46</v>
      </c>
    </row>
    <row r="251" spans="1:11">
      <c r="A251" s="7">
        <v>13</v>
      </c>
      <c r="B251" s="10">
        <v>10</v>
      </c>
      <c r="C251" s="10">
        <v>250</v>
      </c>
      <c r="D251" s="4" t="s">
        <v>470</v>
      </c>
      <c r="E251" s="4" t="s">
        <v>345</v>
      </c>
      <c r="F251" s="4" t="s">
        <v>259</v>
      </c>
      <c r="G251" s="4" t="s">
        <v>328</v>
      </c>
      <c r="H251" s="18">
        <v>34415</v>
      </c>
      <c r="I251" s="32">
        <v>26.052054794520547</v>
      </c>
      <c r="J251" s="5">
        <v>1</v>
      </c>
      <c r="K251" s="5" t="s">
        <v>837</v>
      </c>
    </row>
    <row r="252" spans="1:11">
      <c r="A252" s="7">
        <v>13</v>
      </c>
      <c r="B252" s="10">
        <v>11</v>
      </c>
      <c r="C252" s="10">
        <v>251</v>
      </c>
      <c r="D252" s="4" t="s">
        <v>555</v>
      </c>
      <c r="E252" s="4" t="s">
        <v>45</v>
      </c>
      <c r="F252" s="4" t="s">
        <v>712</v>
      </c>
      <c r="G252" s="4" t="s">
        <v>713</v>
      </c>
      <c r="H252" s="18">
        <v>32064</v>
      </c>
      <c r="I252" s="32">
        <v>32.493150684931507</v>
      </c>
      <c r="J252" s="5">
        <v>9</v>
      </c>
      <c r="K252" s="5" t="s">
        <v>46</v>
      </c>
    </row>
    <row r="253" spans="1:11">
      <c r="A253" s="7">
        <v>13</v>
      </c>
      <c r="B253" s="10">
        <v>12</v>
      </c>
      <c r="C253" s="10">
        <v>252</v>
      </c>
      <c r="D253" s="4" t="s">
        <v>13</v>
      </c>
      <c r="E253" s="4" t="s">
        <v>480</v>
      </c>
      <c r="F253" s="4" t="s">
        <v>235</v>
      </c>
      <c r="G253" s="4" t="s">
        <v>236</v>
      </c>
      <c r="H253" s="18">
        <v>31327</v>
      </c>
      <c r="I253" s="32">
        <v>34.512328767123286</v>
      </c>
      <c r="J253" s="5">
        <v>5</v>
      </c>
      <c r="K253" s="5" t="s">
        <v>837</v>
      </c>
    </row>
    <row r="254" spans="1:11">
      <c r="A254" s="7">
        <v>13</v>
      </c>
      <c r="B254" s="10">
        <v>13</v>
      </c>
      <c r="C254" s="10">
        <v>253</v>
      </c>
      <c r="D254" s="4" t="s">
        <v>300</v>
      </c>
      <c r="E254" s="4" t="s">
        <v>354</v>
      </c>
      <c r="F254" s="4" t="s">
        <v>262</v>
      </c>
      <c r="G254" s="4" t="s">
        <v>776</v>
      </c>
      <c r="H254" s="18">
        <v>32132</v>
      </c>
      <c r="I254" s="32">
        <v>32.30684931506849</v>
      </c>
      <c r="J254" s="5">
        <v>7</v>
      </c>
      <c r="K254" s="5" t="s">
        <v>837</v>
      </c>
    </row>
    <row r="255" spans="1:11">
      <c r="A255" s="7">
        <v>13</v>
      </c>
      <c r="B255" s="10">
        <v>14</v>
      </c>
      <c r="C255" s="10">
        <v>254</v>
      </c>
      <c r="D255" s="4" t="s">
        <v>129</v>
      </c>
      <c r="E255" s="4" t="s">
        <v>470</v>
      </c>
      <c r="F255" s="4" t="s">
        <v>61</v>
      </c>
      <c r="G255" s="4" t="s">
        <v>62</v>
      </c>
      <c r="H255" s="18">
        <v>33463</v>
      </c>
      <c r="I255" s="32">
        <v>28.660273972602738</v>
      </c>
      <c r="J255" s="5">
        <v>9</v>
      </c>
      <c r="K255" s="5" t="s">
        <v>837</v>
      </c>
    </row>
    <row r="256" spans="1:11">
      <c r="A256" s="7">
        <v>13</v>
      </c>
      <c r="B256" s="10">
        <v>15</v>
      </c>
      <c r="C256" s="10">
        <v>255</v>
      </c>
      <c r="D256" s="4" t="s">
        <v>239</v>
      </c>
      <c r="E256" s="4" t="s">
        <v>239</v>
      </c>
      <c r="F256" s="4" t="s">
        <v>320</v>
      </c>
      <c r="G256" s="4" t="s">
        <v>282</v>
      </c>
      <c r="H256" s="18">
        <v>31871</v>
      </c>
      <c r="I256" s="32">
        <v>33.021917808219179</v>
      </c>
      <c r="J256" s="5">
        <v>7</v>
      </c>
      <c r="K256" s="5" t="s">
        <v>837</v>
      </c>
    </row>
    <row r="257" spans="1:11">
      <c r="A257" s="7">
        <v>13</v>
      </c>
      <c r="B257" s="10">
        <v>16</v>
      </c>
      <c r="C257" s="10">
        <v>256</v>
      </c>
      <c r="D257" s="4" t="s">
        <v>29</v>
      </c>
      <c r="E257" s="4" t="s">
        <v>14</v>
      </c>
      <c r="F257" s="4" t="s">
        <v>465</v>
      </c>
      <c r="G257" s="4" t="s">
        <v>580</v>
      </c>
      <c r="H257" s="18">
        <v>31455</v>
      </c>
      <c r="I257" s="32">
        <v>34.161643835616438</v>
      </c>
      <c r="J257" s="5">
        <v>5</v>
      </c>
      <c r="K257" s="5" t="s">
        <v>837</v>
      </c>
    </row>
    <row r="258" spans="1:11">
      <c r="A258" s="7">
        <v>13</v>
      </c>
      <c r="B258" s="10">
        <v>17</v>
      </c>
      <c r="C258" s="10">
        <v>257</v>
      </c>
      <c r="D258" s="4" t="s">
        <v>1121</v>
      </c>
      <c r="E258" s="4" t="s">
        <v>15</v>
      </c>
      <c r="F258" s="4" t="s">
        <v>1105</v>
      </c>
      <c r="G258" s="4" t="s">
        <v>613</v>
      </c>
      <c r="H258" s="18">
        <v>32522</v>
      </c>
      <c r="I258" s="32">
        <v>31.238356164383561</v>
      </c>
      <c r="J258" s="5">
        <v>1</v>
      </c>
      <c r="K258" s="5" t="s">
        <v>46</v>
      </c>
    </row>
    <row r="259" spans="1:11">
      <c r="A259" s="7">
        <v>13</v>
      </c>
      <c r="B259" s="10">
        <v>18</v>
      </c>
      <c r="C259" s="10">
        <v>258</v>
      </c>
      <c r="D259" s="4" t="s">
        <v>609</v>
      </c>
      <c r="E259" s="4" t="s">
        <v>438</v>
      </c>
      <c r="F259" s="4" t="s">
        <v>417</v>
      </c>
      <c r="G259" s="4" t="s">
        <v>545</v>
      </c>
      <c r="H259" s="18">
        <v>32412</v>
      </c>
      <c r="I259" s="32">
        <v>31.539726027397261</v>
      </c>
      <c r="J259" s="5">
        <v>1</v>
      </c>
      <c r="K259" s="5" t="s">
        <v>837</v>
      </c>
    </row>
    <row r="260" spans="1:11">
      <c r="A260" s="7">
        <v>13</v>
      </c>
      <c r="B260" s="10">
        <v>19</v>
      </c>
      <c r="C260" s="10">
        <v>259</v>
      </c>
      <c r="D260" s="4" t="s">
        <v>563</v>
      </c>
      <c r="E260" s="4" t="s">
        <v>18</v>
      </c>
      <c r="F260" s="4" t="s">
        <v>1176</v>
      </c>
      <c r="G260" s="4" t="s">
        <v>1177</v>
      </c>
      <c r="H260" s="18">
        <v>34520</v>
      </c>
      <c r="I260" s="32">
        <v>25.764383561643836</v>
      </c>
      <c r="J260" s="5">
        <v>3</v>
      </c>
      <c r="K260" s="5" t="s">
        <v>1263</v>
      </c>
    </row>
    <row r="261" spans="1:11">
      <c r="A261" s="11">
        <v>13</v>
      </c>
      <c r="B261" s="12">
        <v>20</v>
      </c>
      <c r="C261" s="12">
        <v>260</v>
      </c>
      <c r="D261" s="13" t="s">
        <v>567</v>
      </c>
      <c r="E261" s="13" t="s">
        <v>567</v>
      </c>
      <c r="F261" s="13" t="s">
        <v>1275</v>
      </c>
      <c r="G261" s="13" t="s">
        <v>315</v>
      </c>
      <c r="H261" s="19">
        <v>34949</v>
      </c>
      <c r="I261" s="33">
        <v>24.589041095890412</v>
      </c>
      <c r="J261" s="14">
        <v>1</v>
      </c>
      <c r="K261" s="14" t="s">
        <v>46</v>
      </c>
    </row>
    <row r="262" spans="1:11">
      <c r="A262" s="7">
        <v>14</v>
      </c>
      <c r="B262" s="10">
        <v>1</v>
      </c>
      <c r="C262" s="10">
        <v>261</v>
      </c>
      <c r="D262" s="4" t="s">
        <v>567</v>
      </c>
      <c r="E262" s="4" t="s">
        <v>480</v>
      </c>
      <c r="F262" s="4" t="s">
        <v>1195</v>
      </c>
      <c r="G262" s="4" t="s">
        <v>1196</v>
      </c>
      <c r="H262" s="18">
        <v>32128</v>
      </c>
      <c r="I262" s="32">
        <v>32.317808219178083</v>
      </c>
      <c r="J262" s="5">
        <v>4</v>
      </c>
      <c r="K262" s="5" t="s">
        <v>837</v>
      </c>
    </row>
    <row r="263" spans="1:11">
      <c r="A263" s="7">
        <v>14</v>
      </c>
      <c r="B263" s="10">
        <v>2</v>
      </c>
      <c r="C263" s="10">
        <v>262</v>
      </c>
      <c r="D263" s="4" t="s">
        <v>563</v>
      </c>
      <c r="E263" s="4" t="s">
        <v>567</v>
      </c>
      <c r="F263" s="4" t="s">
        <v>85</v>
      </c>
      <c r="G263" s="4" t="s">
        <v>151</v>
      </c>
      <c r="H263" s="18">
        <v>34100</v>
      </c>
      <c r="I263" s="32">
        <v>26.915068493150685</v>
      </c>
      <c r="J263" s="5">
        <v>5</v>
      </c>
      <c r="K263" s="5" t="s">
        <v>837</v>
      </c>
    </row>
    <row r="264" spans="1:11">
      <c r="A264" s="7">
        <v>14</v>
      </c>
      <c r="B264" s="10">
        <v>3</v>
      </c>
      <c r="C264" s="10">
        <v>263</v>
      </c>
      <c r="D264" s="4" t="s">
        <v>609</v>
      </c>
      <c r="E264" s="4" t="s">
        <v>300</v>
      </c>
      <c r="F264" s="4" t="s">
        <v>588</v>
      </c>
      <c r="G264" s="4" t="s">
        <v>1094</v>
      </c>
      <c r="H264" s="18">
        <v>34352</v>
      </c>
      <c r="I264" s="32">
        <v>26.224657534246575</v>
      </c>
      <c r="J264" s="5">
        <v>1</v>
      </c>
      <c r="K264" s="5" t="s">
        <v>837</v>
      </c>
    </row>
    <row r="265" spans="1:11">
      <c r="A265" s="7">
        <v>14</v>
      </c>
      <c r="B265" s="10">
        <v>4</v>
      </c>
      <c r="C265" s="10">
        <v>264</v>
      </c>
      <c r="D265" s="4" t="s">
        <v>1121</v>
      </c>
      <c r="E265" s="4" t="s">
        <v>614</v>
      </c>
      <c r="F265" s="4" t="s">
        <v>1293</v>
      </c>
      <c r="G265" s="4" t="s">
        <v>565</v>
      </c>
      <c r="H265" s="18">
        <v>34820</v>
      </c>
      <c r="I265" s="32">
        <v>24.942465753424656</v>
      </c>
      <c r="J265" s="5">
        <v>1</v>
      </c>
      <c r="K265" s="5" t="s">
        <v>837</v>
      </c>
    </row>
    <row r="266" spans="1:11">
      <c r="A266" s="7">
        <v>14</v>
      </c>
      <c r="B266" s="10">
        <v>5</v>
      </c>
      <c r="C266" s="10">
        <v>265</v>
      </c>
      <c r="D266" s="4" t="s">
        <v>29</v>
      </c>
      <c r="E266" s="4" t="s">
        <v>598</v>
      </c>
      <c r="F266" s="4" t="s">
        <v>55</v>
      </c>
      <c r="G266" s="4" t="s">
        <v>547</v>
      </c>
      <c r="H266" s="18">
        <v>32084</v>
      </c>
      <c r="I266" s="32">
        <v>32.438356164383563</v>
      </c>
      <c r="J266" s="5">
        <v>5</v>
      </c>
      <c r="K266" s="5" t="s">
        <v>46</v>
      </c>
    </row>
    <row r="267" spans="1:11">
      <c r="A267" s="7">
        <v>14</v>
      </c>
      <c r="B267" s="10">
        <v>6</v>
      </c>
      <c r="C267" s="10">
        <v>266</v>
      </c>
      <c r="D267" s="4" t="s">
        <v>239</v>
      </c>
      <c r="E267" s="4" t="s">
        <v>567</v>
      </c>
      <c r="F267" s="4" t="s">
        <v>505</v>
      </c>
      <c r="G267" s="4" t="s">
        <v>506</v>
      </c>
      <c r="H267" s="18">
        <v>32741</v>
      </c>
      <c r="I267" s="32">
        <v>30.638356164383563</v>
      </c>
      <c r="J267" s="5">
        <v>6</v>
      </c>
      <c r="K267" s="5" t="s">
        <v>838</v>
      </c>
    </row>
    <row r="268" spans="1:11">
      <c r="A268" s="7">
        <v>14</v>
      </c>
      <c r="B268" s="10">
        <v>7</v>
      </c>
      <c r="C268" s="10">
        <v>267</v>
      </c>
      <c r="D268" s="4" t="s">
        <v>129</v>
      </c>
      <c r="E268" s="4" t="s">
        <v>239</v>
      </c>
      <c r="F268" s="4" t="s">
        <v>415</v>
      </c>
      <c r="G268" s="4" t="s">
        <v>616</v>
      </c>
      <c r="H268" s="18">
        <v>33517</v>
      </c>
      <c r="I268" s="32">
        <v>28.512328767123286</v>
      </c>
      <c r="J268" s="5">
        <v>4</v>
      </c>
      <c r="K268" s="5" t="s">
        <v>837</v>
      </c>
    </row>
    <row r="269" spans="1:11">
      <c r="A269" s="7">
        <v>14</v>
      </c>
      <c r="B269" s="10">
        <v>8</v>
      </c>
      <c r="C269" s="10">
        <v>268</v>
      </c>
      <c r="D269" s="4" t="s">
        <v>300</v>
      </c>
      <c r="E269" s="4" t="s">
        <v>686</v>
      </c>
      <c r="F269" s="4" t="s">
        <v>794</v>
      </c>
      <c r="G269" s="4" t="s">
        <v>804</v>
      </c>
      <c r="H269" s="18">
        <v>33445</v>
      </c>
      <c r="I269" s="32">
        <v>28.709589041095889</v>
      </c>
      <c r="J269" s="5">
        <v>1</v>
      </c>
      <c r="K269" s="5" t="s">
        <v>837</v>
      </c>
    </row>
    <row r="270" spans="1:11">
      <c r="A270" s="7">
        <v>14</v>
      </c>
      <c r="B270" s="10">
        <v>9</v>
      </c>
      <c r="C270" s="10">
        <v>269</v>
      </c>
      <c r="D270" s="4" t="s">
        <v>13</v>
      </c>
      <c r="E270" s="4" t="s">
        <v>276</v>
      </c>
      <c r="F270" s="4" t="s">
        <v>1209</v>
      </c>
      <c r="G270" s="4" t="s">
        <v>197</v>
      </c>
      <c r="H270" s="18">
        <v>33619</v>
      </c>
      <c r="I270" s="32">
        <v>28.232876712328768</v>
      </c>
      <c r="J270" s="5">
        <v>1</v>
      </c>
      <c r="K270" s="5" t="s">
        <v>837</v>
      </c>
    </row>
    <row r="271" spans="1:11">
      <c r="A271" s="7">
        <v>14</v>
      </c>
      <c r="B271" s="10">
        <v>10</v>
      </c>
      <c r="C271" s="10">
        <v>270</v>
      </c>
      <c r="D271" s="4" t="s">
        <v>555</v>
      </c>
      <c r="E271" s="4" t="s">
        <v>213</v>
      </c>
      <c r="F271" s="4" t="s">
        <v>633</v>
      </c>
      <c r="G271" s="4" t="s">
        <v>546</v>
      </c>
      <c r="H271" s="18">
        <v>31993</v>
      </c>
      <c r="I271" s="32">
        <v>32.68767123287671</v>
      </c>
      <c r="J271" s="5">
        <v>4</v>
      </c>
      <c r="K271" s="5" t="s">
        <v>46</v>
      </c>
    </row>
    <row r="272" spans="1:11">
      <c r="A272" s="7">
        <v>14</v>
      </c>
      <c r="B272" s="10">
        <v>11</v>
      </c>
      <c r="C272" s="10">
        <v>271</v>
      </c>
      <c r="D272" s="4" t="s">
        <v>470</v>
      </c>
      <c r="E272" s="4" t="s">
        <v>480</v>
      </c>
      <c r="F272" s="4" t="s">
        <v>445</v>
      </c>
      <c r="G272" s="4" t="s">
        <v>325</v>
      </c>
      <c r="H272" s="18">
        <v>33456</v>
      </c>
      <c r="I272" s="32">
        <v>28.67945205479452</v>
      </c>
      <c r="J272" s="5">
        <v>4</v>
      </c>
      <c r="K272" s="5" t="s">
        <v>837</v>
      </c>
    </row>
    <row r="273" spans="1:11">
      <c r="A273" s="7">
        <v>14</v>
      </c>
      <c r="B273" s="10">
        <v>12</v>
      </c>
      <c r="C273" s="10">
        <v>272</v>
      </c>
      <c r="D273" s="4" t="s">
        <v>15</v>
      </c>
      <c r="E273" s="4" t="s">
        <v>480</v>
      </c>
      <c r="F273" s="4" t="s">
        <v>1294</v>
      </c>
      <c r="G273" s="4" t="s">
        <v>1295</v>
      </c>
      <c r="H273" s="18">
        <v>33889</v>
      </c>
      <c r="I273" s="32">
        <v>27.493150684931507</v>
      </c>
      <c r="J273" s="5">
        <v>1</v>
      </c>
      <c r="K273" s="5" t="s">
        <v>837</v>
      </c>
    </row>
    <row r="274" spans="1:11">
      <c r="A274" s="7">
        <v>14</v>
      </c>
      <c r="B274" s="10">
        <v>13</v>
      </c>
      <c r="C274" s="10">
        <v>273</v>
      </c>
      <c r="D274" s="4" t="s">
        <v>246</v>
      </c>
      <c r="E274" s="4" t="s">
        <v>16</v>
      </c>
      <c r="F274" s="4" t="s">
        <v>442</v>
      </c>
      <c r="G274" s="4" t="s">
        <v>443</v>
      </c>
      <c r="H274" s="18">
        <v>30243</v>
      </c>
      <c r="I274" s="32">
        <v>37.482191780821921</v>
      </c>
      <c r="J274" s="5">
        <v>1</v>
      </c>
      <c r="K274" s="5" t="s">
        <v>46</v>
      </c>
    </row>
    <row r="275" spans="1:11">
      <c r="A275" s="7">
        <v>14</v>
      </c>
      <c r="B275" s="10">
        <v>14</v>
      </c>
      <c r="C275" s="10">
        <v>274</v>
      </c>
      <c r="D275" s="4" t="s">
        <v>276</v>
      </c>
      <c r="E275" s="4" t="s">
        <v>481</v>
      </c>
      <c r="F275" s="4" t="s">
        <v>74</v>
      </c>
      <c r="G275" s="4" t="s">
        <v>199</v>
      </c>
      <c r="H275" s="18">
        <v>30549</v>
      </c>
      <c r="I275" s="32">
        <v>36.643835616438359</v>
      </c>
      <c r="J275" s="5">
        <v>1</v>
      </c>
      <c r="K275" s="5" t="s">
        <v>837</v>
      </c>
    </row>
    <row r="276" spans="1:11">
      <c r="A276" s="7">
        <v>14</v>
      </c>
      <c r="B276" s="10">
        <v>15</v>
      </c>
      <c r="C276" s="10">
        <v>275</v>
      </c>
      <c r="D276" s="4" t="s">
        <v>14</v>
      </c>
      <c r="E276" s="4" t="s">
        <v>686</v>
      </c>
      <c r="F276" s="4" t="s">
        <v>1233</v>
      </c>
      <c r="G276" s="4" t="s">
        <v>237</v>
      </c>
      <c r="H276" s="18">
        <v>32895</v>
      </c>
      <c r="I276" s="32">
        <v>30.216438356164385</v>
      </c>
      <c r="J276" s="5">
        <v>6</v>
      </c>
      <c r="K276" s="5" t="s">
        <v>837</v>
      </c>
    </row>
    <row r="277" spans="1:11">
      <c r="A277" s="7">
        <v>14</v>
      </c>
      <c r="B277" s="10">
        <v>16</v>
      </c>
      <c r="C277" s="10">
        <v>276</v>
      </c>
      <c r="D277" s="4" t="s">
        <v>18</v>
      </c>
      <c r="E277" s="4" t="s">
        <v>129</v>
      </c>
      <c r="F277" s="4" t="s">
        <v>442</v>
      </c>
      <c r="G277" s="4" t="s">
        <v>557</v>
      </c>
      <c r="H277" s="18">
        <v>34558</v>
      </c>
      <c r="I277" s="32">
        <v>25.660273972602738</v>
      </c>
      <c r="J277" s="5">
        <v>4</v>
      </c>
      <c r="K277" s="5" t="s">
        <v>838</v>
      </c>
    </row>
    <row r="278" spans="1:11">
      <c r="A278" s="7">
        <v>14</v>
      </c>
      <c r="B278" s="10">
        <v>17</v>
      </c>
      <c r="C278" s="10">
        <v>277</v>
      </c>
      <c r="D278" s="4" t="s">
        <v>16</v>
      </c>
      <c r="E278" s="4" t="s">
        <v>276</v>
      </c>
      <c r="F278" s="4" t="s">
        <v>283</v>
      </c>
      <c r="G278" s="4" t="s">
        <v>284</v>
      </c>
      <c r="H278" s="18">
        <v>31493</v>
      </c>
      <c r="I278" s="32">
        <v>34.057534246575344</v>
      </c>
      <c r="J278" s="5">
        <v>9</v>
      </c>
      <c r="K278" s="5" t="s">
        <v>838</v>
      </c>
    </row>
    <row r="279" spans="1:11">
      <c r="A279" s="7">
        <v>14</v>
      </c>
      <c r="B279" s="10">
        <v>18</v>
      </c>
      <c r="C279" s="10">
        <v>278</v>
      </c>
      <c r="D279" s="4" t="s">
        <v>614</v>
      </c>
      <c r="E279" s="4" t="s">
        <v>13</v>
      </c>
      <c r="F279" s="4" t="s">
        <v>695</v>
      </c>
      <c r="G279" s="4" t="s">
        <v>696</v>
      </c>
      <c r="H279" s="18">
        <v>32922</v>
      </c>
      <c r="I279" s="32">
        <v>30.142465753424659</v>
      </c>
      <c r="J279" s="5">
        <v>6</v>
      </c>
      <c r="K279" s="5" t="s">
        <v>46</v>
      </c>
    </row>
    <row r="280" spans="1:11">
      <c r="A280" s="7">
        <v>14</v>
      </c>
      <c r="B280" s="10">
        <v>19</v>
      </c>
      <c r="C280" s="10">
        <v>279</v>
      </c>
      <c r="D280" s="4" t="s">
        <v>345</v>
      </c>
      <c r="E280" s="4" t="s">
        <v>345</v>
      </c>
      <c r="F280" s="4" t="s">
        <v>601</v>
      </c>
      <c r="G280" s="4" t="s">
        <v>801</v>
      </c>
      <c r="H280" s="18">
        <v>34865</v>
      </c>
      <c r="I280" s="32">
        <v>24.81917808219178</v>
      </c>
      <c r="J280" s="5">
        <v>7</v>
      </c>
      <c r="K280" s="5" t="s">
        <v>46</v>
      </c>
    </row>
    <row r="281" spans="1:11">
      <c r="A281" s="11">
        <v>14</v>
      </c>
      <c r="B281" s="12">
        <v>20</v>
      </c>
      <c r="C281" s="12">
        <v>280</v>
      </c>
      <c r="D281" s="13" t="s">
        <v>354</v>
      </c>
      <c r="E281" s="13" t="s">
        <v>567</v>
      </c>
      <c r="F281" s="13" t="s">
        <v>100</v>
      </c>
      <c r="G281" s="13" t="s">
        <v>101</v>
      </c>
      <c r="H281" s="19">
        <v>29291</v>
      </c>
      <c r="I281" s="33">
        <v>40.090410958904108</v>
      </c>
      <c r="J281" s="14">
        <v>1</v>
      </c>
      <c r="K281" s="14" t="s">
        <v>46</v>
      </c>
    </row>
    <row r="282" spans="1:11">
      <c r="A282" s="7">
        <v>15</v>
      </c>
      <c r="B282" s="10">
        <v>1</v>
      </c>
      <c r="C282" s="10">
        <v>281</v>
      </c>
      <c r="D282" s="4" t="s">
        <v>354</v>
      </c>
      <c r="E282" s="4" t="s">
        <v>17</v>
      </c>
      <c r="F282" s="4" t="s">
        <v>650</v>
      </c>
      <c r="G282" s="4" t="s">
        <v>324</v>
      </c>
      <c r="H282" s="18">
        <v>31824</v>
      </c>
      <c r="I282" s="32">
        <v>33.150684931506852</v>
      </c>
      <c r="J282" s="5">
        <v>1</v>
      </c>
      <c r="K282" s="5" t="s">
        <v>46</v>
      </c>
    </row>
    <row r="283" spans="1:11">
      <c r="A283" s="7">
        <v>15</v>
      </c>
      <c r="B283" s="10">
        <v>2</v>
      </c>
      <c r="C283" s="10">
        <v>282</v>
      </c>
      <c r="D283" s="4" t="s">
        <v>345</v>
      </c>
      <c r="E283" s="4" t="s">
        <v>15</v>
      </c>
      <c r="F283" s="4" t="s">
        <v>288</v>
      </c>
      <c r="G283" s="4" t="s">
        <v>545</v>
      </c>
      <c r="H283" s="18">
        <v>33114</v>
      </c>
      <c r="I283" s="32">
        <v>29.616438356164384</v>
      </c>
      <c r="J283" s="5">
        <v>7</v>
      </c>
      <c r="K283" s="5" t="s">
        <v>837</v>
      </c>
    </row>
    <row r="284" spans="1:11">
      <c r="A284" s="7">
        <v>15</v>
      </c>
      <c r="B284" s="10">
        <v>3</v>
      </c>
      <c r="C284" s="10">
        <v>283</v>
      </c>
      <c r="D284" s="4" t="s">
        <v>614</v>
      </c>
      <c r="E284" s="4" t="s">
        <v>239</v>
      </c>
      <c r="F284" s="4" t="s">
        <v>542</v>
      </c>
      <c r="G284" s="4" t="s">
        <v>197</v>
      </c>
      <c r="H284" s="18">
        <v>34084</v>
      </c>
      <c r="I284" s="32">
        <v>26.958904109589042</v>
      </c>
      <c r="J284" s="5">
        <v>1</v>
      </c>
      <c r="K284" s="5" t="s">
        <v>46</v>
      </c>
    </row>
    <row r="285" spans="1:11">
      <c r="A285" s="7">
        <v>15</v>
      </c>
      <c r="B285" s="10">
        <v>4</v>
      </c>
      <c r="C285" s="10">
        <v>284</v>
      </c>
      <c r="D285" s="4" t="s">
        <v>16</v>
      </c>
      <c r="E285" s="4" t="s">
        <v>563</v>
      </c>
      <c r="F285" s="4" t="s">
        <v>49</v>
      </c>
      <c r="G285" s="4" t="s">
        <v>397</v>
      </c>
      <c r="H285" s="18">
        <v>32305</v>
      </c>
      <c r="I285" s="32">
        <v>31.832876712328765</v>
      </c>
      <c r="J285" s="5">
        <v>4</v>
      </c>
      <c r="K285" s="5" t="s">
        <v>46</v>
      </c>
    </row>
    <row r="286" spans="1:11">
      <c r="A286" s="7">
        <v>15</v>
      </c>
      <c r="B286" s="10">
        <v>5</v>
      </c>
      <c r="C286" s="10">
        <v>285</v>
      </c>
      <c r="D286" s="4" t="s">
        <v>18</v>
      </c>
      <c r="E286" s="4" t="s">
        <v>276</v>
      </c>
      <c r="F286" s="4" t="s">
        <v>975</v>
      </c>
      <c r="G286" s="4" t="s">
        <v>553</v>
      </c>
      <c r="H286" s="18">
        <v>33822</v>
      </c>
      <c r="I286" s="32">
        <v>27.676712328767124</v>
      </c>
      <c r="J286" s="5">
        <v>1</v>
      </c>
      <c r="K286" s="5" t="s">
        <v>837</v>
      </c>
    </row>
    <row r="287" spans="1:11">
      <c r="A287" s="7">
        <v>15</v>
      </c>
      <c r="B287" s="10">
        <v>6</v>
      </c>
      <c r="C287" s="10">
        <v>286</v>
      </c>
      <c r="D287" s="4" t="s">
        <v>14</v>
      </c>
      <c r="E287" s="4" t="s">
        <v>18</v>
      </c>
      <c r="F287" s="4" t="s">
        <v>119</v>
      </c>
      <c r="G287" s="4" t="s">
        <v>285</v>
      </c>
      <c r="H287" s="18">
        <v>32929</v>
      </c>
      <c r="I287" s="32">
        <v>30.123287671232877</v>
      </c>
      <c r="J287" s="5">
        <v>1</v>
      </c>
      <c r="K287" s="5" t="s">
        <v>837</v>
      </c>
    </row>
    <row r="288" spans="1:11">
      <c r="A288" s="7">
        <v>15</v>
      </c>
      <c r="B288" s="10">
        <v>7</v>
      </c>
      <c r="C288" s="10">
        <v>287</v>
      </c>
      <c r="D288" s="4" t="s">
        <v>276</v>
      </c>
      <c r="E288" s="4" t="s">
        <v>18</v>
      </c>
      <c r="F288" s="4" t="s">
        <v>757</v>
      </c>
      <c r="G288" s="4" t="s">
        <v>448</v>
      </c>
      <c r="H288" s="18">
        <v>34059</v>
      </c>
      <c r="I288" s="32">
        <v>27.027397260273972</v>
      </c>
      <c r="J288" s="5">
        <v>1</v>
      </c>
      <c r="K288" s="5" t="s">
        <v>837</v>
      </c>
    </row>
    <row r="289" spans="1:11">
      <c r="A289" s="7">
        <v>15</v>
      </c>
      <c r="B289" s="10">
        <v>8</v>
      </c>
      <c r="C289" s="10">
        <v>288</v>
      </c>
      <c r="D289" s="4" t="s">
        <v>246</v>
      </c>
      <c r="E289" s="4" t="s">
        <v>246</v>
      </c>
      <c r="F289" s="4" t="s">
        <v>806</v>
      </c>
      <c r="G289" s="4" t="s">
        <v>549</v>
      </c>
      <c r="H289" s="18">
        <v>34682</v>
      </c>
      <c r="I289" s="32">
        <v>25.32054794520548</v>
      </c>
      <c r="J289" s="5">
        <v>4</v>
      </c>
      <c r="K289" s="5" t="s">
        <v>46</v>
      </c>
    </row>
    <row r="290" spans="1:11">
      <c r="A290" s="7">
        <v>15</v>
      </c>
      <c r="B290" s="10">
        <v>9</v>
      </c>
      <c r="C290" s="10">
        <v>289</v>
      </c>
      <c r="D290" s="4" t="s">
        <v>15</v>
      </c>
      <c r="E290" s="4" t="s">
        <v>567</v>
      </c>
      <c r="F290" s="4" t="s">
        <v>75</v>
      </c>
      <c r="G290" s="4" t="s">
        <v>277</v>
      </c>
      <c r="H290" s="18">
        <v>31806</v>
      </c>
      <c r="I290" s="32">
        <v>33.200000000000003</v>
      </c>
      <c r="J290" s="5">
        <v>2</v>
      </c>
      <c r="K290" s="5" t="s">
        <v>46</v>
      </c>
    </row>
    <row r="291" spans="1:11">
      <c r="A291" s="7">
        <v>15</v>
      </c>
      <c r="B291" s="10">
        <v>10</v>
      </c>
      <c r="C291" s="10">
        <v>290</v>
      </c>
      <c r="D291" s="4" t="s">
        <v>470</v>
      </c>
      <c r="E291" s="4" t="s">
        <v>470</v>
      </c>
      <c r="F291" s="4" t="s">
        <v>268</v>
      </c>
      <c r="G291" s="4" t="s">
        <v>961</v>
      </c>
      <c r="H291" s="18">
        <v>34242</v>
      </c>
      <c r="I291" s="32">
        <v>26.526027397260275</v>
      </c>
      <c r="J291" s="5">
        <v>1</v>
      </c>
      <c r="K291" s="5" t="s">
        <v>837</v>
      </c>
    </row>
    <row r="292" spans="1:11">
      <c r="A292" s="7">
        <v>15</v>
      </c>
      <c r="B292" s="10">
        <v>11</v>
      </c>
      <c r="C292" s="10">
        <v>291</v>
      </c>
      <c r="D292" s="4" t="s">
        <v>555</v>
      </c>
      <c r="E292" s="4" t="s">
        <v>47</v>
      </c>
      <c r="F292" s="4" t="s">
        <v>329</v>
      </c>
      <c r="G292" s="4" t="s">
        <v>277</v>
      </c>
      <c r="H292" s="18">
        <v>30722</v>
      </c>
      <c r="I292" s="32">
        <v>36.169863013698631</v>
      </c>
      <c r="J292" s="5">
        <v>7</v>
      </c>
      <c r="K292" s="5" t="s">
        <v>46</v>
      </c>
    </row>
    <row r="293" spans="1:11">
      <c r="A293" s="7">
        <v>15</v>
      </c>
      <c r="B293" s="10">
        <v>12</v>
      </c>
      <c r="C293" s="10">
        <v>292</v>
      </c>
      <c r="D293" s="4" t="s">
        <v>13</v>
      </c>
      <c r="E293" s="4" t="s">
        <v>18</v>
      </c>
      <c r="F293" s="4" t="s">
        <v>534</v>
      </c>
      <c r="G293" s="4" t="s">
        <v>940</v>
      </c>
      <c r="H293" s="18">
        <v>32864</v>
      </c>
      <c r="I293" s="32">
        <v>30.301369863013697</v>
      </c>
      <c r="J293" s="5">
        <v>1</v>
      </c>
      <c r="K293" s="5" t="s">
        <v>837</v>
      </c>
    </row>
    <row r="294" spans="1:11">
      <c r="A294" s="7">
        <v>15</v>
      </c>
      <c r="B294" s="10">
        <v>13</v>
      </c>
      <c r="C294" s="10">
        <v>293</v>
      </c>
      <c r="D294" s="4" t="s">
        <v>300</v>
      </c>
      <c r="E294" s="4" t="s">
        <v>481</v>
      </c>
      <c r="F294" s="4" t="s">
        <v>988</v>
      </c>
      <c r="G294" s="4" t="s">
        <v>589</v>
      </c>
      <c r="H294" s="18">
        <v>34098</v>
      </c>
      <c r="I294" s="32">
        <v>26.920547945205481</v>
      </c>
      <c r="J294" s="5">
        <v>1</v>
      </c>
      <c r="K294" s="5" t="s">
        <v>837</v>
      </c>
    </row>
    <row r="295" spans="1:11">
      <c r="A295" s="7">
        <v>15</v>
      </c>
      <c r="B295" s="10">
        <v>14</v>
      </c>
      <c r="C295" s="10">
        <v>294</v>
      </c>
      <c r="D295" s="4" t="s">
        <v>129</v>
      </c>
      <c r="E295" s="4" t="s">
        <v>470</v>
      </c>
      <c r="F295" s="4" t="s">
        <v>117</v>
      </c>
      <c r="G295" s="4" t="s">
        <v>352</v>
      </c>
      <c r="H295" s="18">
        <v>32111</v>
      </c>
      <c r="I295" s="32">
        <v>32.364383561643834</v>
      </c>
      <c r="J295" s="5">
        <v>1</v>
      </c>
      <c r="K295" s="5" t="s">
        <v>837</v>
      </c>
    </row>
    <row r="296" spans="1:11">
      <c r="A296" s="7">
        <v>15</v>
      </c>
      <c r="B296" s="10">
        <v>15</v>
      </c>
      <c r="C296" s="10">
        <v>295</v>
      </c>
      <c r="D296" s="4" t="s">
        <v>239</v>
      </c>
      <c r="E296" s="4" t="s">
        <v>239</v>
      </c>
      <c r="F296" s="4" t="s">
        <v>663</v>
      </c>
      <c r="G296" s="4" t="s">
        <v>270</v>
      </c>
      <c r="H296" s="18">
        <v>32878</v>
      </c>
      <c r="I296" s="32">
        <v>30.263013698630136</v>
      </c>
      <c r="J296" s="5">
        <v>3</v>
      </c>
      <c r="K296" s="5" t="s">
        <v>837</v>
      </c>
    </row>
    <row r="297" spans="1:11">
      <c r="A297" s="7">
        <v>15</v>
      </c>
      <c r="B297" s="10">
        <v>16</v>
      </c>
      <c r="C297" s="10">
        <v>296</v>
      </c>
      <c r="D297" s="4" t="s">
        <v>29</v>
      </c>
      <c r="E297" s="4" t="s">
        <v>239</v>
      </c>
      <c r="F297" s="4" t="s">
        <v>1115</v>
      </c>
      <c r="G297" s="4" t="s">
        <v>1116</v>
      </c>
      <c r="H297" s="18">
        <v>33662</v>
      </c>
      <c r="I297" s="32">
        <v>28.115068493150684</v>
      </c>
      <c r="J297" s="5">
        <v>6</v>
      </c>
      <c r="K297" s="5" t="s">
        <v>838</v>
      </c>
    </row>
    <row r="298" spans="1:11">
      <c r="A298" s="7">
        <v>15</v>
      </c>
      <c r="B298" s="10">
        <v>17</v>
      </c>
      <c r="C298" s="10">
        <v>297</v>
      </c>
      <c r="D298" s="4" t="s">
        <v>1121</v>
      </c>
      <c r="E298" s="4" t="s">
        <v>470</v>
      </c>
      <c r="F298" s="4" t="s">
        <v>810</v>
      </c>
      <c r="G298" s="4" t="s">
        <v>502</v>
      </c>
      <c r="H298" s="18">
        <v>31690</v>
      </c>
      <c r="I298" s="32">
        <v>33.517808219178079</v>
      </c>
      <c r="J298" s="5">
        <v>1</v>
      </c>
      <c r="K298" s="5" t="s">
        <v>837</v>
      </c>
    </row>
    <row r="299" spans="1:11">
      <c r="A299" s="7">
        <v>15</v>
      </c>
      <c r="B299" s="10">
        <v>18</v>
      </c>
      <c r="C299" s="10">
        <v>298</v>
      </c>
      <c r="D299" s="4" t="s">
        <v>609</v>
      </c>
      <c r="E299" s="4" t="s">
        <v>438</v>
      </c>
      <c r="F299" s="4" t="s">
        <v>899</v>
      </c>
      <c r="G299" s="4" t="s">
        <v>144</v>
      </c>
      <c r="H299" s="18">
        <v>35159</v>
      </c>
      <c r="I299" s="32">
        <v>24.013698630136986</v>
      </c>
      <c r="J299" s="5">
        <v>1</v>
      </c>
      <c r="K299" s="5" t="s">
        <v>837</v>
      </c>
    </row>
    <row r="300" spans="1:11">
      <c r="A300" s="7">
        <v>15</v>
      </c>
      <c r="B300" s="10">
        <v>19</v>
      </c>
      <c r="C300" s="10">
        <v>299</v>
      </c>
      <c r="D300" s="4" t="s">
        <v>563</v>
      </c>
      <c r="E300" s="4" t="s">
        <v>480</v>
      </c>
      <c r="F300" s="4" t="s">
        <v>933</v>
      </c>
      <c r="G300" s="4" t="s">
        <v>551</v>
      </c>
      <c r="H300" s="18">
        <v>33842</v>
      </c>
      <c r="I300" s="32">
        <v>27.621917808219177</v>
      </c>
      <c r="J300" s="5">
        <v>1</v>
      </c>
      <c r="K300" s="5" t="s">
        <v>837</v>
      </c>
    </row>
    <row r="301" spans="1:11">
      <c r="A301" s="11">
        <v>15</v>
      </c>
      <c r="B301" s="12">
        <v>20</v>
      </c>
      <c r="C301" s="12">
        <v>300</v>
      </c>
      <c r="D301" s="13" t="s">
        <v>567</v>
      </c>
      <c r="E301" s="13" t="s">
        <v>17</v>
      </c>
      <c r="F301" s="13" t="s">
        <v>1032</v>
      </c>
      <c r="G301" s="13" t="s">
        <v>595</v>
      </c>
      <c r="H301" s="19">
        <v>34885</v>
      </c>
      <c r="I301" s="33">
        <v>24.764383561643836</v>
      </c>
      <c r="J301" s="14">
        <v>8</v>
      </c>
      <c r="K301" s="14" t="s">
        <v>837</v>
      </c>
    </row>
    <row r="302" spans="1:11">
      <c r="A302" s="7">
        <v>16</v>
      </c>
      <c r="B302" s="10">
        <v>1</v>
      </c>
      <c r="C302" s="10">
        <v>301</v>
      </c>
      <c r="D302" s="4" t="s">
        <v>567</v>
      </c>
      <c r="E302" s="4" t="s">
        <v>29</v>
      </c>
      <c r="F302" s="4" t="s">
        <v>797</v>
      </c>
      <c r="G302" s="4" t="s">
        <v>595</v>
      </c>
      <c r="H302" s="18">
        <v>33781</v>
      </c>
      <c r="I302" s="32">
        <v>27.789041095890411</v>
      </c>
      <c r="J302" s="5">
        <v>1</v>
      </c>
      <c r="K302" s="5" t="s">
        <v>837</v>
      </c>
    </row>
    <row r="303" spans="1:11">
      <c r="A303" s="7">
        <v>16</v>
      </c>
      <c r="B303" s="10">
        <v>2</v>
      </c>
      <c r="C303" s="10">
        <v>302</v>
      </c>
      <c r="D303" s="4" t="s">
        <v>563</v>
      </c>
      <c r="E303" s="4" t="s">
        <v>15</v>
      </c>
      <c r="F303" s="4" t="s">
        <v>88</v>
      </c>
      <c r="G303" s="4" t="s">
        <v>612</v>
      </c>
      <c r="H303" s="18">
        <v>35679</v>
      </c>
      <c r="I303" s="32">
        <v>22.589041095890412</v>
      </c>
      <c r="J303" s="5">
        <v>1</v>
      </c>
      <c r="K303" s="5" t="s">
        <v>837</v>
      </c>
    </row>
    <row r="304" spans="1:11">
      <c r="A304" s="7">
        <v>16</v>
      </c>
      <c r="B304" s="10">
        <v>3</v>
      </c>
      <c r="C304" s="10">
        <v>303</v>
      </c>
      <c r="D304" s="4" t="s">
        <v>609</v>
      </c>
      <c r="E304" s="4" t="s">
        <v>598</v>
      </c>
      <c r="F304" s="4" t="s">
        <v>1199</v>
      </c>
      <c r="G304" s="4" t="s">
        <v>544</v>
      </c>
      <c r="H304" s="18">
        <v>33445</v>
      </c>
      <c r="I304" s="32">
        <v>28.709589041095889</v>
      </c>
      <c r="J304" s="5">
        <v>1</v>
      </c>
      <c r="K304" s="5" t="s">
        <v>837</v>
      </c>
    </row>
    <row r="305" spans="1:11">
      <c r="A305" s="7">
        <v>16</v>
      </c>
      <c r="B305" s="10">
        <v>4</v>
      </c>
      <c r="C305" s="10">
        <v>304</v>
      </c>
      <c r="D305" s="4" t="s">
        <v>1121</v>
      </c>
      <c r="E305" s="4" t="s">
        <v>17</v>
      </c>
      <c r="F305" s="4" t="s">
        <v>818</v>
      </c>
      <c r="G305" s="4" t="s">
        <v>591</v>
      </c>
      <c r="H305" s="18">
        <v>34170</v>
      </c>
      <c r="I305" s="32">
        <v>26.723287671232878</v>
      </c>
      <c r="J305" s="5">
        <v>2</v>
      </c>
      <c r="K305" s="5" t="s">
        <v>837</v>
      </c>
    </row>
    <row r="306" spans="1:11">
      <c r="A306" s="7">
        <v>16</v>
      </c>
      <c r="B306" s="10">
        <v>5</v>
      </c>
      <c r="C306" s="10">
        <v>305</v>
      </c>
      <c r="D306" s="4" t="s">
        <v>29</v>
      </c>
      <c r="E306" s="4" t="s">
        <v>17</v>
      </c>
      <c r="F306" s="4" t="s">
        <v>313</v>
      </c>
      <c r="G306" s="4" t="s">
        <v>490</v>
      </c>
      <c r="H306" s="18">
        <v>34428</v>
      </c>
      <c r="I306" s="32">
        <v>26.016438356164382</v>
      </c>
      <c r="J306" s="5">
        <v>3</v>
      </c>
      <c r="K306" s="5" t="s">
        <v>837</v>
      </c>
    </row>
    <row r="307" spans="1:11">
      <c r="A307" s="7">
        <v>16</v>
      </c>
      <c r="B307" s="10">
        <v>6</v>
      </c>
      <c r="C307" s="10">
        <v>306</v>
      </c>
      <c r="D307" s="4" t="s">
        <v>239</v>
      </c>
      <c r="E307" s="4" t="s">
        <v>614</v>
      </c>
      <c r="F307" s="4" t="s">
        <v>643</v>
      </c>
      <c r="G307" s="4" t="s">
        <v>293</v>
      </c>
      <c r="H307" s="18">
        <v>32175</v>
      </c>
      <c r="I307" s="32">
        <v>32.18904109589041</v>
      </c>
      <c r="J307" s="5">
        <v>1</v>
      </c>
      <c r="K307" s="5" t="s">
        <v>837</v>
      </c>
    </row>
    <row r="308" spans="1:11">
      <c r="A308" s="7">
        <v>16</v>
      </c>
      <c r="B308" s="10">
        <v>7</v>
      </c>
      <c r="C308" s="10">
        <v>307</v>
      </c>
      <c r="D308" s="4" t="s">
        <v>129</v>
      </c>
      <c r="E308" s="4" t="s">
        <v>300</v>
      </c>
      <c r="F308" s="4" t="s">
        <v>1125</v>
      </c>
      <c r="G308" s="4" t="s">
        <v>150</v>
      </c>
      <c r="H308" s="18">
        <v>35051</v>
      </c>
      <c r="I308" s="32">
        <v>24.30958904109589</v>
      </c>
      <c r="J308" s="5">
        <v>1</v>
      </c>
      <c r="K308" s="5" t="s">
        <v>1236</v>
      </c>
    </row>
    <row r="309" spans="1:11">
      <c r="A309" s="7">
        <v>16</v>
      </c>
      <c r="B309" s="10">
        <v>8</v>
      </c>
      <c r="C309" s="10">
        <v>308</v>
      </c>
      <c r="D309" s="4" t="s">
        <v>300</v>
      </c>
      <c r="E309" s="4" t="s">
        <v>563</v>
      </c>
      <c r="F309" s="4" t="s">
        <v>819</v>
      </c>
      <c r="G309" s="4" t="s">
        <v>546</v>
      </c>
      <c r="H309" s="18">
        <v>33361</v>
      </c>
      <c r="I309" s="32">
        <v>28.93972602739726</v>
      </c>
      <c r="J309" s="5">
        <v>1</v>
      </c>
      <c r="K309" s="5" t="s">
        <v>837</v>
      </c>
    </row>
    <row r="310" spans="1:11">
      <c r="A310" s="7">
        <v>16</v>
      </c>
      <c r="B310" s="10">
        <v>9</v>
      </c>
      <c r="C310" s="10">
        <v>309</v>
      </c>
      <c r="D310" s="4" t="s">
        <v>13</v>
      </c>
      <c r="E310" s="4" t="s">
        <v>438</v>
      </c>
      <c r="F310" s="4" t="s">
        <v>1015</v>
      </c>
      <c r="G310" s="4" t="s">
        <v>576</v>
      </c>
      <c r="H310" s="18">
        <v>32864</v>
      </c>
      <c r="I310" s="32">
        <v>30.301369863013697</v>
      </c>
      <c r="J310" s="5">
        <v>2</v>
      </c>
      <c r="K310" s="5" t="s">
        <v>837</v>
      </c>
    </row>
    <row r="311" spans="1:11">
      <c r="A311" s="7">
        <v>16</v>
      </c>
      <c r="B311" s="10">
        <v>10</v>
      </c>
      <c r="C311" s="10">
        <v>310</v>
      </c>
      <c r="D311" s="4" t="s">
        <v>555</v>
      </c>
      <c r="E311" s="4" t="s">
        <v>492</v>
      </c>
      <c r="F311" s="4" t="s">
        <v>234</v>
      </c>
      <c r="G311" s="4" t="s">
        <v>617</v>
      </c>
      <c r="H311" s="18">
        <v>30434</v>
      </c>
      <c r="I311" s="32">
        <v>36.958904109589042</v>
      </c>
      <c r="J311" s="5">
        <v>3</v>
      </c>
      <c r="K311" s="5" t="s">
        <v>837</v>
      </c>
    </row>
    <row r="312" spans="1:11">
      <c r="A312" s="7">
        <v>16</v>
      </c>
      <c r="B312" s="10">
        <v>11</v>
      </c>
      <c r="C312" s="10">
        <v>311</v>
      </c>
      <c r="D312" s="4" t="s">
        <v>470</v>
      </c>
      <c r="E312" s="4" t="s">
        <v>481</v>
      </c>
      <c r="F312" s="4" t="s">
        <v>508</v>
      </c>
      <c r="G312" s="4" t="s">
        <v>585</v>
      </c>
      <c r="H312" s="18">
        <v>34999</v>
      </c>
      <c r="I312" s="32">
        <v>24.452054794520549</v>
      </c>
      <c r="J312" s="5">
        <v>2</v>
      </c>
      <c r="K312" s="5" t="s">
        <v>838</v>
      </c>
    </row>
    <row r="313" spans="1:11">
      <c r="A313" s="7">
        <v>16</v>
      </c>
      <c r="B313" s="10">
        <v>12</v>
      </c>
      <c r="C313" s="10">
        <v>312</v>
      </c>
      <c r="D313" s="4" t="s">
        <v>15</v>
      </c>
      <c r="E313" s="4" t="s">
        <v>300</v>
      </c>
      <c r="F313" s="4" t="s">
        <v>58</v>
      </c>
      <c r="G313" s="4" t="s">
        <v>551</v>
      </c>
      <c r="H313" s="18">
        <v>34104</v>
      </c>
      <c r="I313" s="32">
        <v>26.904109589041095</v>
      </c>
      <c r="J313" s="5">
        <v>1</v>
      </c>
      <c r="K313" s="5" t="s">
        <v>837</v>
      </c>
    </row>
    <row r="314" spans="1:11">
      <c r="A314" s="7">
        <v>16</v>
      </c>
      <c r="B314" s="10">
        <v>13</v>
      </c>
      <c r="C314" s="10">
        <v>313</v>
      </c>
      <c r="D314" s="4" t="s">
        <v>246</v>
      </c>
      <c r="E314" s="4" t="s">
        <v>480</v>
      </c>
      <c r="F314" s="4" t="s">
        <v>1070</v>
      </c>
      <c r="G314" s="4" t="s">
        <v>193</v>
      </c>
      <c r="H314" s="18">
        <v>33975</v>
      </c>
      <c r="I314" s="32">
        <v>27.257534246575343</v>
      </c>
      <c r="J314" s="5">
        <v>1</v>
      </c>
      <c r="K314" s="5" t="s">
        <v>837</v>
      </c>
    </row>
    <row r="315" spans="1:11">
      <c r="A315" s="7">
        <v>16</v>
      </c>
      <c r="B315" s="10">
        <v>14</v>
      </c>
      <c r="C315" s="10">
        <v>314</v>
      </c>
      <c r="D315" s="4" t="s">
        <v>276</v>
      </c>
      <c r="E315" s="4" t="s">
        <v>354</v>
      </c>
      <c r="F315" s="4" t="s">
        <v>159</v>
      </c>
      <c r="G315" s="4" t="s">
        <v>104</v>
      </c>
      <c r="H315" s="18">
        <v>34617</v>
      </c>
      <c r="I315" s="32">
        <v>25.4986301369863</v>
      </c>
      <c r="J315" s="5">
        <v>2</v>
      </c>
      <c r="K315" s="5" t="s">
        <v>837</v>
      </c>
    </row>
    <row r="316" spans="1:11">
      <c r="A316" s="7">
        <v>16</v>
      </c>
      <c r="B316" s="10">
        <v>15</v>
      </c>
      <c r="C316" s="10">
        <v>315</v>
      </c>
      <c r="D316" s="4" t="s">
        <v>14</v>
      </c>
      <c r="E316" s="4" t="s">
        <v>480</v>
      </c>
      <c r="F316" s="4" t="s">
        <v>162</v>
      </c>
      <c r="G316" s="4" t="s">
        <v>163</v>
      </c>
      <c r="H316" s="18">
        <v>30419</v>
      </c>
      <c r="I316" s="32">
        <v>37</v>
      </c>
      <c r="J316" s="5">
        <v>7</v>
      </c>
      <c r="K316" s="5" t="s">
        <v>837</v>
      </c>
    </row>
    <row r="317" spans="1:11">
      <c r="A317" s="7">
        <v>16</v>
      </c>
      <c r="B317" s="10">
        <v>16</v>
      </c>
      <c r="C317" s="10">
        <v>316</v>
      </c>
      <c r="D317" s="4" t="s">
        <v>18</v>
      </c>
      <c r="E317" s="4" t="s">
        <v>470</v>
      </c>
      <c r="F317" s="4" t="s">
        <v>370</v>
      </c>
      <c r="G317" s="4" t="s">
        <v>5</v>
      </c>
      <c r="H317" s="18">
        <v>34760</v>
      </c>
      <c r="I317" s="32">
        <v>25.106849315068494</v>
      </c>
      <c r="J317" s="5">
        <v>2</v>
      </c>
      <c r="K317" s="5" t="s">
        <v>46</v>
      </c>
    </row>
    <row r="318" spans="1:11">
      <c r="A318" s="7">
        <v>16</v>
      </c>
      <c r="B318" s="10">
        <v>17</v>
      </c>
      <c r="C318" s="10">
        <v>317</v>
      </c>
      <c r="D318" s="4" t="s">
        <v>16</v>
      </c>
      <c r="E318" s="4" t="s">
        <v>129</v>
      </c>
      <c r="F318" s="4" t="s">
        <v>424</v>
      </c>
      <c r="G318" s="4" t="s">
        <v>571</v>
      </c>
      <c r="H318" s="18">
        <v>32858</v>
      </c>
      <c r="I318" s="32">
        <v>30.317808219178083</v>
      </c>
      <c r="J318" s="5">
        <v>1</v>
      </c>
      <c r="K318" s="5" t="s">
        <v>837</v>
      </c>
    </row>
    <row r="319" spans="1:11">
      <c r="A319" s="7">
        <v>16</v>
      </c>
      <c r="B319" s="10">
        <v>18</v>
      </c>
      <c r="C319" s="10">
        <v>318</v>
      </c>
      <c r="D319" s="4" t="s">
        <v>614</v>
      </c>
      <c r="E319" s="4" t="s">
        <v>16</v>
      </c>
      <c r="F319" s="4" t="s">
        <v>330</v>
      </c>
      <c r="G319" s="4" t="s">
        <v>216</v>
      </c>
      <c r="H319" s="18">
        <v>32783</v>
      </c>
      <c r="I319" s="32">
        <v>30.523287671232875</v>
      </c>
      <c r="J319" s="5">
        <v>8</v>
      </c>
      <c r="K319" s="5" t="s">
        <v>838</v>
      </c>
    </row>
    <row r="320" spans="1:11">
      <c r="A320" s="7">
        <v>16</v>
      </c>
      <c r="B320" s="10">
        <v>19</v>
      </c>
      <c r="C320" s="10">
        <v>319</v>
      </c>
      <c r="D320" s="4" t="s">
        <v>345</v>
      </c>
      <c r="E320" s="4" t="s">
        <v>563</v>
      </c>
      <c r="F320" s="4" t="s">
        <v>1026</v>
      </c>
      <c r="G320" s="4" t="s">
        <v>243</v>
      </c>
      <c r="H320" s="18">
        <v>32749</v>
      </c>
      <c r="I320" s="32">
        <v>30.616438356164384</v>
      </c>
      <c r="J320" s="5">
        <v>1</v>
      </c>
      <c r="K320" s="5" t="s">
        <v>46</v>
      </c>
    </row>
    <row r="321" spans="1:11">
      <c r="A321" s="11">
        <v>16</v>
      </c>
      <c r="B321" s="12">
        <v>20</v>
      </c>
      <c r="C321" s="12">
        <v>320</v>
      </c>
      <c r="D321" s="13" t="s">
        <v>354</v>
      </c>
      <c r="E321" s="13" t="s">
        <v>276</v>
      </c>
      <c r="F321" s="13" t="s">
        <v>454</v>
      </c>
      <c r="G321" s="13" t="s">
        <v>571</v>
      </c>
      <c r="H321" s="19">
        <v>33074</v>
      </c>
      <c r="I321" s="33">
        <v>29.726027397260275</v>
      </c>
      <c r="J321" s="14">
        <v>1</v>
      </c>
      <c r="K321" s="14" t="s">
        <v>46</v>
      </c>
    </row>
    <row r="322" spans="1:11">
      <c r="A322" s="7">
        <v>17</v>
      </c>
      <c r="B322" s="10">
        <v>1</v>
      </c>
      <c r="C322" s="10">
        <v>321</v>
      </c>
      <c r="D322" s="4" t="s">
        <v>354</v>
      </c>
      <c r="E322" s="4" t="s">
        <v>239</v>
      </c>
      <c r="F322" s="4" t="s">
        <v>326</v>
      </c>
      <c r="G322" s="4" t="s">
        <v>595</v>
      </c>
      <c r="H322" s="18">
        <v>32469</v>
      </c>
      <c r="I322" s="32">
        <v>31.383561643835616</v>
      </c>
      <c r="J322" s="5">
        <v>2</v>
      </c>
      <c r="K322" s="5" t="s">
        <v>837</v>
      </c>
    </row>
    <row r="323" spans="1:11">
      <c r="A323" s="7">
        <v>17</v>
      </c>
      <c r="B323" s="10">
        <v>2</v>
      </c>
      <c r="C323" s="10">
        <v>322</v>
      </c>
      <c r="D323" s="4" t="s">
        <v>345</v>
      </c>
      <c r="E323" s="4" t="s">
        <v>481</v>
      </c>
      <c r="F323" s="4" t="s">
        <v>672</v>
      </c>
      <c r="G323" s="4" t="s">
        <v>595</v>
      </c>
      <c r="H323" s="18">
        <v>33834</v>
      </c>
      <c r="I323" s="32">
        <v>27.643835616438356</v>
      </c>
      <c r="J323" s="5">
        <v>2</v>
      </c>
      <c r="K323" s="5" t="s">
        <v>837</v>
      </c>
    </row>
    <row r="324" spans="1:11">
      <c r="A324" s="7">
        <v>17</v>
      </c>
      <c r="B324" s="10">
        <v>3</v>
      </c>
      <c r="C324" s="10">
        <v>323</v>
      </c>
      <c r="D324" s="4" t="s">
        <v>614</v>
      </c>
      <c r="E324" s="4" t="s">
        <v>29</v>
      </c>
      <c r="F324" s="4" t="s">
        <v>127</v>
      </c>
      <c r="G324" s="4" t="s">
        <v>12</v>
      </c>
      <c r="H324" s="18">
        <v>31977</v>
      </c>
      <c r="I324" s="32">
        <v>32.731506849315068</v>
      </c>
      <c r="J324" s="5">
        <v>2</v>
      </c>
      <c r="K324" s="5" t="s">
        <v>837</v>
      </c>
    </row>
    <row r="325" spans="1:11">
      <c r="A325" s="7">
        <v>17</v>
      </c>
      <c r="B325" s="10">
        <v>4</v>
      </c>
      <c r="C325" s="10">
        <v>324</v>
      </c>
      <c r="D325" s="4" t="s">
        <v>16</v>
      </c>
      <c r="E325" s="4" t="s">
        <v>555</v>
      </c>
      <c r="F325" s="4" t="s">
        <v>353</v>
      </c>
      <c r="G325" s="4" t="s">
        <v>220</v>
      </c>
      <c r="H325" s="18">
        <v>30637</v>
      </c>
      <c r="I325" s="32">
        <v>36.402739726027399</v>
      </c>
      <c r="J325" s="5">
        <v>9</v>
      </c>
      <c r="K325" s="5" t="s">
        <v>46</v>
      </c>
    </row>
    <row r="326" spans="1:11">
      <c r="A326" s="7">
        <v>17</v>
      </c>
      <c r="B326" s="10">
        <v>5</v>
      </c>
      <c r="C326" s="10">
        <v>325</v>
      </c>
      <c r="D326" s="4" t="s">
        <v>18</v>
      </c>
      <c r="E326" s="4" t="s">
        <v>345</v>
      </c>
      <c r="F326" s="4" t="s">
        <v>673</v>
      </c>
      <c r="G326" s="4" t="s">
        <v>544</v>
      </c>
      <c r="H326" s="18">
        <v>34055</v>
      </c>
      <c r="I326" s="32">
        <v>27.038356164383561</v>
      </c>
      <c r="J326" s="5">
        <v>8</v>
      </c>
      <c r="K326" s="5" t="s">
        <v>46</v>
      </c>
    </row>
    <row r="327" spans="1:11">
      <c r="A327" s="7">
        <v>17</v>
      </c>
      <c r="B327" s="10">
        <v>6</v>
      </c>
      <c r="C327" s="10">
        <v>326</v>
      </c>
      <c r="D327" s="4" t="s">
        <v>14</v>
      </c>
      <c r="E327" s="4" t="s">
        <v>563</v>
      </c>
      <c r="F327" s="4" t="s">
        <v>782</v>
      </c>
      <c r="G327" s="4" t="s">
        <v>589</v>
      </c>
      <c r="H327" s="18">
        <v>35584</v>
      </c>
      <c r="I327" s="32">
        <v>22.849315068493151</v>
      </c>
      <c r="J327" s="5">
        <v>6</v>
      </c>
      <c r="K327" s="5" t="s">
        <v>837</v>
      </c>
    </row>
    <row r="328" spans="1:11">
      <c r="A328" s="7">
        <v>17</v>
      </c>
      <c r="B328" s="10">
        <v>7</v>
      </c>
      <c r="C328" s="10">
        <v>327</v>
      </c>
      <c r="D328" s="4" t="s">
        <v>276</v>
      </c>
      <c r="E328" s="4" t="s">
        <v>354</v>
      </c>
      <c r="F328" s="4" t="s">
        <v>1033</v>
      </c>
      <c r="G328" s="4" t="s">
        <v>271</v>
      </c>
      <c r="H328" s="18">
        <v>34814</v>
      </c>
      <c r="I328" s="32">
        <v>24.958904109589042</v>
      </c>
      <c r="J328" s="5">
        <v>1</v>
      </c>
      <c r="K328" s="5" t="s">
        <v>46</v>
      </c>
    </row>
    <row r="329" spans="1:11">
      <c r="A329" s="7">
        <v>17</v>
      </c>
      <c r="B329" s="10">
        <v>8</v>
      </c>
      <c r="C329" s="10">
        <v>328</v>
      </c>
      <c r="D329" s="4" t="s">
        <v>246</v>
      </c>
      <c r="E329" s="4" t="s">
        <v>614</v>
      </c>
      <c r="F329" s="4" t="s">
        <v>642</v>
      </c>
      <c r="G329" s="4" t="s">
        <v>297</v>
      </c>
      <c r="H329" s="18">
        <v>31640</v>
      </c>
      <c r="I329" s="32">
        <v>33.654794520547945</v>
      </c>
      <c r="J329" s="5">
        <v>2</v>
      </c>
      <c r="K329" s="5" t="s">
        <v>837</v>
      </c>
    </row>
    <row r="330" spans="1:11">
      <c r="A330" s="7">
        <v>17</v>
      </c>
      <c r="B330" s="10">
        <v>9</v>
      </c>
      <c r="C330" s="10">
        <v>329</v>
      </c>
      <c r="D330" s="4" t="s">
        <v>15</v>
      </c>
      <c r="E330" s="4" t="s">
        <v>276</v>
      </c>
      <c r="F330" s="4" t="s">
        <v>965</v>
      </c>
      <c r="G330" s="4" t="s">
        <v>350</v>
      </c>
      <c r="H330" s="18">
        <v>34488</v>
      </c>
      <c r="I330" s="32">
        <v>25.852054794520548</v>
      </c>
      <c r="J330" s="5">
        <v>8</v>
      </c>
      <c r="K330" s="5" t="s">
        <v>837</v>
      </c>
    </row>
    <row r="331" spans="1:11">
      <c r="A331" s="7">
        <v>17</v>
      </c>
      <c r="B331" s="10">
        <v>10</v>
      </c>
      <c r="C331" s="10">
        <v>330</v>
      </c>
      <c r="D331" s="4" t="s">
        <v>470</v>
      </c>
      <c r="E331" s="4" t="s">
        <v>686</v>
      </c>
      <c r="F331" s="4" t="s">
        <v>89</v>
      </c>
      <c r="G331" s="4" t="s">
        <v>531</v>
      </c>
      <c r="H331" s="18">
        <v>30897</v>
      </c>
      <c r="I331" s="32">
        <v>35.69041095890411</v>
      </c>
      <c r="J331" s="5">
        <v>9</v>
      </c>
      <c r="K331" s="5" t="s">
        <v>46</v>
      </c>
    </row>
    <row r="332" spans="1:11">
      <c r="A332" s="7">
        <v>17</v>
      </c>
      <c r="B332" s="10">
        <v>11</v>
      </c>
      <c r="C332" s="10">
        <v>331</v>
      </c>
      <c r="D332" s="4" t="s">
        <v>555</v>
      </c>
      <c r="E332" s="4" t="s">
        <v>17</v>
      </c>
      <c r="F332" s="4" t="s">
        <v>727</v>
      </c>
      <c r="G332" s="4" t="s">
        <v>577</v>
      </c>
      <c r="H332" s="18">
        <v>32100</v>
      </c>
      <c r="I332" s="32">
        <v>32.394520547945206</v>
      </c>
      <c r="J332" s="5">
        <v>2</v>
      </c>
      <c r="K332" s="5" t="s">
        <v>837</v>
      </c>
    </row>
    <row r="333" spans="1:11">
      <c r="A333" s="7">
        <v>17</v>
      </c>
      <c r="B333" s="10">
        <v>12</v>
      </c>
      <c r="C333" s="10">
        <v>332</v>
      </c>
      <c r="D333" s="4" t="s">
        <v>13</v>
      </c>
      <c r="E333" s="4" t="s">
        <v>47</v>
      </c>
      <c r="F333" s="4" t="s">
        <v>314</v>
      </c>
      <c r="G333" s="4" t="s">
        <v>146</v>
      </c>
      <c r="H333" s="18">
        <v>32498</v>
      </c>
      <c r="I333" s="32">
        <v>31.304109589041097</v>
      </c>
      <c r="J333" s="5">
        <v>1</v>
      </c>
      <c r="K333" s="5" t="s">
        <v>46</v>
      </c>
    </row>
    <row r="334" spans="1:11">
      <c r="A334" s="7">
        <v>17</v>
      </c>
      <c r="B334" s="10">
        <v>13</v>
      </c>
      <c r="C334" s="10">
        <v>333</v>
      </c>
      <c r="D334" s="4" t="s">
        <v>300</v>
      </c>
      <c r="E334" s="4" t="s">
        <v>300</v>
      </c>
      <c r="F334" s="4" t="s">
        <v>259</v>
      </c>
      <c r="G334" s="4" t="s">
        <v>1088</v>
      </c>
      <c r="H334" s="18">
        <v>33458</v>
      </c>
      <c r="I334" s="32">
        <v>28.673972602739727</v>
      </c>
      <c r="J334" s="5">
        <v>5</v>
      </c>
      <c r="K334" s="5" t="s">
        <v>837</v>
      </c>
    </row>
    <row r="335" spans="1:11">
      <c r="A335" s="7">
        <v>17</v>
      </c>
      <c r="B335" s="10">
        <v>14</v>
      </c>
      <c r="C335" s="10">
        <v>334</v>
      </c>
      <c r="D335" s="4" t="s">
        <v>129</v>
      </c>
      <c r="E335" s="4" t="s">
        <v>239</v>
      </c>
      <c r="F335" s="4" t="s">
        <v>200</v>
      </c>
      <c r="G335" s="4" t="s">
        <v>247</v>
      </c>
      <c r="H335" s="18">
        <v>34807</v>
      </c>
      <c r="I335" s="32">
        <v>24.978082191780821</v>
      </c>
      <c r="J335" s="5">
        <v>2</v>
      </c>
      <c r="K335" s="5" t="s">
        <v>837</v>
      </c>
    </row>
    <row r="336" spans="1:11">
      <c r="A336" s="7">
        <v>17</v>
      </c>
      <c r="B336" s="10">
        <v>15</v>
      </c>
      <c r="C336" s="10">
        <v>335</v>
      </c>
      <c r="D336" s="4" t="s">
        <v>239</v>
      </c>
      <c r="E336" s="4" t="s">
        <v>45</v>
      </c>
      <c r="F336" s="4" t="s">
        <v>722</v>
      </c>
      <c r="G336" s="4" t="s">
        <v>532</v>
      </c>
      <c r="H336" s="18">
        <v>30987</v>
      </c>
      <c r="I336" s="32">
        <v>35.443835616438356</v>
      </c>
      <c r="J336" s="5">
        <v>2</v>
      </c>
      <c r="K336" s="5" t="s">
        <v>46</v>
      </c>
    </row>
    <row r="337" spans="1:11">
      <c r="A337" s="7">
        <v>17</v>
      </c>
      <c r="B337" s="10">
        <v>16</v>
      </c>
      <c r="C337" s="10">
        <v>336</v>
      </c>
      <c r="D337" s="4" t="s">
        <v>29</v>
      </c>
      <c r="E337" s="4" t="s">
        <v>609</v>
      </c>
      <c r="F337" s="4" t="s">
        <v>939</v>
      </c>
      <c r="G337" s="4" t="s">
        <v>533</v>
      </c>
      <c r="H337" s="18">
        <v>32389</v>
      </c>
      <c r="I337" s="32">
        <v>31.602739726027398</v>
      </c>
      <c r="J337" s="5">
        <v>1</v>
      </c>
      <c r="K337" s="5" t="s">
        <v>46</v>
      </c>
    </row>
    <row r="338" spans="1:11">
      <c r="A338" s="7">
        <v>17</v>
      </c>
      <c r="B338" s="10">
        <v>17</v>
      </c>
      <c r="C338" s="10">
        <v>337</v>
      </c>
      <c r="D338" s="4" t="s">
        <v>1121</v>
      </c>
      <c r="E338" s="4" t="s">
        <v>567</v>
      </c>
      <c r="F338" s="4" t="s">
        <v>1304</v>
      </c>
      <c r="G338" s="4" t="s">
        <v>157</v>
      </c>
      <c r="H338" s="18">
        <v>34716</v>
      </c>
      <c r="I338" s="32">
        <v>25.227397260273971</v>
      </c>
      <c r="J338" s="5">
        <v>1</v>
      </c>
      <c r="K338" s="5" t="s">
        <v>837</v>
      </c>
    </row>
    <row r="339" spans="1:11">
      <c r="A339" s="7">
        <v>17</v>
      </c>
      <c r="B339" s="10">
        <v>18</v>
      </c>
      <c r="C339" s="10">
        <v>338</v>
      </c>
      <c r="D339" s="4" t="s">
        <v>609</v>
      </c>
      <c r="E339" s="4" t="s">
        <v>129</v>
      </c>
      <c r="F339" s="4" t="s">
        <v>1234</v>
      </c>
      <c r="G339" s="4" t="s">
        <v>1235</v>
      </c>
      <c r="H339" s="18">
        <v>35563</v>
      </c>
      <c r="I339" s="32">
        <v>22.906849315068492</v>
      </c>
      <c r="J339" s="5">
        <v>6</v>
      </c>
      <c r="K339" s="5" t="s">
        <v>837</v>
      </c>
    </row>
    <row r="340" spans="1:11">
      <c r="A340" s="7">
        <v>17</v>
      </c>
      <c r="B340" s="10">
        <v>19</v>
      </c>
      <c r="C340" s="10">
        <v>339</v>
      </c>
      <c r="D340" s="4" t="s">
        <v>563</v>
      </c>
      <c r="E340" s="4" t="s">
        <v>239</v>
      </c>
      <c r="F340" s="4" t="s">
        <v>193</v>
      </c>
      <c r="G340" s="4" t="s">
        <v>177</v>
      </c>
      <c r="H340" s="18">
        <v>34612</v>
      </c>
      <c r="I340" s="32">
        <v>25.512328767123286</v>
      </c>
      <c r="J340" s="5">
        <v>8</v>
      </c>
      <c r="K340" s="5" t="s">
        <v>838</v>
      </c>
    </row>
    <row r="341" spans="1:11">
      <c r="A341" s="11">
        <v>17</v>
      </c>
      <c r="B341" s="12">
        <v>20</v>
      </c>
      <c r="C341" s="12">
        <v>340</v>
      </c>
      <c r="D341" s="13" t="s">
        <v>567</v>
      </c>
      <c r="E341" s="13" t="s">
        <v>188</v>
      </c>
      <c r="F341" s="13" t="s">
        <v>485</v>
      </c>
      <c r="G341" s="13" t="s">
        <v>922</v>
      </c>
      <c r="H341" s="19">
        <v>34446</v>
      </c>
      <c r="I341" s="33">
        <v>25.967123287671232</v>
      </c>
      <c r="J341" s="14">
        <v>9</v>
      </c>
      <c r="K341" s="14" t="s">
        <v>837</v>
      </c>
    </row>
    <row r="342" spans="1:11">
      <c r="A342" s="7">
        <v>18</v>
      </c>
      <c r="B342" s="10">
        <v>1</v>
      </c>
      <c r="C342" s="10">
        <v>341</v>
      </c>
      <c r="D342" s="4" t="s">
        <v>567</v>
      </c>
      <c r="E342" s="4" t="s">
        <v>246</v>
      </c>
      <c r="F342" s="4" t="s">
        <v>1248</v>
      </c>
      <c r="G342" s="4" t="s">
        <v>72</v>
      </c>
      <c r="H342" s="18">
        <v>34386</v>
      </c>
      <c r="I342" s="32">
        <v>26.134246575342466</v>
      </c>
      <c r="J342" s="5">
        <v>8</v>
      </c>
      <c r="K342" s="5" t="s">
        <v>46</v>
      </c>
    </row>
    <row r="343" spans="1:11">
      <c r="A343" s="7">
        <v>18</v>
      </c>
      <c r="B343" s="10">
        <v>2</v>
      </c>
      <c r="C343" s="10">
        <v>342</v>
      </c>
      <c r="D343" s="4" t="s">
        <v>563</v>
      </c>
      <c r="E343" s="4" t="s">
        <v>614</v>
      </c>
      <c r="F343" s="4" t="s">
        <v>259</v>
      </c>
      <c r="G343" s="4" t="s">
        <v>845</v>
      </c>
      <c r="H343" s="18">
        <v>33086</v>
      </c>
      <c r="I343" s="32">
        <v>29.695890410958903</v>
      </c>
      <c r="J343" s="5">
        <v>3</v>
      </c>
      <c r="K343" s="5" t="s">
        <v>837</v>
      </c>
    </row>
    <row r="344" spans="1:11">
      <c r="A344" s="7">
        <v>18</v>
      </c>
      <c r="B344" s="10">
        <v>3</v>
      </c>
      <c r="C344" s="10">
        <v>343</v>
      </c>
      <c r="D344" s="4" t="s">
        <v>609</v>
      </c>
      <c r="E344" s="4" t="s">
        <v>18</v>
      </c>
      <c r="F344" s="4" t="s">
        <v>709</v>
      </c>
      <c r="G344" s="4" t="s">
        <v>324</v>
      </c>
      <c r="H344" s="18">
        <v>32539</v>
      </c>
      <c r="I344" s="32">
        <v>31.194520547945206</v>
      </c>
      <c r="J344" s="5">
        <v>4</v>
      </c>
      <c r="K344" s="5" t="s">
        <v>46</v>
      </c>
    </row>
    <row r="345" spans="1:11">
      <c r="A345" s="7">
        <v>18</v>
      </c>
      <c r="B345" s="10">
        <v>4</v>
      </c>
      <c r="C345" s="10">
        <v>344</v>
      </c>
      <c r="D345" s="4" t="s">
        <v>1121</v>
      </c>
      <c r="E345" s="4" t="s">
        <v>598</v>
      </c>
      <c r="F345" s="4" t="s">
        <v>530</v>
      </c>
      <c r="G345" s="4" t="s">
        <v>547</v>
      </c>
      <c r="H345" s="18">
        <v>34893</v>
      </c>
      <c r="I345" s="32">
        <v>24.745205479452054</v>
      </c>
      <c r="J345" s="5">
        <v>9</v>
      </c>
      <c r="K345" s="5" t="s">
        <v>837</v>
      </c>
    </row>
    <row r="346" spans="1:11">
      <c r="A346" s="7">
        <v>18</v>
      </c>
      <c r="B346" s="10">
        <v>5</v>
      </c>
      <c r="C346" s="10">
        <v>345</v>
      </c>
      <c r="D346" s="4" t="s">
        <v>29</v>
      </c>
      <c r="E346" s="4" t="s">
        <v>13</v>
      </c>
      <c r="F346" s="4" t="s">
        <v>31</v>
      </c>
      <c r="G346" s="4" t="s">
        <v>1090</v>
      </c>
      <c r="H346" s="18">
        <v>33762</v>
      </c>
      <c r="I346" s="32">
        <v>27.843835616438355</v>
      </c>
      <c r="J346" s="5">
        <v>1</v>
      </c>
      <c r="K346" s="5" t="s">
        <v>837</v>
      </c>
    </row>
    <row r="347" spans="1:11">
      <c r="A347" s="7">
        <v>18</v>
      </c>
      <c r="B347" s="10">
        <v>6</v>
      </c>
      <c r="C347" s="10">
        <v>346</v>
      </c>
      <c r="D347" s="4" t="s">
        <v>239</v>
      </c>
      <c r="E347" s="4" t="s">
        <v>609</v>
      </c>
      <c r="F347" s="4" t="s">
        <v>383</v>
      </c>
      <c r="G347" s="4" t="s">
        <v>531</v>
      </c>
      <c r="H347" s="18">
        <v>33041</v>
      </c>
      <c r="I347" s="32">
        <v>29.81917808219178</v>
      </c>
      <c r="J347" s="5">
        <v>1</v>
      </c>
      <c r="K347" s="5" t="s">
        <v>837</v>
      </c>
    </row>
    <row r="348" spans="1:11">
      <c r="A348" s="7">
        <v>18</v>
      </c>
      <c r="B348" s="10">
        <v>7</v>
      </c>
      <c r="C348" s="10">
        <v>347</v>
      </c>
      <c r="D348" s="4" t="s">
        <v>129</v>
      </c>
      <c r="E348" s="4" t="s">
        <v>470</v>
      </c>
      <c r="F348" s="4" t="s">
        <v>1118</v>
      </c>
      <c r="G348" s="4" t="s">
        <v>325</v>
      </c>
      <c r="H348" s="18">
        <v>33017</v>
      </c>
      <c r="I348" s="32">
        <v>29.884931506849316</v>
      </c>
      <c r="J348" s="5">
        <v>1</v>
      </c>
      <c r="K348" s="5" t="s">
        <v>837</v>
      </c>
    </row>
    <row r="349" spans="1:11">
      <c r="A349" s="7">
        <v>18</v>
      </c>
      <c r="B349" s="10">
        <v>8</v>
      </c>
      <c r="C349" s="10">
        <v>348</v>
      </c>
      <c r="D349" s="4" t="s">
        <v>300</v>
      </c>
      <c r="E349" s="4" t="s">
        <v>481</v>
      </c>
      <c r="F349" s="4" t="s">
        <v>978</v>
      </c>
      <c r="G349" s="4" t="s">
        <v>531</v>
      </c>
      <c r="H349" s="18">
        <v>33554</v>
      </c>
      <c r="I349" s="32">
        <v>28.413698630136988</v>
      </c>
      <c r="J349" s="5">
        <v>1</v>
      </c>
      <c r="K349" s="5" t="s">
        <v>46</v>
      </c>
    </row>
    <row r="350" spans="1:11">
      <c r="A350" s="7">
        <v>18</v>
      </c>
      <c r="B350" s="10">
        <v>9</v>
      </c>
      <c r="C350" s="10">
        <v>349</v>
      </c>
      <c r="D350" s="4" t="s">
        <v>13</v>
      </c>
      <c r="E350" s="4" t="s">
        <v>614</v>
      </c>
      <c r="F350" s="4" t="s">
        <v>1230</v>
      </c>
      <c r="G350" s="4" t="s">
        <v>1231</v>
      </c>
      <c r="H350" s="18">
        <v>34624</v>
      </c>
      <c r="I350" s="32">
        <v>25.482191780821918</v>
      </c>
      <c r="J350" s="5">
        <v>6</v>
      </c>
      <c r="K350" s="5" t="s">
        <v>837</v>
      </c>
    </row>
    <row r="351" spans="1:11">
      <c r="A351" s="7">
        <v>18</v>
      </c>
      <c r="B351" s="10">
        <v>10</v>
      </c>
      <c r="C351" s="10">
        <v>350</v>
      </c>
      <c r="D351" s="4" t="s">
        <v>555</v>
      </c>
      <c r="E351" s="4" t="s">
        <v>18</v>
      </c>
      <c r="F351" s="4" t="s">
        <v>378</v>
      </c>
      <c r="G351" s="4" t="s">
        <v>409</v>
      </c>
      <c r="H351" s="18">
        <v>33923</v>
      </c>
      <c r="I351" s="32">
        <v>27.402739726027399</v>
      </c>
      <c r="J351" s="5">
        <v>1</v>
      </c>
      <c r="K351" s="5" t="s">
        <v>837</v>
      </c>
    </row>
    <row r="352" spans="1:11">
      <c r="A352" s="7">
        <v>18</v>
      </c>
      <c r="B352" s="10">
        <v>11</v>
      </c>
      <c r="C352" s="10">
        <v>351</v>
      </c>
      <c r="D352" s="4" t="s">
        <v>470</v>
      </c>
      <c r="E352" s="4" t="s">
        <v>480</v>
      </c>
      <c r="F352" s="4" t="s">
        <v>7</v>
      </c>
      <c r="G352" s="4" t="s">
        <v>2</v>
      </c>
      <c r="H352" s="18">
        <v>31635</v>
      </c>
      <c r="I352" s="32">
        <v>33.671232876712331</v>
      </c>
      <c r="J352" s="5">
        <v>5</v>
      </c>
      <c r="K352" s="5" t="s">
        <v>838</v>
      </c>
    </row>
    <row r="353" spans="1:11">
      <c r="A353" s="7">
        <v>18</v>
      </c>
      <c r="B353" s="10">
        <v>12</v>
      </c>
      <c r="C353" s="10">
        <v>352</v>
      </c>
      <c r="D353" s="4" t="s">
        <v>15</v>
      </c>
      <c r="E353" s="4" t="s">
        <v>18</v>
      </c>
      <c r="F353" s="4" t="s">
        <v>378</v>
      </c>
      <c r="G353" s="4" t="s">
        <v>409</v>
      </c>
      <c r="H353" s="18">
        <v>33923</v>
      </c>
      <c r="I353" s="32">
        <v>27.4</v>
      </c>
      <c r="J353" s="5">
        <v>1</v>
      </c>
      <c r="K353" s="5" t="s">
        <v>837</v>
      </c>
    </row>
    <row r="354" spans="1:11">
      <c r="A354" s="7">
        <v>18</v>
      </c>
      <c r="B354" s="10">
        <v>13</v>
      </c>
      <c r="C354" s="10">
        <v>353</v>
      </c>
      <c r="D354" s="4" t="s">
        <v>246</v>
      </c>
      <c r="E354" s="4" t="s">
        <v>246</v>
      </c>
      <c r="F354" s="4" t="s">
        <v>954</v>
      </c>
      <c r="G354" s="4" t="s">
        <v>150</v>
      </c>
      <c r="H354" s="18">
        <v>35286</v>
      </c>
      <c r="I354" s="32">
        <v>23.668493150684931</v>
      </c>
      <c r="J354" s="5">
        <v>4</v>
      </c>
      <c r="K354" s="5" t="s">
        <v>837</v>
      </c>
    </row>
    <row r="355" spans="1:11">
      <c r="A355" s="7">
        <v>18</v>
      </c>
      <c r="B355" s="10">
        <v>14</v>
      </c>
      <c r="C355" s="10">
        <v>354</v>
      </c>
      <c r="D355" s="4" t="s">
        <v>276</v>
      </c>
      <c r="E355" s="4" t="s">
        <v>164</v>
      </c>
      <c r="F355" s="4" t="s">
        <v>974</v>
      </c>
      <c r="G355" s="4" t="s">
        <v>409</v>
      </c>
      <c r="H355" s="18">
        <v>35061</v>
      </c>
      <c r="I355" s="32">
        <v>24.284931506849315</v>
      </c>
      <c r="J355" s="5">
        <v>1</v>
      </c>
      <c r="K355" s="5" t="s">
        <v>837</v>
      </c>
    </row>
    <row r="356" spans="1:11">
      <c r="A356" s="7">
        <v>18</v>
      </c>
      <c r="B356" s="10">
        <v>15</v>
      </c>
      <c r="C356" s="10">
        <v>355</v>
      </c>
      <c r="D356" s="4" t="s">
        <v>14</v>
      </c>
      <c r="E356" s="4" t="s">
        <v>492</v>
      </c>
      <c r="F356" s="4" t="s">
        <v>471</v>
      </c>
      <c r="G356" s="4" t="s">
        <v>269</v>
      </c>
      <c r="H356" s="18">
        <v>31232</v>
      </c>
      <c r="I356" s="32">
        <v>34.775342465753425</v>
      </c>
      <c r="J356" s="5">
        <v>1</v>
      </c>
      <c r="K356" s="5" t="s">
        <v>837</v>
      </c>
    </row>
    <row r="357" spans="1:11">
      <c r="A357" s="7">
        <v>18</v>
      </c>
      <c r="B357" s="10">
        <v>16</v>
      </c>
      <c r="C357" s="10">
        <v>356</v>
      </c>
      <c r="D357" s="4" t="s">
        <v>18</v>
      </c>
      <c r="E357" s="4" t="s">
        <v>609</v>
      </c>
      <c r="F357" s="4" t="s">
        <v>288</v>
      </c>
      <c r="G357" s="4" t="s">
        <v>533</v>
      </c>
      <c r="H357" s="18">
        <v>34030</v>
      </c>
      <c r="I357" s="32">
        <v>27.109589041095891</v>
      </c>
      <c r="J357" s="5">
        <v>1</v>
      </c>
      <c r="K357" s="5" t="s">
        <v>46</v>
      </c>
    </row>
    <row r="358" spans="1:11">
      <c r="A358" s="7">
        <v>18</v>
      </c>
      <c r="B358" s="10">
        <v>17</v>
      </c>
      <c r="C358" s="10">
        <v>357</v>
      </c>
      <c r="D358" s="4" t="s">
        <v>16</v>
      </c>
      <c r="E358" s="4" t="s">
        <v>438</v>
      </c>
      <c r="F358" s="4" t="s">
        <v>788</v>
      </c>
      <c r="G358" s="4" t="s">
        <v>802</v>
      </c>
      <c r="H358" s="18">
        <v>33878</v>
      </c>
      <c r="I358" s="32">
        <v>27.526027397260275</v>
      </c>
      <c r="J358" s="5">
        <v>5</v>
      </c>
      <c r="K358" s="5" t="s">
        <v>46</v>
      </c>
    </row>
    <row r="359" spans="1:11">
      <c r="A359" s="7">
        <v>18</v>
      </c>
      <c r="B359" s="10">
        <v>18</v>
      </c>
      <c r="C359" s="10">
        <v>358</v>
      </c>
      <c r="D359" s="4" t="s">
        <v>614</v>
      </c>
      <c r="E359" s="4" t="s">
        <v>567</v>
      </c>
      <c r="F359" s="4" t="s">
        <v>1212</v>
      </c>
      <c r="G359" s="4" t="s">
        <v>1213</v>
      </c>
      <c r="H359" s="18">
        <v>33525</v>
      </c>
      <c r="I359" s="32">
        <v>28.493150684931507</v>
      </c>
      <c r="J359" s="5">
        <v>2</v>
      </c>
      <c r="K359" s="5" t="s">
        <v>837</v>
      </c>
    </row>
    <row r="360" spans="1:11">
      <c r="A360" s="7">
        <v>18</v>
      </c>
      <c r="B360" s="10">
        <v>19</v>
      </c>
      <c r="C360" s="10">
        <v>359</v>
      </c>
      <c r="D360" s="4" t="s">
        <v>345</v>
      </c>
      <c r="E360" s="4" t="s">
        <v>614</v>
      </c>
      <c r="F360" s="4" t="s">
        <v>578</v>
      </c>
      <c r="G360" s="4" t="s">
        <v>547</v>
      </c>
      <c r="H360" s="18">
        <v>35447</v>
      </c>
      <c r="I360" s="32">
        <v>23.227397260273971</v>
      </c>
      <c r="J360" s="5">
        <v>7</v>
      </c>
      <c r="K360" s="5" t="s">
        <v>46</v>
      </c>
    </row>
    <row r="361" spans="1:11">
      <c r="A361" s="11">
        <v>18</v>
      </c>
      <c r="B361" s="12">
        <v>20</v>
      </c>
      <c r="C361" s="12">
        <v>360</v>
      </c>
      <c r="D361" s="13" t="s">
        <v>354</v>
      </c>
      <c r="E361" s="13" t="s">
        <v>598</v>
      </c>
      <c r="F361" s="13" t="s">
        <v>329</v>
      </c>
      <c r="G361" s="13" t="s">
        <v>87</v>
      </c>
      <c r="H361" s="19">
        <v>32255</v>
      </c>
      <c r="I361" s="33">
        <v>31.972602739726028</v>
      </c>
      <c r="J361" s="14">
        <v>4</v>
      </c>
      <c r="K361" s="14" t="s">
        <v>46</v>
      </c>
    </row>
    <row r="362" spans="1:11">
      <c r="A362" s="7">
        <v>19</v>
      </c>
      <c r="B362" s="10">
        <v>1</v>
      </c>
      <c r="C362" s="10">
        <v>361</v>
      </c>
      <c r="D362" s="4" t="s">
        <v>354</v>
      </c>
      <c r="E362" s="4" t="s">
        <v>29</v>
      </c>
      <c r="F362" s="4" t="s">
        <v>1204</v>
      </c>
      <c r="G362" s="4" t="s">
        <v>502</v>
      </c>
      <c r="H362" s="18">
        <v>33943</v>
      </c>
      <c r="I362" s="32">
        <v>27.347945205479451</v>
      </c>
      <c r="J362" s="5">
        <v>1</v>
      </c>
      <c r="K362" s="5" t="s">
        <v>837</v>
      </c>
    </row>
    <row r="363" spans="1:11">
      <c r="A363" s="7">
        <v>19</v>
      </c>
      <c r="B363" s="10">
        <v>2</v>
      </c>
      <c r="C363" s="10">
        <v>362</v>
      </c>
      <c r="D363" s="4" t="s">
        <v>345</v>
      </c>
      <c r="E363" s="4" t="s">
        <v>13</v>
      </c>
      <c r="F363" s="4" t="s">
        <v>261</v>
      </c>
      <c r="G363" s="4" t="s">
        <v>613</v>
      </c>
      <c r="H363" s="18">
        <v>32931</v>
      </c>
      <c r="I363" s="32">
        <v>30.12054794520548</v>
      </c>
      <c r="J363" s="5">
        <v>1</v>
      </c>
      <c r="K363" s="5" t="s">
        <v>46</v>
      </c>
    </row>
    <row r="364" spans="1:11">
      <c r="A364" s="7">
        <v>19</v>
      </c>
      <c r="B364" s="10">
        <v>3</v>
      </c>
      <c r="C364" s="10">
        <v>363</v>
      </c>
      <c r="D364" s="4" t="s">
        <v>614</v>
      </c>
      <c r="E364" s="4" t="s">
        <v>213</v>
      </c>
      <c r="F364" s="4" t="s">
        <v>994</v>
      </c>
      <c r="G364" s="4" t="s">
        <v>247</v>
      </c>
      <c r="H364" s="18">
        <v>34978</v>
      </c>
      <c r="I364" s="32">
        <v>24.512328767123286</v>
      </c>
      <c r="J364" s="5">
        <v>7</v>
      </c>
      <c r="K364" s="5" t="s">
        <v>46</v>
      </c>
    </row>
    <row r="365" spans="1:11">
      <c r="A365" s="7">
        <v>19</v>
      </c>
      <c r="B365" s="10">
        <v>4</v>
      </c>
      <c r="C365" s="10">
        <v>364</v>
      </c>
      <c r="D365" s="4" t="s">
        <v>16</v>
      </c>
      <c r="E365" s="4" t="s">
        <v>276</v>
      </c>
      <c r="F365" s="4" t="s">
        <v>332</v>
      </c>
      <c r="G365" s="4" t="s">
        <v>613</v>
      </c>
      <c r="H365" s="18">
        <v>29828</v>
      </c>
      <c r="I365" s="32">
        <v>38.62191780821918</v>
      </c>
      <c r="J365" s="5">
        <v>1</v>
      </c>
      <c r="K365" s="5" t="s">
        <v>837</v>
      </c>
    </row>
    <row r="366" spans="1:11">
      <c r="A366" s="7">
        <v>19</v>
      </c>
      <c r="B366" s="10">
        <v>5</v>
      </c>
      <c r="C366" s="10">
        <v>365</v>
      </c>
      <c r="D366" s="4" t="s">
        <v>18</v>
      </c>
      <c r="E366" s="4" t="s">
        <v>16</v>
      </c>
      <c r="F366" s="4" t="s">
        <v>263</v>
      </c>
      <c r="G366" s="4" t="s">
        <v>721</v>
      </c>
      <c r="H366" s="18">
        <v>32820</v>
      </c>
      <c r="I366" s="32">
        <v>30.424657534246574</v>
      </c>
      <c r="J366" s="5">
        <v>7</v>
      </c>
      <c r="K366" s="5" t="s">
        <v>837</v>
      </c>
    </row>
    <row r="367" spans="1:11">
      <c r="A367" s="7">
        <v>19</v>
      </c>
      <c r="B367" s="10">
        <v>6</v>
      </c>
      <c r="C367" s="10">
        <v>366</v>
      </c>
      <c r="D367" s="4" t="s">
        <v>14</v>
      </c>
      <c r="E367" s="4" t="s">
        <v>563</v>
      </c>
      <c r="F367" s="4" t="s">
        <v>125</v>
      </c>
      <c r="G367" s="4" t="s">
        <v>154</v>
      </c>
      <c r="H367" s="18">
        <v>35220</v>
      </c>
      <c r="I367" s="32">
        <v>23.849315068493151</v>
      </c>
      <c r="J367" s="5">
        <v>1</v>
      </c>
      <c r="K367" s="5" t="s">
        <v>837</v>
      </c>
    </row>
    <row r="368" spans="1:11">
      <c r="A368" s="7">
        <v>19</v>
      </c>
      <c r="B368" s="10">
        <v>7</v>
      </c>
      <c r="C368" s="10">
        <v>367</v>
      </c>
      <c r="D368" s="4" t="s">
        <v>276</v>
      </c>
      <c r="E368" s="4" t="s">
        <v>598</v>
      </c>
      <c r="F368" s="4" t="s">
        <v>601</v>
      </c>
      <c r="G368" s="4" t="s">
        <v>927</v>
      </c>
      <c r="H368" s="18">
        <v>34095</v>
      </c>
      <c r="I368" s="32">
        <v>26.931506849315067</v>
      </c>
      <c r="J368" s="5">
        <v>8</v>
      </c>
      <c r="K368" s="5" t="s">
        <v>46</v>
      </c>
    </row>
    <row r="369" spans="1:11">
      <c r="A369" s="7">
        <v>19</v>
      </c>
      <c r="B369" s="10">
        <v>8</v>
      </c>
      <c r="C369" s="10">
        <v>368</v>
      </c>
      <c r="D369" s="4" t="s">
        <v>246</v>
      </c>
      <c r="E369" s="4" t="s">
        <v>14</v>
      </c>
      <c r="F369" s="4" t="s">
        <v>983</v>
      </c>
      <c r="G369" s="4" t="s">
        <v>565</v>
      </c>
      <c r="H369" s="18">
        <v>34322</v>
      </c>
      <c r="I369" s="32">
        <v>26.30958904109589</v>
      </c>
      <c r="J369" s="5">
        <v>1</v>
      </c>
      <c r="K369" s="5" t="s">
        <v>837</v>
      </c>
    </row>
    <row r="370" spans="1:11">
      <c r="A370" s="7">
        <v>19</v>
      </c>
      <c r="B370" s="10">
        <v>9</v>
      </c>
      <c r="C370" s="10">
        <v>369</v>
      </c>
      <c r="D370" s="4" t="s">
        <v>15</v>
      </c>
      <c r="E370" s="4" t="s">
        <v>188</v>
      </c>
      <c r="F370" s="4" t="s">
        <v>192</v>
      </c>
      <c r="G370" s="4" t="s">
        <v>705</v>
      </c>
      <c r="H370" s="18">
        <v>33800</v>
      </c>
      <c r="I370" s="32">
        <v>27.739726027397261</v>
      </c>
      <c r="J370" s="5">
        <v>7</v>
      </c>
      <c r="K370" s="5" t="s">
        <v>837</v>
      </c>
    </row>
    <row r="371" spans="1:11">
      <c r="A371" s="7">
        <v>19</v>
      </c>
      <c r="B371" s="10">
        <v>10</v>
      </c>
      <c r="C371" s="10">
        <v>370</v>
      </c>
      <c r="D371" s="4" t="s">
        <v>470</v>
      </c>
      <c r="E371" s="4" t="s">
        <v>481</v>
      </c>
      <c r="F371" s="4" t="s">
        <v>1037</v>
      </c>
      <c r="G371" s="4" t="s">
        <v>1038</v>
      </c>
      <c r="H371" s="18">
        <v>34740</v>
      </c>
      <c r="I371" s="32">
        <v>25.164383561643834</v>
      </c>
      <c r="J371" s="5">
        <v>1</v>
      </c>
      <c r="K371" s="5" t="s">
        <v>837</v>
      </c>
    </row>
    <row r="372" spans="1:11">
      <c r="A372" s="7">
        <v>19</v>
      </c>
      <c r="B372" s="10">
        <v>11</v>
      </c>
      <c r="C372" s="10">
        <v>371</v>
      </c>
      <c r="D372" s="4" t="s">
        <v>555</v>
      </c>
      <c r="E372" s="4" t="s">
        <v>188</v>
      </c>
      <c r="F372" s="4" t="s">
        <v>991</v>
      </c>
      <c r="G372" s="4" t="s">
        <v>531</v>
      </c>
      <c r="H372" s="18">
        <v>33389</v>
      </c>
      <c r="I372" s="32">
        <v>28.865753424657534</v>
      </c>
      <c r="J372" s="5">
        <v>1</v>
      </c>
      <c r="K372" s="5" t="s">
        <v>837</v>
      </c>
    </row>
    <row r="373" spans="1:11">
      <c r="A373" s="7">
        <v>19</v>
      </c>
      <c r="B373" s="10">
        <v>12</v>
      </c>
      <c r="C373" s="10">
        <v>372</v>
      </c>
      <c r="D373" s="4" t="s">
        <v>13</v>
      </c>
      <c r="E373" s="4" t="s">
        <v>354</v>
      </c>
      <c r="F373" s="4" t="s">
        <v>1014</v>
      </c>
      <c r="G373" s="4" t="s">
        <v>197</v>
      </c>
      <c r="H373" s="18">
        <v>34019</v>
      </c>
      <c r="I373" s="32">
        <v>27.139726027397259</v>
      </c>
      <c r="J373" s="5">
        <v>1</v>
      </c>
      <c r="K373" s="5" t="s">
        <v>837</v>
      </c>
    </row>
    <row r="374" spans="1:11">
      <c r="A374" s="7">
        <v>19</v>
      </c>
      <c r="B374" s="10">
        <v>13</v>
      </c>
      <c r="C374" s="10">
        <v>373</v>
      </c>
      <c r="D374" s="4" t="s">
        <v>300</v>
      </c>
      <c r="E374" s="4" t="s">
        <v>213</v>
      </c>
      <c r="F374" s="4" t="s">
        <v>584</v>
      </c>
      <c r="G374" s="4" t="s">
        <v>527</v>
      </c>
      <c r="H374" s="18">
        <v>33016</v>
      </c>
      <c r="I374" s="32">
        <v>29.887671232876713</v>
      </c>
      <c r="J374" s="5">
        <v>4</v>
      </c>
      <c r="K374" s="5" t="s">
        <v>838</v>
      </c>
    </row>
    <row r="375" spans="1:11">
      <c r="A375" s="7">
        <v>19</v>
      </c>
      <c r="B375" s="10">
        <v>14</v>
      </c>
      <c r="C375" s="10">
        <v>374</v>
      </c>
      <c r="D375" s="4" t="s">
        <v>129</v>
      </c>
      <c r="E375" s="4" t="s">
        <v>276</v>
      </c>
      <c r="F375" s="4" t="s">
        <v>1131</v>
      </c>
      <c r="G375" s="4" t="s">
        <v>549</v>
      </c>
      <c r="H375" s="18">
        <v>34533</v>
      </c>
      <c r="I375" s="32">
        <v>25.731506849315068</v>
      </c>
      <c r="J375" s="5">
        <v>1</v>
      </c>
      <c r="K375" s="5" t="s">
        <v>837</v>
      </c>
    </row>
    <row r="376" spans="1:11">
      <c r="A376" s="7">
        <v>19</v>
      </c>
      <c r="B376" s="10">
        <v>15</v>
      </c>
      <c r="C376" s="10">
        <v>375</v>
      </c>
      <c r="D376" s="4" t="s">
        <v>239</v>
      </c>
      <c r="E376" s="4" t="s">
        <v>213</v>
      </c>
      <c r="F376" s="4" t="s">
        <v>741</v>
      </c>
      <c r="G376" s="4" t="s">
        <v>571</v>
      </c>
      <c r="H376" s="18">
        <v>33352</v>
      </c>
      <c r="I376" s="32">
        <v>28.967123287671232</v>
      </c>
      <c r="J376" s="5">
        <v>9</v>
      </c>
      <c r="K376" s="5" t="s">
        <v>46</v>
      </c>
    </row>
    <row r="377" spans="1:11">
      <c r="A377" s="7">
        <v>19</v>
      </c>
      <c r="B377" s="10">
        <v>16</v>
      </c>
      <c r="C377" s="10">
        <v>376</v>
      </c>
      <c r="D377" s="4" t="s">
        <v>29</v>
      </c>
      <c r="E377" s="4" t="s">
        <v>470</v>
      </c>
      <c r="F377" s="4" t="s">
        <v>693</v>
      </c>
      <c r="G377" s="4" t="s">
        <v>544</v>
      </c>
      <c r="H377" s="18">
        <v>33837</v>
      </c>
      <c r="I377" s="32">
        <v>27.638356164383563</v>
      </c>
      <c r="J377" s="5">
        <v>5</v>
      </c>
      <c r="K377" s="5" t="s">
        <v>837</v>
      </c>
    </row>
    <row r="378" spans="1:11">
      <c r="A378" s="7">
        <v>19</v>
      </c>
      <c r="B378" s="10">
        <v>17</v>
      </c>
      <c r="C378" s="10">
        <v>377</v>
      </c>
      <c r="D378" s="4" t="s">
        <v>1121</v>
      </c>
      <c r="E378" s="4" t="s">
        <v>14</v>
      </c>
      <c r="F378" s="4" t="s">
        <v>1043</v>
      </c>
      <c r="G378" s="4" t="s">
        <v>220</v>
      </c>
      <c r="H378" s="18">
        <v>34710</v>
      </c>
      <c r="I378" s="32">
        <v>25.246575342465754</v>
      </c>
      <c r="J378" s="5">
        <v>5</v>
      </c>
      <c r="K378" s="5" t="s">
        <v>837</v>
      </c>
    </row>
    <row r="379" spans="1:11">
      <c r="A379" s="7">
        <v>19</v>
      </c>
      <c r="B379" s="10">
        <v>18</v>
      </c>
      <c r="C379" s="10">
        <v>378</v>
      </c>
      <c r="D379" s="4" t="s">
        <v>609</v>
      </c>
      <c r="E379" s="4" t="s">
        <v>481</v>
      </c>
      <c r="F379" s="4" t="s">
        <v>1222</v>
      </c>
      <c r="G379" s="4" t="s">
        <v>418</v>
      </c>
      <c r="H379" s="18">
        <v>34439</v>
      </c>
      <c r="I379" s="32">
        <v>25.989041095890411</v>
      </c>
      <c r="J379" s="5">
        <v>1</v>
      </c>
      <c r="K379" s="5" t="s">
        <v>837</v>
      </c>
    </row>
    <row r="380" spans="1:11">
      <c r="A380" s="7">
        <v>19</v>
      </c>
      <c r="B380" s="10">
        <v>19</v>
      </c>
      <c r="C380" s="10">
        <v>379</v>
      </c>
      <c r="D380" s="4" t="s">
        <v>563</v>
      </c>
      <c r="E380" s="4" t="s">
        <v>29</v>
      </c>
      <c r="F380" s="4" t="s">
        <v>1132</v>
      </c>
      <c r="G380" s="4" t="s">
        <v>1133</v>
      </c>
      <c r="H380" s="18">
        <v>33496</v>
      </c>
      <c r="I380" s="32">
        <v>28.572602739726026</v>
      </c>
      <c r="J380" s="5">
        <v>1</v>
      </c>
      <c r="K380" s="5" t="s">
        <v>837</v>
      </c>
    </row>
    <row r="381" spans="1:11">
      <c r="A381" s="11">
        <v>19</v>
      </c>
      <c r="B381" s="12">
        <v>20</v>
      </c>
      <c r="C381" s="12">
        <v>380</v>
      </c>
      <c r="D381" s="13" t="s">
        <v>567</v>
      </c>
      <c r="E381" s="13" t="s">
        <v>354</v>
      </c>
      <c r="F381" s="13" t="s">
        <v>1216</v>
      </c>
      <c r="G381" s="13" t="s">
        <v>785</v>
      </c>
      <c r="H381" s="19">
        <v>34052</v>
      </c>
      <c r="I381" s="33">
        <v>27.049315068493151</v>
      </c>
      <c r="J381" s="14">
        <v>1</v>
      </c>
      <c r="K381" s="14" t="s">
        <v>837</v>
      </c>
    </row>
    <row r="382" spans="1:11">
      <c r="A382" s="7">
        <v>20</v>
      </c>
      <c r="B382" s="10">
        <v>1</v>
      </c>
      <c r="C382" s="10">
        <v>381</v>
      </c>
      <c r="D382" s="4" t="s">
        <v>567</v>
      </c>
      <c r="E382" s="4" t="s">
        <v>598</v>
      </c>
      <c r="F382" s="4" t="s">
        <v>889</v>
      </c>
      <c r="G382" s="4" t="s">
        <v>595</v>
      </c>
      <c r="H382" s="18">
        <v>32870</v>
      </c>
      <c r="I382" s="32">
        <v>30.287671232876711</v>
      </c>
      <c r="J382" s="5">
        <v>3</v>
      </c>
      <c r="K382" s="5" t="s">
        <v>837</v>
      </c>
    </row>
    <row r="383" spans="1:11">
      <c r="A383" s="7">
        <v>20</v>
      </c>
      <c r="B383" s="10">
        <v>2</v>
      </c>
      <c r="C383" s="10">
        <v>382</v>
      </c>
      <c r="D383" s="4" t="s">
        <v>563</v>
      </c>
      <c r="E383" s="4" t="s">
        <v>14</v>
      </c>
      <c r="F383" s="4" t="s">
        <v>384</v>
      </c>
      <c r="G383" s="4" t="s">
        <v>156</v>
      </c>
      <c r="H383" s="18">
        <v>31512</v>
      </c>
      <c r="I383" s="32">
        <v>34.008219178082193</v>
      </c>
      <c r="J383" s="5">
        <v>1</v>
      </c>
      <c r="K383" s="5" t="s">
        <v>837</v>
      </c>
    </row>
    <row r="384" spans="1:11">
      <c r="A384" s="7">
        <v>20</v>
      </c>
      <c r="B384" s="10">
        <v>3</v>
      </c>
      <c r="C384" s="10">
        <v>383</v>
      </c>
      <c r="D384" s="4" t="s">
        <v>609</v>
      </c>
      <c r="E384" s="4" t="s">
        <v>470</v>
      </c>
      <c r="F384" s="4" t="s">
        <v>27</v>
      </c>
      <c r="G384" s="4" t="s">
        <v>146</v>
      </c>
      <c r="H384" s="18">
        <v>34804</v>
      </c>
      <c r="I384" s="32">
        <v>24.989041095890411</v>
      </c>
      <c r="J384" s="5">
        <v>2</v>
      </c>
      <c r="K384" s="5" t="s">
        <v>837</v>
      </c>
    </row>
    <row r="385" spans="1:11">
      <c r="A385" s="7">
        <v>20</v>
      </c>
      <c r="B385" s="10">
        <v>4</v>
      </c>
      <c r="C385" s="10">
        <v>384</v>
      </c>
      <c r="D385" s="4" t="s">
        <v>1121</v>
      </c>
      <c r="E385" s="4" t="s">
        <v>276</v>
      </c>
      <c r="F385" s="4" t="s">
        <v>330</v>
      </c>
      <c r="G385" s="4" t="s">
        <v>539</v>
      </c>
      <c r="H385" s="18">
        <v>35314</v>
      </c>
      <c r="I385" s="32">
        <v>23.591780821917808</v>
      </c>
      <c r="J385" s="5">
        <v>1</v>
      </c>
      <c r="K385" s="5" t="s">
        <v>837</v>
      </c>
    </row>
    <row r="386" spans="1:11">
      <c r="A386" s="7">
        <v>20</v>
      </c>
      <c r="B386" s="10">
        <v>5</v>
      </c>
      <c r="C386" s="10">
        <v>385</v>
      </c>
      <c r="D386" s="4" t="s">
        <v>29</v>
      </c>
      <c r="E386" s="4" t="s">
        <v>345</v>
      </c>
      <c r="F386" s="4" t="s">
        <v>181</v>
      </c>
      <c r="G386" s="4" t="s">
        <v>531</v>
      </c>
      <c r="H386" s="18">
        <v>32386</v>
      </c>
      <c r="I386" s="32">
        <v>31.613698630136987</v>
      </c>
      <c r="J386" s="5">
        <v>3</v>
      </c>
      <c r="K386" s="5" t="s">
        <v>46</v>
      </c>
    </row>
    <row r="387" spans="1:11">
      <c r="A387" s="7">
        <v>20</v>
      </c>
      <c r="B387" s="10">
        <v>6</v>
      </c>
      <c r="C387" s="10">
        <v>386</v>
      </c>
      <c r="D387" s="4" t="s">
        <v>239</v>
      </c>
      <c r="E387" s="4" t="s">
        <v>598</v>
      </c>
      <c r="F387" s="4" t="s">
        <v>178</v>
      </c>
      <c r="G387" s="4" t="s">
        <v>409</v>
      </c>
      <c r="H387" s="18">
        <v>33818</v>
      </c>
      <c r="I387" s="32">
        <v>27.69041095890411</v>
      </c>
      <c r="J387" s="5">
        <v>6</v>
      </c>
      <c r="K387" s="5" t="s">
        <v>837</v>
      </c>
    </row>
    <row r="388" spans="1:11">
      <c r="A388" s="7">
        <v>20</v>
      </c>
      <c r="B388" s="10">
        <v>7</v>
      </c>
      <c r="C388" s="10">
        <v>387</v>
      </c>
      <c r="D388" s="4" t="s">
        <v>129</v>
      </c>
      <c r="E388" s="4" t="s">
        <v>438</v>
      </c>
      <c r="F388" s="4" t="s">
        <v>357</v>
      </c>
      <c r="G388" s="4" t="s">
        <v>358</v>
      </c>
      <c r="H388" s="18">
        <v>33560</v>
      </c>
      <c r="I388" s="32">
        <v>28.397260273972602</v>
      </c>
      <c r="J388" s="5">
        <v>1</v>
      </c>
      <c r="K388" s="5" t="s">
        <v>837</v>
      </c>
    </row>
    <row r="389" spans="1:11">
      <c r="A389" s="7">
        <v>20</v>
      </c>
      <c r="B389" s="10">
        <v>8</v>
      </c>
      <c r="C389" s="10">
        <v>388</v>
      </c>
      <c r="D389" s="4" t="s">
        <v>300</v>
      </c>
      <c r="E389" s="4" t="s">
        <v>213</v>
      </c>
      <c r="F389" s="4" t="s">
        <v>411</v>
      </c>
      <c r="G389" s="4" t="s">
        <v>365</v>
      </c>
      <c r="H389" s="18">
        <v>33832</v>
      </c>
      <c r="I389" s="32">
        <v>27.652054794520549</v>
      </c>
      <c r="J389" s="5">
        <v>8</v>
      </c>
      <c r="K389" s="5" t="s">
        <v>837</v>
      </c>
    </row>
    <row r="390" spans="1:11">
      <c r="A390" s="7">
        <v>20</v>
      </c>
      <c r="B390" s="10">
        <v>9</v>
      </c>
      <c r="C390" s="10">
        <v>389</v>
      </c>
      <c r="D390" s="4" t="s">
        <v>13</v>
      </c>
      <c r="E390" s="4" t="s">
        <v>188</v>
      </c>
      <c r="F390" s="4" t="s">
        <v>745</v>
      </c>
      <c r="G390" s="4" t="s">
        <v>24</v>
      </c>
      <c r="H390" s="18">
        <v>34464</v>
      </c>
      <c r="I390" s="32">
        <v>25.920547945205481</v>
      </c>
      <c r="J390" s="5">
        <v>1</v>
      </c>
      <c r="K390" s="5" t="s">
        <v>837</v>
      </c>
    </row>
    <row r="391" spans="1:11">
      <c r="A391" s="7">
        <v>20</v>
      </c>
      <c r="B391" s="10">
        <v>10</v>
      </c>
      <c r="C391" s="10">
        <v>390</v>
      </c>
      <c r="D391" s="4" t="s">
        <v>555</v>
      </c>
      <c r="E391" s="4" t="s">
        <v>555</v>
      </c>
      <c r="F391" s="4" t="s">
        <v>774</v>
      </c>
      <c r="G391" s="4" t="s">
        <v>775</v>
      </c>
      <c r="H391" s="18">
        <v>33175</v>
      </c>
      <c r="I391" s="32">
        <v>29.452054794520549</v>
      </c>
      <c r="J391" s="5">
        <v>8</v>
      </c>
      <c r="K391" s="5" t="s">
        <v>46</v>
      </c>
    </row>
    <row r="392" spans="1:11">
      <c r="A392" s="7">
        <v>20</v>
      </c>
      <c r="B392" s="10">
        <v>11</v>
      </c>
      <c r="C392" s="10">
        <v>391</v>
      </c>
      <c r="D392" s="4" t="s">
        <v>470</v>
      </c>
      <c r="E392" s="4" t="s">
        <v>300</v>
      </c>
      <c r="F392" s="4" t="s">
        <v>176</v>
      </c>
      <c r="G392" s="4" t="s">
        <v>565</v>
      </c>
      <c r="H392" s="18">
        <v>32349</v>
      </c>
      <c r="I392" s="32">
        <v>31.715068493150685</v>
      </c>
      <c r="J392" s="5">
        <v>9</v>
      </c>
      <c r="K392" s="5" t="s">
        <v>837</v>
      </c>
    </row>
    <row r="393" spans="1:11">
      <c r="A393" s="7">
        <v>20</v>
      </c>
      <c r="B393" s="10">
        <v>12</v>
      </c>
      <c r="C393" s="10">
        <v>392</v>
      </c>
      <c r="D393" s="4" t="s">
        <v>15</v>
      </c>
      <c r="E393" s="4" t="s">
        <v>45</v>
      </c>
      <c r="F393" s="4" t="s">
        <v>1303</v>
      </c>
      <c r="G393" s="4" t="s">
        <v>105</v>
      </c>
      <c r="H393" s="18">
        <v>34417</v>
      </c>
      <c r="I393" s="32">
        <v>26.049315068493151</v>
      </c>
      <c r="J393" s="5">
        <v>1</v>
      </c>
      <c r="K393" s="5" t="s">
        <v>837</v>
      </c>
    </row>
    <row r="394" spans="1:11">
      <c r="A394" s="7">
        <v>20</v>
      </c>
      <c r="B394" s="10">
        <v>13</v>
      </c>
      <c r="C394" s="10">
        <v>393</v>
      </c>
      <c r="D394" s="4" t="s">
        <v>246</v>
      </c>
      <c r="E394" s="4" t="s">
        <v>14</v>
      </c>
      <c r="F394" s="4" t="s">
        <v>942</v>
      </c>
      <c r="G394" s="4" t="s">
        <v>220</v>
      </c>
      <c r="H394" s="18">
        <v>33425</v>
      </c>
      <c r="I394" s="32">
        <v>28.767123287671232</v>
      </c>
      <c r="J394" s="5">
        <v>1</v>
      </c>
      <c r="K394" s="5" t="s">
        <v>837</v>
      </c>
    </row>
    <row r="395" spans="1:11">
      <c r="A395" s="7">
        <v>20</v>
      </c>
      <c r="B395" s="10">
        <v>14</v>
      </c>
      <c r="C395" s="10">
        <v>394</v>
      </c>
      <c r="D395" s="4" t="s">
        <v>276</v>
      </c>
      <c r="E395" s="4" t="s">
        <v>609</v>
      </c>
      <c r="F395" s="4" t="s">
        <v>895</v>
      </c>
      <c r="G395" s="4" t="s">
        <v>596</v>
      </c>
      <c r="H395" s="18">
        <v>34922</v>
      </c>
      <c r="I395" s="32">
        <v>24.665753424657535</v>
      </c>
      <c r="J395" s="5">
        <v>3</v>
      </c>
      <c r="K395" s="5" t="s">
        <v>837</v>
      </c>
    </row>
    <row r="396" spans="1:11">
      <c r="A396" s="7">
        <v>20</v>
      </c>
      <c r="B396" s="10">
        <v>15</v>
      </c>
      <c r="C396" s="10">
        <v>395</v>
      </c>
      <c r="D396" s="4" t="s">
        <v>14</v>
      </c>
      <c r="E396" s="4" t="s">
        <v>614</v>
      </c>
      <c r="F396" s="4" t="s">
        <v>138</v>
      </c>
      <c r="G396" s="4" t="s">
        <v>533</v>
      </c>
      <c r="H396" s="18">
        <v>34036</v>
      </c>
      <c r="I396" s="32">
        <v>27.093150684931508</v>
      </c>
      <c r="J396" s="5">
        <v>1</v>
      </c>
      <c r="K396" s="5" t="s">
        <v>837</v>
      </c>
    </row>
    <row r="397" spans="1:11">
      <c r="A397" s="7">
        <v>20</v>
      </c>
      <c r="B397" s="10">
        <v>16</v>
      </c>
      <c r="C397" s="10">
        <v>396</v>
      </c>
      <c r="D397" s="4" t="s">
        <v>18</v>
      </c>
      <c r="E397" s="4" t="s">
        <v>188</v>
      </c>
      <c r="F397" s="4" t="s">
        <v>706</v>
      </c>
      <c r="G397" s="4" t="s">
        <v>578</v>
      </c>
      <c r="H397" s="18">
        <v>33245</v>
      </c>
      <c r="I397" s="32">
        <v>29.260273972602739</v>
      </c>
      <c r="J397" s="5">
        <v>2</v>
      </c>
      <c r="K397" s="5" t="s">
        <v>46</v>
      </c>
    </row>
    <row r="398" spans="1:11">
      <c r="A398" s="7">
        <v>20</v>
      </c>
      <c r="B398" s="10">
        <v>17</v>
      </c>
      <c r="C398" s="10">
        <v>397</v>
      </c>
      <c r="D398" s="4" t="s">
        <v>16</v>
      </c>
      <c r="E398" s="4" t="s">
        <v>129</v>
      </c>
      <c r="F398" s="4" t="s">
        <v>1217</v>
      </c>
      <c r="G398" s="4" t="s">
        <v>209</v>
      </c>
      <c r="H398" s="18">
        <v>33067</v>
      </c>
      <c r="I398" s="32">
        <v>29.747945205479454</v>
      </c>
      <c r="J398" s="5">
        <v>1</v>
      </c>
      <c r="K398" s="5" t="s">
        <v>837</v>
      </c>
    </row>
    <row r="399" spans="1:11">
      <c r="A399" s="7">
        <v>20</v>
      </c>
      <c r="B399" s="10">
        <v>18</v>
      </c>
      <c r="C399" s="10">
        <v>398</v>
      </c>
      <c r="D399" s="4" t="s">
        <v>614</v>
      </c>
      <c r="E399" s="4" t="s">
        <v>14</v>
      </c>
      <c r="F399" s="4" t="s">
        <v>450</v>
      </c>
      <c r="G399" s="4" t="s">
        <v>451</v>
      </c>
      <c r="H399" s="18">
        <v>32381</v>
      </c>
      <c r="I399" s="32">
        <v>31.627397260273973</v>
      </c>
      <c r="J399" s="5">
        <v>6</v>
      </c>
      <c r="K399" s="5" t="s">
        <v>837</v>
      </c>
    </row>
    <row r="400" spans="1:11">
      <c r="A400" s="7">
        <v>20</v>
      </c>
      <c r="B400" s="10">
        <v>19</v>
      </c>
      <c r="C400" s="10">
        <v>399</v>
      </c>
      <c r="D400" s="4" t="s">
        <v>345</v>
      </c>
      <c r="E400" s="4" t="s">
        <v>614</v>
      </c>
      <c r="F400" s="4" t="s">
        <v>944</v>
      </c>
      <c r="G400" s="4" t="s">
        <v>612</v>
      </c>
      <c r="H400" s="18">
        <v>32002</v>
      </c>
      <c r="I400" s="32">
        <v>32.665753424657531</v>
      </c>
      <c r="J400" s="5">
        <v>2</v>
      </c>
      <c r="K400" s="5" t="s">
        <v>837</v>
      </c>
    </row>
    <row r="401" spans="1:11">
      <c r="A401" s="11">
        <v>20</v>
      </c>
      <c r="B401" s="12">
        <v>20</v>
      </c>
      <c r="C401" s="12">
        <v>400</v>
      </c>
      <c r="D401" s="13" t="s">
        <v>354</v>
      </c>
      <c r="E401" s="13" t="s">
        <v>470</v>
      </c>
      <c r="F401" s="13" t="s">
        <v>1095</v>
      </c>
      <c r="G401" s="13" t="s">
        <v>72</v>
      </c>
      <c r="H401" s="19">
        <v>33015</v>
      </c>
      <c r="I401" s="33">
        <v>29.890410958904109</v>
      </c>
      <c r="J401" s="14">
        <v>1</v>
      </c>
      <c r="K401" s="14" t="s">
        <v>837</v>
      </c>
    </row>
    <row r="402" spans="1:11">
      <c r="A402" s="7">
        <v>21</v>
      </c>
      <c r="B402" s="10">
        <v>1</v>
      </c>
      <c r="C402" s="10">
        <v>401</v>
      </c>
      <c r="D402" s="4" t="s">
        <v>354</v>
      </c>
      <c r="E402" s="4" t="s">
        <v>239</v>
      </c>
      <c r="F402" s="4" t="s">
        <v>729</v>
      </c>
      <c r="G402" s="4" t="s">
        <v>731</v>
      </c>
      <c r="H402" s="18">
        <v>31651</v>
      </c>
      <c r="I402" s="32">
        <v>33.627397260273973</v>
      </c>
      <c r="J402" s="5">
        <v>6</v>
      </c>
      <c r="K402" s="5" t="s">
        <v>837</v>
      </c>
    </row>
    <row r="403" spans="1:11">
      <c r="A403" s="7">
        <v>21</v>
      </c>
      <c r="B403" s="10">
        <v>2</v>
      </c>
      <c r="C403" s="10">
        <v>402</v>
      </c>
      <c r="D403" s="4" t="s">
        <v>345</v>
      </c>
      <c r="E403" s="4" t="s">
        <v>213</v>
      </c>
      <c r="F403" s="4" t="s">
        <v>1030</v>
      </c>
      <c r="G403" s="4" t="s">
        <v>613</v>
      </c>
      <c r="H403" s="18">
        <v>33514</v>
      </c>
      <c r="I403" s="32">
        <v>28.523287671232875</v>
      </c>
      <c r="J403" s="5">
        <v>1</v>
      </c>
      <c r="K403" s="5" t="s">
        <v>837</v>
      </c>
    </row>
    <row r="404" spans="1:11">
      <c r="A404" s="7">
        <v>21</v>
      </c>
      <c r="B404" s="10">
        <v>3</v>
      </c>
      <c r="C404" s="10">
        <v>403</v>
      </c>
      <c r="D404" s="4" t="s">
        <v>614</v>
      </c>
      <c r="E404" s="4" t="s">
        <v>14</v>
      </c>
      <c r="F404" s="4" t="s">
        <v>712</v>
      </c>
      <c r="G404" s="4" t="s">
        <v>316</v>
      </c>
      <c r="H404" s="18">
        <v>34642</v>
      </c>
      <c r="I404" s="32">
        <v>25.432876712328767</v>
      </c>
      <c r="J404" s="5">
        <v>7</v>
      </c>
      <c r="K404" s="5" t="s">
        <v>46</v>
      </c>
    </row>
    <row r="405" spans="1:11">
      <c r="A405" s="7">
        <v>21</v>
      </c>
      <c r="B405" s="10">
        <v>4</v>
      </c>
      <c r="C405" s="10">
        <v>404</v>
      </c>
      <c r="D405" s="4" t="s">
        <v>16</v>
      </c>
      <c r="E405" s="4" t="s">
        <v>213</v>
      </c>
      <c r="F405" s="4" t="s">
        <v>274</v>
      </c>
      <c r="G405" s="4" t="s">
        <v>163</v>
      </c>
      <c r="H405" s="18">
        <v>34193</v>
      </c>
      <c r="I405" s="32">
        <v>26.663013698630138</v>
      </c>
      <c r="J405" s="5">
        <v>1</v>
      </c>
      <c r="K405" s="5" t="s">
        <v>837</v>
      </c>
    </row>
    <row r="406" spans="1:11">
      <c r="A406" s="7">
        <v>21</v>
      </c>
      <c r="B406" s="10">
        <v>5</v>
      </c>
      <c r="C406" s="10">
        <v>405</v>
      </c>
      <c r="D406" s="4" t="s">
        <v>18</v>
      </c>
      <c r="E406" s="4" t="s">
        <v>164</v>
      </c>
      <c r="F406" s="4" t="s">
        <v>651</v>
      </c>
      <c r="G406" s="4" t="s">
        <v>141</v>
      </c>
      <c r="H406" s="18">
        <v>31581</v>
      </c>
      <c r="I406" s="32">
        <v>33.819178082191783</v>
      </c>
      <c r="J406" s="5">
        <v>1</v>
      </c>
      <c r="K406" s="5" t="s">
        <v>837</v>
      </c>
    </row>
    <row r="407" spans="1:11">
      <c r="A407" s="7">
        <v>21</v>
      </c>
      <c r="B407" s="10">
        <v>6</v>
      </c>
      <c r="C407" s="10">
        <v>406</v>
      </c>
      <c r="D407" s="4" t="s">
        <v>14</v>
      </c>
      <c r="E407" s="4" t="s">
        <v>213</v>
      </c>
      <c r="F407" s="4" t="s">
        <v>107</v>
      </c>
      <c r="G407" s="4" t="s">
        <v>597</v>
      </c>
      <c r="H407" s="18">
        <v>31857</v>
      </c>
      <c r="I407" s="32">
        <v>33.063013698630137</v>
      </c>
      <c r="J407" s="5">
        <v>1</v>
      </c>
      <c r="K407" s="5" t="s">
        <v>837</v>
      </c>
    </row>
    <row r="408" spans="1:11">
      <c r="A408" s="7">
        <v>21</v>
      </c>
      <c r="B408" s="10">
        <v>7</v>
      </c>
      <c r="C408" s="10">
        <v>407</v>
      </c>
      <c r="D408" s="4" t="s">
        <v>276</v>
      </c>
      <c r="E408" s="4" t="s">
        <v>188</v>
      </c>
      <c r="F408" s="4" t="s">
        <v>76</v>
      </c>
      <c r="G408" s="4" t="s">
        <v>855</v>
      </c>
      <c r="H408" s="18">
        <v>32964</v>
      </c>
      <c r="I408" s="32">
        <v>30.030136986301368</v>
      </c>
      <c r="J408" s="5">
        <v>1</v>
      </c>
      <c r="K408" s="5" t="s">
        <v>837</v>
      </c>
    </row>
    <row r="409" spans="1:11">
      <c r="A409" s="7">
        <v>21</v>
      </c>
      <c r="B409" s="10">
        <v>8</v>
      </c>
      <c r="C409" s="10">
        <v>408</v>
      </c>
      <c r="D409" s="4" t="s">
        <v>246</v>
      </c>
      <c r="E409" s="4" t="s">
        <v>555</v>
      </c>
      <c r="F409" s="4" t="s">
        <v>1053</v>
      </c>
      <c r="G409" s="4" t="s">
        <v>1054</v>
      </c>
      <c r="H409" s="18">
        <v>34316</v>
      </c>
      <c r="I409" s="32">
        <v>26.326027397260273</v>
      </c>
      <c r="J409" s="5">
        <v>6</v>
      </c>
      <c r="K409" s="5" t="s">
        <v>838</v>
      </c>
    </row>
    <row r="410" spans="1:11">
      <c r="A410" s="7">
        <v>21</v>
      </c>
      <c r="B410" s="10">
        <v>9</v>
      </c>
      <c r="C410" s="10">
        <v>409</v>
      </c>
      <c r="D410" s="4" t="s">
        <v>15</v>
      </c>
      <c r="E410" s="4" t="s">
        <v>45</v>
      </c>
      <c r="F410" s="4" t="s">
        <v>1276</v>
      </c>
      <c r="G410" s="4" t="s">
        <v>1092</v>
      </c>
      <c r="H410" s="18">
        <v>33663</v>
      </c>
      <c r="I410" s="32">
        <v>28.115068493150684</v>
      </c>
      <c r="J410" s="5">
        <v>1</v>
      </c>
      <c r="K410" s="5" t="s">
        <v>837</v>
      </c>
    </row>
    <row r="411" spans="1:11">
      <c r="A411" s="7">
        <v>21</v>
      </c>
      <c r="B411" s="10">
        <v>10</v>
      </c>
      <c r="C411" s="10">
        <v>410</v>
      </c>
      <c r="D411" s="4" t="s">
        <v>470</v>
      </c>
      <c r="E411" s="4" t="s">
        <v>481</v>
      </c>
      <c r="F411" s="4" t="s">
        <v>1142</v>
      </c>
      <c r="G411" s="4" t="s">
        <v>961</v>
      </c>
      <c r="H411" s="18">
        <v>35370</v>
      </c>
      <c r="I411" s="32">
        <v>23.438356164383563</v>
      </c>
      <c r="J411" s="5">
        <v>8</v>
      </c>
      <c r="K411" s="5" t="s">
        <v>46</v>
      </c>
    </row>
    <row r="412" spans="1:11">
      <c r="A412" s="7">
        <v>21</v>
      </c>
      <c r="B412" s="10">
        <v>11</v>
      </c>
      <c r="C412" s="10">
        <v>411</v>
      </c>
      <c r="D412" s="4" t="s">
        <v>555</v>
      </c>
      <c r="E412" s="4" t="s">
        <v>14</v>
      </c>
      <c r="F412" s="4" t="s">
        <v>280</v>
      </c>
      <c r="G412" s="4" t="s">
        <v>135</v>
      </c>
      <c r="H412" s="18">
        <v>30549</v>
      </c>
      <c r="I412" s="32">
        <v>36.646575342465752</v>
      </c>
      <c r="J412" s="5">
        <v>1</v>
      </c>
      <c r="K412" s="5" t="s">
        <v>837</v>
      </c>
    </row>
    <row r="413" spans="1:11">
      <c r="A413" s="7">
        <v>21</v>
      </c>
      <c r="B413" s="10">
        <v>12</v>
      </c>
      <c r="C413" s="10">
        <v>412</v>
      </c>
      <c r="D413" s="4" t="s">
        <v>13</v>
      </c>
      <c r="E413" s="4" t="s">
        <v>45</v>
      </c>
      <c r="F413" s="4" t="s">
        <v>677</v>
      </c>
      <c r="G413" s="4" t="s">
        <v>136</v>
      </c>
      <c r="H413" s="18">
        <v>33041</v>
      </c>
      <c r="I413" s="32">
        <v>29.81917808219178</v>
      </c>
      <c r="J413" s="5">
        <v>1</v>
      </c>
      <c r="K413" s="5" t="s">
        <v>46</v>
      </c>
    </row>
    <row r="414" spans="1:11">
      <c r="A414" s="7">
        <v>21</v>
      </c>
      <c r="B414" s="10">
        <v>13</v>
      </c>
      <c r="C414" s="10">
        <v>413</v>
      </c>
      <c r="D414" s="4" t="s">
        <v>300</v>
      </c>
      <c r="E414" s="4" t="s">
        <v>555</v>
      </c>
      <c r="F414" s="4" t="s">
        <v>44</v>
      </c>
      <c r="G414" s="4" t="s">
        <v>636</v>
      </c>
      <c r="H414" s="18">
        <v>32608</v>
      </c>
      <c r="I414" s="32">
        <v>31.005479452054793</v>
      </c>
      <c r="J414" s="5">
        <v>7</v>
      </c>
      <c r="K414" s="5" t="s">
        <v>837</v>
      </c>
    </row>
    <row r="415" spans="1:11">
      <c r="A415" s="7">
        <v>21</v>
      </c>
      <c r="B415" s="10">
        <v>14</v>
      </c>
      <c r="C415" s="10">
        <v>414</v>
      </c>
      <c r="D415" s="4" t="s">
        <v>129</v>
      </c>
      <c r="E415" s="4" t="s">
        <v>1017</v>
      </c>
      <c r="F415" s="4" t="s">
        <v>337</v>
      </c>
      <c r="G415" s="4" t="s">
        <v>478</v>
      </c>
      <c r="H415" s="18">
        <v>31903</v>
      </c>
      <c r="I415" s="32">
        <v>32.936986301369863</v>
      </c>
      <c r="J415" s="5">
        <v>9</v>
      </c>
      <c r="K415" s="5" t="s">
        <v>46</v>
      </c>
    </row>
    <row r="416" spans="1:11">
      <c r="A416" s="7">
        <v>21</v>
      </c>
      <c r="B416" s="10">
        <v>15</v>
      </c>
      <c r="C416" s="10">
        <v>415</v>
      </c>
      <c r="D416" s="4" t="s">
        <v>239</v>
      </c>
      <c r="E416" s="4" t="s">
        <v>555</v>
      </c>
      <c r="F416" s="4" t="s">
        <v>279</v>
      </c>
      <c r="G416" s="4" t="s">
        <v>106</v>
      </c>
      <c r="H416" s="18">
        <v>33474</v>
      </c>
      <c r="I416" s="32">
        <v>28.632876712328766</v>
      </c>
      <c r="J416" s="5">
        <v>1</v>
      </c>
      <c r="K416" s="5" t="s">
        <v>837</v>
      </c>
    </row>
    <row r="417" spans="1:11">
      <c r="A417" s="7">
        <v>21</v>
      </c>
      <c r="B417" s="10">
        <v>16</v>
      </c>
      <c r="C417" s="10">
        <v>416</v>
      </c>
      <c r="D417" s="4" t="s">
        <v>29</v>
      </c>
      <c r="E417" s="4" t="s">
        <v>481</v>
      </c>
      <c r="F417" s="4" t="s">
        <v>322</v>
      </c>
      <c r="G417" s="4" t="s">
        <v>639</v>
      </c>
      <c r="H417" s="18">
        <v>33217</v>
      </c>
      <c r="I417" s="32">
        <v>29.336986301369862</v>
      </c>
      <c r="J417" s="5">
        <v>7</v>
      </c>
      <c r="K417" s="5" t="s">
        <v>837</v>
      </c>
    </row>
    <row r="418" spans="1:11">
      <c r="A418" s="7">
        <v>21</v>
      </c>
      <c r="B418" s="10">
        <v>17</v>
      </c>
      <c r="C418" s="10">
        <v>417</v>
      </c>
      <c r="D418" s="4" t="s">
        <v>1121</v>
      </c>
      <c r="E418" s="4" t="s">
        <v>13</v>
      </c>
      <c r="F418" s="4" t="s">
        <v>1127</v>
      </c>
      <c r="G418" s="4" t="s">
        <v>613</v>
      </c>
      <c r="H418" s="18">
        <v>35167</v>
      </c>
      <c r="I418" s="32">
        <v>23.994520547945207</v>
      </c>
      <c r="J418" s="5">
        <v>8</v>
      </c>
      <c r="K418" s="5" t="s">
        <v>46</v>
      </c>
    </row>
    <row r="419" spans="1:11">
      <c r="A419" s="7">
        <v>21</v>
      </c>
      <c r="B419" s="10">
        <v>18</v>
      </c>
      <c r="C419" s="10">
        <v>418</v>
      </c>
      <c r="D419" s="4" t="s">
        <v>609</v>
      </c>
      <c r="E419" s="4" t="s">
        <v>13</v>
      </c>
      <c r="F419" s="4" t="s">
        <v>425</v>
      </c>
      <c r="G419" s="4" t="s">
        <v>426</v>
      </c>
      <c r="H419" s="18">
        <v>32949</v>
      </c>
      <c r="I419" s="32">
        <v>30.07123287671233</v>
      </c>
      <c r="J419" s="5">
        <v>6</v>
      </c>
      <c r="K419" s="5" t="s">
        <v>837</v>
      </c>
    </row>
    <row r="420" spans="1:11">
      <c r="A420" s="7">
        <v>21</v>
      </c>
      <c r="B420" s="10">
        <v>19</v>
      </c>
      <c r="C420" s="10">
        <v>419</v>
      </c>
      <c r="D420" s="4" t="s">
        <v>563</v>
      </c>
      <c r="E420" s="4" t="s">
        <v>164</v>
      </c>
      <c r="F420" s="4" t="s">
        <v>121</v>
      </c>
      <c r="G420" s="4" t="s">
        <v>905</v>
      </c>
      <c r="H420" s="18">
        <v>34338</v>
      </c>
      <c r="I420" s="32">
        <v>26.265753424657536</v>
      </c>
      <c r="J420" s="5">
        <v>1</v>
      </c>
      <c r="K420" s="5" t="s">
        <v>837</v>
      </c>
    </row>
    <row r="421" spans="1:11">
      <c r="A421" s="11">
        <v>21</v>
      </c>
      <c r="B421" s="12">
        <v>20</v>
      </c>
      <c r="C421" s="12">
        <v>420</v>
      </c>
      <c r="D421" s="13" t="s">
        <v>567</v>
      </c>
      <c r="E421" s="13" t="s">
        <v>246</v>
      </c>
      <c r="F421" s="13" t="s">
        <v>1171</v>
      </c>
      <c r="G421" s="13" t="s">
        <v>307</v>
      </c>
      <c r="H421" s="19">
        <v>34617</v>
      </c>
      <c r="I421" s="33">
        <v>25.5013698630137</v>
      </c>
      <c r="J421" s="14">
        <v>4</v>
      </c>
      <c r="K421" s="14" t="s">
        <v>837</v>
      </c>
    </row>
    <row r="422" spans="1:11">
      <c r="A422" s="7">
        <v>22</v>
      </c>
      <c r="B422" s="10">
        <v>1</v>
      </c>
      <c r="C422" s="10">
        <v>421</v>
      </c>
      <c r="D422" s="4" t="s">
        <v>567</v>
      </c>
      <c r="E422" s="4" t="s">
        <v>555</v>
      </c>
      <c r="F422" s="4" t="s">
        <v>805</v>
      </c>
      <c r="G422" s="4" t="s">
        <v>595</v>
      </c>
      <c r="H422" s="18">
        <v>35522</v>
      </c>
      <c r="I422" s="32">
        <v>23.021917808219179</v>
      </c>
      <c r="J422" s="5">
        <v>7</v>
      </c>
      <c r="K422" s="5" t="s">
        <v>837</v>
      </c>
    </row>
    <row r="423" spans="1:11">
      <c r="A423" s="7">
        <v>22</v>
      </c>
      <c r="B423" s="10">
        <v>2</v>
      </c>
      <c r="C423" s="10">
        <v>422</v>
      </c>
      <c r="D423" s="4" t="s">
        <v>563</v>
      </c>
      <c r="E423" s="4" t="s">
        <v>164</v>
      </c>
      <c r="F423" s="4" t="s">
        <v>103</v>
      </c>
      <c r="G423" s="4" t="s">
        <v>236</v>
      </c>
      <c r="H423" s="18">
        <v>32981</v>
      </c>
      <c r="I423" s="32">
        <v>29.983561643835618</v>
      </c>
      <c r="J423" s="5">
        <v>1</v>
      </c>
      <c r="K423" s="5" t="s">
        <v>837</v>
      </c>
    </row>
    <row r="424" spans="1:11">
      <c r="A424" s="7">
        <v>22</v>
      </c>
      <c r="B424" s="10">
        <v>3</v>
      </c>
      <c r="C424" s="10">
        <v>423</v>
      </c>
      <c r="D424" s="4" t="s">
        <v>609</v>
      </c>
      <c r="E424" s="4" t="s">
        <v>354</v>
      </c>
      <c r="F424" s="4" t="s">
        <v>751</v>
      </c>
      <c r="G424" s="4" t="s">
        <v>532</v>
      </c>
      <c r="H424" s="18">
        <v>33252</v>
      </c>
      <c r="I424" s="32">
        <v>29.241095890410961</v>
      </c>
      <c r="J424" s="5">
        <v>9</v>
      </c>
      <c r="K424" s="5" t="s">
        <v>837</v>
      </c>
    </row>
    <row r="425" spans="1:11">
      <c r="A425" s="7">
        <v>22</v>
      </c>
      <c r="B425" s="10">
        <v>4</v>
      </c>
      <c r="C425" s="10">
        <v>424</v>
      </c>
      <c r="D425" s="4" t="s">
        <v>1121</v>
      </c>
      <c r="E425" s="4" t="s">
        <v>480</v>
      </c>
      <c r="F425" s="4" t="s">
        <v>1046</v>
      </c>
      <c r="G425" s="4" t="s">
        <v>254</v>
      </c>
      <c r="H425" s="18">
        <v>34534</v>
      </c>
      <c r="I425" s="32">
        <v>25.728767123287671</v>
      </c>
      <c r="J425" s="5">
        <v>4</v>
      </c>
      <c r="K425" s="5" t="s">
        <v>837</v>
      </c>
    </row>
    <row r="426" spans="1:11">
      <c r="A426" s="7">
        <v>22</v>
      </c>
      <c r="B426" s="10">
        <v>5</v>
      </c>
      <c r="C426" s="10">
        <v>425</v>
      </c>
      <c r="D426" s="4" t="s">
        <v>29</v>
      </c>
      <c r="E426" s="4" t="s">
        <v>563</v>
      </c>
      <c r="F426" s="4" t="s">
        <v>440</v>
      </c>
      <c r="G426" s="4" t="s">
        <v>42</v>
      </c>
      <c r="H426" s="18">
        <v>33000</v>
      </c>
      <c r="I426" s="32">
        <v>29.931506849315067</v>
      </c>
      <c r="J426" s="5">
        <v>8</v>
      </c>
      <c r="K426" s="5" t="s">
        <v>837</v>
      </c>
    </row>
    <row r="427" spans="1:11">
      <c r="A427" s="7">
        <v>22</v>
      </c>
      <c r="B427" s="10">
        <v>6</v>
      </c>
      <c r="C427" s="10">
        <v>426</v>
      </c>
      <c r="D427" s="4" t="s">
        <v>239</v>
      </c>
      <c r="E427" s="4" t="s">
        <v>239</v>
      </c>
      <c r="F427" s="4" t="s">
        <v>22</v>
      </c>
      <c r="G427" s="4" t="s">
        <v>184</v>
      </c>
      <c r="H427" s="18">
        <v>31789</v>
      </c>
      <c r="I427" s="32">
        <v>33.249315068493154</v>
      </c>
      <c r="J427" s="5">
        <v>1</v>
      </c>
      <c r="K427" s="5" t="s">
        <v>837</v>
      </c>
    </row>
    <row r="428" spans="1:11">
      <c r="A428" s="7">
        <v>22</v>
      </c>
      <c r="B428" s="10">
        <v>7</v>
      </c>
      <c r="C428" s="10">
        <v>427</v>
      </c>
      <c r="D428" s="4" t="s">
        <v>129</v>
      </c>
      <c r="E428" s="4" t="s">
        <v>17</v>
      </c>
      <c r="F428" s="4" t="s">
        <v>936</v>
      </c>
      <c r="G428" s="4" t="s">
        <v>937</v>
      </c>
      <c r="H428" s="18">
        <v>33006</v>
      </c>
      <c r="I428" s="32">
        <v>29.915068493150685</v>
      </c>
      <c r="J428" s="5">
        <v>1</v>
      </c>
      <c r="K428" s="5" t="s">
        <v>837</v>
      </c>
    </row>
    <row r="429" spans="1:11">
      <c r="A429" s="7">
        <v>22</v>
      </c>
      <c r="B429" s="10">
        <v>8</v>
      </c>
      <c r="C429" s="10">
        <v>428</v>
      </c>
      <c r="D429" s="4" t="s">
        <v>300</v>
      </c>
      <c r="E429" s="4" t="s">
        <v>563</v>
      </c>
      <c r="F429" s="4" t="s">
        <v>1025</v>
      </c>
      <c r="G429" s="4" t="s">
        <v>250</v>
      </c>
      <c r="H429" s="18">
        <v>31933</v>
      </c>
      <c r="I429" s="32">
        <v>32.854794520547948</v>
      </c>
      <c r="J429" s="5">
        <v>2</v>
      </c>
      <c r="K429" s="5" t="s">
        <v>837</v>
      </c>
    </row>
    <row r="430" spans="1:11">
      <c r="A430" s="7">
        <v>22</v>
      </c>
      <c r="B430" s="10">
        <v>9</v>
      </c>
      <c r="C430" s="10">
        <v>429</v>
      </c>
      <c r="D430" s="4" t="s">
        <v>13</v>
      </c>
      <c r="E430" s="4" t="s">
        <v>276</v>
      </c>
      <c r="F430" s="4" t="s">
        <v>459</v>
      </c>
      <c r="G430" s="4" t="s">
        <v>531</v>
      </c>
      <c r="H430" s="18">
        <v>31553</v>
      </c>
      <c r="I430" s="32">
        <v>33.895890410958906</v>
      </c>
      <c r="J430" s="5">
        <v>2</v>
      </c>
      <c r="K430" s="5" t="s">
        <v>838</v>
      </c>
    </row>
    <row r="431" spans="1:11">
      <c r="A431" s="7">
        <v>22</v>
      </c>
      <c r="B431" s="10">
        <v>10</v>
      </c>
      <c r="C431" s="10">
        <v>430</v>
      </c>
      <c r="D431" s="4" t="s">
        <v>555</v>
      </c>
      <c r="E431" s="4" t="s">
        <v>609</v>
      </c>
      <c r="F431" s="4" t="s">
        <v>710</v>
      </c>
      <c r="G431" s="4" t="s">
        <v>569</v>
      </c>
      <c r="H431" s="18">
        <v>31947</v>
      </c>
      <c r="I431" s="32">
        <v>32.816438356164383</v>
      </c>
      <c r="J431" s="5">
        <v>1</v>
      </c>
      <c r="K431" s="5" t="s">
        <v>837</v>
      </c>
    </row>
    <row r="432" spans="1:11">
      <c r="A432" s="7">
        <v>22</v>
      </c>
      <c r="B432" s="10">
        <v>11</v>
      </c>
      <c r="C432" s="10">
        <v>431</v>
      </c>
      <c r="D432" s="4" t="s">
        <v>470</v>
      </c>
      <c r="E432" s="4" t="s">
        <v>14</v>
      </c>
      <c r="F432" s="4" t="s">
        <v>1165</v>
      </c>
      <c r="G432" s="4" t="s">
        <v>1166</v>
      </c>
      <c r="H432" s="18">
        <v>34781</v>
      </c>
      <c r="I432" s="32">
        <v>25.052054794520547</v>
      </c>
      <c r="J432" s="5">
        <v>2</v>
      </c>
      <c r="K432" s="5" t="s">
        <v>837</v>
      </c>
    </row>
    <row r="433" spans="1:11">
      <c r="A433" s="7">
        <v>22</v>
      </c>
      <c r="B433" s="10">
        <v>12</v>
      </c>
      <c r="C433" s="10">
        <v>432</v>
      </c>
      <c r="D433" s="4" t="s">
        <v>15</v>
      </c>
      <c r="E433" s="4" t="s">
        <v>567</v>
      </c>
      <c r="F433" s="4" t="s">
        <v>1162</v>
      </c>
      <c r="G433" s="4" t="s">
        <v>287</v>
      </c>
      <c r="H433" s="18">
        <v>34977</v>
      </c>
      <c r="I433" s="32">
        <v>24.515068493150686</v>
      </c>
      <c r="J433" s="5">
        <v>1</v>
      </c>
      <c r="K433" s="5" t="s">
        <v>837</v>
      </c>
    </row>
    <row r="434" spans="1:11">
      <c r="A434" s="7">
        <v>22</v>
      </c>
      <c r="B434" s="10">
        <v>13</v>
      </c>
      <c r="C434" s="10">
        <v>433</v>
      </c>
      <c r="D434" s="4" t="s">
        <v>246</v>
      </c>
      <c r="E434" s="4" t="s">
        <v>129</v>
      </c>
      <c r="F434" s="4" t="s">
        <v>737</v>
      </c>
      <c r="G434" s="4" t="s">
        <v>299</v>
      </c>
      <c r="H434" s="18">
        <v>34440</v>
      </c>
      <c r="I434" s="32">
        <v>25.986301369863014</v>
      </c>
      <c r="J434" s="5">
        <v>8</v>
      </c>
      <c r="K434" s="5" t="s">
        <v>837</v>
      </c>
    </row>
    <row r="435" spans="1:11">
      <c r="A435" s="7">
        <v>22</v>
      </c>
      <c r="B435" s="10">
        <v>14</v>
      </c>
      <c r="C435" s="10">
        <v>434</v>
      </c>
      <c r="D435" s="4" t="s">
        <v>276</v>
      </c>
      <c r="E435" s="4" t="s">
        <v>492</v>
      </c>
      <c r="F435" s="4" t="s">
        <v>522</v>
      </c>
      <c r="G435" s="4" t="s">
        <v>523</v>
      </c>
      <c r="H435" s="18">
        <v>30349</v>
      </c>
      <c r="I435" s="32">
        <v>37.194520547945203</v>
      </c>
      <c r="J435" s="5">
        <v>1</v>
      </c>
      <c r="K435" s="5" t="s">
        <v>46</v>
      </c>
    </row>
    <row r="436" spans="1:11">
      <c r="A436" s="7">
        <v>22</v>
      </c>
      <c r="B436" s="10">
        <v>15</v>
      </c>
      <c r="C436" s="10">
        <v>435</v>
      </c>
      <c r="D436" s="4" t="s">
        <v>14</v>
      </c>
      <c r="E436" s="4" t="s">
        <v>188</v>
      </c>
      <c r="F436" s="4" t="s">
        <v>404</v>
      </c>
      <c r="G436" s="4" t="s">
        <v>593</v>
      </c>
      <c r="H436" s="18">
        <v>32707</v>
      </c>
      <c r="I436" s="32">
        <v>30.734246575342464</v>
      </c>
      <c r="J436" s="5">
        <v>4</v>
      </c>
      <c r="K436" s="5" t="s">
        <v>46</v>
      </c>
    </row>
    <row r="437" spans="1:11">
      <c r="A437" s="7">
        <v>22</v>
      </c>
      <c r="B437" s="10">
        <v>16</v>
      </c>
      <c r="C437" s="10">
        <v>436</v>
      </c>
      <c r="D437" s="4" t="s">
        <v>18</v>
      </c>
      <c r="E437" s="4" t="s">
        <v>598</v>
      </c>
      <c r="F437" s="4" t="s">
        <v>240</v>
      </c>
      <c r="G437" s="4" t="s">
        <v>223</v>
      </c>
      <c r="H437" s="18">
        <v>34710</v>
      </c>
      <c r="I437" s="32">
        <v>25.246575342465754</v>
      </c>
      <c r="J437" s="5">
        <v>6</v>
      </c>
      <c r="K437" s="5" t="s">
        <v>46</v>
      </c>
    </row>
    <row r="438" spans="1:11">
      <c r="A438" s="7">
        <v>22</v>
      </c>
      <c r="B438" s="10">
        <v>17</v>
      </c>
      <c r="C438" s="10">
        <v>437</v>
      </c>
      <c r="D438" s="4" t="s">
        <v>16</v>
      </c>
      <c r="E438" s="4" t="s">
        <v>555</v>
      </c>
      <c r="F438" s="4" t="s">
        <v>434</v>
      </c>
      <c r="G438" s="4" t="s">
        <v>571</v>
      </c>
      <c r="H438" s="18">
        <v>31436</v>
      </c>
      <c r="I438" s="32">
        <v>34.216438356164382</v>
      </c>
      <c r="J438" s="5">
        <v>2</v>
      </c>
      <c r="K438" s="5" t="s">
        <v>837</v>
      </c>
    </row>
    <row r="439" spans="1:11">
      <c r="A439" s="7">
        <v>22</v>
      </c>
      <c r="B439" s="10">
        <v>18</v>
      </c>
      <c r="C439" s="10">
        <v>438</v>
      </c>
      <c r="D439" s="4" t="s">
        <v>614</v>
      </c>
      <c r="E439" s="4" t="s">
        <v>609</v>
      </c>
      <c r="F439" s="4" t="s">
        <v>77</v>
      </c>
      <c r="G439" s="4" t="s">
        <v>144</v>
      </c>
      <c r="H439" s="18">
        <v>31296</v>
      </c>
      <c r="I439" s="32">
        <v>34.6</v>
      </c>
      <c r="J439" s="5">
        <v>3</v>
      </c>
      <c r="K439" s="5" t="s">
        <v>46</v>
      </c>
    </row>
    <row r="440" spans="1:11">
      <c r="A440" s="7">
        <v>22</v>
      </c>
      <c r="B440" s="10">
        <v>19</v>
      </c>
      <c r="C440" s="10">
        <v>439</v>
      </c>
      <c r="D440" s="4" t="s">
        <v>345</v>
      </c>
      <c r="E440" s="4" t="s">
        <v>555</v>
      </c>
      <c r="F440" s="4" t="s">
        <v>21</v>
      </c>
      <c r="G440" s="4" t="s">
        <v>533</v>
      </c>
      <c r="H440" s="18">
        <v>30974</v>
      </c>
      <c r="I440" s="32">
        <v>35.482191780821921</v>
      </c>
      <c r="J440" s="5">
        <v>1</v>
      </c>
      <c r="K440" s="5" t="s">
        <v>837</v>
      </c>
    </row>
    <row r="441" spans="1:11">
      <c r="A441" s="11">
        <v>22</v>
      </c>
      <c r="B441" s="12">
        <v>20</v>
      </c>
      <c r="C441" s="12">
        <v>440</v>
      </c>
      <c r="D441" s="13" t="s">
        <v>354</v>
      </c>
      <c r="E441" s="13" t="s">
        <v>188</v>
      </c>
      <c r="F441" s="13" t="s">
        <v>1010</v>
      </c>
      <c r="G441" s="13" t="s">
        <v>571</v>
      </c>
      <c r="H441" s="19">
        <v>34606</v>
      </c>
      <c r="I441" s="33">
        <v>25.531506849315068</v>
      </c>
      <c r="J441" s="14">
        <v>1</v>
      </c>
      <c r="K441" s="14" t="s">
        <v>837</v>
      </c>
    </row>
    <row r="442" spans="1:11">
      <c r="A442" s="7">
        <v>23</v>
      </c>
      <c r="B442" s="10">
        <v>1</v>
      </c>
      <c r="C442" s="10">
        <v>441</v>
      </c>
      <c r="D442" s="4" t="s">
        <v>354</v>
      </c>
      <c r="E442" s="4" t="s">
        <v>276</v>
      </c>
      <c r="F442" s="4" t="s">
        <v>195</v>
      </c>
      <c r="G442" s="4" t="s">
        <v>293</v>
      </c>
      <c r="H442" s="18">
        <v>32799</v>
      </c>
      <c r="I442" s="32">
        <v>30.482191780821918</v>
      </c>
      <c r="J442" s="5">
        <v>5</v>
      </c>
      <c r="K442" s="5" t="s">
        <v>46</v>
      </c>
    </row>
    <row r="443" spans="1:11">
      <c r="A443" s="7">
        <v>23</v>
      </c>
      <c r="B443" s="10">
        <v>2</v>
      </c>
      <c r="C443" s="10">
        <v>442</v>
      </c>
      <c r="D443" s="4" t="s">
        <v>345</v>
      </c>
      <c r="E443" s="4" t="s">
        <v>18</v>
      </c>
      <c r="F443" s="4" t="s">
        <v>739</v>
      </c>
      <c r="G443" s="4" t="s">
        <v>136</v>
      </c>
      <c r="H443" s="18">
        <v>33394</v>
      </c>
      <c r="I443" s="32">
        <v>28.852054794520548</v>
      </c>
      <c r="J443" s="5">
        <v>1</v>
      </c>
      <c r="K443" s="5" t="s">
        <v>46</v>
      </c>
    </row>
    <row r="444" spans="1:11">
      <c r="A444" s="7">
        <v>23</v>
      </c>
      <c r="B444" s="10">
        <v>3</v>
      </c>
      <c r="C444" s="10">
        <v>443</v>
      </c>
      <c r="D444" s="4" t="s">
        <v>614</v>
      </c>
      <c r="E444" s="4" t="s">
        <v>276</v>
      </c>
      <c r="F444" s="4" t="s">
        <v>113</v>
      </c>
      <c r="G444" s="4" t="s">
        <v>531</v>
      </c>
      <c r="H444" s="18">
        <v>31377</v>
      </c>
      <c r="I444" s="32">
        <v>34.37808219178082</v>
      </c>
      <c r="J444" s="5">
        <v>5</v>
      </c>
      <c r="K444" s="5" t="s">
        <v>46</v>
      </c>
    </row>
    <row r="445" spans="1:11">
      <c r="A445" s="7">
        <v>23</v>
      </c>
      <c r="B445" s="10">
        <v>4</v>
      </c>
      <c r="C445" s="10">
        <v>444</v>
      </c>
      <c r="D445" s="4" t="s">
        <v>16</v>
      </c>
      <c r="E445" s="4" t="s">
        <v>276</v>
      </c>
      <c r="F445" s="4" t="s">
        <v>195</v>
      </c>
      <c r="G445" s="4" t="s">
        <v>136</v>
      </c>
      <c r="H445" s="18">
        <v>31188</v>
      </c>
      <c r="I445" s="32">
        <v>34.895890410958906</v>
      </c>
      <c r="J445" s="5">
        <v>1</v>
      </c>
      <c r="K445" s="5" t="s">
        <v>46</v>
      </c>
    </row>
    <row r="446" spans="1:11">
      <c r="A446" s="7">
        <v>23</v>
      </c>
      <c r="B446" s="10">
        <v>5</v>
      </c>
      <c r="C446" s="10">
        <v>445</v>
      </c>
      <c r="D446" s="4" t="s">
        <v>18</v>
      </c>
      <c r="E446" s="4" t="s">
        <v>470</v>
      </c>
      <c r="F446" s="4" t="s">
        <v>812</v>
      </c>
      <c r="G446" s="4" t="s">
        <v>531</v>
      </c>
      <c r="H446" s="18">
        <v>31682</v>
      </c>
      <c r="I446" s="32">
        <v>33.542465753424658</v>
      </c>
      <c r="J446" s="5">
        <v>1</v>
      </c>
      <c r="K446" s="5" t="s">
        <v>837</v>
      </c>
    </row>
    <row r="447" spans="1:11">
      <c r="A447" s="7">
        <v>23</v>
      </c>
      <c r="B447" s="10">
        <v>6</v>
      </c>
      <c r="C447" s="10">
        <v>446</v>
      </c>
      <c r="D447" s="4" t="s">
        <v>14</v>
      </c>
      <c r="E447" s="4" t="s">
        <v>276</v>
      </c>
      <c r="F447" s="4" t="s">
        <v>1191</v>
      </c>
      <c r="G447" s="4" t="s">
        <v>136</v>
      </c>
      <c r="H447" s="18">
        <v>34733</v>
      </c>
      <c r="I447" s="32">
        <v>25.183561643835617</v>
      </c>
      <c r="J447" s="5">
        <v>2</v>
      </c>
      <c r="K447" s="5" t="s">
        <v>837</v>
      </c>
    </row>
    <row r="448" spans="1:11">
      <c r="A448" s="7">
        <v>23</v>
      </c>
      <c r="B448" s="10">
        <v>7</v>
      </c>
      <c r="C448" s="10">
        <v>447</v>
      </c>
      <c r="D448" s="4" t="s">
        <v>276</v>
      </c>
      <c r="E448" s="4" t="s">
        <v>15</v>
      </c>
      <c r="F448" s="4" t="s">
        <v>1254</v>
      </c>
      <c r="G448" s="4" t="s">
        <v>531</v>
      </c>
      <c r="H448" s="18">
        <v>34087</v>
      </c>
      <c r="I448" s="32">
        <v>26.953424657534246</v>
      </c>
      <c r="J448" s="5">
        <v>7</v>
      </c>
      <c r="K448" s="5" t="s">
        <v>46</v>
      </c>
    </row>
    <row r="449" spans="1:11">
      <c r="A449" s="7">
        <v>23</v>
      </c>
      <c r="B449" s="10">
        <v>8</v>
      </c>
      <c r="C449" s="10">
        <v>448</v>
      </c>
      <c r="D449" s="4" t="s">
        <v>246</v>
      </c>
      <c r="E449" s="4" t="s">
        <v>438</v>
      </c>
      <c r="F449" s="4" t="s">
        <v>71</v>
      </c>
      <c r="G449" s="4" t="s">
        <v>558</v>
      </c>
      <c r="H449" s="18">
        <v>30909</v>
      </c>
      <c r="I449" s="32">
        <v>35.660273972602738</v>
      </c>
      <c r="J449" s="5">
        <v>8</v>
      </c>
      <c r="K449" s="5" t="s">
        <v>46</v>
      </c>
    </row>
    <row r="450" spans="1:11">
      <c r="A450" s="7">
        <v>23</v>
      </c>
      <c r="B450" s="10">
        <v>9</v>
      </c>
      <c r="C450" s="10">
        <v>449</v>
      </c>
      <c r="D450" s="4" t="s">
        <v>15</v>
      </c>
      <c r="E450" s="4" t="s">
        <v>480</v>
      </c>
      <c r="F450" s="4" t="s">
        <v>615</v>
      </c>
      <c r="G450" s="4" t="s">
        <v>1089</v>
      </c>
      <c r="H450" s="18">
        <v>33784</v>
      </c>
      <c r="I450" s="32">
        <v>27.783561643835615</v>
      </c>
      <c r="J450" s="5">
        <v>4</v>
      </c>
      <c r="K450" s="5" t="s">
        <v>838</v>
      </c>
    </row>
    <row r="451" spans="1:11">
      <c r="A451" s="7">
        <v>23</v>
      </c>
      <c r="B451" s="10">
        <v>10</v>
      </c>
      <c r="C451" s="10">
        <v>450</v>
      </c>
      <c r="D451" s="4" t="s">
        <v>470</v>
      </c>
      <c r="E451" s="4" t="s">
        <v>480</v>
      </c>
      <c r="F451" s="4" t="s">
        <v>664</v>
      </c>
      <c r="G451" s="4" t="s">
        <v>571</v>
      </c>
      <c r="H451" s="18">
        <v>34112</v>
      </c>
      <c r="I451" s="32">
        <v>26.884931506849316</v>
      </c>
      <c r="J451" s="5">
        <v>1</v>
      </c>
      <c r="K451" s="5" t="s">
        <v>837</v>
      </c>
    </row>
    <row r="452" spans="1:11">
      <c r="A452" s="7">
        <v>23</v>
      </c>
      <c r="B452" s="10">
        <v>11</v>
      </c>
      <c r="C452" s="10">
        <v>451</v>
      </c>
      <c r="D452" s="4" t="s">
        <v>555</v>
      </c>
      <c r="E452" s="4" t="s">
        <v>609</v>
      </c>
      <c r="F452" s="4" t="s">
        <v>702</v>
      </c>
      <c r="G452" s="4" t="s">
        <v>595</v>
      </c>
      <c r="H452" s="18">
        <v>33774</v>
      </c>
      <c r="I452" s="32">
        <v>27.81095890410959</v>
      </c>
      <c r="J452" s="5">
        <v>1</v>
      </c>
      <c r="K452" s="5" t="s">
        <v>837</v>
      </c>
    </row>
    <row r="453" spans="1:11">
      <c r="A453" s="7">
        <v>23</v>
      </c>
      <c r="B453" s="10">
        <v>12</v>
      </c>
      <c r="C453" s="10">
        <v>452</v>
      </c>
      <c r="D453" s="4" t="s">
        <v>13</v>
      </c>
      <c r="E453" s="4" t="s">
        <v>480</v>
      </c>
      <c r="F453" s="4" t="s">
        <v>117</v>
      </c>
      <c r="G453" s="4" t="s">
        <v>1192</v>
      </c>
      <c r="H453" s="18">
        <v>34636</v>
      </c>
      <c r="I453" s="32">
        <v>25.449315068493149</v>
      </c>
      <c r="J453" s="5">
        <v>1</v>
      </c>
      <c r="K453" s="5" t="s">
        <v>837</v>
      </c>
    </row>
    <row r="454" spans="1:11">
      <c r="A454" s="7">
        <v>23</v>
      </c>
      <c r="B454" s="10">
        <v>13</v>
      </c>
      <c r="C454" s="10">
        <v>453</v>
      </c>
      <c r="D454" s="4" t="s">
        <v>300</v>
      </c>
      <c r="E454" s="4" t="s">
        <v>239</v>
      </c>
      <c r="F454" s="4" t="s">
        <v>862</v>
      </c>
      <c r="G454" s="4" t="s">
        <v>437</v>
      </c>
      <c r="H454" s="18">
        <v>33289</v>
      </c>
      <c r="I454" s="32">
        <v>29.139726027397259</v>
      </c>
      <c r="J454" s="5">
        <v>1</v>
      </c>
      <c r="K454" s="5" t="s">
        <v>837</v>
      </c>
    </row>
    <row r="455" spans="1:11">
      <c r="A455" s="7">
        <v>23</v>
      </c>
      <c r="B455" s="10">
        <v>14</v>
      </c>
      <c r="C455" s="10">
        <v>454</v>
      </c>
      <c r="D455" s="4" t="s">
        <v>129</v>
      </c>
      <c r="E455" s="4" t="s">
        <v>213</v>
      </c>
      <c r="F455" s="4" t="s">
        <v>1301</v>
      </c>
      <c r="G455" s="4" t="s">
        <v>1200</v>
      </c>
      <c r="H455" s="18">
        <v>35872</v>
      </c>
      <c r="I455" s="32">
        <v>22.063013698630137</v>
      </c>
      <c r="J455" s="5">
        <v>1</v>
      </c>
      <c r="K455" s="5" t="s">
        <v>837</v>
      </c>
    </row>
    <row r="456" spans="1:11">
      <c r="A456" s="7">
        <v>23</v>
      </c>
      <c r="B456" s="10">
        <v>15</v>
      </c>
      <c r="C456" s="10">
        <v>455</v>
      </c>
      <c r="D456" s="4" t="s">
        <v>239</v>
      </c>
      <c r="E456" s="4" t="s">
        <v>609</v>
      </c>
      <c r="F456" s="4" t="s">
        <v>759</v>
      </c>
      <c r="G456" s="4" t="s">
        <v>565</v>
      </c>
      <c r="H456" s="18">
        <v>34454</v>
      </c>
      <c r="I456" s="32">
        <v>25.947945205479453</v>
      </c>
      <c r="J456" s="5">
        <v>4</v>
      </c>
      <c r="K456" s="5" t="s">
        <v>837</v>
      </c>
    </row>
    <row r="457" spans="1:11">
      <c r="A457" s="7">
        <v>23</v>
      </c>
      <c r="B457" s="10">
        <v>16</v>
      </c>
      <c r="C457" s="10">
        <v>456</v>
      </c>
      <c r="D457" s="4" t="s">
        <v>29</v>
      </c>
      <c r="E457" s="4" t="s">
        <v>480</v>
      </c>
      <c r="F457" s="4" t="s">
        <v>462</v>
      </c>
      <c r="G457" s="4" t="s">
        <v>264</v>
      </c>
      <c r="H457" s="18">
        <v>30565</v>
      </c>
      <c r="I457" s="32">
        <v>36.602739726027394</v>
      </c>
      <c r="J457" s="5">
        <v>1</v>
      </c>
      <c r="K457" s="5" t="s">
        <v>46</v>
      </c>
    </row>
    <row r="458" spans="1:11">
      <c r="A458" s="7">
        <v>23</v>
      </c>
      <c r="B458" s="10">
        <v>17</v>
      </c>
      <c r="C458" s="10">
        <v>457</v>
      </c>
      <c r="D458" s="4" t="s">
        <v>1121</v>
      </c>
      <c r="E458" s="4" t="s">
        <v>16</v>
      </c>
      <c r="F458" s="4" t="s">
        <v>818</v>
      </c>
      <c r="G458" s="4" t="s">
        <v>589</v>
      </c>
      <c r="H458" s="18">
        <v>34385</v>
      </c>
      <c r="I458" s="32">
        <v>26.136986301369863</v>
      </c>
      <c r="J458" s="5">
        <v>1</v>
      </c>
      <c r="K458" s="5" t="s">
        <v>837</v>
      </c>
    </row>
    <row r="459" spans="1:11">
      <c r="A459" s="7">
        <v>23</v>
      </c>
      <c r="B459" s="10">
        <v>18</v>
      </c>
      <c r="C459" s="10">
        <v>458</v>
      </c>
      <c r="D459" s="4" t="s">
        <v>609</v>
      </c>
      <c r="E459" s="4" t="s">
        <v>15</v>
      </c>
      <c r="F459" s="4" t="s">
        <v>275</v>
      </c>
      <c r="G459" s="4" t="s">
        <v>536</v>
      </c>
      <c r="H459" s="18">
        <v>32303</v>
      </c>
      <c r="I459" s="32">
        <v>31.841095890410958</v>
      </c>
      <c r="J459" s="5">
        <v>1</v>
      </c>
      <c r="K459" s="5" t="s">
        <v>837</v>
      </c>
    </row>
    <row r="460" spans="1:11">
      <c r="A460" s="7">
        <v>23</v>
      </c>
      <c r="B460" s="10">
        <v>19</v>
      </c>
      <c r="C460" s="10">
        <v>459</v>
      </c>
      <c r="D460" s="4" t="s">
        <v>563</v>
      </c>
      <c r="E460" s="4" t="s">
        <v>567</v>
      </c>
      <c r="F460" s="4" t="s">
        <v>566</v>
      </c>
      <c r="G460" s="4" t="s">
        <v>211</v>
      </c>
      <c r="H460" s="18">
        <v>29403</v>
      </c>
      <c r="I460" s="32">
        <v>39.786301369863011</v>
      </c>
      <c r="J460" s="5">
        <v>9</v>
      </c>
      <c r="K460" s="5" t="s">
        <v>837</v>
      </c>
    </row>
    <row r="461" spans="1:11">
      <c r="A461" s="11">
        <v>23</v>
      </c>
      <c r="B461" s="12">
        <v>20</v>
      </c>
      <c r="C461" s="12">
        <v>460</v>
      </c>
      <c r="D461" s="13" t="s">
        <v>567</v>
      </c>
      <c r="E461" s="13" t="s">
        <v>438</v>
      </c>
      <c r="F461" s="13" t="s">
        <v>871</v>
      </c>
      <c r="G461" s="13" t="s">
        <v>872</v>
      </c>
      <c r="H461" s="19">
        <v>34075</v>
      </c>
      <c r="I461" s="33">
        <v>26.986301369863014</v>
      </c>
      <c r="J461" s="14">
        <v>1</v>
      </c>
      <c r="K461" s="14" t="s">
        <v>837</v>
      </c>
    </row>
    <row r="462" spans="1:11">
      <c r="A462" s="7">
        <v>24</v>
      </c>
      <c r="B462" s="10">
        <v>1</v>
      </c>
      <c r="C462" s="10">
        <v>461</v>
      </c>
      <c r="D462" s="4" t="s">
        <v>567</v>
      </c>
      <c r="E462" s="4" t="s">
        <v>129</v>
      </c>
      <c r="F462" s="4" t="s">
        <v>1062</v>
      </c>
      <c r="G462" s="4" t="s">
        <v>1063</v>
      </c>
      <c r="H462" s="18">
        <v>33917</v>
      </c>
      <c r="I462" s="32">
        <v>27.419178082191781</v>
      </c>
      <c r="J462" s="5">
        <v>1</v>
      </c>
      <c r="K462" s="5" t="s">
        <v>837</v>
      </c>
    </row>
    <row r="463" spans="1:11">
      <c r="A463" s="7">
        <v>24</v>
      </c>
      <c r="B463" s="10">
        <v>2</v>
      </c>
      <c r="C463" s="10">
        <v>462</v>
      </c>
      <c r="D463" s="4" t="s">
        <v>563</v>
      </c>
      <c r="E463" s="4" t="s">
        <v>18</v>
      </c>
      <c r="F463" s="4" t="s">
        <v>1252</v>
      </c>
      <c r="G463" s="4" t="s">
        <v>589</v>
      </c>
      <c r="H463" s="18">
        <v>35487</v>
      </c>
      <c r="I463" s="32">
        <v>23.117808219178084</v>
      </c>
      <c r="J463" s="5">
        <v>4</v>
      </c>
      <c r="K463" s="5" t="s">
        <v>838</v>
      </c>
    </row>
    <row r="464" spans="1:11">
      <c r="A464" s="7">
        <v>24</v>
      </c>
      <c r="B464" s="10">
        <v>3</v>
      </c>
      <c r="C464" s="10">
        <v>463</v>
      </c>
      <c r="D464" s="4" t="s">
        <v>609</v>
      </c>
      <c r="E464" s="4" t="s">
        <v>481</v>
      </c>
      <c r="F464" s="4" t="s">
        <v>436</v>
      </c>
      <c r="G464" s="4" t="s">
        <v>1169</v>
      </c>
      <c r="H464" s="18">
        <v>35085</v>
      </c>
      <c r="I464" s="32">
        <v>24.219178082191782</v>
      </c>
      <c r="J464" s="5">
        <v>1</v>
      </c>
      <c r="K464" s="5" t="s">
        <v>837</v>
      </c>
    </row>
    <row r="465" spans="1:11">
      <c r="A465" s="7">
        <v>24</v>
      </c>
      <c r="B465" s="10">
        <v>4</v>
      </c>
      <c r="C465" s="10">
        <v>464</v>
      </c>
      <c r="D465" s="4" t="s">
        <v>1121</v>
      </c>
      <c r="E465" s="4" t="s">
        <v>598</v>
      </c>
      <c r="F465" s="4" t="s">
        <v>392</v>
      </c>
      <c r="G465" s="4" t="s">
        <v>531</v>
      </c>
      <c r="H465" s="18">
        <v>32822</v>
      </c>
      <c r="I465" s="32">
        <v>30.419178082191781</v>
      </c>
      <c r="J465" s="5">
        <v>1</v>
      </c>
      <c r="K465" s="5" t="s">
        <v>837</v>
      </c>
    </row>
    <row r="466" spans="1:11">
      <c r="A466" s="7">
        <v>24</v>
      </c>
      <c r="B466" s="10">
        <v>5</v>
      </c>
      <c r="C466" s="10">
        <v>465</v>
      </c>
      <c r="D466" s="4" t="s">
        <v>29</v>
      </c>
      <c r="E466" s="4" t="s">
        <v>354</v>
      </c>
      <c r="F466" s="4" t="s">
        <v>800</v>
      </c>
      <c r="G466" s="4" t="s">
        <v>559</v>
      </c>
      <c r="H466" s="18">
        <v>33692</v>
      </c>
      <c r="I466" s="32">
        <v>28.035616438356165</v>
      </c>
      <c r="J466" s="5">
        <v>7</v>
      </c>
      <c r="K466" s="5" t="s">
        <v>837</v>
      </c>
    </row>
    <row r="467" spans="1:11">
      <c r="A467" s="7">
        <v>24</v>
      </c>
      <c r="B467" s="10">
        <v>6</v>
      </c>
      <c r="C467" s="10">
        <v>466</v>
      </c>
      <c r="D467" s="4" t="s">
        <v>239</v>
      </c>
      <c r="E467" s="4" t="s">
        <v>555</v>
      </c>
      <c r="F467" s="4" t="s">
        <v>454</v>
      </c>
      <c r="G467" s="4" t="s">
        <v>576</v>
      </c>
      <c r="H467" s="18">
        <v>34196</v>
      </c>
      <c r="I467" s="32">
        <v>26.654794520547945</v>
      </c>
      <c r="J467" s="5">
        <v>1</v>
      </c>
      <c r="K467" s="5" t="s">
        <v>837</v>
      </c>
    </row>
    <row r="468" spans="1:11">
      <c r="A468" s="7">
        <v>24</v>
      </c>
      <c r="B468" s="10">
        <v>7</v>
      </c>
      <c r="C468" s="10">
        <v>467</v>
      </c>
      <c r="D468" s="4" t="s">
        <v>129</v>
      </c>
      <c r="E468" s="4" t="s">
        <v>598</v>
      </c>
      <c r="F468" s="4" t="s">
        <v>901</v>
      </c>
      <c r="G468" s="4" t="s">
        <v>902</v>
      </c>
      <c r="H468" s="18">
        <v>35198</v>
      </c>
      <c r="I468" s="32">
        <v>23.909589041095892</v>
      </c>
      <c r="J468" s="5">
        <v>1</v>
      </c>
      <c r="K468" s="5" t="s">
        <v>46</v>
      </c>
    </row>
    <row r="469" spans="1:11">
      <c r="A469" s="7">
        <v>24</v>
      </c>
      <c r="B469" s="10">
        <v>8</v>
      </c>
      <c r="C469" s="10">
        <v>468</v>
      </c>
      <c r="D469" s="4" t="s">
        <v>300</v>
      </c>
      <c r="E469" s="4" t="s">
        <v>598</v>
      </c>
      <c r="F469" s="4" t="s">
        <v>1259</v>
      </c>
      <c r="G469" s="4" t="s">
        <v>1260</v>
      </c>
      <c r="H469" s="18">
        <v>33406</v>
      </c>
      <c r="I469" s="32">
        <v>28.81917808219178</v>
      </c>
      <c r="J469" s="5">
        <v>1</v>
      </c>
      <c r="K469" s="5" t="s">
        <v>46</v>
      </c>
    </row>
    <row r="470" spans="1:11">
      <c r="A470" s="7">
        <v>24</v>
      </c>
      <c r="B470" s="10">
        <v>9</v>
      </c>
      <c r="C470" s="10">
        <v>469</v>
      </c>
      <c r="D470" s="4" t="s">
        <v>13</v>
      </c>
      <c r="E470" s="4" t="s">
        <v>345</v>
      </c>
      <c r="F470" s="4" t="s">
        <v>407</v>
      </c>
      <c r="G470" s="4" t="s">
        <v>247</v>
      </c>
      <c r="H470" s="18">
        <v>33327</v>
      </c>
      <c r="I470" s="32">
        <v>29.035616438356165</v>
      </c>
      <c r="J470" s="5">
        <v>8</v>
      </c>
      <c r="K470" s="5" t="s">
        <v>837</v>
      </c>
    </row>
    <row r="471" spans="1:11">
      <c r="A471" s="7">
        <v>24</v>
      </c>
      <c r="B471" s="10">
        <v>10</v>
      </c>
      <c r="C471" s="10">
        <v>470</v>
      </c>
      <c r="D471" s="4" t="s">
        <v>555</v>
      </c>
      <c r="E471" s="4" t="s">
        <v>17</v>
      </c>
      <c r="F471" s="4" t="s">
        <v>367</v>
      </c>
      <c r="G471" s="4" t="s">
        <v>368</v>
      </c>
      <c r="H471" s="18">
        <v>32498</v>
      </c>
      <c r="I471" s="32">
        <v>31.306849315068494</v>
      </c>
      <c r="J471" s="5">
        <v>1</v>
      </c>
      <c r="K471" s="5" t="s">
        <v>837</v>
      </c>
    </row>
    <row r="472" spans="1:11">
      <c r="A472" s="7">
        <v>24</v>
      </c>
      <c r="B472" s="10">
        <v>11</v>
      </c>
      <c r="C472" s="10">
        <v>471</v>
      </c>
      <c r="D472" s="4" t="s">
        <v>470</v>
      </c>
      <c r="E472" s="4" t="s">
        <v>686</v>
      </c>
      <c r="F472" s="4" t="s">
        <v>259</v>
      </c>
      <c r="G472" s="4" t="s">
        <v>1006</v>
      </c>
      <c r="H472" s="18">
        <v>35212</v>
      </c>
      <c r="I472" s="32">
        <v>23.87123287671233</v>
      </c>
      <c r="J472" s="5">
        <v>4</v>
      </c>
      <c r="K472" s="5" t="s">
        <v>46</v>
      </c>
    </row>
    <row r="473" spans="1:11">
      <c r="A473" s="7">
        <v>24</v>
      </c>
      <c r="B473" s="10">
        <v>12</v>
      </c>
      <c r="C473" s="10">
        <v>472</v>
      </c>
      <c r="D473" s="4" t="s">
        <v>15</v>
      </c>
      <c r="E473" s="4" t="s">
        <v>246</v>
      </c>
      <c r="F473" s="4" t="s">
        <v>259</v>
      </c>
      <c r="G473" s="4" t="s">
        <v>846</v>
      </c>
      <c r="H473" s="18">
        <v>33194</v>
      </c>
      <c r="I473" s="32">
        <v>29.4</v>
      </c>
      <c r="J473" s="5">
        <v>2</v>
      </c>
      <c r="K473" s="5" t="s">
        <v>837</v>
      </c>
    </row>
    <row r="474" spans="1:11">
      <c r="A474" s="7">
        <v>24</v>
      </c>
      <c r="B474" s="10">
        <v>13</v>
      </c>
      <c r="C474" s="10">
        <v>473</v>
      </c>
      <c r="D474" s="4" t="s">
        <v>246</v>
      </c>
      <c r="E474" s="4" t="s">
        <v>300</v>
      </c>
      <c r="F474" s="4" t="s">
        <v>932</v>
      </c>
      <c r="G474" s="4" t="s">
        <v>554</v>
      </c>
      <c r="H474" s="18">
        <v>32989</v>
      </c>
      <c r="I474" s="32">
        <v>29.961643835616439</v>
      </c>
      <c r="J474" s="5">
        <v>4</v>
      </c>
      <c r="K474" s="5" t="s">
        <v>46</v>
      </c>
    </row>
    <row r="475" spans="1:11">
      <c r="A475" s="7">
        <v>24</v>
      </c>
      <c r="B475" s="10">
        <v>14</v>
      </c>
      <c r="C475" s="10">
        <v>474</v>
      </c>
      <c r="D475" s="4" t="s">
        <v>276</v>
      </c>
      <c r="E475" s="4" t="s">
        <v>598</v>
      </c>
      <c r="F475" s="4" t="s">
        <v>752</v>
      </c>
      <c r="G475" s="4" t="s">
        <v>144</v>
      </c>
      <c r="H475" s="18">
        <v>33230</v>
      </c>
      <c r="I475" s="32">
        <v>29.301369863013697</v>
      </c>
      <c r="J475" s="5">
        <v>9</v>
      </c>
      <c r="K475" s="5" t="s">
        <v>837</v>
      </c>
    </row>
    <row r="476" spans="1:11">
      <c r="A476" s="7">
        <v>24</v>
      </c>
      <c r="B476" s="10">
        <v>15</v>
      </c>
      <c r="C476" s="10">
        <v>475</v>
      </c>
      <c r="D476" s="4" t="s">
        <v>14</v>
      </c>
      <c r="E476" s="4" t="s">
        <v>481</v>
      </c>
      <c r="F476" s="4" t="s">
        <v>361</v>
      </c>
      <c r="G476" s="4" t="s">
        <v>260</v>
      </c>
      <c r="H476" s="18">
        <v>32469</v>
      </c>
      <c r="I476" s="32">
        <v>31.386301369863013</v>
      </c>
      <c r="J476" s="5">
        <v>1</v>
      </c>
      <c r="K476" s="5" t="s">
        <v>46</v>
      </c>
    </row>
    <row r="477" spans="1:11">
      <c r="A477" s="7">
        <v>24</v>
      </c>
      <c r="B477" s="10">
        <v>16</v>
      </c>
      <c r="C477" s="10">
        <v>476</v>
      </c>
      <c r="D477" s="4" t="s">
        <v>18</v>
      </c>
      <c r="E477" s="4" t="s">
        <v>16</v>
      </c>
      <c r="F477" s="4" t="s">
        <v>1265</v>
      </c>
      <c r="G477" s="4" t="s">
        <v>546</v>
      </c>
      <c r="H477" s="18">
        <v>33789</v>
      </c>
      <c r="I477" s="32">
        <v>27.769863013698629</v>
      </c>
      <c r="J477" s="5">
        <v>3</v>
      </c>
      <c r="K477" s="5" t="s">
        <v>46</v>
      </c>
    </row>
    <row r="478" spans="1:11">
      <c r="A478" s="7">
        <v>24</v>
      </c>
      <c r="B478" s="10">
        <v>17</v>
      </c>
      <c r="C478" s="10">
        <v>477</v>
      </c>
      <c r="D478" s="4" t="s">
        <v>16</v>
      </c>
      <c r="E478" s="4" t="s">
        <v>246</v>
      </c>
      <c r="F478" s="4" t="s">
        <v>984</v>
      </c>
      <c r="G478" s="4" t="s">
        <v>597</v>
      </c>
      <c r="H478" s="18">
        <v>33966</v>
      </c>
      <c r="I478" s="32">
        <v>27.284931506849315</v>
      </c>
      <c r="J478" s="5">
        <v>1</v>
      </c>
      <c r="K478" s="5" t="s">
        <v>837</v>
      </c>
    </row>
    <row r="479" spans="1:11">
      <c r="A479" s="7">
        <v>24</v>
      </c>
      <c r="B479" s="10">
        <v>18</v>
      </c>
      <c r="C479" s="10">
        <v>478</v>
      </c>
      <c r="D479" s="4" t="s">
        <v>614</v>
      </c>
      <c r="E479" s="4" t="s">
        <v>598</v>
      </c>
      <c r="F479" s="4" t="s">
        <v>181</v>
      </c>
      <c r="G479" s="4" t="s">
        <v>595</v>
      </c>
      <c r="H479" s="18">
        <v>33363</v>
      </c>
      <c r="I479" s="32">
        <v>28.936986301369863</v>
      </c>
      <c r="J479" s="5">
        <v>1</v>
      </c>
      <c r="K479" s="5" t="s">
        <v>837</v>
      </c>
    </row>
    <row r="480" spans="1:11">
      <c r="A480" s="7">
        <v>24</v>
      </c>
      <c r="B480" s="10">
        <v>19</v>
      </c>
      <c r="C480" s="10">
        <v>479</v>
      </c>
      <c r="D480" s="4" t="s">
        <v>345</v>
      </c>
      <c r="E480" s="4" t="s">
        <v>492</v>
      </c>
      <c r="F480" s="4" t="s">
        <v>319</v>
      </c>
      <c r="G480" s="4" t="s">
        <v>607</v>
      </c>
      <c r="H480" s="18">
        <v>29732</v>
      </c>
      <c r="I480" s="32">
        <v>38.884931506849313</v>
      </c>
      <c r="J480" s="5">
        <v>4</v>
      </c>
      <c r="K480" s="5" t="s">
        <v>838</v>
      </c>
    </row>
    <row r="481" spans="1:11">
      <c r="A481" s="11">
        <v>24</v>
      </c>
      <c r="B481" s="12">
        <v>20</v>
      </c>
      <c r="C481" s="12">
        <v>480</v>
      </c>
      <c r="D481" s="13" t="s">
        <v>354</v>
      </c>
      <c r="E481" s="13" t="s">
        <v>246</v>
      </c>
      <c r="F481" s="13" t="s">
        <v>126</v>
      </c>
      <c r="G481" s="13" t="s">
        <v>557</v>
      </c>
      <c r="H481" s="19">
        <v>31310</v>
      </c>
      <c r="I481" s="33">
        <v>34.561643835616437</v>
      </c>
      <c r="J481" s="14">
        <v>8</v>
      </c>
      <c r="K481" s="14" t="s">
        <v>837</v>
      </c>
    </row>
    <row r="482" spans="1:11">
      <c r="A482" s="7">
        <v>25</v>
      </c>
      <c r="B482" s="10">
        <v>1</v>
      </c>
      <c r="C482" s="10">
        <v>481</v>
      </c>
      <c r="D482" s="4" t="s">
        <v>354</v>
      </c>
      <c r="E482" s="4" t="s">
        <v>686</v>
      </c>
      <c r="F482" s="4" t="s">
        <v>584</v>
      </c>
      <c r="G482" s="4" t="s">
        <v>1182</v>
      </c>
      <c r="H482" s="18">
        <v>34822</v>
      </c>
      <c r="I482" s="32">
        <v>24.93972602739726</v>
      </c>
      <c r="J482" s="5">
        <v>1</v>
      </c>
      <c r="K482" s="5" t="s">
        <v>837</v>
      </c>
    </row>
    <row r="483" spans="1:11">
      <c r="A483" s="7">
        <v>25</v>
      </c>
      <c r="B483" s="10">
        <v>2</v>
      </c>
      <c r="C483" s="10">
        <v>482</v>
      </c>
      <c r="D483" s="4" t="s">
        <v>345</v>
      </c>
      <c r="E483" s="4" t="s">
        <v>345</v>
      </c>
      <c r="F483" s="4" t="s">
        <v>143</v>
      </c>
      <c r="G483" s="4" t="s">
        <v>564</v>
      </c>
      <c r="H483" s="18">
        <v>32007</v>
      </c>
      <c r="I483" s="32">
        <v>32.652054794520545</v>
      </c>
      <c r="J483" s="5">
        <v>1</v>
      </c>
      <c r="K483" s="5" t="s">
        <v>46</v>
      </c>
    </row>
    <row r="484" spans="1:11">
      <c r="A484" s="7">
        <v>25</v>
      </c>
      <c r="B484" s="10">
        <v>3</v>
      </c>
      <c r="C484" s="10">
        <v>483</v>
      </c>
      <c r="D484" s="4" t="s">
        <v>614</v>
      </c>
      <c r="E484" s="4" t="s">
        <v>13</v>
      </c>
      <c r="F484" s="4" t="s">
        <v>484</v>
      </c>
      <c r="G484" s="4" t="s">
        <v>565</v>
      </c>
      <c r="H484" s="18">
        <v>32634</v>
      </c>
      <c r="I484" s="32">
        <v>30.934246575342467</v>
      </c>
      <c r="J484" s="5">
        <v>1</v>
      </c>
      <c r="K484" s="5" t="s">
        <v>46</v>
      </c>
    </row>
    <row r="485" spans="1:11">
      <c r="A485" s="7">
        <v>25</v>
      </c>
      <c r="B485" s="10">
        <v>4</v>
      </c>
      <c r="C485" s="10">
        <v>484</v>
      </c>
      <c r="D485" s="4" t="s">
        <v>16</v>
      </c>
      <c r="E485" s="4" t="s">
        <v>563</v>
      </c>
      <c r="F485" s="4" t="s">
        <v>423</v>
      </c>
      <c r="G485" s="4" t="s">
        <v>183</v>
      </c>
      <c r="H485" s="18">
        <v>34550</v>
      </c>
      <c r="I485" s="32">
        <v>25.684931506849313</v>
      </c>
      <c r="J485" s="5">
        <v>6</v>
      </c>
      <c r="K485" s="5" t="s">
        <v>837</v>
      </c>
    </row>
    <row r="486" spans="1:11">
      <c r="A486" s="7">
        <v>25</v>
      </c>
      <c r="B486" s="10">
        <v>5</v>
      </c>
      <c r="C486" s="10">
        <v>485</v>
      </c>
      <c r="D486" s="4" t="s">
        <v>18</v>
      </c>
      <c r="E486" s="4" t="s">
        <v>16</v>
      </c>
      <c r="F486" s="4" t="s">
        <v>465</v>
      </c>
      <c r="G486" s="4" t="s">
        <v>618</v>
      </c>
      <c r="H486" s="18">
        <v>34583</v>
      </c>
      <c r="I486" s="32">
        <v>25.594520547945205</v>
      </c>
      <c r="J486" s="5">
        <v>9</v>
      </c>
      <c r="K486" s="5" t="s">
        <v>837</v>
      </c>
    </row>
    <row r="487" spans="1:11">
      <c r="A487" s="7">
        <v>25</v>
      </c>
      <c r="B487" s="10">
        <v>6</v>
      </c>
      <c r="C487" s="10">
        <v>486</v>
      </c>
      <c r="D487" s="4" t="s">
        <v>14</v>
      </c>
      <c r="E487" s="4" t="s">
        <v>16</v>
      </c>
      <c r="F487" s="4" t="s">
        <v>1154</v>
      </c>
      <c r="G487" s="4" t="s">
        <v>616</v>
      </c>
      <c r="H487" s="18">
        <v>34640</v>
      </c>
      <c r="I487" s="32">
        <v>25.438356164383563</v>
      </c>
      <c r="J487" s="5">
        <v>1</v>
      </c>
      <c r="K487" s="5" t="s">
        <v>837</v>
      </c>
    </row>
    <row r="488" spans="1:11">
      <c r="A488" s="7">
        <v>25</v>
      </c>
      <c r="B488" s="10">
        <v>7</v>
      </c>
      <c r="C488" s="10">
        <v>487</v>
      </c>
      <c r="D488" s="4" t="s">
        <v>276</v>
      </c>
      <c r="E488" s="4" t="s">
        <v>188</v>
      </c>
      <c r="F488" s="4" t="s">
        <v>1266</v>
      </c>
      <c r="G488" s="4" t="s">
        <v>533</v>
      </c>
      <c r="H488" s="18">
        <v>34768</v>
      </c>
      <c r="I488" s="32">
        <v>25.087671232876712</v>
      </c>
      <c r="J488" s="5">
        <v>7</v>
      </c>
      <c r="K488" s="5" t="s">
        <v>46</v>
      </c>
    </row>
    <row r="489" spans="1:11">
      <c r="A489" s="7">
        <v>25</v>
      </c>
      <c r="B489" s="10">
        <v>8</v>
      </c>
      <c r="C489" s="10">
        <v>488</v>
      </c>
      <c r="D489" s="4" t="s">
        <v>246</v>
      </c>
      <c r="E489" s="4" t="s">
        <v>47</v>
      </c>
      <c r="F489" s="4" t="s">
        <v>121</v>
      </c>
      <c r="G489" s="4" t="s">
        <v>1124</v>
      </c>
      <c r="H489" s="18">
        <v>34771</v>
      </c>
      <c r="I489" s="32">
        <v>25.079452054794519</v>
      </c>
      <c r="J489" s="5">
        <v>4</v>
      </c>
      <c r="K489" s="5" t="s">
        <v>46</v>
      </c>
    </row>
    <row r="490" spans="1:11">
      <c r="A490" s="7">
        <v>25</v>
      </c>
      <c r="B490" s="10">
        <v>9</v>
      </c>
      <c r="C490" s="10">
        <v>489</v>
      </c>
      <c r="D490" s="4" t="s">
        <v>15</v>
      </c>
      <c r="E490" s="4" t="s">
        <v>481</v>
      </c>
      <c r="F490" s="4" t="s">
        <v>528</v>
      </c>
      <c r="G490" s="4" t="s">
        <v>592</v>
      </c>
      <c r="H490" s="18">
        <v>32728</v>
      </c>
      <c r="I490" s="32">
        <v>30.676712328767124</v>
      </c>
      <c r="J490" s="5">
        <v>4</v>
      </c>
      <c r="K490" s="5" t="s">
        <v>46</v>
      </c>
    </row>
    <row r="491" spans="1:11">
      <c r="A491" s="7">
        <v>25</v>
      </c>
      <c r="B491" s="10">
        <v>10</v>
      </c>
      <c r="C491" s="10">
        <v>490</v>
      </c>
      <c r="D491" s="4" t="s">
        <v>470</v>
      </c>
      <c r="E491" s="4" t="s">
        <v>239</v>
      </c>
      <c r="F491" s="4" t="s">
        <v>346</v>
      </c>
      <c r="G491" s="4" t="s">
        <v>536</v>
      </c>
      <c r="H491" s="18">
        <v>34716</v>
      </c>
      <c r="I491" s="32">
        <v>25.230136986301371</v>
      </c>
      <c r="J491" s="5">
        <v>1</v>
      </c>
      <c r="K491" s="5" t="s">
        <v>837</v>
      </c>
    </row>
    <row r="492" spans="1:11">
      <c r="A492" s="7">
        <v>25</v>
      </c>
      <c r="B492" s="10">
        <v>11</v>
      </c>
      <c r="C492" s="10">
        <v>491</v>
      </c>
      <c r="D492" s="4" t="s">
        <v>555</v>
      </c>
      <c r="E492" s="4" t="s">
        <v>567</v>
      </c>
      <c r="F492" s="4" t="s">
        <v>843</v>
      </c>
      <c r="G492" s="4" t="s">
        <v>247</v>
      </c>
      <c r="H492" s="18">
        <v>33945</v>
      </c>
      <c r="I492" s="32">
        <v>27.342465753424658</v>
      </c>
      <c r="J492" s="5">
        <v>9</v>
      </c>
      <c r="K492" s="5" t="s">
        <v>46</v>
      </c>
    </row>
    <row r="493" spans="1:11">
      <c r="A493" s="7">
        <v>25</v>
      </c>
      <c r="B493" s="10">
        <v>12</v>
      </c>
      <c r="C493" s="10">
        <v>492</v>
      </c>
      <c r="D493" s="4" t="s">
        <v>13</v>
      </c>
      <c r="E493" s="4" t="s">
        <v>598</v>
      </c>
      <c r="F493" s="4" t="s">
        <v>1184</v>
      </c>
      <c r="G493" s="4" t="s">
        <v>1185</v>
      </c>
      <c r="H493" s="18">
        <v>30749</v>
      </c>
      <c r="I493" s="32">
        <v>36.098630136986301</v>
      </c>
      <c r="J493" s="5">
        <v>1</v>
      </c>
      <c r="K493" s="5" t="s">
        <v>837</v>
      </c>
    </row>
    <row r="494" spans="1:11">
      <c r="A494" s="7">
        <v>25</v>
      </c>
      <c r="B494" s="10">
        <v>13</v>
      </c>
      <c r="C494" s="10">
        <v>493</v>
      </c>
      <c r="D494" s="4" t="s">
        <v>300</v>
      </c>
      <c r="E494" s="4" t="s">
        <v>47</v>
      </c>
      <c r="F494" s="4" t="s">
        <v>1057</v>
      </c>
      <c r="G494" s="4" t="s">
        <v>247</v>
      </c>
      <c r="H494" s="18">
        <v>33863</v>
      </c>
      <c r="I494" s="32">
        <v>27.567123287671233</v>
      </c>
      <c r="J494" s="5">
        <v>1</v>
      </c>
      <c r="K494" s="5" t="s">
        <v>837</v>
      </c>
    </row>
    <row r="495" spans="1:11">
      <c r="A495" s="7">
        <v>25</v>
      </c>
      <c r="B495" s="10">
        <v>14</v>
      </c>
      <c r="C495" s="10">
        <v>494</v>
      </c>
      <c r="D495" s="4" t="s">
        <v>129</v>
      </c>
      <c r="E495" s="4" t="s">
        <v>563</v>
      </c>
      <c r="F495" s="4" t="s">
        <v>981</v>
      </c>
      <c r="G495" s="4" t="s">
        <v>607</v>
      </c>
      <c r="H495" s="18">
        <v>33741</v>
      </c>
      <c r="I495" s="32">
        <v>27.901369863013699</v>
      </c>
      <c r="J495" s="5">
        <v>7</v>
      </c>
      <c r="K495" s="5" t="s">
        <v>46</v>
      </c>
    </row>
    <row r="496" spans="1:11">
      <c r="A496" s="7">
        <v>25</v>
      </c>
      <c r="B496" s="10">
        <v>15</v>
      </c>
      <c r="C496" s="10">
        <v>495</v>
      </c>
      <c r="D496" s="4" t="s">
        <v>239</v>
      </c>
      <c r="E496" s="4" t="s">
        <v>13</v>
      </c>
      <c r="F496" s="4" t="s">
        <v>349</v>
      </c>
      <c r="G496" s="4" t="s">
        <v>247</v>
      </c>
      <c r="H496" s="18">
        <v>31477</v>
      </c>
      <c r="I496" s="32">
        <v>34.104109589041094</v>
      </c>
      <c r="J496" s="5">
        <v>1</v>
      </c>
      <c r="K496" s="5" t="s">
        <v>837</v>
      </c>
    </row>
    <row r="497" spans="1:11">
      <c r="A497" s="7">
        <v>25</v>
      </c>
      <c r="B497" s="10">
        <v>16</v>
      </c>
      <c r="C497" s="10">
        <v>496</v>
      </c>
      <c r="D497" s="4" t="s">
        <v>29</v>
      </c>
      <c r="E497" s="4" t="s">
        <v>480</v>
      </c>
      <c r="F497" s="4" t="s">
        <v>240</v>
      </c>
      <c r="G497" s="4" t="s">
        <v>544</v>
      </c>
      <c r="H497" s="18">
        <v>31798</v>
      </c>
      <c r="I497" s="32">
        <v>33.224657534246575</v>
      </c>
      <c r="J497" s="5">
        <v>6</v>
      </c>
      <c r="K497" s="5" t="s">
        <v>46</v>
      </c>
    </row>
    <row r="498" spans="1:11">
      <c r="A498" s="7">
        <v>25</v>
      </c>
      <c r="B498" s="10">
        <v>17</v>
      </c>
      <c r="C498" s="10">
        <v>497</v>
      </c>
      <c r="D498" s="4" t="s">
        <v>1121</v>
      </c>
      <c r="E498" s="4" t="s">
        <v>481</v>
      </c>
      <c r="F498" s="4" t="s">
        <v>928</v>
      </c>
      <c r="G498" s="4" t="s">
        <v>621</v>
      </c>
      <c r="H498" s="18">
        <v>36176</v>
      </c>
      <c r="I498" s="32">
        <v>21.230136986301371</v>
      </c>
      <c r="J498" s="5">
        <v>1</v>
      </c>
      <c r="K498" s="5" t="s">
        <v>837</v>
      </c>
    </row>
    <row r="499" spans="1:11">
      <c r="A499" s="7">
        <v>25</v>
      </c>
      <c r="B499" s="10">
        <v>18</v>
      </c>
      <c r="C499" s="10">
        <v>498</v>
      </c>
      <c r="D499" s="4" t="s">
        <v>609</v>
      </c>
      <c r="E499" s="4" t="s">
        <v>276</v>
      </c>
      <c r="F499" s="4" t="s">
        <v>1004</v>
      </c>
      <c r="G499" s="4" t="s">
        <v>571</v>
      </c>
      <c r="H499" s="18">
        <v>34872</v>
      </c>
      <c r="I499" s="32">
        <v>24.802739726027397</v>
      </c>
      <c r="J499" s="5">
        <v>7</v>
      </c>
      <c r="K499" s="5" t="s">
        <v>837</v>
      </c>
    </row>
    <row r="500" spans="1:11">
      <c r="A500" s="7">
        <v>25</v>
      </c>
      <c r="B500" s="10">
        <v>19</v>
      </c>
      <c r="C500" s="10">
        <v>499</v>
      </c>
      <c r="D500" s="4" t="s">
        <v>563</v>
      </c>
      <c r="E500" s="4" t="s">
        <v>598</v>
      </c>
      <c r="F500" s="4" t="s">
        <v>682</v>
      </c>
      <c r="G500" s="4" t="s">
        <v>562</v>
      </c>
      <c r="H500" s="18">
        <v>33955</v>
      </c>
      <c r="I500" s="32">
        <v>27.315068493150687</v>
      </c>
      <c r="J500" s="5">
        <v>3</v>
      </c>
      <c r="K500" s="5" t="s">
        <v>46</v>
      </c>
    </row>
    <row r="501" spans="1:11">
      <c r="A501" s="11">
        <v>25</v>
      </c>
      <c r="B501" s="12">
        <v>20</v>
      </c>
      <c r="C501" s="12">
        <v>500</v>
      </c>
      <c r="D501" s="13" t="s">
        <v>567</v>
      </c>
      <c r="E501" s="13" t="s">
        <v>555</v>
      </c>
      <c r="F501" s="13" t="s">
        <v>765</v>
      </c>
      <c r="G501" s="13" t="s">
        <v>613</v>
      </c>
      <c r="H501" s="19">
        <v>32390</v>
      </c>
      <c r="I501" s="33">
        <v>31.602739726027398</v>
      </c>
      <c r="J501" s="14">
        <v>7</v>
      </c>
      <c r="K501" s="14" t="s">
        <v>837</v>
      </c>
    </row>
    <row r="502" spans="1:11">
      <c r="A502" s="7">
        <f>A501+1</f>
        <v>26</v>
      </c>
      <c r="B502" s="10">
        <v>1</v>
      </c>
      <c r="C502" s="10">
        <f t="shared" ref="C502:C543" si="0">C501+1</f>
        <v>501</v>
      </c>
      <c r="D502" s="4" t="s">
        <v>567</v>
      </c>
      <c r="E502" s="4" t="s">
        <v>354</v>
      </c>
      <c r="F502" s="4" t="s">
        <v>606</v>
      </c>
      <c r="G502" s="4" t="s">
        <v>602</v>
      </c>
      <c r="H502" s="18">
        <v>33798</v>
      </c>
      <c r="I502" s="32">
        <v>27.745205479452054</v>
      </c>
      <c r="J502" s="5">
        <v>7</v>
      </c>
      <c r="K502" s="5" t="s">
        <v>46</v>
      </c>
    </row>
    <row r="503" spans="1:11">
      <c r="A503" s="7">
        <f t="shared" ref="A503:A540" si="1">A502</f>
        <v>26</v>
      </c>
      <c r="B503" s="10">
        <f t="shared" ref="B503:B541" si="2">B502+1</f>
        <v>2</v>
      </c>
      <c r="C503" s="10">
        <f t="shared" si="0"/>
        <v>502</v>
      </c>
      <c r="D503" s="4" t="s">
        <v>567</v>
      </c>
      <c r="E503" s="4" t="s">
        <v>17</v>
      </c>
      <c r="F503" s="4" t="s">
        <v>9</v>
      </c>
      <c r="G503" s="4" t="s">
        <v>375</v>
      </c>
      <c r="H503" s="18">
        <v>34754</v>
      </c>
      <c r="I503" s="32">
        <v>25.126027397260273</v>
      </c>
      <c r="J503" s="5">
        <v>2</v>
      </c>
      <c r="K503" s="5" t="s">
        <v>46</v>
      </c>
    </row>
    <row r="504" spans="1:11">
      <c r="A504" s="7">
        <f t="shared" si="1"/>
        <v>26</v>
      </c>
      <c r="B504" s="10">
        <f t="shared" si="2"/>
        <v>3</v>
      </c>
      <c r="C504" s="10">
        <f t="shared" si="0"/>
        <v>503</v>
      </c>
      <c r="D504" s="4" t="s">
        <v>563</v>
      </c>
      <c r="E504" s="4" t="s">
        <v>29</v>
      </c>
      <c r="F504" s="4" t="s">
        <v>846</v>
      </c>
      <c r="G504" s="4" t="s">
        <v>847</v>
      </c>
      <c r="H504" s="18">
        <v>32356</v>
      </c>
      <c r="I504" s="32">
        <v>31.695890410958903</v>
      </c>
      <c r="J504" s="5">
        <v>1</v>
      </c>
      <c r="K504" s="5" t="s">
        <v>46</v>
      </c>
    </row>
    <row r="505" spans="1:11">
      <c r="A505" s="7">
        <f t="shared" si="1"/>
        <v>26</v>
      </c>
      <c r="B505" s="10">
        <f t="shared" si="2"/>
        <v>4</v>
      </c>
      <c r="C505" s="10">
        <f t="shared" si="0"/>
        <v>504</v>
      </c>
      <c r="D505" s="4" t="s">
        <v>563</v>
      </c>
      <c r="E505" s="4" t="s">
        <v>188</v>
      </c>
      <c r="F505" s="4" t="s">
        <v>857</v>
      </c>
      <c r="G505" s="4" t="s">
        <v>858</v>
      </c>
      <c r="H505" s="18">
        <v>32456</v>
      </c>
      <c r="I505" s="32">
        <v>31.421917808219177</v>
      </c>
      <c r="J505" s="5">
        <v>2</v>
      </c>
      <c r="K505" s="5" t="s">
        <v>837</v>
      </c>
    </row>
    <row r="506" spans="1:11">
      <c r="A506" s="7">
        <f t="shared" si="1"/>
        <v>26</v>
      </c>
      <c r="B506" s="10">
        <f t="shared" si="2"/>
        <v>5</v>
      </c>
      <c r="C506" s="10">
        <f t="shared" si="0"/>
        <v>505</v>
      </c>
      <c r="D506" s="4" t="s">
        <v>609</v>
      </c>
      <c r="E506" s="4" t="s">
        <v>492</v>
      </c>
      <c r="F506" s="4" t="s">
        <v>870</v>
      </c>
      <c r="G506" s="4" t="s">
        <v>72</v>
      </c>
      <c r="H506" s="18">
        <v>33896</v>
      </c>
      <c r="I506" s="32">
        <v>27.476712328767125</v>
      </c>
      <c r="J506" s="5">
        <v>1</v>
      </c>
      <c r="K506" s="5" t="s">
        <v>837</v>
      </c>
    </row>
    <row r="507" spans="1:11">
      <c r="A507" s="7">
        <f t="shared" si="1"/>
        <v>26</v>
      </c>
      <c r="B507" s="10">
        <f t="shared" si="2"/>
        <v>6</v>
      </c>
      <c r="C507" s="10">
        <f t="shared" si="0"/>
        <v>506</v>
      </c>
      <c r="D507" s="4" t="s">
        <v>609</v>
      </c>
      <c r="E507" s="4" t="s">
        <v>598</v>
      </c>
      <c r="F507" s="4" t="s">
        <v>1002</v>
      </c>
      <c r="G507" s="4" t="s">
        <v>1139</v>
      </c>
      <c r="H507" s="18">
        <v>34933</v>
      </c>
      <c r="I507" s="32">
        <v>24.635616438356163</v>
      </c>
      <c r="J507" s="5">
        <v>4</v>
      </c>
      <c r="K507" s="5" t="s">
        <v>46</v>
      </c>
    </row>
    <row r="508" spans="1:11">
      <c r="A508" s="7">
        <f t="shared" si="1"/>
        <v>26</v>
      </c>
      <c r="B508" s="10">
        <f t="shared" si="2"/>
        <v>7</v>
      </c>
      <c r="C508" s="10">
        <f t="shared" si="0"/>
        <v>507</v>
      </c>
      <c r="D508" s="4" t="s">
        <v>1121</v>
      </c>
      <c r="E508" s="4" t="s">
        <v>354</v>
      </c>
      <c r="F508" s="4" t="s">
        <v>507</v>
      </c>
      <c r="G508" s="4" t="s">
        <v>35</v>
      </c>
      <c r="H508" s="18">
        <v>32767</v>
      </c>
      <c r="I508" s="32">
        <v>30.56986301369863</v>
      </c>
      <c r="J508" s="5">
        <v>7</v>
      </c>
      <c r="K508" s="5" t="s">
        <v>838</v>
      </c>
    </row>
    <row r="509" spans="1:11">
      <c r="A509" s="7">
        <f t="shared" si="1"/>
        <v>26</v>
      </c>
      <c r="B509" s="10">
        <f t="shared" si="2"/>
        <v>8</v>
      </c>
      <c r="C509" s="10">
        <f t="shared" si="0"/>
        <v>508</v>
      </c>
      <c r="D509" s="4" t="s">
        <v>1121</v>
      </c>
      <c r="E509" s="4" t="s">
        <v>129</v>
      </c>
      <c r="F509" s="4" t="s">
        <v>549</v>
      </c>
      <c r="G509" s="4" t="s">
        <v>547</v>
      </c>
      <c r="H509" s="18">
        <v>33506</v>
      </c>
      <c r="I509" s="32">
        <v>28.545205479452054</v>
      </c>
      <c r="J509" s="5">
        <v>1</v>
      </c>
      <c r="K509" s="5" t="s">
        <v>46</v>
      </c>
    </row>
    <row r="510" spans="1:11">
      <c r="A510" s="7">
        <f t="shared" si="1"/>
        <v>26</v>
      </c>
      <c r="B510" s="10">
        <f t="shared" si="2"/>
        <v>9</v>
      </c>
      <c r="C510" s="10">
        <f t="shared" si="0"/>
        <v>509</v>
      </c>
      <c r="D510" s="4" t="s">
        <v>29</v>
      </c>
      <c r="E510" s="4" t="s">
        <v>300</v>
      </c>
      <c r="F510" s="4" t="s">
        <v>734</v>
      </c>
      <c r="G510" s="4" t="s">
        <v>546</v>
      </c>
      <c r="H510" s="18">
        <v>33322</v>
      </c>
      <c r="I510" s="32">
        <v>29.049315068493151</v>
      </c>
      <c r="J510" s="5">
        <v>2</v>
      </c>
      <c r="K510" s="5" t="s">
        <v>837</v>
      </c>
    </row>
    <row r="511" spans="1:11">
      <c r="A511" s="7">
        <f t="shared" si="1"/>
        <v>26</v>
      </c>
      <c r="B511" s="10">
        <f t="shared" si="2"/>
        <v>10</v>
      </c>
      <c r="C511" s="10">
        <f t="shared" si="0"/>
        <v>510</v>
      </c>
      <c r="D511" s="4" t="s">
        <v>29</v>
      </c>
      <c r="E511" s="4" t="s">
        <v>129</v>
      </c>
      <c r="F511" s="4" t="s">
        <v>1153</v>
      </c>
      <c r="G511" s="4" t="s">
        <v>293</v>
      </c>
      <c r="H511" s="18">
        <v>33525</v>
      </c>
      <c r="I511" s="32">
        <v>28.493150684931507</v>
      </c>
      <c r="J511" s="5">
        <v>1</v>
      </c>
      <c r="K511" s="5" t="s">
        <v>46</v>
      </c>
    </row>
    <row r="512" spans="1:11">
      <c r="A512" s="7">
        <f t="shared" si="1"/>
        <v>26</v>
      </c>
      <c r="B512" s="10">
        <f t="shared" si="2"/>
        <v>11</v>
      </c>
      <c r="C512" s="10">
        <f t="shared" si="0"/>
        <v>511</v>
      </c>
      <c r="D512" s="24" t="s">
        <v>239</v>
      </c>
      <c r="E512" s="59" t="s">
        <v>686</v>
      </c>
      <c r="F512" s="24" t="s">
        <v>26</v>
      </c>
      <c r="G512" s="24" t="s">
        <v>585</v>
      </c>
      <c r="H512" s="25">
        <v>31477</v>
      </c>
      <c r="I512" s="34">
        <v>34.1</v>
      </c>
      <c r="J512" s="24">
        <v>2</v>
      </c>
      <c r="K512" s="24" t="s">
        <v>837</v>
      </c>
    </row>
    <row r="513" spans="1:11">
      <c r="A513" s="7">
        <f t="shared" si="1"/>
        <v>26</v>
      </c>
      <c r="B513" s="10">
        <f t="shared" si="2"/>
        <v>12</v>
      </c>
      <c r="C513" s="10">
        <f t="shared" si="0"/>
        <v>512</v>
      </c>
      <c r="D513" s="24" t="s">
        <v>239</v>
      </c>
      <c r="E513" s="59" t="s">
        <v>492</v>
      </c>
      <c r="F513" s="24" t="s">
        <v>928</v>
      </c>
      <c r="G513" s="24" t="s">
        <v>929</v>
      </c>
      <c r="H513" s="25">
        <v>34722</v>
      </c>
      <c r="I513" s="34">
        <v>25.2</v>
      </c>
      <c r="J513" s="24">
        <v>5</v>
      </c>
      <c r="K513" s="24" t="s">
        <v>837</v>
      </c>
    </row>
    <row r="514" spans="1:11">
      <c r="A514" s="7">
        <f t="shared" si="1"/>
        <v>26</v>
      </c>
      <c r="B514" s="10">
        <f t="shared" si="2"/>
        <v>13</v>
      </c>
      <c r="C514" s="10">
        <f t="shared" si="0"/>
        <v>513</v>
      </c>
      <c r="D514" s="24" t="s">
        <v>129</v>
      </c>
      <c r="E514" s="59" t="s">
        <v>17</v>
      </c>
      <c r="F514" s="24" t="s">
        <v>1077</v>
      </c>
      <c r="G514" s="24" t="s">
        <v>110</v>
      </c>
      <c r="H514" s="25">
        <v>34626</v>
      </c>
      <c r="I514" s="34">
        <v>25.5</v>
      </c>
      <c r="J514" s="24">
        <v>9</v>
      </c>
      <c r="K514" s="24" t="s">
        <v>838</v>
      </c>
    </row>
    <row r="515" spans="1:11">
      <c r="A515" s="7">
        <f t="shared" si="1"/>
        <v>26</v>
      </c>
      <c r="B515" s="10">
        <f t="shared" si="2"/>
        <v>14</v>
      </c>
      <c r="C515" s="10">
        <f t="shared" si="0"/>
        <v>514</v>
      </c>
      <c r="D515" s="24" t="s">
        <v>129</v>
      </c>
      <c r="E515" s="59" t="s">
        <v>239</v>
      </c>
      <c r="F515" s="24" t="s">
        <v>292</v>
      </c>
      <c r="G515" s="24" t="s">
        <v>666</v>
      </c>
      <c r="H515" s="25">
        <v>34303</v>
      </c>
      <c r="I515" s="34">
        <v>26.4</v>
      </c>
      <c r="J515" s="24">
        <v>4</v>
      </c>
      <c r="K515" s="24" t="s">
        <v>46</v>
      </c>
    </row>
    <row r="516" spans="1:11">
      <c r="A516" s="7">
        <f t="shared" si="1"/>
        <v>26</v>
      </c>
      <c r="B516" s="10">
        <f t="shared" si="2"/>
        <v>15</v>
      </c>
      <c r="C516" s="10">
        <f t="shared" si="0"/>
        <v>515</v>
      </c>
      <c r="D516" s="24" t="s">
        <v>300</v>
      </c>
      <c r="E516" s="60" t="s">
        <v>563</v>
      </c>
      <c r="F516" s="26" t="s">
        <v>37</v>
      </c>
      <c r="G516" s="26" t="s">
        <v>564</v>
      </c>
      <c r="H516" s="27">
        <v>31751</v>
      </c>
      <c r="I516" s="35">
        <v>33.4</v>
      </c>
      <c r="J516" s="26">
        <v>3</v>
      </c>
      <c r="K516" s="26" t="s">
        <v>838</v>
      </c>
    </row>
    <row r="517" spans="1:11">
      <c r="A517" s="7">
        <f t="shared" si="1"/>
        <v>26</v>
      </c>
      <c r="B517" s="10">
        <f t="shared" si="2"/>
        <v>16</v>
      </c>
      <c r="C517" s="10">
        <f t="shared" si="0"/>
        <v>516</v>
      </c>
      <c r="D517" s="24" t="s">
        <v>300</v>
      </c>
      <c r="E517" s="60" t="s">
        <v>239</v>
      </c>
      <c r="F517" s="26" t="s">
        <v>829</v>
      </c>
      <c r="G517" s="26" t="s">
        <v>830</v>
      </c>
      <c r="H517" s="27">
        <v>34681</v>
      </c>
      <c r="I517" s="35">
        <v>25.3</v>
      </c>
      <c r="J517" s="26">
        <v>5</v>
      </c>
      <c r="K517" s="26" t="s">
        <v>837</v>
      </c>
    </row>
    <row r="518" spans="1:11">
      <c r="A518" s="7">
        <f t="shared" si="1"/>
        <v>26</v>
      </c>
      <c r="B518" s="10">
        <f t="shared" si="2"/>
        <v>17</v>
      </c>
      <c r="C518" s="10">
        <f t="shared" si="0"/>
        <v>517</v>
      </c>
      <c r="D518" s="24" t="s">
        <v>13</v>
      </c>
      <c r="E518" s="60" t="s">
        <v>438</v>
      </c>
      <c r="F518" s="26" t="s">
        <v>744</v>
      </c>
      <c r="G518" s="26" t="s">
        <v>545</v>
      </c>
      <c r="H518" s="27">
        <v>33107</v>
      </c>
      <c r="I518" s="35">
        <v>29.6</v>
      </c>
      <c r="J518" s="26">
        <v>1</v>
      </c>
      <c r="K518" s="26" t="s">
        <v>837</v>
      </c>
    </row>
    <row r="519" spans="1:11">
      <c r="A519" s="7">
        <f t="shared" si="1"/>
        <v>26</v>
      </c>
      <c r="B519" s="10">
        <f t="shared" si="2"/>
        <v>18</v>
      </c>
      <c r="C519" s="10">
        <f t="shared" si="0"/>
        <v>518</v>
      </c>
      <c r="D519" s="24" t="s">
        <v>13</v>
      </c>
      <c r="E519" s="60" t="s">
        <v>563</v>
      </c>
      <c r="F519" s="26" t="s">
        <v>165</v>
      </c>
      <c r="G519" s="26" t="s">
        <v>1193</v>
      </c>
      <c r="H519" s="27">
        <v>33711</v>
      </c>
      <c r="I519" s="35">
        <v>28</v>
      </c>
      <c r="J519" s="26">
        <v>4</v>
      </c>
      <c r="K519" s="26" t="s">
        <v>837</v>
      </c>
    </row>
    <row r="520" spans="1:11">
      <c r="A520" s="7">
        <f t="shared" si="1"/>
        <v>26</v>
      </c>
      <c r="B520" s="10">
        <f t="shared" si="2"/>
        <v>19</v>
      </c>
      <c r="C520" s="10">
        <f t="shared" si="0"/>
        <v>519</v>
      </c>
      <c r="D520" s="24" t="s">
        <v>555</v>
      </c>
      <c r="E520" s="60" t="s">
        <v>164</v>
      </c>
      <c r="F520" s="26" t="s">
        <v>1000</v>
      </c>
      <c r="G520" s="26" t="s">
        <v>613</v>
      </c>
      <c r="H520" s="27">
        <v>33581</v>
      </c>
      <c r="I520" s="35">
        <v>28.3</v>
      </c>
      <c r="J520" s="26">
        <v>8</v>
      </c>
      <c r="K520" s="26" t="s">
        <v>837</v>
      </c>
    </row>
    <row r="521" spans="1:11">
      <c r="A521" s="7">
        <f t="shared" si="1"/>
        <v>26</v>
      </c>
      <c r="B521" s="10">
        <f t="shared" si="2"/>
        <v>20</v>
      </c>
      <c r="C521" s="10">
        <f t="shared" si="0"/>
        <v>520</v>
      </c>
      <c r="D521" s="24" t="s">
        <v>555</v>
      </c>
      <c r="E521" s="60" t="s">
        <v>555</v>
      </c>
      <c r="F521" s="26" t="s">
        <v>255</v>
      </c>
      <c r="G521" s="26" t="s">
        <v>168</v>
      </c>
      <c r="H521" s="27">
        <v>31134</v>
      </c>
      <c r="I521" s="35">
        <v>35</v>
      </c>
      <c r="J521" s="26">
        <v>1</v>
      </c>
      <c r="K521" s="26" t="s">
        <v>837</v>
      </c>
    </row>
    <row r="522" spans="1:11">
      <c r="A522" s="7">
        <f t="shared" si="1"/>
        <v>26</v>
      </c>
      <c r="B522" s="10">
        <f t="shared" si="2"/>
        <v>21</v>
      </c>
      <c r="C522" s="10">
        <f t="shared" si="0"/>
        <v>521</v>
      </c>
      <c r="D522" s="24" t="s">
        <v>470</v>
      </c>
      <c r="E522" s="60" t="s">
        <v>188</v>
      </c>
      <c r="F522" s="26" t="s">
        <v>862</v>
      </c>
      <c r="G522" s="26" t="s">
        <v>547</v>
      </c>
      <c r="H522" s="27">
        <v>33102</v>
      </c>
      <c r="I522" s="35">
        <v>29.7</v>
      </c>
      <c r="J522" s="26">
        <v>4</v>
      </c>
      <c r="K522" s="26" t="s">
        <v>837</v>
      </c>
    </row>
    <row r="523" spans="1:11">
      <c r="A523" s="7">
        <f t="shared" si="1"/>
        <v>26</v>
      </c>
      <c r="B523" s="10">
        <f t="shared" si="2"/>
        <v>22</v>
      </c>
      <c r="C523" s="10">
        <f t="shared" si="0"/>
        <v>522</v>
      </c>
      <c r="D523" s="24" t="s">
        <v>470</v>
      </c>
      <c r="E523" s="60" t="s">
        <v>13</v>
      </c>
      <c r="F523" s="26" t="s">
        <v>233</v>
      </c>
      <c r="G523" s="26" t="s">
        <v>1144</v>
      </c>
      <c r="H523" s="27">
        <v>34663</v>
      </c>
      <c r="I523" s="35">
        <v>25.4</v>
      </c>
      <c r="J523" s="26">
        <v>1</v>
      </c>
      <c r="K523" s="26" t="s">
        <v>837</v>
      </c>
    </row>
    <row r="524" spans="1:11">
      <c r="A524" s="7">
        <f t="shared" si="1"/>
        <v>26</v>
      </c>
      <c r="B524" s="10">
        <f t="shared" si="2"/>
        <v>23</v>
      </c>
      <c r="C524" s="10">
        <f t="shared" si="0"/>
        <v>523</v>
      </c>
      <c r="D524" s="24" t="s">
        <v>15</v>
      </c>
      <c r="E524" s="60" t="s">
        <v>246</v>
      </c>
      <c r="F524" s="26" t="s">
        <v>586</v>
      </c>
      <c r="G524" s="26" t="s">
        <v>1292</v>
      </c>
      <c r="H524" s="27">
        <v>33618</v>
      </c>
      <c r="I524" s="35">
        <v>28.2</v>
      </c>
      <c r="J524" s="26">
        <v>1</v>
      </c>
      <c r="K524" s="26" t="s">
        <v>837</v>
      </c>
    </row>
    <row r="525" spans="1:11">
      <c r="A525" s="7">
        <f t="shared" si="1"/>
        <v>26</v>
      </c>
      <c r="B525" s="10">
        <f t="shared" si="2"/>
        <v>24</v>
      </c>
      <c r="C525" s="10">
        <f t="shared" si="0"/>
        <v>524</v>
      </c>
      <c r="D525" s="24" t="s">
        <v>15</v>
      </c>
      <c r="E525" s="60" t="s">
        <v>480</v>
      </c>
      <c r="F525" s="26" t="s">
        <v>543</v>
      </c>
      <c r="G525" s="26" t="s">
        <v>568</v>
      </c>
      <c r="H525" s="27">
        <v>33125</v>
      </c>
      <c r="I525" s="35">
        <v>29.6</v>
      </c>
      <c r="J525" s="26">
        <v>8</v>
      </c>
      <c r="K525" s="26" t="s">
        <v>838</v>
      </c>
    </row>
    <row r="526" spans="1:11">
      <c r="A526" s="7">
        <f t="shared" si="1"/>
        <v>26</v>
      </c>
      <c r="B526" s="10">
        <f t="shared" si="2"/>
        <v>25</v>
      </c>
      <c r="C526" s="10">
        <f t="shared" si="0"/>
        <v>525</v>
      </c>
      <c r="D526" s="24" t="s">
        <v>246</v>
      </c>
      <c r="E526" s="60" t="s">
        <v>213</v>
      </c>
      <c r="F526" s="26" t="s">
        <v>191</v>
      </c>
      <c r="G526" s="26" t="s">
        <v>82</v>
      </c>
      <c r="H526" s="27">
        <v>33821</v>
      </c>
      <c r="I526" s="35">
        <v>27.7</v>
      </c>
      <c r="J526" s="26">
        <v>7</v>
      </c>
      <c r="K526" s="26" t="s">
        <v>837</v>
      </c>
    </row>
    <row r="527" spans="1:11">
      <c r="A527" s="7">
        <f t="shared" si="1"/>
        <v>26</v>
      </c>
      <c r="B527" s="10">
        <f t="shared" si="2"/>
        <v>26</v>
      </c>
      <c r="C527" s="10">
        <f t="shared" si="0"/>
        <v>526</v>
      </c>
      <c r="D527" s="24" t="s">
        <v>246</v>
      </c>
      <c r="E527" s="60" t="s">
        <v>345</v>
      </c>
      <c r="F527" s="26" t="s">
        <v>179</v>
      </c>
      <c r="G527" s="26" t="s">
        <v>180</v>
      </c>
      <c r="H527" s="27">
        <v>30246</v>
      </c>
      <c r="I527" s="35">
        <v>37.5</v>
      </c>
      <c r="J527" s="26">
        <v>4</v>
      </c>
      <c r="K527" s="26" t="s">
        <v>46</v>
      </c>
    </row>
    <row r="528" spans="1:11">
      <c r="A528" s="7">
        <f t="shared" si="1"/>
        <v>26</v>
      </c>
      <c r="B528" s="10">
        <f t="shared" si="2"/>
        <v>27</v>
      </c>
      <c r="C528" s="10">
        <f t="shared" si="0"/>
        <v>527</v>
      </c>
      <c r="D528" s="24" t="s">
        <v>276</v>
      </c>
      <c r="E528" s="60" t="s">
        <v>555</v>
      </c>
      <c r="F528" s="26" t="s">
        <v>258</v>
      </c>
      <c r="G528" s="26" t="s">
        <v>547</v>
      </c>
      <c r="H528" s="27">
        <v>34974</v>
      </c>
      <c r="I528" s="35">
        <v>24.5</v>
      </c>
      <c r="J528" s="26">
        <v>1</v>
      </c>
      <c r="K528" s="26" t="s">
        <v>837</v>
      </c>
    </row>
    <row r="529" spans="1:11">
      <c r="A529" s="7">
        <f t="shared" si="1"/>
        <v>26</v>
      </c>
      <c r="B529" s="10">
        <f t="shared" si="2"/>
        <v>28</v>
      </c>
      <c r="C529" s="10">
        <f t="shared" si="0"/>
        <v>528</v>
      </c>
      <c r="D529" s="24" t="s">
        <v>276</v>
      </c>
      <c r="E529" s="60" t="s">
        <v>14</v>
      </c>
      <c r="F529" s="26" t="s">
        <v>297</v>
      </c>
      <c r="G529" s="26" t="s">
        <v>570</v>
      </c>
      <c r="H529" s="27">
        <v>34817</v>
      </c>
      <c r="I529" s="35">
        <v>25</v>
      </c>
      <c r="J529" s="26">
        <v>1</v>
      </c>
      <c r="K529" s="26" t="s">
        <v>46</v>
      </c>
    </row>
    <row r="530" spans="1:11">
      <c r="A530" s="7">
        <f t="shared" si="1"/>
        <v>26</v>
      </c>
      <c r="B530" s="10">
        <f t="shared" si="2"/>
        <v>29</v>
      </c>
      <c r="C530" s="10">
        <f t="shared" si="0"/>
        <v>529</v>
      </c>
      <c r="D530" s="24" t="s">
        <v>14</v>
      </c>
      <c r="E530" s="60" t="s">
        <v>614</v>
      </c>
      <c r="F530" s="26" t="s">
        <v>1308</v>
      </c>
      <c r="G530" s="26" t="s">
        <v>0</v>
      </c>
      <c r="H530" s="27">
        <v>35419</v>
      </c>
      <c r="I530" s="35">
        <v>23.3</v>
      </c>
      <c r="J530" s="26">
        <v>5</v>
      </c>
      <c r="K530" s="26" t="s">
        <v>838</v>
      </c>
    </row>
    <row r="531" spans="1:11">
      <c r="A531" s="7">
        <f t="shared" si="1"/>
        <v>26</v>
      </c>
      <c r="B531" s="10">
        <f t="shared" si="2"/>
        <v>30</v>
      </c>
      <c r="C531" s="10">
        <f t="shared" si="0"/>
        <v>530</v>
      </c>
      <c r="D531" s="24" t="s">
        <v>14</v>
      </c>
      <c r="E531" s="60" t="s">
        <v>16</v>
      </c>
      <c r="F531" s="26" t="s">
        <v>116</v>
      </c>
      <c r="G531" s="26" t="s">
        <v>545</v>
      </c>
      <c r="H531" s="27">
        <v>30414</v>
      </c>
      <c r="I531" s="35">
        <v>37</v>
      </c>
      <c r="J531" s="26">
        <v>2</v>
      </c>
      <c r="K531" s="26" t="s">
        <v>837</v>
      </c>
    </row>
    <row r="532" spans="1:11">
      <c r="A532" s="7">
        <f t="shared" si="1"/>
        <v>26</v>
      </c>
      <c r="B532" s="10">
        <f t="shared" si="2"/>
        <v>31</v>
      </c>
      <c r="C532" s="10">
        <f t="shared" si="0"/>
        <v>531</v>
      </c>
      <c r="D532" s="24" t="s">
        <v>18</v>
      </c>
      <c r="E532" s="60" t="s">
        <v>47</v>
      </c>
      <c r="F532" s="26" t="s">
        <v>100</v>
      </c>
      <c r="G532" s="26" t="s">
        <v>175</v>
      </c>
      <c r="H532" s="27">
        <v>32914</v>
      </c>
      <c r="I532" s="35">
        <v>30.2</v>
      </c>
      <c r="J532" s="26">
        <v>1</v>
      </c>
      <c r="K532" s="26" t="s">
        <v>46</v>
      </c>
    </row>
    <row r="533" spans="1:11">
      <c r="A533" s="7">
        <f t="shared" si="1"/>
        <v>26</v>
      </c>
      <c r="B533" s="10">
        <f t="shared" si="2"/>
        <v>32</v>
      </c>
      <c r="C533" s="10">
        <f t="shared" si="0"/>
        <v>532</v>
      </c>
      <c r="D533" s="24" t="s">
        <v>18</v>
      </c>
      <c r="E533" s="60" t="s">
        <v>438</v>
      </c>
      <c r="F533" s="26" t="s">
        <v>226</v>
      </c>
      <c r="G533" s="26" t="s">
        <v>379</v>
      </c>
      <c r="H533" s="27">
        <v>33485</v>
      </c>
      <c r="I533" s="35">
        <v>28.6</v>
      </c>
      <c r="J533" s="26">
        <v>9</v>
      </c>
      <c r="K533" s="26" t="s">
        <v>46</v>
      </c>
    </row>
    <row r="534" spans="1:11">
      <c r="A534" s="7">
        <f t="shared" si="1"/>
        <v>26</v>
      </c>
      <c r="B534" s="10">
        <f t="shared" si="2"/>
        <v>33</v>
      </c>
      <c r="C534" s="10">
        <f t="shared" si="0"/>
        <v>533</v>
      </c>
      <c r="D534" s="24" t="s">
        <v>16</v>
      </c>
      <c r="E534" s="60" t="s">
        <v>563</v>
      </c>
      <c r="F534" s="26" t="s">
        <v>861</v>
      </c>
      <c r="G534" s="26" t="s">
        <v>277</v>
      </c>
      <c r="H534" s="27">
        <v>33634</v>
      </c>
      <c r="I534" s="35">
        <v>28.2</v>
      </c>
      <c r="J534" s="26">
        <v>1</v>
      </c>
      <c r="K534" s="26" t="s">
        <v>46</v>
      </c>
    </row>
    <row r="535" spans="1:11">
      <c r="A535" s="7">
        <f t="shared" si="1"/>
        <v>26</v>
      </c>
      <c r="B535" s="10">
        <f t="shared" si="2"/>
        <v>34</v>
      </c>
      <c r="C535" s="10">
        <f t="shared" si="0"/>
        <v>534</v>
      </c>
      <c r="D535" s="24" t="s">
        <v>16</v>
      </c>
      <c r="E535" s="60" t="s">
        <v>13</v>
      </c>
      <c r="F535" s="26" t="s">
        <v>343</v>
      </c>
      <c r="G535" s="26" t="s">
        <v>344</v>
      </c>
      <c r="H535" s="27">
        <v>31870</v>
      </c>
      <c r="I535" s="35">
        <v>33</v>
      </c>
      <c r="J535" s="26">
        <v>7</v>
      </c>
      <c r="K535" s="26" t="s">
        <v>46</v>
      </c>
    </row>
    <row r="536" spans="1:11">
      <c r="A536" s="7">
        <f t="shared" si="1"/>
        <v>26</v>
      </c>
      <c r="B536" s="10">
        <f t="shared" si="2"/>
        <v>35</v>
      </c>
      <c r="C536" s="10">
        <f t="shared" si="0"/>
        <v>535</v>
      </c>
      <c r="D536" s="4" t="s">
        <v>614</v>
      </c>
      <c r="E536" s="59" t="s">
        <v>438</v>
      </c>
      <c r="F536" s="24" t="s">
        <v>590</v>
      </c>
      <c r="G536" s="24" t="s">
        <v>596</v>
      </c>
      <c r="H536" s="25">
        <v>34240</v>
      </c>
      <c r="I536" s="34">
        <v>26.5</v>
      </c>
      <c r="J536" s="24">
        <v>1</v>
      </c>
      <c r="K536" s="24" t="s">
        <v>837</v>
      </c>
    </row>
    <row r="537" spans="1:11">
      <c r="A537" s="7">
        <f t="shared" si="1"/>
        <v>26</v>
      </c>
      <c r="B537" s="10">
        <f t="shared" si="2"/>
        <v>36</v>
      </c>
      <c r="C537" s="10">
        <f t="shared" si="0"/>
        <v>536</v>
      </c>
      <c r="D537" s="4" t="s">
        <v>614</v>
      </c>
      <c r="E537" s="59" t="s">
        <v>470</v>
      </c>
      <c r="F537" s="24" t="s">
        <v>814</v>
      </c>
      <c r="G537" s="24" t="s">
        <v>815</v>
      </c>
      <c r="H537" s="25">
        <v>34774</v>
      </c>
      <c r="I537" s="34">
        <v>25.1</v>
      </c>
      <c r="J537" s="24">
        <v>3</v>
      </c>
      <c r="K537" s="24" t="s">
        <v>46</v>
      </c>
    </row>
    <row r="538" spans="1:11">
      <c r="A538" s="7">
        <f t="shared" si="1"/>
        <v>26</v>
      </c>
      <c r="B538" s="10">
        <f t="shared" si="2"/>
        <v>37</v>
      </c>
      <c r="C538" s="10">
        <f t="shared" si="0"/>
        <v>537</v>
      </c>
      <c r="D538" s="4" t="s">
        <v>345</v>
      </c>
      <c r="E538" s="59" t="s">
        <v>246</v>
      </c>
      <c r="F538" s="24" t="s">
        <v>711</v>
      </c>
      <c r="G538" s="24" t="s">
        <v>827</v>
      </c>
      <c r="H538" s="25">
        <v>34369</v>
      </c>
      <c r="I538" s="34">
        <v>26.2</v>
      </c>
      <c r="J538" s="24">
        <v>7</v>
      </c>
      <c r="K538" s="24" t="s">
        <v>46</v>
      </c>
    </row>
    <row r="539" spans="1:11">
      <c r="A539" s="7">
        <f t="shared" si="1"/>
        <v>26</v>
      </c>
      <c r="B539" s="10">
        <f t="shared" si="2"/>
        <v>38</v>
      </c>
      <c r="C539" s="10">
        <f t="shared" si="0"/>
        <v>538</v>
      </c>
      <c r="D539" s="4" t="s">
        <v>345</v>
      </c>
      <c r="E539" s="59" t="s">
        <v>300</v>
      </c>
      <c r="F539" s="24" t="s">
        <v>1108</v>
      </c>
      <c r="G539" s="24" t="s">
        <v>136</v>
      </c>
      <c r="H539" s="25">
        <v>32949</v>
      </c>
      <c r="I539" s="34">
        <v>30.1</v>
      </c>
      <c r="J539" s="24">
        <v>1</v>
      </c>
      <c r="K539" s="24" t="s">
        <v>837</v>
      </c>
    </row>
    <row r="540" spans="1:11">
      <c r="A540" s="7">
        <f t="shared" si="1"/>
        <v>26</v>
      </c>
      <c r="B540" s="10">
        <f t="shared" si="2"/>
        <v>39</v>
      </c>
      <c r="C540" s="10">
        <f t="shared" si="0"/>
        <v>539</v>
      </c>
      <c r="D540" s="4" t="s">
        <v>354</v>
      </c>
      <c r="E540" s="59" t="s">
        <v>18</v>
      </c>
      <c r="F540" s="24" t="s">
        <v>196</v>
      </c>
      <c r="G540" s="24" t="s">
        <v>106</v>
      </c>
      <c r="H540" s="25">
        <v>33190</v>
      </c>
      <c r="I540" s="34">
        <v>29.4</v>
      </c>
      <c r="J540" s="24">
        <v>1</v>
      </c>
      <c r="K540" s="24" t="s">
        <v>837</v>
      </c>
    </row>
    <row r="541" spans="1:11">
      <c r="A541" s="11">
        <f>A539</f>
        <v>26</v>
      </c>
      <c r="B541" s="12">
        <f t="shared" si="2"/>
        <v>40</v>
      </c>
      <c r="C541" s="12">
        <f t="shared" si="0"/>
        <v>540</v>
      </c>
      <c r="D541" s="13" t="s">
        <v>354</v>
      </c>
      <c r="E541" s="61" t="s">
        <v>300</v>
      </c>
      <c r="F541" s="28" t="s">
        <v>601</v>
      </c>
      <c r="G541" s="28" t="s">
        <v>907</v>
      </c>
      <c r="H541" s="29">
        <v>32322</v>
      </c>
      <c r="I541" s="36">
        <v>31.8</v>
      </c>
      <c r="J541" s="28">
        <v>2</v>
      </c>
      <c r="K541" s="28" t="s">
        <v>837</v>
      </c>
    </row>
    <row r="542" spans="1:11">
      <c r="A542" s="7">
        <f>A541+1</f>
        <v>27</v>
      </c>
      <c r="B542" s="10">
        <v>1</v>
      </c>
      <c r="C542" s="10">
        <f t="shared" si="0"/>
        <v>541</v>
      </c>
      <c r="D542" s="4" t="s">
        <v>354</v>
      </c>
      <c r="E542" s="59" t="s">
        <v>686</v>
      </c>
      <c r="F542" s="24" t="s">
        <v>534</v>
      </c>
      <c r="G542" s="24" t="s">
        <v>666</v>
      </c>
      <c r="H542" s="25">
        <v>34583</v>
      </c>
      <c r="I542" s="34">
        <v>25.6</v>
      </c>
      <c r="J542" s="24">
        <v>7</v>
      </c>
      <c r="K542" s="24" t="s">
        <v>837</v>
      </c>
    </row>
    <row r="543" spans="1:11">
      <c r="A543" s="7">
        <f>A542</f>
        <v>27</v>
      </c>
      <c r="B543" s="10">
        <f>B542+1</f>
        <v>2</v>
      </c>
      <c r="C543" s="10">
        <f t="shared" si="0"/>
        <v>542</v>
      </c>
      <c r="D543" s="4" t="s">
        <v>354</v>
      </c>
      <c r="E543" s="60" t="s">
        <v>129</v>
      </c>
      <c r="F543" s="26" t="s">
        <v>30</v>
      </c>
      <c r="G543" s="26" t="s">
        <v>533</v>
      </c>
      <c r="H543" s="27">
        <v>32185</v>
      </c>
      <c r="I543" s="35">
        <v>32.200000000000003</v>
      </c>
      <c r="J543" s="26">
        <v>2</v>
      </c>
      <c r="K543" s="26" t="s">
        <v>837</v>
      </c>
    </row>
    <row r="544" spans="1:11">
      <c r="A544" s="7">
        <f t="shared" ref="A544:A579" si="3">A543</f>
        <v>27</v>
      </c>
      <c r="B544" s="10">
        <f t="shared" ref="B544:B581" si="4">B543+1</f>
        <v>3</v>
      </c>
      <c r="C544" s="10">
        <f t="shared" ref="C544:C581" si="5">C543+1</f>
        <v>543</v>
      </c>
      <c r="D544" s="4" t="s">
        <v>345</v>
      </c>
      <c r="E544" s="60" t="s">
        <v>45</v>
      </c>
      <c r="F544" s="26" t="s">
        <v>1083</v>
      </c>
      <c r="G544" s="26" t="s">
        <v>237</v>
      </c>
      <c r="H544" s="27">
        <v>34526</v>
      </c>
      <c r="I544" s="35">
        <v>25.8</v>
      </c>
      <c r="J544" s="26">
        <v>1</v>
      </c>
      <c r="K544" s="26" t="s">
        <v>837</v>
      </c>
    </row>
    <row r="545" spans="1:11">
      <c r="A545" s="7">
        <f t="shared" si="3"/>
        <v>27</v>
      </c>
      <c r="B545" s="10">
        <f t="shared" si="4"/>
        <v>4</v>
      </c>
      <c r="C545" s="10">
        <f t="shared" si="5"/>
        <v>544</v>
      </c>
      <c r="D545" s="4" t="s">
        <v>345</v>
      </c>
      <c r="E545" s="60" t="s">
        <v>29</v>
      </c>
      <c r="F545" s="26" t="s">
        <v>906</v>
      </c>
      <c r="G545" s="26" t="s">
        <v>325</v>
      </c>
      <c r="H545" s="27">
        <v>33696</v>
      </c>
      <c r="I545" s="35">
        <v>28</v>
      </c>
      <c r="J545" s="26">
        <v>6</v>
      </c>
      <c r="K545" s="26" t="s">
        <v>838</v>
      </c>
    </row>
    <row r="546" spans="1:11">
      <c r="A546" s="7">
        <f t="shared" si="3"/>
        <v>27</v>
      </c>
      <c r="B546" s="10">
        <f t="shared" si="4"/>
        <v>5</v>
      </c>
      <c r="C546" s="10">
        <f t="shared" si="5"/>
        <v>545</v>
      </c>
      <c r="D546" s="4" t="s">
        <v>614</v>
      </c>
      <c r="E546" s="60" t="s">
        <v>17</v>
      </c>
      <c r="F546" s="26" t="s">
        <v>601</v>
      </c>
      <c r="G546" s="26" t="s">
        <v>1097</v>
      </c>
      <c r="H546" s="27">
        <v>33903</v>
      </c>
      <c r="I546" s="35">
        <v>27.5</v>
      </c>
      <c r="J546" s="26">
        <v>7</v>
      </c>
      <c r="K546" s="26" t="s">
        <v>46</v>
      </c>
    </row>
    <row r="547" spans="1:11">
      <c r="A547" s="7">
        <f t="shared" si="3"/>
        <v>27</v>
      </c>
      <c r="B547" s="10">
        <f t="shared" si="4"/>
        <v>6</v>
      </c>
      <c r="C547" s="10">
        <f t="shared" si="5"/>
        <v>546</v>
      </c>
      <c r="D547" s="4" t="s">
        <v>614</v>
      </c>
      <c r="E547" s="60" t="s">
        <v>14</v>
      </c>
      <c r="F547" s="26" t="s">
        <v>715</v>
      </c>
      <c r="G547" s="26" t="s">
        <v>716</v>
      </c>
      <c r="H547" s="27">
        <v>34368</v>
      </c>
      <c r="I547" s="35">
        <v>26.2</v>
      </c>
      <c r="J547" s="26">
        <v>4</v>
      </c>
      <c r="K547" s="26" t="s">
        <v>46</v>
      </c>
    </row>
    <row r="548" spans="1:11">
      <c r="A548" s="7">
        <f t="shared" si="3"/>
        <v>27</v>
      </c>
      <c r="B548" s="10">
        <f t="shared" si="4"/>
        <v>7</v>
      </c>
      <c r="C548" s="10">
        <f t="shared" si="5"/>
        <v>547</v>
      </c>
      <c r="D548" s="4" t="s">
        <v>16</v>
      </c>
      <c r="E548" s="60" t="s">
        <v>492</v>
      </c>
      <c r="F548" s="26" t="s">
        <v>182</v>
      </c>
      <c r="G548" s="26" t="s">
        <v>212</v>
      </c>
      <c r="H548" s="27">
        <v>30905</v>
      </c>
      <c r="I548" s="35">
        <v>35.700000000000003</v>
      </c>
      <c r="J548" s="26">
        <v>9</v>
      </c>
      <c r="K548" s="26" t="s">
        <v>838</v>
      </c>
    </row>
    <row r="549" spans="1:11">
      <c r="A549" s="7">
        <f t="shared" si="3"/>
        <v>27</v>
      </c>
      <c r="B549" s="10">
        <f t="shared" si="4"/>
        <v>8</v>
      </c>
      <c r="C549" s="10">
        <f t="shared" si="5"/>
        <v>548</v>
      </c>
      <c r="D549" s="4" t="s">
        <v>16</v>
      </c>
      <c r="E549" s="60" t="s">
        <v>614</v>
      </c>
      <c r="F549" s="26" t="s">
        <v>1009</v>
      </c>
      <c r="G549" s="26" t="s">
        <v>545</v>
      </c>
      <c r="H549" s="27">
        <v>33190</v>
      </c>
      <c r="I549" s="35">
        <v>29.4</v>
      </c>
      <c r="J549" s="26">
        <v>1</v>
      </c>
      <c r="K549" s="26" t="s">
        <v>837</v>
      </c>
    </row>
    <row r="550" spans="1:11">
      <c r="A550" s="7">
        <f t="shared" si="3"/>
        <v>27</v>
      </c>
      <c r="B550" s="10">
        <f t="shared" si="4"/>
        <v>9</v>
      </c>
      <c r="C550" s="10">
        <f t="shared" si="5"/>
        <v>549</v>
      </c>
      <c r="D550" s="4" t="s">
        <v>18</v>
      </c>
      <c r="E550" s="60" t="s">
        <v>17</v>
      </c>
      <c r="F550" s="26" t="s">
        <v>292</v>
      </c>
      <c r="G550" s="26" t="s">
        <v>151</v>
      </c>
      <c r="H550" s="27">
        <v>34692</v>
      </c>
      <c r="I550" s="35">
        <v>25.3</v>
      </c>
      <c r="J550" s="26">
        <v>1</v>
      </c>
      <c r="K550" s="26" t="s">
        <v>837</v>
      </c>
    </row>
    <row r="551" spans="1:11">
      <c r="A551" s="7">
        <f t="shared" si="3"/>
        <v>27</v>
      </c>
      <c r="B551" s="10">
        <f t="shared" si="4"/>
        <v>10</v>
      </c>
      <c r="C551" s="10">
        <f t="shared" si="5"/>
        <v>550</v>
      </c>
      <c r="D551" s="4" t="s">
        <v>18</v>
      </c>
      <c r="E551" s="60" t="s">
        <v>18</v>
      </c>
      <c r="F551" s="26" t="s">
        <v>1036</v>
      </c>
      <c r="G551" s="26" t="s">
        <v>531</v>
      </c>
      <c r="H551" s="27">
        <v>34825</v>
      </c>
      <c r="I551" s="35">
        <v>24.9</v>
      </c>
      <c r="J551" s="26">
        <v>5</v>
      </c>
      <c r="K551" s="26" t="s">
        <v>46</v>
      </c>
    </row>
    <row r="552" spans="1:11">
      <c r="A552" s="7">
        <f t="shared" si="3"/>
        <v>27</v>
      </c>
      <c r="B552" s="10">
        <f t="shared" si="4"/>
        <v>11</v>
      </c>
      <c r="C552" s="10">
        <f t="shared" si="5"/>
        <v>551</v>
      </c>
      <c r="D552" s="4" t="s">
        <v>14</v>
      </c>
      <c r="E552" s="60" t="s">
        <v>239</v>
      </c>
      <c r="F552" s="26" t="s">
        <v>292</v>
      </c>
      <c r="G552" s="26" t="s">
        <v>1143</v>
      </c>
      <c r="H552" s="27">
        <v>35544</v>
      </c>
      <c r="I552" s="35">
        <v>23</v>
      </c>
      <c r="J552" s="26">
        <v>6</v>
      </c>
      <c r="K552" s="26" t="s">
        <v>838</v>
      </c>
    </row>
    <row r="553" spans="1:11">
      <c r="A553" s="7">
        <f t="shared" si="3"/>
        <v>27</v>
      </c>
      <c r="B553" s="10">
        <f t="shared" si="4"/>
        <v>12</v>
      </c>
      <c r="C553" s="10">
        <f t="shared" si="5"/>
        <v>552</v>
      </c>
      <c r="D553" s="4" t="s">
        <v>14</v>
      </c>
      <c r="E553" s="60" t="s">
        <v>29</v>
      </c>
      <c r="F553" s="26" t="s">
        <v>637</v>
      </c>
      <c r="G553" s="26" t="s">
        <v>804</v>
      </c>
      <c r="H553" s="27">
        <v>32594</v>
      </c>
      <c r="I553" s="35">
        <v>31</v>
      </c>
      <c r="J553" s="26">
        <v>1</v>
      </c>
      <c r="K553" s="26" t="s">
        <v>837</v>
      </c>
    </row>
    <row r="554" spans="1:11">
      <c r="A554" s="7">
        <f t="shared" si="3"/>
        <v>27</v>
      </c>
      <c r="B554" s="10">
        <f t="shared" si="4"/>
        <v>13</v>
      </c>
      <c r="C554" s="10">
        <f t="shared" si="5"/>
        <v>553</v>
      </c>
      <c r="D554" s="4" t="s">
        <v>276</v>
      </c>
      <c r="E554" s="60" t="s">
        <v>15</v>
      </c>
      <c r="F554" s="26" t="s">
        <v>383</v>
      </c>
      <c r="G554" s="26" t="s">
        <v>595</v>
      </c>
      <c r="H554" s="26" t="s">
        <v>1370</v>
      </c>
      <c r="I554" s="37">
        <v>30.3</v>
      </c>
      <c r="J554" s="26">
        <v>2</v>
      </c>
      <c r="K554" s="26" t="s">
        <v>837</v>
      </c>
    </row>
    <row r="555" spans="1:11">
      <c r="A555" s="7">
        <f t="shared" si="3"/>
        <v>27</v>
      </c>
      <c r="B555" s="10">
        <f t="shared" si="4"/>
        <v>14</v>
      </c>
      <c r="C555" s="10">
        <f t="shared" si="5"/>
        <v>554</v>
      </c>
      <c r="D555" s="4" t="s">
        <v>276</v>
      </c>
      <c r="E555" s="60" t="s">
        <v>129</v>
      </c>
      <c r="F555" s="26" t="s">
        <v>468</v>
      </c>
      <c r="G555" s="26" t="s">
        <v>560</v>
      </c>
      <c r="H555" s="27">
        <v>32041</v>
      </c>
      <c r="I555" s="35">
        <v>32.6</v>
      </c>
      <c r="J555" s="26">
        <v>1</v>
      </c>
      <c r="K555" s="26" t="s">
        <v>837</v>
      </c>
    </row>
    <row r="556" spans="1:11">
      <c r="A556" s="7">
        <f t="shared" si="3"/>
        <v>27</v>
      </c>
      <c r="B556" s="10">
        <f t="shared" si="4"/>
        <v>15</v>
      </c>
      <c r="C556" s="10">
        <f t="shared" si="5"/>
        <v>555</v>
      </c>
      <c r="D556" s="4" t="s">
        <v>246</v>
      </c>
      <c r="E556" s="60" t="s">
        <v>300</v>
      </c>
      <c r="F556" s="26" t="s">
        <v>807</v>
      </c>
      <c r="G556" s="26" t="s">
        <v>808</v>
      </c>
      <c r="H556" s="27">
        <v>31694</v>
      </c>
      <c r="I556" s="35">
        <v>33.5</v>
      </c>
      <c r="J556" s="26">
        <v>1</v>
      </c>
      <c r="K556" s="26" t="s">
        <v>837</v>
      </c>
    </row>
    <row r="557" spans="1:11">
      <c r="A557" s="7">
        <f t="shared" si="3"/>
        <v>27</v>
      </c>
      <c r="B557" s="10">
        <f t="shared" si="4"/>
        <v>16</v>
      </c>
      <c r="C557" s="10">
        <f t="shared" si="5"/>
        <v>556</v>
      </c>
      <c r="D557" s="4" t="s">
        <v>246</v>
      </c>
      <c r="E557" s="60" t="s">
        <v>29</v>
      </c>
      <c r="F557" s="26" t="s">
        <v>588</v>
      </c>
      <c r="G557" s="26" t="s">
        <v>496</v>
      </c>
      <c r="H557" s="27">
        <v>31891</v>
      </c>
      <c r="I557" s="35">
        <v>33</v>
      </c>
      <c r="J557" s="26">
        <v>2</v>
      </c>
      <c r="K557" s="26" t="s">
        <v>837</v>
      </c>
    </row>
    <row r="558" spans="1:11">
      <c r="A558" s="7">
        <f t="shared" si="3"/>
        <v>27</v>
      </c>
      <c r="B558" s="10">
        <f t="shared" si="4"/>
        <v>17</v>
      </c>
      <c r="C558" s="10">
        <f t="shared" si="5"/>
        <v>557</v>
      </c>
      <c r="D558" s="4" t="s">
        <v>15</v>
      </c>
      <c r="E558" s="60" t="s">
        <v>45</v>
      </c>
      <c r="F558" s="26" t="s">
        <v>522</v>
      </c>
      <c r="G558" s="26" t="s">
        <v>1065</v>
      </c>
      <c r="H558" s="27">
        <v>33435</v>
      </c>
      <c r="I558" s="35">
        <v>28.7</v>
      </c>
      <c r="J558" s="26">
        <v>4</v>
      </c>
      <c r="K558" s="26" t="s">
        <v>838</v>
      </c>
    </row>
    <row r="559" spans="1:11">
      <c r="A559" s="7">
        <f t="shared" si="3"/>
        <v>27</v>
      </c>
      <c r="B559" s="10">
        <f t="shared" si="4"/>
        <v>18</v>
      </c>
      <c r="C559" s="10">
        <f t="shared" si="5"/>
        <v>558</v>
      </c>
      <c r="D559" s="4" t="s">
        <v>15</v>
      </c>
      <c r="E559" s="59" t="s">
        <v>480</v>
      </c>
      <c r="F559" s="24" t="s">
        <v>200</v>
      </c>
      <c r="G559" s="24" t="s">
        <v>571</v>
      </c>
      <c r="H559" s="25">
        <v>33224</v>
      </c>
      <c r="I559" s="34">
        <v>29.3</v>
      </c>
      <c r="J559" s="24">
        <v>1</v>
      </c>
      <c r="K559" s="24" t="s">
        <v>837</v>
      </c>
    </row>
    <row r="560" spans="1:11">
      <c r="A560" s="7">
        <f t="shared" si="3"/>
        <v>27</v>
      </c>
      <c r="B560" s="10">
        <f t="shared" si="4"/>
        <v>19</v>
      </c>
      <c r="C560" s="10">
        <f t="shared" si="5"/>
        <v>559</v>
      </c>
      <c r="D560" s="4" t="s">
        <v>470</v>
      </c>
      <c r="E560" s="59" t="s">
        <v>164</v>
      </c>
      <c r="F560" s="24" t="s">
        <v>389</v>
      </c>
      <c r="G560" s="24" t="s">
        <v>390</v>
      </c>
      <c r="H560" s="25">
        <v>33924</v>
      </c>
      <c r="I560" s="34">
        <v>27.4</v>
      </c>
      <c r="J560" s="24">
        <v>3</v>
      </c>
      <c r="K560" s="24" t="s">
        <v>837</v>
      </c>
    </row>
    <row r="561" spans="1:11">
      <c r="A561" s="7">
        <f t="shared" si="3"/>
        <v>27</v>
      </c>
      <c r="B561" s="10">
        <f t="shared" si="4"/>
        <v>20</v>
      </c>
      <c r="C561" s="10">
        <f t="shared" si="5"/>
        <v>560</v>
      </c>
      <c r="D561" s="4" t="s">
        <v>470</v>
      </c>
      <c r="E561" s="59" t="s">
        <v>470</v>
      </c>
      <c r="F561" s="24" t="s">
        <v>1146</v>
      </c>
      <c r="G561" s="24" t="s">
        <v>251</v>
      </c>
      <c r="H561" s="25">
        <v>34452</v>
      </c>
      <c r="I561" s="34">
        <v>26</v>
      </c>
      <c r="J561" s="24">
        <v>1</v>
      </c>
      <c r="K561" s="24" t="s">
        <v>46</v>
      </c>
    </row>
    <row r="562" spans="1:11">
      <c r="A562" s="7">
        <f t="shared" si="3"/>
        <v>27</v>
      </c>
      <c r="B562" s="10">
        <f t="shared" si="4"/>
        <v>21</v>
      </c>
      <c r="C562" s="10">
        <f t="shared" si="5"/>
        <v>561</v>
      </c>
      <c r="D562" s="4" t="s">
        <v>555</v>
      </c>
      <c r="E562" s="59" t="s">
        <v>555</v>
      </c>
      <c r="F562" s="24" t="s">
        <v>405</v>
      </c>
      <c r="G562" s="24" t="s">
        <v>406</v>
      </c>
      <c r="H562" s="25">
        <v>32613</v>
      </c>
      <c r="I562" s="34">
        <v>31</v>
      </c>
      <c r="J562" s="24">
        <v>4</v>
      </c>
      <c r="K562" s="24" t="s">
        <v>837</v>
      </c>
    </row>
    <row r="563" spans="1:11">
      <c r="A563" s="7">
        <f t="shared" si="3"/>
        <v>27</v>
      </c>
      <c r="B563" s="10">
        <f t="shared" si="4"/>
        <v>22</v>
      </c>
      <c r="C563" s="10">
        <f t="shared" si="5"/>
        <v>562</v>
      </c>
      <c r="D563" s="4" t="s">
        <v>555</v>
      </c>
      <c r="E563" s="60" t="s">
        <v>47</v>
      </c>
      <c r="F563" s="26" t="s">
        <v>500</v>
      </c>
      <c r="G563" s="26" t="s">
        <v>592</v>
      </c>
      <c r="H563" s="27">
        <v>31371</v>
      </c>
      <c r="I563" s="35">
        <v>34.4</v>
      </c>
      <c r="J563" s="26">
        <v>1</v>
      </c>
      <c r="K563" s="26" t="s">
        <v>837</v>
      </c>
    </row>
    <row r="564" spans="1:11">
      <c r="A564" s="7">
        <f t="shared" si="3"/>
        <v>27</v>
      </c>
      <c r="B564" s="10">
        <f t="shared" si="4"/>
        <v>23</v>
      </c>
      <c r="C564" s="10">
        <f t="shared" si="5"/>
        <v>563</v>
      </c>
      <c r="D564" s="4" t="s">
        <v>13</v>
      </c>
      <c r="E564" s="60" t="s">
        <v>246</v>
      </c>
      <c r="F564" s="26" t="s">
        <v>875</v>
      </c>
      <c r="G564" s="26" t="s">
        <v>547</v>
      </c>
      <c r="H564" s="27">
        <v>34103</v>
      </c>
      <c r="I564" s="35">
        <v>26.9</v>
      </c>
      <c r="J564" s="26">
        <v>1</v>
      </c>
      <c r="K564" s="26" t="s">
        <v>46</v>
      </c>
    </row>
    <row r="565" spans="1:11">
      <c r="A565" s="7">
        <f t="shared" si="3"/>
        <v>27</v>
      </c>
      <c r="B565" s="10">
        <f t="shared" si="4"/>
        <v>24</v>
      </c>
      <c r="C565" s="10">
        <f t="shared" si="5"/>
        <v>564</v>
      </c>
      <c r="D565" s="4" t="s">
        <v>13</v>
      </c>
      <c r="E565" s="60" t="s">
        <v>13</v>
      </c>
      <c r="F565" s="26" t="s">
        <v>295</v>
      </c>
      <c r="G565" s="26" t="s">
        <v>1145</v>
      </c>
      <c r="H565" s="27">
        <v>34937</v>
      </c>
      <c r="I565" s="35">
        <v>24.6</v>
      </c>
      <c r="J565" s="26">
        <v>1</v>
      </c>
      <c r="K565" s="26" t="s">
        <v>46</v>
      </c>
    </row>
    <row r="566" spans="1:11">
      <c r="A566" s="7">
        <f t="shared" si="3"/>
        <v>27</v>
      </c>
      <c r="B566" s="10">
        <f t="shared" si="4"/>
        <v>25</v>
      </c>
      <c r="C566" s="10">
        <f t="shared" si="5"/>
        <v>565</v>
      </c>
      <c r="D566" s="4" t="s">
        <v>300</v>
      </c>
      <c r="E566" s="60" t="s">
        <v>598</v>
      </c>
      <c r="F566" s="26" t="s">
        <v>955</v>
      </c>
      <c r="G566" s="26" t="s">
        <v>333</v>
      </c>
      <c r="H566" s="27">
        <v>34216</v>
      </c>
      <c r="I566" s="35">
        <v>26.6</v>
      </c>
      <c r="J566" s="26">
        <v>1</v>
      </c>
      <c r="K566" s="26" t="s">
        <v>837</v>
      </c>
    </row>
    <row r="567" spans="1:11">
      <c r="A567" s="7">
        <f t="shared" si="3"/>
        <v>27</v>
      </c>
      <c r="B567" s="10">
        <f t="shared" si="4"/>
        <v>26</v>
      </c>
      <c r="C567" s="10">
        <f t="shared" si="5"/>
        <v>566</v>
      </c>
      <c r="D567" s="4" t="s">
        <v>300</v>
      </c>
      <c r="E567" s="60" t="s">
        <v>354</v>
      </c>
      <c r="F567" s="26" t="s">
        <v>770</v>
      </c>
      <c r="G567" s="26" t="s">
        <v>289</v>
      </c>
      <c r="H567" s="27">
        <v>35122</v>
      </c>
      <c r="I567" s="35">
        <v>24.1</v>
      </c>
      <c r="J567" s="26">
        <v>4</v>
      </c>
      <c r="K567" s="26" t="s">
        <v>837</v>
      </c>
    </row>
    <row r="568" spans="1:11">
      <c r="A568" s="7">
        <f t="shared" si="3"/>
        <v>27</v>
      </c>
      <c r="B568" s="10">
        <f t="shared" si="4"/>
        <v>27</v>
      </c>
      <c r="C568" s="10">
        <f t="shared" si="5"/>
        <v>567</v>
      </c>
      <c r="D568" s="4" t="s">
        <v>129</v>
      </c>
      <c r="E568" s="60" t="s">
        <v>470</v>
      </c>
      <c r="F568" s="26" t="s">
        <v>884</v>
      </c>
      <c r="G568" s="26" t="s">
        <v>593</v>
      </c>
      <c r="H568" s="27">
        <v>34202</v>
      </c>
      <c r="I568" s="35">
        <v>26.6</v>
      </c>
      <c r="J568" s="26">
        <v>7</v>
      </c>
      <c r="K568" s="26" t="s">
        <v>46</v>
      </c>
    </row>
    <row r="569" spans="1:11">
      <c r="A569" s="7">
        <f t="shared" si="3"/>
        <v>27</v>
      </c>
      <c r="B569" s="10">
        <f t="shared" si="4"/>
        <v>28</v>
      </c>
      <c r="C569" s="10">
        <f t="shared" si="5"/>
        <v>568</v>
      </c>
      <c r="D569" s="4" t="s">
        <v>129</v>
      </c>
      <c r="E569" s="60" t="s">
        <v>470</v>
      </c>
      <c r="F569" s="26" t="s">
        <v>898</v>
      </c>
      <c r="G569" s="26" t="s">
        <v>104</v>
      </c>
      <c r="H569" s="27">
        <v>34941</v>
      </c>
      <c r="I569" s="35">
        <v>24.6</v>
      </c>
      <c r="J569" s="26">
        <v>1</v>
      </c>
      <c r="K569" s="26" t="s">
        <v>837</v>
      </c>
    </row>
    <row r="570" spans="1:11">
      <c r="A570" s="7">
        <f t="shared" si="3"/>
        <v>27</v>
      </c>
      <c r="B570" s="10">
        <f t="shared" si="4"/>
        <v>29</v>
      </c>
      <c r="C570" s="10">
        <f t="shared" si="5"/>
        <v>569</v>
      </c>
      <c r="D570" s="4" t="s">
        <v>239</v>
      </c>
      <c r="E570" s="60" t="s">
        <v>239</v>
      </c>
      <c r="F570" s="26" t="s">
        <v>534</v>
      </c>
      <c r="G570" s="26" t="s">
        <v>220</v>
      </c>
      <c r="H570" s="27">
        <v>32721</v>
      </c>
      <c r="I570" s="35">
        <v>30.7</v>
      </c>
      <c r="J570" s="26">
        <v>1</v>
      </c>
      <c r="K570" s="26" t="s">
        <v>46</v>
      </c>
    </row>
    <row r="571" spans="1:11">
      <c r="A571" s="7">
        <f t="shared" si="3"/>
        <v>27</v>
      </c>
      <c r="B571" s="10">
        <f t="shared" si="4"/>
        <v>30</v>
      </c>
      <c r="C571" s="10">
        <f t="shared" si="5"/>
        <v>570</v>
      </c>
      <c r="D571" s="4" t="s">
        <v>239</v>
      </c>
      <c r="E571" s="60" t="s">
        <v>188</v>
      </c>
      <c r="F571" s="26" t="s">
        <v>307</v>
      </c>
      <c r="G571" s="26" t="s">
        <v>720</v>
      </c>
      <c r="H571" s="27">
        <v>33727</v>
      </c>
      <c r="I571" s="35">
        <v>27.9</v>
      </c>
      <c r="J571" s="26">
        <v>1</v>
      </c>
      <c r="K571" s="26" t="s">
        <v>46</v>
      </c>
    </row>
    <row r="572" spans="1:11">
      <c r="A572" s="7">
        <f t="shared" si="3"/>
        <v>27</v>
      </c>
      <c r="B572" s="10">
        <f t="shared" si="4"/>
        <v>31</v>
      </c>
      <c r="C572" s="10">
        <f t="shared" si="5"/>
        <v>571</v>
      </c>
      <c r="D572" s="4" t="s">
        <v>29</v>
      </c>
      <c r="E572" s="60" t="s">
        <v>213</v>
      </c>
      <c r="F572" s="26" t="s">
        <v>460</v>
      </c>
      <c r="G572" s="26" t="s">
        <v>592</v>
      </c>
      <c r="H572" s="27">
        <v>34043</v>
      </c>
      <c r="I572" s="35">
        <v>27.1</v>
      </c>
      <c r="J572" s="26">
        <v>7</v>
      </c>
      <c r="K572" s="26" t="s">
        <v>838</v>
      </c>
    </row>
    <row r="573" spans="1:11">
      <c r="A573" s="7">
        <f t="shared" si="3"/>
        <v>27</v>
      </c>
      <c r="B573" s="10">
        <f t="shared" si="4"/>
        <v>32</v>
      </c>
      <c r="C573" s="10">
        <f t="shared" si="5"/>
        <v>572</v>
      </c>
      <c r="D573" s="4" t="s">
        <v>29</v>
      </c>
      <c r="E573" s="60" t="s">
        <v>492</v>
      </c>
      <c r="F573" s="26" t="s">
        <v>253</v>
      </c>
      <c r="G573" s="26" t="s">
        <v>380</v>
      </c>
      <c r="H573" s="27">
        <v>34357</v>
      </c>
      <c r="I573" s="35">
        <v>26.2</v>
      </c>
      <c r="J573" s="26">
        <v>4</v>
      </c>
      <c r="K573" s="26" t="s">
        <v>837</v>
      </c>
    </row>
    <row r="574" spans="1:11">
      <c r="A574" s="7">
        <f t="shared" si="3"/>
        <v>27</v>
      </c>
      <c r="B574" s="10">
        <f t="shared" si="4"/>
        <v>33</v>
      </c>
      <c r="C574" s="10">
        <f t="shared" si="5"/>
        <v>573</v>
      </c>
      <c r="D574" s="4" t="s">
        <v>1121</v>
      </c>
      <c r="E574" s="59" t="s">
        <v>14</v>
      </c>
      <c r="F574" s="24" t="s">
        <v>1164</v>
      </c>
      <c r="G574" s="24" t="s">
        <v>565</v>
      </c>
      <c r="H574" s="25">
        <v>33936</v>
      </c>
      <c r="I574" s="34">
        <v>27.4</v>
      </c>
      <c r="J574" s="24">
        <v>2</v>
      </c>
      <c r="K574" s="24" t="s">
        <v>837</v>
      </c>
    </row>
    <row r="575" spans="1:11">
      <c r="A575" s="7">
        <f t="shared" si="3"/>
        <v>27</v>
      </c>
      <c r="B575" s="10">
        <f t="shared" si="4"/>
        <v>34</v>
      </c>
      <c r="C575" s="10">
        <f t="shared" si="5"/>
        <v>574</v>
      </c>
      <c r="D575" s="4" t="s">
        <v>1121</v>
      </c>
      <c r="E575" s="59" t="s">
        <v>13</v>
      </c>
      <c r="F575" s="24" t="s">
        <v>206</v>
      </c>
      <c r="G575" s="24" t="s">
        <v>535</v>
      </c>
      <c r="H575" s="25">
        <v>31300</v>
      </c>
      <c r="I575" s="34">
        <v>34.6</v>
      </c>
      <c r="J575" s="24">
        <v>3</v>
      </c>
      <c r="K575" s="24" t="s">
        <v>838</v>
      </c>
    </row>
    <row r="576" spans="1:11">
      <c r="A576" s="7">
        <f t="shared" si="3"/>
        <v>27</v>
      </c>
      <c r="B576" s="10">
        <f t="shared" si="4"/>
        <v>35</v>
      </c>
      <c r="C576" s="10">
        <f t="shared" si="5"/>
        <v>575</v>
      </c>
      <c r="D576" s="4" t="s">
        <v>609</v>
      </c>
      <c r="E576" s="60" t="s">
        <v>345</v>
      </c>
      <c r="F576" s="26" t="s">
        <v>980</v>
      </c>
      <c r="G576" s="26" t="s">
        <v>221</v>
      </c>
      <c r="H576" s="27">
        <v>34168</v>
      </c>
      <c r="I576" s="35">
        <v>26.7</v>
      </c>
      <c r="J576" s="26">
        <v>1</v>
      </c>
      <c r="K576" s="26" t="s">
        <v>837</v>
      </c>
    </row>
    <row r="577" spans="1:11">
      <c r="A577" s="7">
        <f t="shared" si="3"/>
        <v>27</v>
      </c>
      <c r="B577" s="10">
        <f t="shared" si="4"/>
        <v>36</v>
      </c>
      <c r="C577" s="10">
        <f t="shared" si="5"/>
        <v>576</v>
      </c>
      <c r="D577" s="4" t="s">
        <v>609</v>
      </c>
      <c r="E577" s="60" t="s">
        <v>481</v>
      </c>
      <c r="F577" s="26" t="s">
        <v>964</v>
      </c>
      <c r="G577" s="26" t="s">
        <v>533</v>
      </c>
      <c r="H577" s="27">
        <v>35603</v>
      </c>
      <c r="I577" s="35">
        <v>22.8</v>
      </c>
      <c r="J577" s="26">
        <v>7</v>
      </c>
      <c r="K577" s="26" t="s">
        <v>46</v>
      </c>
    </row>
    <row r="578" spans="1:11">
      <c r="A578" s="7">
        <f t="shared" si="3"/>
        <v>27</v>
      </c>
      <c r="B578" s="10">
        <f t="shared" si="4"/>
        <v>37</v>
      </c>
      <c r="C578" s="10">
        <f t="shared" si="5"/>
        <v>577</v>
      </c>
      <c r="D578" s="4" t="s">
        <v>563</v>
      </c>
      <c r="E578" s="60" t="s">
        <v>563</v>
      </c>
      <c r="F578" s="26" t="s">
        <v>1138</v>
      </c>
      <c r="G578" s="26" t="s">
        <v>41</v>
      </c>
      <c r="H578" s="27">
        <v>34629</v>
      </c>
      <c r="I578" s="35">
        <v>25.5</v>
      </c>
      <c r="J578" s="26">
        <v>1</v>
      </c>
      <c r="K578" s="26" t="s">
        <v>837</v>
      </c>
    </row>
    <row r="579" spans="1:11">
      <c r="A579" s="7">
        <f t="shared" si="3"/>
        <v>27</v>
      </c>
      <c r="B579" s="10">
        <f t="shared" si="4"/>
        <v>38</v>
      </c>
      <c r="C579" s="10">
        <f t="shared" si="5"/>
        <v>578</v>
      </c>
      <c r="D579" s="4" t="s">
        <v>563</v>
      </c>
      <c r="E579" s="59" t="s">
        <v>15</v>
      </c>
      <c r="F579" s="24" t="s">
        <v>1019</v>
      </c>
      <c r="G579" s="24" t="s">
        <v>409</v>
      </c>
      <c r="H579" s="25">
        <v>33234</v>
      </c>
      <c r="I579" s="34">
        <v>29.3</v>
      </c>
      <c r="J579" s="24">
        <v>1</v>
      </c>
      <c r="K579" s="24" t="s">
        <v>837</v>
      </c>
    </row>
    <row r="580" spans="1:11">
      <c r="A580" s="7">
        <f>A579</f>
        <v>27</v>
      </c>
      <c r="B580" s="10">
        <f t="shared" si="4"/>
        <v>39</v>
      </c>
      <c r="C580" s="10">
        <f t="shared" si="5"/>
        <v>579</v>
      </c>
      <c r="D580" s="4" t="s">
        <v>567</v>
      </c>
      <c r="E580" s="59" t="s">
        <v>567</v>
      </c>
      <c r="F580" s="24" t="s">
        <v>1297</v>
      </c>
      <c r="G580" s="24" t="s">
        <v>600</v>
      </c>
      <c r="H580" s="25">
        <v>34489</v>
      </c>
      <c r="I580" s="34">
        <v>25.9</v>
      </c>
      <c r="J580" s="24">
        <v>1</v>
      </c>
      <c r="K580" s="24" t="s">
        <v>837</v>
      </c>
    </row>
    <row r="581" spans="1:11">
      <c r="A581" s="11">
        <f>A579</f>
        <v>27</v>
      </c>
      <c r="B581" s="12">
        <f t="shared" si="4"/>
        <v>40</v>
      </c>
      <c r="C581" s="12">
        <f t="shared" si="5"/>
        <v>580</v>
      </c>
      <c r="D581" s="13" t="s">
        <v>567</v>
      </c>
      <c r="E581" s="61" t="s">
        <v>438</v>
      </c>
      <c r="F581" s="28" t="s">
        <v>159</v>
      </c>
      <c r="G581" s="28" t="s">
        <v>1134</v>
      </c>
      <c r="H581" s="29">
        <v>33371</v>
      </c>
      <c r="I581" s="36">
        <v>28.9</v>
      </c>
      <c r="J581" s="28">
        <v>2</v>
      </c>
      <c r="K581" s="28" t="s">
        <v>837</v>
      </c>
    </row>
    <row r="582" spans="1:11">
      <c r="A582" s="7">
        <f>A581+1</f>
        <v>28</v>
      </c>
      <c r="B582" s="10">
        <v>1</v>
      </c>
      <c r="C582" s="10">
        <f>C581+1</f>
        <v>581</v>
      </c>
      <c r="D582" s="4" t="s">
        <v>567</v>
      </c>
      <c r="E582" s="59" t="s">
        <v>614</v>
      </c>
      <c r="F582" s="24" t="s">
        <v>601</v>
      </c>
      <c r="G582" s="24" t="s">
        <v>536</v>
      </c>
      <c r="H582" s="25">
        <v>30763</v>
      </c>
      <c r="I582" s="34">
        <v>36.1</v>
      </c>
      <c r="J582" s="24">
        <v>1</v>
      </c>
      <c r="K582" s="24" t="s">
        <v>837</v>
      </c>
    </row>
    <row r="583" spans="1:11">
      <c r="A583" s="7">
        <f>A582</f>
        <v>28</v>
      </c>
      <c r="B583" s="10">
        <f>B582+1</f>
        <v>2</v>
      </c>
      <c r="C583" s="10">
        <f>C582+1</f>
        <v>582</v>
      </c>
      <c r="D583" s="4" t="s">
        <v>567</v>
      </c>
      <c r="E583" s="59" t="s">
        <v>15</v>
      </c>
      <c r="F583" s="24" t="s">
        <v>1071</v>
      </c>
      <c r="G583" s="24" t="s">
        <v>328</v>
      </c>
      <c r="H583" s="25">
        <v>34445</v>
      </c>
      <c r="I583" s="34">
        <v>26</v>
      </c>
      <c r="J583" s="24">
        <v>3</v>
      </c>
      <c r="K583" s="24" t="s">
        <v>46</v>
      </c>
    </row>
    <row r="584" spans="1:11">
      <c r="A584" s="7">
        <f t="shared" ref="A584:A619" si="6">A583</f>
        <v>28</v>
      </c>
      <c r="B584" s="10">
        <f t="shared" ref="B584:B621" si="7">B583+1</f>
        <v>3</v>
      </c>
      <c r="C584" s="10">
        <f t="shared" ref="C584:C621" si="8">C583+1</f>
        <v>583</v>
      </c>
      <c r="D584" s="4" t="s">
        <v>563</v>
      </c>
      <c r="E584" s="59" t="s">
        <v>480</v>
      </c>
      <c r="F584" s="24" t="s">
        <v>735</v>
      </c>
      <c r="G584" s="24" t="s">
        <v>105</v>
      </c>
      <c r="H584" s="25">
        <v>33244</v>
      </c>
      <c r="I584" s="34">
        <v>29.3</v>
      </c>
      <c r="J584" s="24">
        <v>1</v>
      </c>
      <c r="K584" s="24" t="s">
        <v>837</v>
      </c>
    </row>
    <row r="585" spans="1:11">
      <c r="A585" s="7">
        <f t="shared" si="6"/>
        <v>28</v>
      </c>
      <c r="B585" s="10">
        <f t="shared" si="7"/>
        <v>4</v>
      </c>
      <c r="C585" s="10">
        <f t="shared" si="8"/>
        <v>584</v>
      </c>
      <c r="D585" s="4" t="s">
        <v>563</v>
      </c>
      <c r="E585" s="59" t="s">
        <v>438</v>
      </c>
      <c r="F585" s="24" t="s">
        <v>578</v>
      </c>
      <c r="G585" s="24" t="s">
        <v>244</v>
      </c>
      <c r="H585" s="25">
        <v>35249</v>
      </c>
      <c r="I585" s="34">
        <v>23.8</v>
      </c>
      <c r="J585" s="24">
        <v>6</v>
      </c>
      <c r="K585" s="24" t="s">
        <v>838</v>
      </c>
    </row>
    <row r="586" spans="1:11">
      <c r="A586" s="7">
        <f t="shared" si="6"/>
        <v>28</v>
      </c>
      <c r="B586" s="10">
        <f t="shared" si="7"/>
        <v>5</v>
      </c>
      <c r="C586" s="10">
        <f t="shared" si="8"/>
        <v>585</v>
      </c>
      <c r="D586" s="4" t="s">
        <v>609</v>
      </c>
      <c r="E586" s="59" t="s">
        <v>29</v>
      </c>
      <c r="F586" s="24" t="s">
        <v>111</v>
      </c>
      <c r="G586" s="24" t="s">
        <v>549</v>
      </c>
      <c r="H586" s="25">
        <v>30953</v>
      </c>
      <c r="I586" s="34">
        <v>35.5</v>
      </c>
      <c r="J586" s="24">
        <v>3</v>
      </c>
      <c r="K586" s="24" t="s">
        <v>837</v>
      </c>
    </row>
    <row r="587" spans="1:11">
      <c r="A587" s="7">
        <f t="shared" si="6"/>
        <v>28</v>
      </c>
      <c r="B587" s="10">
        <f t="shared" si="7"/>
        <v>6</v>
      </c>
      <c r="C587" s="10">
        <f t="shared" si="8"/>
        <v>586</v>
      </c>
      <c r="D587" s="4" t="s">
        <v>609</v>
      </c>
      <c r="E587" s="59" t="s">
        <v>13</v>
      </c>
      <c r="F587" s="24" t="s">
        <v>323</v>
      </c>
      <c r="G587" s="24" t="s">
        <v>208</v>
      </c>
      <c r="H587" s="25">
        <v>31217</v>
      </c>
      <c r="I587" s="34">
        <v>34.799999999999997</v>
      </c>
      <c r="J587" s="24">
        <v>1</v>
      </c>
      <c r="K587" s="24" t="s">
        <v>837</v>
      </c>
    </row>
    <row r="588" spans="1:11">
      <c r="A588" s="7">
        <f t="shared" si="6"/>
        <v>28</v>
      </c>
      <c r="B588" s="10">
        <f t="shared" si="7"/>
        <v>7</v>
      </c>
      <c r="C588" s="10">
        <f t="shared" si="8"/>
        <v>587</v>
      </c>
      <c r="D588" s="4" t="s">
        <v>1121</v>
      </c>
      <c r="E588" s="59" t="s">
        <v>15</v>
      </c>
      <c r="F588" s="24" t="s">
        <v>849</v>
      </c>
      <c r="G588" s="24" t="s">
        <v>208</v>
      </c>
      <c r="H588" s="25">
        <v>32324</v>
      </c>
      <c r="I588" s="34">
        <v>31.8</v>
      </c>
      <c r="J588" s="24">
        <v>1</v>
      </c>
      <c r="K588" s="24" t="s">
        <v>837</v>
      </c>
    </row>
    <row r="589" spans="1:11">
      <c r="A589" s="7">
        <f t="shared" si="6"/>
        <v>28</v>
      </c>
      <c r="B589" s="10">
        <f t="shared" si="7"/>
        <v>8</v>
      </c>
      <c r="C589" s="10">
        <f t="shared" si="8"/>
        <v>588</v>
      </c>
      <c r="D589" s="4" t="s">
        <v>1121</v>
      </c>
      <c r="E589" s="59" t="s">
        <v>354</v>
      </c>
      <c r="F589" s="24" t="s">
        <v>453</v>
      </c>
      <c r="G589" s="24" t="s">
        <v>198</v>
      </c>
      <c r="H589" s="25">
        <v>33542</v>
      </c>
      <c r="I589" s="34">
        <v>28.4</v>
      </c>
      <c r="J589" s="24">
        <v>4</v>
      </c>
      <c r="K589" s="24" t="s">
        <v>46</v>
      </c>
    </row>
    <row r="590" spans="1:11">
      <c r="A590" s="7">
        <f t="shared" si="6"/>
        <v>28</v>
      </c>
      <c r="B590" s="10">
        <f t="shared" si="7"/>
        <v>9</v>
      </c>
      <c r="C590" s="10">
        <f t="shared" si="8"/>
        <v>589</v>
      </c>
      <c r="D590" s="4" t="s">
        <v>29</v>
      </c>
      <c r="E590" s="59" t="s">
        <v>213</v>
      </c>
      <c r="F590" s="24" t="s">
        <v>1203</v>
      </c>
      <c r="G590" s="24" t="s">
        <v>613</v>
      </c>
      <c r="H590" s="25">
        <v>33100</v>
      </c>
      <c r="I590" s="34">
        <v>29.7</v>
      </c>
      <c r="J590" s="24">
        <v>1</v>
      </c>
      <c r="K590" s="24" t="s">
        <v>837</v>
      </c>
    </row>
    <row r="591" spans="1:11">
      <c r="A591" s="7">
        <f t="shared" si="6"/>
        <v>28</v>
      </c>
      <c r="B591" s="10">
        <f t="shared" si="7"/>
        <v>10</v>
      </c>
      <c r="C591" s="10">
        <f t="shared" si="8"/>
        <v>590</v>
      </c>
      <c r="D591" s="4" t="s">
        <v>29</v>
      </c>
      <c r="E591" s="59" t="s">
        <v>438</v>
      </c>
      <c r="F591" s="24" t="s">
        <v>165</v>
      </c>
      <c r="G591" s="24" t="s">
        <v>900</v>
      </c>
      <c r="H591" s="25">
        <v>32936</v>
      </c>
      <c r="I591" s="34">
        <v>30.1</v>
      </c>
      <c r="J591" s="24">
        <v>1</v>
      </c>
      <c r="K591" s="24" t="s">
        <v>837</v>
      </c>
    </row>
    <row r="592" spans="1:11">
      <c r="A592" s="7">
        <f t="shared" si="6"/>
        <v>28</v>
      </c>
      <c r="B592" s="10">
        <f t="shared" si="7"/>
        <v>11</v>
      </c>
      <c r="C592" s="10">
        <f t="shared" si="8"/>
        <v>591</v>
      </c>
      <c r="D592" s="4" t="s">
        <v>239</v>
      </c>
      <c r="E592" s="59" t="s">
        <v>17</v>
      </c>
      <c r="F592" s="24" t="s">
        <v>1119</v>
      </c>
      <c r="G592" s="24" t="s">
        <v>141</v>
      </c>
      <c r="H592" s="25">
        <v>33614</v>
      </c>
      <c r="I592" s="34">
        <v>28.3</v>
      </c>
      <c r="J592" s="24">
        <v>8</v>
      </c>
      <c r="K592" s="24" t="s">
        <v>838</v>
      </c>
    </row>
    <row r="593" spans="1:11">
      <c r="A593" s="7">
        <f t="shared" si="6"/>
        <v>28</v>
      </c>
      <c r="B593" s="10">
        <f t="shared" si="7"/>
        <v>12</v>
      </c>
      <c r="C593" s="10">
        <f t="shared" si="8"/>
        <v>592</v>
      </c>
      <c r="D593" s="4" t="s">
        <v>239</v>
      </c>
      <c r="E593" s="59" t="s">
        <v>14</v>
      </c>
      <c r="F593" s="24" t="s">
        <v>224</v>
      </c>
      <c r="G593" s="24" t="s">
        <v>526</v>
      </c>
      <c r="H593" s="25">
        <v>33163</v>
      </c>
      <c r="I593" s="34">
        <v>29.5</v>
      </c>
      <c r="J593" s="24">
        <v>1</v>
      </c>
      <c r="K593" s="24" t="s">
        <v>837</v>
      </c>
    </row>
    <row r="594" spans="1:11">
      <c r="A594" s="7">
        <f t="shared" si="6"/>
        <v>28</v>
      </c>
      <c r="B594" s="10">
        <f t="shared" si="7"/>
        <v>13</v>
      </c>
      <c r="C594" s="10">
        <f t="shared" si="8"/>
        <v>593</v>
      </c>
      <c r="D594" s="4" t="s">
        <v>129</v>
      </c>
      <c r="E594" s="59" t="s">
        <v>555</v>
      </c>
      <c r="F594" s="24" t="s">
        <v>876</v>
      </c>
      <c r="G594" s="24" t="s">
        <v>877</v>
      </c>
      <c r="H594" s="25">
        <v>35236</v>
      </c>
      <c r="I594" s="34">
        <v>23.8</v>
      </c>
      <c r="J594" s="24">
        <v>1</v>
      </c>
      <c r="K594" s="24" t="s">
        <v>837</v>
      </c>
    </row>
    <row r="595" spans="1:11">
      <c r="A595" s="7">
        <f t="shared" si="6"/>
        <v>28</v>
      </c>
      <c r="B595" s="10">
        <f t="shared" si="7"/>
        <v>14</v>
      </c>
      <c r="C595" s="10">
        <f t="shared" si="8"/>
        <v>594</v>
      </c>
      <c r="D595" s="4" t="s">
        <v>129</v>
      </c>
      <c r="E595" s="59" t="s">
        <v>129</v>
      </c>
      <c r="F595" s="24" t="s">
        <v>511</v>
      </c>
      <c r="G595" s="24" t="s">
        <v>199</v>
      </c>
      <c r="H595" s="25">
        <v>32291</v>
      </c>
      <c r="I595" s="34">
        <v>31.9</v>
      </c>
      <c r="J595" s="24">
        <v>1</v>
      </c>
      <c r="K595" s="24" t="s">
        <v>837</v>
      </c>
    </row>
    <row r="596" spans="1:11">
      <c r="A596" s="7">
        <f t="shared" si="6"/>
        <v>28</v>
      </c>
      <c r="B596" s="10">
        <f t="shared" si="7"/>
        <v>15</v>
      </c>
      <c r="C596" s="10">
        <f t="shared" si="8"/>
        <v>595</v>
      </c>
      <c r="D596" s="4" t="s">
        <v>300</v>
      </c>
      <c r="E596" s="59" t="s">
        <v>45</v>
      </c>
      <c r="F596" s="24" t="s">
        <v>514</v>
      </c>
      <c r="G596" s="24" t="s">
        <v>342</v>
      </c>
      <c r="H596" s="25">
        <v>32199</v>
      </c>
      <c r="I596" s="34">
        <v>32.1</v>
      </c>
      <c r="J596" s="24">
        <v>1</v>
      </c>
      <c r="K596" s="24" t="s">
        <v>837</v>
      </c>
    </row>
    <row r="597" spans="1:11">
      <c r="A597" s="7">
        <f t="shared" si="6"/>
        <v>28</v>
      </c>
      <c r="B597" s="10">
        <f t="shared" si="7"/>
        <v>16</v>
      </c>
      <c r="C597" s="10">
        <f t="shared" si="8"/>
        <v>596</v>
      </c>
      <c r="D597" s="4" t="s">
        <v>300</v>
      </c>
      <c r="E597" s="59" t="s">
        <v>492</v>
      </c>
      <c r="F597" s="24" t="s">
        <v>36</v>
      </c>
      <c r="G597" s="24" t="s">
        <v>175</v>
      </c>
      <c r="H597" s="25">
        <v>32900</v>
      </c>
      <c r="I597" s="34">
        <v>30.2</v>
      </c>
      <c r="J597" s="24">
        <v>6</v>
      </c>
      <c r="K597" s="24" t="s">
        <v>837</v>
      </c>
    </row>
    <row r="598" spans="1:11">
      <c r="A598" s="7">
        <f t="shared" si="6"/>
        <v>28</v>
      </c>
      <c r="B598" s="10">
        <f t="shared" si="7"/>
        <v>17</v>
      </c>
      <c r="C598" s="10">
        <f t="shared" si="8"/>
        <v>597</v>
      </c>
      <c r="D598" s="4" t="s">
        <v>13</v>
      </c>
      <c r="E598" s="59" t="s">
        <v>555</v>
      </c>
      <c r="F598" s="24" t="s">
        <v>39</v>
      </c>
      <c r="G598" s="24" t="s">
        <v>48</v>
      </c>
      <c r="H598" s="25">
        <v>31875</v>
      </c>
      <c r="I598" s="34">
        <v>33</v>
      </c>
      <c r="J598" s="24">
        <v>3</v>
      </c>
      <c r="K598" s="24" t="s">
        <v>46</v>
      </c>
    </row>
    <row r="599" spans="1:11">
      <c r="A599" s="7">
        <f t="shared" si="6"/>
        <v>28</v>
      </c>
      <c r="B599" s="10">
        <f t="shared" si="7"/>
        <v>18</v>
      </c>
      <c r="C599" s="10">
        <f t="shared" si="8"/>
        <v>598</v>
      </c>
      <c r="D599" s="4" t="s">
        <v>13</v>
      </c>
      <c r="E599" s="59" t="s">
        <v>14</v>
      </c>
      <c r="F599" s="24" t="s">
        <v>1064</v>
      </c>
      <c r="G599" s="24" t="s">
        <v>20</v>
      </c>
      <c r="H599" s="25">
        <v>34627</v>
      </c>
      <c r="I599" s="34">
        <v>25.5</v>
      </c>
      <c r="J599" s="24">
        <v>3</v>
      </c>
      <c r="K599" s="24" t="s">
        <v>46</v>
      </c>
    </row>
    <row r="600" spans="1:11">
      <c r="A600" s="7">
        <f t="shared" si="6"/>
        <v>28</v>
      </c>
      <c r="B600" s="10">
        <f t="shared" si="7"/>
        <v>19</v>
      </c>
      <c r="C600" s="10">
        <f t="shared" si="8"/>
        <v>599</v>
      </c>
      <c r="D600" s="4" t="s">
        <v>555</v>
      </c>
      <c r="E600" s="59" t="s">
        <v>14</v>
      </c>
      <c r="F600" s="24" t="s">
        <v>959</v>
      </c>
      <c r="G600" s="24" t="s">
        <v>960</v>
      </c>
      <c r="H600" s="25">
        <v>35655</v>
      </c>
      <c r="I600" s="34">
        <v>22.7</v>
      </c>
      <c r="J600" s="24">
        <v>1</v>
      </c>
      <c r="K600" s="24" t="s">
        <v>46</v>
      </c>
    </row>
    <row r="601" spans="1:11">
      <c r="A601" s="7">
        <f t="shared" si="6"/>
        <v>28</v>
      </c>
      <c r="B601" s="10">
        <f t="shared" si="7"/>
        <v>20</v>
      </c>
      <c r="C601" s="10">
        <f t="shared" si="8"/>
        <v>600</v>
      </c>
      <c r="D601" s="4" t="s">
        <v>555</v>
      </c>
      <c r="E601" s="59" t="s">
        <v>567</v>
      </c>
      <c r="F601" s="24" t="s">
        <v>207</v>
      </c>
      <c r="G601" s="24" t="s">
        <v>851</v>
      </c>
      <c r="H601" s="25">
        <v>31850</v>
      </c>
      <c r="I601" s="34">
        <v>33.1</v>
      </c>
      <c r="J601" s="24">
        <v>1</v>
      </c>
      <c r="K601" s="24" t="s">
        <v>46</v>
      </c>
    </row>
    <row r="602" spans="1:11">
      <c r="A602" s="7">
        <f t="shared" si="6"/>
        <v>28</v>
      </c>
      <c r="B602" s="10">
        <f t="shared" si="7"/>
        <v>21</v>
      </c>
      <c r="C602" s="10">
        <f t="shared" si="8"/>
        <v>601</v>
      </c>
      <c r="D602" s="4" t="s">
        <v>470</v>
      </c>
      <c r="E602" s="59" t="s">
        <v>492</v>
      </c>
      <c r="F602" s="24" t="s">
        <v>297</v>
      </c>
      <c r="G602" s="24" t="s">
        <v>253</v>
      </c>
      <c r="H602" s="25">
        <v>30362</v>
      </c>
      <c r="I602" s="34">
        <v>37.200000000000003</v>
      </c>
      <c r="J602" s="24">
        <v>2</v>
      </c>
      <c r="K602" s="24" t="s">
        <v>837</v>
      </c>
    </row>
    <row r="603" spans="1:11">
      <c r="A603" s="7">
        <f t="shared" si="6"/>
        <v>28</v>
      </c>
      <c r="B603" s="10">
        <f t="shared" si="7"/>
        <v>22</v>
      </c>
      <c r="C603" s="10">
        <f t="shared" si="8"/>
        <v>602</v>
      </c>
      <c r="D603" s="4" t="s">
        <v>470</v>
      </c>
      <c r="E603" s="59" t="s">
        <v>45</v>
      </c>
      <c r="F603" s="24" t="s">
        <v>852</v>
      </c>
      <c r="G603" s="24" t="s">
        <v>533</v>
      </c>
      <c r="H603" s="25">
        <v>34515</v>
      </c>
      <c r="I603" s="34">
        <v>25.8</v>
      </c>
      <c r="J603" s="24">
        <v>7</v>
      </c>
      <c r="K603" s="24" t="s">
        <v>46</v>
      </c>
    </row>
    <row r="604" spans="1:11">
      <c r="A604" s="7">
        <f t="shared" si="6"/>
        <v>28</v>
      </c>
      <c r="B604" s="10">
        <f t="shared" si="7"/>
        <v>23</v>
      </c>
      <c r="C604" s="10">
        <f t="shared" si="8"/>
        <v>603</v>
      </c>
      <c r="D604" s="4" t="s">
        <v>15</v>
      </c>
      <c r="E604" s="59" t="s">
        <v>686</v>
      </c>
      <c r="F604" s="24" t="s">
        <v>707</v>
      </c>
      <c r="G604" s="24" t="s">
        <v>225</v>
      </c>
      <c r="H604" s="25">
        <v>33054</v>
      </c>
      <c r="I604" s="34">
        <v>29.8</v>
      </c>
      <c r="J604" s="24">
        <v>3</v>
      </c>
      <c r="K604" s="24" t="s">
        <v>837</v>
      </c>
    </row>
    <row r="605" spans="1:11">
      <c r="A605" s="7">
        <f t="shared" si="6"/>
        <v>28</v>
      </c>
      <c r="B605" s="10">
        <f t="shared" si="7"/>
        <v>24</v>
      </c>
      <c r="C605" s="10">
        <f t="shared" si="8"/>
        <v>604</v>
      </c>
      <c r="D605" s="4" t="s">
        <v>15</v>
      </c>
      <c r="E605" s="59" t="s">
        <v>129</v>
      </c>
      <c r="F605" s="24" t="s">
        <v>613</v>
      </c>
      <c r="G605" s="24" t="s">
        <v>523</v>
      </c>
      <c r="H605" s="25">
        <v>33454</v>
      </c>
      <c r="I605" s="34">
        <v>28.7</v>
      </c>
      <c r="J605" s="24">
        <v>1</v>
      </c>
      <c r="K605" s="24" t="s">
        <v>837</v>
      </c>
    </row>
    <row r="606" spans="1:11">
      <c r="A606" s="7">
        <f t="shared" si="6"/>
        <v>28</v>
      </c>
      <c r="B606" s="10">
        <f t="shared" si="7"/>
        <v>25</v>
      </c>
      <c r="C606" s="10">
        <f t="shared" si="8"/>
        <v>605</v>
      </c>
      <c r="D606" s="4" t="s">
        <v>246</v>
      </c>
      <c r="E606" s="60" t="s">
        <v>438</v>
      </c>
      <c r="F606" s="26" t="s">
        <v>708</v>
      </c>
      <c r="G606" s="26" t="s">
        <v>565</v>
      </c>
      <c r="H606" s="27">
        <v>33950</v>
      </c>
      <c r="I606" s="35">
        <v>27.3</v>
      </c>
      <c r="J606" s="26">
        <v>3</v>
      </c>
      <c r="K606" s="26" t="s">
        <v>837</v>
      </c>
    </row>
    <row r="607" spans="1:11">
      <c r="A607" s="7">
        <f t="shared" si="6"/>
        <v>28</v>
      </c>
      <c r="B607" s="10">
        <f t="shared" si="7"/>
        <v>26</v>
      </c>
      <c r="C607" s="10">
        <f t="shared" si="8"/>
        <v>606</v>
      </c>
      <c r="D607" s="4" t="s">
        <v>246</v>
      </c>
      <c r="E607" s="60" t="s">
        <v>480</v>
      </c>
      <c r="F607" s="26" t="s">
        <v>32</v>
      </c>
      <c r="G607" s="26" t="s">
        <v>220</v>
      </c>
      <c r="H607" s="27">
        <v>31605</v>
      </c>
      <c r="I607" s="35">
        <v>33.799999999999997</v>
      </c>
      <c r="J607" s="26">
        <v>1</v>
      </c>
      <c r="K607" s="26" t="s">
        <v>837</v>
      </c>
    </row>
    <row r="608" spans="1:11">
      <c r="A608" s="7">
        <f t="shared" si="6"/>
        <v>28</v>
      </c>
      <c r="B608" s="10">
        <f t="shared" si="7"/>
        <v>27</v>
      </c>
      <c r="C608" s="10">
        <f t="shared" si="8"/>
        <v>607</v>
      </c>
      <c r="D608" s="4" t="s">
        <v>276</v>
      </c>
      <c r="E608" s="60" t="s">
        <v>609</v>
      </c>
      <c r="F608" s="26" t="s">
        <v>525</v>
      </c>
      <c r="G608" s="26" t="s">
        <v>297</v>
      </c>
      <c r="H608" s="27">
        <v>33332</v>
      </c>
      <c r="I608" s="35">
        <v>29</v>
      </c>
      <c r="J608" s="26">
        <v>1</v>
      </c>
      <c r="K608" s="26" t="s">
        <v>46</v>
      </c>
    </row>
    <row r="609" spans="1:11">
      <c r="A609" s="7">
        <f t="shared" si="6"/>
        <v>28</v>
      </c>
      <c r="B609" s="10">
        <f t="shared" si="7"/>
        <v>28</v>
      </c>
      <c r="C609" s="10">
        <f t="shared" si="8"/>
        <v>608</v>
      </c>
      <c r="D609" s="4" t="s">
        <v>276</v>
      </c>
      <c r="E609" s="60" t="s">
        <v>480</v>
      </c>
      <c r="F609" s="26" t="s">
        <v>1099</v>
      </c>
      <c r="G609" s="26" t="s">
        <v>595</v>
      </c>
      <c r="H609" s="27">
        <v>33951</v>
      </c>
      <c r="I609" s="35">
        <v>27.3</v>
      </c>
      <c r="J609" s="26">
        <v>9</v>
      </c>
      <c r="K609" s="26" t="s">
        <v>837</v>
      </c>
    </row>
    <row r="610" spans="1:11">
      <c r="A610" s="7">
        <f t="shared" si="6"/>
        <v>28</v>
      </c>
      <c r="B610" s="10">
        <f t="shared" si="7"/>
        <v>29</v>
      </c>
      <c r="C610" s="10">
        <f t="shared" si="8"/>
        <v>609</v>
      </c>
      <c r="D610" s="4" t="s">
        <v>14</v>
      </c>
      <c r="E610" s="60" t="s">
        <v>18</v>
      </c>
      <c r="F610" s="26" t="s">
        <v>917</v>
      </c>
      <c r="G610" s="26" t="s">
        <v>531</v>
      </c>
      <c r="H610" s="27">
        <v>32748</v>
      </c>
      <c r="I610" s="35">
        <v>30.6</v>
      </c>
      <c r="J610" s="26">
        <v>1</v>
      </c>
      <c r="K610" s="26" t="s">
        <v>837</v>
      </c>
    </row>
    <row r="611" spans="1:11">
      <c r="A611" s="7">
        <f t="shared" si="6"/>
        <v>28</v>
      </c>
      <c r="B611" s="10">
        <f t="shared" si="7"/>
        <v>30</v>
      </c>
      <c r="C611" s="10">
        <f t="shared" si="8"/>
        <v>610</v>
      </c>
      <c r="D611" s="4" t="s">
        <v>14</v>
      </c>
      <c r="E611" s="60" t="s">
        <v>13</v>
      </c>
      <c r="F611" s="26" t="s">
        <v>684</v>
      </c>
      <c r="G611" s="26" t="s">
        <v>625</v>
      </c>
      <c r="H611" s="27">
        <v>34103</v>
      </c>
      <c r="I611" s="35">
        <v>26.9</v>
      </c>
      <c r="J611" s="26">
        <v>8</v>
      </c>
      <c r="K611" s="26" t="s">
        <v>837</v>
      </c>
    </row>
    <row r="612" spans="1:11">
      <c r="A612" s="7">
        <f t="shared" si="6"/>
        <v>28</v>
      </c>
      <c r="B612" s="10">
        <f t="shared" si="7"/>
        <v>31</v>
      </c>
      <c r="C612" s="10">
        <f t="shared" si="8"/>
        <v>611</v>
      </c>
      <c r="D612" s="4" t="s">
        <v>18</v>
      </c>
      <c r="E612" s="60" t="s">
        <v>188</v>
      </c>
      <c r="F612" s="26" t="s">
        <v>896</v>
      </c>
      <c r="G612" s="26" t="s">
        <v>277</v>
      </c>
      <c r="H612" s="27">
        <v>33914</v>
      </c>
      <c r="I612" s="35">
        <v>27.4</v>
      </c>
      <c r="J612" s="26">
        <v>4</v>
      </c>
      <c r="K612" s="26" t="s">
        <v>837</v>
      </c>
    </row>
    <row r="613" spans="1:11">
      <c r="A613" s="7">
        <f t="shared" si="6"/>
        <v>28</v>
      </c>
      <c r="B613" s="10">
        <f t="shared" si="7"/>
        <v>32</v>
      </c>
      <c r="C613" s="10">
        <f t="shared" si="8"/>
        <v>612</v>
      </c>
      <c r="D613" s="4" t="s">
        <v>18</v>
      </c>
      <c r="E613" s="60" t="s">
        <v>492</v>
      </c>
      <c r="F613" s="26" t="s">
        <v>615</v>
      </c>
      <c r="G613" s="26" t="s">
        <v>216</v>
      </c>
      <c r="H613" s="27">
        <v>33786</v>
      </c>
      <c r="I613" s="35">
        <v>27.8</v>
      </c>
      <c r="J613" s="26">
        <v>1</v>
      </c>
      <c r="K613" s="26" t="s">
        <v>837</v>
      </c>
    </row>
    <row r="614" spans="1:11">
      <c r="A614" s="7">
        <f t="shared" si="6"/>
        <v>28</v>
      </c>
      <c r="B614" s="10">
        <f t="shared" si="7"/>
        <v>33</v>
      </c>
      <c r="C614" s="10">
        <f t="shared" si="8"/>
        <v>613</v>
      </c>
      <c r="D614" s="4" t="s">
        <v>16</v>
      </c>
      <c r="E614" s="60" t="s">
        <v>13</v>
      </c>
      <c r="F614" s="26" t="s">
        <v>73</v>
      </c>
      <c r="G614" s="26" t="s">
        <v>145</v>
      </c>
      <c r="H614" s="27">
        <v>31791</v>
      </c>
      <c r="I614" s="35">
        <v>33.200000000000003</v>
      </c>
      <c r="J614" s="26">
        <v>3</v>
      </c>
      <c r="K614" s="26" t="s">
        <v>837</v>
      </c>
    </row>
    <row r="615" spans="1:11">
      <c r="A615" s="7">
        <f t="shared" si="6"/>
        <v>28</v>
      </c>
      <c r="B615" s="10">
        <f t="shared" si="7"/>
        <v>34</v>
      </c>
      <c r="C615" s="10">
        <f t="shared" si="8"/>
        <v>614</v>
      </c>
      <c r="D615" s="4" t="s">
        <v>16</v>
      </c>
      <c r="E615" s="60" t="s">
        <v>17</v>
      </c>
      <c r="F615" s="26" t="s">
        <v>262</v>
      </c>
      <c r="G615" s="26" t="s">
        <v>545</v>
      </c>
      <c r="H615" s="27">
        <v>31488</v>
      </c>
      <c r="I615" s="35">
        <v>34.1</v>
      </c>
      <c r="J615" s="26">
        <v>3</v>
      </c>
      <c r="K615" s="26" t="s">
        <v>46</v>
      </c>
    </row>
    <row r="616" spans="1:11">
      <c r="A616" s="7">
        <f t="shared" si="6"/>
        <v>28</v>
      </c>
      <c r="B616" s="10">
        <f t="shared" si="7"/>
        <v>35</v>
      </c>
      <c r="C616" s="10">
        <f t="shared" si="8"/>
        <v>615</v>
      </c>
      <c r="D616" s="4" t="s">
        <v>614</v>
      </c>
      <c r="E616" s="60" t="s">
        <v>239</v>
      </c>
      <c r="F616" s="26" t="s">
        <v>341</v>
      </c>
      <c r="G616" s="26" t="s">
        <v>803</v>
      </c>
      <c r="H616" s="27">
        <v>33734</v>
      </c>
      <c r="I616" s="35">
        <v>27.9</v>
      </c>
      <c r="J616" s="26">
        <v>8</v>
      </c>
      <c r="K616" s="26" t="s">
        <v>837</v>
      </c>
    </row>
    <row r="617" spans="1:11">
      <c r="A617" s="7">
        <f t="shared" si="6"/>
        <v>28</v>
      </c>
      <c r="B617" s="10">
        <f t="shared" si="7"/>
        <v>36</v>
      </c>
      <c r="C617" s="10">
        <f t="shared" si="8"/>
        <v>616</v>
      </c>
      <c r="D617" s="4" t="s">
        <v>614</v>
      </c>
      <c r="E617" s="60" t="s">
        <v>47</v>
      </c>
      <c r="F617" s="26" t="s">
        <v>632</v>
      </c>
      <c r="G617" s="26" t="s">
        <v>653</v>
      </c>
      <c r="H617" s="27">
        <v>33842</v>
      </c>
      <c r="I617" s="35">
        <v>27.6</v>
      </c>
      <c r="J617" s="26">
        <v>5</v>
      </c>
      <c r="K617" s="26" t="s">
        <v>837</v>
      </c>
    </row>
    <row r="618" spans="1:11">
      <c r="A618" s="7">
        <f t="shared" si="6"/>
        <v>28</v>
      </c>
      <c r="B618" s="10">
        <f t="shared" si="7"/>
        <v>37</v>
      </c>
      <c r="C618" s="10">
        <f t="shared" si="8"/>
        <v>617</v>
      </c>
      <c r="D618" s="4" t="s">
        <v>345</v>
      </c>
      <c r="E618" s="60" t="s">
        <v>481</v>
      </c>
      <c r="F618" s="26" t="s">
        <v>1250</v>
      </c>
      <c r="G618" s="26" t="s">
        <v>448</v>
      </c>
      <c r="H618" s="27">
        <v>34528</v>
      </c>
      <c r="I618" s="35">
        <v>25.7</v>
      </c>
      <c r="J618" s="26">
        <v>5</v>
      </c>
      <c r="K618" s="26" t="s">
        <v>837</v>
      </c>
    </row>
    <row r="619" spans="1:11">
      <c r="A619" s="7">
        <f t="shared" si="6"/>
        <v>28</v>
      </c>
      <c r="B619" s="10">
        <f t="shared" si="7"/>
        <v>38</v>
      </c>
      <c r="C619" s="10">
        <f t="shared" si="8"/>
        <v>618</v>
      </c>
      <c r="D619" s="4" t="s">
        <v>345</v>
      </c>
      <c r="E619" s="60" t="s">
        <v>563</v>
      </c>
      <c r="F619" s="26" t="s">
        <v>385</v>
      </c>
      <c r="G619" s="26" t="s">
        <v>617</v>
      </c>
      <c r="H619" s="27">
        <v>31694</v>
      </c>
      <c r="I619" s="35">
        <v>33.5</v>
      </c>
      <c r="J619" s="26">
        <v>1</v>
      </c>
      <c r="K619" s="26" t="s">
        <v>837</v>
      </c>
    </row>
    <row r="620" spans="1:11">
      <c r="A620" s="7">
        <f>A619</f>
        <v>28</v>
      </c>
      <c r="B620" s="10">
        <f t="shared" si="7"/>
        <v>39</v>
      </c>
      <c r="C620" s="10">
        <f t="shared" si="8"/>
        <v>619</v>
      </c>
      <c r="D620" s="4" t="s">
        <v>354</v>
      </c>
      <c r="E620" s="60" t="s">
        <v>239</v>
      </c>
      <c r="F620" s="26" t="s">
        <v>911</v>
      </c>
      <c r="G620" s="26" t="s">
        <v>544</v>
      </c>
      <c r="H620" s="27">
        <v>33632</v>
      </c>
      <c r="I620" s="35">
        <v>28.2</v>
      </c>
      <c r="J620" s="26">
        <v>3</v>
      </c>
      <c r="K620" s="26" t="s">
        <v>837</v>
      </c>
    </row>
    <row r="621" spans="1:11">
      <c r="A621" s="11">
        <f>A619</f>
        <v>28</v>
      </c>
      <c r="B621" s="12">
        <f t="shared" si="7"/>
        <v>40</v>
      </c>
      <c r="C621" s="12">
        <f t="shared" si="8"/>
        <v>620</v>
      </c>
      <c r="D621" s="13" t="s">
        <v>354</v>
      </c>
      <c r="E621" s="62" t="s">
        <v>481</v>
      </c>
      <c r="F621" s="30" t="s">
        <v>873</v>
      </c>
      <c r="G621" s="30" t="s">
        <v>874</v>
      </c>
      <c r="H621" s="31">
        <v>33056</v>
      </c>
      <c r="I621" s="38">
        <v>29.8</v>
      </c>
      <c r="J621" s="30">
        <v>1</v>
      </c>
      <c r="K621" s="30" t="s">
        <v>837</v>
      </c>
    </row>
    <row r="622" spans="1:11">
      <c r="A622" s="7">
        <f>A621+1</f>
        <v>29</v>
      </c>
      <c r="B622" s="10">
        <v>1</v>
      </c>
      <c r="C622" s="10">
        <f>C621+1</f>
        <v>621</v>
      </c>
      <c r="D622" s="4" t="s">
        <v>354</v>
      </c>
      <c r="E622" s="60" t="s">
        <v>300</v>
      </c>
      <c r="F622" s="26" t="s">
        <v>1286</v>
      </c>
      <c r="G622" s="26" t="s">
        <v>546</v>
      </c>
      <c r="H622" s="27">
        <v>34408</v>
      </c>
      <c r="I622" s="35">
        <v>26.1</v>
      </c>
      <c r="J622" s="26">
        <v>4</v>
      </c>
      <c r="K622" s="26" t="s">
        <v>837</v>
      </c>
    </row>
    <row r="623" spans="1:11">
      <c r="A623" s="7">
        <f>A622</f>
        <v>29</v>
      </c>
      <c r="B623" s="10">
        <f>B622+1</f>
        <v>2</v>
      </c>
      <c r="C623" s="10">
        <f>C622+1</f>
        <v>622</v>
      </c>
      <c r="D623" s="4" t="s">
        <v>354</v>
      </c>
      <c r="E623" s="60" t="s">
        <v>29</v>
      </c>
      <c r="F623" s="26" t="s">
        <v>288</v>
      </c>
      <c r="G623" s="26" t="s">
        <v>596</v>
      </c>
      <c r="H623" s="27">
        <v>33323</v>
      </c>
      <c r="I623" s="35">
        <v>29</v>
      </c>
      <c r="J623" s="26">
        <v>8</v>
      </c>
      <c r="K623" s="26" t="s">
        <v>837</v>
      </c>
    </row>
    <row r="624" spans="1:11">
      <c r="A624" s="7">
        <f t="shared" ref="A624:A659" si="9">A623</f>
        <v>29</v>
      </c>
      <c r="B624" s="10">
        <f t="shared" ref="B624:B661" si="10">B623+1</f>
        <v>3</v>
      </c>
      <c r="C624" s="10">
        <f t="shared" ref="C624:C661" si="11">C623+1</f>
        <v>623</v>
      </c>
      <c r="D624" s="4" t="s">
        <v>345</v>
      </c>
      <c r="E624" s="60" t="s">
        <v>164</v>
      </c>
      <c r="F624" s="26" t="s">
        <v>388</v>
      </c>
      <c r="G624" s="26" t="s">
        <v>287</v>
      </c>
      <c r="H624" s="27">
        <v>34736</v>
      </c>
      <c r="I624" s="35">
        <v>25.2</v>
      </c>
      <c r="J624" s="26">
        <v>2</v>
      </c>
      <c r="K624" s="26" t="s">
        <v>46</v>
      </c>
    </row>
    <row r="625" spans="1:11">
      <c r="A625" s="7">
        <f t="shared" si="9"/>
        <v>29</v>
      </c>
      <c r="B625" s="10">
        <f t="shared" si="10"/>
        <v>4</v>
      </c>
      <c r="C625" s="10">
        <f t="shared" si="11"/>
        <v>624</v>
      </c>
      <c r="D625" s="4" t="s">
        <v>345</v>
      </c>
      <c r="E625" s="60" t="s">
        <v>15</v>
      </c>
      <c r="F625" s="26" t="s">
        <v>1208</v>
      </c>
      <c r="G625" s="26" t="s">
        <v>393</v>
      </c>
      <c r="H625" s="27">
        <v>35248</v>
      </c>
      <c r="I625" s="35">
        <v>23.8</v>
      </c>
      <c r="J625" s="26">
        <v>1</v>
      </c>
      <c r="K625" s="26" t="s">
        <v>46</v>
      </c>
    </row>
    <row r="626" spans="1:11">
      <c r="A626" s="7">
        <f t="shared" si="9"/>
        <v>29</v>
      </c>
      <c r="B626" s="10">
        <f t="shared" si="10"/>
        <v>5</v>
      </c>
      <c r="C626" s="10">
        <f t="shared" si="11"/>
        <v>625</v>
      </c>
      <c r="D626" s="4" t="s">
        <v>614</v>
      </c>
      <c r="E626" s="59" t="s">
        <v>567</v>
      </c>
      <c r="F626" s="24" t="s">
        <v>218</v>
      </c>
      <c r="G626" s="24" t="s">
        <v>1312</v>
      </c>
      <c r="H626" s="25">
        <v>34335</v>
      </c>
      <c r="I626" s="34">
        <v>26.3</v>
      </c>
      <c r="J626" s="24">
        <v>8</v>
      </c>
      <c r="K626" s="24" t="s">
        <v>46</v>
      </c>
    </row>
    <row r="627" spans="1:11">
      <c r="A627" s="7">
        <f t="shared" si="9"/>
        <v>29</v>
      </c>
      <c r="B627" s="10">
        <f t="shared" si="10"/>
        <v>6</v>
      </c>
      <c r="C627" s="10">
        <f t="shared" si="11"/>
        <v>626</v>
      </c>
      <c r="D627" s="4" t="s">
        <v>614</v>
      </c>
      <c r="E627" s="59" t="s">
        <v>129</v>
      </c>
      <c r="F627" s="24" t="s">
        <v>120</v>
      </c>
      <c r="G627" s="24" t="s">
        <v>904</v>
      </c>
      <c r="H627" s="25">
        <v>33572</v>
      </c>
      <c r="I627" s="34">
        <v>28.4</v>
      </c>
      <c r="J627" s="24">
        <v>1</v>
      </c>
      <c r="K627" s="24" t="s">
        <v>837</v>
      </c>
    </row>
    <row r="628" spans="1:11">
      <c r="A628" s="7">
        <f t="shared" si="9"/>
        <v>29</v>
      </c>
      <c r="B628" s="10">
        <f t="shared" si="10"/>
        <v>7</v>
      </c>
      <c r="C628" s="10">
        <f t="shared" si="11"/>
        <v>627</v>
      </c>
      <c r="D628" s="4" t="s">
        <v>16</v>
      </c>
      <c r="E628" s="59" t="s">
        <v>345</v>
      </c>
      <c r="F628" s="24" t="s">
        <v>743</v>
      </c>
      <c r="G628" s="24" t="s">
        <v>596</v>
      </c>
      <c r="H628" s="25">
        <v>33420</v>
      </c>
      <c r="I628" s="34">
        <v>28.8</v>
      </c>
      <c r="J628" s="24">
        <v>1</v>
      </c>
      <c r="K628" s="24" t="s">
        <v>837</v>
      </c>
    </row>
    <row r="629" spans="1:11">
      <c r="A629" s="7">
        <f t="shared" si="9"/>
        <v>29</v>
      </c>
      <c r="B629" s="10">
        <f t="shared" si="10"/>
        <v>8</v>
      </c>
      <c r="C629" s="10">
        <f t="shared" si="11"/>
        <v>628</v>
      </c>
      <c r="D629" s="4" t="s">
        <v>16</v>
      </c>
      <c r="E629" s="59" t="s">
        <v>246</v>
      </c>
      <c r="F629" s="24" t="s">
        <v>656</v>
      </c>
      <c r="G629" s="24" t="s">
        <v>577</v>
      </c>
      <c r="H629" s="25">
        <v>32089</v>
      </c>
      <c r="I629" s="34">
        <v>32.4</v>
      </c>
      <c r="J629" s="24">
        <v>1</v>
      </c>
      <c r="K629" s="24" t="s">
        <v>837</v>
      </c>
    </row>
    <row r="630" spans="1:11">
      <c r="A630" s="7">
        <f t="shared" si="9"/>
        <v>29</v>
      </c>
      <c r="B630" s="10">
        <f t="shared" si="10"/>
        <v>9</v>
      </c>
      <c r="C630" s="10">
        <f t="shared" si="11"/>
        <v>629</v>
      </c>
      <c r="D630" s="4" t="s">
        <v>18</v>
      </c>
      <c r="E630" s="59" t="s">
        <v>480</v>
      </c>
      <c r="F630" s="24" t="s">
        <v>517</v>
      </c>
      <c r="G630" s="24" t="s">
        <v>277</v>
      </c>
      <c r="H630" s="25">
        <v>33019</v>
      </c>
      <c r="I630" s="34">
        <v>29.9</v>
      </c>
      <c r="J630" s="24">
        <v>7</v>
      </c>
      <c r="K630" s="24" t="s">
        <v>46</v>
      </c>
    </row>
    <row r="631" spans="1:11">
      <c r="A631" s="7">
        <f t="shared" si="9"/>
        <v>29</v>
      </c>
      <c r="B631" s="10">
        <f t="shared" si="10"/>
        <v>10</v>
      </c>
      <c r="C631" s="10">
        <f t="shared" si="11"/>
        <v>630</v>
      </c>
      <c r="D631" s="4" t="s">
        <v>18</v>
      </c>
      <c r="E631" s="59" t="s">
        <v>16</v>
      </c>
      <c r="F631" s="24" t="s">
        <v>1194</v>
      </c>
      <c r="G631" s="24" t="s">
        <v>617</v>
      </c>
      <c r="H631" s="25">
        <v>32047</v>
      </c>
      <c r="I631" s="34">
        <v>32.5</v>
      </c>
      <c r="J631" s="24">
        <v>1</v>
      </c>
      <c r="K631" s="24" t="s">
        <v>837</v>
      </c>
    </row>
    <row r="632" spans="1:11">
      <c r="A632" s="7">
        <f t="shared" si="9"/>
        <v>29</v>
      </c>
      <c r="B632" s="10">
        <f t="shared" si="10"/>
        <v>11</v>
      </c>
      <c r="C632" s="10">
        <f t="shared" si="11"/>
        <v>631</v>
      </c>
      <c r="D632" s="4" t="s">
        <v>14</v>
      </c>
      <c r="E632" s="59" t="s">
        <v>609</v>
      </c>
      <c r="F632" s="24" t="s">
        <v>649</v>
      </c>
      <c r="G632" s="24" t="s">
        <v>201</v>
      </c>
      <c r="H632" s="25">
        <v>32917</v>
      </c>
      <c r="I632" s="34">
        <v>30.2</v>
      </c>
      <c r="J632" s="24">
        <v>1</v>
      </c>
      <c r="K632" s="24" t="s">
        <v>837</v>
      </c>
    </row>
    <row r="633" spans="1:11">
      <c r="A633" s="7">
        <f t="shared" si="9"/>
        <v>29</v>
      </c>
      <c r="B633" s="10">
        <f t="shared" si="10"/>
        <v>12</v>
      </c>
      <c r="C633" s="10">
        <f t="shared" si="11"/>
        <v>632</v>
      </c>
      <c r="D633" s="4" t="s">
        <v>14</v>
      </c>
      <c r="E633" s="59" t="s">
        <v>18</v>
      </c>
      <c r="F633" s="24" t="s">
        <v>158</v>
      </c>
      <c r="G633" s="24" t="s">
        <v>564</v>
      </c>
      <c r="H633" s="25">
        <v>32014</v>
      </c>
      <c r="I633" s="34">
        <v>32.6</v>
      </c>
      <c r="J633" s="24">
        <v>7</v>
      </c>
      <c r="K633" s="24" t="s">
        <v>837</v>
      </c>
    </row>
    <row r="634" spans="1:11">
      <c r="A634" s="7">
        <f t="shared" si="9"/>
        <v>29</v>
      </c>
      <c r="B634" s="10">
        <f t="shared" si="10"/>
        <v>13</v>
      </c>
      <c r="C634" s="10">
        <f t="shared" si="11"/>
        <v>633</v>
      </c>
      <c r="D634" s="4" t="s">
        <v>276</v>
      </c>
      <c r="E634" s="59" t="s">
        <v>480</v>
      </c>
      <c r="F634" s="24" t="s">
        <v>165</v>
      </c>
      <c r="G634" s="24" t="s">
        <v>1207</v>
      </c>
      <c r="H634" s="25">
        <v>33760</v>
      </c>
      <c r="I634" s="34">
        <v>27.9</v>
      </c>
      <c r="J634" s="24">
        <v>1</v>
      </c>
      <c r="K634" s="24" t="s">
        <v>837</v>
      </c>
    </row>
    <row r="635" spans="1:11">
      <c r="A635" s="7">
        <f t="shared" si="9"/>
        <v>29</v>
      </c>
      <c r="B635" s="10">
        <f t="shared" si="10"/>
        <v>14</v>
      </c>
      <c r="C635" s="10">
        <f t="shared" si="11"/>
        <v>634</v>
      </c>
      <c r="D635" s="4" t="s">
        <v>276</v>
      </c>
      <c r="E635" s="59" t="s">
        <v>609</v>
      </c>
      <c r="F635" s="24" t="s">
        <v>584</v>
      </c>
      <c r="G635" s="24" t="s">
        <v>1183</v>
      </c>
      <c r="H635" s="25">
        <v>35416</v>
      </c>
      <c r="I635" s="34">
        <v>23.3</v>
      </c>
      <c r="J635" s="24">
        <v>1</v>
      </c>
      <c r="K635" s="24" t="s">
        <v>46</v>
      </c>
    </row>
    <row r="636" spans="1:11">
      <c r="A636" s="7">
        <f t="shared" si="9"/>
        <v>29</v>
      </c>
      <c r="B636" s="10">
        <f t="shared" si="10"/>
        <v>15</v>
      </c>
      <c r="C636" s="10">
        <f t="shared" si="11"/>
        <v>635</v>
      </c>
      <c r="D636" s="4" t="s">
        <v>246</v>
      </c>
      <c r="E636" s="60" t="s">
        <v>567</v>
      </c>
      <c r="F636" s="26" t="s">
        <v>172</v>
      </c>
      <c r="G636" s="26" t="s">
        <v>509</v>
      </c>
      <c r="H636" s="27">
        <v>32149</v>
      </c>
      <c r="I636" s="35">
        <v>32.299999999999997</v>
      </c>
      <c r="J636" s="26">
        <v>1</v>
      </c>
      <c r="K636" s="26" t="s">
        <v>837</v>
      </c>
    </row>
    <row r="637" spans="1:11">
      <c r="A637" s="7">
        <f t="shared" si="9"/>
        <v>29</v>
      </c>
      <c r="B637" s="10">
        <f t="shared" si="10"/>
        <v>16</v>
      </c>
      <c r="C637" s="10">
        <f t="shared" si="11"/>
        <v>636</v>
      </c>
      <c r="D637" s="4" t="s">
        <v>246</v>
      </c>
      <c r="E637" s="60" t="s">
        <v>614</v>
      </c>
      <c r="F637" s="26" t="s">
        <v>497</v>
      </c>
      <c r="G637" s="26" t="s">
        <v>1226</v>
      </c>
      <c r="H637" s="27">
        <v>34292</v>
      </c>
      <c r="I637" s="35">
        <v>26.4</v>
      </c>
      <c r="J637" s="26">
        <v>1</v>
      </c>
      <c r="K637" s="26" t="s">
        <v>46</v>
      </c>
    </row>
    <row r="638" spans="1:11">
      <c r="A638" s="7">
        <f t="shared" si="9"/>
        <v>29</v>
      </c>
      <c r="B638" s="10">
        <f t="shared" si="10"/>
        <v>17</v>
      </c>
      <c r="C638" s="10">
        <f t="shared" si="11"/>
        <v>637</v>
      </c>
      <c r="D638" s="4" t="s">
        <v>15</v>
      </c>
      <c r="E638" s="60" t="s">
        <v>16</v>
      </c>
      <c r="F638" s="26" t="s">
        <v>218</v>
      </c>
      <c r="G638" s="26" t="s">
        <v>571</v>
      </c>
      <c r="H638" s="27">
        <v>34661</v>
      </c>
      <c r="I638" s="35">
        <v>25.4</v>
      </c>
      <c r="J638" s="26">
        <v>4</v>
      </c>
      <c r="K638" s="26" t="s">
        <v>46</v>
      </c>
    </row>
    <row r="639" spans="1:11">
      <c r="A639" s="7">
        <f t="shared" si="9"/>
        <v>29</v>
      </c>
      <c r="B639" s="10">
        <f t="shared" si="10"/>
        <v>18</v>
      </c>
      <c r="C639" s="10">
        <f t="shared" si="11"/>
        <v>638</v>
      </c>
      <c r="D639" s="4" t="s">
        <v>15</v>
      </c>
      <c r="E639" s="60" t="s">
        <v>470</v>
      </c>
      <c r="F639" s="26" t="s">
        <v>1112</v>
      </c>
      <c r="G639" s="26" t="s">
        <v>175</v>
      </c>
      <c r="H639" s="27">
        <v>33618</v>
      </c>
      <c r="I639" s="35">
        <v>28.2</v>
      </c>
      <c r="J639" s="26">
        <v>1</v>
      </c>
      <c r="K639" s="26" t="s">
        <v>46</v>
      </c>
    </row>
    <row r="640" spans="1:11">
      <c r="A640" s="7">
        <f t="shared" si="9"/>
        <v>29</v>
      </c>
      <c r="B640" s="10">
        <f t="shared" si="10"/>
        <v>19</v>
      </c>
      <c r="C640" s="10">
        <f t="shared" si="11"/>
        <v>639</v>
      </c>
      <c r="D640" s="4" t="s">
        <v>470</v>
      </c>
      <c r="E640" s="60" t="s">
        <v>18</v>
      </c>
      <c r="F640" s="26" t="s">
        <v>295</v>
      </c>
      <c r="G640" s="26" t="s">
        <v>565</v>
      </c>
      <c r="H640" s="27">
        <v>35798</v>
      </c>
      <c r="I640" s="35">
        <v>22.3</v>
      </c>
      <c r="J640" s="26">
        <v>1</v>
      </c>
      <c r="K640" s="26" t="s">
        <v>46</v>
      </c>
    </row>
    <row r="641" spans="1:11">
      <c r="A641" s="7">
        <f t="shared" si="9"/>
        <v>29</v>
      </c>
      <c r="B641" s="10">
        <f t="shared" si="10"/>
        <v>20</v>
      </c>
      <c r="C641" s="10">
        <f t="shared" si="11"/>
        <v>640</v>
      </c>
      <c r="D641" s="4" t="s">
        <v>470</v>
      </c>
      <c r="E641" s="60" t="s">
        <v>18</v>
      </c>
      <c r="F641" s="26" t="s">
        <v>7</v>
      </c>
      <c r="G641" s="26" t="s">
        <v>645</v>
      </c>
      <c r="H641" s="27">
        <v>35356</v>
      </c>
      <c r="I641" s="35">
        <v>23.5</v>
      </c>
      <c r="J641" s="26">
        <v>1</v>
      </c>
      <c r="K641" s="26" t="s">
        <v>46</v>
      </c>
    </row>
    <row r="642" spans="1:11">
      <c r="A642" s="7">
        <f t="shared" si="9"/>
        <v>29</v>
      </c>
      <c r="B642" s="10">
        <f t="shared" si="10"/>
        <v>21</v>
      </c>
      <c r="C642" s="10">
        <f t="shared" si="11"/>
        <v>641</v>
      </c>
      <c r="D642" s="4" t="s">
        <v>555</v>
      </c>
      <c r="E642" s="60" t="s">
        <v>17</v>
      </c>
      <c r="F642" s="26" t="s">
        <v>1066</v>
      </c>
      <c r="G642" s="26" t="s">
        <v>166</v>
      </c>
      <c r="H642" s="27">
        <v>33811</v>
      </c>
      <c r="I642" s="35">
        <v>27.7</v>
      </c>
      <c r="J642" s="26">
        <v>1</v>
      </c>
      <c r="K642" s="26" t="s">
        <v>46</v>
      </c>
    </row>
    <row r="643" spans="1:11">
      <c r="A643" s="7">
        <f t="shared" si="9"/>
        <v>29</v>
      </c>
      <c r="B643" s="10">
        <f t="shared" si="10"/>
        <v>22</v>
      </c>
      <c r="C643" s="10">
        <f t="shared" si="11"/>
        <v>642</v>
      </c>
      <c r="D643" s="4" t="s">
        <v>555</v>
      </c>
      <c r="E643" s="60" t="s">
        <v>29</v>
      </c>
      <c r="F643" s="26" t="s">
        <v>458</v>
      </c>
      <c r="G643" s="26" t="s">
        <v>641</v>
      </c>
      <c r="H643" s="27">
        <v>31351</v>
      </c>
      <c r="I643" s="35">
        <v>34.5</v>
      </c>
      <c r="J643" s="26">
        <v>1</v>
      </c>
      <c r="K643" s="26" t="s">
        <v>837</v>
      </c>
    </row>
    <row r="644" spans="1:11">
      <c r="A644" s="7">
        <f t="shared" si="9"/>
        <v>29</v>
      </c>
      <c r="B644" s="10">
        <f t="shared" si="10"/>
        <v>23</v>
      </c>
      <c r="C644" s="10">
        <f t="shared" si="11"/>
        <v>643</v>
      </c>
      <c r="D644" s="4" t="s">
        <v>13</v>
      </c>
      <c r="E644" s="59" t="s">
        <v>129</v>
      </c>
      <c r="F644" s="24" t="s">
        <v>1140</v>
      </c>
      <c r="G644" s="24" t="s">
        <v>1141</v>
      </c>
      <c r="H644" s="25">
        <v>34759</v>
      </c>
      <c r="I644" s="34">
        <v>25.1</v>
      </c>
      <c r="J644" s="24">
        <v>1</v>
      </c>
      <c r="K644" s="24" t="s">
        <v>837</v>
      </c>
    </row>
    <row r="645" spans="1:11">
      <c r="A645" s="7">
        <f t="shared" si="9"/>
        <v>29</v>
      </c>
      <c r="B645" s="10">
        <f t="shared" si="10"/>
        <v>24</v>
      </c>
      <c r="C645" s="10">
        <f t="shared" si="11"/>
        <v>644</v>
      </c>
      <c r="D645" s="4" t="s">
        <v>13</v>
      </c>
      <c r="E645" s="59" t="s">
        <v>47</v>
      </c>
      <c r="F645" s="24" t="s">
        <v>1052</v>
      </c>
      <c r="G645" s="24" t="s">
        <v>533</v>
      </c>
      <c r="H645" s="25">
        <v>34324</v>
      </c>
      <c r="I645" s="34">
        <v>26.3</v>
      </c>
      <c r="J645" s="24">
        <v>1</v>
      </c>
      <c r="K645" s="24" t="s">
        <v>837</v>
      </c>
    </row>
    <row r="646" spans="1:11">
      <c r="A646" s="7">
        <f t="shared" si="9"/>
        <v>29</v>
      </c>
      <c r="B646" s="10">
        <f t="shared" si="10"/>
        <v>25</v>
      </c>
      <c r="C646" s="10">
        <f t="shared" si="11"/>
        <v>645</v>
      </c>
      <c r="D646" s="4" t="s">
        <v>300</v>
      </c>
      <c r="E646" s="59" t="s">
        <v>438</v>
      </c>
      <c r="F646" s="24" t="s">
        <v>1007</v>
      </c>
      <c r="G646" s="24" t="s">
        <v>257</v>
      </c>
      <c r="H646" s="25">
        <v>33269</v>
      </c>
      <c r="I646" s="34">
        <v>29.2</v>
      </c>
      <c r="J646" s="24">
        <v>8</v>
      </c>
      <c r="K646" s="24" t="s">
        <v>837</v>
      </c>
    </row>
    <row r="647" spans="1:11">
      <c r="A647" s="7">
        <f t="shared" si="9"/>
        <v>29</v>
      </c>
      <c r="B647" s="10">
        <f t="shared" si="10"/>
        <v>26</v>
      </c>
      <c r="C647" s="10">
        <f t="shared" si="11"/>
        <v>646</v>
      </c>
      <c r="D647" s="4" t="s">
        <v>300</v>
      </c>
      <c r="E647" s="59" t="s">
        <v>188</v>
      </c>
      <c r="F647" s="24" t="s">
        <v>140</v>
      </c>
      <c r="G647" s="24" t="s">
        <v>591</v>
      </c>
      <c r="H647" s="25">
        <v>31211</v>
      </c>
      <c r="I647" s="34">
        <v>34.799999999999997</v>
      </c>
      <c r="J647" s="24">
        <v>1</v>
      </c>
      <c r="K647" s="24" t="s">
        <v>837</v>
      </c>
    </row>
    <row r="648" spans="1:11">
      <c r="A648" s="7">
        <f t="shared" si="9"/>
        <v>29</v>
      </c>
      <c r="B648" s="10">
        <f t="shared" si="10"/>
        <v>27</v>
      </c>
      <c r="C648" s="10">
        <f t="shared" si="11"/>
        <v>647</v>
      </c>
      <c r="D648" s="4" t="s">
        <v>129</v>
      </c>
      <c r="E648" s="59" t="s">
        <v>239</v>
      </c>
      <c r="F648" s="24" t="s">
        <v>798</v>
      </c>
      <c r="G648" s="24" t="s">
        <v>118</v>
      </c>
      <c r="H648" s="25">
        <v>34607</v>
      </c>
      <c r="I648" s="34">
        <v>25.5</v>
      </c>
      <c r="J648" s="24">
        <v>9</v>
      </c>
      <c r="K648" s="24" t="s">
        <v>837</v>
      </c>
    </row>
    <row r="649" spans="1:11">
      <c r="A649" s="7">
        <f t="shared" si="9"/>
        <v>29</v>
      </c>
      <c r="B649" s="10">
        <f t="shared" si="10"/>
        <v>28</v>
      </c>
      <c r="C649" s="10">
        <f t="shared" si="11"/>
        <v>648</v>
      </c>
      <c r="D649" s="4" t="s">
        <v>129</v>
      </c>
      <c r="E649" s="59" t="s">
        <v>129</v>
      </c>
      <c r="F649" s="24" t="s">
        <v>525</v>
      </c>
      <c r="G649" s="24" t="s">
        <v>732</v>
      </c>
      <c r="H649" s="25">
        <v>33323</v>
      </c>
      <c r="I649" s="34">
        <v>29</v>
      </c>
      <c r="J649" s="24">
        <v>4</v>
      </c>
      <c r="K649" s="24" t="s">
        <v>837</v>
      </c>
    </row>
    <row r="650" spans="1:11">
      <c r="A650" s="7">
        <f t="shared" si="9"/>
        <v>29</v>
      </c>
      <c r="B650" s="10">
        <f t="shared" si="10"/>
        <v>29</v>
      </c>
      <c r="C650" s="10">
        <f t="shared" si="11"/>
        <v>649</v>
      </c>
      <c r="D650" s="4" t="s">
        <v>239</v>
      </c>
      <c r="E650" s="59" t="s">
        <v>45</v>
      </c>
      <c r="F650" s="24" t="s">
        <v>330</v>
      </c>
      <c r="G650" s="24" t="s">
        <v>553</v>
      </c>
      <c r="H650" s="25">
        <v>32751</v>
      </c>
      <c r="I650" s="34">
        <v>30.6</v>
      </c>
      <c r="J650" s="24">
        <v>2</v>
      </c>
      <c r="K650" s="24" t="s">
        <v>837</v>
      </c>
    </row>
    <row r="651" spans="1:11">
      <c r="A651" s="7">
        <f t="shared" si="9"/>
        <v>29</v>
      </c>
      <c r="B651" s="10">
        <f t="shared" si="10"/>
        <v>30</v>
      </c>
      <c r="C651" s="10">
        <f t="shared" si="11"/>
        <v>650</v>
      </c>
      <c r="D651" s="4" t="s">
        <v>239</v>
      </c>
      <c r="E651" s="59" t="s">
        <v>480</v>
      </c>
      <c r="F651" s="24" t="s">
        <v>989</v>
      </c>
      <c r="G651" s="24" t="s">
        <v>554</v>
      </c>
      <c r="H651" s="25">
        <v>33379</v>
      </c>
      <c r="I651" s="34">
        <v>28.9</v>
      </c>
      <c r="J651" s="24">
        <v>7</v>
      </c>
      <c r="K651" s="24" t="s">
        <v>837</v>
      </c>
    </row>
    <row r="652" spans="1:11">
      <c r="A652" s="7">
        <f t="shared" si="9"/>
        <v>29</v>
      </c>
      <c r="B652" s="10">
        <f t="shared" si="10"/>
        <v>31</v>
      </c>
      <c r="C652" s="10">
        <f t="shared" si="11"/>
        <v>651</v>
      </c>
      <c r="D652" s="4" t="s">
        <v>29</v>
      </c>
      <c r="E652" s="59" t="s">
        <v>164</v>
      </c>
      <c r="F652" s="24" t="s">
        <v>1050</v>
      </c>
      <c r="G652" s="24" t="s">
        <v>197</v>
      </c>
      <c r="H652" s="25">
        <v>33539</v>
      </c>
      <c r="I652" s="34">
        <v>28.5</v>
      </c>
      <c r="J652" s="24">
        <v>9</v>
      </c>
      <c r="K652" s="24" t="s">
        <v>46</v>
      </c>
    </row>
    <row r="653" spans="1:11">
      <c r="A653" s="7">
        <f t="shared" si="9"/>
        <v>29</v>
      </c>
      <c r="B653" s="10">
        <f t="shared" si="10"/>
        <v>32</v>
      </c>
      <c r="C653" s="10">
        <f t="shared" si="11"/>
        <v>652</v>
      </c>
      <c r="D653" s="4" t="s">
        <v>29</v>
      </c>
      <c r="E653" s="59" t="s">
        <v>850</v>
      </c>
      <c r="F653" s="24" t="s">
        <v>63</v>
      </c>
      <c r="G653" s="24" t="s">
        <v>216</v>
      </c>
      <c r="H653" s="25">
        <v>32990</v>
      </c>
      <c r="I653" s="34">
        <v>30</v>
      </c>
      <c r="J653" s="24">
        <v>1</v>
      </c>
      <c r="K653" s="24" t="s">
        <v>837</v>
      </c>
    </row>
    <row r="654" spans="1:11">
      <c r="A654" s="7">
        <f t="shared" si="9"/>
        <v>29</v>
      </c>
      <c r="B654" s="10">
        <f t="shared" si="10"/>
        <v>33</v>
      </c>
      <c r="C654" s="10">
        <f t="shared" si="11"/>
        <v>653</v>
      </c>
      <c r="D654" s="4" t="s">
        <v>1121</v>
      </c>
      <c r="E654" s="59" t="s">
        <v>470</v>
      </c>
      <c r="F654" s="24" t="s">
        <v>1258</v>
      </c>
      <c r="G654" s="24" t="s">
        <v>451</v>
      </c>
      <c r="H654" s="25">
        <v>36571</v>
      </c>
      <c r="I654" s="34">
        <v>20.2</v>
      </c>
      <c r="J654" s="24">
        <v>1</v>
      </c>
      <c r="K654" s="24" t="s">
        <v>837</v>
      </c>
    </row>
    <row r="655" spans="1:11">
      <c r="A655" s="7">
        <f t="shared" si="9"/>
        <v>29</v>
      </c>
      <c r="B655" s="10">
        <f t="shared" si="10"/>
        <v>34</v>
      </c>
      <c r="C655" s="10">
        <f t="shared" si="11"/>
        <v>654</v>
      </c>
      <c r="D655" s="4" t="s">
        <v>1121</v>
      </c>
      <c r="E655" s="59" t="s">
        <v>45</v>
      </c>
      <c r="F655" s="24" t="s">
        <v>297</v>
      </c>
      <c r="G655" s="24" t="s">
        <v>41</v>
      </c>
      <c r="H655" s="25">
        <v>35061</v>
      </c>
      <c r="I655" s="34">
        <v>24.3</v>
      </c>
      <c r="J655" s="24">
        <v>1</v>
      </c>
      <c r="K655" s="24" t="s">
        <v>837</v>
      </c>
    </row>
    <row r="656" spans="1:11">
      <c r="A656" s="7">
        <f t="shared" si="9"/>
        <v>29</v>
      </c>
      <c r="B656" s="10">
        <f t="shared" si="10"/>
        <v>35</v>
      </c>
      <c r="C656" s="10">
        <f t="shared" si="11"/>
        <v>655</v>
      </c>
      <c r="D656" s="4" t="s">
        <v>609</v>
      </c>
      <c r="E656" s="59" t="s">
        <v>47</v>
      </c>
      <c r="F656" s="24" t="s">
        <v>1175</v>
      </c>
      <c r="G656" s="24" t="s">
        <v>524</v>
      </c>
      <c r="H656" s="25">
        <v>33956</v>
      </c>
      <c r="I656" s="34">
        <v>27.3</v>
      </c>
      <c r="J656" s="24">
        <v>1</v>
      </c>
      <c r="K656" s="24" t="s">
        <v>837</v>
      </c>
    </row>
    <row r="657" spans="1:11">
      <c r="A657" s="7">
        <f t="shared" si="9"/>
        <v>29</v>
      </c>
      <c r="B657" s="10">
        <f t="shared" si="10"/>
        <v>36</v>
      </c>
      <c r="C657" s="10">
        <f t="shared" si="11"/>
        <v>656</v>
      </c>
      <c r="D657" s="4" t="s">
        <v>609</v>
      </c>
      <c r="E657" s="59" t="s">
        <v>686</v>
      </c>
      <c r="F657" s="24" t="s">
        <v>747</v>
      </c>
      <c r="G657" s="24" t="s">
        <v>530</v>
      </c>
      <c r="H657" s="25">
        <v>34462</v>
      </c>
      <c r="I657" s="34">
        <v>25.9</v>
      </c>
      <c r="J657" s="24">
        <v>8</v>
      </c>
      <c r="K657" s="24" t="s">
        <v>837</v>
      </c>
    </row>
    <row r="658" spans="1:11">
      <c r="A658" s="7">
        <f t="shared" si="9"/>
        <v>29</v>
      </c>
      <c r="B658" s="10">
        <f t="shared" si="10"/>
        <v>37</v>
      </c>
      <c r="C658" s="10">
        <f t="shared" si="11"/>
        <v>657</v>
      </c>
      <c r="D658" s="4" t="s">
        <v>563</v>
      </c>
      <c r="E658" s="59" t="s">
        <v>555</v>
      </c>
      <c r="F658" s="24" t="s">
        <v>584</v>
      </c>
      <c r="G658" s="24" t="s">
        <v>285</v>
      </c>
      <c r="H658" s="25">
        <v>31510</v>
      </c>
      <c r="I658" s="34">
        <v>34</v>
      </c>
      <c r="J658" s="24">
        <v>1</v>
      </c>
      <c r="K658" s="24" t="s">
        <v>837</v>
      </c>
    </row>
    <row r="659" spans="1:11">
      <c r="A659" s="7">
        <f t="shared" si="9"/>
        <v>29</v>
      </c>
      <c r="B659" s="10">
        <f t="shared" si="10"/>
        <v>38</v>
      </c>
      <c r="C659" s="10">
        <f t="shared" si="11"/>
        <v>658</v>
      </c>
      <c r="D659" s="4" t="s">
        <v>563</v>
      </c>
      <c r="E659" s="59" t="s">
        <v>470</v>
      </c>
      <c r="F659" s="24" t="s">
        <v>656</v>
      </c>
      <c r="G659" s="24" t="s">
        <v>118</v>
      </c>
      <c r="H659" s="25">
        <v>32979</v>
      </c>
      <c r="I659" s="34">
        <v>30</v>
      </c>
      <c r="J659" s="24">
        <v>5</v>
      </c>
      <c r="K659" s="24" t="s">
        <v>46</v>
      </c>
    </row>
    <row r="660" spans="1:11">
      <c r="A660" s="7">
        <f>A659</f>
        <v>29</v>
      </c>
      <c r="B660" s="10">
        <f t="shared" si="10"/>
        <v>39</v>
      </c>
      <c r="C660" s="10">
        <f t="shared" si="11"/>
        <v>659</v>
      </c>
      <c r="D660" s="4" t="s">
        <v>567</v>
      </c>
      <c r="E660" s="59" t="s">
        <v>609</v>
      </c>
      <c r="F660" s="24" t="s">
        <v>401</v>
      </c>
      <c r="G660" s="24" t="s">
        <v>170</v>
      </c>
      <c r="H660" s="25">
        <v>32521</v>
      </c>
      <c r="I660" s="34">
        <v>31.2</v>
      </c>
      <c r="J660" s="24">
        <v>1</v>
      </c>
      <c r="K660" s="24" t="s">
        <v>837</v>
      </c>
    </row>
    <row r="661" spans="1:11">
      <c r="A661" s="11">
        <f>A659</f>
        <v>29</v>
      </c>
      <c r="B661" s="12">
        <f t="shared" si="10"/>
        <v>40</v>
      </c>
      <c r="C661" s="12">
        <f t="shared" si="11"/>
        <v>660</v>
      </c>
      <c r="D661" s="13" t="s">
        <v>567</v>
      </c>
      <c r="E661" s="61" t="s">
        <v>29</v>
      </c>
      <c r="F661" s="28" t="s">
        <v>479</v>
      </c>
      <c r="G661" s="28" t="s">
        <v>245</v>
      </c>
      <c r="H661" s="29">
        <v>31398</v>
      </c>
      <c r="I661" s="36">
        <v>34.299999999999997</v>
      </c>
      <c r="J661" s="28">
        <v>1</v>
      </c>
      <c r="K661" s="28" t="s">
        <v>46</v>
      </c>
    </row>
    <row r="662" spans="1:11">
      <c r="A662" s="7">
        <f>A661+1</f>
        <v>30</v>
      </c>
      <c r="B662" s="10">
        <v>1</v>
      </c>
      <c r="C662" s="10">
        <f>C661+1</f>
        <v>661</v>
      </c>
      <c r="D662" s="4" t="s">
        <v>567</v>
      </c>
      <c r="E662" s="59" t="s">
        <v>213</v>
      </c>
      <c r="F662" s="24" t="s">
        <v>525</v>
      </c>
      <c r="G662" s="24" t="s">
        <v>304</v>
      </c>
      <c r="H662" s="25">
        <v>29813</v>
      </c>
      <c r="I662" s="34">
        <v>38.700000000000003</v>
      </c>
      <c r="J662" s="24">
        <v>1</v>
      </c>
      <c r="K662" s="24" t="s">
        <v>46</v>
      </c>
    </row>
    <row r="663" spans="1:11">
      <c r="A663" s="7">
        <f>A662</f>
        <v>30</v>
      </c>
      <c r="B663" s="10">
        <f>B662+1</f>
        <v>2</v>
      </c>
      <c r="C663" s="10">
        <f>C662+1</f>
        <v>662</v>
      </c>
      <c r="D663" s="4" t="s">
        <v>567</v>
      </c>
      <c r="E663" s="59" t="s">
        <v>14</v>
      </c>
      <c r="F663" s="24" t="s">
        <v>1106</v>
      </c>
      <c r="G663" s="24" t="s">
        <v>106</v>
      </c>
      <c r="H663" s="25">
        <v>33396</v>
      </c>
      <c r="I663" s="34">
        <v>28.8</v>
      </c>
      <c r="J663" s="24">
        <v>1</v>
      </c>
      <c r="K663" s="24" t="s">
        <v>837</v>
      </c>
    </row>
    <row r="664" spans="1:11">
      <c r="A664" s="7">
        <f t="shared" ref="A664:A699" si="12">A663</f>
        <v>30</v>
      </c>
      <c r="B664" s="10">
        <f t="shared" ref="B664:B701" si="13">B663+1</f>
        <v>3</v>
      </c>
      <c r="C664" s="10">
        <f t="shared" ref="C664:C701" si="14">C663+1</f>
        <v>663</v>
      </c>
      <c r="D664" s="4" t="s">
        <v>563</v>
      </c>
      <c r="E664" s="59" t="s">
        <v>555</v>
      </c>
      <c r="F664" s="24" t="s">
        <v>143</v>
      </c>
      <c r="G664" s="24" t="s">
        <v>1045</v>
      </c>
      <c r="H664" s="25">
        <v>35784</v>
      </c>
      <c r="I664" s="34">
        <v>22.3</v>
      </c>
      <c r="J664" s="24">
        <v>1</v>
      </c>
      <c r="K664" s="24" t="s">
        <v>837</v>
      </c>
    </row>
    <row r="665" spans="1:11">
      <c r="A665" s="7">
        <f t="shared" si="12"/>
        <v>30</v>
      </c>
      <c r="B665" s="10">
        <f t="shared" si="13"/>
        <v>4</v>
      </c>
      <c r="C665" s="10">
        <f t="shared" si="14"/>
        <v>664</v>
      </c>
      <c r="D665" s="4" t="s">
        <v>563</v>
      </c>
      <c r="E665" s="59" t="s">
        <v>276</v>
      </c>
      <c r="F665" s="24" t="s">
        <v>182</v>
      </c>
      <c r="G665" s="24" t="s">
        <v>1241</v>
      </c>
      <c r="H665" s="25">
        <v>35348</v>
      </c>
      <c r="I665" s="34">
        <v>23.5</v>
      </c>
      <c r="J665" s="24">
        <v>1</v>
      </c>
      <c r="K665" s="24" t="s">
        <v>46</v>
      </c>
    </row>
    <row r="666" spans="1:11">
      <c r="A666" s="7">
        <f t="shared" si="12"/>
        <v>30</v>
      </c>
      <c r="B666" s="10">
        <f t="shared" si="13"/>
        <v>5</v>
      </c>
      <c r="C666" s="10">
        <f t="shared" si="14"/>
        <v>665</v>
      </c>
      <c r="D666" s="4" t="s">
        <v>609</v>
      </c>
      <c r="E666" s="60" t="s">
        <v>438</v>
      </c>
      <c r="F666" s="26" t="s">
        <v>102</v>
      </c>
      <c r="G666" s="26" t="s">
        <v>551</v>
      </c>
      <c r="H666" s="27">
        <v>33719</v>
      </c>
      <c r="I666" s="35">
        <v>28</v>
      </c>
      <c r="J666" s="26">
        <v>1</v>
      </c>
      <c r="K666" s="26" t="s">
        <v>837</v>
      </c>
    </row>
    <row r="667" spans="1:11">
      <c r="A667" s="7">
        <f t="shared" si="12"/>
        <v>30</v>
      </c>
      <c r="B667" s="10">
        <f t="shared" si="13"/>
        <v>6</v>
      </c>
      <c r="C667" s="10">
        <f t="shared" si="14"/>
        <v>666</v>
      </c>
      <c r="D667" s="4" t="s">
        <v>609</v>
      </c>
      <c r="E667" s="60" t="s">
        <v>213</v>
      </c>
      <c r="F667" s="26" t="s">
        <v>1049</v>
      </c>
      <c r="G667" s="26" t="s">
        <v>1048</v>
      </c>
      <c r="H667" s="27">
        <v>34919</v>
      </c>
      <c r="I667" s="35">
        <v>24.7</v>
      </c>
      <c r="J667" s="26">
        <v>5</v>
      </c>
      <c r="K667" s="26" t="s">
        <v>837</v>
      </c>
    </row>
    <row r="668" spans="1:11">
      <c r="A668" s="7">
        <f t="shared" si="12"/>
        <v>30</v>
      </c>
      <c r="B668" s="10">
        <f t="shared" si="13"/>
        <v>7</v>
      </c>
      <c r="C668" s="10">
        <f t="shared" si="14"/>
        <v>667</v>
      </c>
      <c r="D668" s="4" t="s">
        <v>1121</v>
      </c>
      <c r="E668" s="59" t="s">
        <v>17</v>
      </c>
      <c r="F668" s="24" t="s">
        <v>475</v>
      </c>
      <c r="G668" s="24" t="s">
        <v>756</v>
      </c>
      <c r="H668" s="25">
        <v>34476</v>
      </c>
      <c r="I668" s="34">
        <v>25.9</v>
      </c>
      <c r="J668" s="24">
        <v>5</v>
      </c>
      <c r="K668" s="24" t="s">
        <v>46</v>
      </c>
    </row>
    <row r="669" spans="1:11">
      <c r="A669" s="7">
        <f t="shared" si="12"/>
        <v>30</v>
      </c>
      <c r="B669" s="10">
        <f t="shared" si="13"/>
        <v>8</v>
      </c>
      <c r="C669" s="10">
        <f t="shared" si="14"/>
        <v>668</v>
      </c>
      <c r="D669" s="4" t="s">
        <v>1121</v>
      </c>
      <c r="E669" s="59" t="s">
        <v>213</v>
      </c>
      <c r="F669" s="24" t="s">
        <v>460</v>
      </c>
      <c r="G669" s="24" t="s">
        <v>145</v>
      </c>
      <c r="H669" s="25">
        <v>35573</v>
      </c>
      <c r="I669" s="34">
        <v>22.9</v>
      </c>
      <c r="J669" s="24">
        <v>1</v>
      </c>
      <c r="K669" s="24" t="s">
        <v>46</v>
      </c>
    </row>
    <row r="670" spans="1:11">
      <c r="A670" s="7">
        <f t="shared" si="12"/>
        <v>30</v>
      </c>
      <c r="B670" s="10">
        <f t="shared" si="13"/>
        <v>9</v>
      </c>
      <c r="C670" s="10">
        <f t="shared" si="14"/>
        <v>669</v>
      </c>
      <c r="D670" s="4" t="s">
        <v>29</v>
      </c>
      <c r="E670" s="59" t="s">
        <v>239</v>
      </c>
      <c r="F670" s="24" t="s">
        <v>1280</v>
      </c>
      <c r="G670" s="24" t="s">
        <v>1281</v>
      </c>
      <c r="H670" s="25">
        <v>34696</v>
      </c>
      <c r="I670" s="34">
        <v>25.3</v>
      </c>
      <c r="J670" s="24">
        <v>1</v>
      </c>
      <c r="K670" s="24" t="s">
        <v>837</v>
      </c>
    </row>
    <row r="671" spans="1:11">
      <c r="A671" s="7">
        <f t="shared" si="12"/>
        <v>30</v>
      </c>
      <c r="B671" s="10">
        <f t="shared" si="13"/>
        <v>10</v>
      </c>
      <c r="C671" s="10">
        <f t="shared" si="14"/>
        <v>670</v>
      </c>
      <c r="D671" s="4" t="s">
        <v>29</v>
      </c>
      <c r="E671" s="59" t="s">
        <v>1017</v>
      </c>
      <c r="F671" s="24" t="s">
        <v>413</v>
      </c>
      <c r="G671" s="24" t="s">
        <v>86</v>
      </c>
      <c r="H671" s="25">
        <v>34115</v>
      </c>
      <c r="I671" s="34">
        <v>26.9</v>
      </c>
      <c r="J671" s="24">
        <v>1</v>
      </c>
      <c r="K671" s="24" t="s">
        <v>837</v>
      </c>
    </row>
    <row r="672" spans="1:11">
      <c r="A672" s="7">
        <f t="shared" si="12"/>
        <v>30</v>
      </c>
      <c r="B672" s="10">
        <f t="shared" si="13"/>
        <v>11</v>
      </c>
      <c r="C672" s="10">
        <f t="shared" si="14"/>
        <v>671</v>
      </c>
      <c r="D672" s="4" t="s">
        <v>239</v>
      </c>
      <c r="E672" s="59" t="s">
        <v>300</v>
      </c>
      <c r="F672" s="24" t="s">
        <v>1159</v>
      </c>
      <c r="G672" s="24" t="s">
        <v>966</v>
      </c>
      <c r="H672" s="25">
        <v>34160</v>
      </c>
      <c r="I672" s="34">
        <v>26.8</v>
      </c>
      <c r="J672" s="24">
        <v>1</v>
      </c>
      <c r="K672" s="24" t="s">
        <v>46</v>
      </c>
    </row>
    <row r="673" spans="1:11">
      <c r="A673" s="7">
        <f t="shared" si="12"/>
        <v>30</v>
      </c>
      <c r="B673" s="10">
        <f t="shared" si="13"/>
        <v>12</v>
      </c>
      <c r="C673" s="10">
        <f t="shared" si="14"/>
        <v>672</v>
      </c>
      <c r="D673" s="4" t="s">
        <v>239</v>
      </c>
      <c r="E673" s="59" t="s">
        <v>686</v>
      </c>
      <c r="F673" s="24" t="s">
        <v>165</v>
      </c>
      <c r="G673" s="24" t="s">
        <v>104</v>
      </c>
      <c r="H673" s="25">
        <v>31163</v>
      </c>
      <c r="I673" s="34">
        <v>35</v>
      </c>
      <c r="J673" s="24">
        <v>5</v>
      </c>
      <c r="K673" s="24" t="s">
        <v>837</v>
      </c>
    </row>
    <row r="674" spans="1:11">
      <c r="A674" s="7">
        <f t="shared" si="12"/>
        <v>30</v>
      </c>
      <c r="B674" s="10">
        <f t="shared" si="13"/>
        <v>13</v>
      </c>
      <c r="C674" s="10">
        <f t="shared" si="14"/>
        <v>673</v>
      </c>
      <c r="D674" s="4" t="s">
        <v>129</v>
      </c>
      <c r="E674" s="59" t="s">
        <v>239</v>
      </c>
      <c r="F674" s="24" t="s">
        <v>317</v>
      </c>
      <c r="G674" s="24" t="s">
        <v>969</v>
      </c>
      <c r="H674" s="25">
        <v>34313</v>
      </c>
      <c r="I674" s="34">
        <v>26.3</v>
      </c>
      <c r="J674" s="24">
        <v>7</v>
      </c>
      <c r="K674" s="24" t="s">
        <v>46</v>
      </c>
    </row>
    <row r="675" spans="1:11">
      <c r="A675" s="7">
        <f t="shared" si="12"/>
        <v>30</v>
      </c>
      <c r="B675" s="10">
        <f t="shared" si="13"/>
        <v>14</v>
      </c>
      <c r="C675" s="10">
        <f t="shared" si="14"/>
        <v>674</v>
      </c>
      <c r="D675" s="4" t="s">
        <v>129</v>
      </c>
      <c r="E675" s="59" t="s">
        <v>239</v>
      </c>
      <c r="F675" s="24" t="s">
        <v>689</v>
      </c>
      <c r="G675" s="24" t="s">
        <v>690</v>
      </c>
      <c r="H675" s="25">
        <v>34297</v>
      </c>
      <c r="I675" s="34">
        <v>26.4</v>
      </c>
      <c r="J675" s="24">
        <v>5</v>
      </c>
      <c r="K675" s="24" t="s">
        <v>838</v>
      </c>
    </row>
    <row r="676" spans="1:11">
      <c r="A676" s="7">
        <f t="shared" si="12"/>
        <v>30</v>
      </c>
      <c r="B676" s="10">
        <f t="shared" si="13"/>
        <v>15</v>
      </c>
      <c r="C676" s="10">
        <f t="shared" si="14"/>
        <v>675</v>
      </c>
      <c r="D676" s="4" t="s">
        <v>300</v>
      </c>
      <c r="E676" s="59" t="s">
        <v>609</v>
      </c>
      <c r="F676" s="24" t="s">
        <v>1111</v>
      </c>
      <c r="G676" s="24" t="s">
        <v>527</v>
      </c>
      <c r="H676" s="25">
        <v>33329</v>
      </c>
      <c r="I676" s="34">
        <v>29</v>
      </c>
      <c r="J676" s="24">
        <v>8</v>
      </c>
      <c r="K676" s="24" t="s">
        <v>837</v>
      </c>
    </row>
    <row r="677" spans="1:11">
      <c r="A677" s="7">
        <f t="shared" si="12"/>
        <v>30</v>
      </c>
      <c r="B677" s="10">
        <f t="shared" si="13"/>
        <v>16</v>
      </c>
      <c r="C677" s="10">
        <f t="shared" si="14"/>
        <v>676</v>
      </c>
      <c r="D677" s="4" t="s">
        <v>300</v>
      </c>
      <c r="E677" s="59" t="s">
        <v>609</v>
      </c>
      <c r="F677" s="24" t="s">
        <v>750</v>
      </c>
      <c r="G677" s="24" t="s">
        <v>105</v>
      </c>
      <c r="H677" s="25">
        <v>33295</v>
      </c>
      <c r="I677" s="34">
        <v>29.1</v>
      </c>
      <c r="J677" s="24">
        <v>2</v>
      </c>
      <c r="K677" s="24" t="s">
        <v>837</v>
      </c>
    </row>
    <row r="678" spans="1:11">
      <c r="A678" s="7">
        <f t="shared" si="12"/>
        <v>30</v>
      </c>
      <c r="B678" s="10">
        <f t="shared" si="13"/>
        <v>17</v>
      </c>
      <c r="C678" s="10">
        <f t="shared" si="14"/>
        <v>677</v>
      </c>
      <c r="D678" s="4" t="s">
        <v>13</v>
      </c>
      <c r="E678" s="59" t="s">
        <v>16</v>
      </c>
      <c r="F678" s="24" t="s">
        <v>723</v>
      </c>
      <c r="G678" s="24" t="s">
        <v>589</v>
      </c>
      <c r="H678" s="25">
        <v>32708</v>
      </c>
      <c r="I678" s="34">
        <v>30.7</v>
      </c>
      <c r="J678" s="24">
        <v>1</v>
      </c>
      <c r="K678" s="24" t="s">
        <v>46</v>
      </c>
    </row>
    <row r="679" spans="1:11">
      <c r="A679" s="7">
        <f t="shared" si="12"/>
        <v>30</v>
      </c>
      <c r="B679" s="10">
        <f t="shared" si="13"/>
        <v>18</v>
      </c>
      <c r="C679" s="10">
        <f t="shared" si="14"/>
        <v>678</v>
      </c>
      <c r="D679" s="4" t="s">
        <v>13</v>
      </c>
      <c r="E679" s="60" t="s">
        <v>354</v>
      </c>
      <c r="F679" s="26" t="s">
        <v>772</v>
      </c>
      <c r="G679" s="26" t="s">
        <v>549</v>
      </c>
      <c r="H679" s="27">
        <v>32186</v>
      </c>
      <c r="I679" s="35">
        <v>32.200000000000003</v>
      </c>
      <c r="J679" s="26">
        <v>5</v>
      </c>
      <c r="K679" s="26" t="s">
        <v>46</v>
      </c>
    </row>
    <row r="680" spans="1:11">
      <c r="A680" s="7">
        <f t="shared" si="12"/>
        <v>30</v>
      </c>
      <c r="B680" s="10">
        <f t="shared" si="13"/>
        <v>19</v>
      </c>
      <c r="C680" s="10">
        <f t="shared" si="14"/>
        <v>679</v>
      </c>
      <c r="D680" s="4" t="s">
        <v>555</v>
      </c>
      <c r="E680" s="60" t="s">
        <v>239</v>
      </c>
      <c r="F680" s="26" t="s">
        <v>945</v>
      </c>
      <c r="G680" s="26" t="s">
        <v>571</v>
      </c>
      <c r="H680" s="27">
        <v>34529</v>
      </c>
      <c r="I680" s="35">
        <v>25.7</v>
      </c>
      <c r="J680" s="26">
        <v>1</v>
      </c>
      <c r="K680" s="26" t="s">
        <v>46</v>
      </c>
    </row>
    <row r="681" spans="1:11">
      <c r="A681" s="7">
        <f t="shared" si="12"/>
        <v>30</v>
      </c>
      <c r="B681" s="10">
        <f t="shared" si="13"/>
        <v>20</v>
      </c>
      <c r="C681" s="10">
        <f t="shared" si="14"/>
        <v>680</v>
      </c>
      <c r="D681" s="4" t="s">
        <v>555</v>
      </c>
      <c r="E681" s="60" t="s">
        <v>246</v>
      </c>
      <c r="F681" s="26" t="s">
        <v>259</v>
      </c>
      <c r="G681" s="26" t="s">
        <v>655</v>
      </c>
      <c r="H681" s="27">
        <v>33385</v>
      </c>
      <c r="I681" s="35">
        <v>28.9</v>
      </c>
      <c r="J681" s="26">
        <v>1</v>
      </c>
      <c r="K681" s="26" t="s">
        <v>837</v>
      </c>
    </row>
    <row r="682" spans="1:11">
      <c r="A682" s="7">
        <f t="shared" si="12"/>
        <v>30</v>
      </c>
      <c r="B682" s="10">
        <f t="shared" si="13"/>
        <v>21</v>
      </c>
      <c r="C682" s="10">
        <f t="shared" si="14"/>
        <v>681</v>
      </c>
      <c r="D682" s="4" t="s">
        <v>470</v>
      </c>
      <c r="E682" s="60" t="s">
        <v>598</v>
      </c>
      <c r="F682" s="26" t="s">
        <v>1298</v>
      </c>
      <c r="G682" s="26" t="s">
        <v>175</v>
      </c>
      <c r="H682" s="27">
        <v>34509</v>
      </c>
      <c r="I682" s="35">
        <v>25.8</v>
      </c>
      <c r="J682" s="26">
        <v>7</v>
      </c>
      <c r="K682" s="26" t="s">
        <v>837</v>
      </c>
    </row>
    <row r="683" spans="1:11">
      <c r="A683" s="7">
        <f t="shared" si="12"/>
        <v>30</v>
      </c>
      <c r="B683" s="10">
        <f t="shared" si="13"/>
        <v>22</v>
      </c>
      <c r="C683" s="10">
        <f t="shared" si="14"/>
        <v>682</v>
      </c>
      <c r="D683" s="4" t="s">
        <v>470</v>
      </c>
      <c r="E683" s="60" t="s">
        <v>15</v>
      </c>
      <c r="F683" s="26" t="s">
        <v>274</v>
      </c>
      <c r="G683" s="26" t="s">
        <v>277</v>
      </c>
      <c r="H683" s="27">
        <v>33250</v>
      </c>
      <c r="I683" s="35">
        <v>29.2</v>
      </c>
      <c r="J683" s="26">
        <v>1</v>
      </c>
      <c r="K683" s="26" t="s">
        <v>46</v>
      </c>
    </row>
    <row r="684" spans="1:11">
      <c r="A684" s="7">
        <f t="shared" si="12"/>
        <v>30</v>
      </c>
      <c r="B684" s="10">
        <f t="shared" si="13"/>
        <v>23</v>
      </c>
      <c r="C684" s="10">
        <f t="shared" si="14"/>
        <v>683</v>
      </c>
      <c r="D684" s="4" t="s">
        <v>15</v>
      </c>
      <c r="E684" s="59" t="s">
        <v>345</v>
      </c>
      <c r="F684" s="24" t="s">
        <v>1130</v>
      </c>
      <c r="G684" s="24" t="s">
        <v>589</v>
      </c>
      <c r="H684" s="25">
        <v>34604</v>
      </c>
      <c r="I684" s="34">
        <v>25.5</v>
      </c>
      <c r="J684" s="24">
        <v>6</v>
      </c>
      <c r="K684" s="24" t="s">
        <v>46</v>
      </c>
    </row>
    <row r="685" spans="1:11">
      <c r="A685" s="7">
        <f t="shared" si="12"/>
        <v>30</v>
      </c>
      <c r="B685" s="10">
        <f t="shared" si="13"/>
        <v>24</v>
      </c>
      <c r="C685" s="10">
        <f t="shared" si="14"/>
        <v>684</v>
      </c>
      <c r="D685" s="4" t="s">
        <v>15</v>
      </c>
      <c r="E685" s="59" t="s">
        <v>492</v>
      </c>
      <c r="F685" s="24" t="s">
        <v>1008</v>
      </c>
      <c r="G685" s="24" t="s">
        <v>1271</v>
      </c>
      <c r="H685" s="25">
        <v>33719</v>
      </c>
      <c r="I685" s="34">
        <v>28</v>
      </c>
      <c r="J685" s="24">
        <v>1</v>
      </c>
      <c r="K685" s="24" t="s">
        <v>46</v>
      </c>
    </row>
    <row r="686" spans="1:11">
      <c r="A686" s="7">
        <f t="shared" si="12"/>
        <v>30</v>
      </c>
      <c r="B686" s="10">
        <f t="shared" si="13"/>
        <v>25</v>
      </c>
      <c r="C686" s="10">
        <f t="shared" si="14"/>
        <v>685</v>
      </c>
      <c r="D686" s="4" t="s">
        <v>246</v>
      </c>
      <c r="E686" s="59" t="s">
        <v>47</v>
      </c>
      <c r="F686" s="24" t="s">
        <v>1219</v>
      </c>
      <c r="G686" s="24" t="s">
        <v>549</v>
      </c>
      <c r="H686" s="25">
        <v>34176</v>
      </c>
      <c r="I686" s="34">
        <v>26.7</v>
      </c>
      <c r="J686" s="24">
        <v>3</v>
      </c>
      <c r="K686" s="24" t="s">
        <v>46</v>
      </c>
    </row>
    <row r="687" spans="1:11">
      <c r="A687" s="7">
        <f t="shared" si="12"/>
        <v>30</v>
      </c>
      <c r="B687" s="10">
        <f t="shared" si="13"/>
        <v>26</v>
      </c>
      <c r="C687" s="10">
        <f t="shared" si="14"/>
        <v>686</v>
      </c>
      <c r="D687" s="4" t="s">
        <v>246</v>
      </c>
      <c r="E687" s="59" t="s">
        <v>239</v>
      </c>
      <c r="F687" s="24" t="s">
        <v>941</v>
      </c>
      <c r="G687" s="24" t="s">
        <v>287</v>
      </c>
      <c r="H687" s="25">
        <v>32984</v>
      </c>
      <c r="I687" s="34">
        <v>30</v>
      </c>
      <c r="J687" s="24">
        <v>1</v>
      </c>
      <c r="K687" s="24" t="s">
        <v>837</v>
      </c>
    </row>
    <row r="688" spans="1:11">
      <c r="A688" s="7">
        <f t="shared" si="12"/>
        <v>30</v>
      </c>
      <c r="B688" s="10">
        <f t="shared" si="13"/>
        <v>27</v>
      </c>
      <c r="C688" s="10">
        <f t="shared" si="14"/>
        <v>687</v>
      </c>
      <c r="D688" s="4" t="s">
        <v>276</v>
      </c>
      <c r="E688" s="59" t="s">
        <v>354</v>
      </c>
      <c r="F688" s="24" t="s">
        <v>460</v>
      </c>
      <c r="G688" s="24" t="s">
        <v>595</v>
      </c>
      <c r="H688" s="25">
        <v>34350</v>
      </c>
      <c r="I688" s="34">
        <v>26.2</v>
      </c>
      <c r="J688" s="24">
        <v>2</v>
      </c>
      <c r="K688" s="24" t="s">
        <v>46</v>
      </c>
    </row>
    <row r="689" spans="1:11">
      <c r="A689" s="7">
        <f t="shared" si="12"/>
        <v>30</v>
      </c>
      <c r="B689" s="10">
        <f t="shared" si="13"/>
        <v>28</v>
      </c>
      <c r="C689" s="10">
        <f t="shared" si="14"/>
        <v>688</v>
      </c>
      <c r="D689" s="4" t="s">
        <v>276</v>
      </c>
      <c r="E689" s="59" t="s">
        <v>470</v>
      </c>
      <c r="F689" s="24" t="s">
        <v>679</v>
      </c>
      <c r="G689" s="24" t="s">
        <v>536</v>
      </c>
      <c r="H689" s="25">
        <v>33176</v>
      </c>
      <c r="I689" s="34">
        <v>29.5</v>
      </c>
      <c r="J689" s="24">
        <v>4</v>
      </c>
      <c r="K689" s="24" t="s">
        <v>46</v>
      </c>
    </row>
    <row r="690" spans="1:11">
      <c r="A690" s="7">
        <f t="shared" si="12"/>
        <v>30</v>
      </c>
      <c r="B690" s="10">
        <f t="shared" si="13"/>
        <v>29</v>
      </c>
      <c r="C690" s="10">
        <f t="shared" si="14"/>
        <v>689</v>
      </c>
      <c r="D690" s="4" t="s">
        <v>14</v>
      </c>
      <c r="E690" s="59" t="s">
        <v>47</v>
      </c>
      <c r="F690" s="24" t="s">
        <v>1311</v>
      </c>
      <c r="G690" s="24" t="s">
        <v>549</v>
      </c>
      <c r="H690" s="25">
        <v>33703</v>
      </c>
      <c r="I690" s="34">
        <v>28</v>
      </c>
      <c r="J690" s="24">
        <v>9</v>
      </c>
      <c r="K690" s="24" t="s">
        <v>837</v>
      </c>
    </row>
    <row r="691" spans="1:11">
      <c r="A691" s="7">
        <f t="shared" si="12"/>
        <v>30</v>
      </c>
      <c r="B691" s="10">
        <f t="shared" si="13"/>
        <v>30</v>
      </c>
      <c r="C691" s="10">
        <f t="shared" si="14"/>
        <v>690</v>
      </c>
      <c r="D691" s="4" t="s">
        <v>14</v>
      </c>
      <c r="E691" s="59" t="s">
        <v>598</v>
      </c>
      <c r="F691" s="24" t="s">
        <v>630</v>
      </c>
      <c r="G691" s="24" t="s">
        <v>241</v>
      </c>
      <c r="H691" s="25">
        <v>33484</v>
      </c>
      <c r="I691" s="34">
        <v>28.6</v>
      </c>
      <c r="J691" s="24">
        <v>1</v>
      </c>
      <c r="K691" s="24" t="s">
        <v>837</v>
      </c>
    </row>
    <row r="692" spans="1:11">
      <c r="A692" s="7">
        <f t="shared" si="12"/>
        <v>30</v>
      </c>
      <c r="B692" s="10">
        <f t="shared" si="13"/>
        <v>31</v>
      </c>
      <c r="C692" s="10">
        <f t="shared" si="14"/>
        <v>691</v>
      </c>
      <c r="D692" s="4" t="s">
        <v>18</v>
      </c>
      <c r="E692" s="59" t="s">
        <v>480</v>
      </c>
      <c r="F692" s="24" t="s">
        <v>444</v>
      </c>
      <c r="G692" s="24" t="s">
        <v>583</v>
      </c>
      <c r="H692" s="25">
        <v>31458</v>
      </c>
      <c r="I692" s="34">
        <v>34.200000000000003</v>
      </c>
      <c r="J692" s="24">
        <v>1</v>
      </c>
      <c r="K692" s="24" t="s">
        <v>837</v>
      </c>
    </row>
    <row r="693" spans="1:11">
      <c r="A693" s="7">
        <f t="shared" si="12"/>
        <v>30</v>
      </c>
      <c r="B693" s="10">
        <f t="shared" si="13"/>
        <v>32</v>
      </c>
      <c r="C693" s="10">
        <f t="shared" si="14"/>
        <v>692</v>
      </c>
      <c r="D693" s="4" t="s">
        <v>18</v>
      </c>
      <c r="E693" s="59" t="s">
        <v>14</v>
      </c>
      <c r="F693" s="24" t="s">
        <v>1073</v>
      </c>
      <c r="G693" s="24" t="s">
        <v>947</v>
      </c>
      <c r="H693" s="25">
        <v>35094</v>
      </c>
      <c r="I693" s="34">
        <v>24.2</v>
      </c>
      <c r="J693" s="24">
        <v>1</v>
      </c>
      <c r="K693" s="24" t="s">
        <v>837</v>
      </c>
    </row>
    <row r="694" spans="1:11">
      <c r="A694" s="7">
        <f t="shared" si="12"/>
        <v>30</v>
      </c>
      <c r="B694" s="10">
        <f t="shared" si="13"/>
        <v>33</v>
      </c>
      <c r="C694" s="10">
        <f t="shared" si="14"/>
        <v>693</v>
      </c>
      <c r="D694" s="4" t="s">
        <v>16</v>
      </c>
      <c r="E694" s="59" t="s">
        <v>480</v>
      </c>
      <c r="F694" s="24" t="s">
        <v>579</v>
      </c>
      <c r="G694" s="24" t="s">
        <v>198</v>
      </c>
      <c r="H694" s="25">
        <v>31197</v>
      </c>
      <c r="I694" s="34">
        <v>34.9</v>
      </c>
      <c r="J694" s="24">
        <v>1</v>
      </c>
      <c r="K694" s="24" t="s">
        <v>46</v>
      </c>
    </row>
    <row r="695" spans="1:11">
      <c r="A695" s="7">
        <f t="shared" si="12"/>
        <v>30</v>
      </c>
      <c r="B695" s="10">
        <f t="shared" si="13"/>
        <v>34</v>
      </c>
      <c r="C695" s="10">
        <f t="shared" si="14"/>
        <v>694</v>
      </c>
      <c r="D695" s="4" t="s">
        <v>16</v>
      </c>
      <c r="E695" s="59" t="s">
        <v>345</v>
      </c>
      <c r="F695" s="24" t="s">
        <v>1091</v>
      </c>
      <c r="G695" s="24" t="s">
        <v>166</v>
      </c>
      <c r="H695" s="25">
        <v>33019</v>
      </c>
      <c r="I695" s="34">
        <v>29.9</v>
      </c>
      <c r="J695" s="24">
        <v>1</v>
      </c>
      <c r="K695" s="24" t="s">
        <v>837</v>
      </c>
    </row>
    <row r="696" spans="1:11">
      <c r="A696" s="7">
        <f t="shared" si="12"/>
        <v>30</v>
      </c>
      <c r="B696" s="10">
        <f t="shared" si="13"/>
        <v>35</v>
      </c>
      <c r="C696" s="10">
        <f t="shared" si="14"/>
        <v>695</v>
      </c>
      <c r="D696" s="4" t="s">
        <v>614</v>
      </c>
      <c r="E696" s="59" t="s">
        <v>438</v>
      </c>
      <c r="F696" s="24" t="s">
        <v>1018</v>
      </c>
      <c r="G696" s="24" t="s">
        <v>56</v>
      </c>
      <c r="H696" s="25">
        <v>33723</v>
      </c>
      <c r="I696" s="34">
        <v>28</v>
      </c>
      <c r="J696" s="24">
        <v>1</v>
      </c>
      <c r="K696" s="24" t="s">
        <v>46</v>
      </c>
    </row>
    <row r="697" spans="1:11">
      <c r="A697" s="7">
        <f t="shared" si="12"/>
        <v>30</v>
      </c>
      <c r="B697" s="10">
        <f t="shared" si="13"/>
        <v>36</v>
      </c>
      <c r="C697" s="10">
        <f t="shared" si="14"/>
        <v>696</v>
      </c>
      <c r="D697" s="4" t="s">
        <v>614</v>
      </c>
      <c r="E697" s="59" t="s">
        <v>246</v>
      </c>
      <c r="F697" s="24" t="s">
        <v>1181</v>
      </c>
      <c r="G697" s="24" t="s">
        <v>571</v>
      </c>
      <c r="H697" s="25">
        <v>33269</v>
      </c>
      <c r="I697" s="34">
        <v>29.2</v>
      </c>
      <c r="J697" s="24">
        <v>1</v>
      </c>
      <c r="K697" s="24" t="s">
        <v>837</v>
      </c>
    </row>
    <row r="698" spans="1:11">
      <c r="A698" s="7">
        <f t="shared" si="12"/>
        <v>30</v>
      </c>
      <c r="B698" s="10">
        <f t="shared" si="13"/>
        <v>37</v>
      </c>
      <c r="C698" s="10">
        <f t="shared" si="14"/>
        <v>697</v>
      </c>
      <c r="D698" s="4" t="s">
        <v>345</v>
      </c>
      <c r="E698" s="59" t="s">
        <v>354</v>
      </c>
      <c r="F698" s="24" t="s">
        <v>1239</v>
      </c>
      <c r="G698" s="24" t="s">
        <v>1240</v>
      </c>
      <c r="H698" s="25">
        <v>34678</v>
      </c>
      <c r="I698" s="34">
        <v>25.3</v>
      </c>
      <c r="J698" s="24">
        <v>4</v>
      </c>
      <c r="K698" s="24" t="s">
        <v>837</v>
      </c>
    </row>
    <row r="699" spans="1:11">
      <c r="A699" s="7">
        <f t="shared" si="12"/>
        <v>30</v>
      </c>
      <c r="B699" s="10">
        <f t="shared" si="13"/>
        <v>38</v>
      </c>
      <c r="C699" s="10">
        <f t="shared" si="14"/>
        <v>698</v>
      </c>
      <c r="D699" s="4" t="s">
        <v>345</v>
      </c>
      <c r="E699" s="59" t="s">
        <v>14</v>
      </c>
      <c r="F699" s="24" t="s">
        <v>118</v>
      </c>
      <c r="G699" s="24" t="s">
        <v>72</v>
      </c>
      <c r="H699" s="25">
        <v>34208</v>
      </c>
      <c r="I699" s="34">
        <v>26.6</v>
      </c>
      <c r="J699" s="24">
        <v>3</v>
      </c>
      <c r="K699" s="24" t="s">
        <v>837</v>
      </c>
    </row>
    <row r="700" spans="1:11">
      <c r="A700" s="7">
        <f>A699</f>
        <v>30</v>
      </c>
      <c r="B700" s="10">
        <f t="shared" si="13"/>
        <v>39</v>
      </c>
      <c r="C700" s="10">
        <f t="shared" si="14"/>
        <v>699</v>
      </c>
      <c r="D700" s="4" t="s">
        <v>354</v>
      </c>
      <c r="E700" s="59" t="s">
        <v>609</v>
      </c>
      <c r="F700" s="24" t="s">
        <v>1215</v>
      </c>
      <c r="G700" s="24" t="s">
        <v>549</v>
      </c>
      <c r="H700" s="25">
        <v>32015</v>
      </c>
      <c r="I700" s="34">
        <v>32.6</v>
      </c>
      <c r="J700" s="24">
        <v>1</v>
      </c>
      <c r="K700" s="24" t="s">
        <v>837</v>
      </c>
    </row>
    <row r="701" spans="1:11">
      <c r="A701" s="11">
        <f>A699</f>
        <v>30</v>
      </c>
      <c r="B701" s="12">
        <f t="shared" si="13"/>
        <v>40</v>
      </c>
      <c r="C701" s="12">
        <f t="shared" si="14"/>
        <v>700</v>
      </c>
      <c r="D701" s="13" t="s">
        <v>354</v>
      </c>
      <c r="E701" s="61" t="s">
        <v>15</v>
      </c>
      <c r="F701" s="28" t="s">
        <v>865</v>
      </c>
      <c r="G701" s="28" t="s">
        <v>866</v>
      </c>
      <c r="H701" s="29">
        <v>33397</v>
      </c>
      <c r="I701" s="36">
        <v>28.8</v>
      </c>
      <c r="J701" s="28">
        <v>7</v>
      </c>
      <c r="K701" s="28" t="s">
        <v>837</v>
      </c>
    </row>
    <row r="702" spans="1:11">
      <c r="A702" s="7"/>
      <c r="B702" s="10"/>
      <c r="C702" s="10"/>
      <c r="E702" s="59"/>
      <c r="F702" s="24"/>
      <c r="G702" s="24"/>
      <c r="H702" s="25"/>
      <c r="I702" s="34"/>
      <c r="J702" s="24"/>
      <c r="K702" s="24"/>
    </row>
    <row r="703" spans="1:11">
      <c r="A703" s="6" t="s">
        <v>1372</v>
      </c>
    </row>
    <row r="705" spans="1:19" ht="30" customHeight="1" thickBot="1">
      <c r="A705" s="20" t="s">
        <v>1356</v>
      </c>
      <c r="B705" s="20" t="s">
        <v>1355</v>
      </c>
      <c r="C705" s="20" t="s">
        <v>1357</v>
      </c>
      <c r="D705" s="20" t="s">
        <v>1313</v>
      </c>
      <c r="E705" s="22" t="s">
        <v>229</v>
      </c>
      <c r="F705" s="22" t="s">
        <v>92</v>
      </c>
      <c r="G705" s="22" t="s">
        <v>93</v>
      </c>
      <c r="H705" s="23" t="s">
        <v>501</v>
      </c>
      <c r="I705" s="21" t="s">
        <v>228</v>
      </c>
      <c r="J705" s="21" t="s">
        <v>94</v>
      </c>
      <c r="K705" s="21" t="s">
        <v>836</v>
      </c>
      <c r="M705" s="51" t="s">
        <v>1377</v>
      </c>
      <c r="N705" s="52"/>
      <c r="O705" s="52"/>
      <c r="P705" s="54"/>
      <c r="Q705" s="55"/>
      <c r="R705" s="56"/>
      <c r="S705" s="56"/>
    </row>
    <row r="706" spans="1:19">
      <c r="A706" s="45">
        <v>1</v>
      </c>
      <c r="B706" s="46">
        <v>1</v>
      </c>
      <c r="C706" s="46">
        <v>1</v>
      </c>
      <c r="D706" s="47" t="s">
        <v>354</v>
      </c>
      <c r="E706" s="49" t="s">
        <v>598</v>
      </c>
      <c r="F706" s="49" t="s">
        <v>985</v>
      </c>
      <c r="G706" s="49" t="s">
        <v>986</v>
      </c>
      <c r="H706" s="50">
        <v>33512</v>
      </c>
      <c r="I706" s="48">
        <v>28.539726027397261</v>
      </c>
      <c r="J706" s="48">
        <v>1</v>
      </c>
      <c r="K706" s="48" t="s">
        <v>837</v>
      </c>
      <c r="M706" s="3" t="s">
        <v>29</v>
      </c>
      <c r="N706" s="3" t="s">
        <v>288</v>
      </c>
      <c r="O706" s="3" t="s">
        <v>596</v>
      </c>
      <c r="P706" s="18">
        <v>33323</v>
      </c>
      <c r="Q706" s="53">
        <v>29.057534246575344</v>
      </c>
      <c r="R706" s="5">
        <v>8</v>
      </c>
      <c r="S706" s="5" t="s">
        <v>837</v>
      </c>
    </row>
    <row r="707" spans="1:19">
      <c r="A707" s="39">
        <v>1</v>
      </c>
      <c r="B707" s="40">
        <v>2</v>
      </c>
      <c r="C707" s="40">
        <v>2</v>
      </c>
      <c r="D707" s="41" t="s">
        <v>345</v>
      </c>
      <c r="F707" s="4" t="s">
        <v>1373</v>
      </c>
    </row>
    <row r="708" spans="1:19">
      <c r="A708" s="39">
        <v>1</v>
      </c>
      <c r="B708" s="40">
        <v>3</v>
      </c>
      <c r="C708" s="40">
        <v>3</v>
      </c>
      <c r="D708" s="41" t="s">
        <v>614</v>
      </c>
      <c r="F708" s="4" t="s">
        <v>1373</v>
      </c>
    </row>
    <row r="709" spans="1:19">
      <c r="A709" s="39">
        <v>1</v>
      </c>
      <c r="B709" s="40">
        <v>4</v>
      </c>
      <c r="C709" s="40">
        <v>4</v>
      </c>
      <c r="D709" s="41" t="s">
        <v>16</v>
      </c>
      <c r="E709" s="4" t="s">
        <v>480</v>
      </c>
      <c r="F709" s="4" t="s">
        <v>1245</v>
      </c>
      <c r="G709" s="4" t="s">
        <v>72</v>
      </c>
      <c r="H709" s="18">
        <v>33869</v>
      </c>
      <c r="I709" s="5">
        <v>27.561643835616437</v>
      </c>
      <c r="J709" s="5">
        <v>1</v>
      </c>
      <c r="K709" s="5" t="s">
        <v>837</v>
      </c>
      <c r="M709" s="3" t="s">
        <v>345</v>
      </c>
      <c r="N709" s="3" t="s">
        <v>1091</v>
      </c>
      <c r="O709" s="3" t="s">
        <v>166</v>
      </c>
      <c r="P709" s="18">
        <v>33019</v>
      </c>
      <c r="Q709" s="53">
        <v>29.890410958904109</v>
      </c>
      <c r="R709" s="5">
        <v>1</v>
      </c>
      <c r="S709" s="5" t="s">
        <v>837</v>
      </c>
    </row>
    <row r="710" spans="1:19">
      <c r="A710" s="39">
        <v>1</v>
      </c>
      <c r="B710" s="40">
        <v>5</v>
      </c>
      <c r="C710" s="40">
        <v>5</v>
      </c>
      <c r="D710" s="41" t="s">
        <v>18</v>
      </c>
      <c r="F710" s="4" t="s">
        <v>1373</v>
      </c>
    </row>
    <row r="711" spans="1:19">
      <c r="A711" s="39">
        <v>1</v>
      </c>
      <c r="B711" s="40">
        <v>6</v>
      </c>
      <c r="C711" s="40">
        <v>6</v>
      </c>
      <c r="D711" s="41" t="s">
        <v>14</v>
      </c>
      <c r="E711" s="4" t="s">
        <v>47</v>
      </c>
      <c r="F711" s="4" t="s">
        <v>1283</v>
      </c>
      <c r="G711" s="4" t="s">
        <v>1284</v>
      </c>
      <c r="H711" s="18">
        <v>34357</v>
      </c>
      <c r="I711" s="5">
        <v>26.224657534246575</v>
      </c>
      <c r="J711" s="5">
        <v>6</v>
      </c>
      <c r="K711" s="5" t="s">
        <v>837</v>
      </c>
      <c r="M711" s="3" t="s">
        <v>598</v>
      </c>
      <c r="N711" s="3" t="s">
        <v>630</v>
      </c>
      <c r="O711" s="3" t="s">
        <v>241</v>
      </c>
      <c r="P711" s="18">
        <v>33484</v>
      </c>
      <c r="Q711" s="53">
        <v>28.616438356164384</v>
      </c>
      <c r="R711" s="5">
        <v>1</v>
      </c>
      <c r="S711" s="5" t="s">
        <v>837</v>
      </c>
    </row>
    <row r="712" spans="1:19">
      <c r="A712" s="39">
        <v>1</v>
      </c>
      <c r="B712" s="40">
        <v>7</v>
      </c>
      <c r="C712" s="40">
        <v>7</v>
      </c>
      <c r="D712" s="41" t="s">
        <v>276</v>
      </c>
      <c r="F712" s="4" t="s">
        <v>1373</v>
      </c>
    </row>
    <row r="713" spans="1:19">
      <c r="A713" s="39">
        <v>1</v>
      </c>
      <c r="B713" s="40">
        <v>8</v>
      </c>
      <c r="C713" s="40">
        <v>8</v>
      </c>
      <c r="D713" s="41" t="s">
        <v>246</v>
      </c>
      <c r="F713" s="4" t="s">
        <v>1373</v>
      </c>
    </row>
    <row r="714" spans="1:19">
      <c r="A714" s="39">
        <v>1</v>
      </c>
      <c r="B714" s="40">
        <v>9</v>
      </c>
      <c r="C714" s="40">
        <v>9</v>
      </c>
      <c r="D714" s="41" t="s">
        <v>15</v>
      </c>
      <c r="F714" s="4" t="s">
        <v>1373</v>
      </c>
    </row>
    <row r="715" spans="1:19">
      <c r="A715" s="39">
        <v>1</v>
      </c>
      <c r="B715" s="40">
        <v>10</v>
      </c>
      <c r="C715" s="40">
        <v>10</v>
      </c>
      <c r="D715" s="41" t="s">
        <v>470</v>
      </c>
      <c r="F715" s="4" t="s">
        <v>1373</v>
      </c>
    </row>
    <row r="716" spans="1:19">
      <c r="A716" s="39">
        <v>1</v>
      </c>
      <c r="B716" s="40">
        <v>11</v>
      </c>
      <c r="C716" s="40">
        <v>11</v>
      </c>
      <c r="D716" s="41" t="s">
        <v>555</v>
      </c>
      <c r="F716" s="4" t="s">
        <v>1373</v>
      </c>
    </row>
    <row r="717" spans="1:19">
      <c r="A717" s="39">
        <v>1</v>
      </c>
      <c r="B717" s="40">
        <v>12</v>
      </c>
      <c r="C717" s="40">
        <v>12</v>
      </c>
      <c r="D717" s="41" t="s">
        <v>13</v>
      </c>
      <c r="E717" s="4" t="s">
        <v>47</v>
      </c>
      <c r="F717" s="4" t="s">
        <v>1160</v>
      </c>
      <c r="G717" s="4" t="s">
        <v>1161</v>
      </c>
      <c r="H717" s="18">
        <v>35476</v>
      </c>
      <c r="I717" s="5">
        <v>23.158904109589042</v>
      </c>
      <c r="J717" s="5">
        <v>2</v>
      </c>
      <c r="K717" s="5" t="s">
        <v>46</v>
      </c>
      <c r="M717" s="3" t="s">
        <v>47</v>
      </c>
      <c r="N717" s="3" t="s">
        <v>1052</v>
      </c>
      <c r="O717" s="3" t="s">
        <v>533</v>
      </c>
      <c r="P717" s="18">
        <v>34324</v>
      </c>
      <c r="Q717" s="53">
        <v>26.315068493150687</v>
      </c>
      <c r="R717" s="5">
        <v>1</v>
      </c>
      <c r="S717" s="5" t="s">
        <v>837</v>
      </c>
    </row>
    <row r="718" spans="1:19">
      <c r="A718" s="39">
        <v>1</v>
      </c>
      <c r="B718" s="40">
        <v>13</v>
      </c>
      <c r="C718" s="40">
        <v>13</v>
      </c>
      <c r="D718" s="41" t="s">
        <v>300</v>
      </c>
      <c r="F718" s="4" t="s">
        <v>1373</v>
      </c>
    </row>
    <row r="719" spans="1:19">
      <c r="A719" s="39">
        <v>1</v>
      </c>
      <c r="B719" s="40">
        <v>14</v>
      </c>
      <c r="C719" s="40">
        <v>14</v>
      </c>
      <c r="D719" s="41" t="s">
        <v>129</v>
      </c>
      <c r="F719" s="4" t="s">
        <v>1373</v>
      </c>
    </row>
    <row r="720" spans="1:19">
      <c r="A720" s="39">
        <v>1</v>
      </c>
      <c r="B720" s="40">
        <v>15</v>
      </c>
      <c r="C720" s="40">
        <v>15</v>
      </c>
      <c r="D720" s="41" t="s">
        <v>239</v>
      </c>
      <c r="F720" s="4" t="s">
        <v>1373</v>
      </c>
    </row>
    <row r="721" spans="1:19">
      <c r="A721" s="39">
        <v>1</v>
      </c>
      <c r="B721" s="40">
        <v>16</v>
      </c>
      <c r="C721" s="40">
        <v>16</v>
      </c>
      <c r="D721" s="41" t="s">
        <v>29</v>
      </c>
      <c r="F721" s="4" t="s">
        <v>1373</v>
      </c>
    </row>
    <row r="722" spans="1:19">
      <c r="A722" s="39">
        <v>1</v>
      </c>
      <c r="B722" s="40">
        <v>17</v>
      </c>
      <c r="C722" s="40">
        <v>17</v>
      </c>
      <c r="D722" s="41" t="s">
        <v>1121</v>
      </c>
      <c r="E722" s="4" t="s">
        <v>45</v>
      </c>
      <c r="F722" s="4" t="s">
        <v>1082</v>
      </c>
      <c r="G722" s="4" t="s">
        <v>288</v>
      </c>
      <c r="H722" s="18">
        <v>34102</v>
      </c>
      <c r="I722" s="5">
        <v>26.923287671232877</v>
      </c>
      <c r="J722" s="5">
        <v>1</v>
      </c>
      <c r="K722" s="5" t="s">
        <v>837</v>
      </c>
    </row>
    <row r="723" spans="1:19">
      <c r="A723" s="39">
        <v>1</v>
      </c>
      <c r="B723" s="40">
        <v>18</v>
      </c>
      <c r="C723" s="40">
        <v>18</v>
      </c>
      <c r="D723" s="41" t="s">
        <v>609</v>
      </c>
      <c r="E723" s="4" t="s">
        <v>47</v>
      </c>
      <c r="F723" s="4" t="s">
        <v>1056</v>
      </c>
      <c r="G723" s="4" t="s">
        <v>372</v>
      </c>
      <c r="H723" s="18">
        <v>33944</v>
      </c>
      <c r="I723" s="5">
        <v>27.356164383561644</v>
      </c>
      <c r="J723" s="5">
        <v>2</v>
      </c>
      <c r="K723" s="5" t="s">
        <v>837</v>
      </c>
      <c r="M723" s="3" t="s">
        <v>213</v>
      </c>
      <c r="N723" s="3" t="s">
        <v>1049</v>
      </c>
      <c r="O723" s="3" t="s">
        <v>1048</v>
      </c>
      <c r="P723" s="18">
        <v>34919</v>
      </c>
      <c r="Q723" s="53">
        <v>24.684931506849313</v>
      </c>
      <c r="R723" s="5">
        <v>5</v>
      </c>
      <c r="S723" s="5" t="s">
        <v>837</v>
      </c>
    </row>
    <row r="724" spans="1:19">
      <c r="A724" s="39">
        <v>1</v>
      </c>
      <c r="B724" s="40">
        <v>19</v>
      </c>
      <c r="C724" s="40">
        <v>19</v>
      </c>
      <c r="D724" s="41" t="s">
        <v>563</v>
      </c>
      <c r="E724" s="4" t="s">
        <v>246</v>
      </c>
      <c r="F724" s="4" t="s">
        <v>891</v>
      </c>
      <c r="G724" s="4" t="s">
        <v>581</v>
      </c>
      <c r="H724" s="18">
        <v>33977</v>
      </c>
      <c r="I724" s="5">
        <v>27.265753424657536</v>
      </c>
      <c r="J724" s="5">
        <v>1</v>
      </c>
      <c r="K724" s="5" t="s">
        <v>837</v>
      </c>
      <c r="M724" s="4" t="s">
        <v>276</v>
      </c>
      <c r="N724" s="4" t="s">
        <v>182</v>
      </c>
      <c r="O724" s="4" t="s">
        <v>1241</v>
      </c>
      <c r="P724" s="18">
        <v>35348</v>
      </c>
      <c r="Q724" s="5">
        <v>23.509589041095889</v>
      </c>
      <c r="R724" s="5">
        <v>1</v>
      </c>
      <c r="S724" s="5" t="s">
        <v>46</v>
      </c>
    </row>
    <row r="725" spans="1:19">
      <c r="A725" s="42">
        <v>1</v>
      </c>
      <c r="B725" s="43">
        <v>20</v>
      </c>
      <c r="C725" s="43">
        <v>20</v>
      </c>
      <c r="D725" s="44" t="s">
        <v>567</v>
      </c>
      <c r="E725" s="13" t="s">
        <v>246</v>
      </c>
      <c r="F725" s="13" t="s">
        <v>967</v>
      </c>
      <c r="G725" s="13" t="s">
        <v>265</v>
      </c>
      <c r="H725" s="19">
        <v>35538</v>
      </c>
      <c r="I725" s="14">
        <v>22.989041095890411</v>
      </c>
      <c r="J725" s="14">
        <v>1</v>
      </c>
      <c r="K725" s="14" t="s">
        <v>837</v>
      </c>
      <c r="M725" s="57" t="s">
        <v>29</v>
      </c>
      <c r="N725" s="57" t="s">
        <v>479</v>
      </c>
      <c r="O725" s="57" t="s">
        <v>245</v>
      </c>
      <c r="P725" s="19">
        <v>31398</v>
      </c>
      <c r="Q725" s="58">
        <v>34.331506849315069</v>
      </c>
      <c r="R725" s="14">
        <v>1</v>
      </c>
      <c r="S725" s="14" t="s">
        <v>46</v>
      </c>
    </row>
    <row r="726" spans="1:19">
      <c r="A726" s="39">
        <v>2</v>
      </c>
      <c r="B726" s="40">
        <v>1</v>
      </c>
      <c r="C726" s="40">
        <v>21</v>
      </c>
      <c r="D726" s="41" t="s">
        <v>567</v>
      </c>
      <c r="E726" s="4" t="s">
        <v>45</v>
      </c>
      <c r="F726" s="4" t="s">
        <v>663</v>
      </c>
      <c r="G726" s="4" t="s">
        <v>105</v>
      </c>
      <c r="H726" s="18">
        <v>34017</v>
      </c>
      <c r="I726" s="5">
        <v>27.156164383561645</v>
      </c>
      <c r="J726" s="5">
        <v>3</v>
      </c>
      <c r="K726" s="5" t="s">
        <v>837</v>
      </c>
      <c r="M726" s="3" t="s">
        <v>14</v>
      </c>
      <c r="N726" s="3" t="s">
        <v>1106</v>
      </c>
      <c r="O726" s="3" t="s">
        <v>106</v>
      </c>
      <c r="P726" s="18">
        <v>33396</v>
      </c>
      <c r="Q726" s="53">
        <v>28.857534246575341</v>
      </c>
      <c r="R726" s="5">
        <v>1</v>
      </c>
      <c r="S726" s="5" t="s">
        <v>837</v>
      </c>
    </row>
    <row r="727" spans="1:19">
      <c r="A727" s="39">
        <v>2</v>
      </c>
      <c r="B727" s="40">
        <v>2</v>
      </c>
      <c r="C727" s="40">
        <v>22</v>
      </c>
      <c r="D727" s="41" t="s">
        <v>563</v>
      </c>
      <c r="E727" s="4" t="s">
        <v>29</v>
      </c>
      <c r="F727" s="4" t="s">
        <v>599</v>
      </c>
      <c r="G727" s="4" t="s">
        <v>536</v>
      </c>
      <c r="H727" s="18">
        <v>34110</v>
      </c>
      <c r="I727" s="5">
        <v>26.901369863013699</v>
      </c>
      <c r="J727" s="5">
        <v>1</v>
      </c>
      <c r="K727" s="5" t="s">
        <v>837</v>
      </c>
      <c r="M727" s="3" t="s">
        <v>555</v>
      </c>
      <c r="N727" s="3" t="s">
        <v>143</v>
      </c>
      <c r="O727" s="3" t="s">
        <v>1045</v>
      </c>
      <c r="P727" s="18">
        <v>35784</v>
      </c>
      <c r="Q727" s="53">
        <v>22.315068493150687</v>
      </c>
      <c r="R727" s="5">
        <v>1</v>
      </c>
      <c r="S727" s="5" t="s">
        <v>837</v>
      </c>
    </row>
    <row r="728" spans="1:19">
      <c r="A728" s="39">
        <v>2</v>
      </c>
      <c r="B728" s="40">
        <v>3</v>
      </c>
      <c r="C728" s="40">
        <v>23</v>
      </c>
      <c r="D728" s="41" t="s">
        <v>609</v>
      </c>
      <c r="E728" s="4" t="s">
        <v>45</v>
      </c>
      <c r="F728" s="4" t="s">
        <v>351</v>
      </c>
      <c r="G728" s="4" t="s">
        <v>247</v>
      </c>
      <c r="H728" s="18">
        <v>33155</v>
      </c>
      <c r="I728" s="5">
        <v>29.517808219178082</v>
      </c>
      <c r="J728" s="5">
        <v>5</v>
      </c>
      <c r="K728" s="5" t="s">
        <v>46</v>
      </c>
      <c r="M728" s="3" t="s">
        <v>686</v>
      </c>
      <c r="N728" s="3" t="s">
        <v>747</v>
      </c>
      <c r="O728" s="3" t="s">
        <v>530</v>
      </c>
      <c r="P728" s="18">
        <v>34462</v>
      </c>
      <c r="Q728" s="53">
        <v>25.936986301369863</v>
      </c>
      <c r="R728" s="5">
        <v>8</v>
      </c>
      <c r="S728" s="5" t="s">
        <v>837</v>
      </c>
    </row>
    <row r="729" spans="1:19">
      <c r="A729" s="39">
        <v>2</v>
      </c>
      <c r="B729" s="40">
        <v>4</v>
      </c>
      <c r="C729" s="40">
        <v>24</v>
      </c>
      <c r="D729" s="41" t="s">
        <v>1121</v>
      </c>
      <c r="F729" s="4" t="s">
        <v>1373</v>
      </c>
    </row>
    <row r="730" spans="1:19">
      <c r="A730" s="39">
        <v>2</v>
      </c>
      <c r="B730" s="40">
        <v>5</v>
      </c>
      <c r="C730" s="40">
        <v>25</v>
      </c>
      <c r="D730" s="41" t="s">
        <v>29</v>
      </c>
      <c r="F730" s="4" t="s">
        <v>1373</v>
      </c>
    </row>
    <row r="731" spans="1:19">
      <c r="A731" s="39">
        <v>2</v>
      </c>
      <c r="B731" s="40">
        <v>6</v>
      </c>
      <c r="C731" s="40">
        <v>26</v>
      </c>
      <c r="D731" s="41" t="s">
        <v>239</v>
      </c>
      <c r="F731" s="4" t="s">
        <v>1373</v>
      </c>
    </row>
    <row r="732" spans="1:19">
      <c r="A732" s="39">
        <v>2</v>
      </c>
      <c r="B732" s="40">
        <v>7</v>
      </c>
      <c r="C732" s="40">
        <v>27</v>
      </c>
      <c r="D732" s="41" t="s">
        <v>129</v>
      </c>
      <c r="F732" s="4" t="s">
        <v>1373</v>
      </c>
    </row>
    <row r="733" spans="1:19">
      <c r="A733" s="39">
        <v>2</v>
      </c>
      <c r="B733" s="40">
        <v>8</v>
      </c>
      <c r="C733" s="40">
        <v>28</v>
      </c>
      <c r="D733" s="41" t="s">
        <v>300</v>
      </c>
      <c r="F733" s="4" t="s">
        <v>1373</v>
      </c>
    </row>
    <row r="734" spans="1:19">
      <c r="A734" s="39">
        <v>2</v>
      </c>
      <c r="B734" s="40">
        <v>9</v>
      </c>
      <c r="C734" s="40">
        <v>29</v>
      </c>
      <c r="D734" s="41" t="s">
        <v>13</v>
      </c>
      <c r="F734" s="4" t="s">
        <v>1373</v>
      </c>
    </row>
    <row r="735" spans="1:19">
      <c r="A735" s="39">
        <v>2</v>
      </c>
      <c r="B735" s="40">
        <v>10</v>
      </c>
      <c r="C735" s="40">
        <v>30</v>
      </c>
      <c r="D735" s="41" t="s">
        <v>555</v>
      </c>
      <c r="F735" s="4" t="s">
        <v>1373</v>
      </c>
    </row>
    <row r="736" spans="1:19">
      <c r="A736" s="39">
        <v>2</v>
      </c>
      <c r="B736" s="40">
        <v>11</v>
      </c>
      <c r="C736" s="40">
        <v>31</v>
      </c>
      <c r="D736" s="41" t="s">
        <v>470</v>
      </c>
      <c r="F736" s="4" t="s">
        <v>1373</v>
      </c>
    </row>
    <row r="737" spans="1:19">
      <c r="A737" s="39">
        <v>2</v>
      </c>
      <c r="B737" s="40">
        <v>12</v>
      </c>
      <c r="C737" s="40">
        <v>32</v>
      </c>
      <c r="D737" s="41" t="s">
        <v>15</v>
      </c>
      <c r="F737" s="4" t="s">
        <v>1373</v>
      </c>
    </row>
    <row r="738" spans="1:19">
      <c r="A738" s="39">
        <v>2</v>
      </c>
      <c r="B738" s="40">
        <v>13</v>
      </c>
      <c r="C738" s="40">
        <v>33</v>
      </c>
      <c r="D738" s="41" t="s">
        <v>246</v>
      </c>
      <c r="F738" s="4" t="s">
        <v>1373</v>
      </c>
    </row>
    <row r="739" spans="1:19">
      <c r="A739" s="39">
        <v>2</v>
      </c>
      <c r="B739" s="40">
        <v>14</v>
      </c>
      <c r="C739" s="40">
        <v>34</v>
      </c>
      <c r="D739" s="41" t="s">
        <v>276</v>
      </c>
      <c r="F739" s="4" t="s">
        <v>1373</v>
      </c>
    </row>
    <row r="740" spans="1:19">
      <c r="A740" s="39">
        <v>2</v>
      </c>
      <c r="B740" s="40">
        <v>15</v>
      </c>
      <c r="C740" s="40">
        <v>35</v>
      </c>
      <c r="D740" s="41" t="s">
        <v>14</v>
      </c>
      <c r="F740" s="4" t="s">
        <v>1373</v>
      </c>
    </row>
    <row r="741" spans="1:19">
      <c r="A741" s="39">
        <v>2</v>
      </c>
      <c r="B741" s="40">
        <v>16</v>
      </c>
      <c r="C741" s="40">
        <v>36</v>
      </c>
      <c r="D741" s="41" t="s">
        <v>18</v>
      </c>
      <c r="F741" s="4" t="s">
        <v>1373</v>
      </c>
    </row>
    <row r="742" spans="1:19">
      <c r="A742" s="39">
        <v>2</v>
      </c>
      <c r="B742" s="40">
        <v>17</v>
      </c>
      <c r="C742" s="40">
        <v>37</v>
      </c>
      <c r="D742" s="41" t="s">
        <v>16</v>
      </c>
      <c r="F742" s="4" t="s">
        <v>1373</v>
      </c>
    </row>
    <row r="743" spans="1:19">
      <c r="A743" s="39">
        <v>2</v>
      </c>
      <c r="B743" s="40">
        <v>18</v>
      </c>
      <c r="C743" s="40">
        <v>38</v>
      </c>
      <c r="D743" s="41" t="s">
        <v>614</v>
      </c>
      <c r="F743" s="4" t="s">
        <v>1373</v>
      </c>
    </row>
    <row r="744" spans="1:19">
      <c r="A744" s="39">
        <v>2</v>
      </c>
      <c r="B744" s="40">
        <v>19</v>
      </c>
      <c r="C744" s="40">
        <v>39</v>
      </c>
      <c r="D744" s="41" t="s">
        <v>345</v>
      </c>
      <c r="F744" s="4" t="s">
        <v>1373</v>
      </c>
    </row>
    <row r="745" spans="1:19">
      <c r="A745" s="42">
        <v>2</v>
      </c>
      <c r="B745" s="43">
        <v>20</v>
      </c>
      <c r="C745" s="43">
        <v>40</v>
      </c>
      <c r="D745" s="44" t="s">
        <v>354</v>
      </c>
      <c r="E745" s="13"/>
      <c r="F745" s="13" t="s">
        <v>1373</v>
      </c>
      <c r="G745" s="13"/>
      <c r="H745" s="19"/>
      <c r="I745" s="14"/>
      <c r="J745" s="14"/>
      <c r="K745" s="14"/>
      <c r="M745" s="57"/>
      <c r="N745" s="57"/>
      <c r="O745" s="57"/>
      <c r="P745" s="19"/>
      <c r="Q745" s="58"/>
      <c r="R745" s="14"/>
      <c r="S745" s="14"/>
    </row>
  </sheetData>
  <sortState xmlns:xlrd2="http://schemas.microsoft.com/office/spreadsheetml/2017/richdata2" ref="A1:K701">
    <sortCondition ref="C1:C701"/>
  </sortState>
  <pageMargins left="0.7" right="0.7" top="0.75" bottom="0.75" header="0.3" footer="0.3"/>
  <pageSetup orientation="portrait"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8C0B8-2827-B340-8BCB-CCA6DEF5C798}">
  <dimension ref="A1:M962"/>
  <sheetViews>
    <sheetView workbookViewId="0">
      <selection activeCell="X38" sqref="X38"/>
    </sheetView>
  </sheetViews>
  <sheetFormatPr baseColWidth="10" defaultRowHeight="13"/>
  <cols>
    <col min="1" max="6" width="7.33203125" style="345" customWidth="1"/>
    <col min="7" max="7" width="4.33203125" style="345" customWidth="1"/>
    <col min="8" max="9" width="10.83203125" style="345"/>
    <col min="10" max="11" width="3.83203125" style="345" customWidth="1"/>
    <col min="12" max="13" width="3" style="345" customWidth="1"/>
    <col min="14" max="16384" width="10.83203125" style="345"/>
  </cols>
  <sheetData>
    <row r="1" spans="1:13" ht="31" thickBot="1">
      <c r="A1" s="346" t="s">
        <v>4168</v>
      </c>
      <c r="B1" s="347" t="s">
        <v>3689</v>
      </c>
      <c r="C1" s="347" t="s">
        <v>3688</v>
      </c>
      <c r="D1" s="347" t="s">
        <v>3939</v>
      </c>
      <c r="E1" s="348" t="s">
        <v>1961</v>
      </c>
      <c r="F1" s="348" t="s">
        <v>1960</v>
      </c>
      <c r="G1" s="372" t="s">
        <v>3149</v>
      </c>
      <c r="H1" s="350" t="s">
        <v>92</v>
      </c>
      <c r="I1" s="351" t="s">
        <v>93</v>
      </c>
      <c r="J1" s="352" t="s">
        <v>228</v>
      </c>
      <c r="K1" s="349" t="s">
        <v>94</v>
      </c>
      <c r="L1" s="349" t="s">
        <v>2545</v>
      </c>
      <c r="M1" s="353" t="s">
        <v>2546</v>
      </c>
    </row>
    <row r="2" spans="1:13" ht="14">
      <c r="A2" s="354" t="s">
        <v>4169</v>
      </c>
      <c r="B2" s="355"/>
      <c r="C2" s="355"/>
      <c r="D2" s="355"/>
      <c r="E2" s="356"/>
      <c r="F2" s="356"/>
      <c r="G2" s="356"/>
      <c r="H2" s="357"/>
      <c r="I2" s="357"/>
      <c r="J2" s="358"/>
      <c r="K2" s="359">
        <v>0</v>
      </c>
      <c r="L2" s="359"/>
      <c r="M2" s="360"/>
    </row>
    <row r="3" spans="1:13" ht="14">
      <c r="A3" s="361" t="s">
        <v>2003</v>
      </c>
      <c r="B3" s="362"/>
      <c r="C3" s="362">
        <v>18</v>
      </c>
      <c r="D3" s="362"/>
      <c r="E3" s="362"/>
      <c r="F3" s="362"/>
      <c r="G3" s="363"/>
      <c r="H3" s="364" t="s">
        <v>590</v>
      </c>
      <c r="I3" s="364" t="s">
        <v>2168</v>
      </c>
      <c r="J3" s="363"/>
      <c r="K3" s="363">
        <v>1</v>
      </c>
      <c r="L3" s="363"/>
      <c r="M3" s="365" t="s">
        <v>837</v>
      </c>
    </row>
    <row r="4" spans="1:13" ht="14">
      <c r="A4" s="361" t="s">
        <v>2003</v>
      </c>
      <c r="B4" s="362"/>
      <c r="C4" s="362">
        <v>785</v>
      </c>
      <c r="D4" s="362"/>
      <c r="E4" s="362"/>
      <c r="F4" s="362"/>
      <c r="G4" s="363"/>
      <c r="H4" s="366" t="s">
        <v>465</v>
      </c>
      <c r="I4" s="367" t="s">
        <v>580</v>
      </c>
      <c r="J4" s="368"/>
      <c r="K4" s="363">
        <v>3</v>
      </c>
      <c r="L4" s="363" t="s">
        <v>837</v>
      </c>
      <c r="M4" s="365"/>
    </row>
    <row r="5" spans="1:13" ht="14">
      <c r="A5" s="361" t="s">
        <v>2003</v>
      </c>
      <c r="B5" s="362"/>
      <c r="C5" s="362">
        <v>1159</v>
      </c>
      <c r="D5" s="362"/>
      <c r="E5" s="362"/>
      <c r="F5" s="362"/>
      <c r="G5" s="363"/>
      <c r="H5" s="364" t="s">
        <v>326</v>
      </c>
      <c r="I5" s="364" t="s">
        <v>136</v>
      </c>
      <c r="J5" s="363"/>
      <c r="K5" s="363">
        <v>6</v>
      </c>
      <c r="L5" s="363" t="s">
        <v>838</v>
      </c>
      <c r="M5" s="365"/>
    </row>
    <row r="6" spans="1:13" ht="14">
      <c r="A6" s="361" t="s">
        <v>2003</v>
      </c>
      <c r="B6" s="362"/>
      <c r="C6" s="362">
        <v>1177</v>
      </c>
      <c r="D6" s="362"/>
      <c r="E6" s="362"/>
      <c r="F6" s="362"/>
      <c r="G6" s="363"/>
      <c r="H6" s="366" t="s">
        <v>298</v>
      </c>
      <c r="I6" s="367" t="s">
        <v>299</v>
      </c>
      <c r="J6" s="368"/>
      <c r="K6" s="363">
        <v>3</v>
      </c>
      <c r="L6" s="363" t="s">
        <v>837</v>
      </c>
      <c r="M6" s="365"/>
    </row>
    <row r="7" spans="1:13" ht="14">
      <c r="A7" s="361" t="s">
        <v>2003</v>
      </c>
      <c r="B7" s="362"/>
      <c r="C7" s="362">
        <v>1246</v>
      </c>
      <c r="D7" s="362"/>
      <c r="E7" s="362"/>
      <c r="F7" s="362"/>
      <c r="G7" s="363"/>
      <c r="H7" s="364" t="s">
        <v>2169</v>
      </c>
      <c r="I7" s="364" t="s">
        <v>531</v>
      </c>
      <c r="J7" s="363"/>
      <c r="K7" s="363">
        <v>1</v>
      </c>
      <c r="L7" s="363"/>
      <c r="M7" s="365" t="s">
        <v>837</v>
      </c>
    </row>
    <row r="8" spans="1:13" ht="14">
      <c r="A8" s="361" t="s">
        <v>2003</v>
      </c>
      <c r="B8" s="362"/>
      <c r="C8" s="362">
        <v>1433</v>
      </c>
      <c r="D8" s="362"/>
      <c r="E8" s="362"/>
      <c r="F8" s="362"/>
      <c r="G8" s="363"/>
      <c r="H8" s="366" t="s">
        <v>142</v>
      </c>
      <c r="I8" s="367" t="s">
        <v>143</v>
      </c>
      <c r="J8" s="368"/>
      <c r="K8" s="363">
        <v>2</v>
      </c>
      <c r="L8" s="363" t="s">
        <v>837</v>
      </c>
      <c r="M8" s="365"/>
    </row>
    <row r="9" spans="1:13" ht="14">
      <c r="A9" s="361" t="s">
        <v>2003</v>
      </c>
      <c r="B9" s="362"/>
      <c r="C9" s="362">
        <v>1514</v>
      </c>
      <c r="D9" s="362"/>
      <c r="E9" s="362"/>
      <c r="F9" s="362"/>
      <c r="G9" s="363"/>
      <c r="H9" s="366" t="s">
        <v>525</v>
      </c>
      <c r="I9" s="367" t="s">
        <v>304</v>
      </c>
      <c r="J9" s="368"/>
      <c r="K9" s="363">
        <v>1</v>
      </c>
      <c r="L9" s="363"/>
      <c r="M9" s="365" t="s">
        <v>46</v>
      </c>
    </row>
    <row r="10" spans="1:13" ht="14">
      <c r="A10" s="361" t="s">
        <v>2003</v>
      </c>
      <c r="B10" s="362"/>
      <c r="C10" s="362">
        <v>1581</v>
      </c>
      <c r="D10" s="362"/>
      <c r="E10" s="362"/>
      <c r="F10" s="362"/>
      <c r="G10" s="363"/>
      <c r="H10" s="366" t="s">
        <v>726</v>
      </c>
      <c r="I10" s="367" t="s">
        <v>104</v>
      </c>
      <c r="J10" s="368"/>
      <c r="K10" s="363">
        <v>1</v>
      </c>
      <c r="L10" s="363"/>
      <c r="M10" s="365" t="s">
        <v>46</v>
      </c>
    </row>
    <row r="11" spans="1:13" ht="14">
      <c r="A11" s="361" t="s">
        <v>2003</v>
      </c>
      <c r="B11" s="362"/>
      <c r="C11" s="362">
        <v>1994</v>
      </c>
      <c r="D11" s="362"/>
      <c r="E11" s="362"/>
      <c r="F11" s="362"/>
      <c r="G11" s="363"/>
      <c r="H11" s="366" t="s">
        <v>22</v>
      </c>
      <c r="I11" s="367" t="s">
        <v>184</v>
      </c>
      <c r="J11" s="368"/>
      <c r="K11" s="363">
        <v>1</v>
      </c>
      <c r="L11" s="363"/>
      <c r="M11" s="365" t="s">
        <v>837</v>
      </c>
    </row>
    <row r="12" spans="1:13" ht="14">
      <c r="A12" s="361" t="s">
        <v>2003</v>
      </c>
      <c r="B12" s="362"/>
      <c r="C12" s="362">
        <v>2151</v>
      </c>
      <c r="D12" s="362"/>
      <c r="E12" s="362"/>
      <c r="F12" s="362"/>
      <c r="G12" s="363"/>
      <c r="H12" s="366" t="s">
        <v>327</v>
      </c>
      <c r="I12" s="367" t="s">
        <v>328</v>
      </c>
      <c r="J12" s="368"/>
      <c r="K12" s="363">
        <v>10</v>
      </c>
      <c r="L12" s="363" t="s">
        <v>837</v>
      </c>
      <c r="M12" s="365"/>
    </row>
    <row r="13" spans="1:13" ht="14">
      <c r="A13" s="361" t="s">
        <v>2003</v>
      </c>
      <c r="B13" s="362"/>
      <c r="C13" s="362">
        <v>2391</v>
      </c>
      <c r="D13" s="362"/>
      <c r="E13" s="362"/>
      <c r="F13" s="362"/>
      <c r="G13" s="363"/>
      <c r="H13" s="366" t="s">
        <v>514</v>
      </c>
      <c r="I13" s="367" t="s">
        <v>342</v>
      </c>
      <c r="J13" s="368"/>
      <c r="K13" s="363">
        <v>1</v>
      </c>
      <c r="L13" s="363"/>
      <c r="M13" s="365" t="s">
        <v>837</v>
      </c>
    </row>
    <row r="14" spans="1:13" ht="14">
      <c r="A14" s="361" t="s">
        <v>2003</v>
      </c>
      <c r="B14" s="362"/>
      <c r="C14" s="362">
        <v>2539</v>
      </c>
      <c r="D14" s="362"/>
      <c r="E14" s="362"/>
      <c r="F14" s="362"/>
      <c r="G14" s="363"/>
      <c r="H14" s="364" t="s">
        <v>2579</v>
      </c>
      <c r="I14" s="364" t="s">
        <v>148</v>
      </c>
      <c r="J14" s="363"/>
      <c r="K14" s="363">
        <v>6</v>
      </c>
      <c r="L14" s="363" t="s">
        <v>837</v>
      </c>
      <c r="M14" s="365"/>
    </row>
    <row r="15" spans="1:13" ht="14">
      <c r="A15" s="361" t="s">
        <v>2003</v>
      </c>
      <c r="B15" s="362"/>
      <c r="C15" s="362">
        <v>2608</v>
      </c>
      <c r="D15" s="362"/>
      <c r="E15" s="362"/>
      <c r="F15" s="362"/>
      <c r="G15" s="363"/>
      <c r="H15" s="366" t="s">
        <v>172</v>
      </c>
      <c r="I15" s="367" t="s">
        <v>509</v>
      </c>
      <c r="J15" s="368"/>
      <c r="K15" s="363">
        <v>1</v>
      </c>
      <c r="L15" s="363"/>
      <c r="M15" s="365" t="s">
        <v>837</v>
      </c>
    </row>
    <row r="16" spans="1:13" ht="14">
      <c r="A16" s="361" t="s">
        <v>2003</v>
      </c>
      <c r="B16" s="362"/>
      <c r="C16" s="362">
        <v>2717</v>
      </c>
      <c r="D16" s="362"/>
      <c r="E16" s="362"/>
      <c r="F16" s="362"/>
      <c r="G16" s="363"/>
      <c r="H16" s="366" t="s">
        <v>294</v>
      </c>
      <c r="I16" s="367" t="s">
        <v>133</v>
      </c>
      <c r="J16" s="368"/>
      <c r="K16" s="363">
        <v>1</v>
      </c>
      <c r="L16" s="363"/>
      <c r="M16" s="365" t="s">
        <v>837</v>
      </c>
    </row>
    <row r="17" spans="1:13" ht="14">
      <c r="A17" s="361" t="s">
        <v>2003</v>
      </c>
      <c r="B17" s="362"/>
      <c r="C17" s="362">
        <v>2859</v>
      </c>
      <c r="D17" s="362"/>
      <c r="E17" s="362"/>
      <c r="F17" s="362"/>
      <c r="G17" s="363"/>
      <c r="H17" s="366" t="s">
        <v>1122</v>
      </c>
      <c r="I17" s="367" t="s">
        <v>599</v>
      </c>
      <c r="J17" s="368"/>
      <c r="K17" s="363">
        <v>1</v>
      </c>
      <c r="L17" s="363"/>
      <c r="M17" s="365" t="s">
        <v>46</v>
      </c>
    </row>
    <row r="18" spans="1:13" ht="14">
      <c r="A18" s="361" t="s">
        <v>2003</v>
      </c>
      <c r="B18" s="362"/>
      <c r="C18" s="362">
        <v>2882</v>
      </c>
      <c r="D18" s="362"/>
      <c r="E18" s="362"/>
      <c r="F18" s="362"/>
      <c r="G18" s="363"/>
      <c r="H18" s="366" t="s">
        <v>723</v>
      </c>
      <c r="I18" s="367" t="s">
        <v>589</v>
      </c>
      <c r="J18" s="368"/>
      <c r="K18" s="363">
        <v>1</v>
      </c>
      <c r="L18" s="363"/>
      <c r="M18" s="365" t="s">
        <v>46</v>
      </c>
    </row>
    <row r="19" spans="1:13" ht="14">
      <c r="A19" s="361" t="s">
        <v>2003</v>
      </c>
      <c r="B19" s="362"/>
      <c r="C19" s="362">
        <v>2895</v>
      </c>
      <c r="D19" s="362"/>
      <c r="E19" s="362"/>
      <c r="F19" s="362"/>
      <c r="G19" s="363"/>
      <c r="H19" s="364" t="s">
        <v>3330</v>
      </c>
      <c r="I19" s="364" t="s">
        <v>174</v>
      </c>
      <c r="J19" s="362"/>
      <c r="K19" s="363">
        <v>1</v>
      </c>
      <c r="L19" s="363"/>
      <c r="M19" s="365"/>
    </row>
    <row r="20" spans="1:13" ht="14">
      <c r="A20" s="361" t="s">
        <v>2003</v>
      </c>
      <c r="B20" s="362"/>
      <c r="C20" s="362">
        <v>3086</v>
      </c>
      <c r="D20" s="362"/>
      <c r="E20" s="362"/>
      <c r="F20" s="362"/>
      <c r="G20" s="363"/>
      <c r="H20" s="366" t="s">
        <v>77</v>
      </c>
      <c r="I20" s="367" t="s">
        <v>144</v>
      </c>
      <c r="J20" s="368"/>
      <c r="K20" s="363">
        <v>3</v>
      </c>
      <c r="L20" s="363" t="s">
        <v>46</v>
      </c>
      <c r="M20" s="365"/>
    </row>
    <row r="21" spans="1:13" ht="14">
      <c r="A21" s="361" t="s">
        <v>2003</v>
      </c>
      <c r="B21" s="362"/>
      <c r="C21" s="362">
        <v>3132</v>
      </c>
      <c r="D21" s="362"/>
      <c r="E21" s="362"/>
      <c r="F21" s="362"/>
      <c r="G21" s="363"/>
      <c r="H21" s="366" t="s">
        <v>579</v>
      </c>
      <c r="I21" s="367" t="s">
        <v>198</v>
      </c>
      <c r="J21" s="368"/>
      <c r="K21" s="363">
        <v>1</v>
      </c>
      <c r="L21" s="363"/>
      <c r="M21" s="365" t="s">
        <v>46</v>
      </c>
    </row>
    <row r="22" spans="1:13" ht="14">
      <c r="A22" s="361" t="s">
        <v>2003</v>
      </c>
      <c r="B22" s="362"/>
      <c r="C22" s="362">
        <v>3142</v>
      </c>
      <c r="D22" s="362"/>
      <c r="E22" s="362"/>
      <c r="F22" s="362"/>
      <c r="G22" s="363"/>
      <c r="H22" s="366" t="s">
        <v>402</v>
      </c>
      <c r="I22" s="374" t="s">
        <v>180</v>
      </c>
      <c r="J22" s="368"/>
      <c r="K22" s="363">
        <v>2</v>
      </c>
      <c r="L22" s="363" t="s">
        <v>837</v>
      </c>
      <c r="M22" s="365"/>
    </row>
    <row r="23" spans="1:13" ht="14">
      <c r="A23" s="361" t="s">
        <v>2003</v>
      </c>
      <c r="B23" s="362"/>
      <c r="C23" s="362">
        <v>3174</v>
      </c>
      <c r="D23" s="362"/>
      <c r="E23" s="362"/>
      <c r="F23" s="362"/>
      <c r="G23" s="363"/>
      <c r="H23" s="366" t="s">
        <v>160</v>
      </c>
      <c r="I23" s="373" t="s">
        <v>161</v>
      </c>
      <c r="J23" s="368"/>
      <c r="K23" s="363">
        <v>7</v>
      </c>
      <c r="L23" s="363" t="s">
        <v>46</v>
      </c>
      <c r="M23" s="365"/>
    </row>
    <row r="24" spans="1:13" ht="14">
      <c r="A24" s="361" t="s">
        <v>2003</v>
      </c>
      <c r="B24" s="362"/>
      <c r="C24" s="362">
        <v>3184</v>
      </c>
      <c r="D24" s="362"/>
      <c r="E24" s="362"/>
      <c r="F24" s="362"/>
      <c r="G24" s="363"/>
      <c r="H24" s="366" t="s">
        <v>474</v>
      </c>
      <c r="I24" s="367" t="s">
        <v>617</v>
      </c>
      <c r="J24" s="368"/>
      <c r="K24" s="363">
        <v>1</v>
      </c>
      <c r="L24" s="363"/>
      <c r="M24" s="365" t="s">
        <v>46</v>
      </c>
    </row>
    <row r="25" spans="1:13" ht="14">
      <c r="A25" s="361" t="s">
        <v>2003</v>
      </c>
      <c r="B25" s="362"/>
      <c r="C25" s="362">
        <v>3192</v>
      </c>
      <c r="D25" s="362"/>
      <c r="E25" s="362"/>
      <c r="F25" s="362"/>
      <c r="G25" s="363"/>
      <c r="H25" s="366" t="s">
        <v>149</v>
      </c>
      <c r="I25" s="367" t="s">
        <v>108</v>
      </c>
      <c r="J25" s="368"/>
      <c r="K25" s="363">
        <v>1</v>
      </c>
      <c r="L25" s="363"/>
      <c r="M25" s="365" t="s">
        <v>837</v>
      </c>
    </row>
    <row r="26" spans="1:13" ht="14">
      <c r="A26" s="361" t="s">
        <v>2003</v>
      </c>
      <c r="B26" s="362"/>
      <c r="C26" s="362">
        <v>3200</v>
      </c>
      <c r="D26" s="362"/>
      <c r="E26" s="362"/>
      <c r="F26" s="362"/>
      <c r="G26" s="363"/>
      <c r="H26" s="364" t="s">
        <v>191</v>
      </c>
      <c r="I26" s="364" t="s">
        <v>192</v>
      </c>
      <c r="J26" s="363"/>
      <c r="K26" s="363">
        <v>1</v>
      </c>
      <c r="L26" s="363"/>
      <c r="M26" s="365" t="s">
        <v>837</v>
      </c>
    </row>
    <row r="27" spans="1:13" ht="14">
      <c r="A27" s="361" t="s">
        <v>2003</v>
      </c>
      <c r="B27" s="362"/>
      <c r="C27" s="362">
        <v>3201</v>
      </c>
      <c r="D27" s="362"/>
      <c r="E27" s="362"/>
      <c r="F27" s="362"/>
      <c r="G27" s="363"/>
      <c r="H27" s="366" t="s">
        <v>338</v>
      </c>
      <c r="I27" s="367" t="s">
        <v>585</v>
      </c>
      <c r="J27" s="368"/>
      <c r="K27" s="363">
        <v>1</v>
      </c>
      <c r="L27" s="363"/>
      <c r="M27" s="365" t="s">
        <v>46</v>
      </c>
    </row>
    <row r="28" spans="1:13" ht="14">
      <c r="A28" s="361" t="s">
        <v>2003</v>
      </c>
      <c r="B28" s="362"/>
      <c r="C28" s="362">
        <v>3211</v>
      </c>
      <c r="D28" s="362"/>
      <c r="E28" s="362"/>
      <c r="F28" s="362"/>
      <c r="G28" s="363"/>
      <c r="H28" s="364" t="s">
        <v>2580</v>
      </c>
      <c r="I28" s="364" t="s">
        <v>571</v>
      </c>
      <c r="J28" s="363"/>
      <c r="K28" s="363">
        <v>10</v>
      </c>
      <c r="L28" s="363" t="s">
        <v>837</v>
      </c>
      <c r="M28" s="365"/>
    </row>
    <row r="29" spans="1:13" ht="14">
      <c r="A29" s="361" t="s">
        <v>2003</v>
      </c>
      <c r="B29" s="362"/>
      <c r="C29" s="362">
        <v>3240</v>
      </c>
      <c r="D29" s="362"/>
      <c r="E29" s="362"/>
      <c r="F29" s="362"/>
      <c r="G29" s="363"/>
      <c r="H29" s="366" t="s">
        <v>457</v>
      </c>
      <c r="I29" s="367" t="s">
        <v>287</v>
      </c>
      <c r="J29" s="368"/>
      <c r="K29" s="363">
        <v>1</v>
      </c>
      <c r="L29" s="363"/>
      <c r="M29" s="365" t="s">
        <v>46</v>
      </c>
    </row>
    <row r="30" spans="1:13" ht="14">
      <c r="A30" s="361" t="s">
        <v>2003</v>
      </c>
      <c r="B30" s="362"/>
      <c r="C30" s="362">
        <v>3254</v>
      </c>
      <c r="D30" s="362"/>
      <c r="E30" s="362"/>
      <c r="F30" s="362"/>
      <c r="G30" s="363"/>
      <c r="H30" s="366" t="s">
        <v>646</v>
      </c>
      <c r="I30" s="367" t="s">
        <v>581</v>
      </c>
      <c r="J30" s="368"/>
      <c r="K30" s="363">
        <v>1</v>
      </c>
      <c r="L30" s="363"/>
      <c r="M30" s="365" t="s">
        <v>837</v>
      </c>
    </row>
    <row r="31" spans="1:13" ht="14">
      <c r="A31" s="361" t="s">
        <v>2003</v>
      </c>
      <c r="B31" s="362"/>
      <c r="C31" s="362">
        <v>3256</v>
      </c>
      <c r="D31" s="362"/>
      <c r="E31" s="362"/>
      <c r="F31" s="362"/>
      <c r="G31" s="363"/>
      <c r="H31" s="366" t="s">
        <v>588</v>
      </c>
      <c r="I31" s="367" t="s">
        <v>496</v>
      </c>
      <c r="J31" s="368"/>
      <c r="K31" s="363">
        <v>2</v>
      </c>
      <c r="L31" s="363" t="s">
        <v>837</v>
      </c>
      <c r="M31" s="365"/>
    </row>
    <row r="32" spans="1:13" ht="14">
      <c r="A32" s="361" t="s">
        <v>2003</v>
      </c>
      <c r="B32" s="362"/>
      <c r="C32" s="362">
        <v>3269</v>
      </c>
      <c r="D32" s="362"/>
      <c r="E32" s="362"/>
      <c r="F32" s="362"/>
      <c r="G32" s="363"/>
      <c r="H32" s="366" t="s">
        <v>179</v>
      </c>
      <c r="I32" s="367" t="s">
        <v>180</v>
      </c>
      <c r="J32" s="368"/>
      <c r="K32" s="363">
        <v>4</v>
      </c>
      <c r="L32" s="363" t="s">
        <v>46</v>
      </c>
      <c r="M32" s="365"/>
    </row>
    <row r="33" spans="1:13" ht="14">
      <c r="A33" s="361" t="s">
        <v>2003</v>
      </c>
      <c r="B33" s="362"/>
      <c r="C33" s="362">
        <v>3281</v>
      </c>
      <c r="D33" s="362"/>
      <c r="E33" s="362"/>
      <c r="F33" s="362"/>
      <c r="G33" s="363"/>
      <c r="H33" s="366" t="s">
        <v>601</v>
      </c>
      <c r="I33" s="367" t="s">
        <v>536</v>
      </c>
      <c r="J33" s="368"/>
      <c r="K33" s="363">
        <v>1</v>
      </c>
      <c r="L33" s="363"/>
      <c r="M33" s="365" t="s">
        <v>837</v>
      </c>
    </row>
    <row r="34" spans="1:13" ht="14">
      <c r="A34" s="361" t="s">
        <v>2003</v>
      </c>
      <c r="B34" s="362"/>
      <c r="C34" s="362">
        <v>3284</v>
      </c>
      <c r="D34" s="362"/>
      <c r="E34" s="362"/>
      <c r="F34" s="362"/>
      <c r="G34" s="363"/>
      <c r="H34" s="366" t="s">
        <v>615</v>
      </c>
      <c r="I34" s="367" t="s">
        <v>194</v>
      </c>
      <c r="J34" s="368"/>
      <c r="K34" s="363">
        <v>1</v>
      </c>
      <c r="L34" s="363"/>
      <c r="M34" s="365" t="s">
        <v>837</v>
      </c>
    </row>
    <row r="35" spans="1:13" ht="14">
      <c r="A35" s="361" t="s">
        <v>2003</v>
      </c>
      <c r="B35" s="362"/>
      <c r="C35" s="362">
        <v>3298</v>
      </c>
      <c r="D35" s="362"/>
      <c r="E35" s="362"/>
      <c r="F35" s="362"/>
      <c r="G35" s="363"/>
      <c r="H35" s="366" t="s">
        <v>44</v>
      </c>
      <c r="I35" s="367" t="s">
        <v>636</v>
      </c>
      <c r="J35" s="368"/>
      <c r="K35" s="363">
        <v>5</v>
      </c>
      <c r="L35" s="363" t="s">
        <v>837</v>
      </c>
      <c r="M35" s="365"/>
    </row>
    <row r="36" spans="1:13" ht="14">
      <c r="A36" s="361" t="s">
        <v>2003</v>
      </c>
      <c r="B36" s="362"/>
      <c r="C36" s="362">
        <v>3321</v>
      </c>
      <c r="D36" s="362"/>
      <c r="E36" s="362"/>
      <c r="F36" s="362"/>
      <c r="G36" s="363"/>
      <c r="H36" s="364" t="s">
        <v>1839</v>
      </c>
      <c r="I36" s="364" t="s">
        <v>1840</v>
      </c>
      <c r="J36" s="363"/>
      <c r="K36" s="363">
        <v>1</v>
      </c>
      <c r="L36" s="363"/>
      <c r="M36" s="365" t="s">
        <v>837</v>
      </c>
    </row>
    <row r="37" spans="1:13" ht="14">
      <c r="A37" s="361" t="s">
        <v>2003</v>
      </c>
      <c r="B37" s="362"/>
      <c r="C37" s="362">
        <v>3353</v>
      </c>
      <c r="D37" s="362"/>
      <c r="E37" s="362"/>
      <c r="F37" s="362"/>
      <c r="G37" s="363"/>
      <c r="H37" s="366" t="s">
        <v>89</v>
      </c>
      <c r="I37" s="367" t="s">
        <v>531</v>
      </c>
      <c r="J37" s="368"/>
      <c r="K37" s="363">
        <v>9</v>
      </c>
      <c r="L37" s="363" t="s">
        <v>46</v>
      </c>
      <c r="M37" s="365"/>
    </row>
    <row r="38" spans="1:13" ht="14">
      <c r="A38" s="361" t="s">
        <v>2003</v>
      </c>
      <c r="B38" s="362"/>
      <c r="C38" s="362">
        <v>3410</v>
      </c>
      <c r="D38" s="362"/>
      <c r="E38" s="362"/>
      <c r="F38" s="362"/>
      <c r="G38" s="363"/>
      <c r="H38" s="366" t="s">
        <v>123</v>
      </c>
      <c r="I38" s="367" t="s">
        <v>549</v>
      </c>
      <c r="J38" s="368"/>
      <c r="K38" s="363">
        <v>9</v>
      </c>
      <c r="L38" s="363" t="s">
        <v>837</v>
      </c>
      <c r="M38" s="365"/>
    </row>
    <row r="39" spans="1:13" ht="14">
      <c r="A39" s="361" t="s">
        <v>2003</v>
      </c>
      <c r="B39" s="362"/>
      <c r="C39" s="362">
        <v>3411</v>
      </c>
      <c r="D39" s="362"/>
      <c r="E39" s="362"/>
      <c r="F39" s="362"/>
      <c r="G39" s="363"/>
      <c r="H39" s="364" t="s">
        <v>1650</v>
      </c>
      <c r="I39" s="364" t="s">
        <v>260</v>
      </c>
      <c r="J39" s="363"/>
      <c r="K39" s="363">
        <v>2</v>
      </c>
      <c r="L39" s="363" t="s">
        <v>837</v>
      </c>
      <c r="M39" s="365"/>
    </row>
    <row r="40" spans="1:13" ht="14">
      <c r="A40" s="361" t="s">
        <v>2003</v>
      </c>
      <c r="B40" s="362"/>
      <c r="C40" s="362">
        <v>3448</v>
      </c>
      <c r="D40" s="362"/>
      <c r="E40" s="362"/>
      <c r="F40" s="362"/>
      <c r="G40" s="363"/>
      <c r="H40" s="366" t="s">
        <v>256</v>
      </c>
      <c r="I40" s="367" t="s">
        <v>581</v>
      </c>
      <c r="J40" s="368"/>
      <c r="K40" s="363">
        <v>2</v>
      </c>
      <c r="L40" s="363" t="s">
        <v>837</v>
      </c>
      <c r="M40" s="365"/>
    </row>
    <row r="41" spans="1:13" ht="14">
      <c r="A41" s="361" t="s">
        <v>2003</v>
      </c>
      <c r="B41" s="362"/>
      <c r="C41" s="362">
        <v>3542</v>
      </c>
      <c r="D41" s="362"/>
      <c r="E41" s="362"/>
      <c r="F41" s="362"/>
      <c r="G41" s="363"/>
      <c r="H41" s="366" t="s">
        <v>314</v>
      </c>
      <c r="I41" s="367" t="s">
        <v>146</v>
      </c>
      <c r="J41" s="368"/>
      <c r="K41" s="363">
        <v>1</v>
      </c>
      <c r="L41" s="363"/>
      <c r="M41" s="365" t="s">
        <v>46</v>
      </c>
    </row>
    <row r="42" spans="1:13" ht="14">
      <c r="A42" s="361" t="s">
        <v>2003</v>
      </c>
      <c r="B42" s="362"/>
      <c r="C42" s="362">
        <v>3548</v>
      </c>
      <c r="D42" s="362"/>
      <c r="E42" s="362"/>
      <c r="F42" s="362"/>
      <c r="G42" s="363"/>
      <c r="H42" s="366" t="s">
        <v>395</v>
      </c>
      <c r="I42" s="367" t="s">
        <v>422</v>
      </c>
      <c r="J42" s="368"/>
      <c r="K42" s="363">
        <v>1</v>
      </c>
      <c r="L42" s="363"/>
      <c r="M42" s="365" t="s">
        <v>837</v>
      </c>
    </row>
    <row r="43" spans="1:13" ht="14">
      <c r="A43" s="361" t="s">
        <v>2003</v>
      </c>
      <c r="B43" s="362"/>
      <c r="C43" s="362">
        <v>3648</v>
      </c>
      <c r="D43" s="362"/>
      <c r="E43" s="362"/>
      <c r="F43" s="362"/>
      <c r="G43" s="363"/>
      <c r="H43" s="364" t="s">
        <v>134</v>
      </c>
      <c r="I43" s="364" t="s">
        <v>1874</v>
      </c>
      <c r="J43" s="363"/>
      <c r="K43" s="363">
        <v>2</v>
      </c>
      <c r="L43" s="363" t="s">
        <v>837</v>
      </c>
      <c r="M43" s="365"/>
    </row>
    <row r="44" spans="1:13" ht="14">
      <c r="A44" s="361" t="s">
        <v>2003</v>
      </c>
      <c r="B44" s="362"/>
      <c r="C44" s="362">
        <v>3711</v>
      </c>
      <c r="D44" s="362"/>
      <c r="E44" s="362"/>
      <c r="F44" s="362"/>
      <c r="G44" s="363"/>
      <c r="H44" s="366" t="s">
        <v>1072</v>
      </c>
      <c r="I44" s="367" t="s">
        <v>572</v>
      </c>
      <c r="J44" s="368"/>
      <c r="K44" s="363">
        <v>3</v>
      </c>
      <c r="L44" s="363" t="s">
        <v>46</v>
      </c>
      <c r="M44" s="365"/>
    </row>
    <row r="45" spans="1:13" ht="14">
      <c r="A45" s="361" t="s">
        <v>2003</v>
      </c>
      <c r="B45" s="362"/>
      <c r="C45" s="362">
        <v>3892</v>
      </c>
      <c r="D45" s="362"/>
      <c r="E45" s="362"/>
      <c r="F45" s="362"/>
      <c r="G45" s="363"/>
      <c r="H45" s="366" t="s">
        <v>281</v>
      </c>
      <c r="I45" s="367" t="s">
        <v>533</v>
      </c>
      <c r="J45" s="368"/>
      <c r="K45" s="363">
        <v>9</v>
      </c>
      <c r="L45" s="363" t="s">
        <v>46</v>
      </c>
      <c r="M45" s="365"/>
    </row>
    <row r="46" spans="1:13" ht="14">
      <c r="A46" s="361" t="s">
        <v>2003</v>
      </c>
      <c r="B46" s="362"/>
      <c r="C46" s="362">
        <v>3950</v>
      </c>
      <c r="D46" s="362"/>
      <c r="E46" s="362"/>
      <c r="F46" s="362"/>
      <c r="G46" s="363"/>
      <c r="H46" s="366" t="s">
        <v>392</v>
      </c>
      <c r="I46" s="367" t="s">
        <v>531</v>
      </c>
      <c r="J46" s="368"/>
      <c r="K46" s="363">
        <v>1</v>
      </c>
      <c r="L46" s="363"/>
      <c r="M46" s="365" t="s">
        <v>837</v>
      </c>
    </row>
    <row r="47" spans="1:13" ht="14">
      <c r="A47" s="361" t="s">
        <v>2003</v>
      </c>
      <c r="B47" s="362"/>
      <c r="C47" s="362">
        <v>3990</v>
      </c>
      <c r="D47" s="362"/>
      <c r="E47" s="362"/>
      <c r="F47" s="362"/>
      <c r="G47" s="363"/>
      <c r="H47" s="366" t="s">
        <v>439</v>
      </c>
      <c r="I47" s="367" t="s">
        <v>414</v>
      </c>
      <c r="J47" s="368"/>
      <c r="K47" s="363">
        <v>1</v>
      </c>
      <c r="L47" s="363"/>
      <c r="M47" s="365" t="s">
        <v>837</v>
      </c>
    </row>
    <row r="48" spans="1:13" ht="14">
      <c r="A48" s="361" t="s">
        <v>2003</v>
      </c>
      <c r="B48" s="362"/>
      <c r="C48" s="362">
        <v>4020</v>
      </c>
      <c r="D48" s="362"/>
      <c r="E48" s="362"/>
      <c r="F48" s="362"/>
      <c r="G48" s="363"/>
      <c r="H48" s="366" t="s">
        <v>455</v>
      </c>
      <c r="I48" s="367" t="s">
        <v>456</v>
      </c>
      <c r="J48" s="368"/>
      <c r="K48" s="363">
        <v>1</v>
      </c>
      <c r="L48" s="363"/>
      <c r="M48" s="365" t="s">
        <v>837</v>
      </c>
    </row>
    <row r="49" spans="1:13" ht="14">
      <c r="A49" s="361" t="s">
        <v>2003</v>
      </c>
      <c r="B49" s="362"/>
      <c r="C49" s="362">
        <v>4026</v>
      </c>
      <c r="D49" s="362"/>
      <c r="E49" s="362"/>
      <c r="F49" s="362"/>
      <c r="G49" s="363"/>
      <c r="H49" s="364" t="s">
        <v>473</v>
      </c>
      <c r="I49" s="364" t="s">
        <v>342</v>
      </c>
      <c r="J49" s="363"/>
      <c r="K49" s="363">
        <v>1</v>
      </c>
      <c r="L49" s="363"/>
      <c r="M49" s="365" t="s">
        <v>46</v>
      </c>
    </row>
    <row r="50" spans="1:13" ht="14">
      <c r="A50" s="361" t="s">
        <v>2003</v>
      </c>
      <c r="B50" s="362"/>
      <c r="C50" s="362">
        <v>4054</v>
      </c>
      <c r="D50" s="362"/>
      <c r="E50" s="362"/>
      <c r="F50" s="362"/>
      <c r="G50" s="363"/>
      <c r="H50" s="364" t="s">
        <v>1632</v>
      </c>
      <c r="I50" s="364" t="s">
        <v>122</v>
      </c>
      <c r="J50" s="363"/>
      <c r="K50" s="363">
        <v>7</v>
      </c>
      <c r="L50" s="363"/>
      <c r="M50" s="365"/>
    </row>
    <row r="51" spans="1:13" ht="14">
      <c r="A51" s="361" t="s">
        <v>2003</v>
      </c>
      <c r="B51" s="362"/>
      <c r="C51" s="362">
        <v>4062</v>
      </c>
      <c r="D51" s="362"/>
      <c r="E51" s="362"/>
      <c r="F51" s="362"/>
      <c r="G51" s="363"/>
      <c r="H51" s="366" t="s">
        <v>283</v>
      </c>
      <c r="I51" s="367" t="s">
        <v>284</v>
      </c>
      <c r="J51" s="368"/>
      <c r="K51" s="363">
        <v>9</v>
      </c>
      <c r="L51" s="363" t="s">
        <v>838</v>
      </c>
      <c r="M51" s="365"/>
    </row>
    <row r="52" spans="1:13" ht="14">
      <c r="A52" s="361" t="s">
        <v>2003</v>
      </c>
      <c r="B52" s="362"/>
      <c r="C52" s="362">
        <v>4070</v>
      </c>
      <c r="D52" s="362"/>
      <c r="E52" s="362"/>
      <c r="F52" s="362"/>
      <c r="G52" s="363"/>
      <c r="H52" s="366" t="s">
        <v>140</v>
      </c>
      <c r="I52" s="367" t="s">
        <v>591</v>
      </c>
      <c r="J52" s="368"/>
      <c r="K52" s="363">
        <v>1</v>
      </c>
      <c r="L52" s="363"/>
      <c r="M52" s="365" t="s">
        <v>837</v>
      </c>
    </row>
    <row r="53" spans="1:13" ht="14">
      <c r="A53" s="361" t="s">
        <v>2003</v>
      </c>
      <c r="B53" s="362"/>
      <c r="C53" s="362">
        <v>4141</v>
      </c>
      <c r="D53" s="362"/>
      <c r="E53" s="362"/>
      <c r="F53" s="362"/>
      <c r="G53" s="363"/>
      <c r="H53" s="366" t="s">
        <v>500</v>
      </c>
      <c r="I53" s="367" t="s">
        <v>593</v>
      </c>
      <c r="J53" s="368"/>
      <c r="K53" s="363">
        <v>1</v>
      </c>
      <c r="L53" s="363"/>
      <c r="M53" s="365" t="s">
        <v>46</v>
      </c>
    </row>
    <row r="54" spans="1:13" ht="14">
      <c r="A54" s="361" t="s">
        <v>2003</v>
      </c>
      <c r="B54" s="362"/>
      <c r="C54" s="362">
        <v>4153</v>
      </c>
      <c r="D54" s="362"/>
      <c r="E54" s="362"/>
      <c r="F54" s="362"/>
      <c r="G54" s="363"/>
      <c r="H54" s="366" t="s">
        <v>349</v>
      </c>
      <c r="I54" s="367" t="s">
        <v>247</v>
      </c>
      <c r="J54" s="368"/>
      <c r="K54" s="363">
        <v>1</v>
      </c>
      <c r="L54" s="363"/>
      <c r="M54" s="365" t="s">
        <v>837</v>
      </c>
    </row>
    <row r="55" spans="1:13" ht="14">
      <c r="A55" s="361" t="s">
        <v>2003</v>
      </c>
      <c r="B55" s="362"/>
      <c r="C55" s="362">
        <v>4185</v>
      </c>
      <c r="D55" s="362"/>
      <c r="E55" s="362"/>
      <c r="F55" s="362"/>
      <c r="G55" s="363"/>
      <c r="H55" s="364" t="s">
        <v>1685</v>
      </c>
      <c r="I55" s="364" t="s">
        <v>526</v>
      </c>
      <c r="J55" s="363"/>
      <c r="K55" s="363">
        <v>1</v>
      </c>
      <c r="L55" s="363"/>
      <c r="M55" s="365" t="s">
        <v>837</v>
      </c>
    </row>
    <row r="56" spans="1:13" ht="14">
      <c r="A56" s="361" t="s">
        <v>2003</v>
      </c>
      <c r="B56" s="362"/>
      <c r="C56" s="362">
        <v>4220</v>
      </c>
      <c r="D56" s="362"/>
      <c r="E56" s="362"/>
      <c r="F56" s="362"/>
      <c r="G56" s="363"/>
      <c r="H56" s="366" t="s">
        <v>111</v>
      </c>
      <c r="I56" s="367" t="s">
        <v>549</v>
      </c>
      <c r="J56" s="368"/>
      <c r="K56" s="363">
        <v>3</v>
      </c>
      <c r="L56" s="363" t="s">
        <v>837</v>
      </c>
      <c r="M56" s="365"/>
    </row>
    <row r="57" spans="1:13" ht="14">
      <c r="A57" s="361" t="s">
        <v>2003</v>
      </c>
      <c r="B57" s="362"/>
      <c r="C57" s="362">
        <v>4229</v>
      </c>
      <c r="D57" s="362"/>
      <c r="E57" s="362"/>
      <c r="F57" s="362"/>
      <c r="G57" s="363"/>
      <c r="H57" s="366" t="s">
        <v>167</v>
      </c>
      <c r="I57" s="367" t="s">
        <v>447</v>
      </c>
      <c r="J57" s="368"/>
      <c r="K57" s="363">
        <v>3</v>
      </c>
      <c r="L57" s="363" t="s">
        <v>837</v>
      </c>
      <c r="M57" s="365"/>
    </row>
    <row r="58" spans="1:13" ht="14">
      <c r="A58" s="361" t="s">
        <v>2003</v>
      </c>
      <c r="B58" s="362"/>
      <c r="C58" s="362">
        <v>4243</v>
      </c>
      <c r="D58" s="362"/>
      <c r="E58" s="362"/>
      <c r="F58" s="362"/>
      <c r="G58" s="363"/>
      <c r="H58" s="364" t="s">
        <v>2173</v>
      </c>
      <c r="I58" s="364" t="s">
        <v>565</v>
      </c>
      <c r="J58" s="363"/>
      <c r="K58" s="363">
        <v>2</v>
      </c>
      <c r="L58" s="363" t="s">
        <v>838</v>
      </c>
      <c r="M58" s="365"/>
    </row>
    <row r="59" spans="1:13" ht="14">
      <c r="A59" s="361" t="s">
        <v>2003</v>
      </c>
      <c r="B59" s="362"/>
      <c r="C59" s="362">
        <v>4264</v>
      </c>
      <c r="D59" s="362"/>
      <c r="E59" s="362"/>
      <c r="F59" s="362"/>
      <c r="G59" s="363"/>
      <c r="H59" s="366" t="s">
        <v>255</v>
      </c>
      <c r="I59" s="367" t="s">
        <v>168</v>
      </c>
      <c r="J59" s="368"/>
      <c r="K59" s="363">
        <v>1</v>
      </c>
      <c r="L59" s="363"/>
      <c r="M59" s="365" t="s">
        <v>837</v>
      </c>
    </row>
    <row r="60" spans="1:13" ht="14">
      <c r="A60" s="361" t="s">
        <v>2003</v>
      </c>
      <c r="B60" s="362"/>
      <c r="C60" s="362">
        <v>4298</v>
      </c>
      <c r="D60" s="362"/>
      <c r="E60" s="362"/>
      <c r="F60" s="362"/>
      <c r="G60" s="363"/>
      <c r="H60" s="366" t="s">
        <v>459</v>
      </c>
      <c r="I60" s="367" t="s">
        <v>531</v>
      </c>
      <c r="J60" s="368"/>
      <c r="K60" s="363">
        <v>2</v>
      </c>
      <c r="L60" s="363" t="s">
        <v>838</v>
      </c>
      <c r="M60" s="365"/>
    </row>
    <row r="61" spans="1:13" ht="14">
      <c r="A61" s="361" t="s">
        <v>2003</v>
      </c>
      <c r="B61" s="362"/>
      <c r="C61" s="362">
        <v>4316</v>
      </c>
      <c r="D61" s="362"/>
      <c r="E61" s="362"/>
      <c r="F61" s="362"/>
      <c r="G61" s="363"/>
      <c r="H61" s="366" t="s">
        <v>159</v>
      </c>
      <c r="I61" s="367" t="s">
        <v>197</v>
      </c>
      <c r="J61" s="368"/>
      <c r="K61" s="363">
        <v>3</v>
      </c>
      <c r="L61" s="363" t="s">
        <v>46</v>
      </c>
      <c r="M61" s="365"/>
    </row>
    <row r="62" spans="1:13" ht="14">
      <c r="A62" s="361" t="s">
        <v>2003</v>
      </c>
      <c r="B62" s="362"/>
      <c r="C62" s="362">
        <v>4338</v>
      </c>
      <c r="D62" s="362"/>
      <c r="E62" s="362"/>
      <c r="F62" s="362"/>
      <c r="G62" s="363"/>
      <c r="H62" s="366" t="s">
        <v>424</v>
      </c>
      <c r="I62" s="367" t="s">
        <v>571</v>
      </c>
      <c r="J62" s="368"/>
      <c r="K62" s="363">
        <v>1</v>
      </c>
      <c r="L62" s="363"/>
      <c r="M62" s="365" t="s">
        <v>837</v>
      </c>
    </row>
    <row r="63" spans="1:13" ht="14">
      <c r="A63" s="361" t="s">
        <v>2003</v>
      </c>
      <c r="B63" s="362"/>
      <c r="C63" s="362">
        <v>4403</v>
      </c>
      <c r="D63" s="362"/>
      <c r="E63" s="362"/>
      <c r="F63" s="362"/>
      <c r="G63" s="363"/>
      <c r="H63" s="366" t="s">
        <v>658</v>
      </c>
      <c r="I63" s="367" t="s">
        <v>333</v>
      </c>
      <c r="J63" s="368"/>
      <c r="K63" s="363">
        <v>2</v>
      </c>
      <c r="L63" s="363" t="s">
        <v>837</v>
      </c>
      <c r="M63" s="365"/>
    </row>
    <row r="64" spans="1:13" ht="14">
      <c r="A64" s="361" t="s">
        <v>2003</v>
      </c>
      <c r="B64" s="362"/>
      <c r="C64" s="362">
        <v>4418</v>
      </c>
      <c r="D64" s="362"/>
      <c r="E64" s="362"/>
      <c r="F64" s="362"/>
      <c r="G64" s="363"/>
      <c r="H64" s="364" t="s">
        <v>2174</v>
      </c>
      <c r="I64" s="364" t="s">
        <v>2175</v>
      </c>
      <c r="J64" s="363"/>
      <c r="K64" s="363">
        <v>3</v>
      </c>
      <c r="L64" s="363" t="s">
        <v>838</v>
      </c>
      <c r="M64" s="365"/>
    </row>
    <row r="65" spans="1:13" ht="14">
      <c r="A65" s="361" t="s">
        <v>2003</v>
      </c>
      <c r="B65" s="362"/>
      <c r="C65" s="362">
        <v>4505</v>
      </c>
      <c r="D65" s="362"/>
      <c r="E65" s="362"/>
      <c r="F65" s="362"/>
      <c r="G65" s="363"/>
      <c r="H65" s="366" t="s">
        <v>412</v>
      </c>
      <c r="I65" s="367" t="s">
        <v>539</v>
      </c>
      <c r="J65" s="368"/>
      <c r="K65" s="363">
        <v>1</v>
      </c>
      <c r="L65" s="363"/>
      <c r="M65" s="365" t="s">
        <v>837</v>
      </c>
    </row>
    <row r="66" spans="1:13" ht="14">
      <c r="A66" s="361" t="s">
        <v>2003</v>
      </c>
      <c r="B66" s="362"/>
      <c r="C66" s="362">
        <v>4579</v>
      </c>
      <c r="D66" s="362"/>
      <c r="E66" s="362"/>
      <c r="F66" s="362"/>
      <c r="G66" s="363"/>
      <c r="H66" s="366" t="s">
        <v>292</v>
      </c>
      <c r="I66" s="367" t="s">
        <v>515</v>
      </c>
      <c r="J66" s="368"/>
      <c r="K66" s="363">
        <v>5</v>
      </c>
      <c r="L66" s="363" t="s">
        <v>837</v>
      </c>
      <c r="M66" s="365"/>
    </row>
    <row r="67" spans="1:13" ht="14">
      <c r="A67" s="361" t="s">
        <v>2003</v>
      </c>
      <c r="B67" s="362"/>
      <c r="C67" s="362">
        <v>4616</v>
      </c>
      <c r="D67" s="362"/>
      <c r="E67" s="362"/>
      <c r="F67" s="362"/>
      <c r="G67" s="363"/>
      <c r="H67" s="366" t="s">
        <v>297</v>
      </c>
      <c r="I67" s="367" t="s">
        <v>253</v>
      </c>
      <c r="J67" s="368"/>
      <c r="K67" s="363">
        <v>2</v>
      </c>
      <c r="L67" s="363" t="s">
        <v>837</v>
      </c>
      <c r="M67" s="365"/>
    </row>
    <row r="68" spans="1:13" ht="14">
      <c r="A68" s="361" t="s">
        <v>2003</v>
      </c>
      <c r="B68" s="362"/>
      <c r="C68" s="362">
        <v>4696</v>
      </c>
      <c r="D68" s="362"/>
      <c r="E68" s="362"/>
      <c r="F68" s="362"/>
      <c r="G68" s="363"/>
      <c r="H68" s="366" t="s">
        <v>341</v>
      </c>
      <c r="I68" s="367" t="s">
        <v>552</v>
      </c>
      <c r="J68" s="368"/>
      <c r="K68" s="363">
        <v>1</v>
      </c>
      <c r="L68" s="363"/>
      <c r="M68" s="365" t="s">
        <v>837</v>
      </c>
    </row>
    <row r="69" spans="1:13" ht="14">
      <c r="A69" s="361" t="s">
        <v>2003</v>
      </c>
      <c r="B69" s="362"/>
      <c r="C69" s="362">
        <v>4776</v>
      </c>
      <c r="D69" s="362"/>
      <c r="E69" s="362"/>
      <c r="F69" s="362"/>
      <c r="G69" s="363"/>
      <c r="H69" s="366" t="s">
        <v>812</v>
      </c>
      <c r="I69" s="367" t="s">
        <v>531</v>
      </c>
      <c r="J69" s="368"/>
      <c r="K69" s="363">
        <v>1</v>
      </c>
      <c r="L69" s="363"/>
      <c r="M69" s="365" t="s">
        <v>837</v>
      </c>
    </row>
    <row r="70" spans="1:13" ht="14">
      <c r="A70" s="361" t="s">
        <v>2003</v>
      </c>
      <c r="B70" s="362"/>
      <c r="C70" s="362">
        <v>4866</v>
      </c>
      <c r="D70" s="362"/>
      <c r="E70" s="362"/>
      <c r="F70" s="362"/>
      <c r="G70" s="363"/>
      <c r="H70" s="366" t="s">
        <v>71</v>
      </c>
      <c r="I70" s="367" t="s">
        <v>558</v>
      </c>
      <c r="J70" s="368"/>
      <c r="K70" s="363">
        <v>8</v>
      </c>
      <c r="L70" s="363" t="s">
        <v>46</v>
      </c>
      <c r="M70" s="365"/>
    </row>
    <row r="71" spans="1:13" ht="14">
      <c r="A71" s="361" t="s">
        <v>2003</v>
      </c>
      <c r="B71" s="362"/>
      <c r="C71" s="362">
        <v>4869</v>
      </c>
      <c r="D71" s="362"/>
      <c r="E71" s="362"/>
      <c r="F71" s="362"/>
      <c r="G71" s="363"/>
      <c r="H71" s="366" t="s">
        <v>410</v>
      </c>
      <c r="I71" s="367" t="s">
        <v>546</v>
      </c>
      <c r="J71" s="368"/>
      <c r="K71" s="363">
        <v>1</v>
      </c>
      <c r="L71" s="363"/>
      <c r="M71" s="365" t="s">
        <v>46</v>
      </c>
    </row>
    <row r="72" spans="1:13" ht="14">
      <c r="A72" s="361" t="s">
        <v>2003</v>
      </c>
      <c r="B72" s="362"/>
      <c r="C72" s="362">
        <v>4897</v>
      </c>
      <c r="D72" s="362"/>
      <c r="E72" s="362"/>
      <c r="F72" s="362"/>
      <c r="G72" s="363"/>
      <c r="H72" s="364" t="s">
        <v>2176</v>
      </c>
      <c r="I72" s="364" t="s">
        <v>524</v>
      </c>
      <c r="J72" s="363"/>
      <c r="K72" s="363">
        <v>1</v>
      </c>
      <c r="L72" s="363"/>
      <c r="M72" s="365" t="s">
        <v>46</v>
      </c>
    </row>
    <row r="73" spans="1:13" ht="14">
      <c r="A73" s="361" t="s">
        <v>2003</v>
      </c>
      <c r="B73" s="362"/>
      <c r="C73" s="362">
        <v>4922</v>
      </c>
      <c r="D73" s="362"/>
      <c r="E73" s="362"/>
      <c r="F73" s="362"/>
      <c r="G73" s="363"/>
      <c r="H73" s="366" t="s">
        <v>774</v>
      </c>
      <c r="I73" s="367" t="s">
        <v>775</v>
      </c>
      <c r="J73" s="368"/>
      <c r="K73" s="363">
        <v>7</v>
      </c>
      <c r="L73" s="363" t="s">
        <v>46</v>
      </c>
      <c r="M73" s="365"/>
    </row>
    <row r="74" spans="1:13" ht="14">
      <c r="A74" s="361" t="s">
        <v>2003</v>
      </c>
      <c r="B74" s="362"/>
      <c r="C74" s="362">
        <v>4930</v>
      </c>
      <c r="D74" s="362"/>
      <c r="E74" s="362"/>
      <c r="F74" s="362"/>
      <c r="G74" s="363"/>
      <c r="H74" s="366" t="s">
        <v>347</v>
      </c>
      <c r="I74" s="367" t="s">
        <v>237</v>
      </c>
      <c r="J74" s="368"/>
      <c r="K74" s="363">
        <v>1</v>
      </c>
      <c r="L74" s="363"/>
      <c r="M74" s="365" t="s">
        <v>46</v>
      </c>
    </row>
    <row r="75" spans="1:13" ht="14">
      <c r="A75" s="361" t="s">
        <v>2003</v>
      </c>
      <c r="B75" s="362"/>
      <c r="C75" s="362">
        <v>4962</v>
      </c>
      <c r="D75" s="362"/>
      <c r="E75" s="362"/>
      <c r="F75" s="362"/>
      <c r="G75" s="363"/>
      <c r="H75" s="366" t="s">
        <v>182</v>
      </c>
      <c r="I75" s="367" t="s">
        <v>464</v>
      </c>
      <c r="J75" s="368"/>
      <c r="K75" s="363">
        <v>5</v>
      </c>
      <c r="L75" s="363" t="s">
        <v>838</v>
      </c>
      <c r="M75" s="365"/>
    </row>
    <row r="76" spans="1:13" ht="14">
      <c r="A76" s="361" t="s">
        <v>2003</v>
      </c>
      <c r="B76" s="362"/>
      <c r="C76" s="362">
        <v>4972</v>
      </c>
      <c r="D76" s="362"/>
      <c r="E76" s="362"/>
      <c r="F76" s="362"/>
      <c r="G76" s="363"/>
      <c r="H76" s="366" t="s">
        <v>267</v>
      </c>
      <c r="I76" s="367" t="s">
        <v>244</v>
      </c>
      <c r="J76" s="368"/>
      <c r="K76" s="363">
        <v>1</v>
      </c>
      <c r="L76" s="363"/>
      <c r="M76" s="365" t="s">
        <v>46</v>
      </c>
    </row>
    <row r="77" spans="1:13" ht="14">
      <c r="A77" s="361" t="s">
        <v>2003</v>
      </c>
      <c r="B77" s="362"/>
      <c r="C77" s="362">
        <v>4994</v>
      </c>
      <c r="D77" s="362"/>
      <c r="E77" s="362"/>
      <c r="F77" s="362"/>
      <c r="G77" s="363"/>
      <c r="H77" s="364" t="s">
        <v>479</v>
      </c>
      <c r="I77" s="364" t="s">
        <v>245</v>
      </c>
      <c r="J77" s="363"/>
      <c r="K77" s="363">
        <v>1</v>
      </c>
      <c r="L77" s="363"/>
      <c r="M77" s="365" t="s">
        <v>46</v>
      </c>
    </row>
    <row r="78" spans="1:13" ht="14">
      <c r="A78" s="361" t="s">
        <v>2003</v>
      </c>
      <c r="B78" s="362"/>
      <c r="C78" s="362">
        <v>5000</v>
      </c>
      <c r="D78" s="362"/>
      <c r="E78" s="362"/>
      <c r="F78" s="362"/>
      <c r="G78" s="363"/>
      <c r="H78" s="366" t="s">
        <v>722</v>
      </c>
      <c r="I78" s="367" t="s">
        <v>532</v>
      </c>
      <c r="J78" s="368"/>
      <c r="K78" s="363">
        <v>2</v>
      </c>
      <c r="L78" s="363" t="s">
        <v>46</v>
      </c>
      <c r="M78" s="365"/>
    </row>
    <row r="79" spans="1:13" ht="14">
      <c r="A79" s="361" t="s">
        <v>2003</v>
      </c>
      <c r="B79" s="362"/>
      <c r="C79" s="362">
        <v>5114</v>
      </c>
      <c r="D79" s="362"/>
      <c r="E79" s="362"/>
      <c r="F79" s="362"/>
      <c r="G79" s="363"/>
      <c r="H79" s="366" t="s">
        <v>396</v>
      </c>
      <c r="I79" s="367" t="s">
        <v>230</v>
      </c>
      <c r="J79" s="368"/>
      <c r="K79" s="363">
        <v>1</v>
      </c>
      <c r="L79" s="363"/>
      <c r="M79" s="365" t="s">
        <v>837</v>
      </c>
    </row>
    <row r="80" spans="1:13" ht="14">
      <c r="A80" s="361" t="s">
        <v>2003</v>
      </c>
      <c r="B80" s="362"/>
      <c r="C80" s="362">
        <v>5209</v>
      </c>
      <c r="D80" s="362"/>
      <c r="E80" s="362"/>
      <c r="F80" s="362"/>
      <c r="G80" s="363"/>
      <c r="H80" s="366" t="s">
        <v>329</v>
      </c>
      <c r="I80" s="367" t="s">
        <v>277</v>
      </c>
      <c r="J80" s="368"/>
      <c r="K80" s="363">
        <v>7</v>
      </c>
      <c r="L80" s="363" t="s">
        <v>46</v>
      </c>
      <c r="M80" s="365"/>
    </row>
    <row r="81" spans="1:13" ht="14">
      <c r="A81" s="361" t="s">
        <v>2003</v>
      </c>
      <c r="B81" s="362"/>
      <c r="C81" s="362">
        <v>5221</v>
      </c>
      <c r="D81" s="362"/>
      <c r="E81" s="362"/>
      <c r="F81" s="362"/>
      <c r="G81" s="363"/>
      <c r="H81" s="366" t="s">
        <v>1016</v>
      </c>
      <c r="I81" s="367" t="s">
        <v>218</v>
      </c>
      <c r="J81" s="368"/>
      <c r="K81" s="363">
        <v>1</v>
      </c>
      <c r="L81" s="363"/>
      <c r="M81" s="365" t="s">
        <v>46</v>
      </c>
    </row>
    <row r="82" spans="1:13" ht="14">
      <c r="A82" s="361" t="s">
        <v>2003</v>
      </c>
      <c r="B82" s="362"/>
      <c r="C82" s="362">
        <v>5222</v>
      </c>
      <c r="D82" s="362"/>
      <c r="E82" s="362"/>
      <c r="F82" s="362"/>
      <c r="G82" s="363"/>
      <c r="H82" s="366" t="s">
        <v>158</v>
      </c>
      <c r="I82" s="367" t="s">
        <v>564</v>
      </c>
      <c r="J82" s="368"/>
      <c r="K82" s="363">
        <v>9</v>
      </c>
      <c r="L82" s="363" t="s">
        <v>837</v>
      </c>
      <c r="M82" s="365"/>
    </row>
    <row r="83" spans="1:13" ht="14">
      <c r="A83" s="361" t="s">
        <v>2003</v>
      </c>
      <c r="B83" s="362"/>
      <c r="C83" s="362">
        <v>5223</v>
      </c>
      <c r="D83" s="362"/>
      <c r="E83" s="362"/>
      <c r="F83" s="362"/>
      <c r="G83" s="363"/>
      <c r="H83" s="366" t="s">
        <v>320</v>
      </c>
      <c r="I83" s="367" t="s">
        <v>282</v>
      </c>
      <c r="J83" s="368"/>
      <c r="K83" s="363">
        <v>8</v>
      </c>
      <c r="L83" s="363" t="s">
        <v>837</v>
      </c>
      <c r="M83" s="365"/>
    </row>
    <row r="84" spans="1:13" ht="14">
      <c r="A84" s="361" t="s">
        <v>2003</v>
      </c>
      <c r="B84" s="362"/>
      <c r="C84" s="362">
        <v>5224</v>
      </c>
      <c r="D84" s="362"/>
      <c r="E84" s="362"/>
      <c r="F84" s="362"/>
      <c r="G84" s="363"/>
      <c r="H84" s="366" t="s">
        <v>323</v>
      </c>
      <c r="I84" s="367" t="s">
        <v>208</v>
      </c>
      <c r="J84" s="368"/>
      <c r="K84" s="363">
        <v>1</v>
      </c>
      <c r="L84" s="363"/>
      <c r="M84" s="365" t="s">
        <v>837</v>
      </c>
    </row>
    <row r="85" spans="1:13" ht="14">
      <c r="A85" s="361" t="s">
        <v>2003</v>
      </c>
      <c r="B85" s="362"/>
      <c r="C85" s="362">
        <v>5227</v>
      </c>
      <c r="D85" s="362"/>
      <c r="E85" s="362"/>
      <c r="F85" s="362"/>
      <c r="G85" s="363"/>
      <c r="H85" s="366" t="s">
        <v>344</v>
      </c>
      <c r="I85" s="367" t="s">
        <v>237</v>
      </c>
      <c r="J85" s="368"/>
      <c r="K85" s="363">
        <v>7</v>
      </c>
      <c r="L85" s="363" t="s">
        <v>46</v>
      </c>
      <c r="M85" s="365"/>
    </row>
    <row r="86" spans="1:13" ht="14">
      <c r="A86" s="361" t="s">
        <v>2003</v>
      </c>
      <c r="B86" s="362"/>
      <c r="C86" s="362">
        <v>5257</v>
      </c>
      <c r="D86" s="362"/>
      <c r="E86" s="362"/>
      <c r="F86" s="362"/>
      <c r="G86" s="363"/>
      <c r="H86" s="366" t="s">
        <v>1118</v>
      </c>
      <c r="I86" s="367" t="s">
        <v>325</v>
      </c>
      <c r="J86" s="368"/>
      <c r="K86" s="363">
        <v>1</v>
      </c>
      <c r="L86" s="363"/>
      <c r="M86" s="365" t="s">
        <v>837</v>
      </c>
    </row>
    <row r="87" spans="1:13" ht="14">
      <c r="A87" s="361" t="s">
        <v>2003</v>
      </c>
      <c r="B87" s="362"/>
      <c r="C87" s="362">
        <v>5275</v>
      </c>
      <c r="D87" s="362"/>
      <c r="E87" s="362"/>
      <c r="F87" s="362"/>
      <c r="G87" s="363"/>
      <c r="H87" s="366" t="s">
        <v>26</v>
      </c>
      <c r="I87" s="367" t="s">
        <v>585</v>
      </c>
      <c r="J87" s="368"/>
      <c r="K87" s="363">
        <v>2</v>
      </c>
      <c r="L87" s="363" t="s">
        <v>837</v>
      </c>
      <c r="M87" s="365"/>
    </row>
    <row r="88" spans="1:13" ht="14">
      <c r="A88" s="361" t="s">
        <v>2003</v>
      </c>
      <c r="B88" s="362"/>
      <c r="C88" s="362">
        <v>5358</v>
      </c>
      <c r="D88" s="362"/>
      <c r="E88" s="362"/>
      <c r="F88" s="362"/>
      <c r="G88" s="363"/>
      <c r="H88" s="366" t="s">
        <v>484</v>
      </c>
      <c r="I88" s="367" t="s">
        <v>565</v>
      </c>
      <c r="J88" s="368"/>
      <c r="K88" s="363">
        <v>1</v>
      </c>
      <c r="L88" s="363"/>
      <c r="M88" s="365" t="s">
        <v>46</v>
      </c>
    </row>
    <row r="89" spans="1:13" ht="14">
      <c r="A89" s="361" t="s">
        <v>2003</v>
      </c>
      <c r="B89" s="362"/>
      <c r="C89" s="362">
        <v>5365</v>
      </c>
      <c r="D89" s="362"/>
      <c r="E89" s="362"/>
      <c r="F89" s="362"/>
      <c r="G89" s="363"/>
      <c r="H89" s="364" t="s">
        <v>2827</v>
      </c>
      <c r="I89" s="364" t="s">
        <v>250</v>
      </c>
      <c r="J89" s="362"/>
      <c r="K89" s="363">
        <v>1</v>
      </c>
      <c r="L89" s="363"/>
      <c r="M89" s="365" t="s">
        <v>46</v>
      </c>
    </row>
    <row r="90" spans="1:13" ht="14">
      <c r="A90" s="361" t="s">
        <v>2003</v>
      </c>
      <c r="B90" s="362"/>
      <c r="C90" s="362">
        <v>5372</v>
      </c>
      <c r="D90" s="362"/>
      <c r="E90" s="362"/>
      <c r="F90" s="362"/>
      <c r="G90" s="363"/>
      <c r="H90" s="366" t="s">
        <v>510</v>
      </c>
      <c r="I90" s="367" t="s">
        <v>596</v>
      </c>
      <c r="J90" s="368"/>
      <c r="K90" s="363">
        <v>1</v>
      </c>
      <c r="L90" s="363"/>
      <c r="M90" s="365" t="s">
        <v>837</v>
      </c>
    </row>
    <row r="91" spans="1:13" ht="14">
      <c r="A91" s="361" t="s">
        <v>2003</v>
      </c>
      <c r="B91" s="362"/>
      <c r="C91" s="362">
        <v>5384</v>
      </c>
      <c r="D91" s="362"/>
      <c r="E91" s="362"/>
      <c r="F91" s="362"/>
      <c r="G91" s="363"/>
      <c r="H91" s="366" t="s">
        <v>704</v>
      </c>
      <c r="I91" s="367" t="s">
        <v>540</v>
      </c>
      <c r="J91" s="368"/>
      <c r="K91" s="363">
        <v>9</v>
      </c>
      <c r="L91" s="363" t="s">
        <v>837</v>
      </c>
      <c r="M91" s="365"/>
    </row>
    <row r="92" spans="1:13" ht="14">
      <c r="A92" s="361" t="s">
        <v>2003</v>
      </c>
      <c r="B92" s="362"/>
      <c r="C92" s="362">
        <v>5401</v>
      </c>
      <c r="D92" s="362"/>
      <c r="E92" s="362"/>
      <c r="F92" s="362"/>
      <c r="G92" s="363"/>
      <c r="H92" s="366" t="s">
        <v>643</v>
      </c>
      <c r="I92" s="367" t="s">
        <v>293</v>
      </c>
      <c r="J92" s="368"/>
      <c r="K92" s="363">
        <v>1</v>
      </c>
      <c r="L92" s="363"/>
      <c r="M92" s="365" t="s">
        <v>837</v>
      </c>
    </row>
    <row r="93" spans="1:13" ht="14">
      <c r="A93" s="361" t="s">
        <v>2003</v>
      </c>
      <c r="B93" s="362"/>
      <c r="C93" s="362">
        <v>5409</v>
      </c>
      <c r="D93" s="362"/>
      <c r="E93" s="362"/>
      <c r="F93" s="362"/>
      <c r="G93" s="363"/>
      <c r="H93" s="366" t="s">
        <v>7</v>
      </c>
      <c r="I93" s="367" t="s">
        <v>2</v>
      </c>
      <c r="J93" s="368"/>
      <c r="K93" s="363">
        <v>3</v>
      </c>
      <c r="L93" s="363" t="s">
        <v>838</v>
      </c>
      <c r="M93" s="365"/>
    </row>
    <row r="94" spans="1:13" ht="14">
      <c r="A94" s="361" t="s">
        <v>2003</v>
      </c>
      <c r="B94" s="362"/>
      <c r="C94" s="362">
        <v>5420</v>
      </c>
      <c r="D94" s="362"/>
      <c r="E94" s="362"/>
      <c r="F94" s="362"/>
      <c r="G94" s="363"/>
      <c r="H94" s="366" t="s">
        <v>436</v>
      </c>
      <c r="I94" s="367" t="s">
        <v>591</v>
      </c>
      <c r="J94" s="368"/>
      <c r="K94" s="363">
        <v>1</v>
      </c>
      <c r="L94" s="363"/>
      <c r="M94" s="365" t="s">
        <v>837</v>
      </c>
    </row>
    <row r="95" spans="1:13" ht="14">
      <c r="A95" s="361" t="s">
        <v>2003</v>
      </c>
      <c r="B95" s="362"/>
      <c r="C95" s="362">
        <v>5486</v>
      </c>
      <c r="D95" s="362"/>
      <c r="E95" s="362"/>
      <c r="F95" s="362"/>
      <c r="G95" s="363"/>
      <c r="H95" s="364" t="s">
        <v>647</v>
      </c>
      <c r="I95" s="364" t="s">
        <v>0</v>
      </c>
      <c r="J95" s="363"/>
      <c r="K95" s="363">
        <v>7</v>
      </c>
      <c r="L95" s="363" t="s">
        <v>838</v>
      </c>
      <c r="M95" s="365"/>
    </row>
    <row r="96" spans="1:13" ht="14">
      <c r="A96" s="361" t="s">
        <v>2003</v>
      </c>
      <c r="B96" s="362"/>
      <c r="C96" s="362">
        <v>5491</v>
      </c>
      <c r="D96" s="362"/>
      <c r="E96" s="362"/>
      <c r="F96" s="362"/>
      <c r="G96" s="363"/>
      <c r="H96" s="366" t="s">
        <v>326</v>
      </c>
      <c r="I96" s="367" t="s">
        <v>595</v>
      </c>
      <c r="J96" s="368"/>
      <c r="K96" s="363">
        <v>2</v>
      </c>
      <c r="L96" s="363" t="s">
        <v>837</v>
      </c>
      <c r="M96" s="365"/>
    </row>
    <row r="97" spans="1:13" ht="14">
      <c r="A97" s="361" t="s">
        <v>2003</v>
      </c>
      <c r="B97" s="362"/>
      <c r="C97" s="362">
        <v>5497</v>
      </c>
      <c r="D97" s="362"/>
      <c r="E97" s="362"/>
      <c r="F97" s="362"/>
      <c r="G97" s="363"/>
      <c r="H97" s="366" t="s">
        <v>586</v>
      </c>
      <c r="I97" s="367" t="s">
        <v>692</v>
      </c>
      <c r="J97" s="368"/>
      <c r="K97" s="363">
        <v>9</v>
      </c>
      <c r="L97" s="363" t="s">
        <v>838</v>
      </c>
      <c r="M97" s="365"/>
    </row>
    <row r="98" spans="1:13" ht="14">
      <c r="A98" s="361" t="s">
        <v>2003</v>
      </c>
      <c r="B98" s="362"/>
      <c r="C98" s="362">
        <v>5498</v>
      </c>
      <c r="D98" s="362"/>
      <c r="E98" s="362"/>
      <c r="F98" s="362"/>
      <c r="G98" s="363"/>
      <c r="H98" s="364" t="s">
        <v>2828</v>
      </c>
      <c r="I98" s="364" t="s">
        <v>2829</v>
      </c>
      <c r="J98" s="362"/>
      <c r="K98" s="363">
        <v>1</v>
      </c>
      <c r="L98" s="363"/>
      <c r="M98" s="365"/>
    </row>
    <row r="99" spans="1:13" ht="14">
      <c r="A99" s="361" t="s">
        <v>2003</v>
      </c>
      <c r="B99" s="362"/>
      <c r="C99" s="362">
        <v>5524</v>
      </c>
      <c r="D99" s="362"/>
      <c r="E99" s="362"/>
      <c r="F99" s="362"/>
      <c r="G99" s="363"/>
      <c r="H99" s="366" t="s">
        <v>429</v>
      </c>
      <c r="I99" s="367" t="s">
        <v>430</v>
      </c>
      <c r="J99" s="368"/>
      <c r="K99" s="363">
        <v>1</v>
      </c>
      <c r="L99" s="363"/>
      <c r="M99" s="365" t="s">
        <v>46</v>
      </c>
    </row>
    <row r="100" spans="1:13" ht="14">
      <c r="A100" s="361" t="s">
        <v>2003</v>
      </c>
      <c r="B100" s="362"/>
      <c r="C100" s="362">
        <v>5530</v>
      </c>
      <c r="D100" s="362"/>
      <c r="E100" s="362"/>
      <c r="F100" s="362"/>
      <c r="G100" s="363"/>
      <c r="H100" s="364" t="s">
        <v>1929</v>
      </c>
      <c r="I100" s="364" t="s">
        <v>1930</v>
      </c>
      <c r="J100" s="363"/>
      <c r="K100" s="362">
        <v>1</v>
      </c>
      <c r="L100" s="362"/>
      <c r="M100" s="370" t="s">
        <v>46</v>
      </c>
    </row>
    <row r="101" spans="1:13" ht="14">
      <c r="A101" s="361" t="s">
        <v>2003</v>
      </c>
      <c r="B101" s="362"/>
      <c r="C101" s="362">
        <v>5631</v>
      </c>
      <c r="D101" s="362"/>
      <c r="E101" s="362"/>
      <c r="F101" s="362"/>
      <c r="G101" s="363"/>
      <c r="H101" s="366" t="s">
        <v>453</v>
      </c>
      <c r="I101" s="367" t="s">
        <v>531</v>
      </c>
      <c r="J101" s="368"/>
      <c r="K101" s="363">
        <v>7</v>
      </c>
      <c r="L101" s="363" t="s">
        <v>837</v>
      </c>
      <c r="M101" s="365"/>
    </row>
    <row r="102" spans="1:13" ht="14">
      <c r="A102" s="361" t="s">
        <v>2003</v>
      </c>
      <c r="B102" s="362"/>
      <c r="C102" s="362">
        <v>5640</v>
      </c>
      <c r="D102" s="362"/>
      <c r="E102" s="362"/>
      <c r="F102" s="362"/>
      <c r="G102" s="363"/>
      <c r="H102" s="366" t="s">
        <v>336</v>
      </c>
      <c r="I102" s="367" t="s">
        <v>571</v>
      </c>
      <c r="J102" s="368"/>
      <c r="K102" s="363">
        <v>1</v>
      </c>
      <c r="L102" s="363"/>
      <c r="M102" s="365" t="s">
        <v>837</v>
      </c>
    </row>
    <row r="103" spans="1:13" ht="14">
      <c r="A103" s="361" t="s">
        <v>2003</v>
      </c>
      <c r="B103" s="362"/>
      <c r="C103" s="362">
        <v>5667</v>
      </c>
      <c r="D103" s="362"/>
      <c r="E103" s="362"/>
      <c r="F103" s="362"/>
      <c r="G103" s="363"/>
      <c r="H103" s="364" t="s">
        <v>2179</v>
      </c>
      <c r="I103" s="364" t="s">
        <v>56</v>
      </c>
      <c r="J103" s="363"/>
      <c r="K103" s="363">
        <v>9</v>
      </c>
      <c r="L103" s="363" t="s">
        <v>837</v>
      </c>
      <c r="M103" s="365"/>
    </row>
    <row r="104" spans="1:13" ht="14">
      <c r="A104" s="361" t="s">
        <v>2003</v>
      </c>
      <c r="B104" s="362"/>
      <c r="C104" s="362">
        <v>5702</v>
      </c>
      <c r="D104" s="362"/>
      <c r="E104" s="362"/>
      <c r="F104" s="362"/>
      <c r="G104" s="363"/>
      <c r="H104" s="366" t="s">
        <v>458</v>
      </c>
      <c r="I104" s="367" t="s">
        <v>381</v>
      </c>
      <c r="J104" s="368"/>
      <c r="K104" s="363">
        <v>1</v>
      </c>
      <c r="L104" s="363"/>
      <c r="M104" s="365" t="s">
        <v>837</v>
      </c>
    </row>
    <row r="105" spans="1:13" ht="14">
      <c r="A105" s="361" t="s">
        <v>2003</v>
      </c>
      <c r="B105" s="362"/>
      <c r="C105" s="362">
        <v>5751</v>
      </c>
      <c r="D105" s="362"/>
      <c r="E105" s="362"/>
      <c r="F105" s="362"/>
      <c r="G105" s="363"/>
      <c r="H105" s="366" t="s">
        <v>525</v>
      </c>
      <c r="I105" s="367" t="s">
        <v>732</v>
      </c>
      <c r="J105" s="368"/>
      <c r="K105" s="363">
        <v>4</v>
      </c>
      <c r="L105" s="363" t="s">
        <v>837</v>
      </c>
      <c r="M105" s="365"/>
    </row>
    <row r="106" spans="1:13" ht="14">
      <c r="A106" s="361" t="s">
        <v>2003</v>
      </c>
      <c r="B106" s="362"/>
      <c r="C106" s="362">
        <v>5913</v>
      </c>
      <c r="D106" s="362"/>
      <c r="E106" s="362"/>
      <c r="F106" s="362"/>
      <c r="G106" s="363"/>
      <c r="H106" s="366" t="s">
        <v>528</v>
      </c>
      <c r="I106" s="367" t="s">
        <v>718</v>
      </c>
      <c r="J106" s="368"/>
      <c r="K106" s="363">
        <v>4</v>
      </c>
      <c r="L106" s="363" t="s">
        <v>838</v>
      </c>
      <c r="M106" s="365"/>
    </row>
    <row r="107" spans="1:13" ht="14">
      <c r="A107" s="361" t="s">
        <v>2003</v>
      </c>
      <c r="B107" s="362"/>
      <c r="C107" s="362">
        <v>5930</v>
      </c>
      <c r="D107" s="362"/>
      <c r="E107" s="362"/>
      <c r="F107" s="362"/>
      <c r="G107" s="363"/>
      <c r="H107" s="366" t="s">
        <v>353</v>
      </c>
      <c r="I107" s="367" t="s">
        <v>220</v>
      </c>
      <c r="J107" s="368"/>
      <c r="K107" s="363">
        <v>9</v>
      </c>
      <c r="L107" s="363" t="s">
        <v>46</v>
      </c>
      <c r="M107" s="365"/>
    </row>
    <row r="108" spans="1:13" ht="14">
      <c r="A108" s="361" t="s">
        <v>2003</v>
      </c>
      <c r="B108" s="362"/>
      <c r="C108" s="362">
        <v>6012</v>
      </c>
      <c r="D108" s="362"/>
      <c r="E108" s="362"/>
      <c r="F108" s="362"/>
      <c r="G108" s="363"/>
      <c r="H108" s="366" t="s">
        <v>695</v>
      </c>
      <c r="I108" s="367" t="s">
        <v>696</v>
      </c>
      <c r="J108" s="368"/>
      <c r="K108" s="363">
        <v>6</v>
      </c>
      <c r="L108" s="363" t="s">
        <v>46</v>
      </c>
      <c r="M108" s="365"/>
    </row>
    <row r="109" spans="1:13" ht="14">
      <c r="A109" s="361" t="s">
        <v>2003</v>
      </c>
      <c r="B109" s="362"/>
      <c r="C109" s="362">
        <v>6033</v>
      </c>
      <c r="D109" s="362"/>
      <c r="E109" s="362"/>
      <c r="F109" s="362"/>
      <c r="G109" s="363"/>
      <c r="H109" s="366" t="s">
        <v>25</v>
      </c>
      <c r="I109" s="367" t="s">
        <v>495</v>
      </c>
      <c r="J109" s="368"/>
      <c r="K109" s="363">
        <v>1</v>
      </c>
      <c r="L109" s="363"/>
      <c r="M109" s="365" t="s">
        <v>837</v>
      </c>
    </row>
    <row r="110" spans="1:13" ht="14">
      <c r="A110" s="361" t="s">
        <v>2003</v>
      </c>
      <c r="B110" s="362"/>
      <c r="C110" s="362">
        <v>6216</v>
      </c>
      <c r="D110" s="362"/>
      <c r="E110" s="362"/>
      <c r="F110" s="362"/>
      <c r="G110" s="363"/>
      <c r="H110" s="364" t="s">
        <v>1625</v>
      </c>
      <c r="I110" s="364" t="s">
        <v>1626</v>
      </c>
      <c r="J110" s="363"/>
      <c r="K110" s="363">
        <v>1</v>
      </c>
      <c r="L110" s="363"/>
      <c r="M110" s="365" t="s">
        <v>837</v>
      </c>
    </row>
    <row r="111" spans="1:13" ht="14">
      <c r="A111" s="361" t="s">
        <v>2003</v>
      </c>
      <c r="B111" s="362"/>
      <c r="C111" s="362">
        <v>6249</v>
      </c>
      <c r="D111" s="362"/>
      <c r="E111" s="362"/>
      <c r="F111" s="362"/>
      <c r="G111" s="363"/>
      <c r="H111" s="366" t="s">
        <v>339</v>
      </c>
      <c r="I111" s="367" t="s">
        <v>551</v>
      </c>
      <c r="J111" s="368"/>
      <c r="K111" s="363">
        <v>1</v>
      </c>
      <c r="L111" s="363"/>
      <c r="M111" s="365" t="s">
        <v>837</v>
      </c>
    </row>
    <row r="112" spans="1:13" ht="14">
      <c r="A112" s="361" t="s">
        <v>2003</v>
      </c>
      <c r="B112" s="362"/>
      <c r="C112" s="362">
        <v>6310</v>
      </c>
      <c r="D112" s="362"/>
      <c r="E112" s="362"/>
      <c r="F112" s="362"/>
      <c r="G112" s="363"/>
      <c r="H112" s="364" t="s">
        <v>594</v>
      </c>
      <c r="I112" s="364" t="s">
        <v>2180</v>
      </c>
      <c r="J112" s="363"/>
      <c r="K112" s="363">
        <v>6</v>
      </c>
      <c r="L112" s="363" t="s">
        <v>837</v>
      </c>
      <c r="M112" s="365"/>
    </row>
    <row r="113" spans="1:13" ht="14">
      <c r="A113" s="361" t="s">
        <v>2003</v>
      </c>
      <c r="B113" s="362"/>
      <c r="C113" s="362">
        <v>6316</v>
      </c>
      <c r="D113" s="362"/>
      <c r="E113" s="362"/>
      <c r="F113" s="362"/>
      <c r="G113" s="363"/>
      <c r="H113" s="366" t="s">
        <v>385</v>
      </c>
      <c r="I113" s="367" t="s">
        <v>617</v>
      </c>
      <c r="J113" s="368"/>
      <c r="K113" s="363">
        <v>1</v>
      </c>
      <c r="L113" s="363"/>
      <c r="M113" s="365" t="s">
        <v>837</v>
      </c>
    </row>
    <row r="114" spans="1:13" ht="14">
      <c r="A114" s="361" t="s">
        <v>2003</v>
      </c>
      <c r="B114" s="362"/>
      <c r="C114" s="362">
        <v>6345</v>
      </c>
      <c r="D114" s="362"/>
      <c r="E114" s="362"/>
      <c r="F114" s="362"/>
      <c r="G114" s="363"/>
      <c r="H114" s="366" t="s">
        <v>417</v>
      </c>
      <c r="I114" s="367" t="s">
        <v>545</v>
      </c>
      <c r="J114" s="368"/>
      <c r="K114" s="363">
        <v>1</v>
      </c>
      <c r="L114" s="363"/>
      <c r="M114" s="365" t="s">
        <v>837</v>
      </c>
    </row>
    <row r="115" spans="1:13" ht="14">
      <c r="A115" s="361" t="s">
        <v>2003</v>
      </c>
      <c r="B115" s="362"/>
      <c r="C115" s="362">
        <v>6397</v>
      </c>
      <c r="D115" s="362"/>
      <c r="E115" s="362"/>
      <c r="F115" s="362"/>
      <c r="G115" s="363"/>
      <c r="H115" s="366" t="s">
        <v>38</v>
      </c>
      <c r="I115" s="367" t="s">
        <v>247</v>
      </c>
      <c r="J115" s="368"/>
      <c r="K115" s="363">
        <v>1</v>
      </c>
      <c r="L115" s="363"/>
      <c r="M115" s="365" t="s">
        <v>837</v>
      </c>
    </row>
    <row r="116" spans="1:13" ht="14">
      <c r="A116" s="361" t="s">
        <v>2003</v>
      </c>
      <c r="B116" s="362"/>
      <c r="C116" s="362">
        <v>6483</v>
      </c>
      <c r="D116" s="362"/>
      <c r="E116" s="362"/>
      <c r="F116" s="362"/>
      <c r="G116" s="363"/>
      <c r="H116" s="366" t="s">
        <v>651</v>
      </c>
      <c r="I116" s="367" t="s">
        <v>141</v>
      </c>
      <c r="J116" s="368"/>
      <c r="K116" s="363">
        <v>1</v>
      </c>
      <c r="L116" s="363"/>
      <c r="M116" s="365" t="s">
        <v>837</v>
      </c>
    </row>
    <row r="117" spans="1:13" ht="14">
      <c r="A117" s="361" t="s">
        <v>2003</v>
      </c>
      <c r="B117" s="362"/>
      <c r="C117" s="362">
        <v>6499</v>
      </c>
      <c r="D117" s="362"/>
      <c r="E117" s="362"/>
      <c r="F117" s="362"/>
      <c r="G117" s="363"/>
      <c r="H117" s="366" t="s">
        <v>207</v>
      </c>
      <c r="I117" s="367" t="s">
        <v>851</v>
      </c>
      <c r="J117" s="368"/>
      <c r="K117" s="363">
        <v>1</v>
      </c>
      <c r="L117" s="363"/>
      <c r="M117" s="365" t="s">
        <v>46</v>
      </c>
    </row>
    <row r="118" spans="1:13" ht="14">
      <c r="A118" s="361" t="s">
        <v>2003</v>
      </c>
      <c r="B118" s="362"/>
      <c r="C118" s="362">
        <v>6547</v>
      </c>
      <c r="D118" s="362"/>
      <c r="E118" s="362"/>
      <c r="F118" s="362"/>
      <c r="G118" s="363"/>
      <c r="H118" s="366" t="s">
        <v>729</v>
      </c>
      <c r="I118" s="367" t="s">
        <v>731</v>
      </c>
      <c r="J118" s="368"/>
      <c r="K118" s="363">
        <v>4</v>
      </c>
      <c r="L118" s="363" t="s">
        <v>837</v>
      </c>
      <c r="M118" s="365"/>
    </row>
    <row r="119" spans="1:13" ht="14">
      <c r="A119" s="361" t="s">
        <v>2003</v>
      </c>
      <c r="B119" s="362"/>
      <c r="C119" s="362">
        <v>6576</v>
      </c>
      <c r="D119" s="362"/>
      <c r="E119" s="362"/>
      <c r="F119" s="362"/>
      <c r="G119" s="363"/>
      <c r="H119" s="366" t="s">
        <v>1202</v>
      </c>
      <c r="I119" s="367" t="s">
        <v>221</v>
      </c>
      <c r="J119" s="368"/>
      <c r="K119" s="363">
        <v>1</v>
      </c>
      <c r="L119" s="363"/>
      <c r="M119" s="365" t="s">
        <v>837</v>
      </c>
    </row>
    <row r="120" spans="1:13" ht="14">
      <c r="A120" s="361" t="s">
        <v>2003</v>
      </c>
      <c r="B120" s="362"/>
      <c r="C120" s="362">
        <v>6589</v>
      </c>
      <c r="D120" s="362"/>
      <c r="E120" s="362"/>
      <c r="F120" s="362"/>
      <c r="G120" s="363"/>
      <c r="H120" s="366" t="s">
        <v>165</v>
      </c>
      <c r="I120" s="367" t="s">
        <v>104</v>
      </c>
      <c r="J120" s="368"/>
      <c r="K120" s="363">
        <v>4</v>
      </c>
      <c r="L120" s="363" t="s">
        <v>837</v>
      </c>
      <c r="M120" s="365"/>
    </row>
    <row r="121" spans="1:13" ht="14">
      <c r="A121" s="361" t="s">
        <v>2003</v>
      </c>
      <c r="B121" s="362"/>
      <c r="C121" s="362">
        <v>6609</v>
      </c>
      <c r="D121" s="362"/>
      <c r="E121" s="362"/>
      <c r="F121" s="362"/>
      <c r="G121" s="363"/>
      <c r="H121" s="366" t="s">
        <v>153</v>
      </c>
      <c r="I121" s="367" t="s">
        <v>154</v>
      </c>
      <c r="J121" s="368"/>
      <c r="K121" s="363">
        <v>6</v>
      </c>
      <c r="L121" s="363" t="s">
        <v>838</v>
      </c>
      <c r="M121" s="365"/>
    </row>
    <row r="122" spans="1:13" ht="14">
      <c r="A122" s="361" t="s">
        <v>2003</v>
      </c>
      <c r="B122" s="362"/>
      <c r="C122" s="362">
        <v>6627</v>
      </c>
      <c r="D122" s="362"/>
      <c r="E122" s="362"/>
      <c r="F122" s="362"/>
      <c r="G122" s="363"/>
      <c r="H122" s="366" t="s">
        <v>657</v>
      </c>
      <c r="I122" s="367" t="s">
        <v>293</v>
      </c>
      <c r="J122" s="368"/>
      <c r="K122" s="363">
        <v>1</v>
      </c>
      <c r="L122" s="363"/>
      <c r="M122" s="365" t="s">
        <v>837</v>
      </c>
    </row>
    <row r="123" spans="1:13" ht="14">
      <c r="A123" s="361" t="s">
        <v>2003</v>
      </c>
      <c r="B123" s="362"/>
      <c r="C123" s="362">
        <v>6661</v>
      </c>
      <c r="D123" s="362"/>
      <c r="E123" s="362"/>
      <c r="F123" s="362"/>
      <c r="G123" s="363"/>
      <c r="H123" s="366" t="s">
        <v>624</v>
      </c>
      <c r="I123" s="367" t="s">
        <v>277</v>
      </c>
      <c r="J123" s="368"/>
      <c r="K123" s="363">
        <v>1</v>
      </c>
      <c r="L123" s="363"/>
      <c r="M123" s="365" t="s">
        <v>837</v>
      </c>
    </row>
    <row r="124" spans="1:13" ht="14">
      <c r="A124" s="361" t="s">
        <v>2003</v>
      </c>
      <c r="B124" s="362"/>
      <c r="C124" s="362">
        <v>6785</v>
      </c>
      <c r="D124" s="362"/>
      <c r="E124" s="362"/>
      <c r="F124" s="362"/>
      <c r="G124" s="363"/>
      <c r="H124" s="366" t="s">
        <v>195</v>
      </c>
      <c r="I124" s="367" t="s">
        <v>136</v>
      </c>
      <c r="J124" s="368"/>
      <c r="K124" s="363">
        <v>1</v>
      </c>
      <c r="L124" s="363"/>
      <c r="M124" s="365" t="s">
        <v>46</v>
      </c>
    </row>
    <row r="125" spans="1:13" ht="14">
      <c r="A125" s="361" t="s">
        <v>2003</v>
      </c>
      <c r="B125" s="362"/>
      <c r="C125" s="362">
        <v>6832</v>
      </c>
      <c r="D125" s="362"/>
      <c r="E125" s="362"/>
      <c r="F125" s="362"/>
      <c r="G125" s="363"/>
      <c r="H125" s="364" t="s">
        <v>633</v>
      </c>
      <c r="I125" s="364" t="s">
        <v>72</v>
      </c>
      <c r="J125" s="363"/>
      <c r="K125" s="363">
        <v>1</v>
      </c>
      <c r="L125" s="363"/>
      <c r="M125" s="365"/>
    </row>
    <row r="126" spans="1:13" ht="14">
      <c r="A126" s="361" t="s">
        <v>2003</v>
      </c>
      <c r="B126" s="362"/>
      <c r="C126" s="362">
        <v>6848</v>
      </c>
      <c r="D126" s="362"/>
      <c r="E126" s="362"/>
      <c r="F126" s="362"/>
      <c r="G126" s="363"/>
      <c r="H126" s="366" t="s">
        <v>313</v>
      </c>
      <c r="I126" s="367" t="s">
        <v>296</v>
      </c>
      <c r="J126" s="368"/>
      <c r="K126" s="363">
        <v>9</v>
      </c>
      <c r="L126" s="363" t="s">
        <v>837</v>
      </c>
      <c r="M126" s="365"/>
    </row>
    <row r="127" spans="1:13" ht="14">
      <c r="A127" s="361" t="s">
        <v>2003</v>
      </c>
      <c r="B127" s="362"/>
      <c r="C127" s="362">
        <v>6885</v>
      </c>
      <c r="D127" s="362"/>
      <c r="E127" s="362"/>
      <c r="F127" s="362"/>
      <c r="G127" s="363"/>
      <c r="H127" s="366" t="s">
        <v>126</v>
      </c>
      <c r="I127" s="367" t="s">
        <v>557</v>
      </c>
      <c r="J127" s="368"/>
      <c r="K127" s="363">
        <v>8</v>
      </c>
      <c r="L127" s="363" t="s">
        <v>837</v>
      </c>
      <c r="M127" s="365"/>
    </row>
    <row r="128" spans="1:13" ht="14">
      <c r="A128" s="361" t="s">
        <v>2003</v>
      </c>
      <c r="B128" s="362"/>
      <c r="C128" s="362">
        <v>6938</v>
      </c>
      <c r="D128" s="362"/>
      <c r="E128" s="362"/>
      <c r="F128" s="362"/>
      <c r="G128" s="363"/>
      <c r="H128" s="364" t="s">
        <v>2181</v>
      </c>
      <c r="I128" s="364" t="s">
        <v>572</v>
      </c>
      <c r="J128" s="363"/>
      <c r="K128" s="363">
        <v>5</v>
      </c>
      <c r="L128" s="363" t="s">
        <v>837</v>
      </c>
      <c r="M128" s="365"/>
    </row>
    <row r="129" spans="1:13" ht="14">
      <c r="A129" s="361" t="s">
        <v>2003</v>
      </c>
      <c r="B129" s="362"/>
      <c r="C129" s="362">
        <v>6941</v>
      </c>
      <c r="D129" s="362"/>
      <c r="E129" s="362"/>
      <c r="F129" s="362"/>
      <c r="G129" s="363"/>
      <c r="H129" s="366" t="s">
        <v>290</v>
      </c>
      <c r="I129" s="367" t="s">
        <v>291</v>
      </c>
      <c r="J129" s="368"/>
      <c r="K129" s="363">
        <v>1</v>
      </c>
      <c r="L129" s="363"/>
      <c r="M129" s="365" t="s">
        <v>837</v>
      </c>
    </row>
    <row r="130" spans="1:13" ht="14">
      <c r="A130" s="361" t="s">
        <v>2003</v>
      </c>
      <c r="B130" s="362"/>
      <c r="C130" s="362">
        <v>6979</v>
      </c>
      <c r="D130" s="362"/>
      <c r="E130" s="362"/>
      <c r="F130" s="362"/>
      <c r="G130" s="363"/>
      <c r="H130" s="364" t="s">
        <v>2182</v>
      </c>
      <c r="I130" s="364" t="s">
        <v>544</v>
      </c>
      <c r="J130" s="363"/>
      <c r="K130" s="363">
        <v>1</v>
      </c>
      <c r="L130" s="363"/>
      <c r="M130" s="365" t="s">
        <v>837</v>
      </c>
    </row>
    <row r="131" spans="1:13" ht="14">
      <c r="A131" s="361" t="s">
        <v>2003</v>
      </c>
      <c r="B131" s="362"/>
      <c r="C131" s="362">
        <v>6986</v>
      </c>
      <c r="D131" s="362"/>
      <c r="E131" s="362"/>
      <c r="F131" s="362"/>
      <c r="G131" s="363"/>
      <c r="H131" s="366" t="s">
        <v>311</v>
      </c>
      <c r="I131" s="367" t="s">
        <v>557</v>
      </c>
      <c r="J131" s="368"/>
      <c r="K131" s="363">
        <v>1</v>
      </c>
      <c r="L131" s="363"/>
      <c r="M131" s="365" t="s">
        <v>837</v>
      </c>
    </row>
    <row r="132" spans="1:13" ht="14">
      <c r="A132" s="361" t="s">
        <v>2003</v>
      </c>
      <c r="B132" s="362"/>
      <c r="C132" s="362">
        <v>7007</v>
      </c>
      <c r="D132" s="362"/>
      <c r="E132" s="362"/>
      <c r="F132" s="362"/>
      <c r="G132" s="363"/>
      <c r="H132" s="366" t="s">
        <v>202</v>
      </c>
      <c r="I132" s="367" t="s">
        <v>203</v>
      </c>
      <c r="J132" s="368"/>
      <c r="K132" s="363">
        <v>2</v>
      </c>
      <c r="L132" s="363" t="s">
        <v>837</v>
      </c>
      <c r="M132" s="365"/>
    </row>
    <row r="133" spans="1:13" ht="14">
      <c r="A133" s="361" t="s">
        <v>2003</v>
      </c>
      <c r="B133" s="362"/>
      <c r="C133" s="362">
        <v>7087</v>
      </c>
      <c r="D133" s="362"/>
      <c r="E133" s="362"/>
      <c r="F133" s="362"/>
      <c r="G133" s="363"/>
      <c r="H133" s="364" t="s">
        <v>80</v>
      </c>
      <c r="I133" s="364" t="s">
        <v>393</v>
      </c>
      <c r="J133" s="363"/>
      <c r="K133" s="363">
        <v>2</v>
      </c>
      <c r="L133" s="363" t="s">
        <v>837</v>
      </c>
      <c r="M133" s="365"/>
    </row>
    <row r="134" spans="1:13" ht="14">
      <c r="A134" s="361" t="s">
        <v>2003</v>
      </c>
      <c r="B134" s="362"/>
      <c r="C134" s="362">
        <v>7108</v>
      </c>
      <c r="D134" s="362"/>
      <c r="E134" s="362"/>
      <c r="F134" s="362"/>
      <c r="G134" s="363"/>
      <c r="H134" s="364" t="s">
        <v>1932</v>
      </c>
      <c r="I134" s="364" t="s">
        <v>210</v>
      </c>
      <c r="J134" s="363"/>
      <c r="K134" s="363">
        <v>1</v>
      </c>
      <c r="L134" s="363"/>
      <c r="M134" s="365"/>
    </row>
    <row r="135" spans="1:13" ht="14">
      <c r="A135" s="361" t="s">
        <v>2003</v>
      </c>
      <c r="B135" s="362"/>
      <c r="C135" s="362">
        <v>7185</v>
      </c>
      <c r="D135" s="362"/>
      <c r="E135" s="362"/>
      <c r="F135" s="362"/>
      <c r="G135" s="363"/>
      <c r="H135" s="366" t="s">
        <v>73</v>
      </c>
      <c r="I135" s="367" t="s">
        <v>145</v>
      </c>
      <c r="J135" s="368"/>
      <c r="K135" s="363">
        <v>4</v>
      </c>
      <c r="L135" s="363" t="s">
        <v>837</v>
      </c>
      <c r="M135" s="365"/>
    </row>
    <row r="136" spans="1:13" ht="14">
      <c r="A136" s="361" t="s">
        <v>2003</v>
      </c>
      <c r="B136" s="362"/>
      <c r="C136" s="362">
        <v>7196</v>
      </c>
      <c r="D136" s="362"/>
      <c r="E136" s="362"/>
      <c r="F136" s="362"/>
      <c r="G136" s="363"/>
      <c r="H136" s="366" t="s">
        <v>500</v>
      </c>
      <c r="I136" s="367" t="s">
        <v>592</v>
      </c>
      <c r="J136" s="368"/>
      <c r="K136" s="363">
        <v>1</v>
      </c>
      <c r="L136" s="363"/>
      <c r="M136" s="365" t="s">
        <v>837</v>
      </c>
    </row>
    <row r="137" spans="1:13" ht="14">
      <c r="A137" s="361" t="s">
        <v>2003</v>
      </c>
      <c r="B137" s="362"/>
      <c r="C137" s="362">
        <v>7216</v>
      </c>
      <c r="D137" s="362"/>
      <c r="E137" s="362"/>
      <c r="F137" s="362"/>
      <c r="G137" s="363"/>
      <c r="H137" s="366" t="s">
        <v>1111</v>
      </c>
      <c r="I137" s="367" t="s">
        <v>527</v>
      </c>
      <c r="J137" s="368"/>
      <c r="K137" s="363">
        <v>9</v>
      </c>
      <c r="L137" s="363" t="s">
        <v>837</v>
      </c>
      <c r="M137" s="365"/>
    </row>
    <row r="138" spans="1:13" ht="14">
      <c r="A138" s="361" t="s">
        <v>2003</v>
      </c>
      <c r="B138" s="362"/>
      <c r="C138" s="362">
        <v>7226</v>
      </c>
      <c r="D138" s="362"/>
      <c r="E138" s="362"/>
      <c r="F138" s="362"/>
      <c r="G138" s="363"/>
      <c r="H138" s="364" t="s">
        <v>1679</v>
      </c>
      <c r="I138" s="364" t="s">
        <v>531</v>
      </c>
      <c r="J138" s="363"/>
      <c r="K138" s="363">
        <v>5</v>
      </c>
      <c r="L138" s="363" t="s">
        <v>837</v>
      </c>
      <c r="M138" s="365"/>
    </row>
    <row r="139" spans="1:13" ht="14">
      <c r="A139" s="361" t="s">
        <v>2003</v>
      </c>
      <c r="B139" s="362"/>
      <c r="C139" s="362">
        <v>7274</v>
      </c>
      <c r="D139" s="362"/>
      <c r="E139" s="362"/>
      <c r="F139" s="362"/>
      <c r="G139" s="363"/>
      <c r="H139" s="366" t="s">
        <v>74</v>
      </c>
      <c r="I139" s="367" t="s">
        <v>199</v>
      </c>
      <c r="J139" s="368"/>
      <c r="K139" s="363">
        <v>1</v>
      </c>
      <c r="L139" s="363"/>
      <c r="M139" s="365" t="s">
        <v>837</v>
      </c>
    </row>
    <row r="140" spans="1:13" ht="14">
      <c r="A140" s="361" t="s">
        <v>2003</v>
      </c>
      <c r="B140" s="362"/>
      <c r="C140" s="362">
        <v>7303</v>
      </c>
      <c r="D140" s="362"/>
      <c r="E140" s="362"/>
      <c r="F140" s="362"/>
      <c r="G140" s="363"/>
      <c r="H140" s="364" t="s">
        <v>2183</v>
      </c>
      <c r="I140" s="364" t="s">
        <v>2184</v>
      </c>
      <c r="J140" s="363"/>
      <c r="K140" s="363">
        <v>1</v>
      </c>
      <c r="L140" s="363"/>
      <c r="M140" s="365" t="s">
        <v>837</v>
      </c>
    </row>
    <row r="141" spans="1:13" ht="14">
      <c r="A141" s="361" t="s">
        <v>2003</v>
      </c>
      <c r="B141" s="362"/>
      <c r="C141" s="362">
        <v>7349</v>
      </c>
      <c r="D141" s="362"/>
      <c r="E141" s="362"/>
      <c r="F141" s="362"/>
      <c r="G141" s="363"/>
      <c r="H141" s="364" t="s">
        <v>2185</v>
      </c>
      <c r="I141" s="364" t="s">
        <v>104</v>
      </c>
      <c r="J141" s="363"/>
      <c r="K141" s="363">
        <v>10</v>
      </c>
      <c r="L141" s="363" t="s">
        <v>837</v>
      </c>
      <c r="M141" s="365"/>
    </row>
    <row r="142" spans="1:13" ht="14">
      <c r="A142" s="361" t="s">
        <v>2003</v>
      </c>
      <c r="B142" s="362"/>
      <c r="C142" s="362">
        <v>7407</v>
      </c>
      <c r="D142" s="362"/>
      <c r="E142" s="362"/>
      <c r="F142" s="362"/>
      <c r="G142" s="363"/>
      <c r="H142" s="366" t="s">
        <v>458</v>
      </c>
      <c r="I142" s="367" t="s">
        <v>641</v>
      </c>
      <c r="J142" s="368"/>
      <c r="K142" s="363">
        <v>1</v>
      </c>
      <c r="L142" s="363"/>
      <c r="M142" s="365" t="s">
        <v>837</v>
      </c>
    </row>
    <row r="143" spans="1:13" ht="14">
      <c r="A143" s="361" t="s">
        <v>2003</v>
      </c>
      <c r="B143" s="362"/>
      <c r="C143" s="362">
        <v>7410</v>
      </c>
      <c r="D143" s="362"/>
      <c r="E143" s="362"/>
      <c r="F143" s="362"/>
      <c r="G143" s="363"/>
      <c r="H143" s="364" t="s">
        <v>442</v>
      </c>
      <c r="I143" s="364" t="s">
        <v>1729</v>
      </c>
      <c r="J143" s="363"/>
      <c r="K143" s="363">
        <v>1</v>
      </c>
      <c r="L143" s="363"/>
      <c r="M143" s="365" t="s">
        <v>46</v>
      </c>
    </row>
    <row r="144" spans="1:13" ht="14">
      <c r="A144" s="361" t="s">
        <v>2003</v>
      </c>
      <c r="B144" s="362"/>
      <c r="C144" s="362">
        <v>7441</v>
      </c>
      <c r="D144" s="362"/>
      <c r="E144" s="362"/>
      <c r="F144" s="362"/>
      <c r="G144" s="363"/>
      <c r="H144" s="366" t="s">
        <v>262</v>
      </c>
      <c r="I144" s="367" t="s">
        <v>218</v>
      </c>
      <c r="J144" s="368"/>
      <c r="K144" s="363">
        <v>1</v>
      </c>
      <c r="L144" s="363"/>
      <c r="M144" s="365" t="s">
        <v>837</v>
      </c>
    </row>
    <row r="145" spans="1:13" ht="14">
      <c r="A145" s="361" t="s">
        <v>2003</v>
      </c>
      <c r="B145" s="362"/>
      <c r="C145" s="362">
        <v>7448</v>
      </c>
      <c r="D145" s="362"/>
      <c r="E145" s="362"/>
      <c r="F145" s="362"/>
      <c r="G145" s="363"/>
      <c r="H145" s="366" t="s">
        <v>586</v>
      </c>
      <c r="I145" s="367" t="s">
        <v>312</v>
      </c>
      <c r="J145" s="368"/>
      <c r="K145" s="363">
        <v>1</v>
      </c>
      <c r="L145" s="363"/>
      <c r="M145" s="365" t="s">
        <v>46</v>
      </c>
    </row>
    <row r="146" spans="1:13" ht="14">
      <c r="A146" s="361" t="s">
        <v>2003</v>
      </c>
      <c r="B146" s="362"/>
      <c r="C146" s="362">
        <v>7466</v>
      </c>
      <c r="D146" s="362"/>
      <c r="E146" s="362"/>
      <c r="F146" s="362"/>
      <c r="G146" s="363"/>
      <c r="H146" s="364" t="s">
        <v>2186</v>
      </c>
      <c r="I146" s="364" t="s">
        <v>110</v>
      </c>
      <c r="J146" s="363"/>
      <c r="K146" s="363">
        <v>1</v>
      </c>
      <c r="L146" s="363"/>
      <c r="M146" s="365" t="s">
        <v>837</v>
      </c>
    </row>
    <row r="147" spans="1:13" ht="14">
      <c r="A147" s="361" t="s">
        <v>2003</v>
      </c>
      <c r="B147" s="362"/>
      <c r="C147" s="362">
        <v>7476</v>
      </c>
      <c r="D147" s="362"/>
      <c r="E147" s="362"/>
      <c r="F147" s="362"/>
      <c r="G147" s="363"/>
      <c r="H147" s="366" t="s">
        <v>75</v>
      </c>
      <c r="I147" s="367" t="s">
        <v>277</v>
      </c>
      <c r="J147" s="368"/>
      <c r="K147" s="363">
        <v>2</v>
      </c>
      <c r="L147" s="363" t="s">
        <v>46</v>
      </c>
      <c r="M147" s="365"/>
    </row>
    <row r="148" spans="1:13" ht="14">
      <c r="A148" s="361" t="s">
        <v>2003</v>
      </c>
      <c r="B148" s="362"/>
      <c r="C148" s="362">
        <v>7539</v>
      </c>
      <c r="D148" s="362"/>
      <c r="E148" s="362"/>
      <c r="F148" s="362"/>
      <c r="G148" s="363"/>
      <c r="H148" s="366" t="s">
        <v>206</v>
      </c>
      <c r="I148" s="367" t="s">
        <v>535</v>
      </c>
      <c r="J148" s="368"/>
      <c r="K148" s="363">
        <v>4</v>
      </c>
      <c r="L148" s="363" t="s">
        <v>838</v>
      </c>
      <c r="M148" s="365"/>
    </row>
    <row r="149" spans="1:13" ht="14">
      <c r="A149" s="361" t="s">
        <v>2003</v>
      </c>
      <c r="B149" s="362"/>
      <c r="C149" s="362">
        <v>7550</v>
      </c>
      <c r="D149" s="362"/>
      <c r="E149" s="362"/>
      <c r="F149" s="362"/>
      <c r="G149" s="363"/>
      <c r="H149" s="366" t="s">
        <v>575</v>
      </c>
      <c r="I149" s="367" t="s">
        <v>247</v>
      </c>
      <c r="J149" s="368"/>
      <c r="K149" s="363">
        <v>1</v>
      </c>
      <c r="L149" s="363"/>
      <c r="M149" s="365" t="s">
        <v>46</v>
      </c>
    </row>
    <row r="150" spans="1:13" ht="14">
      <c r="A150" s="361" t="s">
        <v>2003</v>
      </c>
      <c r="B150" s="362"/>
      <c r="C150" s="362">
        <v>7555</v>
      </c>
      <c r="D150" s="362"/>
      <c r="E150" s="362"/>
      <c r="F150" s="362"/>
      <c r="G150" s="363"/>
      <c r="H150" s="366" t="s">
        <v>32</v>
      </c>
      <c r="I150" s="367" t="s">
        <v>220</v>
      </c>
      <c r="J150" s="368"/>
      <c r="K150" s="363">
        <v>1</v>
      </c>
      <c r="L150" s="363"/>
      <c r="M150" s="365" t="s">
        <v>837</v>
      </c>
    </row>
    <row r="151" spans="1:13" ht="14">
      <c r="A151" s="361" t="s">
        <v>2003</v>
      </c>
      <c r="B151" s="362"/>
      <c r="C151" s="362">
        <v>7608</v>
      </c>
      <c r="D151" s="362"/>
      <c r="E151" s="362"/>
      <c r="F151" s="362"/>
      <c r="G151" s="363"/>
      <c r="H151" s="366" t="s">
        <v>650</v>
      </c>
      <c r="I151" s="367" t="s">
        <v>324</v>
      </c>
      <c r="J151" s="368"/>
      <c r="K151" s="363">
        <v>1</v>
      </c>
      <c r="L151" s="363"/>
      <c r="M151" s="365" t="s">
        <v>46</v>
      </c>
    </row>
    <row r="152" spans="1:13" ht="14">
      <c r="A152" s="361" t="s">
        <v>2003</v>
      </c>
      <c r="B152" s="362"/>
      <c r="C152" s="362">
        <v>7731</v>
      </c>
      <c r="D152" s="362"/>
      <c r="E152" s="362"/>
      <c r="F152" s="362"/>
      <c r="G152" s="363"/>
      <c r="H152" s="366" t="s">
        <v>449</v>
      </c>
      <c r="I152" s="367" t="s">
        <v>540</v>
      </c>
      <c r="J152" s="368"/>
      <c r="K152" s="363">
        <v>1</v>
      </c>
      <c r="L152" s="363"/>
      <c r="M152" s="365" t="s">
        <v>837</v>
      </c>
    </row>
    <row r="153" spans="1:13" ht="14">
      <c r="A153" s="361" t="s">
        <v>2003</v>
      </c>
      <c r="B153" s="362"/>
      <c r="C153" s="362">
        <v>7738</v>
      </c>
      <c r="D153" s="362"/>
      <c r="E153" s="362"/>
      <c r="F153" s="362"/>
      <c r="G153" s="363"/>
      <c r="H153" s="364" t="s">
        <v>125</v>
      </c>
      <c r="I153" s="364" t="s">
        <v>2187</v>
      </c>
      <c r="J153" s="363"/>
      <c r="K153" s="363">
        <v>1</v>
      </c>
      <c r="L153" s="363"/>
      <c r="M153" s="365" t="s">
        <v>837</v>
      </c>
    </row>
    <row r="154" spans="1:13" ht="14">
      <c r="A154" s="361" t="s">
        <v>2003</v>
      </c>
      <c r="B154" s="362"/>
      <c r="C154" s="362">
        <v>7754</v>
      </c>
      <c r="D154" s="362"/>
      <c r="E154" s="362"/>
      <c r="F154" s="362"/>
      <c r="G154" s="363"/>
      <c r="H154" s="366" t="s">
        <v>652</v>
      </c>
      <c r="I154" s="367" t="s">
        <v>546</v>
      </c>
      <c r="J154" s="368"/>
      <c r="K154" s="363">
        <v>1</v>
      </c>
      <c r="L154" s="363"/>
      <c r="M154" s="365" t="s">
        <v>837</v>
      </c>
    </row>
    <row r="155" spans="1:13" ht="14">
      <c r="A155" s="361" t="s">
        <v>2003</v>
      </c>
      <c r="B155" s="362"/>
      <c r="C155" s="362">
        <v>7841</v>
      </c>
      <c r="D155" s="362"/>
      <c r="E155" s="362"/>
      <c r="F155" s="362"/>
      <c r="G155" s="363"/>
      <c r="H155" s="366" t="s">
        <v>462</v>
      </c>
      <c r="I155" s="367" t="s">
        <v>264</v>
      </c>
      <c r="J155" s="368"/>
      <c r="K155" s="363">
        <v>1</v>
      </c>
      <c r="L155" s="363"/>
      <c r="M155" s="365" t="s">
        <v>46</v>
      </c>
    </row>
    <row r="156" spans="1:13" ht="14">
      <c r="A156" s="361" t="s">
        <v>2003</v>
      </c>
      <c r="B156" s="362"/>
      <c r="C156" s="362">
        <v>7853</v>
      </c>
      <c r="D156" s="362"/>
      <c r="E156" s="362"/>
      <c r="F156" s="362"/>
      <c r="G156" s="363"/>
      <c r="H156" s="364" t="s">
        <v>2189</v>
      </c>
      <c r="I156" s="364" t="s">
        <v>136</v>
      </c>
      <c r="J156" s="363"/>
      <c r="K156" s="363">
        <v>1</v>
      </c>
      <c r="L156" s="363"/>
      <c r="M156" s="365" t="s">
        <v>46</v>
      </c>
    </row>
    <row r="157" spans="1:13" ht="14">
      <c r="A157" s="361" t="s">
        <v>2003</v>
      </c>
      <c r="B157" s="362"/>
      <c r="C157" s="362">
        <v>7870</v>
      </c>
      <c r="D157" s="362"/>
      <c r="E157" s="362"/>
      <c r="F157" s="362"/>
      <c r="G157" s="363"/>
      <c r="H157" s="366" t="s">
        <v>476</v>
      </c>
      <c r="I157" s="367" t="s">
        <v>616</v>
      </c>
      <c r="J157" s="368"/>
      <c r="K157" s="363">
        <v>2</v>
      </c>
      <c r="L157" s="363" t="s">
        <v>837</v>
      </c>
      <c r="M157" s="365"/>
    </row>
    <row r="158" spans="1:13" ht="14">
      <c r="A158" s="361" t="s">
        <v>2003</v>
      </c>
      <c r="B158" s="362"/>
      <c r="C158" s="362">
        <v>7882</v>
      </c>
      <c r="D158" s="362"/>
      <c r="E158" s="362"/>
      <c r="F158" s="362"/>
      <c r="G158" s="363"/>
      <c r="H158" s="364" t="s">
        <v>1786</v>
      </c>
      <c r="I158" s="364" t="s">
        <v>533</v>
      </c>
      <c r="J158" s="363"/>
      <c r="K158" s="363">
        <v>1</v>
      </c>
      <c r="L158" s="363"/>
      <c r="M158" s="365" t="s">
        <v>837</v>
      </c>
    </row>
    <row r="159" spans="1:13" ht="14">
      <c r="A159" s="361" t="s">
        <v>2003</v>
      </c>
      <c r="B159" s="362"/>
      <c r="C159" s="362">
        <v>7927</v>
      </c>
      <c r="D159" s="362"/>
      <c r="E159" s="362"/>
      <c r="F159" s="362"/>
      <c r="G159" s="363"/>
      <c r="H159" s="366" t="s">
        <v>512</v>
      </c>
      <c r="I159" s="367" t="s">
        <v>572</v>
      </c>
      <c r="J159" s="368"/>
      <c r="K159" s="363">
        <v>4</v>
      </c>
      <c r="L159" s="363" t="s">
        <v>46</v>
      </c>
      <c r="M159" s="365"/>
    </row>
    <row r="160" spans="1:13" ht="14">
      <c r="A160" s="361" t="s">
        <v>2003</v>
      </c>
      <c r="B160" s="362"/>
      <c r="C160" s="362">
        <v>7947</v>
      </c>
      <c r="D160" s="362"/>
      <c r="E160" s="362"/>
      <c r="F160" s="362"/>
      <c r="G160" s="363"/>
      <c r="H160" s="366" t="s">
        <v>949</v>
      </c>
      <c r="I160" s="367" t="s">
        <v>640</v>
      </c>
      <c r="J160" s="368"/>
      <c r="K160" s="363">
        <v>1</v>
      </c>
      <c r="L160" s="363"/>
      <c r="M160" s="365" t="s">
        <v>837</v>
      </c>
    </row>
    <row r="161" spans="1:13" ht="14">
      <c r="A161" s="361" t="s">
        <v>2003</v>
      </c>
      <c r="B161" s="362"/>
      <c r="C161" s="362">
        <v>7949</v>
      </c>
      <c r="D161" s="362"/>
      <c r="E161" s="362"/>
      <c r="F161" s="362"/>
      <c r="G161" s="363"/>
      <c r="H161" s="364" t="s">
        <v>36</v>
      </c>
      <c r="I161" s="364" t="s">
        <v>175</v>
      </c>
      <c r="J161" s="362"/>
      <c r="K161" s="363">
        <v>7</v>
      </c>
      <c r="L161" s="363"/>
      <c r="M161" s="365"/>
    </row>
    <row r="162" spans="1:13" ht="14">
      <c r="A162" s="361" t="s">
        <v>2003</v>
      </c>
      <c r="B162" s="362"/>
      <c r="C162" s="362">
        <v>7996</v>
      </c>
      <c r="D162" s="362"/>
      <c r="E162" s="362"/>
      <c r="F162" s="362"/>
      <c r="G162" s="363"/>
      <c r="H162" s="366" t="s">
        <v>176</v>
      </c>
      <c r="I162" s="367" t="s">
        <v>565</v>
      </c>
      <c r="J162" s="368"/>
      <c r="K162" s="363">
        <v>3</v>
      </c>
      <c r="L162" s="363" t="s">
        <v>837</v>
      </c>
      <c r="M162" s="365"/>
    </row>
    <row r="163" spans="1:13" ht="14">
      <c r="A163" s="361" t="s">
        <v>2003</v>
      </c>
      <c r="B163" s="362"/>
      <c r="C163" s="362">
        <v>8004</v>
      </c>
      <c r="D163" s="362"/>
      <c r="E163" s="362"/>
      <c r="F163" s="362"/>
      <c r="G163" s="363"/>
      <c r="H163" s="366" t="s">
        <v>538</v>
      </c>
      <c r="I163" s="367" t="s">
        <v>173</v>
      </c>
      <c r="J163" s="368"/>
      <c r="K163" s="363">
        <v>1</v>
      </c>
      <c r="L163" s="363"/>
      <c r="M163" s="365" t="s">
        <v>837</v>
      </c>
    </row>
    <row r="164" spans="1:13" ht="14">
      <c r="A164" s="361" t="s">
        <v>2003</v>
      </c>
      <c r="B164" s="362"/>
      <c r="C164" s="362">
        <v>8044</v>
      </c>
      <c r="D164" s="362"/>
      <c r="E164" s="362"/>
      <c r="F164" s="362"/>
      <c r="G164" s="363"/>
      <c r="H164" s="366" t="s">
        <v>522</v>
      </c>
      <c r="I164" s="367" t="s">
        <v>523</v>
      </c>
      <c r="J164" s="368"/>
      <c r="K164" s="363">
        <v>1</v>
      </c>
      <c r="L164" s="363"/>
      <c r="M164" s="365" t="s">
        <v>46</v>
      </c>
    </row>
    <row r="165" spans="1:13" ht="14">
      <c r="A165" s="361" t="s">
        <v>2003</v>
      </c>
      <c r="B165" s="362"/>
      <c r="C165" s="362">
        <v>8203</v>
      </c>
      <c r="D165" s="362"/>
      <c r="E165" s="362"/>
      <c r="F165" s="362"/>
      <c r="G165" s="363"/>
      <c r="H165" s="366" t="s">
        <v>2047</v>
      </c>
      <c r="I165" s="367" t="s">
        <v>87</v>
      </c>
      <c r="J165" s="368"/>
      <c r="K165" s="363">
        <v>6</v>
      </c>
      <c r="L165" s="363" t="s">
        <v>46</v>
      </c>
      <c r="M165" s="365"/>
    </row>
    <row r="166" spans="1:13" ht="14">
      <c r="A166" s="361" t="s">
        <v>2003</v>
      </c>
      <c r="B166" s="362"/>
      <c r="C166" s="362">
        <v>8223</v>
      </c>
      <c r="D166" s="362"/>
      <c r="E166" s="362"/>
      <c r="F166" s="362"/>
      <c r="G166" s="363"/>
      <c r="H166" s="366" t="s">
        <v>117</v>
      </c>
      <c r="I166" s="367" t="s">
        <v>570</v>
      </c>
      <c r="J166" s="368"/>
      <c r="K166" s="363">
        <v>1</v>
      </c>
      <c r="L166" s="363"/>
      <c r="M166" s="365" t="s">
        <v>46</v>
      </c>
    </row>
    <row r="167" spans="1:13" ht="14">
      <c r="A167" s="361" t="s">
        <v>2003</v>
      </c>
      <c r="B167" s="362"/>
      <c r="C167" s="362">
        <v>8252</v>
      </c>
      <c r="D167" s="362"/>
      <c r="E167" s="362"/>
      <c r="F167" s="362"/>
      <c r="G167" s="363"/>
      <c r="H167" s="366" t="s">
        <v>162</v>
      </c>
      <c r="I167" s="367" t="s">
        <v>163</v>
      </c>
      <c r="J167" s="368"/>
      <c r="K167" s="363">
        <v>9</v>
      </c>
      <c r="L167" s="363" t="s">
        <v>837</v>
      </c>
      <c r="M167" s="365"/>
    </row>
    <row r="168" spans="1:13" ht="14">
      <c r="A168" s="361" t="s">
        <v>2003</v>
      </c>
      <c r="B168" s="362"/>
      <c r="C168" s="362">
        <v>8259</v>
      </c>
      <c r="D168" s="362"/>
      <c r="E168" s="362"/>
      <c r="F168" s="362"/>
      <c r="G168" s="363"/>
      <c r="H168" s="366" t="s">
        <v>187</v>
      </c>
      <c r="I168" s="367" t="s">
        <v>463</v>
      </c>
      <c r="J168" s="368"/>
      <c r="K168" s="363">
        <v>2</v>
      </c>
      <c r="L168" s="363" t="s">
        <v>837</v>
      </c>
      <c r="M168" s="365"/>
    </row>
    <row r="169" spans="1:13" ht="14">
      <c r="A169" s="361" t="s">
        <v>2003</v>
      </c>
      <c r="B169" s="362"/>
      <c r="C169" s="362">
        <v>8337</v>
      </c>
      <c r="D169" s="362"/>
      <c r="E169" s="362"/>
      <c r="F169" s="362"/>
      <c r="G169" s="363"/>
      <c r="H169" s="364" t="s">
        <v>2190</v>
      </c>
      <c r="I169" s="364" t="s">
        <v>24</v>
      </c>
      <c r="J169" s="363"/>
      <c r="K169" s="363">
        <v>1</v>
      </c>
      <c r="L169" s="363"/>
      <c r="M169" s="365" t="s">
        <v>46</v>
      </c>
    </row>
    <row r="170" spans="1:13" ht="14">
      <c r="A170" s="361" t="s">
        <v>2003</v>
      </c>
      <c r="B170" s="362"/>
      <c r="C170" s="362">
        <v>8350</v>
      </c>
      <c r="D170" s="362"/>
      <c r="E170" s="362"/>
      <c r="F170" s="362"/>
      <c r="G170" s="363"/>
      <c r="H170" s="364" t="s">
        <v>142</v>
      </c>
      <c r="I170" s="364" t="s">
        <v>271</v>
      </c>
      <c r="J170" s="363"/>
      <c r="K170" s="363">
        <v>1</v>
      </c>
      <c r="L170" s="363"/>
      <c r="M170" s="365" t="s">
        <v>837</v>
      </c>
    </row>
    <row r="171" spans="1:13" ht="14">
      <c r="A171" s="361" t="s">
        <v>2003</v>
      </c>
      <c r="B171" s="362"/>
      <c r="C171" s="362">
        <v>8362</v>
      </c>
      <c r="D171" s="362"/>
      <c r="E171" s="362"/>
      <c r="F171" s="362"/>
      <c r="G171" s="363"/>
      <c r="H171" s="366" t="s">
        <v>334</v>
      </c>
      <c r="I171" s="367" t="s">
        <v>335</v>
      </c>
      <c r="J171" s="368"/>
      <c r="K171" s="363">
        <v>1</v>
      </c>
      <c r="L171" s="363"/>
      <c r="M171" s="365" t="s">
        <v>837</v>
      </c>
    </row>
    <row r="172" spans="1:13" ht="14">
      <c r="A172" s="361" t="s">
        <v>2003</v>
      </c>
      <c r="B172" s="362"/>
      <c r="C172" s="362">
        <v>8410</v>
      </c>
      <c r="D172" s="362"/>
      <c r="E172" s="362"/>
      <c r="F172" s="362"/>
      <c r="G172" s="363"/>
      <c r="H172" s="364" t="s">
        <v>458</v>
      </c>
      <c r="I172" s="364" t="s">
        <v>1725</v>
      </c>
      <c r="J172" s="363"/>
      <c r="K172" s="363">
        <v>1</v>
      </c>
      <c r="L172" s="363"/>
      <c r="M172" s="365" t="s">
        <v>837</v>
      </c>
    </row>
    <row r="173" spans="1:13" ht="14">
      <c r="A173" s="361" t="s">
        <v>2003</v>
      </c>
      <c r="B173" s="362"/>
      <c r="C173" s="362">
        <v>8553</v>
      </c>
      <c r="D173" s="362"/>
      <c r="E173" s="362"/>
      <c r="F173" s="362"/>
      <c r="G173" s="363"/>
      <c r="H173" s="364" t="s">
        <v>337</v>
      </c>
      <c r="I173" s="364" t="s">
        <v>478</v>
      </c>
      <c r="J173" s="363"/>
      <c r="K173" s="363">
        <v>7</v>
      </c>
      <c r="L173" s="363" t="s">
        <v>46</v>
      </c>
      <c r="M173" s="365"/>
    </row>
    <row r="174" spans="1:13" ht="14">
      <c r="A174" s="361" t="s">
        <v>2003</v>
      </c>
      <c r="B174" s="362"/>
      <c r="C174" s="362">
        <v>8580</v>
      </c>
      <c r="D174" s="362"/>
      <c r="E174" s="362"/>
      <c r="F174" s="362"/>
      <c r="G174" s="363"/>
      <c r="H174" s="364" t="s">
        <v>195</v>
      </c>
      <c r="I174" s="364" t="s">
        <v>564</v>
      </c>
      <c r="J174" s="363"/>
      <c r="K174" s="363">
        <v>1</v>
      </c>
      <c r="L174" s="363"/>
      <c r="M174" s="365" t="s">
        <v>837</v>
      </c>
    </row>
    <row r="175" spans="1:13" ht="14">
      <c r="A175" s="361" t="s">
        <v>2003</v>
      </c>
      <c r="B175" s="362"/>
      <c r="C175" s="362">
        <v>8722</v>
      </c>
      <c r="D175" s="362"/>
      <c r="E175" s="362"/>
      <c r="F175" s="362"/>
      <c r="G175" s="363"/>
      <c r="H175" s="366" t="s">
        <v>292</v>
      </c>
      <c r="I175" s="367" t="s">
        <v>523</v>
      </c>
      <c r="J175" s="368"/>
      <c r="K175" s="363">
        <v>2</v>
      </c>
      <c r="L175" s="363" t="s">
        <v>46</v>
      </c>
      <c r="M175" s="365"/>
    </row>
    <row r="176" spans="1:13" ht="14">
      <c r="A176" s="361" t="s">
        <v>2003</v>
      </c>
      <c r="B176" s="362"/>
      <c r="C176" s="362">
        <v>8753</v>
      </c>
      <c r="D176" s="362"/>
      <c r="E176" s="362"/>
      <c r="F176" s="362"/>
      <c r="G176" s="363"/>
      <c r="H176" s="366" t="s">
        <v>810</v>
      </c>
      <c r="I176" s="367" t="s">
        <v>502</v>
      </c>
      <c r="J176" s="368"/>
      <c r="K176" s="363">
        <v>1</v>
      </c>
      <c r="L176" s="363"/>
      <c r="M176" s="365" t="s">
        <v>837</v>
      </c>
    </row>
    <row r="177" spans="1:13" ht="14">
      <c r="A177" s="361" t="s">
        <v>2003</v>
      </c>
      <c r="B177" s="362"/>
      <c r="C177" s="362">
        <v>8782</v>
      </c>
      <c r="D177" s="362"/>
      <c r="E177" s="362"/>
      <c r="F177" s="362"/>
      <c r="G177" s="363"/>
      <c r="H177" s="366" t="s">
        <v>34</v>
      </c>
      <c r="I177" s="367" t="s">
        <v>136</v>
      </c>
      <c r="J177" s="368"/>
      <c r="K177" s="363">
        <v>1</v>
      </c>
      <c r="L177" s="363"/>
      <c r="M177" s="365" t="s">
        <v>837</v>
      </c>
    </row>
    <row r="178" spans="1:13" ht="14">
      <c r="A178" s="361" t="s">
        <v>2003</v>
      </c>
      <c r="B178" s="362"/>
      <c r="C178" s="362">
        <v>8823</v>
      </c>
      <c r="D178" s="362"/>
      <c r="E178" s="362"/>
      <c r="F178" s="362"/>
      <c r="G178" s="363"/>
      <c r="H178" s="366" t="s">
        <v>416</v>
      </c>
      <c r="I178" s="367" t="s">
        <v>304</v>
      </c>
      <c r="J178" s="368"/>
      <c r="K178" s="363">
        <v>1</v>
      </c>
      <c r="L178" s="363"/>
      <c r="M178" s="365" t="s">
        <v>837</v>
      </c>
    </row>
    <row r="179" spans="1:13" ht="14">
      <c r="A179" s="361" t="s">
        <v>2003</v>
      </c>
      <c r="B179" s="362"/>
      <c r="C179" s="362">
        <v>8879</v>
      </c>
      <c r="D179" s="362"/>
      <c r="E179" s="362"/>
      <c r="F179" s="362"/>
      <c r="G179" s="363"/>
      <c r="H179" s="364" t="s">
        <v>1779</v>
      </c>
      <c r="I179" s="364" t="s">
        <v>549</v>
      </c>
      <c r="J179" s="363"/>
      <c r="K179" s="363">
        <v>2</v>
      </c>
      <c r="L179" s="363" t="s">
        <v>837</v>
      </c>
      <c r="M179" s="365"/>
    </row>
    <row r="180" spans="1:13" ht="14">
      <c r="A180" s="361" t="s">
        <v>2003</v>
      </c>
      <c r="B180" s="362"/>
      <c r="C180" s="362">
        <v>9013</v>
      </c>
      <c r="D180" s="362"/>
      <c r="E180" s="362"/>
      <c r="F180" s="362"/>
      <c r="G180" s="363"/>
      <c r="H180" s="364" t="s">
        <v>497</v>
      </c>
      <c r="I180" s="364" t="s">
        <v>527</v>
      </c>
      <c r="J180" s="363"/>
      <c r="K180" s="363">
        <v>1</v>
      </c>
      <c r="L180" s="363"/>
      <c r="M180" s="365" t="s">
        <v>837</v>
      </c>
    </row>
    <row r="181" spans="1:13" ht="14">
      <c r="A181" s="361" t="s">
        <v>2003</v>
      </c>
      <c r="B181" s="362"/>
      <c r="C181" s="362">
        <v>9054</v>
      </c>
      <c r="D181" s="362"/>
      <c r="E181" s="362"/>
      <c r="F181" s="362"/>
      <c r="G181" s="363"/>
      <c r="H181" s="366" t="s">
        <v>37</v>
      </c>
      <c r="I181" s="367" t="s">
        <v>564</v>
      </c>
      <c r="J181" s="368"/>
      <c r="K181" s="363">
        <v>3</v>
      </c>
      <c r="L181" s="363" t="s">
        <v>838</v>
      </c>
      <c r="M181" s="365"/>
    </row>
    <row r="182" spans="1:13" ht="14">
      <c r="A182" s="361" t="s">
        <v>2003</v>
      </c>
      <c r="B182" s="362"/>
      <c r="C182" s="362">
        <v>9059</v>
      </c>
      <c r="D182" s="362"/>
      <c r="E182" s="362"/>
      <c r="F182" s="362"/>
      <c r="G182" s="363"/>
      <c r="H182" s="364" t="s">
        <v>2191</v>
      </c>
      <c r="I182" s="364" t="s">
        <v>553</v>
      </c>
      <c r="J182" s="363"/>
      <c r="K182" s="363">
        <v>1</v>
      </c>
      <c r="L182" s="363"/>
      <c r="M182" s="365" t="s">
        <v>837</v>
      </c>
    </row>
    <row r="183" spans="1:13" ht="14">
      <c r="A183" s="361" t="s">
        <v>2003</v>
      </c>
      <c r="B183" s="362"/>
      <c r="C183" s="362">
        <v>9077</v>
      </c>
      <c r="D183" s="362"/>
      <c r="E183" s="362"/>
      <c r="F183" s="362"/>
      <c r="G183" s="363"/>
      <c r="H183" s="366" t="s">
        <v>603</v>
      </c>
      <c r="I183" s="367" t="s">
        <v>604</v>
      </c>
      <c r="J183" s="368"/>
      <c r="K183" s="363">
        <v>8</v>
      </c>
      <c r="L183" s="363" t="s">
        <v>837</v>
      </c>
      <c r="M183" s="365"/>
    </row>
    <row r="184" spans="1:13" ht="14">
      <c r="A184" s="361" t="s">
        <v>2003</v>
      </c>
      <c r="B184" s="362"/>
      <c r="C184" s="362">
        <v>9112</v>
      </c>
      <c r="D184" s="362"/>
      <c r="E184" s="362"/>
      <c r="F184" s="362"/>
      <c r="G184" s="363"/>
      <c r="H184" s="366" t="s">
        <v>262</v>
      </c>
      <c r="I184" s="367" t="s">
        <v>776</v>
      </c>
      <c r="J184" s="368"/>
      <c r="K184" s="363">
        <v>7</v>
      </c>
      <c r="L184" s="363" t="s">
        <v>837</v>
      </c>
      <c r="M184" s="365"/>
    </row>
    <row r="185" spans="1:13" ht="14">
      <c r="A185" s="361" t="s">
        <v>2003</v>
      </c>
      <c r="B185" s="362"/>
      <c r="C185" s="362">
        <v>9134</v>
      </c>
      <c r="D185" s="362"/>
      <c r="E185" s="362"/>
      <c r="F185" s="362"/>
      <c r="G185" s="363"/>
      <c r="H185" s="366" t="s">
        <v>434</v>
      </c>
      <c r="I185" s="367" t="s">
        <v>571</v>
      </c>
      <c r="J185" s="368"/>
      <c r="K185" s="363">
        <v>2</v>
      </c>
      <c r="L185" s="363" t="s">
        <v>837</v>
      </c>
      <c r="M185" s="365"/>
    </row>
    <row r="186" spans="1:13" ht="14">
      <c r="A186" s="361" t="s">
        <v>2003</v>
      </c>
      <c r="B186" s="362"/>
      <c r="C186" s="362">
        <v>9166</v>
      </c>
      <c r="D186" s="362"/>
      <c r="E186" s="362"/>
      <c r="F186" s="362"/>
      <c r="G186" s="363"/>
      <c r="H186" s="366" t="s">
        <v>486</v>
      </c>
      <c r="I186" s="367" t="s">
        <v>487</v>
      </c>
      <c r="J186" s="368"/>
      <c r="K186" s="363">
        <v>2</v>
      </c>
      <c r="L186" s="363" t="s">
        <v>837</v>
      </c>
      <c r="M186" s="365"/>
    </row>
    <row r="187" spans="1:13" ht="14">
      <c r="A187" s="361" t="s">
        <v>2003</v>
      </c>
      <c r="B187" s="362"/>
      <c r="C187" s="362">
        <v>9178</v>
      </c>
      <c r="D187" s="362"/>
      <c r="E187" s="362"/>
      <c r="F187" s="362"/>
      <c r="G187" s="363"/>
      <c r="H187" s="364" t="s">
        <v>2192</v>
      </c>
      <c r="I187" s="364" t="s">
        <v>547</v>
      </c>
      <c r="J187" s="363"/>
      <c r="K187" s="363">
        <v>1</v>
      </c>
      <c r="L187" s="363"/>
      <c r="M187" s="365" t="s">
        <v>46</v>
      </c>
    </row>
    <row r="188" spans="1:13" ht="14">
      <c r="A188" s="361" t="s">
        <v>2003</v>
      </c>
      <c r="B188" s="362"/>
      <c r="C188" s="362">
        <v>9205</v>
      </c>
      <c r="D188" s="362"/>
      <c r="E188" s="362"/>
      <c r="F188" s="362"/>
      <c r="G188" s="363"/>
      <c r="H188" s="364" t="s">
        <v>1826</v>
      </c>
      <c r="I188" s="364" t="s">
        <v>145</v>
      </c>
      <c r="J188" s="363"/>
      <c r="K188" s="363">
        <v>3</v>
      </c>
      <c r="L188" s="363" t="s">
        <v>46</v>
      </c>
      <c r="M188" s="365"/>
    </row>
    <row r="189" spans="1:13" ht="14">
      <c r="A189" s="361" t="s">
        <v>2003</v>
      </c>
      <c r="B189" s="362"/>
      <c r="C189" s="362">
        <v>9272</v>
      </c>
      <c r="D189" s="362"/>
      <c r="E189" s="362"/>
      <c r="F189" s="362"/>
      <c r="G189" s="363"/>
      <c r="H189" s="366" t="s">
        <v>262</v>
      </c>
      <c r="I189" s="367" t="s">
        <v>545</v>
      </c>
      <c r="J189" s="368"/>
      <c r="K189" s="363">
        <v>3</v>
      </c>
      <c r="L189" s="363" t="s">
        <v>46</v>
      </c>
      <c r="M189" s="365"/>
    </row>
    <row r="190" spans="1:13" ht="14">
      <c r="A190" s="361" t="s">
        <v>2003</v>
      </c>
      <c r="B190" s="362"/>
      <c r="C190" s="362">
        <v>9308</v>
      </c>
      <c r="D190" s="362"/>
      <c r="E190" s="362"/>
      <c r="F190" s="362"/>
      <c r="G190" s="363"/>
      <c r="H190" s="366" t="s">
        <v>30</v>
      </c>
      <c r="I190" s="367" t="s">
        <v>533</v>
      </c>
      <c r="J190" s="368"/>
      <c r="K190" s="363">
        <v>2</v>
      </c>
      <c r="L190" s="363" t="s">
        <v>837</v>
      </c>
      <c r="M190" s="365"/>
    </row>
    <row r="191" spans="1:13" ht="14">
      <c r="A191" s="361" t="s">
        <v>2003</v>
      </c>
      <c r="B191" s="362"/>
      <c r="C191" s="362">
        <v>9325</v>
      </c>
      <c r="D191" s="362"/>
      <c r="E191" s="362"/>
      <c r="F191" s="362"/>
      <c r="G191" s="363"/>
      <c r="H191" s="366" t="s">
        <v>471</v>
      </c>
      <c r="I191" s="367" t="s">
        <v>269</v>
      </c>
      <c r="J191" s="368"/>
      <c r="K191" s="363">
        <v>1</v>
      </c>
      <c r="L191" s="363"/>
      <c r="M191" s="365" t="s">
        <v>837</v>
      </c>
    </row>
    <row r="192" spans="1:13" ht="14">
      <c r="A192" s="361" t="s">
        <v>2003</v>
      </c>
      <c r="B192" s="362"/>
      <c r="C192" s="362">
        <v>9345</v>
      </c>
      <c r="D192" s="362"/>
      <c r="E192" s="362"/>
      <c r="F192" s="362"/>
      <c r="G192" s="363"/>
      <c r="H192" s="366" t="s">
        <v>49</v>
      </c>
      <c r="I192" s="367" t="s">
        <v>397</v>
      </c>
      <c r="J192" s="368"/>
      <c r="K192" s="363">
        <v>5</v>
      </c>
      <c r="L192" s="363" t="s">
        <v>46</v>
      </c>
      <c r="M192" s="365"/>
    </row>
    <row r="193" spans="1:13" ht="14">
      <c r="A193" s="361" t="s">
        <v>2003</v>
      </c>
      <c r="B193" s="362"/>
      <c r="C193" s="362">
        <v>9388</v>
      </c>
      <c r="D193" s="362"/>
      <c r="E193" s="362"/>
      <c r="F193" s="362"/>
      <c r="G193" s="363"/>
      <c r="H193" s="366" t="s">
        <v>21</v>
      </c>
      <c r="I193" s="367" t="s">
        <v>533</v>
      </c>
      <c r="J193" s="368"/>
      <c r="K193" s="363">
        <v>1</v>
      </c>
      <c r="L193" s="363"/>
      <c r="M193" s="365" t="s">
        <v>837</v>
      </c>
    </row>
    <row r="194" spans="1:13" ht="14">
      <c r="A194" s="361" t="s">
        <v>2003</v>
      </c>
      <c r="B194" s="362"/>
      <c r="C194" s="362">
        <v>9393</v>
      </c>
      <c r="D194" s="362"/>
      <c r="E194" s="362"/>
      <c r="F194" s="362"/>
      <c r="G194" s="363"/>
      <c r="H194" s="366" t="s">
        <v>181</v>
      </c>
      <c r="I194" s="367" t="s">
        <v>531</v>
      </c>
      <c r="J194" s="368"/>
      <c r="K194" s="363">
        <v>3</v>
      </c>
      <c r="L194" s="363" t="s">
        <v>46</v>
      </c>
      <c r="M194" s="365"/>
    </row>
    <row r="195" spans="1:13" ht="14">
      <c r="A195" s="361" t="s">
        <v>2003</v>
      </c>
      <c r="B195" s="362"/>
      <c r="C195" s="362">
        <v>9419</v>
      </c>
      <c r="D195" s="362"/>
      <c r="E195" s="362"/>
      <c r="F195" s="362"/>
      <c r="G195" s="363"/>
      <c r="H195" s="364" t="s">
        <v>2193</v>
      </c>
      <c r="I195" s="364" t="s">
        <v>951</v>
      </c>
      <c r="J195" s="363"/>
      <c r="K195" s="363">
        <v>1</v>
      </c>
      <c r="L195" s="363"/>
      <c r="M195" s="365" t="s">
        <v>46</v>
      </c>
    </row>
    <row r="196" spans="1:13" ht="14">
      <c r="A196" s="361" t="s">
        <v>2003</v>
      </c>
      <c r="B196" s="362"/>
      <c r="C196" s="362">
        <v>9433</v>
      </c>
      <c r="D196" s="362"/>
      <c r="E196" s="362"/>
      <c r="F196" s="362"/>
      <c r="G196" s="363"/>
      <c r="H196" s="366" t="s">
        <v>944</v>
      </c>
      <c r="I196" s="367" t="s">
        <v>612</v>
      </c>
      <c r="J196" s="368"/>
      <c r="K196" s="363">
        <v>2</v>
      </c>
      <c r="L196" s="363" t="s">
        <v>837</v>
      </c>
      <c r="M196" s="365"/>
    </row>
    <row r="197" spans="1:13" ht="14">
      <c r="A197" s="361" t="s">
        <v>2003</v>
      </c>
      <c r="B197" s="362"/>
      <c r="C197" s="362">
        <v>9456</v>
      </c>
      <c r="D197" s="362"/>
      <c r="E197" s="362"/>
      <c r="F197" s="362"/>
      <c r="G197" s="363"/>
      <c r="H197" s="366" t="s">
        <v>1001</v>
      </c>
      <c r="I197" s="367" t="s">
        <v>549</v>
      </c>
      <c r="J197" s="368"/>
      <c r="K197" s="363">
        <v>1</v>
      </c>
      <c r="L197" s="363"/>
      <c r="M197" s="365" t="s">
        <v>46</v>
      </c>
    </row>
    <row r="198" spans="1:13" ht="14">
      <c r="A198" s="361" t="s">
        <v>2003</v>
      </c>
      <c r="B198" s="362"/>
      <c r="C198" s="362">
        <v>9490</v>
      </c>
      <c r="D198" s="362"/>
      <c r="E198" s="362"/>
      <c r="F198" s="362"/>
      <c r="G198" s="363"/>
      <c r="H198" s="366" t="s">
        <v>468</v>
      </c>
      <c r="I198" s="367" t="s">
        <v>560</v>
      </c>
      <c r="J198" s="368"/>
      <c r="K198" s="363">
        <v>1</v>
      </c>
      <c r="L198" s="363"/>
      <c r="M198" s="365" t="s">
        <v>837</v>
      </c>
    </row>
    <row r="199" spans="1:13" ht="14">
      <c r="A199" s="361" t="s">
        <v>2003</v>
      </c>
      <c r="B199" s="362"/>
      <c r="C199" s="362">
        <v>9646</v>
      </c>
      <c r="D199" s="362"/>
      <c r="E199" s="362"/>
      <c r="F199" s="362"/>
      <c r="G199" s="363"/>
      <c r="H199" s="364" t="s">
        <v>788</v>
      </c>
      <c r="I199" s="364" t="s">
        <v>155</v>
      </c>
      <c r="J199" s="363"/>
      <c r="K199" s="363">
        <v>1</v>
      </c>
      <c r="L199" s="363"/>
      <c r="M199" s="365"/>
    </row>
    <row r="200" spans="1:13" ht="14">
      <c r="A200" s="361" t="s">
        <v>2003</v>
      </c>
      <c r="B200" s="362"/>
      <c r="C200" s="362">
        <v>9756</v>
      </c>
      <c r="D200" s="362"/>
      <c r="E200" s="362"/>
      <c r="F200" s="362"/>
      <c r="G200" s="363"/>
      <c r="H200" s="366" t="s">
        <v>1194</v>
      </c>
      <c r="I200" s="367" t="s">
        <v>617</v>
      </c>
      <c r="J200" s="368"/>
      <c r="K200" s="363">
        <v>1</v>
      </c>
      <c r="L200" s="363"/>
      <c r="M200" s="365" t="s">
        <v>837</v>
      </c>
    </row>
    <row r="201" spans="1:13" ht="14">
      <c r="A201" s="361" t="s">
        <v>2003</v>
      </c>
      <c r="B201" s="362"/>
      <c r="C201" s="362">
        <v>9776</v>
      </c>
      <c r="D201" s="362"/>
      <c r="E201" s="362"/>
      <c r="F201" s="362"/>
      <c r="G201" s="363"/>
      <c r="H201" s="366" t="s">
        <v>78</v>
      </c>
      <c r="I201" s="367" t="s">
        <v>523</v>
      </c>
      <c r="J201" s="368"/>
      <c r="K201" s="363">
        <v>4</v>
      </c>
      <c r="L201" s="363" t="s">
        <v>46</v>
      </c>
      <c r="M201" s="365"/>
    </row>
    <row r="202" spans="1:13" ht="14">
      <c r="A202" s="361" t="s">
        <v>2003</v>
      </c>
      <c r="B202" s="362"/>
      <c r="C202" s="362">
        <v>9784</v>
      </c>
      <c r="D202" s="362"/>
      <c r="E202" s="362"/>
      <c r="F202" s="362"/>
      <c r="G202" s="363"/>
      <c r="H202" s="364" t="s">
        <v>58</v>
      </c>
      <c r="I202" s="364" t="s">
        <v>307</v>
      </c>
      <c r="J202" s="363"/>
      <c r="K202" s="363">
        <v>1</v>
      </c>
      <c r="L202" s="363"/>
      <c r="M202" s="365" t="s">
        <v>837</v>
      </c>
    </row>
    <row r="203" spans="1:13" ht="14">
      <c r="A203" s="361" t="s">
        <v>2003</v>
      </c>
      <c r="B203" s="362"/>
      <c r="C203" s="362">
        <v>9785</v>
      </c>
      <c r="D203" s="362"/>
      <c r="E203" s="362"/>
      <c r="F203" s="362"/>
      <c r="G203" s="363"/>
      <c r="H203" s="366" t="s">
        <v>55</v>
      </c>
      <c r="I203" s="367" t="s">
        <v>547</v>
      </c>
      <c r="J203" s="368"/>
      <c r="K203" s="363">
        <v>5</v>
      </c>
      <c r="L203" s="363" t="s">
        <v>46</v>
      </c>
      <c r="M203" s="365"/>
    </row>
    <row r="204" spans="1:13" ht="14">
      <c r="A204" s="361" t="s">
        <v>2003</v>
      </c>
      <c r="B204" s="362"/>
      <c r="C204" s="362">
        <v>9794</v>
      </c>
      <c r="D204" s="362"/>
      <c r="E204" s="362"/>
      <c r="F204" s="362"/>
      <c r="G204" s="363"/>
      <c r="H204" s="364" t="s">
        <v>1643</v>
      </c>
      <c r="I204" s="364" t="s">
        <v>1644</v>
      </c>
      <c r="J204" s="363"/>
      <c r="K204" s="363">
        <v>1</v>
      </c>
      <c r="L204" s="363"/>
      <c r="M204" s="365" t="s">
        <v>46</v>
      </c>
    </row>
    <row r="205" spans="1:13" ht="14">
      <c r="A205" s="361" t="s">
        <v>2003</v>
      </c>
      <c r="B205" s="362"/>
      <c r="C205" s="362">
        <v>9807</v>
      </c>
      <c r="D205" s="362"/>
      <c r="E205" s="362"/>
      <c r="F205" s="362"/>
      <c r="G205" s="363"/>
      <c r="H205" s="366" t="s">
        <v>772</v>
      </c>
      <c r="I205" s="367" t="s">
        <v>549</v>
      </c>
      <c r="J205" s="368"/>
      <c r="K205" s="363">
        <v>5</v>
      </c>
      <c r="L205" s="363" t="s">
        <v>46</v>
      </c>
      <c r="M205" s="365"/>
    </row>
    <row r="206" spans="1:13" ht="14">
      <c r="A206" s="361" t="s">
        <v>2003</v>
      </c>
      <c r="B206" s="362"/>
      <c r="C206" s="362">
        <v>9810</v>
      </c>
      <c r="D206" s="362"/>
      <c r="E206" s="362"/>
      <c r="F206" s="362"/>
      <c r="G206" s="363"/>
      <c r="H206" s="366" t="s">
        <v>687</v>
      </c>
      <c r="I206" s="367" t="s">
        <v>155</v>
      </c>
      <c r="J206" s="368"/>
      <c r="K206" s="363">
        <v>4</v>
      </c>
      <c r="L206" s="363" t="s">
        <v>837</v>
      </c>
      <c r="M206" s="365"/>
    </row>
    <row r="207" spans="1:13" ht="14">
      <c r="A207" s="361" t="s">
        <v>2003</v>
      </c>
      <c r="B207" s="362"/>
      <c r="C207" s="362">
        <v>9817</v>
      </c>
      <c r="D207" s="362"/>
      <c r="E207" s="362"/>
      <c r="F207" s="362"/>
      <c r="G207" s="363"/>
      <c r="H207" s="366" t="s">
        <v>498</v>
      </c>
      <c r="I207" s="367" t="s">
        <v>132</v>
      </c>
      <c r="J207" s="368"/>
      <c r="K207" s="363">
        <v>1</v>
      </c>
      <c r="L207" s="363"/>
      <c r="M207" s="365" t="s">
        <v>837</v>
      </c>
    </row>
    <row r="208" spans="1:13" ht="14">
      <c r="A208" s="361" t="s">
        <v>2003</v>
      </c>
      <c r="B208" s="362"/>
      <c r="C208" s="362">
        <v>9866</v>
      </c>
      <c r="D208" s="362"/>
      <c r="E208" s="362"/>
      <c r="F208" s="362"/>
      <c r="G208" s="363"/>
      <c r="H208" s="366" t="s">
        <v>807</v>
      </c>
      <c r="I208" s="367" t="s">
        <v>808</v>
      </c>
      <c r="J208" s="368"/>
      <c r="K208" s="363">
        <v>1</v>
      </c>
      <c r="L208" s="363"/>
      <c r="M208" s="365" t="s">
        <v>837</v>
      </c>
    </row>
    <row r="209" spans="1:13" ht="14">
      <c r="A209" s="361" t="s">
        <v>2003</v>
      </c>
      <c r="B209" s="362"/>
      <c r="C209" s="362">
        <v>9892</v>
      </c>
      <c r="D209" s="362"/>
      <c r="E209" s="362"/>
      <c r="F209" s="362"/>
      <c r="G209" s="363"/>
      <c r="H209" s="366" t="s">
        <v>343</v>
      </c>
      <c r="I209" s="367" t="s">
        <v>344</v>
      </c>
      <c r="J209" s="368"/>
      <c r="K209" s="363">
        <v>3</v>
      </c>
      <c r="L209" s="363" t="s">
        <v>46</v>
      </c>
      <c r="M209" s="365"/>
    </row>
    <row r="210" spans="1:13" ht="14">
      <c r="A210" s="361" t="s">
        <v>2003</v>
      </c>
      <c r="B210" s="362"/>
      <c r="C210" s="362">
        <v>9895</v>
      </c>
      <c r="D210" s="362"/>
      <c r="E210" s="362"/>
      <c r="F210" s="362"/>
      <c r="G210" s="363"/>
      <c r="H210" s="364" t="s">
        <v>1883</v>
      </c>
      <c r="I210" s="364" t="s">
        <v>545</v>
      </c>
      <c r="J210" s="363"/>
      <c r="K210" s="363">
        <v>1</v>
      </c>
      <c r="L210" s="363"/>
      <c r="M210" s="365"/>
    </row>
    <row r="211" spans="1:13" ht="14">
      <c r="A211" s="361" t="s">
        <v>2003</v>
      </c>
      <c r="B211" s="362"/>
      <c r="C211" s="362">
        <v>9927</v>
      </c>
      <c r="D211" s="362"/>
      <c r="E211" s="362"/>
      <c r="F211" s="362"/>
      <c r="G211" s="363"/>
      <c r="H211" s="366" t="s">
        <v>441</v>
      </c>
      <c r="I211" s="367" t="s">
        <v>570</v>
      </c>
      <c r="J211" s="368"/>
      <c r="K211" s="363">
        <v>8</v>
      </c>
      <c r="L211" s="363" t="s">
        <v>46</v>
      </c>
      <c r="M211" s="365"/>
    </row>
    <row r="212" spans="1:13" ht="14">
      <c r="A212" s="361" t="s">
        <v>2003</v>
      </c>
      <c r="B212" s="362"/>
      <c r="C212" s="362">
        <v>9939</v>
      </c>
      <c r="D212" s="362"/>
      <c r="E212" s="362"/>
      <c r="F212" s="362"/>
      <c r="G212" s="363"/>
      <c r="H212" s="366" t="s">
        <v>648</v>
      </c>
      <c r="I212" s="367" t="s">
        <v>544</v>
      </c>
      <c r="J212" s="368"/>
      <c r="K212" s="363">
        <v>1</v>
      </c>
      <c r="L212" s="363"/>
      <c r="M212" s="365" t="s">
        <v>837</v>
      </c>
    </row>
    <row r="213" spans="1:13" ht="14">
      <c r="A213" s="361" t="s">
        <v>2003</v>
      </c>
      <c r="B213" s="362"/>
      <c r="C213" s="362">
        <v>10021</v>
      </c>
      <c r="D213" s="362"/>
      <c r="E213" s="362"/>
      <c r="F213" s="362"/>
      <c r="G213" s="363"/>
      <c r="H213" s="366" t="s">
        <v>69</v>
      </c>
      <c r="I213" s="367" t="s">
        <v>546</v>
      </c>
      <c r="J213" s="368"/>
      <c r="K213" s="363">
        <v>1</v>
      </c>
      <c r="L213" s="363"/>
      <c r="M213" s="365" t="s">
        <v>46</v>
      </c>
    </row>
    <row r="214" spans="1:13" ht="14">
      <c r="A214" s="361" t="s">
        <v>2003</v>
      </c>
      <c r="B214" s="362"/>
      <c r="C214" s="362">
        <v>10030</v>
      </c>
      <c r="D214" s="362"/>
      <c r="E214" s="362"/>
      <c r="F214" s="362"/>
      <c r="G214" s="363"/>
      <c r="H214" s="366" t="s">
        <v>611</v>
      </c>
      <c r="I214" s="367" t="s">
        <v>545</v>
      </c>
      <c r="J214" s="368"/>
      <c r="K214" s="363">
        <v>6</v>
      </c>
      <c r="L214" s="363" t="s">
        <v>837</v>
      </c>
      <c r="M214" s="365"/>
    </row>
    <row r="215" spans="1:13" ht="14">
      <c r="A215" s="361" t="s">
        <v>2003</v>
      </c>
      <c r="B215" s="362"/>
      <c r="C215" s="362">
        <v>10059</v>
      </c>
      <c r="D215" s="362"/>
      <c r="E215" s="362"/>
      <c r="F215" s="362"/>
      <c r="G215" s="363"/>
      <c r="H215" s="366" t="s">
        <v>59</v>
      </c>
      <c r="I215" s="367" t="s">
        <v>273</v>
      </c>
      <c r="J215" s="368"/>
      <c r="K215" s="363">
        <v>2</v>
      </c>
      <c r="L215" s="363" t="s">
        <v>837</v>
      </c>
      <c r="M215" s="365"/>
    </row>
    <row r="216" spans="1:13" ht="14">
      <c r="A216" s="361" t="s">
        <v>2003</v>
      </c>
      <c r="B216" s="362"/>
      <c r="C216" s="362">
        <v>10066</v>
      </c>
      <c r="D216" s="362"/>
      <c r="E216" s="362"/>
      <c r="F216" s="362"/>
      <c r="G216" s="363"/>
      <c r="H216" s="364" t="s">
        <v>2196</v>
      </c>
      <c r="I216" s="364" t="s">
        <v>557</v>
      </c>
      <c r="J216" s="363"/>
      <c r="K216" s="363">
        <v>1</v>
      </c>
      <c r="L216" s="363"/>
      <c r="M216" s="365" t="s">
        <v>46</v>
      </c>
    </row>
    <row r="217" spans="1:13" ht="14">
      <c r="A217" s="361" t="s">
        <v>2003</v>
      </c>
      <c r="B217" s="362"/>
      <c r="C217" s="362">
        <v>10071</v>
      </c>
      <c r="D217" s="362"/>
      <c r="E217" s="362"/>
      <c r="F217" s="362"/>
      <c r="G217" s="363"/>
      <c r="H217" s="366" t="s">
        <v>4</v>
      </c>
      <c r="I217" s="367" t="s">
        <v>616</v>
      </c>
      <c r="J217" s="368"/>
      <c r="K217" s="363">
        <v>4</v>
      </c>
      <c r="L217" s="363" t="s">
        <v>838</v>
      </c>
      <c r="M217" s="365"/>
    </row>
    <row r="218" spans="1:13" ht="14">
      <c r="A218" s="361" t="s">
        <v>2003</v>
      </c>
      <c r="B218" s="362"/>
      <c r="C218" s="362">
        <v>10130</v>
      </c>
      <c r="D218" s="362"/>
      <c r="E218" s="362"/>
      <c r="F218" s="362"/>
      <c r="G218" s="363"/>
      <c r="H218" s="366" t="s">
        <v>64</v>
      </c>
      <c r="I218" s="367" t="s">
        <v>546</v>
      </c>
      <c r="J218" s="368"/>
      <c r="K218" s="363">
        <v>1</v>
      </c>
      <c r="L218" s="363"/>
      <c r="M218" s="365" t="s">
        <v>837</v>
      </c>
    </row>
    <row r="219" spans="1:13" ht="14">
      <c r="A219" s="361" t="s">
        <v>2003</v>
      </c>
      <c r="B219" s="362"/>
      <c r="C219" s="362">
        <v>10131</v>
      </c>
      <c r="D219" s="362"/>
      <c r="E219" s="362"/>
      <c r="F219" s="362"/>
      <c r="G219" s="363"/>
      <c r="H219" s="366" t="s">
        <v>54</v>
      </c>
      <c r="I219" s="367" t="s">
        <v>532</v>
      </c>
      <c r="J219" s="368"/>
      <c r="K219" s="363">
        <v>1</v>
      </c>
      <c r="L219" s="363"/>
      <c r="M219" s="365" t="s">
        <v>837</v>
      </c>
    </row>
    <row r="220" spans="1:13" ht="14">
      <c r="A220" s="361" t="s">
        <v>2003</v>
      </c>
      <c r="B220" s="362"/>
      <c r="C220" s="362">
        <v>10148</v>
      </c>
      <c r="D220" s="362"/>
      <c r="E220" s="362"/>
      <c r="F220" s="362"/>
      <c r="G220" s="363"/>
      <c r="H220" s="364" t="s">
        <v>2197</v>
      </c>
      <c r="I220" s="364" t="s">
        <v>250</v>
      </c>
      <c r="J220" s="363"/>
      <c r="K220" s="363">
        <v>1</v>
      </c>
      <c r="L220" s="363"/>
      <c r="M220" s="365" t="s">
        <v>837</v>
      </c>
    </row>
    <row r="221" spans="1:13" ht="14">
      <c r="A221" s="361" t="s">
        <v>2003</v>
      </c>
      <c r="B221" s="362"/>
      <c r="C221" s="362">
        <v>10160</v>
      </c>
      <c r="D221" s="362"/>
      <c r="E221" s="362"/>
      <c r="F221" s="362"/>
      <c r="G221" s="363"/>
      <c r="H221" s="366" t="s">
        <v>948</v>
      </c>
      <c r="I221" s="367" t="s">
        <v>549</v>
      </c>
      <c r="J221" s="368"/>
      <c r="K221" s="363">
        <v>1</v>
      </c>
      <c r="L221" s="363"/>
      <c r="M221" s="365" t="s">
        <v>837</v>
      </c>
    </row>
    <row r="222" spans="1:13" ht="14">
      <c r="A222" s="361" t="s">
        <v>2003</v>
      </c>
      <c r="B222" s="362"/>
      <c r="C222" s="362">
        <v>10199</v>
      </c>
      <c r="D222" s="362"/>
      <c r="E222" s="362"/>
      <c r="F222" s="362"/>
      <c r="G222" s="363"/>
      <c r="H222" s="366" t="s">
        <v>543</v>
      </c>
      <c r="I222" s="367" t="s">
        <v>568</v>
      </c>
      <c r="J222" s="368"/>
      <c r="K222" s="363">
        <v>9</v>
      </c>
      <c r="L222" s="363" t="s">
        <v>837</v>
      </c>
      <c r="M222" s="365"/>
    </row>
    <row r="223" spans="1:13" ht="14">
      <c r="A223" s="361" t="s">
        <v>2003</v>
      </c>
      <c r="B223" s="362"/>
      <c r="C223" s="362">
        <v>10218</v>
      </c>
      <c r="D223" s="362"/>
      <c r="E223" s="362"/>
      <c r="F223" s="362"/>
      <c r="G223" s="363"/>
      <c r="H223" s="364" t="s">
        <v>2199</v>
      </c>
      <c r="I223" s="364" t="s">
        <v>216</v>
      </c>
      <c r="J223" s="363"/>
      <c r="K223" s="363">
        <v>1</v>
      </c>
      <c r="L223" s="363"/>
      <c r="M223" s="365" t="s">
        <v>837</v>
      </c>
    </row>
    <row r="224" spans="1:13" ht="14">
      <c r="A224" s="361" t="s">
        <v>2003</v>
      </c>
      <c r="B224" s="362"/>
      <c r="C224" s="362">
        <v>10291</v>
      </c>
      <c r="D224" s="362"/>
      <c r="E224" s="362"/>
      <c r="F224" s="362"/>
      <c r="G224" s="363"/>
      <c r="H224" s="366" t="s">
        <v>920</v>
      </c>
      <c r="I224" s="367" t="s">
        <v>549</v>
      </c>
      <c r="J224" s="368"/>
      <c r="K224" s="363">
        <v>1</v>
      </c>
      <c r="L224" s="363"/>
      <c r="M224" s="365" t="s">
        <v>837</v>
      </c>
    </row>
    <row r="225" spans="1:13" ht="14">
      <c r="A225" s="361" t="s">
        <v>2003</v>
      </c>
      <c r="B225" s="362"/>
      <c r="C225" s="362">
        <v>10322</v>
      </c>
      <c r="D225" s="362"/>
      <c r="E225" s="362"/>
      <c r="F225" s="362"/>
      <c r="G225" s="363"/>
      <c r="H225" s="366" t="s">
        <v>191</v>
      </c>
      <c r="I225" s="367" t="s">
        <v>146</v>
      </c>
      <c r="J225" s="368"/>
      <c r="K225" s="363">
        <v>3</v>
      </c>
      <c r="L225" s="363" t="s">
        <v>838</v>
      </c>
      <c r="M225" s="365"/>
    </row>
    <row r="226" spans="1:13" ht="14">
      <c r="A226" s="361" t="s">
        <v>2003</v>
      </c>
      <c r="B226" s="362"/>
      <c r="C226" s="362">
        <v>10341</v>
      </c>
      <c r="D226" s="362"/>
      <c r="E226" s="362"/>
      <c r="F226" s="362"/>
      <c r="G226" s="363"/>
      <c r="H226" s="364" t="s">
        <v>2201</v>
      </c>
      <c r="I226" s="364" t="s">
        <v>540</v>
      </c>
      <c r="J226" s="363"/>
      <c r="K226" s="363">
        <v>1</v>
      </c>
      <c r="L226" s="363"/>
      <c r="M226" s="365" t="s">
        <v>837</v>
      </c>
    </row>
    <row r="227" spans="1:13" ht="14">
      <c r="A227" s="361" t="s">
        <v>2003</v>
      </c>
      <c r="B227" s="362"/>
      <c r="C227" s="362">
        <v>10346</v>
      </c>
      <c r="D227" s="362"/>
      <c r="E227" s="362"/>
      <c r="F227" s="362"/>
      <c r="G227" s="363"/>
      <c r="H227" s="366" t="s">
        <v>159</v>
      </c>
      <c r="I227" s="367" t="s">
        <v>1134</v>
      </c>
      <c r="J227" s="368"/>
      <c r="K227" s="363">
        <v>2</v>
      </c>
      <c r="L227" s="363" t="s">
        <v>837</v>
      </c>
      <c r="M227" s="365"/>
    </row>
    <row r="228" spans="1:13" ht="14">
      <c r="A228" s="361" t="s">
        <v>2003</v>
      </c>
      <c r="B228" s="362"/>
      <c r="C228" s="362">
        <v>10348</v>
      </c>
      <c r="D228" s="362"/>
      <c r="E228" s="362"/>
      <c r="F228" s="362"/>
      <c r="G228" s="363"/>
      <c r="H228" s="366" t="s">
        <v>191</v>
      </c>
      <c r="I228" s="367" t="s">
        <v>82</v>
      </c>
      <c r="J228" s="368"/>
      <c r="K228" s="363">
        <v>9</v>
      </c>
      <c r="L228" s="363" t="s">
        <v>837</v>
      </c>
      <c r="M228" s="365"/>
    </row>
    <row r="229" spans="1:13" ht="14">
      <c r="A229" s="361" t="s">
        <v>2003</v>
      </c>
      <c r="B229" s="362"/>
      <c r="C229" s="362">
        <v>10354</v>
      </c>
      <c r="D229" s="362"/>
      <c r="E229" s="362"/>
      <c r="F229" s="362"/>
      <c r="G229" s="363"/>
      <c r="H229" s="366" t="s">
        <v>427</v>
      </c>
      <c r="I229" s="367" t="s">
        <v>35</v>
      </c>
      <c r="J229" s="368"/>
      <c r="K229" s="363">
        <v>1</v>
      </c>
      <c r="L229" s="363"/>
      <c r="M229" s="365" t="s">
        <v>46</v>
      </c>
    </row>
    <row r="230" spans="1:13" ht="14">
      <c r="A230" s="361" t="s">
        <v>2003</v>
      </c>
      <c r="B230" s="362"/>
      <c r="C230" s="362">
        <v>10416</v>
      </c>
      <c r="D230" s="362"/>
      <c r="E230" s="362"/>
      <c r="F230" s="362"/>
      <c r="G230" s="363"/>
      <c r="H230" s="364" t="s">
        <v>2202</v>
      </c>
      <c r="I230" s="364" t="s">
        <v>2203</v>
      </c>
      <c r="J230" s="363"/>
      <c r="K230" s="363">
        <v>4</v>
      </c>
      <c r="L230" s="363" t="s">
        <v>837</v>
      </c>
      <c r="M230" s="365"/>
    </row>
    <row r="231" spans="1:13" ht="14">
      <c r="A231" s="361" t="s">
        <v>2003</v>
      </c>
      <c r="B231" s="362"/>
      <c r="C231" s="362">
        <v>10430</v>
      </c>
      <c r="D231" s="362"/>
      <c r="E231" s="362"/>
      <c r="F231" s="362"/>
      <c r="G231" s="363"/>
      <c r="H231" s="366" t="s">
        <v>936</v>
      </c>
      <c r="I231" s="367" t="s">
        <v>937</v>
      </c>
      <c r="J231" s="368"/>
      <c r="K231" s="363">
        <v>1</v>
      </c>
      <c r="L231" s="363"/>
      <c r="M231" s="365" t="s">
        <v>837</v>
      </c>
    </row>
    <row r="232" spans="1:13" ht="14">
      <c r="A232" s="361" t="s">
        <v>2003</v>
      </c>
      <c r="B232" s="362"/>
      <c r="C232" s="362">
        <v>10459</v>
      </c>
      <c r="D232" s="362"/>
      <c r="E232" s="362"/>
      <c r="F232" s="362"/>
      <c r="G232" s="363"/>
      <c r="H232" s="366" t="s">
        <v>405</v>
      </c>
      <c r="I232" s="367" t="s">
        <v>406</v>
      </c>
      <c r="J232" s="368"/>
      <c r="K232" s="363">
        <v>4</v>
      </c>
      <c r="L232" s="363" t="s">
        <v>837</v>
      </c>
      <c r="M232" s="365"/>
    </row>
    <row r="233" spans="1:13" ht="14">
      <c r="A233" s="361" t="s">
        <v>2003</v>
      </c>
      <c r="B233" s="362"/>
      <c r="C233" s="362">
        <v>10473</v>
      </c>
      <c r="D233" s="362"/>
      <c r="E233" s="362"/>
      <c r="F233" s="362"/>
      <c r="G233" s="363"/>
      <c r="H233" s="366" t="s">
        <v>389</v>
      </c>
      <c r="I233" s="367" t="s">
        <v>390</v>
      </c>
      <c r="J233" s="368"/>
      <c r="K233" s="363">
        <v>5</v>
      </c>
      <c r="L233" s="363" t="s">
        <v>837</v>
      </c>
      <c r="M233" s="365"/>
    </row>
    <row r="234" spans="1:13" ht="14">
      <c r="A234" s="361" t="s">
        <v>2003</v>
      </c>
      <c r="B234" s="362"/>
      <c r="C234" s="362">
        <v>10534</v>
      </c>
      <c r="D234" s="362"/>
      <c r="E234" s="362"/>
      <c r="F234" s="362"/>
      <c r="G234" s="363"/>
      <c r="H234" s="364" t="s">
        <v>2204</v>
      </c>
      <c r="I234" s="364" t="s">
        <v>247</v>
      </c>
      <c r="J234" s="363"/>
      <c r="K234" s="363">
        <v>1</v>
      </c>
      <c r="L234" s="363"/>
      <c r="M234" s="365" t="s">
        <v>837</v>
      </c>
    </row>
    <row r="235" spans="1:13" ht="14">
      <c r="A235" s="361" t="s">
        <v>2003</v>
      </c>
      <c r="B235" s="362"/>
      <c r="C235" s="362">
        <v>10542</v>
      </c>
      <c r="D235" s="362"/>
      <c r="E235" s="362"/>
      <c r="F235" s="362"/>
      <c r="G235" s="363"/>
      <c r="H235" s="366" t="s">
        <v>404</v>
      </c>
      <c r="I235" s="367" t="s">
        <v>593</v>
      </c>
      <c r="J235" s="368"/>
      <c r="K235" s="363">
        <v>3</v>
      </c>
      <c r="L235" s="363" t="s">
        <v>46</v>
      </c>
      <c r="M235" s="365"/>
    </row>
    <row r="236" spans="1:13" ht="14">
      <c r="A236" s="361" t="s">
        <v>2003</v>
      </c>
      <c r="B236" s="362"/>
      <c r="C236" s="362">
        <v>10547</v>
      </c>
      <c r="D236" s="362"/>
      <c r="E236" s="362"/>
      <c r="F236" s="362"/>
      <c r="G236" s="363"/>
      <c r="H236" s="364" t="s">
        <v>211</v>
      </c>
      <c r="I236" s="364" t="s">
        <v>217</v>
      </c>
      <c r="J236" s="363"/>
      <c r="K236" s="363">
        <v>1</v>
      </c>
      <c r="L236" s="363"/>
      <c r="M236" s="365" t="s">
        <v>837</v>
      </c>
    </row>
    <row r="237" spans="1:13" ht="14">
      <c r="A237" s="361" t="s">
        <v>2003</v>
      </c>
      <c r="B237" s="362"/>
      <c r="C237" s="362">
        <v>10556</v>
      </c>
      <c r="D237" s="362"/>
      <c r="E237" s="362"/>
      <c r="F237" s="362"/>
      <c r="G237" s="363"/>
      <c r="H237" s="366" t="s">
        <v>584</v>
      </c>
      <c r="I237" s="367" t="s">
        <v>527</v>
      </c>
      <c r="J237" s="368"/>
      <c r="K237" s="363">
        <v>4</v>
      </c>
      <c r="L237" s="363" t="s">
        <v>838</v>
      </c>
      <c r="M237" s="365"/>
    </row>
    <row r="238" spans="1:13" ht="14">
      <c r="A238" s="361" t="s">
        <v>2003</v>
      </c>
      <c r="B238" s="362"/>
      <c r="C238" s="362">
        <v>10688</v>
      </c>
      <c r="D238" s="362"/>
      <c r="E238" s="362"/>
      <c r="F238" s="362"/>
      <c r="G238" s="363"/>
      <c r="H238" s="366" t="s">
        <v>33</v>
      </c>
      <c r="I238" s="367" t="s">
        <v>571</v>
      </c>
      <c r="J238" s="368"/>
      <c r="K238" s="363">
        <v>1</v>
      </c>
      <c r="L238" s="363"/>
      <c r="M238" s="365" t="s">
        <v>837</v>
      </c>
    </row>
    <row r="239" spans="1:13" ht="14">
      <c r="A239" s="361" t="s">
        <v>2003</v>
      </c>
      <c r="B239" s="362"/>
      <c r="C239" s="362">
        <v>10700</v>
      </c>
      <c r="D239" s="362"/>
      <c r="E239" s="362"/>
      <c r="F239" s="362"/>
      <c r="G239" s="363"/>
      <c r="H239" s="364" t="s">
        <v>2206</v>
      </c>
      <c r="I239" s="364" t="s">
        <v>549</v>
      </c>
      <c r="J239" s="363"/>
      <c r="K239" s="363">
        <v>9</v>
      </c>
      <c r="L239" s="363" t="s">
        <v>837</v>
      </c>
      <c r="M239" s="365"/>
    </row>
    <row r="240" spans="1:13" ht="14">
      <c r="A240" s="361" t="s">
        <v>2003</v>
      </c>
      <c r="B240" s="362"/>
      <c r="C240" s="362">
        <v>10732</v>
      </c>
      <c r="D240" s="362"/>
      <c r="E240" s="362"/>
      <c r="F240" s="362"/>
      <c r="G240" s="363"/>
      <c r="H240" s="364" t="s">
        <v>2207</v>
      </c>
      <c r="I240" s="364" t="s">
        <v>260</v>
      </c>
      <c r="J240" s="363"/>
      <c r="K240" s="363">
        <v>1</v>
      </c>
      <c r="L240" s="363"/>
      <c r="M240" s="365" t="s">
        <v>837</v>
      </c>
    </row>
    <row r="241" spans="1:13" ht="14">
      <c r="A241" s="361" t="s">
        <v>2003</v>
      </c>
      <c r="B241" s="362"/>
      <c r="C241" s="362">
        <v>10745</v>
      </c>
      <c r="D241" s="362"/>
      <c r="E241" s="362"/>
      <c r="F241" s="362"/>
      <c r="G241" s="363"/>
      <c r="H241" s="366" t="s">
        <v>398</v>
      </c>
      <c r="I241" s="367" t="s">
        <v>551</v>
      </c>
      <c r="J241" s="368"/>
      <c r="K241" s="363">
        <v>1</v>
      </c>
      <c r="L241" s="363"/>
      <c r="M241" s="365" t="s">
        <v>837</v>
      </c>
    </row>
    <row r="242" spans="1:13" ht="14">
      <c r="A242" s="361" t="s">
        <v>2003</v>
      </c>
      <c r="B242" s="362"/>
      <c r="C242" s="362">
        <v>10756</v>
      </c>
      <c r="D242" s="362"/>
      <c r="E242" s="362"/>
      <c r="F242" s="362"/>
      <c r="G242" s="363"/>
      <c r="H242" s="366" t="s">
        <v>318</v>
      </c>
      <c r="I242" s="367" t="s">
        <v>242</v>
      </c>
      <c r="J242" s="368"/>
      <c r="K242" s="363">
        <v>1</v>
      </c>
      <c r="L242" s="363"/>
      <c r="M242" s="365" t="s">
        <v>837</v>
      </c>
    </row>
    <row r="243" spans="1:13" ht="14">
      <c r="A243" s="361" t="s">
        <v>2003</v>
      </c>
      <c r="B243" s="362"/>
      <c r="C243" s="362">
        <v>10811</v>
      </c>
      <c r="D243" s="362"/>
      <c r="E243" s="362"/>
      <c r="F243" s="362"/>
      <c r="G243" s="363"/>
      <c r="H243" s="366" t="s">
        <v>366</v>
      </c>
      <c r="I243" s="367" t="s">
        <v>546</v>
      </c>
      <c r="J243" s="368"/>
      <c r="K243" s="363">
        <v>1</v>
      </c>
      <c r="L243" s="363"/>
      <c r="M243" s="365" t="s">
        <v>837</v>
      </c>
    </row>
    <row r="244" spans="1:13" ht="14">
      <c r="A244" s="361" t="s">
        <v>2003</v>
      </c>
      <c r="B244" s="362"/>
      <c r="C244" s="362">
        <v>10816</v>
      </c>
      <c r="D244" s="362"/>
      <c r="E244" s="362"/>
      <c r="F244" s="362"/>
      <c r="G244" s="363"/>
      <c r="H244" s="366" t="s">
        <v>399</v>
      </c>
      <c r="I244" s="367" t="s">
        <v>400</v>
      </c>
      <c r="J244" s="368"/>
      <c r="K244" s="363">
        <v>3</v>
      </c>
      <c r="L244" s="363" t="s">
        <v>837</v>
      </c>
      <c r="M244" s="365"/>
    </row>
    <row r="245" spans="1:13" ht="14">
      <c r="A245" s="361" t="s">
        <v>2003</v>
      </c>
      <c r="B245" s="362"/>
      <c r="C245" s="362">
        <v>10819</v>
      </c>
      <c r="D245" s="362"/>
      <c r="E245" s="362"/>
      <c r="F245" s="362"/>
      <c r="G245" s="363"/>
      <c r="H245" s="364" t="s">
        <v>2208</v>
      </c>
      <c r="I245" s="364" t="s">
        <v>2209</v>
      </c>
      <c r="J245" s="363"/>
      <c r="K245" s="363">
        <v>1</v>
      </c>
      <c r="L245" s="363"/>
      <c r="M245" s="365" t="s">
        <v>837</v>
      </c>
    </row>
    <row r="246" spans="1:13" ht="14">
      <c r="A246" s="361" t="s">
        <v>2003</v>
      </c>
      <c r="B246" s="362"/>
      <c r="C246" s="362">
        <v>10835</v>
      </c>
      <c r="D246" s="362"/>
      <c r="E246" s="362"/>
      <c r="F246" s="362"/>
      <c r="G246" s="363"/>
      <c r="H246" s="364" t="s">
        <v>3340</v>
      </c>
      <c r="I246" s="364" t="s">
        <v>596</v>
      </c>
      <c r="J246" s="362"/>
      <c r="K246" s="363">
        <v>1</v>
      </c>
      <c r="L246" s="363"/>
      <c r="M246" s="365"/>
    </row>
    <row r="247" spans="1:13" ht="14">
      <c r="A247" s="361" t="s">
        <v>2003</v>
      </c>
      <c r="B247" s="362"/>
      <c r="C247" s="362">
        <v>10836</v>
      </c>
      <c r="D247" s="362"/>
      <c r="E247" s="362"/>
      <c r="F247" s="362"/>
      <c r="G247" s="363"/>
      <c r="H247" s="366" t="s">
        <v>367</v>
      </c>
      <c r="I247" s="367" t="s">
        <v>368</v>
      </c>
      <c r="J247" s="368"/>
      <c r="K247" s="363">
        <v>1</v>
      </c>
      <c r="L247" s="363"/>
      <c r="M247" s="365" t="s">
        <v>837</v>
      </c>
    </row>
    <row r="248" spans="1:13" ht="14">
      <c r="A248" s="361" t="s">
        <v>2003</v>
      </c>
      <c r="B248" s="362"/>
      <c r="C248" s="362">
        <v>10839</v>
      </c>
      <c r="D248" s="362"/>
      <c r="E248" s="362"/>
      <c r="F248" s="362"/>
      <c r="G248" s="363"/>
      <c r="H248" s="364" t="s">
        <v>1868</v>
      </c>
      <c r="I248" s="364" t="s">
        <v>1869</v>
      </c>
      <c r="J248" s="363"/>
      <c r="K248" s="363">
        <v>9</v>
      </c>
      <c r="L248" s="363" t="s">
        <v>837</v>
      </c>
      <c r="M248" s="365"/>
    </row>
    <row r="249" spans="1:13" ht="14">
      <c r="A249" s="361" t="s">
        <v>2003</v>
      </c>
      <c r="B249" s="362"/>
      <c r="C249" s="362">
        <v>10843</v>
      </c>
      <c r="D249" s="362"/>
      <c r="E249" s="362"/>
      <c r="F249" s="362"/>
      <c r="G249" s="363"/>
      <c r="H249" s="366" t="s">
        <v>1105</v>
      </c>
      <c r="I249" s="367" t="s">
        <v>613</v>
      </c>
      <c r="J249" s="368"/>
      <c r="K249" s="363">
        <v>1</v>
      </c>
      <c r="L249" s="363"/>
      <c r="M249" s="365" t="s">
        <v>46</v>
      </c>
    </row>
    <row r="250" spans="1:13" ht="14">
      <c r="A250" s="361" t="s">
        <v>2003</v>
      </c>
      <c r="B250" s="362"/>
      <c r="C250" s="362">
        <v>10847</v>
      </c>
      <c r="D250" s="362"/>
      <c r="E250" s="362"/>
      <c r="F250" s="362"/>
      <c r="G250" s="363"/>
      <c r="H250" s="366" t="s">
        <v>433</v>
      </c>
      <c r="I250" s="367" t="s">
        <v>377</v>
      </c>
      <c r="J250" s="368"/>
      <c r="K250" s="363">
        <v>6</v>
      </c>
      <c r="L250" s="363" t="s">
        <v>837</v>
      </c>
      <c r="M250" s="365"/>
    </row>
    <row r="251" spans="1:13" ht="14">
      <c r="A251" s="361" t="s">
        <v>2003</v>
      </c>
      <c r="B251" s="362"/>
      <c r="C251" s="362">
        <v>10882</v>
      </c>
      <c r="D251" s="362"/>
      <c r="E251" s="362"/>
      <c r="F251" s="362"/>
      <c r="G251" s="363"/>
      <c r="H251" s="364" t="s">
        <v>2210</v>
      </c>
      <c r="I251" s="364" t="s">
        <v>269</v>
      </c>
      <c r="J251" s="363"/>
      <c r="K251" s="363">
        <v>7</v>
      </c>
      <c r="L251" s="363" t="s">
        <v>46</v>
      </c>
      <c r="M251" s="365"/>
    </row>
    <row r="252" spans="1:13" ht="14">
      <c r="A252" s="361" t="s">
        <v>2003</v>
      </c>
      <c r="B252" s="362"/>
      <c r="C252" s="362">
        <v>10946</v>
      </c>
      <c r="D252" s="362"/>
      <c r="E252" s="362"/>
      <c r="F252" s="362"/>
      <c r="G252" s="363"/>
      <c r="H252" s="364" t="s">
        <v>601</v>
      </c>
      <c r="I252" s="364" t="s">
        <v>1903</v>
      </c>
      <c r="J252" s="363"/>
      <c r="K252" s="363">
        <v>1</v>
      </c>
      <c r="L252" s="363"/>
      <c r="M252" s="365" t="s">
        <v>837</v>
      </c>
    </row>
    <row r="253" spans="1:13" ht="14">
      <c r="A253" s="361" t="s">
        <v>2003</v>
      </c>
      <c r="B253" s="362"/>
      <c r="C253" s="362">
        <v>10951</v>
      </c>
      <c r="D253" s="362"/>
      <c r="E253" s="362"/>
      <c r="F253" s="362"/>
      <c r="G253" s="363"/>
      <c r="H253" s="366" t="s">
        <v>528</v>
      </c>
      <c r="I253" s="367" t="s">
        <v>592</v>
      </c>
      <c r="J253" s="368"/>
      <c r="K253" s="363">
        <v>4</v>
      </c>
      <c r="L253" s="363" t="s">
        <v>46</v>
      </c>
      <c r="M253" s="365"/>
    </row>
    <row r="254" spans="1:13" ht="14">
      <c r="A254" s="361" t="s">
        <v>2003</v>
      </c>
      <c r="B254" s="362"/>
      <c r="C254" s="362">
        <v>10953</v>
      </c>
      <c r="D254" s="362"/>
      <c r="E254" s="362"/>
      <c r="F254" s="362"/>
      <c r="G254" s="363"/>
      <c r="H254" s="366" t="s">
        <v>811</v>
      </c>
      <c r="I254" s="367" t="s">
        <v>619</v>
      </c>
      <c r="J254" s="368"/>
      <c r="K254" s="363">
        <v>5</v>
      </c>
      <c r="L254" s="363" t="s">
        <v>837</v>
      </c>
      <c r="M254" s="365"/>
    </row>
    <row r="255" spans="1:13" ht="14">
      <c r="A255" s="361" t="s">
        <v>2003</v>
      </c>
      <c r="B255" s="362"/>
      <c r="C255" s="362">
        <v>10983</v>
      </c>
      <c r="D255" s="362"/>
      <c r="E255" s="362"/>
      <c r="F255" s="362"/>
      <c r="G255" s="363"/>
      <c r="H255" s="364" t="s">
        <v>2212</v>
      </c>
      <c r="I255" s="364" t="s">
        <v>607</v>
      </c>
      <c r="J255" s="363"/>
      <c r="K255" s="363">
        <v>1</v>
      </c>
      <c r="L255" s="363"/>
      <c r="M255" s="365" t="s">
        <v>837</v>
      </c>
    </row>
    <row r="256" spans="1:13" ht="14">
      <c r="A256" s="361" t="s">
        <v>2003</v>
      </c>
      <c r="B256" s="362"/>
      <c r="C256" s="362">
        <v>11071</v>
      </c>
      <c r="D256" s="362"/>
      <c r="E256" s="362"/>
      <c r="F256" s="362"/>
      <c r="G256" s="363"/>
      <c r="H256" s="364" t="s">
        <v>2213</v>
      </c>
      <c r="I256" s="364" t="s">
        <v>1824</v>
      </c>
      <c r="J256" s="363"/>
      <c r="K256" s="363">
        <v>1</v>
      </c>
      <c r="L256" s="363"/>
      <c r="M256" s="365" t="s">
        <v>837</v>
      </c>
    </row>
    <row r="257" spans="1:13" ht="14">
      <c r="A257" s="361" t="s">
        <v>2003</v>
      </c>
      <c r="B257" s="362"/>
      <c r="C257" s="362">
        <v>11145</v>
      </c>
      <c r="D257" s="362"/>
      <c r="E257" s="362"/>
      <c r="F257" s="362"/>
      <c r="G257" s="363"/>
      <c r="H257" s="364" t="s">
        <v>1666</v>
      </c>
      <c r="I257" s="364" t="s">
        <v>331</v>
      </c>
      <c r="J257" s="363"/>
      <c r="K257" s="363">
        <v>4</v>
      </c>
      <c r="L257" s="363" t="s">
        <v>837</v>
      </c>
      <c r="M257" s="365"/>
    </row>
    <row r="258" spans="1:13" ht="14">
      <c r="A258" s="361" t="s">
        <v>2003</v>
      </c>
      <c r="B258" s="362"/>
      <c r="C258" s="362">
        <v>11155</v>
      </c>
      <c r="D258" s="362"/>
      <c r="E258" s="362"/>
      <c r="F258" s="362"/>
      <c r="G258" s="363"/>
      <c r="H258" s="364" t="s">
        <v>222</v>
      </c>
      <c r="I258" s="364" t="s">
        <v>1905</v>
      </c>
      <c r="J258" s="363"/>
      <c r="K258" s="363">
        <v>6</v>
      </c>
      <c r="L258" s="363"/>
      <c r="M258" s="365"/>
    </row>
    <row r="259" spans="1:13" ht="14">
      <c r="A259" s="361" t="s">
        <v>2003</v>
      </c>
      <c r="B259" s="362"/>
      <c r="C259" s="362">
        <v>11203</v>
      </c>
      <c r="D259" s="362"/>
      <c r="E259" s="362"/>
      <c r="F259" s="362"/>
      <c r="G259" s="363"/>
      <c r="H259" s="366" t="s">
        <v>1023</v>
      </c>
      <c r="I259" s="367" t="s">
        <v>493</v>
      </c>
      <c r="J259" s="368"/>
      <c r="K259" s="363">
        <v>1</v>
      </c>
      <c r="L259" s="363"/>
      <c r="M259" s="365" t="s">
        <v>46</v>
      </c>
    </row>
    <row r="260" spans="1:13" ht="14">
      <c r="A260" s="361" t="s">
        <v>2003</v>
      </c>
      <c r="B260" s="362"/>
      <c r="C260" s="362">
        <v>11205</v>
      </c>
      <c r="D260" s="362"/>
      <c r="E260" s="362"/>
      <c r="F260" s="362"/>
      <c r="G260" s="363"/>
      <c r="H260" s="366" t="s">
        <v>629</v>
      </c>
      <c r="I260" s="367" t="s">
        <v>613</v>
      </c>
      <c r="J260" s="368"/>
      <c r="K260" s="363">
        <v>9</v>
      </c>
      <c r="L260" s="363" t="s">
        <v>46</v>
      </c>
      <c r="M260" s="365"/>
    </row>
    <row r="261" spans="1:13" ht="14">
      <c r="A261" s="361" t="s">
        <v>2003</v>
      </c>
      <c r="B261" s="362"/>
      <c r="C261" s="362">
        <v>11209</v>
      </c>
      <c r="D261" s="362"/>
      <c r="E261" s="362"/>
      <c r="F261" s="362"/>
      <c r="G261" s="363"/>
      <c r="H261" s="366" t="s">
        <v>1217</v>
      </c>
      <c r="I261" s="367" t="s">
        <v>209</v>
      </c>
      <c r="J261" s="368"/>
      <c r="K261" s="363">
        <v>1</v>
      </c>
      <c r="L261" s="363"/>
      <c r="M261" s="365" t="s">
        <v>837</v>
      </c>
    </row>
    <row r="262" spans="1:13" ht="14">
      <c r="A262" s="361" t="s">
        <v>2003</v>
      </c>
      <c r="B262" s="362"/>
      <c r="C262" s="362">
        <v>11241</v>
      </c>
      <c r="D262" s="362"/>
      <c r="E262" s="362"/>
      <c r="F262" s="362"/>
      <c r="G262" s="363"/>
      <c r="H262" s="366" t="s">
        <v>633</v>
      </c>
      <c r="I262" s="367" t="s">
        <v>546</v>
      </c>
      <c r="J262" s="368"/>
      <c r="K262" s="363">
        <v>6</v>
      </c>
      <c r="L262" s="363" t="s">
        <v>46</v>
      </c>
      <c r="M262" s="365"/>
    </row>
    <row r="263" spans="1:13" ht="14">
      <c r="A263" s="361" t="s">
        <v>2003</v>
      </c>
      <c r="B263" s="362"/>
      <c r="C263" s="362">
        <v>11243</v>
      </c>
      <c r="D263" s="362"/>
      <c r="E263" s="362"/>
      <c r="F263" s="362"/>
      <c r="G263" s="363"/>
      <c r="H263" s="364" t="s">
        <v>1619</v>
      </c>
      <c r="I263" s="364" t="s">
        <v>216</v>
      </c>
      <c r="J263" s="363"/>
      <c r="K263" s="363">
        <v>1</v>
      </c>
      <c r="L263" s="363"/>
      <c r="M263" s="365"/>
    </row>
    <row r="264" spans="1:13" ht="14">
      <c r="A264" s="361" t="s">
        <v>2003</v>
      </c>
      <c r="B264" s="362"/>
      <c r="C264" s="362">
        <v>11287</v>
      </c>
      <c r="D264" s="362"/>
      <c r="E264" s="362"/>
      <c r="F264" s="362"/>
      <c r="G264" s="363"/>
      <c r="H264" s="366" t="s">
        <v>727</v>
      </c>
      <c r="I264" s="367" t="s">
        <v>577</v>
      </c>
      <c r="J264" s="368"/>
      <c r="K264" s="363">
        <v>2</v>
      </c>
      <c r="L264" s="363" t="s">
        <v>837</v>
      </c>
      <c r="M264" s="365"/>
    </row>
    <row r="265" spans="1:13" ht="14">
      <c r="A265" s="361" t="s">
        <v>2003</v>
      </c>
      <c r="B265" s="362"/>
      <c r="C265" s="362">
        <v>11334</v>
      </c>
      <c r="D265" s="362"/>
      <c r="E265" s="362"/>
      <c r="F265" s="362"/>
      <c r="G265" s="363"/>
      <c r="H265" s="366" t="s">
        <v>786</v>
      </c>
      <c r="I265" s="367" t="s">
        <v>571</v>
      </c>
      <c r="J265" s="368"/>
      <c r="K265" s="363">
        <v>1</v>
      </c>
      <c r="L265" s="363"/>
      <c r="M265" s="365" t="s">
        <v>46</v>
      </c>
    </row>
    <row r="266" spans="1:13" ht="14">
      <c r="A266" s="361" t="s">
        <v>2003</v>
      </c>
      <c r="B266" s="362"/>
      <c r="C266" s="362">
        <v>11338</v>
      </c>
      <c r="D266" s="362"/>
      <c r="E266" s="362"/>
      <c r="F266" s="362"/>
      <c r="G266" s="363"/>
      <c r="H266" s="364" t="s">
        <v>615</v>
      </c>
      <c r="I266" s="364" t="s">
        <v>550</v>
      </c>
      <c r="J266" s="363"/>
      <c r="K266" s="363">
        <v>4</v>
      </c>
      <c r="L266" s="363" t="s">
        <v>837</v>
      </c>
      <c r="M266" s="365"/>
    </row>
    <row r="267" spans="1:13" ht="14">
      <c r="A267" s="361" t="s">
        <v>2003</v>
      </c>
      <c r="B267" s="362"/>
      <c r="C267" s="362">
        <v>11341</v>
      </c>
      <c r="D267" s="362"/>
      <c r="E267" s="362"/>
      <c r="F267" s="362"/>
      <c r="G267" s="363"/>
      <c r="H267" s="364" t="s">
        <v>2214</v>
      </c>
      <c r="I267" s="364" t="s">
        <v>104</v>
      </c>
      <c r="J267" s="363"/>
      <c r="K267" s="363">
        <v>1</v>
      </c>
      <c r="L267" s="363"/>
      <c r="M267" s="365" t="s">
        <v>46</v>
      </c>
    </row>
    <row r="268" spans="1:13" ht="14">
      <c r="A268" s="361" t="s">
        <v>2003</v>
      </c>
      <c r="B268" s="362"/>
      <c r="C268" s="362">
        <v>11346</v>
      </c>
      <c r="D268" s="362"/>
      <c r="E268" s="362"/>
      <c r="F268" s="362"/>
      <c r="G268" s="363"/>
      <c r="H268" s="364" t="s">
        <v>1705</v>
      </c>
      <c r="I268" s="364" t="s">
        <v>602</v>
      </c>
      <c r="J268" s="363"/>
      <c r="K268" s="363">
        <v>1</v>
      </c>
      <c r="L268" s="363"/>
      <c r="M268" s="365" t="s">
        <v>837</v>
      </c>
    </row>
    <row r="269" spans="1:13" ht="14">
      <c r="A269" s="361" t="s">
        <v>2003</v>
      </c>
      <c r="B269" s="362"/>
      <c r="C269" s="362">
        <v>11369</v>
      </c>
      <c r="D269" s="362"/>
      <c r="E269" s="362"/>
      <c r="F269" s="362"/>
      <c r="G269" s="363"/>
      <c r="H269" s="364" t="s">
        <v>1690</v>
      </c>
      <c r="I269" s="364" t="s">
        <v>570</v>
      </c>
      <c r="J269" s="363"/>
      <c r="K269" s="363">
        <v>1</v>
      </c>
      <c r="L269" s="363"/>
      <c r="M269" s="365"/>
    </row>
    <row r="270" spans="1:13" ht="14">
      <c r="A270" s="361" t="s">
        <v>2003</v>
      </c>
      <c r="B270" s="362"/>
      <c r="C270" s="362">
        <v>11379</v>
      </c>
      <c r="D270" s="362"/>
      <c r="E270" s="362"/>
      <c r="F270" s="362"/>
      <c r="G270" s="363"/>
      <c r="H270" s="366" t="s">
        <v>2215</v>
      </c>
      <c r="I270" s="367" t="s">
        <v>365</v>
      </c>
      <c r="J270" s="368"/>
      <c r="K270" s="363">
        <v>8</v>
      </c>
      <c r="L270" s="363" t="s">
        <v>837</v>
      </c>
      <c r="M270" s="365"/>
    </row>
    <row r="271" spans="1:13" ht="14">
      <c r="A271" s="361" t="s">
        <v>2003</v>
      </c>
      <c r="B271" s="362"/>
      <c r="C271" s="362">
        <v>11381</v>
      </c>
      <c r="D271" s="362"/>
      <c r="E271" s="362"/>
      <c r="F271" s="362"/>
      <c r="G271" s="363"/>
      <c r="H271" s="364" t="s">
        <v>3343</v>
      </c>
      <c r="I271" s="364" t="s">
        <v>260</v>
      </c>
      <c r="J271" s="362"/>
      <c r="K271" s="363">
        <v>5</v>
      </c>
      <c r="L271" s="363"/>
      <c r="M271" s="365"/>
    </row>
    <row r="272" spans="1:13" ht="14">
      <c r="A272" s="361" t="s">
        <v>2003</v>
      </c>
      <c r="B272" s="362"/>
      <c r="C272" s="362">
        <v>11400</v>
      </c>
      <c r="D272" s="362"/>
      <c r="E272" s="362"/>
      <c r="F272" s="362"/>
      <c r="G272" s="363"/>
      <c r="H272" s="364" t="s">
        <v>1924</v>
      </c>
      <c r="I272" s="364" t="s">
        <v>20</v>
      </c>
      <c r="J272" s="363"/>
      <c r="K272" s="363">
        <v>5</v>
      </c>
      <c r="L272" s="363" t="s">
        <v>837</v>
      </c>
      <c r="M272" s="365"/>
    </row>
    <row r="273" spans="1:13" ht="14">
      <c r="A273" s="361" t="s">
        <v>2003</v>
      </c>
      <c r="B273" s="362"/>
      <c r="C273" s="362">
        <v>11426</v>
      </c>
      <c r="D273" s="362"/>
      <c r="E273" s="362"/>
      <c r="F273" s="362"/>
      <c r="G273" s="363"/>
      <c r="H273" s="366" t="s">
        <v>361</v>
      </c>
      <c r="I273" s="367" t="s">
        <v>260</v>
      </c>
      <c r="J273" s="368"/>
      <c r="K273" s="363">
        <v>1</v>
      </c>
      <c r="L273" s="363"/>
      <c r="M273" s="365" t="s">
        <v>46</v>
      </c>
    </row>
    <row r="274" spans="1:13" ht="14">
      <c r="A274" s="361" t="s">
        <v>2003</v>
      </c>
      <c r="B274" s="362"/>
      <c r="C274" s="362">
        <v>11428</v>
      </c>
      <c r="D274" s="362"/>
      <c r="E274" s="362"/>
      <c r="F274" s="362"/>
      <c r="G274" s="363"/>
      <c r="H274" s="366" t="s">
        <v>373</v>
      </c>
      <c r="I274" s="367" t="s">
        <v>544</v>
      </c>
      <c r="J274" s="368"/>
      <c r="K274" s="363">
        <v>1</v>
      </c>
      <c r="L274" s="363"/>
      <c r="M274" s="365" t="s">
        <v>837</v>
      </c>
    </row>
    <row r="275" spans="1:13" ht="14">
      <c r="A275" s="361" t="s">
        <v>2003</v>
      </c>
      <c r="B275" s="362"/>
      <c r="C275" s="362">
        <v>11437</v>
      </c>
      <c r="D275" s="362"/>
      <c r="E275" s="362"/>
      <c r="F275" s="362"/>
      <c r="G275" s="363"/>
      <c r="H275" s="366" t="s">
        <v>369</v>
      </c>
      <c r="I275" s="367" t="s">
        <v>135</v>
      </c>
      <c r="J275" s="368"/>
      <c r="K275" s="363">
        <v>1</v>
      </c>
      <c r="L275" s="363"/>
      <c r="M275" s="365" t="s">
        <v>46</v>
      </c>
    </row>
    <row r="276" spans="1:13" ht="14">
      <c r="A276" s="361" t="s">
        <v>2003</v>
      </c>
      <c r="B276" s="362"/>
      <c r="C276" s="362">
        <v>11449</v>
      </c>
      <c r="D276" s="362"/>
      <c r="E276" s="362"/>
      <c r="F276" s="362"/>
      <c r="G276" s="363"/>
      <c r="H276" s="366" t="s">
        <v>921</v>
      </c>
      <c r="I276" s="367" t="s">
        <v>531</v>
      </c>
      <c r="J276" s="368"/>
      <c r="K276" s="363">
        <v>1</v>
      </c>
      <c r="L276" s="363"/>
      <c r="M276" s="365" t="s">
        <v>46</v>
      </c>
    </row>
    <row r="277" spans="1:13" ht="14">
      <c r="A277" s="361" t="s">
        <v>2003</v>
      </c>
      <c r="B277" s="362"/>
      <c r="C277" s="362">
        <v>11467</v>
      </c>
      <c r="D277" s="362"/>
      <c r="E277" s="362"/>
      <c r="F277" s="362"/>
      <c r="G277" s="363"/>
      <c r="H277" s="364" t="s">
        <v>244</v>
      </c>
      <c r="I277" s="364" t="s">
        <v>1663</v>
      </c>
      <c r="J277" s="363"/>
      <c r="K277" s="363">
        <v>1</v>
      </c>
      <c r="L277" s="363"/>
      <c r="M277" s="365" t="s">
        <v>837</v>
      </c>
    </row>
    <row r="278" spans="1:13" ht="14">
      <c r="A278" s="361" t="s">
        <v>2003</v>
      </c>
      <c r="B278" s="362"/>
      <c r="C278" s="362">
        <v>11470</v>
      </c>
      <c r="D278" s="362"/>
      <c r="E278" s="362"/>
      <c r="F278" s="362"/>
      <c r="G278" s="363"/>
      <c r="H278" s="366" t="s">
        <v>419</v>
      </c>
      <c r="I278" s="367" t="s">
        <v>198</v>
      </c>
      <c r="J278" s="368"/>
      <c r="K278" s="363">
        <v>2</v>
      </c>
      <c r="L278" s="363" t="s">
        <v>46</v>
      </c>
      <c r="M278" s="365"/>
    </row>
    <row r="279" spans="1:13" ht="14">
      <c r="A279" s="361" t="s">
        <v>2003</v>
      </c>
      <c r="B279" s="362"/>
      <c r="C279" s="362">
        <v>11472</v>
      </c>
      <c r="D279" s="362"/>
      <c r="E279" s="362"/>
      <c r="F279" s="362"/>
      <c r="G279" s="363"/>
      <c r="H279" s="364" t="s">
        <v>359</v>
      </c>
      <c r="I279" s="364" t="s">
        <v>911</v>
      </c>
      <c r="J279" s="362"/>
      <c r="K279" s="363">
        <v>6</v>
      </c>
      <c r="L279" s="363"/>
      <c r="M279" s="365"/>
    </row>
    <row r="280" spans="1:13" ht="14">
      <c r="A280" s="361" t="s">
        <v>2003</v>
      </c>
      <c r="B280" s="362"/>
      <c r="C280" s="362">
        <v>11476</v>
      </c>
      <c r="D280" s="362"/>
      <c r="E280" s="362"/>
      <c r="F280" s="362"/>
      <c r="G280" s="363"/>
      <c r="H280" s="364" t="s">
        <v>25</v>
      </c>
      <c r="I280" s="364" t="s">
        <v>2216</v>
      </c>
      <c r="J280" s="363"/>
      <c r="K280" s="363">
        <v>8</v>
      </c>
      <c r="L280" s="363" t="s">
        <v>46</v>
      </c>
      <c r="M280" s="365"/>
    </row>
    <row r="281" spans="1:13" ht="14">
      <c r="A281" s="361" t="s">
        <v>2003</v>
      </c>
      <c r="B281" s="362"/>
      <c r="C281" s="362">
        <v>11479</v>
      </c>
      <c r="D281" s="362"/>
      <c r="E281" s="362"/>
      <c r="F281" s="362"/>
      <c r="G281" s="363"/>
      <c r="H281" s="364" t="s">
        <v>1943</v>
      </c>
      <c r="I281" s="364" t="s">
        <v>577</v>
      </c>
      <c r="J281" s="363"/>
      <c r="K281" s="363">
        <v>1</v>
      </c>
      <c r="L281" s="363"/>
      <c r="M281" s="365" t="s">
        <v>837</v>
      </c>
    </row>
    <row r="282" spans="1:13" ht="14">
      <c r="A282" s="361" t="s">
        <v>2003</v>
      </c>
      <c r="B282" s="362"/>
      <c r="C282" s="362">
        <v>11490</v>
      </c>
      <c r="D282" s="362"/>
      <c r="E282" s="362"/>
      <c r="F282" s="362"/>
      <c r="G282" s="363"/>
      <c r="H282" s="364" t="s">
        <v>615</v>
      </c>
      <c r="I282" s="364" t="s">
        <v>216</v>
      </c>
      <c r="J282" s="363"/>
      <c r="K282" s="363">
        <v>1</v>
      </c>
      <c r="L282" s="363"/>
      <c r="M282" s="365" t="s">
        <v>837</v>
      </c>
    </row>
    <row r="283" spans="1:13" ht="14">
      <c r="A283" s="361" t="s">
        <v>2003</v>
      </c>
      <c r="B283" s="362"/>
      <c r="C283" s="362">
        <v>11528</v>
      </c>
      <c r="D283" s="362"/>
      <c r="E283" s="362"/>
      <c r="F283" s="362"/>
      <c r="G283" s="363"/>
      <c r="H283" s="366" t="s">
        <v>939</v>
      </c>
      <c r="I283" s="367" t="s">
        <v>533</v>
      </c>
      <c r="J283" s="368"/>
      <c r="K283" s="363">
        <v>1</v>
      </c>
      <c r="L283" s="363"/>
      <c r="M283" s="365" t="s">
        <v>46</v>
      </c>
    </row>
    <row r="284" spans="1:13" ht="14">
      <c r="A284" s="361" t="s">
        <v>2003</v>
      </c>
      <c r="B284" s="362"/>
      <c r="C284" s="362">
        <v>11602</v>
      </c>
      <c r="D284" s="362"/>
      <c r="E284" s="362"/>
      <c r="F284" s="362"/>
      <c r="G284" s="363"/>
      <c r="H284" s="366" t="s">
        <v>615</v>
      </c>
      <c r="I284" s="367" t="s">
        <v>1089</v>
      </c>
      <c r="J284" s="368"/>
      <c r="K284" s="363">
        <v>4</v>
      </c>
      <c r="L284" s="363" t="s">
        <v>838</v>
      </c>
      <c r="M284" s="365"/>
    </row>
    <row r="285" spans="1:13" ht="14">
      <c r="A285" s="361" t="s">
        <v>2003</v>
      </c>
      <c r="B285" s="362"/>
      <c r="C285" s="362">
        <v>11604</v>
      </c>
      <c r="D285" s="362"/>
      <c r="E285" s="362"/>
      <c r="F285" s="362"/>
      <c r="G285" s="363"/>
      <c r="H285" s="364" t="s">
        <v>1831</v>
      </c>
      <c r="I285" s="364" t="s">
        <v>1832</v>
      </c>
      <c r="J285" s="363"/>
      <c r="K285" s="363">
        <v>1</v>
      </c>
      <c r="L285" s="363"/>
      <c r="M285" s="365" t="s">
        <v>837</v>
      </c>
    </row>
    <row r="286" spans="1:13" ht="14">
      <c r="A286" s="361" t="s">
        <v>2003</v>
      </c>
      <c r="B286" s="362"/>
      <c r="C286" s="362">
        <v>11618</v>
      </c>
      <c r="D286" s="362"/>
      <c r="E286" s="362"/>
      <c r="F286" s="362"/>
      <c r="G286" s="363"/>
      <c r="H286" s="364" t="s">
        <v>1761</v>
      </c>
      <c r="I286" s="364" t="s">
        <v>546</v>
      </c>
      <c r="J286" s="363"/>
      <c r="K286" s="363">
        <v>1</v>
      </c>
      <c r="L286" s="363"/>
      <c r="M286" s="365" t="s">
        <v>46</v>
      </c>
    </row>
    <row r="287" spans="1:13" ht="14">
      <c r="A287" s="361" t="s">
        <v>2003</v>
      </c>
      <c r="B287" s="362"/>
      <c r="C287" s="362">
        <v>11632</v>
      </c>
      <c r="D287" s="362"/>
      <c r="E287" s="362"/>
      <c r="F287" s="362"/>
      <c r="G287" s="363"/>
      <c r="H287" s="366" t="s">
        <v>401</v>
      </c>
      <c r="I287" s="367" t="s">
        <v>170</v>
      </c>
      <c r="J287" s="368"/>
      <c r="K287" s="363">
        <v>1</v>
      </c>
      <c r="L287" s="363"/>
      <c r="M287" s="365" t="s">
        <v>837</v>
      </c>
    </row>
    <row r="288" spans="1:13" ht="14">
      <c r="A288" s="361" t="s">
        <v>2003</v>
      </c>
      <c r="B288" s="362"/>
      <c r="C288" s="362">
        <v>11682</v>
      </c>
      <c r="D288" s="362"/>
      <c r="E288" s="362"/>
      <c r="F288" s="362"/>
      <c r="G288" s="363"/>
      <c r="H288" s="366" t="s">
        <v>176</v>
      </c>
      <c r="I288" s="367" t="s">
        <v>597</v>
      </c>
      <c r="J288" s="368"/>
      <c r="K288" s="363">
        <v>1</v>
      </c>
      <c r="L288" s="363"/>
      <c r="M288" s="365" t="s">
        <v>837</v>
      </c>
    </row>
    <row r="289" spans="1:13" ht="14">
      <c r="A289" s="361" t="s">
        <v>2003</v>
      </c>
      <c r="B289" s="362"/>
      <c r="C289" s="362">
        <v>11710</v>
      </c>
      <c r="D289" s="362"/>
      <c r="E289" s="362"/>
      <c r="F289" s="362"/>
      <c r="G289" s="363"/>
      <c r="H289" s="366" t="s">
        <v>71</v>
      </c>
      <c r="I289" s="367" t="s">
        <v>72</v>
      </c>
      <c r="J289" s="368"/>
      <c r="K289" s="363">
        <v>1</v>
      </c>
      <c r="L289" s="363"/>
      <c r="M289" s="365" t="s">
        <v>837</v>
      </c>
    </row>
    <row r="290" spans="1:13" ht="14">
      <c r="A290" s="361" t="s">
        <v>2003</v>
      </c>
      <c r="B290" s="362"/>
      <c r="C290" s="362">
        <v>11713</v>
      </c>
      <c r="D290" s="362"/>
      <c r="E290" s="362"/>
      <c r="F290" s="362"/>
      <c r="G290" s="363"/>
      <c r="H290" s="366" t="s">
        <v>115</v>
      </c>
      <c r="I290" s="367" t="s">
        <v>531</v>
      </c>
      <c r="J290" s="368"/>
      <c r="K290" s="363">
        <v>1</v>
      </c>
      <c r="L290" s="363"/>
      <c r="M290" s="365" t="s">
        <v>837</v>
      </c>
    </row>
    <row r="291" spans="1:13" ht="14">
      <c r="A291" s="361" t="s">
        <v>2003</v>
      </c>
      <c r="B291" s="362"/>
      <c r="C291" s="362">
        <v>11720</v>
      </c>
      <c r="D291" s="362"/>
      <c r="E291" s="362"/>
      <c r="F291" s="362"/>
      <c r="G291" s="363"/>
      <c r="H291" s="364" t="s">
        <v>1722</v>
      </c>
      <c r="I291" s="364" t="s">
        <v>564</v>
      </c>
      <c r="J291" s="363"/>
      <c r="K291" s="363">
        <v>1</v>
      </c>
      <c r="L291" s="363"/>
      <c r="M291" s="365"/>
    </row>
    <row r="292" spans="1:13" ht="14">
      <c r="A292" s="361" t="s">
        <v>2003</v>
      </c>
      <c r="B292" s="362"/>
      <c r="C292" s="362">
        <v>11753</v>
      </c>
      <c r="D292" s="362"/>
      <c r="E292" s="362"/>
      <c r="F292" s="362"/>
      <c r="G292" s="363"/>
      <c r="H292" s="366" t="s">
        <v>549</v>
      </c>
      <c r="I292" s="367" t="s">
        <v>547</v>
      </c>
      <c r="J292" s="368"/>
      <c r="K292" s="363">
        <v>1</v>
      </c>
      <c r="L292" s="363"/>
      <c r="M292" s="365" t="s">
        <v>46</v>
      </c>
    </row>
    <row r="293" spans="1:13" ht="14">
      <c r="A293" s="361" t="s">
        <v>2003</v>
      </c>
      <c r="B293" s="362"/>
      <c r="C293" s="362">
        <v>11801</v>
      </c>
      <c r="D293" s="362"/>
      <c r="E293" s="362"/>
      <c r="F293" s="362"/>
      <c r="G293" s="363"/>
      <c r="H293" s="366" t="s">
        <v>914</v>
      </c>
      <c r="I293" s="367" t="s">
        <v>915</v>
      </c>
      <c r="J293" s="368"/>
      <c r="K293" s="363">
        <v>1</v>
      </c>
      <c r="L293" s="363"/>
      <c r="M293" s="365" t="s">
        <v>837</v>
      </c>
    </row>
    <row r="294" spans="1:13" ht="14">
      <c r="A294" s="361" t="s">
        <v>2003</v>
      </c>
      <c r="B294" s="362"/>
      <c r="C294" s="362">
        <v>11812</v>
      </c>
      <c r="D294" s="362"/>
      <c r="E294" s="362"/>
      <c r="F294" s="362"/>
      <c r="G294" s="363"/>
      <c r="H294" s="364" t="s">
        <v>2218</v>
      </c>
      <c r="I294" s="364" t="s">
        <v>477</v>
      </c>
      <c r="J294" s="363"/>
      <c r="K294" s="363">
        <v>1</v>
      </c>
      <c r="L294" s="363"/>
      <c r="M294" s="365" t="s">
        <v>46</v>
      </c>
    </row>
    <row r="295" spans="1:13" ht="14">
      <c r="A295" s="361" t="s">
        <v>2003</v>
      </c>
      <c r="B295" s="362"/>
      <c r="C295" s="362">
        <v>11859</v>
      </c>
      <c r="D295" s="362"/>
      <c r="E295" s="362"/>
      <c r="F295" s="362"/>
      <c r="G295" s="363"/>
      <c r="H295" s="364" t="s">
        <v>102</v>
      </c>
      <c r="I295" s="364" t="s">
        <v>1948</v>
      </c>
      <c r="J295" s="363"/>
      <c r="K295" s="363">
        <v>8</v>
      </c>
      <c r="L295" s="363" t="s">
        <v>46</v>
      </c>
      <c r="M295" s="365"/>
    </row>
    <row r="296" spans="1:13" ht="14">
      <c r="A296" s="361" t="s">
        <v>2003</v>
      </c>
      <c r="B296" s="362"/>
      <c r="C296" s="362">
        <v>11863</v>
      </c>
      <c r="D296" s="362"/>
      <c r="E296" s="362"/>
      <c r="F296" s="362"/>
      <c r="G296" s="363"/>
      <c r="H296" s="366" t="s">
        <v>134</v>
      </c>
      <c r="I296" s="367" t="s">
        <v>40</v>
      </c>
      <c r="J296" s="368"/>
      <c r="K296" s="363">
        <v>6</v>
      </c>
      <c r="L296" s="363" t="s">
        <v>837</v>
      </c>
      <c r="M296" s="365"/>
    </row>
    <row r="297" spans="1:13" ht="14">
      <c r="A297" s="361" t="s">
        <v>2003</v>
      </c>
      <c r="B297" s="362"/>
      <c r="C297" s="362">
        <v>11903</v>
      </c>
      <c r="D297" s="362"/>
      <c r="E297" s="362"/>
      <c r="F297" s="362"/>
      <c r="G297" s="363"/>
      <c r="H297" s="366" t="s">
        <v>590</v>
      </c>
      <c r="I297" s="367" t="s">
        <v>596</v>
      </c>
      <c r="J297" s="368"/>
      <c r="K297" s="363">
        <v>1</v>
      </c>
      <c r="L297" s="363"/>
      <c r="M297" s="365" t="s">
        <v>837</v>
      </c>
    </row>
    <row r="298" spans="1:13" ht="14">
      <c r="A298" s="361" t="s">
        <v>2003</v>
      </c>
      <c r="B298" s="362"/>
      <c r="C298" s="362">
        <v>11936</v>
      </c>
      <c r="D298" s="362"/>
      <c r="E298" s="362"/>
      <c r="F298" s="362"/>
      <c r="G298" s="363"/>
      <c r="H298" s="366" t="s">
        <v>679</v>
      </c>
      <c r="I298" s="367" t="s">
        <v>536</v>
      </c>
      <c r="J298" s="368"/>
      <c r="K298" s="363">
        <v>5</v>
      </c>
      <c r="L298" s="363" t="s">
        <v>46</v>
      </c>
      <c r="M298" s="365"/>
    </row>
    <row r="299" spans="1:13" ht="14">
      <c r="A299" s="361" t="s">
        <v>2003</v>
      </c>
      <c r="B299" s="362"/>
      <c r="C299" s="362">
        <v>11964</v>
      </c>
      <c r="D299" s="362"/>
      <c r="E299" s="362"/>
      <c r="F299" s="362"/>
      <c r="G299" s="363"/>
      <c r="H299" s="366" t="s">
        <v>244</v>
      </c>
      <c r="I299" s="367" t="s">
        <v>288</v>
      </c>
      <c r="J299" s="368"/>
      <c r="K299" s="363">
        <v>1</v>
      </c>
      <c r="L299" s="363"/>
      <c r="M299" s="365" t="s">
        <v>837</v>
      </c>
    </row>
    <row r="300" spans="1:13" ht="14">
      <c r="A300" s="361" t="s">
        <v>2003</v>
      </c>
      <c r="B300" s="362"/>
      <c r="C300" s="362">
        <v>11982</v>
      </c>
      <c r="D300" s="362"/>
      <c r="E300" s="362"/>
      <c r="F300" s="362"/>
      <c r="G300" s="363"/>
      <c r="H300" s="366" t="s">
        <v>656</v>
      </c>
      <c r="I300" s="367" t="s">
        <v>118</v>
      </c>
      <c r="J300" s="368"/>
      <c r="K300" s="363">
        <v>3</v>
      </c>
      <c r="L300" s="363" t="s">
        <v>46</v>
      </c>
      <c r="M300" s="365"/>
    </row>
    <row r="301" spans="1:13" ht="14">
      <c r="A301" s="361" t="s">
        <v>2003</v>
      </c>
      <c r="B301" s="362"/>
      <c r="C301" s="362">
        <v>12076</v>
      </c>
      <c r="D301" s="362"/>
      <c r="E301" s="362"/>
      <c r="F301" s="362"/>
      <c r="G301" s="363"/>
      <c r="H301" s="366" t="s">
        <v>130</v>
      </c>
      <c r="I301" s="367" t="s">
        <v>520</v>
      </c>
      <c r="J301" s="368"/>
      <c r="K301" s="363">
        <v>1</v>
      </c>
      <c r="L301" s="363"/>
      <c r="M301" s="365" t="s">
        <v>46</v>
      </c>
    </row>
    <row r="302" spans="1:13" ht="14">
      <c r="A302" s="361" t="s">
        <v>2003</v>
      </c>
      <c r="B302" s="362"/>
      <c r="C302" s="362">
        <v>12106</v>
      </c>
      <c r="D302" s="362"/>
      <c r="E302" s="362"/>
      <c r="F302" s="362"/>
      <c r="G302" s="363"/>
      <c r="H302" s="364" t="s">
        <v>2832</v>
      </c>
      <c r="I302" s="364" t="s">
        <v>323</v>
      </c>
      <c r="J302" s="362"/>
      <c r="K302" s="363">
        <v>1</v>
      </c>
      <c r="L302" s="363"/>
      <c r="M302" s="365"/>
    </row>
    <row r="303" spans="1:13" ht="14">
      <c r="A303" s="361" t="s">
        <v>2003</v>
      </c>
      <c r="B303" s="362"/>
      <c r="C303" s="362">
        <v>12140</v>
      </c>
      <c r="D303" s="362"/>
      <c r="E303" s="362"/>
      <c r="F303" s="362"/>
      <c r="G303" s="363"/>
      <c r="H303" s="364" t="s">
        <v>3347</v>
      </c>
      <c r="I303" s="364" t="s">
        <v>3348</v>
      </c>
      <c r="J303" s="362"/>
      <c r="K303" s="363">
        <v>5</v>
      </c>
      <c r="L303" s="363"/>
      <c r="M303" s="365"/>
    </row>
    <row r="304" spans="1:13" ht="14">
      <c r="A304" s="361" t="s">
        <v>2003</v>
      </c>
      <c r="B304" s="362"/>
      <c r="C304" s="362">
        <v>12174</v>
      </c>
      <c r="D304" s="362"/>
      <c r="E304" s="362"/>
      <c r="F304" s="362"/>
      <c r="G304" s="363"/>
      <c r="H304" s="364" t="s">
        <v>1632</v>
      </c>
      <c r="I304" s="364" t="s">
        <v>548</v>
      </c>
      <c r="J304" s="363"/>
      <c r="K304" s="363">
        <v>8</v>
      </c>
      <c r="L304" s="363" t="s">
        <v>837</v>
      </c>
      <c r="M304" s="365"/>
    </row>
    <row r="305" spans="1:13" ht="14">
      <c r="A305" s="361" t="s">
        <v>2003</v>
      </c>
      <c r="B305" s="362"/>
      <c r="C305" s="362">
        <v>12178</v>
      </c>
      <c r="D305" s="362"/>
      <c r="E305" s="362"/>
      <c r="F305" s="362"/>
      <c r="G305" s="363"/>
      <c r="H305" s="364" t="s">
        <v>711</v>
      </c>
      <c r="I305" s="364" t="s">
        <v>82</v>
      </c>
      <c r="J305" s="363"/>
      <c r="K305" s="363">
        <v>1</v>
      </c>
      <c r="L305" s="363"/>
      <c r="M305" s="365" t="s">
        <v>837</v>
      </c>
    </row>
    <row r="306" spans="1:13" ht="14">
      <c r="A306" s="361" t="s">
        <v>2003</v>
      </c>
      <c r="B306" s="362"/>
      <c r="C306" s="362">
        <v>12179</v>
      </c>
      <c r="D306" s="362"/>
      <c r="E306" s="362"/>
      <c r="F306" s="362"/>
      <c r="G306" s="363"/>
      <c r="H306" s="366" t="s">
        <v>632</v>
      </c>
      <c r="I306" s="367" t="s">
        <v>653</v>
      </c>
      <c r="J306" s="368"/>
      <c r="K306" s="363">
        <v>5</v>
      </c>
      <c r="L306" s="363" t="s">
        <v>837</v>
      </c>
      <c r="M306" s="365"/>
    </row>
    <row r="307" spans="1:13" ht="14">
      <c r="A307" s="361" t="s">
        <v>2003</v>
      </c>
      <c r="B307" s="362"/>
      <c r="C307" s="362">
        <v>12198</v>
      </c>
      <c r="D307" s="362"/>
      <c r="E307" s="362"/>
      <c r="F307" s="362"/>
      <c r="G307" s="363"/>
      <c r="H307" s="364" t="s">
        <v>2220</v>
      </c>
      <c r="I307" s="364" t="s">
        <v>247</v>
      </c>
      <c r="J307" s="363"/>
      <c r="K307" s="363">
        <v>4</v>
      </c>
      <c r="L307" s="363" t="s">
        <v>837</v>
      </c>
      <c r="M307" s="365"/>
    </row>
    <row r="308" spans="1:13" ht="14">
      <c r="A308" s="361" t="s">
        <v>2003</v>
      </c>
      <c r="B308" s="362"/>
      <c r="C308" s="362">
        <v>12225</v>
      </c>
      <c r="D308" s="362"/>
      <c r="E308" s="362"/>
      <c r="F308" s="362"/>
      <c r="G308" s="363"/>
      <c r="H308" s="366" t="s">
        <v>912</v>
      </c>
      <c r="I308" s="367" t="s">
        <v>524</v>
      </c>
      <c r="J308" s="368"/>
      <c r="K308" s="363">
        <v>9</v>
      </c>
      <c r="L308" s="363" t="s">
        <v>46</v>
      </c>
      <c r="M308" s="365"/>
    </row>
    <row r="309" spans="1:13" ht="14">
      <c r="A309" s="361" t="s">
        <v>2003</v>
      </c>
      <c r="B309" s="362"/>
      <c r="C309" s="362">
        <v>12237</v>
      </c>
      <c r="D309" s="362"/>
      <c r="E309" s="362"/>
      <c r="F309" s="362"/>
      <c r="G309" s="363"/>
      <c r="H309" s="366" t="s">
        <v>659</v>
      </c>
      <c r="I309" s="367" t="s">
        <v>562</v>
      </c>
      <c r="J309" s="368"/>
      <c r="K309" s="363">
        <v>1</v>
      </c>
      <c r="L309" s="363"/>
      <c r="M309" s="365" t="s">
        <v>837</v>
      </c>
    </row>
    <row r="310" spans="1:13" ht="14">
      <c r="A310" s="361" t="s">
        <v>2003</v>
      </c>
      <c r="B310" s="362"/>
      <c r="C310" s="362">
        <v>12249</v>
      </c>
      <c r="D310" s="362"/>
      <c r="E310" s="362"/>
      <c r="F310" s="362"/>
      <c r="G310" s="363"/>
      <c r="H310" s="364" t="s">
        <v>1897</v>
      </c>
      <c r="I310" s="364" t="s">
        <v>549</v>
      </c>
      <c r="J310" s="363"/>
      <c r="K310" s="363">
        <v>1</v>
      </c>
      <c r="L310" s="363"/>
      <c r="M310" s="365" t="s">
        <v>46</v>
      </c>
    </row>
    <row r="311" spans="1:13" ht="14">
      <c r="A311" s="361" t="s">
        <v>2003</v>
      </c>
      <c r="B311" s="362"/>
      <c r="C311" s="362">
        <v>12284</v>
      </c>
      <c r="D311" s="362"/>
      <c r="E311" s="362"/>
      <c r="F311" s="362"/>
      <c r="G311" s="363"/>
      <c r="H311" s="366" t="s">
        <v>601</v>
      </c>
      <c r="I311" s="367" t="s">
        <v>907</v>
      </c>
      <c r="J311" s="368"/>
      <c r="K311" s="363">
        <v>2</v>
      </c>
      <c r="L311" s="363" t="s">
        <v>837</v>
      </c>
      <c r="M311" s="365"/>
    </row>
    <row r="312" spans="1:13" ht="14">
      <c r="A312" s="361" t="s">
        <v>2003</v>
      </c>
      <c r="B312" s="362"/>
      <c r="C312" s="362">
        <v>12294</v>
      </c>
      <c r="D312" s="362"/>
      <c r="E312" s="362"/>
      <c r="F312" s="362"/>
      <c r="G312" s="363"/>
      <c r="H312" s="364" t="s">
        <v>2833</v>
      </c>
      <c r="I312" s="364" t="s">
        <v>640</v>
      </c>
      <c r="J312" s="362"/>
      <c r="K312" s="363">
        <v>5</v>
      </c>
      <c r="L312" s="363"/>
      <c r="M312" s="365"/>
    </row>
    <row r="313" spans="1:13" ht="14">
      <c r="A313" s="361" t="s">
        <v>2003</v>
      </c>
      <c r="B313" s="362"/>
      <c r="C313" s="362">
        <v>12297</v>
      </c>
      <c r="D313" s="362"/>
      <c r="E313" s="362"/>
      <c r="F313" s="362"/>
      <c r="G313" s="363"/>
      <c r="H313" s="366" t="s">
        <v>103</v>
      </c>
      <c r="I313" s="367" t="s">
        <v>236</v>
      </c>
      <c r="J313" s="368"/>
      <c r="K313" s="363">
        <v>1</v>
      </c>
      <c r="L313" s="363"/>
      <c r="M313" s="365" t="s">
        <v>837</v>
      </c>
    </row>
    <row r="314" spans="1:13" ht="14">
      <c r="A314" s="361" t="s">
        <v>2003</v>
      </c>
      <c r="B314" s="362"/>
      <c r="C314" s="362">
        <v>12360</v>
      </c>
      <c r="D314" s="362"/>
      <c r="E314" s="362"/>
      <c r="F314" s="362"/>
      <c r="G314" s="363"/>
      <c r="H314" s="364" t="s">
        <v>2221</v>
      </c>
      <c r="I314" s="364" t="s">
        <v>105</v>
      </c>
      <c r="J314" s="363"/>
      <c r="K314" s="363">
        <v>1</v>
      </c>
      <c r="L314" s="363"/>
      <c r="M314" s="365" t="s">
        <v>837</v>
      </c>
    </row>
    <row r="315" spans="1:13" ht="14">
      <c r="A315" s="361" t="s">
        <v>2003</v>
      </c>
      <c r="B315" s="362"/>
      <c r="C315" s="362">
        <v>12361</v>
      </c>
      <c r="D315" s="362"/>
      <c r="E315" s="362"/>
      <c r="F315" s="362"/>
      <c r="G315" s="363"/>
      <c r="H315" s="364" t="s">
        <v>2222</v>
      </c>
      <c r="I315" s="364" t="s">
        <v>867</v>
      </c>
      <c r="J315" s="363"/>
      <c r="K315" s="363">
        <v>1</v>
      </c>
      <c r="L315" s="363"/>
      <c r="M315" s="365" t="s">
        <v>837</v>
      </c>
    </row>
    <row r="316" spans="1:13" ht="14">
      <c r="A316" s="361" t="s">
        <v>2003</v>
      </c>
      <c r="B316" s="362"/>
      <c r="C316" s="362">
        <v>12371</v>
      </c>
      <c r="D316" s="362"/>
      <c r="E316" s="362"/>
      <c r="F316" s="362"/>
      <c r="G316" s="363"/>
      <c r="H316" s="364" t="s">
        <v>709</v>
      </c>
      <c r="I316" s="364" t="s">
        <v>324</v>
      </c>
      <c r="J316" s="363"/>
      <c r="K316" s="363">
        <v>5</v>
      </c>
      <c r="L316" s="363" t="s">
        <v>46</v>
      </c>
      <c r="M316" s="365"/>
    </row>
    <row r="317" spans="1:13" ht="14">
      <c r="A317" s="361" t="s">
        <v>2003</v>
      </c>
      <c r="B317" s="362"/>
      <c r="C317" s="362">
        <v>12384</v>
      </c>
      <c r="D317" s="362"/>
      <c r="E317" s="362"/>
      <c r="F317" s="362"/>
      <c r="G317" s="363"/>
      <c r="H317" s="364" t="s">
        <v>288</v>
      </c>
      <c r="I317" s="364" t="s">
        <v>1649</v>
      </c>
      <c r="J317" s="363"/>
      <c r="K317" s="363">
        <v>2</v>
      </c>
      <c r="L317" s="363" t="s">
        <v>46</v>
      </c>
      <c r="M317" s="365"/>
    </row>
    <row r="318" spans="1:13" ht="14">
      <c r="A318" s="361" t="s">
        <v>2003</v>
      </c>
      <c r="B318" s="362"/>
      <c r="C318" s="362">
        <v>12385</v>
      </c>
      <c r="D318" s="362"/>
      <c r="E318" s="362"/>
      <c r="F318" s="362"/>
      <c r="G318" s="363"/>
      <c r="H318" s="366" t="s">
        <v>868</v>
      </c>
      <c r="I318" s="367" t="s">
        <v>220</v>
      </c>
      <c r="J318" s="368"/>
      <c r="K318" s="363">
        <v>1</v>
      </c>
      <c r="L318" s="363"/>
      <c r="M318" s="365" t="s">
        <v>837</v>
      </c>
    </row>
    <row r="319" spans="1:13" ht="14">
      <c r="A319" s="361" t="s">
        <v>2003</v>
      </c>
      <c r="B319" s="362"/>
      <c r="C319" s="362">
        <v>12394</v>
      </c>
      <c r="D319" s="362"/>
      <c r="E319" s="362"/>
      <c r="F319" s="362"/>
      <c r="G319" s="363"/>
      <c r="H319" s="364" t="s">
        <v>2834</v>
      </c>
      <c r="I319" s="364" t="s">
        <v>523</v>
      </c>
      <c r="J319" s="362"/>
      <c r="K319" s="363">
        <v>7</v>
      </c>
      <c r="L319" s="363"/>
      <c r="M319" s="365"/>
    </row>
    <row r="320" spans="1:13" ht="14">
      <c r="A320" s="361" t="s">
        <v>2003</v>
      </c>
      <c r="B320" s="362"/>
      <c r="C320" s="362">
        <v>12547</v>
      </c>
      <c r="D320" s="362"/>
      <c r="E320" s="362"/>
      <c r="F320" s="362"/>
      <c r="G320" s="363"/>
      <c r="H320" s="364" t="s">
        <v>330</v>
      </c>
      <c r="I320" s="364" t="s">
        <v>553</v>
      </c>
      <c r="J320" s="363"/>
      <c r="K320" s="363">
        <v>2</v>
      </c>
      <c r="L320" s="363" t="s">
        <v>837</v>
      </c>
      <c r="M320" s="365"/>
    </row>
    <row r="321" spans="1:13" ht="14">
      <c r="A321" s="361" t="s">
        <v>2003</v>
      </c>
      <c r="B321" s="362"/>
      <c r="C321" s="362">
        <v>12578</v>
      </c>
      <c r="D321" s="362"/>
      <c r="E321" s="362"/>
      <c r="F321" s="362"/>
      <c r="G321" s="363"/>
      <c r="H321" s="364" t="s">
        <v>186</v>
      </c>
      <c r="I321" s="364" t="s">
        <v>494</v>
      </c>
      <c r="J321" s="363"/>
      <c r="K321" s="363">
        <v>1</v>
      </c>
      <c r="L321" s="363"/>
      <c r="M321" s="365" t="s">
        <v>837</v>
      </c>
    </row>
    <row r="322" spans="1:13" ht="14">
      <c r="A322" s="361" t="s">
        <v>2003</v>
      </c>
      <c r="B322" s="362"/>
      <c r="C322" s="362">
        <v>12580</v>
      </c>
      <c r="D322" s="362"/>
      <c r="E322" s="362"/>
      <c r="F322" s="362"/>
      <c r="G322" s="363"/>
      <c r="H322" s="366" t="s">
        <v>261</v>
      </c>
      <c r="I322" s="367" t="s">
        <v>613</v>
      </c>
      <c r="J322" s="368"/>
      <c r="K322" s="363">
        <v>1</v>
      </c>
      <c r="L322" s="363"/>
      <c r="M322" s="365" t="s">
        <v>46</v>
      </c>
    </row>
    <row r="323" spans="1:13" ht="14">
      <c r="A323" s="361" t="s">
        <v>2003</v>
      </c>
      <c r="B323" s="362"/>
      <c r="C323" s="362">
        <v>12586</v>
      </c>
      <c r="D323" s="362"/>
      <c r="E323" s="362"/>
      <c r="F323" s="362"/>
      <c r="G323" s="363"/>
      <c r="H323" s="364" t="s">
        <v>2224</v>
      </c>
      <c r="I323" s="364" t="s">
        <v>546</v>
      </c>
      <c r="J323" s="363"/>
      <c r="K323" s="363">
        <v>1</v>
      </c>
      <c r="L323" s="363"/>
      <c r="M323" s="365" t="s">
        <v>837</v>
      </c>
    </row>
    <row r="324" spans="1:13" ht="14">
      <c r="A324" s="361" t="s">
        <v>2003</v>
      </c>
      <c r="B324" s="362"/>
      <c r="C324" s="362">
        <v>12649</v>
      </c>
      <c r="D324" s="362"/>
      <c r="E324" s="362"/>
      <c r="F324" s="362"/>
      <c r="G324" s="363"/>
      <c r="H324" s="366" t="s">
        <v>517</v>
      </c>
      <c r="I324" s="367" t="s">
        <v>277</v>
      </c>
      <c r="J324" s="368"/>
      <c r="K324" s="363">
        <v>9</v>
      </c>
      <c r="L324" s="363" t="s">
        <v>46</v>
      </c>
      <c r="M324" s="365"/>
    </row>
    <row r="325" spans="1:13" ht="14">
      <c r="A325" s="361" t="s">
        <v>2003</v>
      </c>
      <c r="B325" s="362"/>
      <c r="C325" s="362">
        <v>12664</v>
      </c>
      <c r="D325" s="362"/>
      <c r="E325" s="362"/>
      <c r="F325" s="362"/>
      <c r="G325" s="363"/>
      <c r="H325" s="364" t="s">
        <v>873</v>
      </c>
      <c r="I325" s="364" t="s">
        <v>874</v>
      </c>
      <c r="J325" s="363"/>
      <c r="K325" s="363">
        <v>1</v>
      </c>
      <c r="L325" s="363"/>
      <c r="M325" s="365" t="s">
        <v>837</v>
      </c>
    </row>
    <row r="326" spans="1:13" ht="14">
      <c r="A326" s="361" t="s">
        <v>2003</v>
      </c>
      <c r="B326" s="362"/>
      <c r="C326" s="362">
        <v>12673</v>
      </c>
      <c r="D326" s="362"/>
      <c r="E326" s="362"/>
      <c r="F326" s="362"/>
      <c r="G326" s="363"/>
      <c r="H326" s="366" t="s">
        <v>846</v>
      </c>
      <c r="I326" s="367" t="s">
        <v>847</v>
      </c>
      <c r="J326" s="368"/>
      <c r="K326" s="363">
        <v>1</v>
      </c>
      <c r="L326" s="363"/>
      <c r="M326" s="365" t="s">
        <v>46</v>
      </c>
    </row>
    <row r="327" spans="1:13" ht="14">
      <c r="A327" s="361" t="s">
        <v>2003</v>
      </c>
      <c r="B327" s="362"/>
      <c r="C327" s="362">
        <v>12680</v>
      </c>
      <c r="D327" s="362"/>
      <c r="E327" s="362"/>
      <c r="F327" s="362"/>
      <c r="G327" s="363"/>
      <c r="H327" s="366" t="s">
        <v>637</v>
      </c>
      <c r="I327" s="367" t="s">
        <v>804</v>
      </c>
      <c r="J327" s="368"/>
      <c r="K327" s="363">
        <v>1</v>
      </c>
      <c r="L327" s="363"/>
      <c r="M327" s="365" t="s">
        <v>837</v>
      </c>
    </row>
    <row r="328" spans="1:13" ht="14">
      <c r="A328" s="361" t="s">
        <v>2003</v>
      </c>
      <c r="B328" s="362"/>
      <c r="C328" s="362">
        <v>12719</v>
      </c>
      <c r="D328" s="362"/>
      <c r="E328" s="362"/>
      <c r="F328" s="362"/>
      <c r="G328" s="363"/>
      <c r="H328" s="364" t="s">
        <v>251</v>
      </c>
      <c r="I328" s="364" t="s">
        <v>23</v>
      </c>
      <c r="J328" s="363"/>
      <c r="K328" s="363">
        <v>7</v>
      </c>
      <c r="L328" s="363" t="s">
        <v>46</v>
      </c>
      <c r="M328" s="365"/>
    </row>
    <row r="329" spans="1:13" ht="14">
      <c r="A329" s="361" t="s">
        <v>2003</v>
      </c>
      <c r="B329" s="362"/>
      <c r="C329" s="362">
        <v>12758</v>
      </c>
      <c r="D329" s="362"/>
      <c r="E329" s="362"/>
      <c r="F329" s="362"/>
      <c r="G329" s="363"/>
      <c r="H329" s="364" t="s">
        <v>2225</v>
      </c>
      <c r="I329" s="364" t="s">
        <v>2226</v>
      </c>
      <c r="J329" s="363"/>
      <c r="K329" s="363">
        <v>5</v>
      </c>
      <c r="L329" s="363" t="s">
        <v>838</v>
      </c>
      <c r="M329" s="365"/>
    </row>
    <row r="330" spans="1:13" ht="14">
      <c r="A330" s="361" t="s">
        <v>2003</v>
      </c>
      <c r="B330" s="362"/>
      <c r="C330" s="362">
        <v>12774</v>
      </c>
      <c r="D330" s="362"/>
      <c r="E330" s="362"/>
      <c r="F330" s="362"/>
      <c r="G330" s="363"/>
      <c r="H330" s="366" t="s">
        <v>259</v>
      </c>
      <c r="I330" s="367" t="s">
        <v>655</v>
      </c>
      <c r="J330" s="368"/>
      <c r="K330" s="363">
        <v>1</v>
      </c>
      <c r="L330" s="363"/>
      <c r="M330" s="365" t="s">
        <v>837</v>
      </c>
    </row>
    <row r="331" spans="1:13" ht="14">
      <c r="A331" s="361" t="s">
        <v>2003</v>
      </c>
      <c r="B331" s="362"/>
      <c r="C331" s="362">
        <v>12778</v>
      </c>
      <c r="D331" s="362"/>
      <c r="E331" s="362"/>
      <c r="F331" s="362"/>
      <c r="G331" s="363"/>
      <c r="H331" s="366" t="s">
        <v>1095</v>
      </c>
      <c r="I331" s="367" t="s">
        <v>72</v>
      </c>
      <c r="J331" s="368"/>
      <c r="K331" s="363">
        <v>1</v>
      </c>
      <c r="L331" s="363"/>
      <c r="M331" s="365" t="s">
        <v>837</v>
      </c>
    </row>
    <row r="332" spans="1:13" ht="14">
      <c r="A332" s="361" t="s">
        <v>2003</v>
      </c>
      <c r="B332" s="362"/>
      <c r="C332" s="362">
        <v>12779</v>
      </c>
      <c r="D332" s="362"/>
      <c r="E332" s="362"/>
      <c r="F332" s="362"/>
      <c r="G332" s="363"/>
      <c r="H332" s="364" t="s">
        <v>2227</v>
      </c>
      <c r="I332" s="364" t="s">
        <v>1955</v>
      </c>
      <c r="J332" s="363"/>
      <c r="K332" s="363">
        <v>4</v>
      </c>
      <c r="L332" s="363" t="s">
        <v>837</v>
      </c>
      <c r="M332" s="365"/>
    </row>
    <row r="333" spans="1:13" ht="14">
      <c r="A333" s="361" t="s">
        <v>2003</v>
      </c>
      <c r="B333" s="362"/>
      <c r="C333" s="362">
        <v>12781</v>
      </c>
      <c r="D333" s="362"/>
      <c r="E333" s="362"/>
      <c r="F333" s="362"/>
      <c r="G333" s="363"/>
      <c r="H333" s="364" t="s">
        <v>1713</v>
      </c>
      <c r="I333" s="364" t="s">
        <v>104</v>
      </c>
      <c r="J333" s="363"/>
      <c r="K333" s="363">
        <v>1</v>
      </c>
      <c r="L333" s="363"/>
      <c r="M333" s="365"/>
    </row>
    <row r="334" spans="1:13" ht="14">
      <c r="A334" s="361" t="s">
        <v>2003</v>
      </c>
      <c r="B334" s="362"/>
      <c r="C334" s="362">
        <v>12782</v>
      </c>
      <c r="D334" s="362"/>
      <c r="E334" s="362"/>
      <c r="F334" s="362"/>
      <c r="G334" s="363"/>
      <c r="H334" s="364" t="s">
        <v>262</v>
      </c>
      <c r="I334" s="364" t="s">
        <v>288</v>
      </c>
      <c r="J334" s="363"/>
      <c r="K334" s="363">
        <v>2</v>
      </c>
      <c r="L334" s="363" t="s">
        <v>837</v>
      </c>
      <c r="M334" s="365"/>
    </row>
    <row r="335" spans="1:13" ht="14">
      <c r="A335" s="361" t="s">
        <v>2003</v>
      </c>
      <c r="B335" s="362"/>
      <c r="C335" s="362">
        <v>12800</v>
      </c>
      <c r="D335" s="362"/>
      <c r="E335" s="362"/>
      <c r="F335" s="362"/>
      <c r="G335" s="363"/>
      <c r="H335" s="366" t="s">
        <v>534</v>
      </c>
      <c r="I335" s="367" t="s">
        <v>940</v>
      </c>
      <c r="J335" s="368"/>
      <c r="K335" s="363">
        <v>1</v>
      </c>
      <c r="L335" s="363"/>
      <c r="M335" s="365" t="s">
        <v>837</v>
      </c>
    </row>
    <row r="336" spans="1:13" ht="14">
      <c r="A336" s="361" t="s">
        <v>2003</v>
      </c>
      <c r="B336" s="362"/>
      <c r="C336" s="362">
        <v>12804</v>
      </c>
      <c r="D336" s="362"/>
      <c r="E336" s="362"/>
      <c r="F336" s="362"/>
      <c r="G336" s="363"/>
      <c r="H336" s="366" t="s">
        <v>781</v>
      </c>
      <c r="I336" s="367" t="s">
        <v>531</v>
      </c>
      <c r="J336" s="368"/>
      <c r="K336" s="363">
        <v>1</v>
      </c>
      <c r="L336" s="363"/>
      <c r="M336" s="365" t="s">
        <v>837</v>
      </c>
    </row>
    <row r="337" spans="1:13" ht="14">
      <c r="A337" s="361" t="s">
        <v>2003</v>
      </c>
      <c r="B337" s="362"/>
      <c r="C337" s="362">
        <v>12858</v>
      </c>
      <c r="D337" s="362"/>
      <c r="E337" s="362"/>
      <c r="F337" s="362"/>
      <c r="G337" s="363"/>
      <c r="H337" s="366" t="s">
        <v>667</v>
      </c>
      <c r="I337" s="367" t="s">
        <v>155</v>
      </c>
      <c r="J337" s="368"/>
      <c r="K337" s="363">
        <v>9</v>
      </c>
      <c r="L337" s="363" t="s">
        <v>46</v>
      </c>
      <c r="M337" s="365"/>
    </row>
    <row r="338" spans="1:13" ht="14">
      <c r="A338" s="361" t="s">
        <v>2003</v>
      </c>
      <c r="B338" s="362"/>
      <c r="C338" s="362">
        <v>12890</v>
      </c>
      <c r="D338" s="362"/>
      <c r="E338" s="362"/>
      <c r="F338" s="362"/>
      <c r="G338" s="363"/>
      <c r="H338" s="366" t="s">
        <v>861</v>
      </c>
      <c r="I338" s="367" t="s">
        <v>277</v>
      </c>
      <c r="J338" s="368"/>
      <c r="K338" s="363">
        <v>1</v>
      </c>
      <c r="L338" s="363"/>
      <c r="M338" s="365" t="s">
        <v>46</v>
      </c>
    </row>
    <row r="339" spans="1:13" ht="14">
      <c r="A339" s="361" t="s">
        <v>2003</v>
      </c>
      <c r="B339" s="362"/>
      <c r="C339" s="362">
        <v>12907</v>
      </c>
      <c r="D339" s="362"/>
      <c r="E339" s="362"/>
      <c r="F339" s="362"/>
      <c r="G339" s="363"/>
      <c r="H339" s="366" t="s">
        <v>226</v>
      </c>
      <c r="I339" s="367" t="s">
        <v>379</v>
      </c>
      <c r="J339" s="368"/>
      <c r="K339" s="363">
        <v>9</v>
      </c>
      <c r="L339" s="363" t="s">
        <v>46</v>
      </c>
      <c r="M339" s="365"/>
    </row>
    <row r="340" spans="1:13" ht="14">
      <c r="A340" s="361" t="s">
        <v>2003</v>
      </c>
      <c r="B340" s="362"/>
      <c r="C340" s="362">
        <v>12910</v>
      </c>
      <c r="D340" s="362"/>
      <c r="E340" s="362"/>
      <c r="F340" s="362"/>
      <c r="G340" s="363"/>
      <c r="H340" s="366" t="s">
        <v>853</v>
      </c>
      <c r="I340" s="367" t="s">
        <v>854</v>
      </c>
      <c r="J340" s="368"/>
      <c r="K340" s="363">
        <v>1</v>
      </c>
      <c r="L340" s="363"/>
      <c r="M340" s="365" t="s">
        <v>837</v>
      </c>
    </row>
    <row r="341" spans="1:13" ht="14">
      <c r="A341" s="361" t="s">
        <v>2003</v>
      </c>
      <c r="B341" s="362"/>
      <c r="C341" s="362">
        <v>12917</v>
      </c>
      <c r="D341" s="362"/>
      <c r="E341" s="362"/>
      <c r="F341" s="362"/>
      <c r="G341" s="363"/>
      <c r="H341" s="366" t="s">
        <v>378</v>
      </c>
      <c r="I341" s="367" t="s">
        <v>409</v>
      </c>
      <c r="J341" s="368"/>
      <c r="K341" s="363">
        <v>1</v>
      </c>
      <c r="L341" s="363"/>
      <c r="M341" s="365" t="s">
        <v>837</v>
      </c>
    </row>
    <row r="342" spans="1:13" ht="14">
      <c r="A342" s="361" t="s">
        <v>2003</v>
      </c>
      <c r="B342" s="362"/>
      <c r="C342" s="362">
        <v>12918</v>
      </c>
      <c r="D342" s="362"/>
      <c r="E342" s="362"/>
      <c r="F342" s="362"/>
      <c r="G342" s="363"/>
      <c r="H342" s="366" t="s">
        <v>301</v>
      </c>
      <c r="I342" s="367" t="s">
        <v>678</v>
      </c>
      <c r="J342" s="368"/>
      <c r="K342" s="363">
        <v>1</v>
      </c>
      <c r="L342" s="363"/>
      <c r="M342" s="365" t="s">
        <v>837</v>
      </c>
    </row>
    <row r="343" spans="1:13" ht="14">
      <c r="A343" s="361" t="s">
        <v>2003</v>
      </c>
      <c r="B343" s="362"/>
      <c r="C343" s="362">
        <v>12937</v>
      </c>
      <c r="D343" s="362"/>
      <c r="E343" s="362"/>
      <c r="F343" s="362"/>
      <c r="G343" s="363"/>
      <c r="H343" s="366" t="s">
        <v>708</v>
      </c>
      <c r="I343" s="367" t="s">
        <v>565</v>
      </c>
      <c r="J343" s="368"/>
      <c r="K343" s="363">
        <v>9</v>
      </c>
      <c r="L343" s="363" t="s">
        <v>837</v>
      </c>
      <c r="M343" s="365"/>
    </row>
    <row r="344" spans="1:13" ht="14">
      <c r="A344" s="361" t="s">
        <v>2003</v>
      </c>
      <c r="B344" s="362"/>
      <c r="C344" s="362">
        <v>12950</v>
      </c>
      <c r="D344" s="362"/>
      <c r="E344" s="362"/>
      <c r="F344" s="362"/>
      <c r="G344" s="363"/>
      <c r="H344" s="364" t="s">
        <v>1695</v>
      </c>
      <c r="I344" s="364" t="s">
        <v>705</v>
      </c>
      <c r="J344" s="363"/>
      <c r="K344" s="363">
        <v>3</v>
      </c>
      <c r="L344" s="363" t="s">
        <v>837</v>
      </c>
      <c r="M344" s="365"/>
    </row>
    <row r="345" spans="1:13" ht="14">
      <c r="A345" s="361" t="s">
        <v>2003</v>
      </c>
      <c r="B345" s="362"/>
      <c r="C345" s="362">
        <v>12977</v>
      </c>
      <c r="D345" s="362"/>
      <c r="E345" s="362"/>
      <c r="F345" s="362"/>
      <c r="G345" s="363"/>
      <c r="H345" s="366" t="s">
        <v>525</v>
      </c>
      <c r="I345" s="367" t="s">
        <v>596</v>
      </c>
      <c r="J345" s="368"/>
      <c r="K345" s="363">
        <v>2</v>
      </c>
      <c r="L345" s="363" t="s">
        <v>46</v>
      </c>
      <c r="M345" s="365"/>
    </row>
    <row r="346" spans="1:13" ht="14">
      <c r="A346" s="361" t="s">
        <v>2003</v>
      </c>
      <c r="B346" s="362"/>
      <c r="C346" s="362">
        <v>12990</v>
      </c>
      <c r="D346" s="362"/>
      <c r="E346" s="362"/>
      <c r="F346" s="362"/>
      <c r="G346" s="363"/>
      <c r="H346" s="364" t="s">
        <v>588</v>
      </c>
      <c r="I346" s="364" t="s">
        <v>238</v>
      </c>
      <c r="J346" s="363"/>
      <c r="K346" s="363">
        <v>2</v>
      </c>
      <c r="L346" s="363" t="s">
        <v>837</v>
      </c>
      <c r="M346" s="365"/>
    </row>
    <row r="347" spans="1:13" ht="14">
      <c r="A347" s="361" t="s">
        <v>2003</v>
      </c>
      <c r="B347" s="362"/>
      <c r="C347" s="362">
        <v>13012</v>
      </c>
      <c r="D347" s="362"/>
      <c r="E347" s="362"/>
      <c r="F347" s="362"/>
      <c r="G347" s="363"/>
      <c r="H347" s="364" t="s">
        <v>2229</v>
      </c>
      <c r="I347" s="364" t="s">
        <v>553</v>
      </c>
      <c r="J347" s="363"/>
      <c r="K347" s="363">
        <v>7</v>
      </c>
      <c r="L347" s="363" t="s">
        <v>837</v>
      </c>
      <c r="M347" s="365"/>
    </row>
    <row r="348" spans="1:13" ht="14">
      <c r="A348" s="361" t="s">
        <v>2003</v>
      </c>
      <c r="B348" s="362"/>
      <c r="C348" s="362">
        <v>13058</v>
      </c>
      <c r="D348" s="362"/>
      <c r="E348" s="362"/>
      <c r="F348" s="362"/>
      <c r="G348" s="363"/>
      <c r="H348" s="364" t="s">
        <v>2230</v>
      </c>
      <c r="I348" s="364" t="s">
        <v>2231</v>
      </c>
      <c r="J348" s="363"/>
      <c r="K348" s="363">
        <v>1</v>
      </c>
      <c r="L348" s="363"/>
      <c r="M348" s="365" t="s">
        <v>46</v>
      </c>
    </row>
    <row r="349" spans="1:13" ht="14">
      <c r="A349" s="361" t="s">
        <v>2003</v>
      </c>
      <c r="B349" s="362"/>
      <c r="C349" s="362">
        <v>13110</v>
      </c>
      <c r="D349" s="362"/>
      <c r="E349" s="362"/>
      <c r="F349" s="362"/>
      <c r="G349" s="363"/>
      <c r="H349" s="364" t="s">
        <v>1658</v>
      </c>
      <c r="I349" s="364" t="s">
        <v>1659</v>
      </c>
      <c r="J349" s="363"/>
      <c r="K349" s="363">
        <v>9</v>
      </c>
      <c r="L349" s="363" t="s">
        <v>837</v>
      </c>
      <c r="M349" s="365"/>
    </row>
    <row r="350" spans="1:13" ht="14">
      <c r="A350" s="361" t="s">
        <v>2003</v>
      </c>
      <c r="B350" s="362"/>
      <c r="C350" s="362">
        <v>13132</v>
      </c>
      <c r="D350" s="362"/>
      <c r="E350" s="362"/>
      <c r="F350" s="362"/>
      <c r="G350" s="363"/>
      <c r="H350" s="364" t="s">
        <v>1913</v>
      </c>
      <c r="I350" s="364" t="s">
        <v>136</v>
      </c>
      <c r="J350" s="363"/>
      <c r="K350" s="363">
        <v>2</v>
      </c>
      <c r="L350" s="363" t="s">
        <v>837</v>
      </c>
      <c r="M350" s="365"/>
    </row>
    <row r="351" spans="1:13" ht="14">
      <c r="A351" s="361" t="s">
        <v>2003</v>
      </c>
      <c r="B351" s="362"/>
      <c r="C351" s="362">
        <v>13151</v>
      </c>
      <c r="D351" s="362"/>
      <c r="E351" s="362"/>
      <c r="F351" s="362"/>
      <c r="G351" s="363"/>
      <c r="H351" s="364" t="s">
        <v>1641</v>
      </c>
      <c r="I351" s="364" t="s">
        <v>565</v>
      </c>
      <c r="J351" s="363"/>
      <c r="K351" s="363">
        <v>2</v>
      </c>
      <c r="L351" s="363" t="s">
        <v>837</v>
      </c>
      <c r="M351" s="365"/>
    </row>
    <row r="352" spans="1:13" ht="14">
      <c r="A352" s="361" t="s">
        <v>2003</v>
      </c>
      <c r="B352" s="362"/>
      <c r="C352" s="362">
        <v>13157</v>
      </c>
      <c r="D352" s="362"/>
      <c r="E352" s="362"/>
      <c r="F352" s="362"/>
      <c r="G352" s="363"/>
      <c r="H352" s="366" t="s">
        <v>665</v>
      </c>
      <c r="I352" s="367" t="s">
        <v>1124</v>
      </c>
      <c r="J352" s="368"/>
      <c r="K352" s="363">
        <v>9</v>
      </c>
      <c r="L352" s="363" t="s">
        <v>46</v>
      </c>
      <c r="M352" s="365"/>
    </row>
    <row r="353" spans="1:13" ht="14">
      <c r="A353" s="361" t="s">
        <v>2003</v>
      </c>
      <c r="B353" s="362"/>
      <c r="C353" s="362">
        <v>13167</v>
      </c>
      <c r="D353" s="362"/>
      <c r="E353" s="362"/>
      <c r="F353" s="362"/>
      <c r="G353" s="363"/>
      <c r="H353" s="364" t="s">
        <v>528</v>
      </c>
      <c r="I353" s="364" t="s">
        <v>2233</v>
      </c>
      <c r="J353" s="363"/>
      <c r="K353" s="363">
        <v>5</v>
      </c>
      <c r="L353" s="363" t="s">
        <v>838</v>
      </c>
      <c r="M353" s="365"/>
    </row>
    <row r="354" spans="1:13" ht="14">
      <c r="A354" s="361" t="s">
        <v>2003</v>
      </c>
      <c r="B354" s="362"/>
      <c r="C354" s="362">
        <v>13182</v>
      </c>
      <c r="D354" s="362"/>
      <c r="E354" s="362"/>
      <c r="F354" s="362"/>
      <c r="G354" s="363"/>
      <c r="H354" s="366" t="s">
        <v>660</v>
      </c>
      <c r="I354" s="367" t="s">
        <v>547</v>
      </c>
      <c r="J354" s="368"/>
      <c r="K354" s="363">
        <v>1</v>
      </c>
      <c r="L354" s="363"/>
      <c r="M354" s="365" t="s">
        <v>837</v>
      </c>
    </row>
    <row r="355" spans="1:13" ht="14">
      <c r="A355" s="361" t="s">
        <v>2003</v>
      </c>
      <c r="B355" s="362"/>
      <c r="C355" s="362">
        <v>13194</v>
      </c>
      <c r="D355" s="362"/>
      <c r="E355" s="362"/>
      <c r="F355" s="362"/>
      <c r="G355" s="363"/>
      <c r="H355" s="366" t="s">
        <v>990</v>
      </c>
      <c r="I355" s="367" t="s">
        <v>536</v>
      </c>
      <c r="J355" s="368"/>
      <c r="K355" s="363">
        <v>1</v>
      </c>
      <c r="L355" s="363"/>
      <c r="M355" s="365" t="s">
        <v>837</v>
      </c>
    </row>
    <row r="356" spans="1:13" ht="14">
      <c r="A356" s="361" t="s">
        <v>2003</v>
      </c>
      <c r="B356" s="362"/>
      <c r="C356" s="362">
        <v>13254</v>
      </c>
      <c r="D356" s="362"/>
      <c r="E356" s="362"/>
      <c r="F356" s="362"/>
      <c r="G356" s="363"/>
      <c r="H356" s="364" t="s">
        <v>143</v>
      </c>
      <c r="I356" s="364" t="s">
        <v>576</v>
      </c>
      <c r="J356" s="363"/>
      <c r="K356" s="363">
        <v>5</v>
      </c>
      <c r="L356" s="363" t="s">
        <v>837</v>
      </c>
      <c r="M356" s="365"/>
    </row>
    <row r="357" spans="1:13" ht="14">
      <c r="A357" s="361" t="s">
        <v>2003</v>
      </c>
      <c r="B357" s="362"/>
      <c r="C357" s="362">
        <v>13259</v>
      </c>
      <c r="D357" s="362"/>
      <c r="E357" s="362"/>
      <c r="F357" s="362"/>
      <c r="G357" s="363"/>
      <c r="H357" s="364" t="s">
        <v>2234</v>
      </c>
      <c r="I357" s="364" t="s">
        <v>2235</v>
      </c>
      <c r="J357" s="363"/>
      <c r="K357" s="363">
        <v>1</v>
      </c>
      <c r="L357" s="363"/>
      <c r="M357" s="365" t="s">
        <v>837</v>
      </c>
    </row>
    <row r="358" spans="1:13" ht="14">
      <c r="A358" s="361" t="s">
        <v>2003</v>
      </c>
      <c r="B358" s="362"/>
      <c r="C358" s="362">
        <v>13277</v>
      </c>
      <c r="D358" s="362"/>
      <c r="E358" s="362"/>
      <c r="F358" s="362"/>
      <c r="G358" s="363"/>
      <c r="H358" s="366" t="s">
        <v>989</v>
      </c>
      <c r="I358" s="367" t="s">
        <v>554</v>
      </c>
      <c r="J358" s="368"/>
      <c r="K358" s="363">
        <v>9</v>
      </c>
      <c r="L358" s="363" t="s">
        <v>837</v>
      </c>
      <c r="M358" s="365"/>
    </row>
    <row r="359" spans="1:13" ht="14">
      <c r="A359" s="361" t="s">
        <v>2003</v>
      </c>
      <c r="B359" s="362"/>
      <c r="C359" s="362">
        <v>13287</v>
      </c>
      <c r="D359" s="362"/>
      <c r="E359" s="362"/>
      <c r="F359" s="362"/>
      <c r="G359" s="363"/>
      <c r="H359" s="364" t="s">
        <v>1728</v>
      </c>
      <c r="I359" s="364" t="s">
        <v>135</v>
      </c>
      <c r="J359" s="363"/>
      <c r="K359" s="363">
        <v>1</v>
      </c>
      <c r="L359" s="363"/>
      <c r="M359" s="365" t="s">
        <v>837</v>
      </c>
    </row>
    <row r="360" spans="1:13" ht="14">
      <c r="A360" s="361" t="s">
        <v>2003</v>
      </c>
      <c r="B360" s="362"/>
      <c r="C360" s="362">
        <v>13323</v>
      </c>
      <c r="D360" s="362"/>
      <c r="E360" s="362"/>
      <c r="F360" s="362"/>
      <c r="G360" s="363"/>
      <c r="H360" s="366" t="s">
        <v>946</v>
      </c>
      <c r="I360" s="367" t="s">
        <v>138</v>
      </c>
      <c r="J360" s="368"/>
      <c r="K360" s="363">
        <v>1</v>
      </c>
      <c r="L360" s="363"/>
      <c r="M360" s="365" t="s">
        <v>46</v>
      </c>
    </row>
    <row r="361" spans="1:13" ht="14">
      <c r="A361" s="361" t="s">
        <v>2003</v>
      </c>
      <c r="B361" s="362"/>
      <c r="C361" s="362">
        <v>13325</v>
      </c>
      <c r="D361" s="362"/>
      <c r="E361" s="362"/>
      <c r="F361" s="362"/>
      <c r="G361" s="363"/>
      <c r="H361" s="364" t="s">
        <v>2236</v>
      </c>
      <c r="I361" s="364" t="s">
        <v>2237</v>
      </c>
      <c r="J361" s="363"/>
      <c r="K361" s="363">
        <v>6</v>
      </c>
      <c r="L361" s="363" t="s">
        <v>837</v>
      </c>
      <c r="M361" s="365"/>
    </row>
    <row r="362" spans="1:13" ht="14">
      <c r="A362" s="361" t="s">
        <v>2003</v>
      </c>
      <c r="B362" s="362"/>
      <c r="C362" s="362">
        <v>13339</v>
      </c>
      <c r="D362" s="362"/>
      <c r="E362" s="362"/>
      <c r="F362" s="362"/>
      <c r="G362" s="363"/>
      <c r="H362" s="364" t="s">
        <v>2238</v>
      </c>
      <c r="I362" s="364" t="s">
        <v>550</v>
      </c>
      <c r="J362" s="363"/>
      <c r="K362" s="363">
        <v>1</v>
      </c>
      <c r="L362" s="363"/>
      <c r="M362" s="365" t="s">
        <v>837</v>
      </c>
    </row>
    <row r="363" spans="1:13" ht="14">
      <c r="A363" s="361" t="s">
        <v>2003</v>
      </c>
      <c r="B363" s="362"/>
      <c r="C363" s="362">
        <v>13356</v>
      </c>
      <c r="D363" s="362"/>
      <c r="E363" s="362"/>
      <c r="F363" s="362"/>
      <c r="G363" s="363"/>
      <c r="H363" s="366" t="s">
        <v>90</v>
      </c>
      <c r="I363" s="367" t="s">
        <v>628</v>
      </c>
      <c r="J363" s="368"/>
      <c r="K363" s="363">
        <v>8</v>
      </c>
      <c r="L363" s="363" t="s">
        <v>837</v>
      </c>
      <c r="M363" s="365"/>
    </row>
    <row r="364" spans="1:13" ht="14">
      <c r="A364" s="361" t="s">
        <v>2003</v>
      </c>
      <c r="B364" s="362"/>
      <c r="C364" s="362">
        <v>13359</v>
      </c>
      <c r="D364" s="362"/>
      <c r="E364" s="362"/>
      <c r="F364" s="362"/>
      <c r="G364" s="363"/>
      <c r="H364" s="366" t="s">
        <v>741</v>
      </c>
      <c r="I364" s="367" t="s">
        <v>571</v>
      </c>
      <c r="J364" s="368"/>
      <c r="K364" s="363">
        <v>7</v>
      </c>
      <c r="L364" s="363" t="s">
        <v>46</v>
      </c>
      <c r="M364" s="365"/>
    </row>
    <row r="365" spans="1:13" ht="14">
      <c r="A365" s="361" t="s">
        <v>2003</v>
      </c>
      <c r="B365" s="362"/>
      <c r="C365" s="362">
        <v>13360</v>
      </c>
      <c r="D365" s="362"/>
      <c r="E365" s="362"/>
      <c r="F365" s="362"/>
      <c r="G365" s="363"/>
      <c r="H365" s="366" t="s">
        <v>371</v>
      </c>
      <c r="I365" s="367" t="s">
        <v>372</v>
      </c>
      <c r="J365" s="368"/>
      <c r="K365" s="363">
        <v>1</v>
      </c>
      <c r="L365" s="363"/>
      <c r="M365" s="365" t="s">
        <v>837</v>
      </c>
    </row>
    <row r="366" spans="1:13" ht="14">
      <c r="A366" s="361" t="s">
        <v>2003</v>
      </c>
      <c r="B366" s="362"/>
      <c r="C366" s="362">
        <v>13367</v>
      </c>
      <c r="D366" s="362"/>
      <c r="E366" s="362"/>
      <c r="F366" s="362"/>
      <c r="G366" s="363"/>
      <c r="H366" s="366" t="s">
        <v>751</v>
      </c>
      <c r="I366" s="367" t="s">
        <v>532</v>
      </c>
      <c r="J366" s="368"/>
      <c r="K366" s="363">
        <v>9</v>
      </c>
      <c r="L366" s="363" t="s">
        <v>837</v>
      </c>
      <c r="M366" s="365"/>
    </row>
    <row r="367" spans="1:13" ht="14">
      <c r="A367" s="361" t="s">
        <v>2003</v>
      </c>
      <c r="B367" s="362"/>
      <c r="C367" s="362">
        <v>13369</v>
      </c>
      <c r="D367" s="362"/>
      <c r="E367" s="362"/>
      <c r="F367" s="362"/>
      <c r="G367" s="363"/>
      <c r="H367" s="366" t="s">
        <v>586</v>
      </c>
      <c r="I367" s="367" t="s">
        <v>333</v>
      </c>
      <c r="J367" s="368"/>
      <c r="K367" s="363">
        <v>6</v>
      </c>
      <c r="L367" s="363" t="s">
        <v>837</v>
      </c>
      <c r="M367" s="365"/>
    </row>
    <row r="368" spans="1:13" ht="14">
      <c r="A368" s="361" t="s">
        <v>2003</v>
      </c>
      <c r="B368" s="362"/>
      <c r="C368" s="362">
        <v>13397</v>
      </c>
      <c r="D368" s="362"/>
      <c r="E368" s="362"/>
      <c r="F368" s="362"/>
      <c r="G368" s="363"/>
      <c r="H368" s="366" t="s">
        <v>758</v>
      </c>
      <c r="I368" s="367" t="s">
        <v>72</v>
      </c>
      <c r="J368" s="368"/>
      <c r="K368" s="363">
        <v>1</v>
      </c>
      <c r="L368" s="363"/>
      <c r="M368" s="365" t="s">
        <v>46</v>
      </c>
    </row>
    <row r="369" spans="1:13" ht="14">
      <c r="A369" s="361" t="s">
        <v>2003</v>
      </c>
      <c r="B369" s="362"/>
      <c r="C369" s="362">
        <v>13401</v>
      </c>
      <c r="D369" s="362"/>
      <c r="E369" s="362"/>
      <c r="F369" s="362"/>
      <c r="G369" s="363"/>
      <c r="H369" s="364" t="s">
        <v>484</v>
      </c>
      <c r="I369" s="364" t="s">
        <v>2209</v>
      </c>
      <c r="J369" s="362"/>
      <c r="K369" s="363">
        <v>1</v>
      </c>
      <c r="L369" s="363"/>
      <c r="M369" s="365"/>
    </row>
    <row r="370" spans="1:13" ht="14">
      <c r="A370" s="361" t="s">
        <v>2003</v>
      </c>
      <c r="B370" s="362"/>
      <c r="C370" s="362">
        <v>13403</v>
      </c>
      <c r="D370" s="362"/>
      <c r="E370" s="362"/>
      <c r="F370" s="362"/>
      <c r="G370" s="363"/>
      <c r="H370" s="366" t="s">
        <v>119</v>
      </c>
      <c r="I370" s="367" t="s">
        <v>285</v>
      </c>
      <c r="J370" s="368"/>
      <c r="K370" s="363">
        <v>1</v>
      </c>
      <c r="L370" s="363"/>
      <c r="M370" s="365" t="s">
        <v>837</v>
      </c>
    </row>
    <row r="371" spans="1:13" ht="14">
      <c r="A371" s="361" t="s">
        <v>2003</v>
      </c>
      <c r="B371" s="362"/>
      <c r="C371" s="362">
        <v>13408</v>
      </c>
      <c r="D371" s="362"/>
      <c r="E371" s="362"/>
      <c r="F371" s="362"/>
      <c r="G371" s="363"/>
      <c r="H371" s="364" t="s">
        <v>2835</v>
      </c>
      <c r="I371" s="364" t="s">
        <v>2836</v>
      </c>
      <c r="J371" s="362"/>
      <c r="K371" s="363">
        <v>8</v>
      </c>
      <c r="L371" s="363"/>
      <c r="M371" s="365"/>
    </row>
    <row r="372" spans="1:13" ht="14">
      <c r="A372" s="361" t="s">
        <v>2003</v>
      </c>
      <c r="B372" s="362"/>
      <c r="C372" s="362">
        <v>13442</v>
      </c>
      <c r="D372" s="362"/>
      <c r="E372" s="362"/>
      <c r="F372" s="362"/>
      <c r="G372" s="363"/>
      <c r="H372" s="366" t="s">
        <v>819</v>
      </c>
      <c r="I372" s="367" t="s">
        <v>546</v>
      </c>
      <c r="J372" s="368"/>
      <c r="K372" s="363">
        <v>1</v>
      </c>
      <c r="L372" s="363"/>
      <c r="M372" s="365" t="s">
        <v>837</v>
      </c>
    </row>
    <row r="373" spans="1:13" ht="14">
      <c r="A373" s="361" t="s">
        <v>2003</v>
      </c>
      <c r="B373" s="362"/>
      <c r="C373" s="362">
        <v>13472</v>
      </c>
      <c r="D373" s="362"/>
      <c r="E373" s="362"/>
      <c r="F373" s="362"/>
      <c r="G373" s="363"/>
      <c r="H373" s="364" t="s">
        <v>1298</v>
      </c>
      <c r="I373" s="364" t="s">
        <v>331</v>
      </c>
      <c r="J373" s="362"/>
      <c r="K373" s="363">
        <v>4</v>
      </c>
      <c r="L373" s="363"/>
      <c r="M373" s="365"/>
    </row>
    <row r="374" spans="1:13" ht="14">
      <c r="A374" s="361" t="s">
        <v>2003</v>
      </c>
      <c r="B374" s="362"/>
      <c r="C374" s="362">
        <v>13473</v>
      </c>
      <c r="D374" s="362"/>
      <c r="E374" s="362"/>
      <c r="F374" s="362"/>
      <c r="G374" s="363"/>
      <c r="H374" s="366" t="s">
        <v>601</v>
      </c>
      <c r="I374" s="367" t="s">
        <v>1097</v>
      </c>
      <c r="J374" s="368"/>
      <c r="K374" s="363">
        <v>7</v>
      </c>
      <c r="L374" s="363" t="s">
        <v>46</v>
      </c>
      <c r="M374" s="365"/>
    </row>
    <row r="375" spans="1:13" ht="14">
      <c r="A375" s="361" t="s">
        <v>2003</v>
      </c>
      <c r="B375" s="362"/>
      <c r="C375" s="362">
        <v>13475</v>
      </c>
      <c r="D375" s="362"/>
      <c r="E375" s="362"/>
      <c r="F375" s="362"/>
      <c r="G375" s="363"/>
      <c r="H375" s="366" t="s">
        <v>542</v>
      </c>
      <c r="I375" s="367" t="s">
        <v>197</v>
      </c>
      <c r="J375" s="368"/>
      <c r="K375" s="363">
        <v>1</v>
      </c>
      <c r="L375" s="363"/>
      <c r="M375" s="365" t="s">
        <v>46</v>
      </c>
    </row>
    <row r="376" spans="1:13" ht="14">
      <c r="A376" s="361" t="s">
        <v>2003</v>
      </c>
      <c r="B376" s="362"/>
      <c r="C376" s="362">
        <v>13483</v>
      </c>
      <c r="D376" s="362"/>
      <c r="E376" s="362"/>
      <c r="F376" s="362"/>
      <c r="G376" s="363"/>
      <c r="H376" s="366" t="s">
        <v>985</v>
      </c>
      <c r="I376" s="367" t="s">
        <v>986</v>
      </c>
      <c r="J376" s="368"/>
      <c r="K376" s="363">
        <v>1</v>
      </c>
      <c r="L376" s="363"/>
      <c r="M376" s="365" t="s">
        <v>837</v>
      </c>
    </row>
    <row r="377" spans="1:13" ht="14">
      <c r="A377" s="361" t="s">
        <v>2003</v>
      </c>
      <c r="B377" s="362"/>
      <c r="C377" s="362">
        <v>13485</v>
      </c>
      <c r="D377" s="362"/>
      <c r="E377" s="362"/>
      <c r="F377" s="362"/>
      <c r="G377" s="363"/>
      <c r="H377" s="366" t="s">
        <v>870</v>
      </c>
      <c r="I377" s="367" t="s">
        <v>72</v>
      </c>
      <c r="J377" s="368"/>
      <c r="K377" s="363">
        <v>1</v>
      </c>
      <c r="L377" s="363"/>
      <c r="M377" s="365" t="s">
        <v>837</v>
      </c>
    </row>
    <row r="378" spans="1:13" ht="14">
      <c r="A378" s="361" t="s">
        <v>2003</v>
      </c>
      <c r="B378" s="362"/>
      <c r="C378" s="362">
        <v>13490</v>
      </c>
      <c r="D378" s="362"/>
      <c r="E378" s="362"/>
      <c r="F378" s="362"/>
      <c r="G378" s="363"/>
      <c r="H378" s="364" t="s">
        <v>584</v>
      </c>
      <c r="I378" s="364" t="s">
        <v>171</v>
      </c>
      <c r="J378" s="363"/>
      <c r="K378" s="363">
        <v>2</v>
      </c>
      <c r="L378" s="363" t="s">
        <v>837</v>
      </c>
      <c r="M378" s="365"/>
    </row>
    <row r="379" spans="1:13" ht="14">
      <c r="A379" s="361" t="s">
        <v>2003</v>
      </c>
      <c r="B379" s="362"/>
      <c r="C379" s="362">
        <v>13527</v>
      </c>
      <c r="D379" s="362"/>
      <c r="E379" s="362"/>
      <c r="F379" s="362"/>
      <c r="G379" s="363"/>
      <c r="H379" s="366" t="s">
        <v>1199</v>
      </c>
      <c r="I379" s="367" t="s">
        <v>544</v>
      </c>
      <c r="J379" s="368"/>
      <c r="K379" s="363">
        <v>1</v>
      </c>
      <c r="L379" s="363"/>
      <c r="M379" s="365" t="s">
        <v>837</v>
      </c>
    </row>
    <row r="380" spans="1:13" ht="14">
      <c r="A380" s="361" t="s">
        <v>2003</v>
      </c>
      <c r="B380" s="362"/>
      <c r="C380" s="362">
        <v>13533</v>
      </c>
      <c r="D380" s="362"/>
      <c r="E380" s="362"/>
      <c r="F380" s="362"/>
      <c r="G380" s="363"/>
      <c r="H380" s="364" t="s">
        <v>1925</v>
      </c>
      <c r="I380" s="364" t="s">
        <v>136</v>
      </c>
      <c r="J380" s="363"/>
      <c r="K380" s="363">
        <v>1</v>
      </c>
      <c r="L380" s="363"/>
      <c r="M380" s="365"/>
    </row>
    <row r="381" spans="1:13" ht="14">
      <c r="A381" s="361" t="s">
        <v>2003</v>
      </c>
      <c r="B381" s="362"/>
      <c r="C381" s="362">
        <v>13546</v>
      </c>
      <c r="D381" s="362"/>
      <c r="E381" s="362"/>
      <c r="F381" s="362"/>
      <c r="G381" s="363"/>
      <c r="H381" s="366" t="s">
        <v>684</v>
      </c>
      <c r="I381" s="367" t="s">
        <v>625</v>
      </c>
      <c r="J381" s="368"/>
      <c r="K381" s="363">
        <v>8</v>
      </c>
      <c r="L381" s="363" t="s">
        <v>838</v>
      </c>
      <c r="M381" s="365"/>
    </row>
    <row r="382" spans="1:13" ht="14">
      <c r="A382" s="361" t="s">
        <v>2003</v>
      </c>
      <c r="B382" s="362"/>
      <c r="C382" s="362">
        <v>13549</v>
      </c>
      <c r="D382" s="362"/>
      <c r="E382" s="362"/>
      <c r="F382" s="362"/>
      <c r="G382" s="363"/>
      <c r="H382" s="366" t="s">
        <v>165</v>
      </c>
      <c r="I382" s="367" t="s">
        <v>900</v>
      </c>
      <c r="J382" s="368"/>
      <c r="K382" s="363">
        <v>1</v>
      </c>
      <c r="L382" s="363"/>
      <c r="M382" s="365" t="s">
        <v>837</v>
      </c>
    </row>
    <row r="383" spans="1:13" ht="14">
      <c r="A383" s="361" t="s">
        <v>2003</v>
      </c>
      <c r="B383" s="362"/>
      <c r="C383" s="362">
        <v>13593</v>
      </c>
      <c r="D383" s="362"/>
      <c r="E383" s="362"/>
      <c r="F383" s="362"/>
      <c r="G383" s="363"/>
      <c r="H383" s="366" t="s">
        <v>759</v>
      </c>
      <c r="I383" s="367" t="s">
        <v>565</v>
      </c>
      <c r="J383" s="368"/>
      <c r="K383" s="363">
        <v>4</v>
      </c>
      <c r="L383" s="363" t="s">
        <v>837</v>
      </c>
      <c r="M383" s="365"/>
    </row>
    <row r="384" spans="1:13" ht="14">
      <c r="A384" s="361" t="s">
        <v>2003</v>
      </c>
      <c r="B384" s="362"/>
      <c r="C384" s="362">
        <v>13595</v>
      </c>
      <c r="D384" s="362"/>
      <c r="E384" s="362"/>
      <c r="F384" s="362"/>
      <c r="G384" s="363"/>
      <c r="H384" s="364" t="s">
        <v>1283</v>
      </c>
      <c r="I384" s="364" t="s">
        <v>1284</v>
      </c>
      <c r="J384" s="363"/>
      <c r="K384" s="363">
        <v>6</v>
      </c>
      <c r="L384" s="363" t="s">
        <v>837</v>
      </c>
      <c r="M384" s="365"/>
    </row>
    <row r="385" spans="1:13" ht="14">
      <c r="A385" s="361" t="s">
        <v>2003</v>
      </c>
      <c r="B385" s="362"/>
      <c r="C385" s="362">
        <v>13606</v>
      </c>
      <c r="D385" s="362"/>
      <c r="E385" s="362"/>
      <c r="F385" s="362"/>
      <c r="G385" s="363"/>
      <c r="H385" s="364" t="s">
        <v>2241</v>
      </c>
      <c r="I385" s="364" t="s">
        <v>321</v>
      </c>
      <c r="J385" s="363"/>
      <c r="K385" s="363">
        <v>1</v>
      </c>
      <c r="L385" s="363"/>
      <c r="M385" s="365" t="s">
        <v>46</v>
      </c>
    </row>
    <row r="386" spans="1:13" ht="14">
      <c r="A386" s="361" t="s">
        <v>2003</v>
      </c>
      <c r="B386" s="362"/>
      <c r="C386" s="362">
        <v>13608</v>
      </c>
      <c r="D386" s="362"/>
      <c r="E386" s="362"/>
      <c r="F386" s="362"/>
      <c r="G386" s="363"/>
      <c r="H386" s="366" t="s">
        <v>601</v>
      </c>
      <c r="I386" s="367" t="s">
        <v>927</v>
      </c>
      <c r="J386" s="368"/>
      <c r="K386" s="363">
        <v>9</v>
      </c>
      <c r="L386" s="363" t="s">
        <v>46</v>
      </c>
      <c r="M386" s="365"/>
    </row>
    <row r="387" spans="1:13" ht="14">
      <c r="A387" s="361" t="s">
        <v>2003</v>
      </c>
      <c r="B387" s="362"/>
      <c r="C387" s="362">
        <v>13629</v>
      </c>
      <c r="D387" s="362"/>
      <c r="E387" s="362"/>
      <c r="F387" s="362"/>
      <c r="G387" s="363"/>
      <c r="H387" s="366" t="s">
        <v>601</v>
      </c>
      <c r="I387" s="367" t="s">
        <v>1580</v>
      </c>
      <c r="J387" s="368"/>
      <c r="K387" s="363">
        <v>1</v>
      </c>
      <c r="L387" s="363"/>
      <c r="M387" s="365" t="s">
        <v>837</v>
      </c>
    </row>
    <row r="388" spans="1:13" ht="14">
      <c r="A388" s="361" t="s">
        <v>2003</v>
      </c>
      <c r="B388" s="362"/>
      <c r="C388" s="362">
        <v>13654</v>
      </c>
      <c r="D388" s="362"/>
      <c r="E388" s="362"/>
      <c r="F388" s="362"/>
      <c r="G388" s="363"/>
      <c r="H388" s="364" t="s">
        <v>2243</v>
      </c>
      <c r="I388" s="364" t="s">
        <v>2244</v>
      </c>
      <c r="J388" s="363"/>
      <c r="K388" s="363">
        <v>1</v>
      </c>
      <c r="L388" s="363"/>
      <c r="M388" s="365" t="s">
        <v>837</v>
      </c>
    </row>
    <row r="389" spans="1:13" ht="14">
      <c r="A389" s="361" t="s">
        <v>2003</v>
      </c>
      <c r="B389" s="362"/>
      <c r="C389" s="362">
        <v>13658</v>
      </c>
      <c r="D389" s="362"/>
      <c r="E389" s="362"/>
      <c r="F389" s="362"/>
      <c r="G389" s="363"/>
      <c r="H389" s="366" t="s">
        <v>865</v>
      </c>
      <c r="I389" s="367" t="s">
        <v>866</v>
      </c>
      <c r="J389" s="368"/>
      <c r="K389" s="363">
        <v>8</v>
      </c>
      <c r="L389" s="363" t="s">
        <v>837</v>
      </c>
      <c r="M389" s="365"/>
    </row>
    <row r="390" spans="1:13" ht="14">
      <c r="A390" s="361" t="s">
        <v>2003</v>
      </c>
      <c r="B390" s="362"/>
      <c r="C390" s="362">
        <v>13677</v>
      </c>
      <c r="D390" s="362"/>
      <c r="E390" s="362"/>
      <c r="F390" s="362"/>
      <c r="G390" s="363"/>
      <c r="H390" s="364" t="s">
        <v>1848</v>
      </c>
      <c r="I390" s="364" t="s">
        <v>156</v>
      </c>
      <c r="J390" s="363"/>
      <c r="K390" s="363">
        <v>1</v>
      </c>
      <c r="L390" s="363"/>
      <c r="M390" s="365" t="s">
        <v>837</v>
      </c>
    </row>
    <row r="391" spans="1:13" ht="14">
      <c r="A391" s="361" t="s">
        <v>2003</v>
      </c>
      <c r="B391" s="362"/>
      <c r="C391" s="362">
        <v>13684</v>
      </c>
      <c r="D391" s="362"/>
      <c r="E391" s="362"/>
      <c r="F391" s="362"/>
      <c r="G391" s="363"/>
      <c r="H391" s="366" t="s">
        <v>975</v>
      </c>
      <c r="I391" s="367" t="s">
        <v>553</v>
      </c>
      <c r="J391" s="368"/>
      <c r="K391" s="363">
        <v>1</v>
      </c>
      <c r="L391" s="363"/>
      <c r="M391" s="365" t="s">
        <v>837</v>
      </c>
    </row>
    <row r="392" spans="1:13" ht="14">
      <c r="A392" s="361" t="s">
        <v>2003</v>
      </c>
      <c r="B392" s="362"/>
      <c r="C392" s="362">
        <v>13685</v>
      </c>
      <c r="D392" s="362"/>
      <c r="E392" s="362"/>
      <c r="F392" s="362"/>
      <c r="G392" s="363"/>
      <c r="H392" s="366" t="s">
        <v>942</v>
      </c>
      <c r="I392" s="367" t="s">
        <v>220</v>
      </c>
      <c r="J392" s="368"/>
      <c r="K392" s="363">
        <v>1</v>
      </c>
      <c r="L392" s="363"/>
      <c r="M392" s="365" t="s">
        <v>837</v>
      </c>
    </row>
    <row r="393" spans="1:13" ht="14">
      <c r="A393" s="361" t="s">
        <v>2003</v>
      </c>
      <c r="B393" s="362"/>
      <c r="C393" s="362">
        <v>13690</v>
      </c>
      <c r="D393" s="362"/>
      <c r="E393" s="362"/>
      <c r="F393" s="362"/>
      <c r="G393" s="363"/>
      <c r="H393" s="366" t="s">
        <v>923</v>
      </c>
      <c r="I393" s="367" t="s">
        <v>924</v>
      </c>
      <c r="J393" s="368"/>
      <c r="K393" s="363">
        <v>1</v>
      </c>
      <c r="L393" s="363"/>
      <c r="M393" s="365" t="s">
        <v>837</v>
      </c>
    </row>
    <row r="394" spans="1:13" ht="14">
      <c r="A394" s="361" t="s">
        <v>2003</v>
      </c>
      <c r="B394" s="362"/>
      <c r="C394" s="362">
        <v>13696</v>
      </c>
      <c r="D394" s="362"/>
      <c r="E394" s="362"/>
      <c r="F394" s="362"/>
      <c r="G394" s="363"/>
      <c r="H394" s="366" t="s">
        <v>980</v>
      </c>
      <c r="I394" s="367" t="s">
        <v>221</v>
      </c>
      <c r="J394" s="368"/>
      <c r="K394" s="363">
        <v>1</v>
      </c>
      <c r="L394" s="363"/>
      <c r="M394" s="365" t="s">
        <v>837</v>
      </c>
    </row>
    <row r="395" spans="1:13" ht="14">
      <c r="A395" s="361" t="s">
        <v>2003</v>
      </c>
      <c r="B395" s="362"/>
      <c r="C395" s="362">
        <v>13699</v>
      </c>
      <c r="D395" s="362"/>
      <c r="E395" s="362"/>
      <c r="F395" s="362"/>
      <c r="G395" s="363"/>
      <c r="H395" s="364" t="s">
        <v>2245</v>
      </c>
      <c r="I395" s="364" t="s">
        <v>247</v>
      </c>
      <c r="J395" s="363"/>
      <c r="K395" s="363">
        <v>1</v>
      </c>
      <c r="L395" s="363"/>
      <c r="M395" s="365" t="s">
        <v>837</v>
      </c>
    </row>
    <row r="396" spans="1:13" ht="14">
      <c r="A396" s="361" t="s">
        <v>2003</v>
      </c>
      <c r="B396" s="362"/>
      <c r="C396" s="362">
        <v>13707</v>
      </c>
      <c r="D396" s="362"/>
      <c r="E396" s="362"/>
      <c r="F396" s="362"/>
      <c r="G396" s="363"/>
      <c r="H396" s="364" t="s">
        <v>2246</v>
      </c>
      <c r="I396" s="364" t="s">
        <v>554</v>
      </c>
      <c r="J396" s="363"/>
      <c r="K396" s="363">
        <v>1</v>
      </c>
      <c r="L396" s="363"/>
      <c r="M396" s="365" t="s">
        <v>837</v>
      </c>
    </row>
    <row r="397" spans="1:13" ht="14">
      <c r="A397" s="361" t="s">
        <v>2003</v>
      </c>
      <c r="B397" s="362"/>
      <c r="C397" s="362">
        <v>13713</v>
      </c>
      <c r="D397" s="362"/>
      <c r="E397" s="362"/>
      <c r="F397" s="362"/>
      <c r="G397" s="363"/>
      <c r="H397" s="364" t="s">
        <v>2247</v>
      </c>
      <c r="I397" s="364" t="s">
        <v>547</v>
      </c>
      <c r="J397" s="363"/>
      <c r="K397" s="363">
        <v>1</v>
      </c>
      <c r="L397" s="363"/>
      <c r="M397" s="365" t="s">
        <v>837</v>
      </c>
    </row>
    <row r="398" spans="1:13" ht="14">
      <c r="A398" s="361" t="s">
        <v>2003</v>
      </c>
      <c r="B398" s="362"/>
      <c r="C398" s="362">
        <v>13750</v>
      </c>
      <c r="D398" s="362"/>
      <c r="E398" s="362"/>
      <c r="F398" s="362"/>
      <c r="G398" s="363"/>
      <c r="H398" s="364" t="s">
        <v>584</v>
      </c>
      <c r="I398" s="364" t="s">
        <v>2839</v>
      </c>
      <c r="J398" s="362"/>
      <c r="K398" s="363">
        <v>7</v>
      </c>
      <c r="L398" s="363"/>
      <c r="M398" s="365"/>
    </row>
    <row r="399" spans="1:13" ht="14">
      <c r="A399" s="361" t="s">
        <v>2003</v>
      </c>
      <c r="B399" s="362"/>
      <c r="C399" s="362">
        <v>13764</v>
      </c>
      <c r="D399" s="362"/>
      <c r="E399" s="362"/>
      <c r="F399" s="362"/>
      <c r="G399" s="363"/>
      <c r="H399" s="366" t="s">
        <v>708</v>
      </c>
      <c r="I399" s="367" t="s">
        <v>638</v>
      </c>
      <c r="J399" s="368"/>
      <c r="K399" s="363">
        <v>1</v>
      </c>
      <c r="L399" s="363"/>
      <c r="M399" s="365" t="s">
        <v>837</v>
      </c>
    </row>
    <row r="400" spans="1:13" ht="14">
      <c r="A400" s="361" t="s">
        <v>2003</v>
      </c>
      <c r="B400" s="362"/>
      <c r="C400" s="362">
        <v>13769</v>
      </c>
      <c r="D400" s="362"/>
      <c r="E400" s="362"/>
      <c r="F400" s="362"/>
      <c r="G400" s="363"/>
      <c r="H400" s="366" t="s">
        <v>761</v>
      </c>
      <c r="I400" s="367" t="s">
        <v>762</v>
      </c>
      <c r="J400" s="368"/>
      <c r="K400" s="363">
        <v>6</v>
      </c>
      <c r="L400" s="363" t="s">
        <v>838</v>
      </c>
      <c r="M400" s="365"/>
    </row>
    <row r="401" spans="1:13" ht="14">
      <c r="A401" s="361" t="s">
        <v>2003</v>
      </c>
      <c r="B401" s="362"/>
      <c r="C401" s="362">
        <v>13788</v>
      </c>
      <c r="D401" s="362"/>
      <c r="E401" s="362"/>
      <c r="F401" s="362"/>
      <c r="G401" s="363"/>
      <c r="H401" s="364" t="s">
        <v>109</v>
      </c>
      <c r="I401" s="364" t="s">
        <v>531</v>
      </c>
      <c r="J401" s="363"/>
      <c r="K401" s="363">
        <v>5</v>
      </c>
      <c r="L401" s="363" t="s">
        <v>837</v>
      </c>
      <c r="M401" s="365"/>
    </row>
    <row r="402" spans="1:13" ht="14">
      <c r="A402" s="361" t="s">
        <v>2003</v>
      </c>
      <c r="B402" s="362"/>
      <c r="C402" s="362">
        <v>13804</v>
      </c>
      <c r="D402" s="362"/>
      <c r="E402" s="362"/>
      <c r="F402" s="362"/>
      <c r="G402" s="363"/>
      <c r="H402" s="366" t="s">
        <v>1069</v>
      </c>
      <c r="I402" s="367" t="s">
        <v>206</v>
      </c>
      <c r="J402" s="368"/>
      <c r="K402" s="363">
        <v>1</v>
      </c>
      <c r="L402" s="363"/>
      <c r="M402" s="365" t="s">
        <v>837</v>
      </c>
    </row>
    <row r="403" spans="1:13" ht="14">
      <c r="A403" s="361" t="s">
        <v>2003</v>
      </c>
      <c r="B403" s="362"/>
      <c r="C403" s="362">
        <v>13807</v>
      </c>
      <c r="D403" s="362"/>
      <c r="E403" s="362"/>
      <c r="F403" s="362"/>
      <c r="G403" s="363"/>
      <c r="H403" s="366" t="s">
        <v>750</v>
      </c>
      <c r="I403" s="367" t="s">
        <v>105</v>
      </c>
      <c r="J403" s="368"/>
      <c r="K403" s="363">
        <v>2</v>
      </c>
      <c r="L403" s="363" t="s">
        <v>837</v>
      </c>
      <c r="M403" s="365"/>
    </row>
    <row r="404" spans="1:13" ht="14">
      <c r="A404" s="361" t="s">
        <v>2003</v>
      </c>
      <c r="B404" s="362"/>
      <c r="C404" s="362">
        <v>13834</v>
      </c>
      <c r="D404" s="362"/>
      <c r="E404" s="362"/>
      <c r="F404" s="362"/>
      <c r="G404" s="363"/>
      <c r="H404" s="366" t="s">
        <v>120</v>
      </c>
      <c r="I404" s="367" t="s">
        <v>904</v>
      </c>
      <c r="J404" s="368"/>
      <c r="K404" s="363">
        <v>1</v>
      </c>
      <c r="L404" s="363"/>
      <c r="M404" s="365" t="s">
        <v>837</v>
      </c>
    </row>
    <row r="405" spans="1:13" ht="14">
      <c r="A405" s="361" t="s">
        <v>2003</v>
      </c>
      <c r="B405" s="362"/>
      <c r="C405" s="362">
        <v>13910</v>
      </c>
      <c r="D405" s="362"/>
      <c r="E405" s="362"/>
      <c r="F405" s="362"/>
      <c r="G405" s="363"/>
      <c r="H405" s="364" t="s">
        <v>2251</v>
      </c>
      <c r="I405" s="364" t="s">
        <v>645</v>
      </c>
      <c r="J405" s="363"/>
      <c r="K405" s="363">
        <v>9</v>
      </c>
      <c r="L405" s="363" t="s">
        <v>837</v>
      </c>
      <c r="M405" s="365"/>
    </row>
    <row r="406" spans="1:13" ht="14">
      <c r="A406" s="361" t="s">
        <v>2003</v>
      </c>
      <c r="B406" s="362"/>
      <c r="C406" s="362">
        <v>13911</v>
      </c>
      <c r="D406" s="362"/>
      <c r="E406" s="362"/>
      <c r="F406" s="362"/>
      <c r="G406" s="363"/>
      <c r="H406" s="366" t="s">
        <v>935</v>
      </c>
      <c r="I406" s="367" t="s">
        <v>524</v>
      </c>
      <c r="J406" s="368"/>
      <c r="K406" s="363">
        <v>1</v>
      </c>
      <c r="L406" s="363"/>
      <c r="M406" s="365" t="s">
        <v>837</v>
      </c>
    </row>
    <row r="407" spans="1:13" ht="14">
      <c r="A407" s="361" t="s">
        <v>2003</v>
      </c>
      <c r="B407" s="362"/>
      <c r="C407" s="362">
        <v>13932</v>
      </c>
      <c r="D407" s="362"/>
      <c r="E407" s="362"/>
      <c r="F407" s="362"/>
      <c r="G407" s="363"/>
      <c r="H407" s="364" t="s">
        <v>2252</v>
      </c>
      <c r="I407" s="364" t="s">
        <v>404</v>
      </c>
      <c r="J407" s="363"/>
      <c r="K407" s="363">
        <v>1</v>
      </c>
      <c r="L407" s="363"/>
      <c r="M407" s="365" t="s">
        <v>46</v>
      </c>
    </row>
    <row r="408" spans="1:13" ht="14">
      <c r="A408" s="361" t="s">
        <v>2003</v>
      </c>
      <c r="B408" s="362"/>
      <c r="C408" s="362">
        <v>14101</v>
      </c>
      <c r="D408" s="362"/>
      <c r="E408" s="362"/>
      <c r="F408" s="362"/>
      <c r="G408" s="363"/>
      <c r="H408" s="366" t="s">
        <v>1197</v>
      </c>
      <c r="I408" s="367" t="s">
        <v>1198</v>
      </c>
      <c r="J408" s="368"/>
      <c r="K408" s="363">
        <v>1</v>
      </c>
      <c r="L408" s="363"/>
      <c r="M408" s="365" t="s">
        <v>837</v>
      </c>
    </row>
    <row r="409" spans="1:13" ht="14">
      <c r="A409" s="361" t="s">
        <v>2003</v>
      </c>
      <c r="B409" s="362"/>
      <c r="C409" s="362">
        <v>14103</v>
      </c>
      <c r="D409" s="362"/>
      <c r="E409" s="362"/>
      <c r="F409" s="362"/>
      <c r="G409" s="363"/>
      <c r="H409" s="366" t="s">
        <v>475</v>
      </c>
      <c r="I409" s="367" t="s">
        <v>756</v>
      </c>
      <c r="J409" s="368"/>
      <c r="K409" s="363">
        <v>4</v>
      </c>
      <c r="L409" s="363" t="s">
        <v>46</v>
      </c>
      <c r="M409" s="365"/>
    </row>
    <row r="410" spans="1:13" ht="14">
      <c r="A410" s="361" t="s">
        <v>2003</v>
      </c>
      <c r="B410" s="362"/>
      <c r="C410" s="362">
        <v>14109</v>
      </c>
      <c r="D410" s="362"/>
      <c r="E410" s="362"/>
      <c r="F410" s="362"/>
      <c r="G410" s="363"/>
      <c r="H410" s="366" t="s">
        <v>2253</v>
      </c>
      <c r="I410" s="367" t="s">
        <v>299</v>
      </c>
      <c r="J410" s="368"/>
      <c r="K410" s="363">
        <v>9</v>
      </c>
      <c r="L410" s="363" t="s">
        <v>837</v>
      </c>
      <c r="M410" s="365"/>
    </row>
    <row r="411" spans="1:13" ht="14">
      <c r="A411" s="361" t="s">
        <v>2003</v>
      </c>
      <c r="B411" s="362"/>
      <c r="C411" s="362">
        <v>14120</v>
      </c>
      <c r="D411" s="362"/>
      <c r="E411" s="362"/>
      <c r="F411" s="362"/>
      <c r="G411" s="363"/>
      <c r="H411" s="364" t="s">
        <v>2254</v>
      </c>
      <c r="I411" s="364" t="s">
        <v>521</v>
      </c>
      <c r="J411" s="363"/>
      <c r="K411" s="363">
        <v>1</v>
      </c>
      <c r="L411" s="363"/>
      <c r="M411" s="365" t="s">
        <v>837</v>
      </c>
    </row>
    <row r="412" spans="1:13" ht="14">
      <c r="A412" s="361" t="s">
        <v>2003</v>
      </c>
      <c r="B412" s="362"/>
      <c r="C412" s="362">
        <v>14137</v>
      </c>
      <c r="D412" s="362"/>
      <c r="E412" s="362"/>
      <c r="F412" s="362"/>
      <c r="G412" s="363"/>
      <c r="H412" s="366" t="s">
        <v>1298</v>
      </c>
      <c r="I412" s="367" t="s">
        <v>175</v>
      </c>
      <c r="J412" s="368"/>
      <c r="K412" s="363">
        <v>4</v>
      </c>
      <c r="L412" s="363" t="s">
        <v>837</v>
      </c>
      <c r="M412" s="365"/>
    </row>
    <row r="413" spans="1:13" ht="14">
      <c r="A413" s="361" t="s">
        <v>2003</v>
      </c>
      <c r="B413" s="362"/>
      <c r="C413" s="362">
        <v>14140</v>
      </c>
      <c r="D413" s="362"/>
      <c r="E413" s="362"/>
      <c r="F413" s="362"/>
      <c r="G413" s="363"/>
      <c r="H413" s="364" t="s">
        <v>514</v>
      </c>
      <c r="I413" s="364" t="s">
        <v>565</v>
      </c>
      <c r="J413" s="363"/>
      <c r="K413" s="363">
        <v>5</v>
      </c>
      <c r="L413" s="363" t="s">
        <v>837</v>
      </c>
      <c r="M413" s="365"/>
    </row>
    <row r="414" spans="1:13" ht="14">
      <c r="A414" s="361" t="s">
        <v>2003</v>
      </c>
      <c r="B414" s="362"/>
      <c r="C414" s="362">
        <v>14145</v>
      </c>
      <c r="D414" s="362"/>
      <c r="E414" s="362"/>
      <c r="F414" s="362"/>
      <c r="G414" s="363"/>
      <c r="H414" s="366" t="s">
        <v>214</v>
      </c>
      <c r="I414" s="367" t="s">
        <v>197</v>
      </c>
      <c r="J414" s="368"/>
      <c r="K414" s="363">
        <v>5</v>
      </c>
      <c r="L414" s="363" t="s">
        <v>837</v>
      </c>
      <c r="M414" s="365"/>
    </row>
    <row r="415" spans="1:13" ht="14">
      <c r="A415" s="361" t="s">
        <v>2003</v>
      </c>
      <c r="B415" s="362"/>
      <c r="C415" s="362">
        <v>14151</v>
      </c>
      <c r="D415" s="362"/>
      <c r="E415" s="362"/>
      <c r="F415" s="362"/>
      <c r="G415" s="363"/>
      <c r="H415" s="366" t="s">
        <v>1288</v>
      </c>
      <c r="I415" s="367" t="s">
        <v>545</v>
      </c>
      <c r="J415" s="368"/>
      <c r="K415" s="363">
        <v>1</v>
      </c>
      <c r="L415" s="363"/>
      <c r="M415" s="365" t="s">
        <v>837</v>
      </c>
    </row>
    <row r="416" spans="1:13" ht="14">
      <c r="A416" s="361" t="s">
        <v>2003</v>
      </c>
      <c r="B416" s="362"/>
      <c r="C416" s="362">
        <v>14169</v>
      </c>
      <c r="D416" s="362"/>
      <c r="E416" s="362"/>
      <c r="F416" s="362"/>
      <c r="G416" s="363"/>
      <c r="H416" s="366" t="s">
        <v>736</v>
      </c>
      <c r="I416" s="367" t="s">
        <v>547</v>
      </c>
      <c r="J416" s="368"/>
      <c r="K416" s="363">
        <v>1</v>
      </c>
      <c r="L416" s="363"/>
      <c r="M416" s="365" t="s">
        <v>837</v>
      </c>
    </row>
    <row r="417" spans="1:13" ht="14">
      <c r="A417" s="361" t="s">
        <v>2003</v>
      </c>
      <c r="B417" s="362"/>
      <c r="C417" s="362">
        <v>14225</v>
      </c>
      <c r="D417" s="362"/>
      <c r="E417" s="362"/>
      <c r="F417" s="362"/>
      <c r="G417" s="363"/>
      <c r="H417" s="366" t="s">
        <v>778</v>
      </c>
      <c r="I417" s="367" t="s">
        <v>779</v>
      </c>
      <c r="J417" s="368"/>
      <c r="K417" s="363">
        <v>9</v>
      </c>
      <c r="L417" s="363" t="s">
        <v>837</v>
      </c>
      <c r="M417" s="365"/>
    </row>
    <row r="418" spans="1:13" ht="14">
      <c r="A418" s="361" t="s">
        <v>2003</v>
      </c>
      <c r="B418" s="362"/>
      <c r="C418" s="362">
        <v>14244</v>
      </c>
      <c r="D418" s="362"/>
      <c r="E418" s="362"/>
      <c r="F418" s="362"/>
      <c r="G418" s="363"/>
      <c r="H418" s="366" t="s">
        <v>764</v>
      </c>
      <c r="I418" s="367" t="s">
        <v>310</v>
      </c>
      <c r="J418" s="368"/>
      <c r="K418" s="363">
        <v>1</v>
      </c>
      <c r="L418" s="363"/>
      <c r="M418" s="365" t="s">
        <v>837</v>
      </c>
    </row>
    <row r="419" spans="1:13" ht="14">
      <c r="A419" s="361" t="s">
        <v>2003</v>
      </c>
      <c r="B419" s="362"/>
      <c r="C419" s="362">
        <v>14288</v>
      </c>
      <c r="D419" s="362"/>
      <c r="E419" s="362"/>
      <c r="F419" s="362"/>
      <c r="G419" s="363"/>
      <c r="H419" s="366" t="s">
        <v>196</v>
      </c>
      <c r="I419" s="367" t="s">
        <v>106</v>
      </c>
      <c r="J419" s="368"/>
      <c r="K419" s="363">
        <v>1</v>
      </c>
      <c r="L419" s="363"/>
      <c r="M419" s="365" t="s">
        <v>837</v>
      </c>
    </row>
    <row r="420" spans="1:13" ht="14">
      <c r="A420" s="361" t="s">
        <v>2003</v>
      </c>
      <c r="B420" s="362"/>
      <c r="C420" s="362">
        <v>14320</v>
      </c>
      <c r="D420" s="362"/>
      <c r="E420" s="362"/>
      <c r="F420" s="362"/>
      <c r="G420" s="363"/>
      <c r="H420" s="366" t="s">
        <v>906</v>
      </c>
      <c r="I420" s="367" t="s">
        <v>325</v>
      </c>
      <c r="J420" s="368"/>
      <c r="K420" s="363">
        <v>6</v>
      </c>
      <c r="L420" s="363" t="s">
        <v>838</v>
      </c>
      <c r="M420" s="365"/>
    </row>
    <row r="421" spans="1:13" ht="14">
      <c r="A421" s="361" t="s">
        <v>2003</v>
      </c>
      <c r="B421" s="362"/>
      <c r="C421" s="362">
        <v>14329</v>
      </c>
      <c r="D421" s="362"/>
      <c r="E421" s="362"/>
      <c r="F421" s="362"/>
      <c r="G421" s="363"/>
      <c r="H421" s="364" t="s">
        <v>1607</v>
      </c>
      <c r="I421" s="364" t="s">
        <v>110</v>
      </c>
      <c r="J421" s="363"/>
      <c r="K421" s="363">
        <v>7</v>
      </c>
      <c r="L421" s="363" t="s">
        <v>837</v>
      </c>
      <c r="M421" s="365"/>
    </row>
    <row r="422" spans="1:13" ht="14">
      <c r="A422" s="361" t="s">
        <v>2003</v>
      </c>
      <c r="B422" s="362"/>
      <c r="C422" s="362">
        <v>14330</v>
      </c>
      <c r="D422" s="362"/>
      <c r="E422" s="362"/>
      <c r="F422" s="362"/>
      <c r="G422" s="363"/>
      <c r="H422" s="364" t="s">
        <v>102</v>
      </c>
      <c r="I422" s="364" t="s">
        <v>220</v>
      </c>
      <c r="J422" s="363"/>
      <c r="K422" s="363">
        <v>7</v>
      </c>
      <c r="L422" s="363" t="s">
        <v>46</v>
      </c>
      <c r="M422" s="365"/>
    </row>
    <row r="423" spans="1:13" ht="14">
      <c r="A423" s="361" t="s">
        <v>2003</v>
      </c>
      <c r="B423" s="362"/>
      <c r="C423" s="362">
        <v>14335</v>
      </c>
      <c r="D423" s="362"/>
      <c r="E423" s="362"/>
      <c r="F423" s="362"/>
      <c r="G423" s="363"/>
      <c r="H423" s="364" t="s">
        <v>25</v>
      </c>
      <c r="I423" s="364" t="s">
        <v>1741</v>
      </c>
      <c r="J423" s="363"/>
      <c r="K423" s="363">
        <v>3</v>
      </c>
      <c r="L423" s="363"/>
      <c r="M423" s="365"/>
    </row>
    <row r="424" spans="1:13" ht="14">
      <c r="A424" s="361" t="s">
        <v>2003</v>
      </c>
      <c r="B424" s="362"/>
      <c r="C424" s="362">
        <v>14352</v>
      </c>
      <c r="D424" s="362"/>
      <c r="E424" s="362"/>
      <c r="F424" s="362"/>
      <c r="G424" s="363"/>
      <c r="H424" s="366" t="s">
        <v>747</v>
      </c>
      <c r="I424" s="367" t="s">
        <v>530</v>
      </c>
      <c r="J424" s="368"/>
      <c r="K424" s="363">
        <v>8</v>
      </c>
      <c r="L424" s="363" t="s">
        <v>837</v>
      </c>
      <c r="M424" s="365"/>
    </row>
    <row r="425" spans="1:13" ht="14">
      <c r="A425" s="361" t="s">
        <v>2003</v>
      </c>
      <c r="B425" s="362"/>
      <c r="C425" s="362">
        <v>14382</v>
      </c>
      <c r="D425" s="362"/>
      <c r="E425" s="362"/>
      <c r="F425" s="362"/>
      <c r="G425" s="363"/>
      <c r="H425" s="366" t="s">
        <v>1008</v>
      </c>
      <c r="I425" s="367" t="s">
        <v>1271</v>
      </c>
      <c r="J425" s="368"/>
      <c r="K425" s="363">
        <v>1</v>
      </c>
      <c r="L425" s="363"/>
      <c r="M425" s="365" t="s">
        <v>46</v>
      </c>
    </row>
    <row r="426" spans="1:13" ht="14">
      <c r="A426" s="361" t="s">
        <v>2003</v>
      </c>
      <c r="B426" s="362"/>
      <c r="C426" s="362">
        <v>14388</v>
      </c>
      <c r="D426" s="362"/>
      <c r="E426" s="362"/>
      <c r="F426" s="362"/>
      <c r="G426" s="363"/>
      <c r="H426" s="366" t="s">
        <v>1064</v>
      </c>
      <c r="I426" s="367" t="s">
        <v>20</v>
      </c>
      <c r="J426" s="368"/>
      <c r="K426" s="363">
        <v>3</v>
      </c>
      <c r="L426" s="363" t="s">
        <v>46</v>
      </c>
      <c r="M426" s="365"/>
    </row>
    <row r="427" spans="1:13" ht="14">
      <c r="A427" s="361" t="s">
        <v>2003</v>
      </c>
      <c r="B427" s="362"/>
      <c r="C427" s="362">
        <v>14399</v>
      </c>
      <c r="D427" s="362"/>
      <c r="E427" s="362"/>
      <c r="F427" s="362"/>
      <c r="G427" s="363"/>
      <c r="H427" s="364" t="s">
        <v>1783</v>
      </c>
      <c r="I427" s="364" t="s">
        <v>180</v>
      </c>
      <c r="J427" s="363"/>
      <c r="K427" s="363">
        <v>1</v>
      </c>
      <c r="L427" s="363"/>
      <c r="M427" s="365"/>
    </row>
    <row r="428" spans="1:13" ht="14">
      <c r="A428" s="361" t="s">
        <v>2003</v>
      </c>
      <c r="B428" s="362"/>
      <c r="C428" s="362">
        <v>14453</v>
      </c>
      <c r="D428" s="362"/>
      <c r="E428" s="362"/>
      <c r="F428" s="362"/>
      <c r="G428" s="363"/>
      <c r="H428" s="366" t="s">
        <v>1246</v>
      </c>
      <c r="I428" s="367" t="s">
        <v>524</v>
      </c>
      <c r="J428" s="368"/>
      <c r="K428" s="363">
        <v>8</v>
      </c>
      <c r="L428" s="363" t="s">
        <v>837</v>
      </c>
      <c r="M428" s="365"/>
    </row>
    <row r="429" spans="1:13" ht="14">
      <c r="A429" s="361" t="s">
        <v>2003</v>
      </c>
      <c r="B429" s="362"/>
      <c r="C429" s="362">
        <v>14457</v>
      </c>
      <c r="D429" s="362"/>
      <c r="E429" s="362"/>
      <c r="F429" s="362"/>
      <c r="G429" s="363"/>
      <c r="H429" s="364" t="s">
        <v>2255</v>
      </c>
      <c r="I429" s="364" t="s">
        <v>613</v>
      </c>
      <c r="J429" s="363"/>
      <c r="K429" s="363">
        <v>1</v>
      </c>
      <c r="L429" s="363"/>
      <c r="M429" s="365" t="s">
        <v>46</v>
      </c>
    </row>
    <row r="430" spans="1:13" ht="14">
      <c r="A430" s="361" t="s">
        <v>2003</v>
      </c>
      <c r="B430" s="362"/>
      <c r="C430" s="362">
        <v>14467</v>
      </c>
      <c r="D430" s="362"/>
      <c r="E430" s="362"/>
      <c r="F430" s="362"/>
      <c r="G430" s="363"/>
      <c r="H430" s="364" t="s">
        <v>2256</v>
      </c>
      <c r="I430" s="364" t="s">
        <v>197</v>
      </c>
      <c r="J430" s="363"/>
      <c r="K430" s="363">
        <v>1</v>
      </c>
      <c r="L430" s="363"/>
      <c r="M430" s="365" t="s">
        <v>46</v>
      </c>
    </row>
    <row r="431" spans="1:13" ht="14">
      <c r="A431" s="361" t="s">
        <v>2003</v>
      </c>
      <c r="B431" s="362"/>
      <c r="C431" s="362">
        <v>14503</v>
      </c>
      <c r="D431" s="362"/>
      <c r="E431" s="362"/>
      <c r="F431" s="362"/>
      <c r="G431" s="363"/>
      <c r="H431" s="366" t="s">
        <v>313</v>
      </c>
      <c r="I431" s="367" t="s">
        <v>490</v>
      </c>
      <c r="J431" s="368"/>
      <c r="K431" s="363">
        <v>3</v>
      </c>
      <c r="L431" s="363" t="s">
        <v>837</v>
      </c>
      <c r="M431" s="365"/>
    </row>
    <row r="432" spans="1:13" ht="14">
      <c r="A432" s="361" t="s">
        <v>2003</v>
      </c>
      <c r="B432" s="362"/>
      <c r="C432" s="362">
        <v>14506</v>
      </c>
      <c r="D432" s="362"/>
      <c r="E432" s="362"/>
      <c r="F432" s="362"/>
      <c r="G432" s="363"/>
      <c r="H432" s="364" t="s">
        <v>1216</v>
      </c>
      <c r="I432" s="364" t="s">
        <v>1941</v>
      </c>
      <c r="J432" s="363"/>
      <c r="K432" s="363">
        <v>1</v>
      </c>
      <c r="L432" s="363"/>
      <c r="M432" s="365" t="s">
        <v>837</v>
      </c>
    </row>
    <row r="433" spans="1:13" ht="14">
      <c r="A433" s="361" t="s">
        <v>2003</v>
      </c>
      <c r="B433" s="362"/>
      <c r="C433" s="362">
        <v>14508</v>
      </c>
      <c r="D433" s="362"/>
      <c r="E433" s="362"/>
      <c r="F433" s="362"/>
      <c r="G433" s="363"/>
      <c r="H433" s="366" t="s">
        <v>6</v>
      </c>
      <c r="I433" s="367" t="s">
        <v>157</v>
      </c>
      <c r="J433" s="368"/>
      <c r="K433" s="363">
        <v>1</v>
      </c>
      <c r="L433" s="363"/>
      <c r="M433" s="365" t="s">
        <v>46</v>
      </c>
    </row>
    <row r="434" spans="1:13" ht="14">
      <c r="A434" s="361" t="s">
        <v>2003</v>
      </c>
      <c r="B434" s="362"/>
      <c r="C434" s="362">
        <v>14509</v>
      </c>
      <c r="D434" s="362"/>
      <c r="E434" s="362"/>
      <c r="F434" s="362"/>
      <c r="G434" s="363"/>
      <c r="H434" s="366" t="s">
        <v>165</v>
      </c>
      <c r="I434" s="367" t="s">
        <v>1207</v>
      </c>
      <c r="J434" s="368"/>
      <c r="K434" s="363">
        <v>1</v>
      </c>
      <c r="L434" s="363"/>
      <c r="M434" s="365" t="s">
        <v>837</v>
      </c>
    </row>
    <row r="435" spans="1:13" ht="14">
      <c r="A435" s="361" t="s">
        <v>2003</v>
      </c>
      <c r="B435" s="362"/>
      <c r="C435" s="362">
        <v>14515</v>
      </c>
      <c r="D435" s="362"/>
      <c r="E435" s="362"/>
      <c r="F435" s="362"/>
      <c r="G435" s="363"/>
      <c r="H435" s="364" t="s">
        <v>309</v>
      </c>
      <c r="I435" s="364" t="s">
        <v>589</v>
      </c>
      <c r="J435" s="363"/>
      <c r="K435" s="363">
        <v>4</v>
      </c>
      <c r="L435" s="363" t="s">
        <v>837</v>
      </c>
      <c r="M435" s="365"/>
    </row>
    <row r="436" spans="1:13" ht="14">
      <c r="A436" s="361" t="s">
        <v>2003</v>
      </c>
      <c r="B436" s="362"/>
      <c r="C436" s="362">
        <v>14523</v>
      </c>
      <c r="D436" s="362"/>
      <c r="E436" s="362"/>
      <c r="F436" s="362"/>
      <c r="G436" s="363"/>
      <c r="H436" s="366" t="s">
        <v>818</v>
      </c>
      <c r="I436" s="367" t="s">
        <v>591</v>
      </c>
      <c r="J436" s="368"/>
      <c r="K436" s="363">
        <v>2</v>
      </c>
      <c r="L436" s="363" t="s">
        <v>837</v>
      </c>
      <c r="M436" s="365"/>
    </row>
    <row r="437" spans="1:13" ht="14">
      <c r="A437" s="361" t="s">
        <v>2003</v>
      </c>
      <c r="B437" s="362"/>
      <c r="C437" s="362">
        <v>14545</v>
      </c>
      <c r="D437" s="362"/>
      <c r="E437" s="362"/>
      <c r="F437" s="362"/>
      <c r="G437" s="363"/>
      <c r="H437" s="364" t="s">
        <v>1616</v>
      </c>
      <c r="I437" s="364" t="s">
        <v>1039</v>
      </c>
      <c r="J437" s="363"/>
      <c r="K437" s="363">
        <v>1</v>
      </c>
      <c r="L437" s="363"/>
      <c r="M437" s="365" t="s">
        <v>837</v>
      </c>
    </row>
    <row r="438" spans="1:13" ht="14">
      <c r="A438" s="361" t="s">
        <v>2003</v>
      </c>
      <c r="B438" s="362"/>
      <c r="C438" s="362">
        <v>14553</v>
      </c>
      <c r="D438" s="362"/>
      <c r="E438" s="362"/>
      <c r="F438" s="362"/>
      <c r="G438" s="363"/>
      <c r="H438" s="366" t="s">
        <v>714</v>
      </c>
      <c r="I438" s="367" t="s">
        <v>635</v>
      </c>
      <c r="J438" s="368"/>
      <c r="K438" s="363">
        <v>9</v>
      </c>
      <c r="L438" s="363" t="s">
        <v>46</v>
      </c>
      <c r="M438" s="365"/>
    </row>
    <row r="439" spans="1:13" ht="14">
      <c r="A439" s="361" t="s">
        <v>2003</v>
      </c>
      <c r="B439" s="362"/>
      <c r="C439" s="362">
        <v>14555</v>
      </c>
      <c r="D439" s="362"/>
      <c r="E439" s="362"/>
      <c r="F439" s="362"/>
      <c r="G439" s="363"/>
      <c r="H439" s="364" t="s">
        <v>1798</v>
      </c>
      <c r="I439" s="364" t="s">
        <v>1799</v>
      </c>
      <c r="J439" s="363"/>
      <c r="K439" s="363">
        <v>3</v>
      </c>
      <c r="L439" s="363" t="s">
        <v>837</v>
      </c>
      <c r="M439" s="365"/>
    </row>
    <row r="440" spans="1:13" ht="14">
      <c r="A440" s="361" t="s">
        <v>2003</v>
      </c>
      <c r="B440" s="362"/>
      <c r="C440" s="362">
        <v>14556</v>
      </c>
      <c r="D440" s="362"/>
      <c r="E440" s="362"/>
      <c r="F440" s="362"/>
      <c r="G440" s="363"/>
      <c r="H440" s="364" t="s">
        <v>2257</v>
      </c>
      <c r="I440" s="364" t="s">
        <v>273</v>
      </c>
      <c r="J440" s="363"/>
      <c r="K440" s="363">
        <v>4</v>
      </c>
      <c r="L440" s="363" t="s">
        <v>838</v>
      </c>
      <c r="M440" s="365"/>
    </row>
    <row r="441" spans="1:13" ht="14">
      <c r="A441" s="361" t="s">
        <v>2003</v>
      </c>
      <c r="B441" s="362"/>
      <c r="C441" s="362">
        <v>14605</v>
      </c>
      <c r="D441" s="362"/>
      <c r="E441" s="362"/>
      <c r="F441" s="362"/>
      <c r="G441" s="363"/>
      <c r="H441" s="364" t="s">
        <v>1746</v>
      </c>
      <c r="I441" s="364" t="s">
        <v>138</v>
      </c>
      <c r="J441" s="363"/>
      <c r="K441" s="363">
        <v>1</v>
      </c>
      <c r="L441" s="363"/>
      <c r="M441" s="365" t="s">
        <v>837</v>
      </c>
    </row>
    <row r="442" spans="1:13" ht="14">
      <c r="A442" s="361" t="s">
        <v>2003</v>
      </c>
      <c r="B442" s="362"/>
      <c r="C442" s="362">
        <v>14636</v>
      </c>
      <c r="D442" s="362"/>
      <c r="E442" s="362"/>
      <c r="F442" s="362"/>
      <c r="G442" s="363"/>
      <c r="H442" s="364" t="s">
        <v>2258</v>
      </c>
      <c r="I442" s="364" t="s">
        <v>2259</v>
      </c>
      <c r="J442" s="363"/>
      <c r="K442" s="363">
        <v>2</v>
      </c>
      <c r="L442" s="363" t="s">
        <v>837</v>
      </c>
      <c r="M442" s="365"/>
    </row>
    <row r="443" spans="1:13" ht="14">
      <c r="A443" s="361" t="s">
        <v>2003</v>
      </c>
      <c r="B443" s="362"/>
      <c r="C443" s="362">
        <v>14646</v>
      </c>
      <c r="D443" s="362"/>
      <c r="E443" s="362"/>
      <c r="F443" s="362"/>
      <c r="G443" s="363"/>
      <c r="H443" s="366" t="s">
        <v>1062</v>
      </c>
      <c r="I443" s="367" t="s">
        <v>1063</v>
      </c>
      <c r="J443" s="368"/>
      <c r="K443" s="363">
        <v>1</v>
      </c>
      <c r="L443" s="363"/>
      <c r="M443" s="365" t="s">
        <v>837</v>
      </c>
    </row>
    <row r="444" spans="1:13" ht="14">
      <c r="A444" s="361" t="s">
        <v>2003</v>
      </c>
      <c r="B444" s="362"/>
      <c r="C444" s="362">
        <v>14655</v>
      </c>
      <c r="D444" s="362"/>
      <c r="E444" s="362"/>
      <c r="F444" s="362"/>
      <c r="G444" s="363"/>
      <c r="H444" s="364" t="s">
        <v>218</v>
      </c>
      <c r="I444" s="364" t="s">
        <v>2260</v>
      </c>
      <c r="J444" s="363"/>
      <c r="K444" s="363">
        <v>1</v>
      </c>
      <c r="L444" s="363"/>
      <c r="M444" s="365" t="s">
        <v>837</v>
      </c>
    </row>
    <row r="445" spans="1:13" ht="14">
      <c r="A445" s="361" t="s">
        <v>2003</v>
      </c>
      <c r="B445" s="362"/>
      <c r="C445" s="362">
        <v>14663</v>
      </c>
      <c r="D445" s="362"/>
      <c r="E445" s="362"/>
      <c r="F445" s="362"/>
      <c r="G445" s="363"/>
      <c r="H445" s="366" t="s">
        <v>586</v>
      </c>
      <c r="I445" s="367" t="s">
        <v>1292</v>
      </c>
      <c r="J445" s="368"/>
      <c r="K445" s="363">
        <v>1</v>
      </c>
      <c r="L445" s="363"/>
      <c r="M445" s="365" t="s">
        <v>837</v>
      </c>
    </row>
    <row r="446" spans="1:13" ht="14">
      <c r="A446" s="361" t="s">
        <v>2003</v>
      </c>
      <c r="B446" s="362"/>
      <c r="C446" s="362">
        <v>14665</v>
      </c>
      <c r="D446" s="362"/>
      <c r="E446" s="362"/>
      <c r="F446" s="362"/>
      <c r="G446" s="363"/>
      <c r="H446" s="366" t="s">
        <v>1294</v>
      </c>
      <c r="I446" s="367" t="s">
        <v>1295</v>
      </c>
      <c r="J446" s="368"/>
      <c r="K446" s="363">
        <v>1</v>
      </c>
      <c r="L446" s="363"/>
      <c r="M446" s="365" t="s">
        <v>837</v>
      </c>
    </row>
    <row r="447" spans="1:13" ht="14">
      <c r="A447" s="361" t="s">
        <v>2003</v>
      </c>
      <c r="B447" s="362"/>
      <c r="C447" s="362">
        <v>14672</v>
      </c>
      <c r="D447" s="362"/>
      <c r="E447" s="362"/>
      <c r="F447" s="362"/>
      <c r="G447" s="363"/>
      <c r="H447" s="366" t="s">
        <v>1117</v>
      </c>
      <c r="I447" s="367" t="s">
        <v>23</v>
      </c>
      <c r="J447" s="368"/>
      <c r="K447" s="363">
        <v>1</v>
      </c>
      <c r="L447" s="363"/>
      <c r="M447" s="365" t="s">
        <v>837</v>
      </c>
    </row>
    <row r="448" spans="1:13" ht="14">
      <c r="A448" s="361" t="s">
        <v>2003</v>
      </c>
      <c r="B448" s="362"/>
      <c r="C448" s="362">
        <v>14678</v>
      </c>
      <c r="D448" s="362"/>
      <c r="E448" s="362"/>
      <c r="F448" s="362"/>
      <c r="G448" s="363"/>
      <c r="H448" s="364" t="s">
        <v>1784</v>
      </c>
      <c r="I448" s="364" t="s">
        <v>1785</v>
      </c>
      <c r="J448" s="363"/>
      <c r="K448" s="363">
        <v>7</v>
      </c>
      <c r="L448" s="363"/>
      <c r="M448" s="365"/>
    </row>
    <row r="449" spans="1:13" ht="14">
      <c r="A449" s="361" t="s">
        <v>2003</v>
      </c>
      <c r="B449" s="362"/>
      <c r="C449" s="362">
        <v>14682</v>
      </c>
      <c r="D449" s="362"/>
      <c r="E449" s="362"/>
      <c r="F449" s="362"/>
      <c r="G449" s="363"/>
      <c r="H449" s="366" t="s">
        <v>988</v>
      </c>
      <c r="I449" s="367" t="s">
        <v>589</v>
      </c>
      <c r="J449" s="368"/>
      <c r="K449" s="363">
        <v>1</v>
      </c>
      <c r="L449" s="363"/>
      <c r="M449" s="365" t="s">
        <v>837</v>
      </c>
    </row>
    <row r="450" spans="1:13" ht="14">
      <c r="A450" s="361" t="s">
        <v>2003</v>
      </c>
      <c r="B450" s="362"/>
      <c r="C450" s="362">
        <v>14696</v>
      </c>
      <c r="D450" s="362"/>
      <c r="E450" s="362"/>
      <c r="F450" s="362"/>
      <c r="G450" s="363"/>
      <c r="H450" s="366" t="s">
        <v>871</v>
      </c>
      <c r="I450" s="367" t="s">
        <v>872</v>
      </c>
      <c r="J450" s="368"/>
      <c r="K450" s="363">
        <v>1</v>
      </c>
      <c r="L450" s="363"/>
      <c r="M450" s="365" t="s">
        <v>837</v>
      </c>
    </row>
    <row r="451" spans="1:13" ht="14">
      <c r="A451" s="361" t="s">
        <v>2003</v>
      </c>
      <c r="B451" s="362"/>
      <c r="C451" s="362">
        <v>14707</v>
      </c>
      <c r="D451" s="362"/>
      <c r="E451" s="362"/>
      <c r="F451" s="362"/>
      <c r="G451" s="363"/>
      <c r="H451" s="364" t="s">
        <v>1777</v>
      </c>
      <c r="I451" s="364" t="s">
        <v>1778</v>
      </c>
      <c r="J451" s="363"/>
      <c r="K451" s="363">
        <v>1</v>
      </c>
      <c r="L451" s="363"/>
      <c r="M451" s="365" t="s">
        <v>837</v>
      </c>
    </row>
    <row r="452" spans="1:13" ht="14">
      <c r="A452" s="361" t="s">
        <v>2003</v>
      </c>
      <c r="B452" s="362"/>
      <c r="C452" s="362">
        <v>14713</v>
      </c>
      <c r="D452" s="362"/>
      <c r="E452" s="362"/>
      <c r="F452" s="362"/>
      <c r="G452" s="363"/>
      <c r="H452" s="366" t="s">
        <v>829</v>
      </c>
      <c r="I452" s="367" t="s">
        <v>830</v>
      </c>
      <c r="J452" s="368"/>
      <c r="K452" s="363">
        <v>5</v>
      </c>
      <c r="L452" s="363" t="s">
        <v>837</v>
      </c>
      <c r="M452" s="365"/>
    </row>
    <row r="453" spans="1:13" ht="14">
      <c r="A453" s="361" t="s">
        <v>2003</v>
      </c>
      <c r="B453" s="362"/>
      <c r="C453" s="362">
        <v>14719</v>
      </c>
      <c r="D453" s="362"/>
      <c r="E453" s="362"/>
      <c r="F453" s="362"/>
      <c r="G453" s="363"/>
      <c r="H453" s="366" t="s">
        <v>757</v>
      </c>
      <c r="I453" s="367" t="s">
        <v>448</v>
      </c>
      <c r="J453" s="368"/>
      <c r="K453" s="363">
        <v>1</v>
      </c>
      <c r="L453" s="363"/>
      <c r="M453" s="365" t="s">
        <v>837</v>
      </c>
    </row>
    <row r="454" spans="1:13" ht="14">
      <c r="A454" s="361" t="s">
        <v>2003</v>
      </c>
      <c r="B454" s="362"/>
      <c r="C454" s="362">
        <v>14738</v>
      </c>
      <c r="D454" s="362"/>
      <c r="E454" s="362"/>
      <c r="F454" s="362"/>
      <c r="G454" s="363"/>
      <c r="H454" s="366" t="s">
        <v>192</v>
      </c>
      <c r="I454" s="367" t="s">
        <v>705</v>
      </c>
      <c r="J454" s="368"/>
      <c r="K454" s="363">
        <v>9</v>
      </c>
      <c r="L454" s="363" t="s">
        <v>837</v>
      </c>
      <c r="M454" s="365"/>
    </row>
    <row r="455" spans="1:13" ht="14">
      <c r="A455" s="361" t="s">
        <v>2003</v>
      </c>
      <c r="B455" s="362"/>
      <c r="C455" s="362">
        <v>14818</v>
      </c>
      <c r="D455" s="362"/>
      <c r="E455" s="362"/>
      <c r="F455" s="362"/>
      <c r="G455" s="363"/>
      <c r="H455" s="366" t="s">
        <v>341</v>
      </c>
      <c r="I455" s="367" t="s">
        <v>803</v>
      </c>
      <c r="J455" s="368"/>
      <c r="K455" s="363">
        <v>8</v>
      </c>
      <c r="L455" s="363" t="s">
        <v>837</v>
      </c>
      <c r="M455" s="365"/>
    </row>
    <row r="456" spans="1:13" ht="14">
      <c r="A456" s="361" t="s">
        <v>2003</v>
      </c>
      <c r="B456" s="362"/>
      <c r="C456" s="362">
        <v>14823</v>
      </c>
      <c r="D456" s="362"/>
      <c r="E456" s="362"/>
      <c r="F456" s="362"/>
      <c r="G456" s="363"/>
      <c r="H456" s="364" t="s">
        <v>2844</v>
      </c>
      <c r="I456" s="364" t="s">
        <v>168</v>
      </c>
      <c r="J456" s="362"/>
      <c r="K456" s="363">
        <v>1</v>
      </c>
      <c r="L456" s="363"/>
      <c r="M456" s="365"/>
    </row>
    <row r="457" spans="1:13" ht="14">
      <c r="A457" s="361" t="s">
        <v>2003</v>
      </c>
      <c r="B457" s="362"/>
      <c r="C457" s="362">
        <v>14832</v>
      </c>
      <c r="D457" s="362"/>
      <c r="E457" s="362"/>
      <c r="F457" s="362"/>
      <c r="G457" s="363"/>
      <c r="H457" s="364" t="s">
        <v>1935</v>
      </c>
      <c r="I457" s="364" t="s">
        <v>137</v>
      </c>
      <c r="J457" s="363"/>
      <c r="K457" s="363">
        <v>1</v>
      </c>
      <c r="L457" s="363"/>
      <c r="M457" s="365"/>
    </row>
    <row r="458" spans="1:13" ht="14">
      <c r="A458" s="361" t="s">
        <v>2003</v>
      </c>
      <c r="B458" s="362"/>
      <c r="C458" s="362">
        <v>14844</v>
      </c>
      <c r="D458" s="362"/>
      <c r="E458" s="362"/>
      <c r="F458" s="362"/>
      <c r="G458" s="363"/>
      <c r="H458" s="364" t="s">
        <v>1682</v>
      </c>
      <c r="I458" s="364" t="s">
        <v>531</v>
      </c>
      <c r="J458" s="363"/>
      <c r="K458" s="363">
        <v>1</v>
      </c>
      <c r="L458" s="363"/>
      <c r="M458" s="365"/>
    </row>
    <row r="459" spans="1:13" ht="14">
      <c r="A459" s="361" t="s">
        <v>2003</v>
      </c>
      <c r="B459" s="362"/>
      <c r="C459" s="362">
        <v>14862</v>
      </c>
      <c r="D459" s="362"/>
      <c r="E459" s="362"/>
      <c r="F459" s="362"/>
      <c r="G459" s="363"/>
      <c r="H459" s="366" t="s">
        <v>941</v>
      </c>
      <c r="I459" s="367" t="s">
        <v>287</v>
      </c>
      <c r="J459" s="368"/>
      <c r="K459" s="363">
        <v>1</v>
      </c>
      <c r="L459" s="363"/>
      <c r="M459" s="365" t="s">
        <v>837</v>
      </c>
    </row>
    <row r="460" spans="1:13" ht="14">
      <c r="A460" s="361" t="s">
        <v>2003</v>
      </c>
      <c r="B460" s="362"/>
      <c r="C460" s="362">
        <v>14875</v>
      </c>
      <c r="D460" s="362"/>
      <c r="E460" s="362"/>
      <c r="F460" s="362"/>
      <c r="G460" s="363"/>
      <c r="H460" s="366" t="s">
        <v>601</v>
      </c>
      <c r="I460" s="367" t="s">
        <v>393</v>
      </c>
      <c r="J460" s="368"/>
      <c r="K460" s="363">
        <v>1</v>
      </c>
      <c r="L460" s="363"/>
      <c r="M460" s="365" t="s">
        <v>46</v>
      </c>
    </row>
    <row r="461" spans="1:13" ht="14">
      <c r="A461" s="361" t="s">
        <v>2003</v>
      </c>
      <c r="B461" s="362"/>
      <c r="C461" s="362">
        <v>14885</v>
      </c>
      <c r="D461" s="362"/>
      <c r="E461" s="362"/>
      <c r="F461" s="362"/>
      <c r="G461" s="363"/>
      <c r="H461" s="366" t="s">
        <v>1029</v>
      </c>
      <c r="I461" s="367" t="s">
        <v>210</v>
      </c>
      <c r="J461" s="368"/>
      <c r="K461" s="363">
        <v>4</v>
      </c>
      <c r="L461" s="363" t="s">
        <v>837</v>
      </c>
      <c r="M461" s="365"/>
    </row>
    <row r="462" spans="1:13" ht="14">
      <c r="A462" s="361" t="s">
        <v>2003</v>
      </c>
      <c r="B462" s="362"/>
      <c r="C462" s="362">
        <v>14899</v>
      </c>
      <c r="D462" s="362"/>
      <c r="E462" s="362"/>
      <c r="F462" s="362"/>
      <c r="G462" s="363"/>
      <c r="H462" s="366" t="s">
        <v>102</v>
      </c>
      <c r="I462" s="367" t="s">
        <v>288</v>
      </c>
      <c r="J462" s="368"/>
      <c r="K462" s="363">
        <v>1</v>
      </c>
      <c r="L462" s="363"/>
      <c r="M462" s="365" t="s">
        <v>837</v>
      </c>
    </row>
    <row r="463" spans="1:13" ht="14">
      <c r="A463" s="361" t="s">
        <v>2003</v>
      </c>
      <c r="B463" s="362"/>
      <c r="C463" s="362">
        <v>14950</v>
      </c>
      <c r="D463" s="362"/>
      <c r="E463" s="362"/>
      <c r="F463" s="362"/>
      <c r="G463" s="363"/>
      <c r="H463" s="366" t="s">
        <v>1053</v>
      </c>
      <c r="I463" s="367" t="s">
        <v>1054</v>
      </c>
      <c r="J463" s="368"/>
      <c r="K463" s="363">
        <v>6</v>
      </c>
      <c r="L463" s="363" t="s">
        <v>838</v>
      </c>
      <c r="M463" s="365"/>
    </row>
    <row r="464" spans="1:13" ht="14">
      <c r="A464" s="361" t="s">
        <v>2003</v>
      </c>
      <c r="B464" s="362"/>
      <c r="C464" s="362">
        <v>14966</v>
      </c>
      <c r="D464" s="362"/>
      <c r="E464" s="362"/>
      <c r="F464" s="362"/>
      <c r="G464" s="363"/>
      <c r="H464" s="366" t="s">
        <v>1070</v>
      </c>
      <c r="I464" s="367" t="s">
        <v>193</v>
      </c>
      <c r="J464" s="368"/>
      <c r="K464" s="363">
        <v>1</v>
      </c>
      <c r="L464" s="363"/>
      <c r="M464" s="365" t="s">
        <v>837</v>
      </c>
    </row>
    <row r="465" spans="1:13" ht="14">
      <c r="A465" s="361" t="s">
        <v>2003</v>
      </c>
      <c r="B465" s="362"/>
      <c r="C465" s="362">
        <v>14974</v>
      </c>
      <c r="D465" s="362"/>
      <c r="E465" s="362"/>
      <c r="F465" s="362"/>
      <c r="G465" s="363"/>
      <c r="H465" s="366" t="s">
        <v>454</v>
      </c>
      <c r="I465" s="367" t="s">
        <v>571</v>
      </c>
      <c r="J465" s="368"/>
      <c r="K465" s="363">
        <v>1</v>
      </c>
      <c r="L465" s="363"/>
      <c r="M465" s="365" t="s">
        <v>46</v>
      </c>
    </row>
    <row r="466" spans="1:13" ht="14">
      <c r="A466" s="361" t="s">
        <v>2003</v>
      </c>
      <c r="B466" s="362"/>
      <c r="C466" s="362">
        <v>15007</v>
      </c>
      <c r="D466" s="362"/>
      <c r="E466" s="362"/>
      <c r="F466" s="362"/>
      <c r="G466" s="363"/>
      <c r="H466" s="366" t="s">
        <v>1071</v>
      </c>
      <c r="I466" s="367" t="s">
        <v>1113</v>
      </c>
      <c r="J466" s="368"/>
      <c r="K466" s="363">
        <v>1</v>
      </c>
      <c r="L466" s="363"/>
      <c r="M466" s="365" t="s">
        <v>837</v>
      </c>
    </row>
    <row r="467" spans="1:13" ht="14">
      <c r="A467" s="361" t="s">
        <v>2003</v>
      </c>
      <c r="B467" s="362"/>
      <c r="C467" s="362">
        <v>15010</v>
      </c>
      <c r="D467" s="362"/>
      <c r="E467" s="362"/>
      <c r="F467" s="362"/>
      <c r="G467" s="363"/>
      <c r="H467" s="364" t="s">
        <v>1771</v>
      </c>
      <c r="I467" s="364" t="s">
        <v>156</v>
      </c>
      <c r="J467" s="363"/>
      <c r="K467" s="363">
        <v>1</v>
      </c>
      <c r="L467" s="363"/>
      <c r="M467" s="365" t="s">
        <v>837</v>
      </c>
    </row>
    <row r="468" spans="1:13" ht="14">
      <c r="A468" s="361" t="s">
        <v>2003</v>
      </c>
      <c r="B468" s="362"/>
      <c r="C468" s="362">
        <v>15015</v>
      </c>
      <c r="D468" s="362"/>
      <c r="E468" s="362"/>
      <c r="F468" s="362"/>
      <c r="G468" s="363"/>
      <c r="H468" s="364" t="s">
        <v>193</v>
      </c>
      <c r="I468" s="364" t="s">
        <v>277</v>
      </c>
      <c r="J468" s="363"/>
      <c r="K468" s="363">
        <v>1</v>
      </c>
      <c r="L468" s="363"/>
      <c r="M468" s="365" t="s">
        <v>837</v>
      </c>
    </row>
    <row r="469" spans="1:13" ht="14">
      <c r="A469" s="361" t="s">
        <v>2003</v>
      </c>
      <c r="B469" s="362"/>
      <c r="C469" s="362">
        <v>15036</v>
      </c>
      <c r="D469" s="362"/>
      <c r="E469" s="362"/>
      <c r="F469" s="362"/>
      <c r="G469" s="363"/>
      <c r="H469" s="364" t="s">
        <v>2263</v>
      </c>
      <c r="I469" s="364" t="s">
        <v>352</v>
      </c>
      <c r="J469" s="363"/>
      <c r="K469" s="363">
        <v>1</v>
      </c>
      <c r="L469" s="363"/>
      <c r="M469" s="365" t="s">
        <v>837</v>
      </c>
    </row>
    <row r="470" spans="1:13" ht="14">
      <c r="A470" s="361" t="s">
        <v>2003</v>
      </c>
      <c r="B470" s="362"/>
      <c r="C470" s="362">
        <v>15043</v>
      </c>
      <c r="D470" s="362"/>
      <c r="E470" s="362"/>
      <c r="F470" s="362"/>
      <c r="G470" s="363"/>
      <c r="H470" s="366" t="s">
        <v>1151</v>
      </c>
      <c r="I470" s="367" t="s">
        <v>1152</v>
      </c>
      <c r="J470" s="368"/>
      <c r="K470" s="363">
        <v>1</v>
      </c>
      <c r="L470" s="363"/>
      <c r="M470" s="365" t="s">
        <v>837</v>
      </c>
    </row>
    <row r="471" spans="1:13" ht="14">
      <c r="A471" s="361" t="s">
        <v>2003</v>
      </c>
      <c r="B471" s="362"/>
      <c r="C471" s="362">
        <v>15051</v>
      </c>
      <c r="D471" s="362"/>
      <c r="E471" s="362"/>
      <c r="F471" s="362"/>
      <c r="G471" s="363"/>
      <c r="H471" s="364" t="s">
        <v>1636</v>
      </c>
      <c r="I471" s="364" t="s">
        <v>1637</v>
      </c>
      <c r="J471" s="363"/>
      <c r="K471" s="363">
        <v>1</v>
      </c>
      <c r="L471" s="363"/>
      <c r="M471" s="365"/>
    </row>
    <row r="472" spans="1:13" ht="14">
      <c r="A472" s="361" t="s">
        <v>2003</v>
      </c>
      <c r="B472" s="362"/>
      <c r="C472" s="362">
        <v>15055</v>
      </c>
      <c r="D472" s="362"/>
      <c r="E472" s="362"/>
      <c r="F472" s="362"/>
      <c r="G472" s="363"/>
      <c r="H472" s="364" t="s">
        <v>313</v>
      </c>
      <c r="I472" s="364" t="s">
        <v>2264</v>
      </c>
      <c r="J472" s="363"/>
      <c r="K472" s="363">
        <v>2</v>
      </c>
      <c r="L472" s="363" t="s">
        <v>46</v>
      </c>
      <c r="M472" s="365"/>
    </row>
    <row r="473" spans="1:13" ht="14">
      <c r="A473" s="361" t="s">
        <v>2003</v>
      </c>
      <c r="B473" s="362"/>
      <c r="C473" s="362">
        <v>15071</v>
      </c>
      <c r="D473" s="362"/>
      <c r="E473" s="362"/>
      <c r="F473" s="362"/>
      <c r="G473" s="363"/>
      <c r="H473" s="366" t="s">
        <v>1229</v>
      </c>
      <c r="I473" s="367" t="s">
        <v>547</v>
      </c>
      <c r="J473" s="368"/>
      <c r="K473" s="363">
        <v>1</v>
      </c>
      <c r="L473" s="363"/>
      <c r="M473" s="365" t="s">
        <v>837</v>
      </c>
    </row>
    <row r="474" spans="1:13" ht="14">
      <c r="A474" s="361" t="s">
        <v>2003</v>
      </c>
      <c r="B474" s="362"/>
      <c r="C474" s="362">
        <v>15082</v>
      </c>
      <c r="D474" s="362"/>
      <c r="E474" s="362"/>
      <c r="F474" s="362"/>
      <c r="G474" s="363"/>
      <c r="H474" s="366" t="s">
        <v>1000</v>
      </c>
      <c r="I474" s="367" t="s">
        <v>613</v>
      </c>
      <c r="J474" s="368"/>
      <c r="K474" s="363">
        <v>8</v>
      </c>
      <c r="L474" s="363" t="s">
        <v>837</v>
      </c>
      <c r="M474" s="365"/>
    </row>
    <row r="475" spans="1:13" ht="14">
      <c r="A475" s="361" t="s">
        <v>2003</v>
      </c>
      <c r="B475" s="362"/>
      <c r="C475" s="362">
        <v>15091</v>
      </c>
      <c r="D475" s="362"/>
      <c r="E475" s="362"/>
      <c r="F475" s="362"/>
      <c r="G475" s="363"/>
      <c r="H475" s="366" t="s">
        <v>274</v>
      </c>
      <c r="I475" s="367" t="s">
        <v>163</v>
      </c>
      <c r="J475" s="368"/>
      <c r="K475" s="363">
        <v>1</v>
      </c>
      <c r="L475" s="363"/>
      <c r="M475" s="365" t="s">
        <v>837</v>
      </c>
    </row>
    <row r="476" spans="1:13" ht="14">
      <c r="A476" s="361" t="s">
        <v>2003</v>
      </c>
      <c r="B476" s="362"/>
      <c r="C476" s="362">
        <v>15101</v>
      </c>
      <c r="D476" s="362"/>
      <c r="E476" s="362"/>
      <c r="F476" s="362"/>
      <c r="G476" s="363"/>
      <c r="H476" s="366" t="s">
        <v>1106</v>
      </c>
      <c r="I476" s="367" t="s">
        <v>106</v>
      </c>
      <c r="J476" s="368"/>
      <c r="K476" s="363">
        <v>1</v>
      </c>
      <c r="L476" s="363"/>
      <c r="M476" s="365" t="s">
        <v>837</v>
      </c>
    </row>
    <row r="477" spans="1:13" ht="14">
      <c r="A477" s="361" t="s">
        <v>2003</v>
      </c>
      <c r="B477" s="362"/>
      <c r="C477" s="362">
        <v>15106</v>
      </c>
      <c r="D477" s="362"/>
      <c r="E477" s="362"/>
      <c r="F477" s="362"/>
      <c r="G477" s="363"/>
      <c r="H477" s="364" t="s">
        <v>2846</v>
      </c>
      <c r="I477" s="364" t="s">
        <v>569</v>
      </c>
      <c r="J477" s="362"/>
      <c r="K477" s="363">
        <v>1</v>
      </c>
      <c r="L477" s="363"/>
      <c r="M477" s="365"/>
    </row>
    <row r="478" spans="1:13" ht="14">
      <c r="A478" s="361" t="s">
        <v>2003</v>
      </c>
      <c r="B478" s="362"/>
      <c r="C478" s="362">
        <v>15118</v>
      </c>
      <c r="D478" s="362"/>
      <c r="E478" s="362"/>
      <c r="F478" s="362"/>
      <c r="G478" s="363"/>
      <c r="H478" s="364" t="s">
        <v>2265</v>
      </c>
      <c r="I478" s="364" t="s">
        <v>2266</v>
      </c>
      <c r="J478" s="363"/>
      <c r="K478" s="363">
        <v>1</v>
      </c>
      <c r="L478" s="363"/>
      <c r="M478" s="365" t="s">
        <v>837</v>
      </c>
    </row>
    <row r="479" spans="1:13" ht="14">
      <c r="A479" s="361" t="s">
        <v>2003</v>
      </c>
      <c r="B479" s="362"/>
      <c r="C479" s="362">
        <v>15126</v>
      </c>
      <c r="D479" s="362"/>
      <c r="E479" s="362"/>
      <c r="F479" s="362"/>
      <c r="G479" s="363"/>
      <c r="H479" s="364" t="s">
        <v>2847</v>
      </c>
      <c r="I479" s="364" t="s">
        <v>571</v>
      </c>
      <c r="J479" s="362"/>
      <c r="K479" s="363">
        <v>1</v>
      </c>
      <c r="L479" s="363"/>
      <c r="M479" s="365" t="s">
        <v>837</v>
      </c>
    </row>
    <row r="480" spans="1:13" ht="14">
      <c r="A480" s="361" t="s">
        <v>2003</v>
      </c>
      <c r="B480" s="362"/>
      <c r="C480" s="362">
        <v>15130</v>
      </c>
      <c r="D480" s="362"/>
      <c r="E480" s="362"/>
      <c r="F480" s="362"/>
      <c r="G480" s="363"/>
      <c r="H480" s="364" t="s">
        <v>117</v>
      </c>
      <c r="I480" s="364" t="s">
        <v>260</v>
      </c>
      <c r="J480" s="363"/>
      <c r="K480" s="363">
        <v>1</v>
      </c>
      <c r="L480" s="363"/>
      <c r="M480" s="365" t="s">
        <v>837</v>
      </c>
    </row>
    <row r="481" spans="1:13" ht="14">
      <c r="A481" s="361" t="s">
        <v>2003</v>
      </c>
      <c r="B481" s="362"/>
      <c r="C481" s="362">
        <v>15136</v>
      </c>
      <c r="D481" s="362"/>
      <c r="E481" s="362"/>
      <c r="F481" s="362"/>
      <c r="G481" s="363"/>
      <c r="H481" s="366" t="s">
        <v>1224</v>
      </c>
      <c r="I481" s="367" t="s">
        <v>247</v>
      </c>
      <c r="J481" s="368"/>
      <c r="K481" s="363">
        <v>1</v>
      </c>
      <c r="L481" s="363"/>
      <c r="M481" s="365" t="s">
        <v>837</v>
      </c>
    </row>
    <row r="482" spans="1:13" ht="14">
      <c r="A482" s="361" t="s">
        <v>2003</v>
      </c>
      <c r="B482" s="362"/>
      <c r="C482" s="362">
        <v>15139</v>
      </c>
      <c r="D482" s="362"/>
      <c r="E482" s="362"/>
      <c r="F482" s="362"/>
      <c r="G482" s="363"/>
      <c r="H482" s="364" t="s">
        <v>1716</v>
      </c>
      <c r="I482" s="364" t="s">
        <v>1717</v>
      </c>
      <c r="J482" s="363"/>
      <c r="K482" s="363">
        <v>1</v>
      </c>
      <c r="L482" s="363"/>
      <c r="M482" s="365" t="s">
        <v>837</v>
      </c>
    </row>
    <row r="483" spans="1:13" ht="14">
      <c r="A483" s="361" t="s">
        <v>2003</v>
      </c>
      <c r="B483" s="362"/>
      <c r="C483" s="362">
        <v>15156</v>
      </c>
      <c r="D483" s="362"/>
      <c r="E483" s="362"/>
      <c r="F483" s="362"/>
      <c r="G483" s="363"/>
      <c r="H483" s="364" t="s">
        <v>195</v>
      </c>
      <c r="I483" s="364" t="s">
        <v>557</v>
      </c>
      <c r="J483" s="363"/>
      <c r="K483" s="363">
        <v>9</v>
      </c>
      <c r="L483" s="363" t="s">
        <v>46</v>
      </c>
      <c r="M483" s="365"/>
    </row>
    <row r="484" spans="1:13" ht="14">
      <c r="A484" s="361" t="s">
        <v>2003</v>
      </c>
      <c r="B484" s="362"/>
      <c r="C484" s="362">
        <v>15157</v>
      </c>
      <c r="D484" s="362"/>
      <c r="E484" s="362"/>
      <c r="F484" s="362"/>
      <c r="G484" s="363"/>
      <c r="H484" s="366" t="s">
        <v>1101</v>
      </c>
      <c r="I484" s="367" t="s">
        <v>217</v>
      </c>
      <c r="J484" s="368"/>
      <c r="K484" s="363">
        <v>1</v>
      </c>
      <c r="L484" s="363"/>
      <c r="M484" s="365" t="s">
        <v>837</v>
      </c>
    </row>
    <row r="485" spans="1:13" ht="14">
      <c r="A485" s="361" t="s">
        <v>2003</v>
      </c>
      <c r="B485" s="362"/>
      <c r="C485" s="362">
        <v>15170</v>
      </c>
      <c r="D485" s="362"/>
      <c r="E485" s="362"/>
      <c r="F485" s="362"/>
      <c r="G485" s="363"/>
      <c r="H485" s="366" t="s">
        <v>1266</v>
      </c>
      <c r="I485" s="367" t="s">
        <v>533</v>
      </c>
      <c r="J485" s="368"/>
      <c r="K485" s="363">
        <v>4</v>
      </c>
      <c r="L485" s="363" t="s">
        <v>46</v>
      </c>
      <c r="M485" s="365"/>
    </row>
    <row r="486" spans="1:13" ht="14">
      <c r="A486" s="361" t="s">
        <v>2003</v>
      </c>
      <c r="B486" s="362"/>
      <c r="C486" s="362">
        <v>15181</v>
      </c>
      <c r="D486" s="362"/>
      <c r="E486" s="362"/>
      <c r="F486" s="362"/>
      <c r="G486" s="363"/>
      <c r="H486" s="366" t="s">
        <v>931</v>
      </c>
      <c r="I486" s="367" t="s">
        <v>549</v>
      </c>
      <c r="J486" s="368"/>
      <c r="K486" s="363">
        <v>8</v>
      </c>
      <c r="L486" s="363" t="s">
        <v>837</v>
      </c>
      <c r="M486" s="365"/>
    </row>
    <row r="487" spans="1:13" ht="14">
      <c r="A487" s="361" t="s">
        <v>2003</v>
      </c>
      <c r="B487" s="362"/>
      <c r="C487" s="362">
        <v>15191</v>
      </c>
      <c r="D487" s="362"/>
      <c r="E487" s="362"/>
      <c r="F487" s="362"/>
      <c r="G487" s="363"/>
      <c r="H487" s="366" t="s">
        <v>800</v>
      </c>
      <c r="I487" s="367" t="s">
        <v>559</v>
      </c>
      <c r="J487" s="368"/>
      <c r="K487" s="363">
        <v>7</v>
      </c>
      <c r="L487" s="363" t="s">
        <v>837</v>
      </c>
      <c r="M487" s="365"/>
    </row>
    <row r="488" spans="1:13" ht="14">
      <c r="A488" s="361" t="s">
        <v>2003</v>
      </c>
      <c r="B488" s="362"/>
      <c r="C488" s="362">
        <v>15200</v>
      </c>
      <c r="D488" s="362"/>
      <c r="E488" s="362"/>
      <c r="F488" s="362"/>
      <c r="G488" s="363"/>
      <c r="H488" s="366" t="s">
        <v>1075</v>
      </c>
      <c r="I488" s="367" t="s">
        <v>1076</v>
      </c>
      <c r="J488" s="368"/>
      <c r="K488" s="363">
        <v>1</v>
      </c>
      <c r="L488" s="363"/>
      <c r="M488" s="365" t="s">
        <v>837</v>
      </c>
    </row>
    <row r="489" spans="1:13" ht="14">
      <c r="A489" s="361" t="s">
        <v>2003</v>
      </c>
      <c r="B489" s="362"/>
      <c r="C489" s="362">
        <v>15203</v>
      </c>
      <c r="D489" s="362"/>
      <c r="E489" s="362"/>
      <c r="F489" s="362"/>
      <c r="G489" s="363"/>
      <c r="H489" s="366" t="s">
        <v>1157</v>
      </c>
      <c r="I489" s="367" t="s">
        <v>571</v>
      </c>
      <c r="J489" s="368"/>
      <c r="K489" s="363">
        <v>1</v>
      </c>
      <c r="L489" s="363"/>
      <c r="M489" s="365" t="s">
        <v>837</v>
      </c>
    </row>
    <row r="490" spans="1:13" ht="14">
      <c r="A490" s="361" t="s">
        <v>2003</v>
      </c>
      <c r="B490" s="362"/>
      <c r="C490" s="362">
        <v>15231</v>
      </c>
      <c r="D490" s="362"/>
      <c r="E490" s="362"/>
      <c r="F490" s="362"/>
      <c r="G490" s="363"/>
      <c r="H490" s="364" t="s">
        <v>1902</v>
      </c>
      <c r="I490" s="364" t="s">
        <v>216</v>
      </c>
      <c r="J490" s="363"/>
      <c r="K490" s="363">
        <v>1</v>
      </c>
      <c r="L490" s="363"/>
      <c r="M490" s="365" t="s">
        <v>837</v>
      </c>
    </row>
    <row r="491" spans="1:13" ht="14">
      <c r="A491" s="361" t="s">
        <v>2003</v>
      </c>
      <c r="B491" s="362"/>
      <c r="C491" s="362">
        <v>15232</v>
      </c>
      <c r="D491" s="362"/>
      <c r="E491" s="362"/>
      <c r="F491" s="362"/>
      <c r="G491" s="363"/>
      <c r="H491" s="364" t="s">
        <v>1872</v>
      </c>
      <c r="I491" s="364" t="s">
        <v>600</v>
      </c>
      <c r="J491" s="363"/>
      <c r="K491" s="363">
        <v>1</v>
      </c>
      <c r="L491" s="363"/>
      <c r="M491" s="365" t="s">
        <v>46</v>
      </c>
    </row>
    <row r="492" spans="1:13" ht="14">
      <c r="A492" s="361" t="s">
        <v>2003</v>
      </c>
      <c r="B492" s="362"/>
      <c r="C492" s="362">
        <v>15240</v>
      </c>
      <c r="D492" s="362"/>
      <c r="E492" s="362"/>
      <c r="F492" s="362"/>
      <c r="G492" s="363"/>
      <c r="H492" s="366" t="s">
        <v>428</v>
      </c>
      <c r="I492" s="367" t="s">
        <v>105</v>
      </c>
      <c r="J492" s="368"/>
      <c r="K492" s="363">
        <v>1</v>
      </c>
      <c r="L492" s="363"/>
      <c r="M492" s="365" t="s">
        <v>837</v>
      </c>
    </row>
    <row r="493" spans="1:13" ht="14">
      <c r="A493" s="361" t="s">
        <v>2003</v>
      </c>
      <c r="B493" s="362"/>
      <c r="C493" s="362">
        <v>15291</v>
      </c>
      <c r="D493" s="362"/>
      <c r="E493" s="362"/>
      <c r="F493" s="362"/>
      <c r="G493" s="363"/>
      <c r="H493" s="366" t="s">
        <v>1018</v>
      </c>
      <c r="I493" s="367" t="s">
        <v>56</v>
      </c>
      <c r="J493" s="368"/>
      <c r="K493" s="363">
        <v>1</v>
      </c>
      <c r="L493" s="363"/>
      <c r="M493" s="365" t="s">
        <v>46</v>
      </c>
    </row>
    <row r="494" spans="1:13" ht="14">
      <c r="A494" s="361" t="s">
        <v>2003</v>
      </c>
      <c r="B494" s="362"/>
      <c r="C494" s="362">
        <v>15351</v>
      </c>
      <c r="D494" s="362"/>
      <c r="E494" s="362"/>
      <c r="F494" s="362"/>
      <c r="G494" s="363"/>
      <c r="H494" s="364" t="s">
        <v>2269</v>
      </c>
      <c r="I494" s="364" t="s">
        <v>2270</v>
      </c>
      <c r="J494" s="363"/>
      <c r="K494" s="363">
        <v>3</v>
      </c>
      <c r="L494" s="363" t="s">
        <v>837</v>
      </c>
      <c r="M494" s="365"/>
    </row>
    <row r="495" spans="1:13" ht="14">
      <c r="A495" s="361" t="s">
        <v>2003</v>
      </c>
      <c r="B495" s="362"/>
      <c r="C495" s="362">
        <v>15402</v>
      </c>
      <c r="D495" s="362"/>
      <c r="E495" s="362"/>
      <c r="F495" s="362"/>
      <c r="G495" s="363"/>
      <c r="H495" s="366" t="s">
        <v>1274</v>
      </c>
      <c r="I495" s="367" t="s">
        <v>124</v>
      </c>
      <c r="J495" s="368"/>
      <c r="K495" s="363">
        <v>4</v>
      </c>
      <c r="L495" s="363" t="s">
        <v>837</v>
      </c>
      <c r="M495" s="365"/>
    </row>
    <row r="496" spans="1:13" ht="14">
      <c r="A496" s="361" t="s">
        <v>2003</v>
      </c>
      <c r="B496" s="362"/>
      <c r="C496" s="362">
        <v>15407</v>
      </c>
      <c r="D496" s="362"/>
      <c r="E496" s="362"/>
      <c r="F496" s="362"/>
      <c r="G496" s="363"/>
      <c r="H496" s="364" t="s">
        <v>1847</v>
      </c>
      <c r="I496" s="364" t="s">
        <v>552</v>
      </c>
      <c r="J496" s="363"/>
      <c r="K496" s="363">
        <v>4</v>
      </c>
      <c r="L496" s="363"/>
      <c r="M496" s="365"/>
    </row>
    <row r="497" spans="1:13" ht="14">
      <c r="A497" s="361" t="s">
        <v>2003</v>
      </c>
      <c r="B497" s="362"/>
      <c r="C497" s="362">
        <v>15444</v>
      </c>
      <c r="D497" s="362"/>
      <c r="E497" s="362"/>
      <c r="F497" s="362"/>
      <c r="G497" s="363"/>
      <c r="H497" s="364" t="s">
        <v>2848</v>
      </c>
      <c r="I497" s="364" t="s">
        <v>287</v>
      </c>
      <c r="J497" s="362"/>
      <c r="K497" s="363">
        <v>1</v>
      </c>
      <c r="L497" s="363"/>
      <c r="M497" s="365"/>
    </row>
    <row r="498" spans="1:13" ht="14">
      <c r="A498" s="361" t="s">
        <v>2003</v>
      </c>
      <c r="B498" s="362"/>
      <c r="C498" s="362">
        <v>15447</v>
      </c>
      <c r="D498" s="362"/>
      <c r="E498" s="362"/>
      <c r="F498" s="362"/>
      <c r="G498" s="363"/>
      <c r="H498" s="366" t="s">
        <v>1021</v>
      </c>
      <c r="I498" s="367" t="s">
        <v>1022</v>
      </c>
      <c r="J498" s="368"/>
      <c r="K498" s="363">
        <v>3</v>
      </c>
      <c r="L498" s="363" t="s">
        <v>837</v>
      </c>
      <c r="M498" s="365"/>
    </row>
    <row r="499" spans="1:13" ht="14">
      <c r="A499" s="361" t="s">
        <v>2003</v>
      </c>
      <c r="B499" s="362"/>
      <c r="C499" s="362">
        <v>15463</v>
      </c>
      <c r="D499" s="362"/>
      <c r="E499" s="362"/>
      <c r="F499" s="362"/>
      <c r="G499" s="363"/>
      <c r="H499" s="364" t="s">
        <v>2271</v>
      </c>
      <c r="I499" s="364" t="s">
        <v>565</v>
      </c>
      <c r="J499" s="363"/>
      <c r="K499" s="363">
        <v>1</v>
      </c>
      <c r="L499" s="363"/>
      <c r="M499" s="365" t="s">
        <v>837</v>
      </c>
    </row>
    <row r="500" spans="1:13" ht="14">
      <c r="A500" s="361" t="s">
        <v>2003</v>
      </c>
      <c r="B500" s="362"/>
      <c r="C500" s="362">
        <v>15482</v>
      </c>
      <c r="D500" s="362"/>
      <c r="E500" s="362"/>
      <c r="F500" s="362"/>
      <c r="G500" s="363"/>
      <c r="H500" s="366" t="s">
        <v>485</v>
      </c>
      <c r="I500" s="367" t="s">
        <v>922</v>
      </c>
      <c r="J500" s="368"/>
      <c r="K500" s="363">
        <v>9</v>
      </c>
      <c r="L500" s="363" t="s">
        <v>837</v>
      </c>
      <c r="M500" s="365"/>
    </row>
    <row r="501" spans="1:13" ht="14">
      <c r="A501" s="361" t="s">
        <v>2003</v>
      </c>
      <c r="B501" s="362"/>
      <c r="C501" s="362">
        <v>15487</v>
      </c>
      <c r="D501" s="362"/>
      <c r="E501" s="362"/>
      <c r="F501" s="362"/>
      <c r="G501" s="363"/>
      <c r="H501" s="366" t="s">
        <v>193</v>
      </c>
      <c r="I501" s="367" t="s">
        <v>177</v>
      </c>
      <c r="J501" s="368"/>
      <c r="K501" s="363">
        <v>9</v>
      </c>
      <c r="L501" s="363" t="s">
        <v>838</v>
      </c>
      <c r="M501" s="365"/>
    </row>
    <row r="502" spans="1:13" ht="14">
      <c r="A502" s="361" t="s">
        <v>2003</v>
      </c>
      <c r="B502" s="362"/>
      <c r="C502" s="362">
        <v>15490</v>
      </c>
      <c r="D502" s="362"/>
      <c r="E502" s="362"/>
      <c r="F502" s="362"/>
      <c r="G502" s="363"/>
      <c r="H502" s="364" t="s">
        <v>102</v>
      </c>
      <c r="I502" s="364" t="s">
        <v>564</v>
      </c>
      <c r="J502" s="363"/>
      <c r="K502" s="363">
        <v>9</v>
      </c>
      <c r="L502" s="363" t="s">
        <v>46</v>
      </c>
      <c r="M502" s="365"/>
    </row>
    <row r="503" spans="1:13" ht="14">
      <c r="A503" s="361" t="s">
        <v>2003</v>
      </c>
      <c r="B503" s="362"/>
      <c r="C503" s="362">
        <v>15492</v>
      </c>
      <c r="D503" s="362"/>
      <c r="E503" s="362"/>
      <c r="F503" s="362"/>
      <c r="G503" s="363"/>
      <c r="H503" s="364" t="s">
        <v>2272</v>
      </c>
      <c r="I503" s="364" t="s">
        <v>532</v>
      </c>
      <c r="J503" s="363"/>
      <c r="K503" s="363">
        <v>1</v>
      </c>
      <c r="L503" s="363"/>
      <c r="M503" s="365" t="s">
        <v>46</v>
      </c>
    </row>
    <row r="504" spans="1:13" ht="14">
      <c r="A504" s="361" t="s">
        <v>2003</v>
      </c>
      <c r="B504" s="362"/>
      <c r="C504" s="362">
        <v>15502</v>
      </c>
      <c r="D504" s="362"/>
      <c r="E504" s="362"/>
      <c r="F504" s="362"/>
      <c r="G504" s="363"/>
      <c r="H504" s="364" t="s">
        <v>317</v>
      </c>
      <c r="I504" s="364" t="s">
        <v>2273</v>
      </c>
      <c r="J504" s="363"/>
      <c r="K504" s="363">
        <v>1</v>
      </c>
      <c r="L504" s="363"/>
      <c r="M504" s="365" t="s">
        <v>837</v>
      </c>
    </row>
    <row r="505" spans="1:13" ht="14">
      <c r="A505" s="361" t="s">
        <v>2003</v>
      </c>
      <c r="B505" s="362"/>
      <c r="C505" s="362">
        <v>15519</v>
      </c>
      <c r="D505" s="362"/>
      <c r="E505" s="362"/>
      <c r="F505" s="362"/>
      <c r="G505" s="363"/>
      <c r="H505" s="366" t="s">
        <v>770</v>
      </c>
      <c r="I505" s="367" t="s">
        <v>289</v>
      </c>
      <c r="J505" s="368"/>
      <c r="K505" s="363">
        <v>4</v>
      </c>
      <c r="L505" s="363" t="s">
        <v>837</v>
      </c>
      <c r="M505" s="365"/>
    </row>
    <row r="506" spans="1:13" ht="14">
      <c r="A506" s="361" t="s">
        <v>2003</v>
      </c>
      <c r="B506" s="362"/>
      <c r="C506" s="362">
        <v>15535</v>
      </c>
      <c r="D506" s="362"/>
      <c r="E506" s="362"/>
      <c r="F506" s="362"/>
      <c r="G506" s="363"/>
      <c r="H506" s="364" t="s">
        <v>1842</v>
      </c>
      <c r="I506" s="364" t="s">
        <v>80</v>
      </c>
      <c r="J506" s="363"/>
      <c r="K506" s="363">
        <v>2</v>
      </c>
      <c r="L506" s="363" t="s">
        <v>837</v>
      </c>
      <c r="M506" s="365"/>
    </row>
    <row r="507" spans="1:13" ht="14">
      <c r="A507" s="361" t="s">
        <v>2003</v>
      </c>
      <c r="B507" s="362"/>
      <c r="C507" s="362">
        <v>15538</v>
      </c>
      <c r="D507" s="362"/>
      <c r="E507" s="362"/>
      <c r="F507" s="362"/>
      <c r="G507" s="363"/>
      <c r="H507" s="366" t="s">
        <v>1307</v>
      </c>
      <c r="I507" s="367" t="s">
        <v>572</v>
      </c>
      <c r="J507" s="368"/>
      <c r="K507" s="363">
        <v>1</v>
      </c>
      <c r="L507" s="363"/>
      <c r="M507" s="365" t="s">
        <v>837</v>
      </c>
    </row>
    <row r="508" spans="1:13" ht="14">
      <c r="A508" s="361" t="s">
        <v>2003</v>
      </c>
      <c r="B508" s="362"/>
      <c r="C508" s="362">
        <v>15605</v>
      </c>
      <c r="D508" s="362"/>
      <c r="E508" s="362"/>
      <c r="F508" s="362"/>
      <c r="G508" s="363"/>
      <c r="H508" s="366" t="s">
        <v>497</v>
      </c>
      <c r="I508" s="371" t="s">
        <v>587</v>
      </c>
      <c r="J508" s="368"/>
      <c r="K508" s="363">
        <v>1</v>
      </c>
      <c r="L508" s="363"/>
      <c r="M508" s="365" t="s">
        <v>837</v>
      </c>
    </row>
    <row r="509" spans="1:13" ht="14">
      <c r="A509" s="361" t="s">
        <v>2003</v>
      </c>
      <c r="B509" s="362"/>
      <c r="C509" s="362">
        <v>15608</v>
      </c>
      <c r="D509" s="362"/>
      <c r="E509" s="362"/>
      <c r="F509" s="362"/>
      <c r="G509" s="363"/>
      <c r="H509" s="366" t="s">
        <v>1212</v>
      </c>
      <c r="I509" s="367" t="s">
        <v>1213</v>
      </c>
      <c r="J509" s="368"/>
      <c r="K509" s="363">
        <v>5</v>
      </c>
      <c r="L509" s="363" t="s">
        <v>837</v>
      </c>
      <c r="M509" s="365"/>
    </row>
    <row r="510" spans="1:13" ht="14">
      <c r="A510" s="361" t="s">
        <v>2003</v>
      </c>
      <c r="B510" s="362"/>
      <c r="C510" s="362">
        <v>15655</v>
      </c>
      <c r="D510" s="362"/>
      <c r="E510" s="362"/>
      <c r="F510" s="362"/>
      <c r="G510" s="363"/>
      <c r="H510" s="364" t="s">
        <v>534</v>
      </c>
      <c r="I510" s="364" t="s">
        <v>2274</v>
      </c>
      <c r="J510" s="363"/>
      <c r="K510" s="363">
        <v>1</v>
      </c>
      <c r="L510" s="363"/>
      <c r="M510" s="365" t="s">
        <v>837</v>
      </c>
    </row>
    <row r="511" spans="1:13" ht="14">
      <c r="A511" s="361" t="s">
        <v>2003</v>
      </c>
      <c r="B511" s="362"/>
      <c r="C511" s="362">
        <v>15672</v>
      </c>
      <c r="D511" s="362"/>
      <c r="E511" s="362"/>
      <c r="F511" s="362"/>
      <c r="G511" s="363"/>
      <c r="H511" s="366" t="s">
        <v>644</v>
      </c>
      <c r="I511" s="367" t="s">
        <v>595</v>
      </c>
      <c r="J511" s="368"/>
      <c r="K511" s="363">
        <v>7</v>
      </c>
      <c r="L511" s="363" t="s">
        <v>46</v>
      </c>
      <c r="M511" s="365"/>
    </row>
    <row r="512" spans="1:13" ht="14">
      <c r="A512" s="361" t="s">
        <v>2003</v>
      </c>
      <c r="B512" s="362"/>
      <c r="C512" s="362">
        <v>15694</v>
      </c>
      <c r="D512" s="362"/>
      <c r="E512" s="362"/>
      <c r="F512" s="362"/>
      <c r="G512" s="363"/>
      <c r="H512" s="366" t="s">
        <v>9</v>
      </c>
      <c r="I512" s="367" t="s">
        <v>375</v>
      </c>
      <c r="J512" s="368"/>
      <c r="K512" s="363">
        <v>2</v>
      </c>
      <c r="L512" s="363" t="s">
        <v>46</v>
      </c>
      <c r="M512" s="365"/>
    </row>
    <row r="513" spans="1:13" ht="14">
      <c r="A513" s="361" t="s">
        <v>2003</v>
      </c>
      <c r="B513" s="362"/>
      <c r="C513" s="362">
        <v>15697</v>
      </c>
      <c r="D513" s="362"/>
      <c r="E513" s="362"/>
      <c r="F513" s="362"/>
      <c r="G513" s="363"/>
      <c r="H513" s="364" t="s">
        <v>2849</v>
      </c>
      <c r="I513" s="364" t="s">
        <v>2850</v>
      </c>
      <c r="J513" s="362"/>
      <c r="K513" s="363">
        <v>3</v>
      </c>
      <c r="L513" s="363"/>
      <c r="M513" s="365"/>
    </row>
    <row r="514" spans="1:13" ht="14">
      <c r="A514" s="361" t="s">
        <v>2003</v>
      </c>
      <c r="B514" s="362"/>
      <c r="C514" s="362">
        <v>15764</v>
      </c>
      <c r="D514" s="362"/>
      <c r="E514" s="362"/>
      <c r="F514" s="362"/>
      <c r="G514" s="363"/>
      <c r="H514" s="366" t="s">
        <v>809</v>
      </c>
      <c r="I514" s="367" t="s">
        <v>839</v>
      </c>
      <c r="J514" s="368"/>
      <c r="K514" s="363">
        <v>1</v>
      </c>
      <c r="L514" s="363"/>
      <c r="M514" s="365" t="s">
        <v>837</v>
      </c>
    </row>
    <row r="515" spans="1:13" ht="14">
      <c r="A515" s="361" t="s">
        <v>2003</v>
      </c>
      <c r="B515" s="362"/>
      <c r="C515" s="362">
        <v>15767</v>
      </c>
      <c r="D515" s="362"/>
      <c r="E515" s="362"/>
      <c r="F515" s="362"/>
      <c r="G515" s="363"/>
      <c r="H515" s="364" t="s">
        <v>1794</v>
      </c>
      <c r="I515" s="364" t="s">
        <v>565</v>
      </c>
      <c r="J515" s="363"/>
      <c r="K515" s="363">
        <v>3</v>
      </c>
      <c r="L515" s="363" t="s">
        <v>46</v>
      </c>
      <c r="M515" s="365"/>
    </row>
    <row r="516" spans="1:13" ht="14">
      <c r="A516" s="361" t="s">
        <v>2003</v>
      </c>
      <c r="B516" s="362"/>
      <c r="C516" s="362">
        <v>15792</v>
      </c>
      <c r="D516" s="362"/>
      <c r="E516" s="362"/>
      <c r="F516" s="362"/>
      <c r="G516" s="363"/>
      <c r="H516" s="364" t="s">
        <v>1758</v>
      </c>
      <c r="I516" s="364" t="s">
        <v>1639</v>
      </c>
      <c r="J516" s="363"/>
      <c r="K516" s="363">
        <v>1</v>
      </c>
      <c r="L516" s="363"/>
      <c r="M516" s="365"/>
    </row>
    <row r="517" spans="1:13" ht="14">
      <c r="A517" s="361" t="s">
        <v>2003</v>
      </c>
      <c r="B517" s="362"/>
      <c r="C517" s="362">
        <v>15808</v>
      </c>
      <c r="D517" s="362"/>
      <c r="E517" s="362"/>
      <c r="F517" s="362"/>
      <c r="G517" s="363"/>
      <c r="H517" s="364" t="s">
        <v>2277</v>
      </c>
      <c r="I517" s="364" t="s">
        <v>565</v>
      </c>
      <c r="J517" s="363"/>
      <c r="K517" s="363">
        <v>2</v>
      </c>
      <c r="L517" s="363" t="s">
        <v>46</v>
      </c>
      <c r="M517" s="365"/>
    </row>
    <row r="518" spans="1:13" ht="14">
      <c r="A518" s="361" t="s">
        <v>2003</v>
      </c>
      <c r="B518" s="362"/>
      <c r="C518" s="362">
        <v>15817</v>
      </c>
      <c r="D518" s="362"/>
      <c r="E518" s="362"/>
      <c r="F518" s="362"/>
      <c r="G518" s="363"/>
      <c r="H518" s="364" t="s">
        <v>508</v>
      </c>
      <c r="I518" s="364" t="s">
        <v>238</v>
      </c>
      <c r="J518" s="363"/>
      <c r="K518" s="363">
        <v>5</v>
      </c>
      <c r="L518" s="363" t="s">
        <v>838</v>
      </c>
      <c r="M518" s="365"/>
    </row>
    <row r="519" spans="1:13" ht="14">
      <c r="A519" s="361" t="s">
        <v>2003</v>
      </c>
      <c r="B519" s="362"/>
      <c r="C519" s="362">
        <v>15821</v>
      </c>
      <c r="D519" s="362"/>
      <c r="E519" s="362"/>
      <c r="F519" s="362"/>
      <c r="G519" s="363"/>
      <c r="H519" s="366" t="s">
        <v>1280</v>
      </c>
      <c r="I519" s="367" t="s">
        <v>1281</v>
      </c>
      <c r="J519" s="368"/>
      <c r="K519" s="363">
        <v>1</v>
      </c>
      <c r="L519" s="363"/>
      <c r="M519" s="365" t="s">
        <v>837</v>
      </c>
    </row>
    <row r="520" spans="1:13" ht="14">
      <c r="A520" s="361" t="s">
        <v>2003</v>
      </c>
      <c r="B520" s="362"/>
      <c r="C520" s="362">
        <v>15832</v>
      </c>
      <c r="D520" s="362"/>
      <c r="E520" s="362"/>
      <c r="F520" s="362"/>
      <c r="G520" s="363"/>
      <c r="H520" s="366" t="s">
        <v>1066</v>
      </c>
      <c r="I520" s="367" t="s">
        <v>166</v>
      </c>
      <c r="J520" s="368"/>
      <c r="K520" s="363">
        <v>1</v>
      </c>
      <c r="L520" s="363"/>
      <c r="M520" s="365" t="s">
        <v>46</v>
      </c>
    </row>
    <row r="521" spans="1:13" ht="14">
      <c r="A521" s="361" t="s">
        <v>2003</v>
      </c>
      <c r="B521" s="362"/>
      <c r="C521" s="362">
        <v>15846</v>
      </c>
      <c r="D521" s="362"/>
      <c r="E521" s="362"/>
      <c r="F521" s="362"/>
      <c r="G521" s="363"/>
      <c r="H521" s="366" t="s">
        <v>1030</v>
      </c>
      <c r="I521" s="367" t="s">
        <v>613</v>
      </c>
      <c r="J521" s="368"/>
      <c r="K521" s="363">
        <v>1</v>
      </c>
      <c r="L521" s="363"/>
      <c r="M521" s="365" t="s">
        <v>837</v>
      </c>
    </row>
    <row r="522" spans="1:13" ht="14">
      <c r="A522" s="361" t="s">
        <v>2003</v>
      </c>
      <c r="B522" s="362"/>
      <c r="C522" s="362">
        <v>15859</v>
      </c>
      <c r="D522" s="362"/>
      <c r="E522" s="362"/>
      <c r="F522" s="362"/>
      <c r="G522" s="363"/>
      <c r="H522" s="366" t="s">
        <v>1227</v>
      </c>
      <c r="I522" s="367" t="s">
        <v>532</v>
      </c>
      <c r="J522" s="368"/>
      <c r="K522" s="363">
        <v>1</v>
      </c>
      <c r="L522" s="363"/>
      <c r="M522" s="365" t="s">
        <v>46</v>
      </c>
    </row>
    <row r="523" spans="1:13" ht="14">
      <c r="A523" s="361" t="s">
        <v>2003</v>
      </c>
      <c r="B523" s="362"/>
      <c r="C523" s="362">
        <v>15906</v>
      </c>
      <c r="D523" s="362"/>
      <c r="E523" s="362"/>
      <c r="F523" s="362"/>
      <c r="G523" s="363"/>
      <c r="H523" s="366" t="s">
        <v>784</v>
      </c>
      <c r="I523" s="367" t="s">
        <v>530</v>
      </c>
      <c r="J523" s="368"/>
      <c r="K523" s="363">
        <v>1</v>
      </c>
      <c r="L523" s="363"/>
      <c r="M523" s="365" t="s">
        <v>46</v>
      </c>
    </row>
    <row r="524" spans="1:13" ht="14">
      <c r="A524" s="361" t="s">
        <v>2003</v>
      </c>
      <c r="B524" s="362"/>
      <c r="C524" s="362">
        <v>15915</v>
      </c>
      <c r="D524" s="362"/>
      <c r="E524" s="362"/>
      <c r="F524" s="362"/>
      <c r="G524" s="363"/>
      <c r="H524" s="364" t="s">
        <v>2851</v>
      </c>
      <c r="I524" s="364" t="s">
        <v>177</v>
      </c>
      <c r="J524" s="362"/>
      <c r="K524" s="363">
        <v>1</v>
      </c>
      <c r="L524" s="363"/>
      <c r="M524" s="365" t="s">
        <v>837</v>
      </c>
    </row>
    <row r="525" spans="1:13" ht="14">
      <c r="A525" s="361" t="s">
        <v>2003</v>
      </c>
      <c r="B525" s="362"/>
      <c r="C525" s="362">
        <v>15958</v>
      </c>
      <c r="D525" s="362"/>
      <c r="E525" s="362"/>
      <c r="F525" s="362"/>
      <c r="G525" s="363"/>
      <c r="H525" s="366" t="s">
        <v>798</v>
      </c>
      <c r="I525" s="367" t="s">
        <v>118</v>
      </c>
      <c r="J525" s="368"/>
      <c r="K525" s="363">
        <v>9</v>
      </c>
      <c r="L525" s="363" t="s">
        <v>837</v>
      </c>
      <c r="M525" s="365"/>
    </row>
    <row r="526" spans="1:13" ht="14">
      <c r="A526" s="361" t="s">
        <v>2003</v>
      </c>
      <c r="B526" s="362"/>
      <c r="C526" s="362">
        <v>15964</v>
      </c>
      <c r="D526" s="362"/>
      <c r="E526" s="362"/>
      <c r="F526" s="362"/>
      <c r="G526" s="363"/>
      <c r="H526" s="364" t="s">
        <v>1810</v>
      </c>
      <c r="I526" s="364" t="s">
        <v>1811</v>
      </c>
      <c r="J526" s="363"/>
      <c r="K526" s="363">
        <v>1</v>
      </c>
      <c r="L526" s="363"/>
      <c r="M526" s="365" t="s">
        <v>837</v>
      </c>
    </row>
    <row r="527" spans="1:13" ht="14">
      <c r="A527" s="361" t="s">
        <v>2003</v>
      </c>
      <c r="B527" s="362"/>
      <c r="C527" s="362">
        <v>15971</v>
      </c>
      <c r="D527" s="362"/>
      <c r="E527" s="362"/>
      <c r="F527" s="362"/>
      <c r="G527" s="363"/>
      <c r="H527" s="364" t="s">
        <v>588</v>
      </c>
      <c r="I527" s="364" t="s">
        <v>184</v>
      </c>
      <c r="J527" s="363"/>
      <c r="K527" s="363">
        <v>5</v>
      </c>
      <c r="L527" s="363" t="s">
        <v>838</v>
      </c>
      <c r="M527" s="365"/>
    </row>
    <row r="528" spans="1:13" ht="14">
      <c r="A528" s="361" t="s">
        <v>2003</v>
      </c>
      <c r="B528" s="362"/>
      <c r="C528" s="362">
        <v>15979</v>
      </c>
      <c r="D528" s="362"/>
      <c r="E528" s="362"/>
      <c r="F528" s="362"/>
      <c r="G528" s="363"/>
      <c r="H528" s="364" t="s">
        <v>2280</v>
      </c>
      <c r="I528" s="364" t="s">
        <v>2281</v>
      </c>
      <c r="J528" s="363"/>
      <c r="K528" s="363">
        <v>1</v>
      </c>
      <c r="L528" s="363"/>
      <c r="M528" s="365" t="s">
        <v>837</v>
      </c>
    </row>
    <row r="529" spans="1:13" ht="14">
      <c r="A529" s="361" t="s">
        <v>2003</v>
      </c>
      <c r="B529" s="362"/>
      <c r="C529" s="362">
        <v>15988</v>
      </c>
      <c r="D529" s="362"/>
      <c r="E529" s="362"/>
      <c r="F529" s="362"/>
      <c r="G529" s="363"/>
      <c r="H529" s="364" t="s">
        <v>1723</v>
      </c>
      <c r="I529" s="364" t="s">
        <v>1724</v>
      </c>
      <c r="J529" s="363"/>
      <c r="K529" s="363">
        <v>2</v>
      </c>
      <c r="L529" s="363" t="s">
        <v>837</v>
      </c>
      <c r="M529" s="365"/>
    </row>
    <row r="530" spans="1:13" ht="14">
      <c r="A530" s="361" t="s">
        <v>2003</v>
      </c>
      <c r="B530" s="362"/>
      <c r="C530" s="362">
        <v>15994</v>
      </c>
      <c r="D530" s="362"/>
      <c r="E530" s="362"/>
      <c r="F530" s="362"/>
      <c r="G530" s="363"/>
      <c r="H530" s="364" t="s">
        <v>669</v>
      </c>
      <c r="I530" s="364" t="s">
        <v>2282</v>
      </c>
      <c r="J530" s="363"/>
      <c r="K530" s="363">
        <v>4</v>
      </c>
      <c r="L530" s="363" t="s">
        <v>46</v>
      </c>
      <c r="M530" s="365"/>
    </row>
    <row r="531" spans="1:13" ht="14">
      <c r="A531" s="361" t="s">
        <v>2003</v>
      </c>
      <c r="B531" s="362"/>
      <c r="C531" s="362">
        <v>16041</v>
      </c>
      <c r="D531" s="362"/>
      <c r="E531" s="362"/>
      <c r="F531" s="362"/>
      <c r="G531" s="363"/>
      <c r="H531" s="364" t="s">
        <v>1119</v>
      </c>
      <c r="I531" s="364" t="s">
        <v>2283</v>
      </c>
      <c r="J531" s="363"/>
      <c r="K531" s="363">
        <v>4</v>
      </c>
      <c r="L531" s="363" t="s">
        <v>838</v>
      </c>
      <c r="M531" s="365"/>
    </row>
    <row r="532" spans="1:13" ht="14">
      <c r="A532" s="361" t="s">
        <v>2003</v>
      </c>
      <c r="B532" s="362"/>
      <c r="C532" s="362">
        <v>16042</v>
      </c>
      <c r="D532" s="362"/>
      <c r="E532" s="362"/>
      <c r="F532" s="362"/>
      <c r="G532" s="363"/>
      <c r="H532" s="364" t="s">
        <v>1855</v>
      </c>
      <c r="I532" s="364" t="s">
        <v>168</v>
      </c>
      <c r="J532" s="363"/>
      <c r="K532" s="363">
        <v>7</v>
      </c>
      <c r="L532" s="363" t="s">
        <v>46</v>
      </c>
      <c r="M532" s="365"/>
    </row>
    <row r="533" spans="1:13" ht="14">
      <c r="A533" s="361" t="s">
        <v>2003</v>
      </c>
      <c r="B533" s="362"/>
      <c r="C533" s="362">
        <v>16058</v>
      </c>
      <c r="D533" s="362"/>
      <c r="E533" s="362"/>
      <c r="F533" s="362"/>
      <c r="G533" s="363"/>
      <c r="H533" s="366" t="s">
        <v>1276</v>
      </c>
      <c r="I533" s="367" t="s">
        <v>1092</v>
      </c>
      <c r="J533" s="368"/>
      <c r="K533" s="363">
        <v>1</v>
      </c>
      <c r="L533" s="363"/>
      <c r="M533" s="365" t="s">
        <v>837</v>
      </c>
    </row>
    <row r="534" spans="1:13" ht="14">
      <c r="A534" s="361" t="s">
        <v>2003</v>
      </c>
      <c r="B534" s="362"/>
      <c r="C534" s="362">
        <v>16094</v>
      </c>
      <c r="D534" s="362"/>
      <c r="E534" s="362"/>
      <c r="F534" s="362"/>
      <c r="G534" s="363"/>
      <c r="H534" s="364" t="s">
        <v>1921</v>
      </c>
      <c r="I534" s="364" t="s">
        <v>174</v>
      </c>
      <c r="J534" s="363"/>
      <c r="K534" s="363">
        <v>1</v>
      </c>
      <c r="L534" s="363"/>
      <c r="M534" s="365" t="s">
        <v>837</v>
      </c>
    </row>
    <row r="535" spans="1:13" ht="14">
      <c r="A535" s="361" t="s">
        <v>2003</v>
      </c>
      <c r="B535" s="362"/>
      <c r="C535" s="362">
        <v>16098</v>
      </c>
      <c r="D535" s="362"/>
      <c r="E535" s="362"/>
      <c r="F535" s="362"/>
      <c r="G535" s="363"/>
      <c r="H535" s="364" t="s">
        <v>2284</v>
      </c>
      <c r="I535" s="364" t="s">
        <v>288</v>
      </c>
      <c r="J535" s="363"/>
      <c r="K535" s="363">
        <v>2</v>
      </c>
      <c r="L535" s="363" t="s">
        <v>838</v>
      </c>
      <c r="M535" s="365"/>
    </row>
    <row r="536" spans="1:13" ht="14">
      <c r="A536" s="361" t="s">
        <v>2003</v>
      </c>
      <c r="B536" s="362"/>
      <c r="C536" s="362">
        <v>16106</v>
      </c>
      <c r="D536" s="362"/>
      <c r="E536" s="362"/>
      <c r="F536" s="362"/>
      <c r="G536" s="363"/>
      <c r="H536" s="366" t="s">
        <v>1289</v>
      </c>
      <c r="I536" s="367" t="s">
        <v>1290</v>
      </c>
      <c r="J536" s="368"/>
      <c r="K536" s="363">
        <v>1</v>
      </c>
      <c r="L536" s="363"/>
      <c r="M536" s="365" t="s">
        <v>837</v>
      </c>
    </row>
    <row r="537" spans="1:13" ht="14">
      <c r="A537" s="361" t="s">
        <v>2003</v>
      </c>
      <c r="B537" s="362"/>
      <c r="C537" s="362">
        <v>16110</v>
      </c>
      <c r="D537" s="362"/>
      <c r="E537" s="362"/>
      <c r="F537" s="362"/>
      <c r="G537" s="363"/>
      <c r="H537" s="366" t="s">
        <v>2285</v>
      </c>
      <c r="I537" s="367" t="s">
        <v>197</v>
      </c>
      <c r="J537" s="368"/>
      <c r="K537" s="363">
        <v>1</v>
      </c>
      <c r="L537" s="363"/>
      <c r="M537" s="365" t="s">
        <v>837</v>
      </c>
    </row>
    <row r="538" spans="1:13" ht="14">
      <c r="A538" s="361" t="s">
        <v>2003</v>
      </c>
      <c r="B538" s="362"/>
      <c r="C538" s="362">
        <v>16125</v>
      </c>
      <c r="D538" s="362"/>
      <c r="E538" s="362"/>
      <c r="F538" s="362"/>
      <c r="G538" s="363"/>
      <c r="H538" s="364" t="s">
        <v>2286</v>
      </c>
      <c r="I538" s="364" t="s">
        <v>545</v>
      </c>
      <c r="J538" s="363"/>
      <c r="K538" s="363">
        <v>1</v>
      </c>
      <c r="L538" s="363"/>
      <c r="M538" s="365" t="s">
        <v>837</v>
      </c>
    </row>
    <row r="539" spans="1:13" ht="14">
      <c r="A539" s="361" t="s">
        <v>2003</v>
      </c>
      <c r="B539" s="362"/>
      <c r="C539" s="362">
        <v>16130</v>
      </c>
      <c r="D539" s="362"/>
      <c r="E539" s="362"/>
      <c r="F539" s="362"/>
      <c r="G539" s="363"/>
      <c r="H539" s="366" t="s">
        <v>1158</v>
      </c>
      <c r="I539" s="367" t="s">
        <v>617</v>
      </c>
      <c r="J539" s="368"/>
      <c r="K539" s="363">
        <v>1</v>
      </c>
      <c r="L539" s="363"/>
      <c r="M539" s="365" t="s">
        <v>837</v>
      </c>
    </row>
    <row r="540" spans="1:13" ht="14">
      <c r="A540" s="361" t="s">
        <v>2003</v>
      </c>
      <c r="B540" s="362"/>
      <c r="C540" s="362">
        <v>16132</v>
      </c>
      <c r="D540" s="362"/>
      <c r="E540" s="362"/>
      <c r="F540" s="362"/>
      <c r="G540" s="363"/>
      <c r="H540" s="366" t="s">
        <v>1225</v>
      </c>
      <c r="I540" s="367" t="s">
        <v>564</v>
      </c>
      <c r="J540" s="368"/>
      <c r="K540" s="363">
        <v>1</v>
      </c>
      <c r="L540" s="363"/>
      <c r="M540" s="365" t="s">
        <v>837</v>
      </c>
    </row>
    <row r="541" spans="1:13" ht="14">
      <c r="A541" s="361" t="s">
        <v>2003</v>
      </c>
      <c r="B541" s="362"/>
      <c r="C541" s="362">
        <v>16159</v>
      </c>
      <c r="D541" s="362"/>
      <c r="E541" s="362"/>
      <c r="F541" s="362"/>
      <c r="G541" s="363"/>
      <c r="H541" s="366" t="s">
        <v>1066</v>
      </c>
      <c r="I541" s="367" t="s">
        <v>681</v>
      </c>
      <c r="J541" s="368"/>
      <c r="K541" s="363">
        <v>1</v>
      </c>
      <c r="L541" s="363"/>
      <c r="M541" s="365" t="s">
        <v>46</v>
      </c>
    </row>
    <row r="542" spans="1:13" ht="14">
      <c r="A542" s="361" t="s">
        <v>2003</v>
      </c>
      <c r="B542" s="362"/>
      <c r="C542" s="362">
        <v>16192</v>
      </c>
      <c r="D542" s="362"/>
      <c r="E542" s="362"/>
      <c r="F542" s="362"/>
      <c r="G542" s="363"/>
      <c r="H542" s="366" t="s">
        <v>884</v>
      </c>
      <c r="I542" s="367" t="s">
        <v>593</v>
      </c>
      <c r="J542" s="368"/>
      <c r="K542" s="363">
        <v>9</v>
      </c>
      <c r="L542" s="363" t="s">
        <v>46</v>
      </c>
      <c r="M542" s="365"/>
    </row>
    <row r="543" spans="1:13" ht="14">
      <c r="A543" s="361" t="s">
        <v>2003</v>
      </c>
      <c r="B543" s="362"/>
      <c r="C543" s="362">
        <v>16209</v>
      </c>
      <c r="D543" s="362"/>
      <c r="E543" s="362"/>
      <c r="F543" s="362"/>
      <c r="G543" s="363"/>
      <c r="H543" s="364" t="s">
        <v>1872</v>
      </c>
      <c r="I543" s="364" t="s">
        <v>247</v>
      </c>
      <c r="J543" s="363"/>
      <c r="K543" s="363">
        <v>1</v>
      </c>
      <c r="L543" s="363"/>
      <c r="M543" s="365" t="s">
        <v>837</v>
      </c>
    </row>
    <row r="544" spans="1:13" ht="14">
      <c r="A544" s="361" t="s">
        <v>2003</v>
      </c>
      <c r="B544" s="362"/>
      <c r="C544" s="362">
        <v>16211</v>
      </c>
      <c r="D544" s="362"/>
      <c r="E544" s="362"/>
      <c r="F544" s="362"/>
      <c r="G544" s="363"/>
      <c r="H544" s="366" t="s">
        <v>663</v>
      </c>
      <c r="I544" s="367" t="s">
        <v>105</v>
      </c>
      <c r="J544" s="368"/>
      <c r="K544" s="363">
        <v>3</v>
      </c>
      <c r="L544" s="363" t="s">
        <v>837</v>
      </c>
      <c r="M544" s="365"/>
    </row>
    <row r="545" spans="1:13" ht="14">
      <c r="A545" s="361" t="s">
        <v>2003</v>
      </c>
      <c r="B545" s="362"/>
      <c r="C545" s="362">
        <v>16221</v>
      </c>
      <c r="D545" s="362"/>
      <c r="E545" s="362"/>
      <c r="F545" s="362"/>
      <c r="G545" s="363"/>
      <c r="H545" s="364" t="s">
        <v>736</v>
      </c>
      <c r="I545" s="364" t="s">
        <v>301</v>
      </c>
      <c r="J545" s="363"/>
      <c r="K545" s="363">
        <v>8</v>
      </c>
      <c r="L545" s="363" t="s">
        <v>46</v>
      </c>
      <c r="M545" s="365"/>
    </row>
    <row r="546" spans="1:13" ht="14">
      <c r="A546" s="361" t="s">
        <v>2003</v>
      </c>
      <c r="B546" s="362"/>
      <c r="C546" s="362">
        <v>16265</v>
      </c>
      <c r="D546" s="362"/>
      <c r="E546" s="362"/>
      <c r="F546" s="362"/>
      <c r="G546" s="363"/>
      <c r="H546" s="366" t="s">
        <v>204</v>
      </c>
      <c r="I546" s="367" t="s">
        <v>72</v>
      </c>
      <c r="J546" s="368"/>
      <c r="K546" s="363">
        <v>1</v>
      </c>
      <c r="L546" s="363"/>
      <c r="M546" s="365" t="s">
        <v>46</v>
      </c>
    </row>
    <row r="547" spans="1:13" ht="14">
      <c r="A547" s="361" t="s">
        <v>2003</v>
      </c>
      <c r="B547" s="362"/>
      <c r="C547" s="362">
        <v>16266</v>
      </c>
      <c r="D547" s="362"/>
      <c r="E547" s="362"/>
      <c r="F547" s="362"/>
      <c r="G547" s="363"/>
      <c r="H547" s="364" t="s">
        <v>2852</v>
      </c>
      <c r="I547" s="364" t="s">
        <v>1663</v>
      </c>
      <c r="J547" s="362"/>
      <c r="K547" s="363">
        <v>1</v>
      </c>
      <c r="L547" s="363"/>
      <c r="M547" s="365"/>
    </row>
    <row r="548" spans="1:13" ht="14">
      <c r="A548" s="361" t="s">
        <v>2003</v>
      </c>
      <c r="B548" s="362"/>
      <c r="C548" s="362">
        <v>16271</v>
      </c>
      <c r="D548" s="362"/>
      <c r="E548" s="362"/>
      <c r="F548" s="362"/>
      <c r="G548" s="363"/>
      <c r="H548" s="364" t="s">
        <v>896</v>
      </c>
      <c r="I548" s="364" t="s">
        <v>277</v>
      </c>
      <c r="J548" s="363"/>
      <c r="K548" s="363">
        <v>3</v>
      </c>
      <c r="L548" s="363" t="s">
        <v>837</v>
      </c>
      <c r="M548" s="365"/>
    </row>
    <row r="549" spans="1:13" ht="14">
      <c r="A549" s="361" t="s">
        <v>2003</v>
      </c>
      <c r="B549" s="362"/>
      <c r="C549" s="362">
        <v>16279</v>
      </c>
      <c r="D549" s="362"/>
      <c r="E549" s="362"/>
      <c r="F549" s="362"/>
      <c r="G549" s="363"/>
      <c r="H549" s="364" t="s">
        <v>519</v>
      </c>
      <c r="I549" s="364" t="s">
        <v>72</v>
      </c>
      <c r="J549" s="363"/>
      <c r="K549" s="363">
        <v>1</v>
      </c>
      <c r="L549" s="363"/>
      <c r="M549" s="365" t="s">
        <v>46</v>
      </c>
    </row>
    <row r="550" spans="1:13" ht="14">
      <c r="A550" s="361" t="s">
        <v>2003</v>
      </c>
      <c r="B550" s="362"/>
      <c r="C550" s="362">
        <v>16285</v>
      </c>
      <c r="D550" s="362"/>
      <c r="E550" s="362"/>
      <c r="F550" s="362"/>
      <c r="G550" s="363"/>
      <c r="H550" s="364" t="s">
        <v>1740</v>
      </c>
      <c r="I550" s="364" t="s">
        <v>596</v>
      </c>
      <c r="J550" s="363"/>
      <c r="K550" s="363">
        <v>8</v>
      </c>
      <c r="L550" s="363" t="s">
        <v>837</v>
      </c>
      <c r="M550" s="365"/>
    </row>
    <row r="551" spans="1:13" ht="14">
      <c r="A551" s="361" t="s">
        <v>2003</v>
      </c>
      <c r="B551" s="362"/>
      <c r="C551" s="362">
        <v>16291</v>
      </c>
      <c r="D551" s="362"/>
      <c r="E551" s="362"/>
      <c r="F551" s="362"/>
      <c r="G551" s="363"/>
      <c r="H551" s="364" t="s">
        <v>2582</v>
      </c>
      <c r="I551" s="364" t="s">
        <v>220</v>
      </c>
      <c r="J551" s="363"/>
      <c r="K551" s="363">
        <v>2</v>
      </c>
      <c r="L551" s="363" t="s">
        <v>46</v>
      </c>
      <c r="M551" s="365"/>
    </row>
    <row r="552" spans="1:13" ht="14">
      <c r="A552" s="361" t="s">
        <v>2003</v>
      </c>
      <c r="B552" s="362"/>
      <c r="C552" s="362">
        <v>16313</v>
      </c>
      <c r="D552" s="362"/>
      <c r="E552" s="362"/>
      <c r="F552" s="362"/>
      <c r="G552" s="363"/>
      <c r="H552" s="366" t="s">
        <v>928</v>
      </c>
      <c r="I552" s="367" t="s">
        <v>929</v>
      </c>
      <c r="J552" s="368"/>
      <c r="K552" s="363">
        <v>4</v>
      </c>
      <c r="L552" s="363" t="s">
        <v>837</v>
      </c>
      <c r="M552" s="365"/>
    </row>
    <row r="553" spans="1:13" ht="14">
      <c r="A553" s="361" t="s">
        <v>2003</v>
      </c>
      <c r="B553" s="362"/>
      <c r="C553" s="362">
        <v>16317</v>
      </c>
      <c r="D553" s="362"/>
      <c r="E553" s="362"/>
      <c r="F553" s="362"/>
      <c r="G553" s="363"/>
      <c r="H553" s="366" t="s">
        <v>1214</v>
      </c>
      <c r="I553" s="367" t="s">
        <v>277</v>
      </c>
      <c r="J553" s="368"/>
      <c r="K553" s="363">
        <v>1</v>
      </c>
      <c r="L553" s="363"/>
      <c r="M553" s="365" t="s">
        <v>837</v>
      </c>
    </row>
    <row r="554" spans="1:13" ht="14">
      <c r="A554" s="361" t="s">
        <v>2003</v>
      </c>
      <c r="B554" s="362"/>
      <c r="C554" s="362">
        <v>16375</v>
      </c>
      <c r="D554" s="362"/>
      <c r="E554" s="362"/>
      <c r="F554" s="362"/>
      <c r="G554" s="363"/>
      <c r="H554" s="366" t="s">
        <v>799</v>
      </c>
      <c r="I554" s="367" t="s">
        <v>3365</v>
      </c>
      <c r="J554" s="368"/>
      <c r="K554" s="363">
        <v>9</v>
      </c>
      <c r="L554" s="363" t="s">
        <v>837</v>
      </c>
      <c r="M554" s="365"/>
    </row>
    <row r="555" spans="1:13" ht="14">
      <c r="A555" s="361" t="s">
        <v>2003</v>
      </c>
      <c r="B555" s="362"/>
      <c r="C555" s="362">
        <v>16377</v>
      </c>
      <c r="D555" s="362"/>
      <c r="E555" s="362"/>
      <c r="F555" s="362"/>
      <c r="G555" s="363"/>
      <c r="H555" s="364" t="s">
        <v>1656</v>
      </c>
      <c r="I555" s="364" t="s">
        <v>549</v>
      </c>
      <c r="J555" s="363"/>
      <c r="K555" s="363">
        <v>1</v>
      </c>
      <c r="L555" s="363"/>
      <c r="M555" s="365" t="s">
        <v>837</v>
      </c>
    </row>
    <row r="556" spans="1:13" ht="14">
      <c r="A556" s="361" t="s">
        <v>2003</v>
      </c>
      <c r="B556" s="362"/>
      <c r="C556" s="362">
        <v>16390</v>
      </c>
      <c r="D556" s="362"/>
      <c r="E556" s="362"/>
      <c r="F556" s="362"/>
      <c r="G556" s="363"/>
      <c r="H556" s="366" t="s">
        <v>1153</v>
      </c>
      <c r="I556" s="367" t="s">
        <v>293</v>
      </c>
      <c r="J556" s="368"/>
      <c r="K556" s="363">
        <v>1</v>
      </c>
      <c r="L556" s="363"/>
      <c r="M556" s="365" t="s">
        <v>46</v>
      </c>
    </row>
    <row r="557" spans="1:13" ht="14">
      <c r="A557" s="361" t="s">
        <v>2003</v>
      </c>
      <c r="B557" s="362"/>
      <c r="C557" s="362">
        <v>16398</v>
      </c>
      <c r="D557" s="362"/>
      <c r="E557" s="362"/>
      <c r="F557" s="362"/>
      <c r="G557" s="363"/>
      <c r="H557" s="364" t="s">
        <v>1829</v>
      </c>
      <c r="I557" s="364" t="s">
        <v>155</v>
      </c>
      <c r="J557" s="363"/>
      <c r="K557" s="363">
        <v>2</v>
      </c>
      <c r="L557" s="363" t="s">
        <v>837</v>
      </c>
      <c r="M557" s="365"/>
    </row>
    <row r="558" spans="1:13" ht="14">
      <c r="A558" s="361" t="s">
        <v>2003</v>
      </c>
      <c r="B558" s="362"/>
      <c r="C558" s="362">
        <v>16404</v>
      </c>
      <c r="D558" s="362"/>
      <c r="E558" s="362"/>
      <c r="F558" s="362"/>
      <c r="G558" s="363"/>
      <c r="H558" s="364" t="s">
        <v>2287</v>
      </c>
      <c r="I558" s="364" t="s">
        <v>82</v>
      </c>
      <c r="J558" s="363"/>
      <c r="K558" s="363">
        <v>4</v>
      </c>
      <c r="L558" s="363" t="s">
        <v>838</v>
      </c>
      <c r="M558" s="365"/>
    </row>
    <row r="559" spans="1:13" ht="14">
      <c r="A559" s="361" t="s">
        <v>2003</v>
      </c>
      <c r="B559" s="362"/>
      <c r="C559" s="362">
        <v>16417</v>
      </c>
      <c r="D559" s="362"/>
      <c r="E559" s="362"/>
      <c r="F559" s="362"/>
      <c r="G559" s="363"/>
      <c r="H559" s="364" t="s">
        <v>703</v>
      </c>
      <c r="I559" s="364" t="s">
        <v>132</v>
      </c>
      <c r="J559" s="363"/>
      <c r="K559" s="363">
        <v>5</v>
      </c>
      <c r="L559" s="363" t="s">
        <v>838</v>
      </c>
      <c r="M559" s="365"/>
    </row>
    <row r="560" spans="1:13" ht="14">
      <c r="A560" s="361" t="s">
        <v>2003</v>
      </c>
      <c r="B560" s="362"/>
      <c r="C560" s="362">
        <v>16418</v>
      </c>
      <c r="D560" s="362"/>
      <c r="E560" s="362"/>
      <c r="F560" s="362"/>
      <c r="G560" s="363"/>
      <c r="H560" s="364" t="s">
        <v>288</v>
      </c>
      <c r="I560" s="364" t="s">
        <v>208</v>
      </c>
      <c r="J560" s="363"/>
      <c r="K560" s="363">
        <v>1</v>
      </c>
      <c r="L560" s="363"/>
      <c r="M560" s="365" t="s">
        <v>46</v>
      </c>
    </row>
    <row r="561" spans="1:13" ht="14">
      <c r="A561" s="361" t="s">
        <v>2003</v>
      </c>
      <c r="B561" s="362"/>
      <c r="C561" s="362">
        <v>16429</v>
      </c>
      <c r="D561" s="362"/>
      <c r="E561" s="362"/>
      <c r="F561" s="362"/>
      <c r="G561" s="363"/>
      <c r="H561" s="364" t="s">
        <v>297</v>
      </c>
      <c r="I561" s="364" t="s">
        <v>523</v>
      </c>
      <c r="J561" s="363"/>
      <c r="K561" s="363">
        <v>7</v>
      </c>
      <c r="L561" s="363" t="s">
        <v>46</v>
      </c>
      <c r="M561" s="365"/>
    </row>
    <row r="562" spans="1:13" ht="14">
      <c r="A562" s="361" t="s">
        <v>2003</v>
      </c>
      <c r="B562" s="362"/>
      <c r="C562" s="362">
        <v>16432</v>
      </c>
      <c r="D562" s="362"/>
      <c r="E562" s="362"/>
      <c r="F562" s="362"/>
      <c r="G562" s="363"/>
      <c r="H562" s="364" t="s">
        <v>408</v>
      </c>
      <c r="I562" s="364" t="s">
        <v>1703</v>
      </c>
      <c r="J562" s="363"/>
      <c r="K562" s="363">
        <v>1</v>
      </c>
      <c r="L562" s="363"/>
      <c r="M562" s="365"/>
    </row>
    <row r="563" spans="1:13" ht="14">
      <c r="A563" s="361" t="s">
        <v>2003</v>
      </c>
      <c r="B563" s="362"/>
      <c r="C563" s="362">
        <v>16440</v>
      </c>
      <c r="D563" s="362"/>
      <c r="E563" s="362"/>
      <c r="F563" s="362"/>
      <c r="G563" s="363"/>
      <c r="H563" s="364" t="s">
        <v>1837</v>
      </c>
      <c r="I563" s="364" t="s">
        <v>138</v>
      </c>
      <c r="J563" s="363"/>
      <c r="K563" s="363">
        <v>1</v>
      </c>
      <c r="L563" s="363"/>
      <c r="M563" s="365" t="s">
        <v>837</v>
      </c>
    </row>
    <row r="564" spans="1:13" ht="14">
      <c r="A564" s="361" t="s">
        <v>2003</v>
      </c>
      <c r="B564" s="362"/>
      <c r="C564" s="362">
        <v>16446</v>
      </c>
      <c r="D564" s="362"/>
      <c r="E564" s="362"/>
      <c r="F564" s="362"/>
      <c r="G564" s="363"/>
      <c r="H564" s="364" t="s">
        <v>2288</v>
      </c>
      <c r="I564" s="364" t="s">
        <v>2289</v>
      </c>
      <c r="J564" s="363"/>
      <c r="K564" s="363">
        <v>8</v>
      </c>
      <c r="L564" s="363" t="s">
        <v>837</v>
      </c>
      <c r="M564" s="365"/>
    </row>
    <row r="565" spans="1:13" ht="14">
      <c r="A565" s="361" t="s">
        <v>2003</v>
      </c>
      <c r="B565" s="362"/>
      <c r="C565" s="362">
        <v>16448</v>
      </c>
      <c r="D565" s="362"/>
      <c r="E565" s="362"/>
      <c r="F565" s="362"/>
      <c r="G565" s="363"/>
      <c r="H565" s="364" t="s">
        <v>1838</v>
      </c>
      <c r="I565" s="364" t="s">
        <v>576</v>
      </c>
      <c r="J565" s="363"/>
      <c r="K565" s="363">
        <v>3</v>
      </c>
      <c r="L565" s="363" t="s">
        <v>837</v>
      </c>
      <c r="M565" s="365"/>
    </row>
    <row r="566" spans="1:13" ht="14">
      <c r="A566" s="361" t="s">
        <v>2003</v>
      </c>
      <c r="B566" s="362"/>
      <c r="C566" s="362">
        <v>16455</v>
      </c>
      <c r="D566" s="362"/>
      <c r="E566" s="362"/>
      <c r="F566" s="362"/>
      <c r="G566" s="363"/>
      <c r="H566" s="364" t="s">
        <v>318</v>
      </c>
      <c r="I566" s="364" t="s">
        <v>996</v>
      </c>
      <c r="J566" s="363"/>
      <c r="K566" s="363">
        <v>1</v>
      </c>
      <c r="L566" s="363"/>
      <c r="M566" s="365" t="s">
        <v>837</v>
      </c>
    </row>
    <row r="567" spans="1:13" ht="14">
      <c r="A567" s="361" t="s">
        <v>2003</v>
      </c>
      <c r="B567" s="362"/>
      <c r="C567" s="362">
        <v>16459</v>
      </c>
      <c r="D567" s="362"/>
      <c r="E567" s="362"/>
      <c r="F567" s="362"/>
      <c r="G567" s="363"/>
      <c r="H567" s="366" t="s">
        <v>115</v>
      </c>
      <c r="I567" s="367" t="s">
        <v>536</v>
      </c>
      <c r="J567" s="368"/>
      <c r="K567" s="363">
        <v>1</v>
      </c>
      <c r="L567" s="363"/>
      <c r="M567" s="365" t="s">
        <v>837</v>
      </c>
    </row>
    <row r="568" spans="1:13" ht="14">
      <c r="A568" s="361" t="s">
        <v>2003</v>
      </c>
      <c r="B568" s="362"/>
      <c r="C568" s="362">
        <v>16470</v>
      </c>
      <c r="D568" s="362"/>
      <c r="E568" s="362"/>
      <c r="F568" s="362"/>
      <c r="G568" s="363"/>
      <c r="H568" s="364" t="s">
        <v>534</v>
      </c>
      <c r="I568" s="364" t="s">
        <v>1865</v>
      </c>
      <c r="J568" s="363"/>
      <c r="K568" s="363">
        <v>1</v>
      </c>
      <c r="L568" s="363"/>
      <c r="M568" s="365" t="s">
        <v>837</v>
      </c>
    </row>
    <row r="569" spans="1:13" ht="14">
      <c r="A569" s="361" t="s">
        <v>2003</v>
      </c>
      <c r="B569" s="362"/>
      <c r="C569" s="362">
        <v>16524</v>
      </c>
      <c r="D569" s="362"/>
      <c r="E569" s="362"/>
      <c r="F569" s="362"/>
      <c r="G569" s="363"/>
      <c r="H569" s="366" t="s">
        <v>1311</v>
      </c>
      <c r="I569" s="367" t="s">
        <v>549</v>
      </c>
      <c r="J569" s="368"/>
      <c r="K569" s="363">
        <v>10</v>
      </c>
      <c r="L569" s="363" t="s">
        <v>837</v>
      </c>
      <c r="M569" s="365"/>
    </row>
    <row r="570" spans="1:13" ht="14">
      <c r="A570" s="361" t="s">
        <v>2003</v>
      </c>
      <c r="B570" s="362"/>
      <c r="C570" s="362">
        <v>16537</v>
      </c>
      <c r="D570" s="362"/>
      <c r="E570" s="362"/>
      <c r="F570" s="362"/>
      <c r="G570" s="363"/>
      <c r="H570" s="364" t="s">
        <v>2291</v>
      </c>
      <c r="I570" s="364" t="s">
        <v>2292</v>
      </c>
      <c r="J570" s="363"/>
      <c r="K570" s="363">
        <v>1</v>
      </c>
      <c r="L570" s="363"/>
      <c r="M570" s="365" t="s">
        <v>837</v>
      </c>
    </row>
    <row r="571" spans="1:13" ht="14">
      <c r="A571" s="361" t="s">
        <v>2003</v>
      </c>
      <c r="B571" s="362"/>
      <c r="C571" s="362">
        <v>16542</v>
      </c>
      <c r="D571" s="362"/>
      <c r="E571" s="362"/>
      <c r="F571" s="362"/>
      <c r="G571" s="363"/>
      <c r="H571" s="366" t="s">
        <v>2293</v>
      </c>
      <c r="I571" s="367" t="s">
        <v>1139</v>
      </c>
      <c r="J571" s="368"/>
      <c r="K571" s="363">
        <v>7</v>
      </c>
      <c r="L571" s="363" t="s">
        <v>46</v>
      </c>
      <c r="M571" s="365"/>
    </row>
    <row r="572" spans="1:13" ht="14">
      <c r="A572" s="361" t="s">
        <v>2003</v>
      </c>
      <c r="B572" s="362"/>
      <c r="C572" s="362">
        <v>16588</v>
      </c>
      <c r="D572" s="362"/>
      <c r="E572" s="362"/>
      <c r="F572" s="362"/>
      <c r="G572" s="363"/>
      <c r="H572" s="366" t="s">
        <v>968</v>
      </c>
      <c r="I572" s="367" t="s">
        <v>616</v>
      </c>
      <c r="J572" s="368"/>
      <c r="K572" s="363">
        <v>1</v>
      </c>
      <c r="L572" s="363"/>
      <c r="M572" s="365" t="s">
        <v>837</v>
      </c>
    </row>
    <row r="573" spans="1:13" ht="14">
      <c r="A573" s="361" t="s">
        <v>2003</v>
      </c>
      <c r="B573" s="362"/>
      <c r="C573" s="362">
        <v>16593</v>
      </c>
      <c r="D573" s="362"/>
      <c r="E573" s="362"/>
      <c r="F573" s="362"/>
      <c r="G573" s="363"/>
      <c r="H573" s="364" t="s">
        <v>2294</v>
      </c>
      <c r="I573" s="364" t="s">
        <v>105</v>
      </c>
      <c r="J573" s="363"/>
      <c r="K573" s="363">
        <v>3</v>
      </c>
      <c r="L573" s="363" t="s">
        <v>837</v>
      </c>
      <c r="M573" s="365"/>
    </row>
    <row r="574" spans="1:13" ht="14">
      <c r="A574" s="361" t="s">
        <v>2003</v>
      </c>
      <c r="B574" s="362"/>
      <c r="C574" s="362">
        <v>16623</v>
      </c>
      <c r="D574" s="362"/>
      <c r="E574" s="362"/>
      <c r="F574" s="362"/>
      <c r="G574" s="363"/>
      <c r="H574" s="366" t="s">
        <v>460</v>
      </c>
      <c r="I574" s="367" t="s">
        <v>592</v>
      </c>
      <c r="J574" s="368"/>
      <c r="K574" s="363">
        <v>7</v>
      </c>
      <c r="L574" s="363" t="s">
        <v>838</v>
      </c>
      <c r="M574" s="365"/>
    </row>
    <row r="575" spans="1:13" ht="14">
      <c r="A575" s="361" t="s">
        <v>2003</v>
      </c>
      <c r="B575" s="362"/>
      <c r="C575" s="362">
        <v>16634</v>
      </c>
      <c r="D575" s="362"/>
      <c r="E575" s="362"/>
      <c r="F575" s="362"/>
      <c r="G575" s="363"/>
      <c r="H575" s="364" t="s">
        <v>1884</v>
      </c>
      <c r="I575" s="364" t="s">
        <v>597</v>
      </c>
      <c r="J575" s="363"/>
      <c r="K575" s="363">
        <v>1</v>
      </c>
      <c r="L575" s="363"/>
      <c r="M575" s="365"/>
    </row>
    <row r="576" spans="1:13" ht="14">
      <c r="A576" s="361" t="s">
        <v>2003</v>
      </c>
      <c r="B576" s="362"/>
      <c r="C576" s="362">
        <v>16668</v>
      </c>
      <c r="D576" s="362"/>
      <c r="E576" s="362"/>
      <c r="F576" s="362"/>
      <c r="G576" s="363"/>
      <c r="H576" s="364" t="s">
        <v>1634</v>
      </c>
      <c r="I576" s="364" t="s">
        <v>138</v>
      </c>
      <c r="J576" s="363"/>
      <c r="K576" s="363">
        <v>1</v>
      </c>
      <c r="L576" s="363"/>
      <c r="M576" s="365"/>
    </row>
    <row r="577" spans="1:13" ht="14">
      <c r="A577" s="361" t="s">
        <v>2003</v>
      </c>
      <c r="B577" s="362"/>
      <c r="C577" s="362">
        <v>16729</v>
      </c>
      <c r="D577" s="362"/>
      <c r="E577" s="362"/>
      <c r="F577" s="362"/>
      <c r="G577" s="363"/>
      <c r="H577" s="364" t="s">
        <v>1841</v>
      </c>
      <c r="I577" s="364" t="s">
        <v>155</v>
      </c>
      <c r="J577" s="363"/>
      <c r="K577" s="363">
        <v>9</v>
      </c>
      <c r="L577" s="363" t="s">
        <v>46</v>
      </c>
      <c r="M577" s="365"/>
    </row>
    <row r="578" spans="1:13" ht="14">
      <c r="A578" s="361" t="s">
        <v>2003</v>
      </c>
      <c r="B578" s="362"/>
      <c r="C578" s="362">
        <v>16731</v>
      </c>
      <c r="D578" s="362"/>
      <c r="E578" s="362"/>
      <c r="F578" s="362"/>
      <c r="G578" s="363"/>
      <c r="H578" s="364" t="s">
        <v>1781</v>
      </c>
      <c r="I578" s="364" t="s">
        <v>1782</v>
      </c>
      <c r="J578" s="363"/>
      <c r="K578" s="363">
        <v>1</v>
      </c>
      <c r="L578" s="363"/>
      <c r="M578" s="365"/>
    </row>
    <row r="579" spans="1:13" ht="14">
      <c r="A579" s="361" t="s">
        <v>2003</v>
      </c>
      <c r="B579" s="362"/>
      <c r="C579" s="362">
        <v>16794</v>
      </c>
      <c r="D579" s="362"/>
      <c r="E579" s="362"/>
      <c r="F579" s="362"/>
      <c r="G579" s="363"/>
      <c r="H579" s="366" t="s">
        <v>138</v>
      </c>
      <c r="I579" s="367" t="s">
        <v>533</v>
      </c>
      <c r="J579" s="368"/>
      <c r="K579" s="363">
        <v>1</v>
      </c>
      <c r="L579" s="363"/>
      <c r="M579" s="365" t="s">
        <v>837</v>
      </c>
    </row>
    <row r="580" spans="1:13" ht="14">
      <c r="A580" s="361" t="s">
        <v>2003</v>
      </c>
      <c r="B580" s="362"/>
      <c r="C580" s="362">
        <v>16840</v>
      </c>
      <c r="D580" s="362"/>
      <c r="E580" s="362"/>
      <c r="F580" s="362"/>
      <c r="G580" s="363"/>
      <c r="H580" s="364" t="s">
        <v>100</v>
      </c>
      <c r="I580" s="364" t="s">
        <v>282</v>
      </c>
      <c r="J580" s="363"/>
      <c r="K580" s="363">
        <v>1</v>
      </c>
      <c r="L580" s="363"/>
      <c r="M580" s="365" t="s">
        <v>837</v>
      </c>
    </row>
    <row r="581" spans="1:13" ht="14">
      <c r="A581" s="361" t="s">
        <v>2003</v>
      </c>
      <c r="B581" s="362"/>
      <c r="C581" s="362">
        <v>16850</v>
      </c>
      <c r="D581" s="362"/>
      <c r="E581" s="362"/>
      <c r="F581" s="362"/>
      <c r="G581" s="363"/>
      <c r="H581" s="364" t="s">
        <v>2855</v>
      </c>
      <c r="I581" s="364" t="s">
        <v>2856</v>
      </c>
      <c r="J581" s="362"/>
      <c r="K581" s="363">
        <v>1</v>
      </c>
      <c r="L581" s="363"/>
      <c r="M581" s="365"/>
    </row>
    <row r="582" spans="1:13" ht="14">
      <c r="A582" s="361" t="s">
        <v>2003</v>
      </c>
      <c r="B582" s="362"/>
      <c r="C582" s="362">
        <v>16852</v>
      </c>
      <c r="D582" s="362"/>
      <c r="E582" s="362"/>
      <c r="F582" s="362"/>
      <c r="G582" s="363"/>
      <c r="H582" s="364" t="s">
        <v>1835</v>
      </c>
      <c r="I582" s="364" t="s">
        <v>553</v>
      </c>
      <c r="J582" s="363"/>
      <c r="K582" s="363">
        <v>3</v>
      </c>
      <c r="L582" s="363" t="s">
        <v>837</v>
      </c>
      <c r="M582" s="365"/>
    </row>
    <row r="583" spans="1:13" ht="14">
      <c r="A583" s="361" t="s">
        <v>2003</v>
      </c>
      <c r="B583" s="362"/>
      <c r="C583" s="362">
        <v>16873</v>
      </c>
      <c r="D583" s="362"/>
      <c r="E583" s="362"/>
      <c r="F583" s="362"/>
      <c r="G583" s="363"/>
      <c r="H583" s="364" t="s">
        <v>2857</v>
      </c>
      <c r="I583" s="364" t="s">
        <v>572</v>
      </c>
      <c r="J583" s="362"/>
      <c r="K583" s="363">
        <v>1</v>
      </c>
      <c r="L583" s="363"/>
      <c r="M583" s="365" t="s">
        <v>46</v>
      </c>
    </row>
    <row r="584" spans="1:13" ht="14">
      <c r="A584" s="361" t="s">
        <v>2003</v>
      </c>
      <c r="B584" s="362"/>
      <c r="C584" s="362">
        <v>16885</v>
      </c>
      <c r="D584" s="362"/>
      <c r="E584" s="362"/>
      <c r="F584" s="362"/>
      <c r="G584" s="363"/>
      <c r="H584" s="366" t="s">
        <v>467</v>
      </c>
      <c r="I584" s="367" t="s">
        <v>2298</v>
      </c>
      <c r="J584" s="368"/>
      <c r="K584" s="363">
        <v>5</v>
      </c>
      <c r="L584" s="363" t="s">
        <v>837</v>
      </c>
      <c r="M584" s="365"/>
    </row>
    <row r="585" spans="1:13" ht="14">
      <c r="A585" s="361" t="s">
        <v>2003</v>
      </c>
      <c r="B585" s="362"/>
      <c r="C585" s="362">
        <v>16909</v>
      </c>
      <c r="D585" s="362"/>
      <c r="E585" s="362"/>
      <c r="F585" s="362"/>
      <c r="G585" s="363"/>
      <c r="H585" s="366" t="s">
        <v>788</v>
      </c>
      <c r="I585" s="367" t="s">
        <v>802</v>
      </c>
      <c r="J585" s="368"/>
      <c r="K585" s="363">
        <v>3</v>
      </c>
      <c r="L585" s="363" t="s">
        <v>46</v>
      </c>
      <c r="M585" s="365"/>
    </row>
    <row r="586" spans="1:13" ht="14">
      <c r="A586" s="361" t="s">
        <v>2003</v>
      </c>
      <c r="B586" s="362"/>
      <c r="C586" s="362">
        <v>16958</v>
      </c>
      <c r="D586" s="362"/>
      <c r="E586" s="362"/>
      <c r="F586" s="362"/>
      <c r="G586" s="363"/>
      <c r="H586" s="364" t="s">
        <v>2301</v>
      </c>
      <c r="I586" s="364" t="s">
        <v>247</v>
      </c>
      <c r="J586" s="363"/>
      <c r="K586" s="363">
        <v>1</v>
      </c>
      <c r="L586" s="363"/>
      <c r="M586" s="365" t="s">
        <v>837</v>
      </c>
    </row>
    <row r="587" spans="1:13" ht="14">
      <c r="A587" s="361" t="s">
        <v>2003</v>
      </c>
      <c r="B587" s="362"/>
      <c r="C587" s="362">
        <v>16980</v>
      </c>
      <c r="D587" s="362"/>
      <c r="E587" s="362"/>
      <c r="F587" s="362"/>
      <c r="G587" s="363"/>
      <c r="H587" s="366" t="s">
        <v>1014</v>
      </c>
      <c r="I587" s="367" t="s">
        <v>197</v>
      </c>
      <c r="J587" s="368"/>
      <c r="K587" s="363">
        <v>1</v>
      </c>
      <c r="L587" s="363"/>
      <c r="M587" s="365" t="s">
        <v>837</v>
      </c>
    </row>
    <row r="588" spans="1:13" ht="14">
      <c r="A588" s="361" t="s">
        <v>2003</v>
      </c>
      <c r="B588" s="362"/>
      <c r="C588" s="362">
        <v>17002</v>
      </c>
      <c r="D588" s="362"/>
      <c r="E588" s="362"/>
      <c r="F588" s="362"/>
      <c r="G588" s="363"/>
      <c r="H588" s="364" t="s">
        <v>2302</v>
      </c>
      <c r="I588" s="364" t="s">
        <v>551</v>
      </c>
      <c r="J588" s="363"/>
      <c r="K588" s="363">
        <v>1</v>
      </c>
      <c r="L588" s="363"/>
      <c r="M588" s="365" t="s">
        <v>837</v>
      </c>
    </row>
    <row r="589" spans="1:13" ht="14">
      <c r="A589" s="361" t="s">
        <v>2003</v>
      </c>
      <c r="B589" s="362"/>
      <c r="C589" s="362">
        <v>17018</v>
      </c>
      <c r="D589" s="362"/>
      <c r="E589" s="362"/>
      <c r="F589" s="362"/>
      <c r="G589" s="363"/>
      <c r="H589" s="364" t="s">
        <v>165</v>
      </c>
      <c r="I589" s="364" t="s">
        <v>2303</v>
      </c>
      <c r="J589" s="363"/>
      <c r="K589" s="363">
        <v>1</v>
      </c>
      <c r="L589" s="363"/>
      <c r="M589" s="365" t="s">
        <v>837</v>
      </c>
    </row>
    <row r="590" spans="1:13" ht="14">
      <c r="A590" s="361" t="s">
        <v>2003</v>
      </c>
      <c r="B590" s="362"/>
      <c r="C590" s="362">
        <v>17023</v>
      </c>
      <c r="D590" s="362"/>
      <c r="E590" s="362"/>
      <c r="F590" s="362"/>
      <c r="G590" s="363"/>
      <c r="H590" s="366" t="s">
        <v>1554</v>
      </c>
      <c r="I590" s="367" t="s">
        <v>1555</v>
      </c>
      <c r="J590" s="368"/>
      <c r="K590" s="363">
        <v>8</v>
      </c>
      <c r="L590" s="363" t="s">
        <v>46</v>
      </c>
      <c r="M590" s="365"/>
    </row>
    <row r="591" spans="1:13" ht="14">
      <c r="A591" s="361" t="s">
        <v>2003</v>
      </c>
      <c r="B591" s="362"/>
      <c r="C591" s="362">
        <v>17030</v>
      </c>
      <c r="D591" s="362"/>
      <c r="E591" s="362"/>
      <c r="F591" s="362"/>
      <c r="G591" s="363"/>
      <c r="H591" s="366" t="s">
        <v>1073</v>
      </c>
      <c r="I591" s="367" t="s">
        <v>947</v>
      </c>
      <c r="J591" s="368"/>
      <c r="K591" s="363">
        <v>1</v>
      </c>
      <c r="L591" s="363"/>
      <c r="M591" s="365" t="s">
        <v>837</v>
      </c>
    </row>
    <row r="592" spans="1:13" ht="14">
      <c r="A592" s="361" t="s">
        <v>2003</v>
      </c>
      <c r="B592" s="362"/>
      <c r="C592" s="362">
        <v>17035</v>
      </c>
      <c r="D592" s="362"/>
      <c r="E592" s="362"/>
      <c r="F592" s="362"/>
      <c r="G592" s="363"/>
      <c r="H592" s="364" t="s">
        <v>1074</v>
      </c>
      <c r="I592" s="364" t="s">
        <v>80</v>
      </c>
      <c r="J592" s="363"/>
      <c r="K592" s="363">
        <v>1</v>
      </c>
      <c r="L592" s="363"/>
      <c r="M592" s="365"/>
    </row>
    <row r="593" spans="1:13" ht="14">
      <c r="A593" s="361" t="s">
        <v>2003</v>
      </c>
      <c r="B593" s="362"/>
      <c r="C593" s="362">
        <v>17062</v>
      </c>
      <c r="D593" s="362"/>
      <c r="E593" s="362"/>
      <c r="F593" s="362"/>
      <c r="G593" s="363"/>
      <c r="H593" s="366" t="s">
        <v>1148</v>
      </c>
      <c r="I593" s="367" t="s">
        <v>918</v>
      </c>
      <c r="J593" s="368"/>
      <c r="K593" s="363">
        <v>2</v>
      </c>
      <c r="L593" s="363" t="s">
        <v>837</v>
      </c>
      <c r="M593" s="365"/>
    </row>
    <row r="594" spans="1:13" ht="14">
      <c r="A594" s="361" t="s">
        <v>2003</v>
      </c>
      <c r="B594" s="362"/>
      <c r="C594" s="362">
        <v>17092</v>
      </c>
      <c r="D594" s="362"/>
      <c r="E594" s="362"/>
      <c r="F594" s="362"/>
      <c r="G594" s="363"/>
      <c r="H594" s="364" t="s">
        <v>2306</v>
      </c>
      <c r="I594" s="364" t="s">
        <v>82</v>
      </c>
      <c r="J594" s="363"/>
      <c r="K594" s="363">
        <v>1</v>
      </c>
      <c r="L594" s="363"/>
      <c r="M594" s="365" t="s">
        <v>837</v>
      </c>
    </row>
    <row r="595" spans="1:13" ht="14">
      <c r="A595" s="361" t="s">
        <v>2003</v>
      </c>
      <c r="B595" s="362"/>
      <c r="C595" s="362">
        <v>17098</v>
      </c>
      <c r="D595" s="362"/>
      <c r="E595" s="362"/>
      <c r="F595" s="362"/>
      <c r="G595" s="363"/>
      <c r="H595" s="364" t="s">
        <v>283</v>
      </c>
      <c r="I595" s="364" t="s">
        <v>612</v>
      </c>
      <c r="J595" s="363"/>
      <c r="K595" s="363">
        <v>8</v>
      </c>
      <c r="L595" s="363" t="s">
        <v>46</v>
      </c>
      <c r="M595" s="365"/>
    </row>
    <row r="596" spans="1:13" ht="14">
      <c r="A596" s="361" t="s">
        <v>2003</v>
      </c>
      <c r="B596" s="362"/>
      <c r="C596" s="362">
        <v>17169</v>
      </c>
      <c r="D596" s="362"/>
      <c r="E596" s="362"/>
      <c r="F596" s="362"/>
      <c r="G596" s="363"/>
      <c r="H596" s="364" t="s">
        <v>588</v>
      </c>
      <c r="I596" s="364" t="s">
        <v>565</v>
      </c>
      <c r="J596" s="362"/>
      <c r="K596" s="363">
        <v>1</v>
      </c>
      <c r="L596" s="363"/>
      <c r="M596" s="365"/>
    </row>
    <row r="597" spans="1:13" ht="14">
      <c r="A597" s="361" t="s">
        <v>2003</v>
      </c>
      <c r="B597" s="362"/>
      <c r="C597" s="362">
        <v>17179</v>
      </c>
      <c r="D597" s="362"/>
      <c r="E597" s="362"/>
      <c r="F597" s="362"/>
      <c r="G597" s="363"/>
      <c r="H597" s="364" t="s">
        <v>2860</v>
      </c>
      <c r="I597" s="364" t="s">
        <v>2861</v>
      </c>
      <c r="J597" s="362"/>
      <c r="K597" s="363">
        <v>1</v>
      </c>
      <c r="L597" s="363"/>
      <c r="M597" s="365"/>
    </row>
    <row r="598" spans="1:13" ht="14">
      <c r="A598" s="361" t="s">
        <v>2003</v>
      </c>
      <c r="B598" s="362"/>
      <c r="C598" s="362">
        <v>17181</v>
      </c>
      <c r="D598" s="362"/>
      <c r="E598" s="362"/>
      <c r="F598" s="362"/>
      <c r="G598" s="363"/>
      <c r="H598" s="366" t="s">
        <v>121</v>
      </c>
      <c r="I598" s="367" t="s">
        <v>930</v>
      </c>
      <c r="J598" s="368"/>
      <c r="K598" s="363">
        <v>1</v>
      </c>
      <c r="L598" s="363"/>
      <c r="M598" s="365" t="s">
        <v>837</v>
      </c>
    </row>
    <row r="599" spans="1:13" ht="14">
      <c r="A599" s="361" t="s">
        <v>2003</v>
      </c>
      <c r="B599" s="362"/>
      <c r="C599" s="362">
        <v>17216</v>
      </c>
      <c r="D599" s="362"/>
      <c r="E599" s="362"/>
      <c r="F599" s="362"/>
      <c r="G599" s="363"/>
      <c r="H599" s="364" t="s">
        <v>350</v>
      </c>
      <c r="I599" s="364" t="s">
        <v>1730</v>
      </c>
      <c r="J599" s="363"/>
      <c r="K599" s="363">
        <v>7</v>
      </c>
      <c r="L599" s="363" t="s">
        <v>837</v>
      </c>
      <c r="M599" s="365"/>
    </row>
    <row r="600" spans="1:13" ht="14">
      <c r="A600" s="361" t="s">
        <v>2003</v>
      </c>
      <c r="B600" s="362"/>
      <c r="C600" s="362">
        <v>17237</v>
      </c>
      <c r="D600" s="362"/>
      <c r="E600" s="362"/>
      <c r="F600" s="362"/>
      <c r="G600" s="363"/>
      <c r="H600" s="366" t="s">
        <v>702</v>
      </c>
      <c r="I600" s="367" t="s">
        <v>595</v>
      </c>
      <c r="J600" s="368"/>
      <c r="K600" s="363">
        <v>1</v>
      </c>
      <c r="L600" s="363"/>
      <c r="M600" s="365" t="s">
        <v>837</v>
      </c>
    </row>
    <row r="601" spans="1:13" ht="14">
      <c r="A601" s="361" t="s">
        <v>2003</v>
      </c>
      <c r="B601" s="362"/>
      <c r="C601" s="362">
        <v>17264</v>
      </c>
      <c r="D601" s="362"/>
      <c r="E601" s="362"/>
      <c r="F601" s="362"/>
      <c r="G601" s="363"/>
      <c r="H601" s="366" t="s">
        <v>1245</v>
      </c>
      <c r="I601" s="367" t="s">
        <v>72</v>
      </c>
      <c r="J601" s="368"/>
      <c r="K601" s="363">
        <v>1</v>
      </c>
      <c r="L601" s="363"/>
      <c r="M601" s="365" t="s">
        <v>837</v>
      </c>
    </row>
    <row r="602" spans="1:13" ht="14">
      <c r="A602" s="361" t="s">
        <v>2003</v>
      </c>
      <c r="B602" s="362"/>
      <c r="C602" s="362">
        <v>17278</v>
      </c>
      <c r="D602" s="362"/>
      <c r="E602" s="362"/>
      <c r="F602" s="362"/>
      <c r="G602" s="363"/>
      <c r="H602" s="364" t="s">
        <v>301</v>
      </c>
      <c r="I602" s="364" t="s">
        <v>137</v>
      </c>
      <c r="J602" s="363"/>
      <c r="K602" s="363">
        <v>3</v>
      </c>
      <c r="L602" s="363" t="s">
        <v>46</v>
      </c>
      <c r="M602" s="365"/>
    </row>
    <row r="603" spans="1:13" ht="14">
      <c r="A603" s="361" t="s">
        <v>2003</v>
      </c>
      <c r="B603" s="362"/>
      <c r="C603" s="362">
        <v>17281</v>
      </c>
      <c r="D603" s="362"/>
      <c r="E603" s="362"/>
      <c r="F603" s="362"/>
      <c r="G603" s="363"/>
      <c r="H603" s="364" t="s">
        <v>1146</v>
      </c>
      <c r="I603" s="364" t="s">
        <v>251</v>
      </c>
      <c r="J603" s="362"/>
      <c r="K603" s="363">
        <v>1</v>
      </c>
      <c r="L603" s="363"/>
      <c r="M603" s="365"/>
    </row>
    <row r="604" spans="1:13" ht="14">
      <c r="A604" s="361" t="s">
        <v>2003</v>
      </c>
      <c r="B604" s="362"/>
      <c r="C604" s="362">
        <v>17285</v>
      </c>
      <c r="D604" s="362"/>
      <c r="E604" s="362"/>
      <c r="F604" s="362"/>
      <c r="G604" s="363"/>
      <c r="H604" s="366" t="s">
        <v>901</v>
      </c>
      <c r="I604" s="367" t="s">
        <v>902</v>
      </c>
      <c r="J604" s="368"/>
      <c r="K604" s="363">
        <v>1</v>
      </c>
      <c r="L604" s="363"/>
      <c r="M604" s="365" t="s">
        <v>46</v>
      </c>
    </row>
    <row r="605" spans="1:13" ht="14">
      <c r="A605" s="361" t="s">
        <v>2003</v>
      </c>
      <c r="B605" s="362"/>
      <c r="C605" s="362">
        <v>17307</v>
      </c>
      <c r="D605" s="362"/>
      <c r="E605" s="362"/>
      <c r="F605" s="362"/>
      <c r="G605" s="363"/>
      <c r="H605" s="364" t="s">
        <v>2862</v>
      </c>
      <c r="I605" s="364" t="s">
        <v>589</v>
      </c>
      <c r="J605" s="362"/>
      <c r="K605" s="363">
        <v>7</v>
      </c>
      <c r="L605" s="363"/>
      <c r="M605" s="365"/>
    </row>
    <row r="606" spans="1:13" ht="14">
      <c r="A606" s="361" t="s">
        <v>2003</v>
      </c>
      <c r="B606" s="362"/>
      <c r="C606" s="362">
        <v>17355</v>
      </c>
      <c r="D606" s="362"/>
      <c r="E606" s="362"/>
      <c r="F606" s="362"/>
      <c r="G606" s="363"/>
      <c r="H606" s="364" t="s">
        <v>191</v>
      </c>
      <c r="I606" s="364" t="s">
        <v>1100</v>
      </c>
      <c r="J606" s="363"/>
      <c r="K606" s="363">
        <v>1</v>
      </c>
      <c r="L606" s="363"/>
      <c r="M606" s="365" t="s">
        <v>837</v>
      </c>
    </row>
    <row r="607" spans="1:13" ht="14">
      <c r="A607" s="361" t="s">
        <v>2003</v>
      </c>
      <c r="B607" s="362"/>
      <c r="C607" s="362">
        <v>17359</v>
      </c>
      <c r="D607" s="362"/>
      <c r="E607" s="362"/>
      <c r="F607" s="362"/>
      <c r="G607" s="363"/>
      <c r="H607" s="366" t="s">
        <v>288</v>
      </c>
      <c r="I607" s="367" t="s">
        <v>533</v>
      </c>
      <c r="J607" s="368"/>
      <c r="K607" s="363">
        <v>1</v>
      </c>
      <c r="L607" s="363"/>
      <c r="M607" s="365" t="s">
        <v>46</v>
      </c>
    </row>
    <row r="608" spans="1:13" ht="14">
      <c r="A608" s="361" t="s">
        <v>2003</v>
      </c>
      <c r="B608" s="362"/>
      <c r="C608" s="362">
        <v>17369</v>
      </c>
      <c r="D608" s="362"/>
      <c r="E608" s="362"/>
      <c r="F608" s="362"/>
      <c r="G608" s="363"/>
      <c r="H608" s="366" t="s">
        <v>297</v>
      </c>
      <c r="I608" s="367" t="s">
        <v>570</v>
      </c>
      <c r="J608" s="368"/>
      <c r="K608" s="363">
        <v>1</v>
      </c>
      <c r="L608" s="363"/>
      <c r="M608" s="365" t="s">
        <v>46</v>
      </c>
    </row>
    <row r="609" spans="1:13" ht="14">
      <c r="A609" s="361" t="s">
        <v>2003</v>
      </c>
      <c r="B609" s="362"/>
      <c r="C609" s="362">
        <v>17381</v>
      </c>
      <c r="D609" s="362"/>
      <c r="E609" s="362"/>
      <c r="F609" s="362"/>
      <c r="G609" s="363"/>
      <c r="H609" s="364" t="s">
        <v>2863</v>
      </c>
      <c r="I609" s="364" t="s">
        <v>531</v>
      </c>
      <c r="J609" s="362"/>
      <c r="K609" s="363">
        <v>1</v>
      </c>
      <c r="L609" s="363"/>
      <c r="M609" s="365" t="s">
        <v>46</v>
      </c>
    </row>
    <row r="610" spans="1:13" ht="14">
      <c r="A610" s="361" t="s">
        <v>2003</v>
      </c>
      <c r="B610" s="362"/>
      <c r="C610" s="362">
        <v>17418</v>
      </c>
      <c r="D610" s="362"/>
      <c r="E610" s="362"/>
      <c r="F610" s="362"/>
      <c r="G610" s="363"/>
      <c r="H610" s="364" t="s">
        <v>2309</v>
      </c>
      <c r="I610" s="364" t="s">
        <v>617</v>
      </c>
      <c r="J610" s="363"/>
      <c r="K610" s="363">
        <v>1</v>
      </c>
      <c r="L610" s="363"/>
      <c r="M610" s="365" t="s">
        <v>837</v>
      </c>
    </row>
    <row r="611" spans="1:13" ht="14">
      <c r="A611" s="361" t="s">
        <v>2003</v>
      </c>
      <c r="B611" s="362"/>
      <c r="C611" s="362">
        <v>17423</v>
      </c>
      <c r="D611" s="362"/>
      <c r="E611" s="362"/>
      <c r="F611" s="362"/>
      <c r="G611" s="363"/>
      <c r="H611" s="364" t="s">
        <v>1813</v>
      </c>
      <c r="I611" s="364" t="s">
        <v>1814</v>
      </c>
      <c r="J611" s="363"/>
      <c r="K611" s="363">
        <v>7</v>
      </c>
      <c r="L611" s="363" t="s">
        <v>837</v>
      </c>
      <c r="M611" s="365"/>
    </row>
    <row r="612" spans="1:13" ht="14">
      <c r="A612" s="361" t="s">
        <v>2003</v>
      </c>
      <c r="B612" s="362"/>
      <c r="C612" s="362">
        <v>17468</v>
      </c>
      <c r="D612" s="362"/>
      <c r="E612" s="362"/>
      <c r="F612" s="362"/>
      <c r="G612" s="363"/>
      <c r="H612" s="366" t="s">
        <v>348</v>
      </c>
      <c r="I612" s="367" t="s">
        <v>495</v>
      </c>
      <c r="J612" s="368"/>
      <c r="K612" s="363">
        <v>5</v>
      </c>
      <c r="L612" s="363" t="s">
        <v>837</v>
      </c>
      <c r="M612" s="365"/>
    </row>
    <row r="613" spans="1:13" ht="14">
      <c r="A613" s="361" t="s">
        <v>2003</v>
      </c>
      <c r="B613" s="362"/>
      <c r="C613" s="362">
        <v>17470</v>
      </c>
      <c r="D613" s="362"/>
      <c r="E613" s="362"/>
      <c r="F613" s="362"/>
      <c r="G613" s="363"/>
      <c r="H613" s="366" t="s">
        <v>1223</v>
      </c>
      <c r="I613" s="367" t="s">
        <v>559</v>
      </c>
      <c r="J613" s="368"/>
      <c r="K613" s="363">
        <v>1</v>
      </c>
      <c r="L613" s="363"/>
      <c r="M613" s="365" t="s">
        <v>837</v>
      </c>
    </row>
    <row r="614" spans="1:13" ht="14">
      <c r="A614" s="361" t="s">
        <v>2003</v>
      </c>
      <c r="B614" s="362"/>
      <c r="C614" s="362">
        <v>17473</v>
      </c>
      <c r="D614" s="362"/>
      <c r="E614" s="362"/>
      <c r="F614" s="362"/>
      <c r="G614" s="363"/>
      <c r="H614" s="364" t="s">
        <v>2864</v>
      </c>
      <c r="I614" s="364" t="s">
        <v>2865</v>
      </c>
      <c r="J614" s="362"/>
      <c r="K614" s="363">
        <v>9</v>
      </c>
      <c r="L614" s="363"/>
      <c r="M614" s="365"/>
    </row>
    <row r="615" spans="1:13" ht="14">
      <c r="A615" s="361" t="s">
        <v>2003</v>
      </c>
      <c r="B615" s="362"/>
      <c r="C615" s="362">
        <v>17478</v>
      </c>
      <c r="D615" s="362"/>
      <c r="E615" s="362"/>
      <c r="F615" s="362"/>
      <c r="G615" s="363"/>
      <c r="H615" s="364" t="s">
        <v>2311</v>
      </c>
      <c r="I615" s="364" t="s">
        <v>2312</v>
      </c>
      <c r="J615" s="363"/>
      <c r="K615" s="363">
        <v>9</v>
      </c>
      <c r="L615" s="363" t="s">
        <v>837</v>
      </c>
      <c r="M615" s="365"/>
    </row>
    <row r="616" spans="1:13" ht="14">
      <c r="A616" s="361" t="s">
        <v>2003</v>
      </c>
      <c r="B616" s="362"/>
      <c r="C616" s="362">
        <v>17489</v>
      </c>
      <c r="D616" s="362"/>
      <c r="E616" s="362"/>
      <c r="F616" s="362"/>
      <c r="G616" s="363"/>
      <c r="H616" s="364" t="s">
        <v>2313</v>
      </c>
      <c r="I616" s="364" t="s">
        <v>2314</v>
      </c>
      <c r="J616" s="363"/>
      <c r="K616" s="363">
        <v>1</v>
      </c>
      <c r="L616" s="363"/>
      <c r="M616" s="365" t="s">
        <v>837</v>
      </c>
    </row>
    <row r="617" spans="1:13" ht="14">
      <c r="A617" s="361" t="s">
        <v>2003</v>
      </c>
      <c r="B617" s="362"/>
      <c r="C617" s="362">
        <v>17505</v>
      </c>
      <c r="D617" s="362"/>
      <c r="E617" s="362"/>
      <c r="F617" s="362"/>
      <c r="G617" s="363"/>
      <c r="H617" s="364" t="s">
        <v>1064</v>
      </c>
      <c r="I617" s="364" t="s">
        <v>548</v>
      </c>
      <c r="J617" s="363"/>
      <c r="K617" s="363">
        <v>1</v>
      </c>
      <c r="L617" s="363"/>
      <c r="M617" s="365" t="s">
        <v>837</v>
      </c>
    </row>
    <row r="618" spans="1:13" ht="14">
      <c r="A618" s="361" t="s">
        <v>2003</v>
      </c>
      <c r="B618" s="362"/>
      <c r="C618" s="362">
        <v>17578</v>
      </c>
      <c r="D618" s="362"/>
      <c r="E618" s="362"/>
      <c r="F618" s="362"/>
      <c r="G618" s="363"/>
      <c r="H618" s="364" t="s">
        <v>1645</v>
      </c>
      <c r="I618" s="364" t="s">
        <v>2249</v>
      </c>
      <c r="J618" s="363"/>
      <c r="K618" s="363">
        <v>1</v>
      </c>
      <c r="L618" s="363"/>
      <c r="M618" s="365" t="s">
        <v>837</v>
      </c>
    </row>
    <row r="619" spans="1:13" ht="14">
      <c r="A619" s="361" t="s">
        <v>2003</v>
      </c>
      <c r="B619" s="362"/>
      <c r="C619" s="362">
        <v>17581</v>
      </c>
      <c r="D619" s="362"/>
      <c r="E619" s="362"/>
      <c r="F619" s="362"/>
      <c r="G619" s="363"/>
      <c r="H619" s="364" t="s">
        <v>615</v>
      </c>
      <c r="I619" s="364" t="s">
        <v>1886</v>
      </c>
      <c r="J619" s="363"/>
      <c r="K619" s="363">
        <v>1</v>
      </c>
      <c r="L619" s="363"/>
      <c r="M619" s="365"/>
    </row>
    <row r="620" spans="1:13" ht="14">
      <c r="A620" s="361" t="s">
        <v>2003</v>
      </c>
      <c r="B620" s="362"/>
      <c r="C620" s="362">
        <v>17583</v>
      </c>
      <c r="D620" s="362"/>
      <c r="E620" s="362"/>
      <c r="F620" s="362"/>
      <c r="G620" s="363"/>
      <c r="H620" s="364" t="s">
        <v>2316</v>
      </c>
      <c r="I620" s="364" t="s">
        <v>2317</v>
      </c>
      <c r="J620" s="363"/>
      <c r="K620" s="363">
        <v>1</v>
      </c>
      <c r="L620" s="363"/>
      <c r="M620" s="365" t="s">
        <v>837</v>
      </c>
    </row>
    <row r="621" spans="1:13" ht="14">
      <c r="A621" s="361" t="s">
        <v>2003</v>
      </c>
      <c r="B621" s="362"/>
      <c r="C621" s="362">
        <v>17585</v>
      </c>
      <c r="D621" s="362"/>
      <c r="E621" s="362"/>
      <c r="F621" s="362"/>
      <c r="G621" s="363"/>
      <c r="H621" s="366" t="s">
        <v>1242</v>
      </c>
      <c r="I621" s="367" t="s">
        <v>539</v>
      </c>
      <c r="J621" s="368"/>
      <c r="K621" s="363">
        <v>1</v>
      </c>
      <c r="L621" s="363"/>
      <c r="M621" s="365" t="s">
        <v>837</v>
      </c>
    </row>
    <row r="622" spans="1:13" ht="14">
      <c r="A622" s="361" t="s">
        <v>2003</v>
      </c>
      <c r="B622" s="362"/>
      <c r="C622" s="362">
        <v>17642</v>
      </c>
      <c r="D622" s="362"/>
      <c r="E622" s="362"/>
      <c r="F622" s="362"/>
      <c r="G622" s="363"/>
      <c r="H622" s="364" t="s">
        <v>1058</v>
      </c>
      <c r="I622" s="364" t="s">
        <v>2249</v>
      </c>
      <c r="J622" s="363"/>
      <c r="K622" s="363">
        <v>5</v>
      </c>
      <c r="L622" s="363" t="s">
        <v>46</v>
      </c>
      <c r="M622" s="365"/>
    </row>
    <row r="623" spans="1:13" ht="14">
      <c r="A623" s="361" t="s">
        <v>2003</v>
      </c>
      <c r="B623" s="362"/>
      <c r="C623" s="362">
        <v>17664</v>
      </c>
      <c r="D623" s="362"/>
      <c r="E623" s="362"/>
      <c r="F623" s="362"/>
      <c r="G623" s="363"/>
      <c r="H623" s="364" t="s">
        <v>1654</v>
      </c>
      <c r="I623" s="364" t="s">
        <v>600</v>
      </c>
      <c r="J623" s="363"/>
      <c r="K623" s="363">
        <v>1</v>
      </c>
      <c r="L623" s="363"/>
      <c r="M623" s="365"/>
    </row>
    <row r="624" spans="1:13" ht="14">
      <c r="A624" s="361" t="s">
        <v>2003</v>
      </c>
      <c r="B624" s="362"/>
      <c r="C624" s="362">
        <v>17682</v>
      </c>
      <c r="D624" s="362"/>
      <c r="E624" s="362"/>
      <c r="F624" s="362"/>
      <c r="G624" s="363"/>
      <c r="H624" s="364" t="s">
        <v>2319</v>
      </c>
      <c r="I624" s="364" t="s">
        <v>2320</v>
      </c>
      <c r="J624" s="363"/>
      <c r="K624" s="363">
        <v>1</v>
      </c>
      <c r="L624" s="363"/>
      <c r="M624" s="365" t="s">
        <v>837</v>
      </c>
    </row>
    <row r="625" spans="1:13" ht="14">
      <c r="A625" s="361" t="s">
        <v>2003</v>
      </c>
      <c r="B625" s="362"/>
      <c r="C625" s="362">
        <v>17684</v>
      </c>
      <c r="D625" s="362"/>
      <c r="E625" s="362"/>
      <c r="F625" s="362"/>
      <c r="G625" s="363"/>
      <c r="H625" s="364" t="s">
        <v>1789</v>
      </c>
      <c r="I625" s="364" t="s">
        <v>1790</v>
      </c>
      <c r="J625" s="363"/>
      <c r="K625" s="363">
        <v>5</v>
      </c>
      <c r="L625" s="363" t="s">
        <v>46</v>
      </c>
      <c r="M625" s="365"/>
    </row>
    <row r="626" spans="1:13" ht="14">
      <c r="A626" s="361" t="s">
        <v>2003</v>
      </c>
      <c r="B626" s="362"/>
      <c r="C626" s="362">
        <v>17714</v>
      </c>
      <c r="D626" s="362"/>
      <c r="E626" s="362"/>
      <c r="F626" s="362"/>
      <c r="G626" s="363"/>
      <c r="H626" s="366" t="s">
        <v>317</v>
      </c>
      <c r="I626" s="367" t="s">
        <v>969</v>
      </c>
      <c r="J626" s="368"/>
      <c r="K626" s="363">
        <v>7</v>
      </c>
      <c r="L626" s="363" t="s">
        <v>46</v>
      </c>
      <c r="M626" s="365"/>
    </row>
    <row r="627" spans="1:13" ht="14">
      <c r="A627" s="361" t="s">
        <v>2003</v>
      </c>
      <c r="B627" s="362"/>
      <c r="C627" s="362">
        <v>17719</v>
      </c>
      <c r="D627" s="362"/>
      <c r="E627" s="362"/>
      <c r="F627" s="362"/>
      <c r="G627" s="363"/>
      <c r="H627" s="366" t="s">
        <v>1086</v>
      </c>
      <c r="I627" s="367" t="s">
        <v>56</v>
      </c>
      <c r="J627" s="368"/>
      <c r="K627" s="363">
        <v>8</v>
      </c>
      <c r="L627" s="363" t="s">
        <v>46</v>
      </c>
      <c r="M627" s="365"/>
    </row>
    <row r="628" spans="1:13" ht="14">
      <c r="A628" s="361" t="s">
        <v>2003</v>
      </c>
      <c r="B628" s="362"/>
      <c r="C628" s="362">
        <v>17723</v>
      </c>
      <c r="D628" s="362"/>
      <c r="E628" s="362"/>
      <c r="F628" s="362"/>
      <c r="G628" s="363"/>
      <c r="H628" s="364" t="s">
        <v>2322</v>
      </c>
      <c r="I628" s="364" t="s">
        <v>2323</v>
      </c>
      <c r="J628" s="363"/>
      <c r="K628" s="363">
        <v>8</v>
      </c>
      <c r="L628" s="363" t="s">
        <v>838</v>
      </c>
      <c r="M628" s="365"/>
    </row>
    <row r="629" spans="1:13" ht="14">
      <c r="A629" s="361" t="s">
        <v>2003</v>
      </c>
      <c r="B629" s="362"/>
      <c r="C629" s="362">
        <v>17736</v>
      </c>
      <c r="D629" s="362"/>
      <c r="E629" s="362"/>
      <c r="F629" s="362"/>
      <c r="G629" s="363"/>
      <c r="H629" s="366" t="s">
        <v>297</v>
      </c>
      <c r="I629" s="367" t="s">
        <v>8</v>
      </c>
      <c r="J629" s="368"/>
      <c r="K629" s="363">
        <v>4</v>
      </c>
      <c r="L629" s="363" t="s">
        <v>837</v>
      </c>
      <c r="M629" s="365"/>
    </row>
    <row r="630" spans="1:13" ht="14">
      <c r="A630" s="361" t="s">
        <v>2003</v>
      </c>
      <c r="B630" s="362"/>
      <c r="C630" s="362">
        <v>17737</v>
      </c>
      <c r="D630" s="362"/>
      <c r="E630" s="362"/>
      <c r="F630" s="362"/>
      <c r="G630" s="363"/>
      <c r="H630" s="364" t="s">
        <v>347</v>
      </c>
      <c r="I630" s="364" t="s">
        <v>533</v>
      </c>
      <c r="J630" s="362"/>
      <c r="K630" s="363">
        <v>3</v>
      </c>
      <c r="L630" s="363"/>
      <c r="M630" s="365"/>
    </row>
    <row r="631" spans="1:13" ht="14">
      <c r="A631" s="361" t="s">
        <v>2003</v>
      </c>
      <c r="B631" s="362"/>
      <c r="C631" s="362">
        <v>17748</v>
      </c>
      <c r="D631" s="362"/>
      <c r="E631" s="362"/>
      <c r="F631" s="362"/>
      <c r="G631" s="363"/>
      <c r="H631" s="364" t="s">
        <v>2324</v>
      </c>
      <c r="I631" s="364" t="s">
        <v>2325</v>
      </c>
      <c r="J631" s="363"/>
      <c r="K631" s="363">
        <v>1</v>
      </c>
      <c r="L631" s="363"/>
      <c r="M631" s="365" t="s">
        <v>837</v>
      </c>
    </row>
    <row r="632" spans="1:13" ht="14">
      <c r="A632" s="361" t="s">
        <v>2003</v>
      </c>
      <c r="B632" s="362"/>
      <c r="C632" s="362">
        <v>17750</v>
      </c>
      <c r="D632" s="362"/>
      <c r="E632" s="362"/>
      <c r="F632" s="362"/>
      <c r="G632" s="363"/>
      <c r="H632" s="364" t="s">
        <v>1892</v>
      </c>
      <c r="I632" s="364" t="s">
        <v>273</v>
      </c>
      <c r="J632" s="363"/>
      <c r="K632" s="363">
        <v>9</v>
      </c>
      <c r="L632" s="363" t="s">
        <v>46</v>
      </c>
      <c r="M632" s="365"/>
    </row>
    <row r="633" spans="1:13" ht="14">
      <c r="A633" s="361" t="s">
        <v>2003</v>
      </c>
      <c r="B633" s="362"/>
      <c r="C633" s="362">
        <v>17783</v>
      </c>
      <c r="D633" s="362"/>
      <c r="E633" s="362"/>
      <c r="F633" s="362"/>
      <c r="G633" s="363"/>
      <c r="H633" s="364" t="s">
        <v>2326</v>
      </c>
      <c r="I633" s="364" t="s">
        <v>247</v>
      </c>
      <c r="J633" s="363"/>
      <c r="K633" s="363">
        <v>1</v>
      </c>
      <c r="L633" s="363"/>
      <c r="M633" s="365" t="s">
        <v>46</v>
      </c>
    </row>
    <row r="634" spans="1:13" ht="14">
      <c r="A634" s="361" t="s">
        <v>2003</v>
      </c>
      <c r="B634" s="362"/>
      <c r="C634" s="362">
        <v>17792</v>
      </c>
      <c r="D634" s="362"/>
      <c r="E634" s="362"/>
      <c r="F634" s="362"/>
      <c r="G634" s="363"/>
      <c r="H634" s="364" t="s">
        <v>1940</v>
      </c>
      <c r="I634" s="364" t="s">
        <v>645</v>
      </c>
      <c r="J634" s="363"/>
      <c r="K634" s="363">
        <v>1</v>
      </c>
      <c r="L634" s="363"/>
      <c r="M634" s="365" t="s">
        <v>837</v>
      </c>
    </row>
    <row r="635" spans="1:13" ht="14">
      <c r="A635" s="361" t="s">
        <v>2003</v>
      </c>
      <c r="B635" s="362"/>
      <c r="C635" s="362">
        <v>17806</v>
      </c>
      <c r="D635" s="362"/>
      <c r="E635" s="362"/>
      <c r="F635" s="362"/>
      <c r="G635" s="363"/>
      <c r="H635" s="366" t="s">
        <v>1190</v>
      </c>
      <c r="I635" s="367" t="s">
        <v>215</v>
      </c>
      <c r="J635" s="368"/>
      <c r="K635" s="363">
        <v>7</v>
      </c>
      <c r="L635" s="363" t="s">
        <v>837</v>
      </c>
      <c r="M635" s="365"/>
    </row>
    <row r="636" spans="1:13" ht="14">
      <c r="A636" s="361" t="s">
        <v>2003</v>
      </c>
      <c r="B636" s="362"/>
      <c r="C636" s="362">
        <v>17807</v>
      </c>
      <c r="D636" s="362"/>
      <c r="E636" s="362"/>
      <c r="F636" s="362"/>
      <c r="G636" s="363"/>
      <c r="H636" s="364" t="s">
        <v>279</v>
      </c>
      <c r="I636" s="364" t="s">
        <v>260</v>
      </c>
      <c r="J636" s="362"/>
      <c r="K636" s="363">
        <v>9</v>
      </c>
      <c r="L636" s="363"/>
      <c r="M636" s="365"/>
    </row>
    <row r="637" spans="1:13" ht="14">
      <c r="A637" s="361" t="s">
        <v>2003</v>
      </c>
      <c r="B637" s="362"/>
      <c r="C637" s="362">
        <v>17811</v>
      </c>
      <c r="D637" s="362"/>
      <c r="E637" s="362"/>
      <c r="F637" s="362"/>
      <c r="G637" s="363"/>
      <c r="H637" s="364" t="s">
        <v>2327</v>
      </c>
      <c r="I637" s="364" t="s">
        <v>197</v>
      </c>
      <c r="J637" s="363"/>
      <c r="K637" s="363">
        <v>1</v>
      </c>
      <c r="L637" s="363"/>
      <c r="M637" s="365" t="s">
        <v>46</v>
      </c>
    </row>
    <row r="638" spans="1:13" ht="14">
      <c r="A638" s="361" t="s">
        <v>2003</v>
      </c>
      <c r="B638" s="362"/>
      <c r="C638" s="362">
        <v>17821</v>
      </c>
      <c r="D638" s="362"/>
      <c r="E638" s="362"/>
      <c r="F638" s="362"/>
      <c r="G638" s="363"/>
      <c r="H638" s="364" t="s">
        <v>1828</v>
      </c>
      <c r="I638" s="364" t="s">
        <v>565</v>
      </c>
      <c r="J638" s="363"/>
      <c r="K638" s="363">
        <v>1</v>
      </c>
      <c r="L638" s="363"/>
      <c r="M638" s="365"/>
    </row>
    <row r="639" spans="1:13" ht="14">
      <c r="A639" s="361" t="s">
        <v>2003</v>
      </c>
      <c r="B639" s="362"/>
      <c r="C639" s="362">
        <v>17839</v>
      </c>
      <c r="D639" s="362"/>
      <c r="E639" s="362"/>
      <c r="F639" s="362"/>
      <c r="G639" s="363"/>
      <c r="H639" s="364" t="s">
        <v>1621</v>
      </c>
      <c r="I639" s="364" t="s">
        <v>1622</v>
      </c>
      <c r="J639" s="363"/>
      <c r="K639" s="363">
        <v>9</v>
      </c>
      <c r="L639" s="363" t="s">
        <v>838</v>
      </c>
      <c r="M639" s="365"/>
    </row>
    <row r="640" spans="1:13" ht="14">
      <c r="A640" s="361" t="s">
        <v>2003</v>
      </c>
      <c r="B640" s="362"/>
      <c r="C640" s="362">
        <v>17860</v>
      </c>
      <c r="D640" s="362"/>
      <c r="E640" s="362"/>
      <c r="F640" s="362"/>
      <c r="G640" s="363"/>
      <c r="H640" s="366" t="s">
        <v>165</v>
      </c>
      <c r="I640" s="367" t="s">
        <v>565</v>
      </c>
      <c r="J640" s="368"/>
      <c r="K640" s="363">
        <v>1</v>
      </c>
      <c r="L640" s="363"/>
      <c r="M640" s="365" t="s">
        <v>837</v>
      </c>
    </row>
    <row r="641" spans="1:13" ht="14">
      <c r="A641" s="361" t="s">
        <v>2003</v>
      </c>
      <c r="B641" s="362"/>
      <c r="C641" s="362">
        <v>17861</v>
      </c>
      <c r="D641" s="362"/>
      <c r="E641" s="362"/>
      <c r="F641" s="362"/>
      <c r="G641" s="363"/>
      <c r="H641" s="364" t="s">
        <v>1764</v>
      </c>
      <c r="I641" s="364" t="s">
        <v>1765</v>
      </c>
      <c r="J641" s="363"/>
      <c r="K641" s="363">
        <v>1</v>
      </c>
      <c r="L641" s="363"/>
      <c r="M641" s="365" t="s">
        <v>837</v>
      </c>
    </row>
    <row r="642" spans="1:13" ht="14">
      <c r="A642" s="361" t="s">
        <v>2003</v>
      </c>
      <c r="B642" s="362"/>
      <c r="C642" s="362">
        <v>17910</v>
      </c>
      <c r="D642" s="362"/>
      <c r="E642" s="362"/>
      <c r="F642" s="362"/>
      <c r="G642" s="363"/>
      <c r="H642" s="364" t="s">
        <v>143</v>
      </c>
      <c r="I642" s="364" t="s">
        <v>173</v>
      </c>
      <c r="J642" s="362"/>
      <c r="K642" s="363">
        <v>9</v>
      </c>
      <c r="L642" s="363"/>
      <c r="M642" s="365"/>
    </row>
    <row r="643" spans="1:13" ht="14">
      <c r="A643" s="361" t="s">
        <v>2003</v>
      </c>
      <c r="B643" s="362"/>
      <c r="C643" s="362">
        <v>17920</v>
      </c>
      <c r="D643" s="362"/>
      <c r="E643" s="362"/>
      <c r="F643" s="362"/>
      <c r="G643" s="363"/>
      <c r="H643" s="364" t="s">
        <v>1860</v>
      </c>
      <c r="I643" s="364" t="s">
        <v>600</v>
      </c>
      <c r="J643" s="363"/>
      <c r="K643" s="363">
        <v>1</v>
      </c>
      <c r="L643" s="363"/>
      <c r="M643" s="365" t="s">
        <v>837</v>
      </c>
    </row>
    <row r="644" spans="1:13" ht="14">
      <c r="A644" s="361" t="s">
        <v>2003</v>
      </c>
      <c r="B644" s="362"/>
      <c r="C644" s="362">
        <v>17922</v>
      </c>
      <c r="D644" s="362"/>
      <c r="E644" s="362"/>
      <c r="F644" s="362"/>
      <c r="G644" s="363"/>
      <c r="H644" s="366" t="s">
        <v>3345</v>
      </c>
      <c r="I644" s="367" t="s">
        <v>1006</v>
      </c>
      <c r="J644" s="368"/>
      <c r="K644" s="363">
        <v>4</v>
      </c>
      <c r="L644" s="363" t="s">
        <v>46</v>
      </c>
      <c r="M644" s="365"/>
    </row>
    <row r="645" spans="1:13" ht="14">
      <c r="A645" s="361" t="s">
        <v>2003</v>
      </c>
      <c r="B645" s="362"/>
      <c r="C645" s="362">
        <v>17975</v>
      </c>
      <c r="D645" s="362"/>
      <c r="E645" s="362"/>
      <c r="F645" s="362"/>
      <c r="G645" s="363"/>
      <c r="H645" s="366" t="s">
        <v>1080</v>
      </c>
      <c r="I645" s="367" t="s">
        <v>524</v>
      </c>
      <c r="J645" s="368"/>
      <c r="K645" s="363">
        <v>4</v>
      </c>
      <c r="L645" s="363" t="s">
        <v>837</v>
      </c>
      <c r="M645" s="365"/>
    </row>
    <row r="646" spans="1:13" ht="14">
      <c r="A646" s="361" t="s">
        <v>2003</v>
      </c>
      <c r="B646" s="362"/>
      <c r="C646" s="362">
        <v>18027</v>
      </c>
      <c r="D646" s="362"/>
      <c r="E646" s="362"/>
      <c r="F646" s="362"/>
      <c r="G646" s="363"/>
      <c r="H646" s="364" t="s">
        <v>2583</v>
      </c>
      <c r="I646" s="364" t="s">
        <v>2334</v>
      </c>
      <c r="J646" s="363"/>
      <c r="K646" s="363">
        <v>4</v>
      </c>
      <c r="L646" s="363" t="s">
        <v>46</v>
      </c>
      <c r="M646" s="365"/>
    </row>
    <row r="647" spans="1:13" ht="14">
      <c r="A647" s="361" t="s">
        <v>2003</v>
      </c>
      <c r="B647" s="362"/>
      <c r="C647" s="362">
        <v>18029</v>
      </c>
      <c r="D647" s="362"/>
      <c r="E647" s="362"/>
      <c r="F647" s="362"/>
      <c r="G647" s="363"/>
      <c r="H647" s="364" t="s">
        <v>117</v>
      </c>
      <c r="I647" s="364" t="s">
        <v>502</v>
      </c>
      <c r="J647" s="363"/>
      <c r="K647" s="363">
        <v>1</v>
      </c>
      <c r="L647" s="363"/>
      <c r="M647" s="365" t="s">
        <v>837</v>
      </c>
    </row>
    <row r="648" spans="1:13" ht="14">
      <c r="A648" s="361" t="s">
        <v>2003</v>
      </c>
      <c r="B648" s="362"/>
      <c r="C648" s="362">
        <v>18063</v>
      </c>
      <c r="D648" s="362"/>
      <c r="E648" s="362"/>
      <c r="F648" s="362"/>
      <c r="G648" s="363"/>
      <c r="H648" s="366" t="s">
        <v>1269</v>
      </c>
      <c r="I648" s="367" t="s">
        <v>547</v>
      </c>
      <c r="J648" s="368"/>
      <c r="K648" s="363">
        <v>9</v>
      </c>
      <c r="L648" s="363" t="s">
        <v>837</v>
      </c>
      <c r="M648" s="365"/>
    </row>
    <row r="649" spans="1:13" ht="14">
      <c r="A649" s="361" t="s">
        <v>2003</v>
      </c>
      <c r="B649" s="362"/>
      <c r="C649" s="362">
        <v>18076</v>
      </c>
      <c r="D649" s="362"/>
      <c r="E649" s="362"/>
      <c r="F649" s="362"/>
      <c r="G649" s="363"/>
      <c r="H649" s="366" t="s">
        <v>1128</v>
      </c>
      <c r="I649" s="367" t="s">
        <v>531</v>
      </c>
      <c r="J649" s="368"/>
      <c r="K649" s="363">
        <v>1</v>
      </c>
      <c r="L649" s="363"/>
      <c r="M649" s="365" t="s">
        <v>46</v>
      </c>
    </row>
    <row r="650" spans="1:13" ht="14">
      <c r="A650" s="361" t="s">
        <v>2003</v>
      </c>
      <c r="B650" s="362"/>
      <c r="C650" s="362">
        <v>18083</v>
      </c>
      <c r="D650" s="362"/>
      <c r="E650" s="362"/>
      <c r="F650" s="362"/>
      <c r="G650" s="363"/>
      <c r="H650" s="366" t="s">
        <v>460</v>
      </c>
      <c r="I650" s="367" t="s">
        <v>595</v>
      </c>
      <c r="J650" s="368"/>
      <c r="K650" s="363">
        <v>2</v>
      </c>
      <c r="L650" s="363" t="s">
        <v>46</v>
      </c>
      <c r="M650" s="365"/>
    </row>
    <row r="651" spans="1:13" ht="14">
      <c r="A651" s="361" t="s">
        <v>2003</v>
      </c>
      <c r="B651" s="362"/>
      <c r="C651" s="362">
        <v>18088</v>
      </c>
      <c r="D651" s="362"/>
      <c r="E651" s="362"/>
      <c r="F651" s="362"/>
      <c r="G651" s="363"/>
      <c r="H651" s="366" t="s">
        <v>1297</v>
      </c>
      <c r="I651" s="367" t="s">
        <v>600</v>
      </c>
      <c r="J651" s="368"/>
      <c r="K651" s="363">
        <v>1</v>
      </c>
      <c r="L651" s="363"/>
      <c r="M651" s="365" t="s">
        <v>837</v>
      </c>
    </row>
    <row r="652" spans="1:13" ht="14">
      <c r="A652" s="361" t="s">
        <v>2003</v>
      </c>
      <c r="B652" s="362"/>
      <c r="C652" s="362">
        <v>18105</v>
      </c>
      <c r="D652" s="362"/>
      <c r="E652" s="362"/>
      <c r="F652" s="362"/>
      <c r="G652" s="363"/>
      <c r="H652" s="364" t="s">
        <v>1809</v>
      </c>
      <c r="I652" s="364" t="s">
        <v>549</v>
      </c>
      <c r="J652" s="363"/>
      <c r="K652" s="363">
        <v>1</v>
      </c>
      <c r="L652" s="363"/>
      <c r="M652" s="365" t="s">
        <v>837</v>
      </c>
    </row>
    <row r="653" spans="1:13" ht="14">
      <c r="A653" s="361" t="s">
        <v>2003</v>
      </c>
      <c r="B653" s="362"/>
      <c r="C653" s="362">
        <v>18135</v>
      </c>
      <c r="D653" s="362"/>
      <c r="E653" s="362"/>
      <c r="F653" s="362"/>
      <c r="G653" s="363"/>
      <c r="H653" s="366" t="s">
        <v>181</v>
      </c>
      <c r="I653" s="367" t="s">
        <v>375</v>
      </c>
      <c r="J653" s="368"/>
      <c r="K653" s="363">
        <v>1</v>
      </c>
      <c r="L653" s="363"/>
      <c r="M653" s="365" t="s">
        <v>837</v>
      </c>
    </row>
    <row r="654" spans="1:13" ht="14">
      <c r="A654" s="361" t="s">
        <v>2003</v>
      </c>
      <c r="B654" s="362"/>
      <c r="C654" s="362">
        <v>18136</v>
      </c>
      <c r="D654" s="362"/>
      <c r="E654" s="362"/>
      <c r="F654" s="362"/>
      <c r="G654" s="363"/>
      <c r="H654" s="364" t="s">
        <v>248</v>
      </c>
      <c r="I654" s="364" t="s">
        <v>2337</v>
      </c>
      <c r="J654" s="363"/>
      <c r="K654" s="363">
        <v>9</v>
      </c>
      <c r="L654" s="363" t="s">
        <v>46</v>
      </c>
      <c r="M654" s="365"/>
    </row>
    <row r="655" spans="1:13" ht="14">
      <c r="A655" s="361" t="s">
        <v>2003</v>
      </c>
      <c r="B655" s="362"/>
      <c r="C655" s="362">
        <v>18140</v>
      </c>
      <c r="D655" s="362"/>
      <c r="E655" s="362"/>
      <c r="F655" s="362"/>
      <c r="G655" s="363"/>
      <c r="H655" s="364" t="s">
        <v>2338</v>
      </c>
      <c r="I655" s="364" t="s">
        <v>344</v>
      </c>
      <c r="J655" s="363"/>
      <c r="K655" s="363">
        <v>1</v>
      </c>
      <c r="L655" s="363"/>
      <c r="M655" s="365" t="s">
        <v>837</v>
      </c>
    </row>
    <row r="656" spans="1:13" ht="14">
      <c r="A656" s="361" t="s">
        <v>2003</v>
      </c>
      <c r="B656" s="362"/>
      <c r="C656" s="362">
        <v>18142</v>
      </c>
      <c r="D656" s="362"/>
      <c r="E656" s="362"/>
      <c r="F656" s="362"/>
      <c r="G656" s="363"/>
      <c r="H656" s="364" t="s">
        <v>2339</v>
      </c>
      <c r="I656" s="364" t="s">
        <v>645</v>
      </c>
      <c r="J656" s="363"/>
      <c r="K656" s="363">
        <v>2</v>
      </c>
      <c r="L656" s="363" t="s">
        <v>46</v>
      </c>
      <c r="M656" s="365"/>
    </row>
    <row r="657" spans="1:13" ht="14">
      <c r="A657" s="361" t="s">
        <v>2003</v>
      </c>
      <c r="B657" s="362"/>
      <c r="C657" s="362">
        <v>18186</v>
      </c>
      <c r="D657" s="362"/>
      <c r="E657" s="362"/>
      <c r="F657" s="362"/>
      <c r="G657" s="363"/>
      <c r="H657" s="364" t="s">
        <v>2869</v>
      </c>
      <c r="I657" s="364" t="s">
        <v>138</v>
      </c>
      <c r="J657" s="362"/>
      <c r="K657" s="363">
        <v>1</v>
      </c>
      <c r="L657" s="363"/>
      <c r="M657" s="365"/>
    </row>
    <row r="658" spans="1:13" ht="14">
      <c r="A658" s="361" t="s">
        <v>2003</v>
      </c>
      <c r="B658" s="362"/>
      <c r="C658" s="362">
        <v>18251</v>
      </c>
      <c r="D658" s="362"/>
      <c r="E658" s="362"/>
      <c r="F658" s="362"/>
      <c r="G658" s="363"/>
      <c r="H658" s="364" t="s">
        <v>2340</v>
      </c>
      <c r="I658" s="364" t="s">
        <v>2341</v>
      </c>
      <c r="J658" s="363"/>
      <c r="K658" s="363">
        <v>1</v>
      </c>
      <c r="L658" s="363"/>
      <c r="M658" s="365" t="s">
        <v>837</v>
      </c>
    </row>
    <row r="659" spans="1:13" ht="14">
      <c r="A659" s="361" t="s">
        <v>2003</v>
      </c>
      <c r="B659" s="362"/>
      <c r="C659" s="362">
        <v>18256</v>
      </c>
      <c r="D659" s="362"/>
      <c r="E659" s="362"/>
      <c r="F659" s="362"/>
      <c r="G659" s="363"/>
      <c r="H659" s="366" t="s">
        <v>1299</v>
      </c>
      <c r="I659" s="367" t="s">
        <v>951</v>
      </c>
      <c r="J659" s="368"/>
      <c r="K659" s="363">
        <v>1</v>
      </c>
      <c r="L659" s="363"/>
      <c r="M659" s="365" t="s">
        <v>837</v>
      </c>
    </row>
    <row r="660" spans="1:13" ht="14">
      <c r="A660" s="361" t="s">
        <v>2003</v>
      </c>
      <c r="B660" s="362"/>
      <c r="C660" s="362">
        <v>18282</v>
      </c>
      <c r="D660" s="362"/>
      <c r="E660" s="362"/>
      <c r="F660" s="362"/>
      <c r="G660" s="363"/>
      <c r="H660" s="366" t="s">
        <v>528</v>
      </c>
      <c r="I660" s="367" t="s">
        <v>840</v>
      </c>
      <c r="J660" s="368"/>
      <c r="K660" s="363">
        <v>1</v>
      </c>
      <c r="L660" s="363"/>
      <c r="M660" s="365" t="s">
        <v>46</v>
      </c>
    </row>
    <row r="661" spans="1:13" ht="14">
      <c r="A661" s="361" t="s">
        <v>2003</v>
      </c>
      <c r="B661" s="362"/>
      <c r="C661" s="362">
        <v>18288</v>
      </c>
      <c r="D661" s="362"/>
      <c r="E661" s="362"/>
      <c r="F661" s="362"/>
      <c r="G661" s="363"/>
      <c r="H661" s="366" t="s">
        <v>394</v>
      </c>
      <c r="I661" s="367" t="s">
        <v>595</v>
      </c>
      <c r="J661" s="368"/>
      <c r="K661" s="363">
        <v>7</v>
      </c>
      <c r="L661" s="363" t="s">
        <v>837</v>
      </c>
      <c r="M661" s="365"/>
    </row>
    <row r="662" spans="1:13" ht="14">
      <c r="A662" s="361" t="s">
        <v>2003</v>
      </c>
      <c r="B662" s="362"/>
      <c r="C662" s="362">
        <v>18306</v>
      </c>
      <c r="D662" s="362"/>
      <c r="E662" s="362"/>
      <c r="F662" s="362"/>
      <c r="G662" s="363"/>
      <c r="H662" s="366" t="s">
        <v>1306</v>
      </c>
      <c r="I662" s="367" t="s">
        <v>288</v>
      </c>
      <c r="J662" s="368"/>
      <c r="K662" s="363">
        <v>1</v>
      </c>
      <c r="L662" s="363"/>
      <c r="M662" s="365" t="s">
        <v>46</v>
      </c>
    </row>
    <row r="663" spans="1:13" ht="14">
      <c r="A663" s="361" t="s">
        <v>2003</v>
      </c>
      <c r="B663" s="362"/>
      <c r="C663" s="362">
        <v>18325</v>
      </c>
      <c r="D663" s="362"/>
      <c r="E663" s="362"/>
      <c r="F663" s="362"/>
      <c r="G663" s="363"/>
      <c r="H663" s="364" t="s">
        <v>1735</v>
      </c>
      <c r="I663" s="364" t="s">
        <v>288</v>
      </c>
      <c r="J663" s="363"/>
      <c r="K663" s="363">
        <v>1</v>
      </c>
      <c r="L663" s="363"/>
      <c r="M663" s="365" t="s">
        <v>46</v>
      </c>
    </row>
    <row r="664" spans="1:13" ht="14">
      <c r="A664" s="361" t="s">
        <v>2003</v>
      </c>
      <c r="B664" s="362"/>
      <c r="C664" s="362">
        <v>18332</v>
      </c>
      <c r="D664" s="362"/>
      <c r="E664" s="362"/>
      <c r="F664" s="362"/>
      <c r="G664" s="363"/>
      <c r="H664" s="364" t="s">
        <v>2342</v>
      </c>
      <c r="I664" s="364" t="s">
        <v>572</v>
      </c>
      <c r="J664" s="363"/>
      <c r="K664" s="363">
        <v>1</v>
      </c>
      <c r="L664" s="363"/>
      <c r="M664" s="365" t="s">
        <v>837</v>
      </c>
    </row>
    <row r="665" spans="1:13" ht="14">
      <c r="A665" s="361" t="s">
        <v>2003</v>
      </c>
      <c r="B665" s="362"/>
      <c r="C665" s="362">
        <v>18341</v>
      </c>
      <c r="D665" s="362"/>
      <c r="E665" s="362"/>
      <c r="F665" s="362"/>
      <c r="G665" s="363"/>
      <c r="H665" s="364" t="s">
        <v>631</v>
      </c>
      <c r="I665" s="364" t="s">
        <v>1816</v>
      </c>
      <c r="J665" s="363"/>
      <c r="K665" s="363">
        <v>1</v>
      </c>
      <c r="L665" s="363"/>
      <c r="M665" s="365" t="s">
        <v>837</v>
      </c>
    </row>
    <row r="666" spans="1:13" ht="14">
      <c r="A666" s="361" t="s">
        <v>2003</v>
      </c>
      <c r="B666" s="362"/>
      <c r="C666" s="362">
        <v>18347</v>
      </c>
      <c r="D666" s="362"/>
      <c r="E666" s="362"/>
      <c r="F666" s="362"/>
      <c r="G666" s="363"/>
      <c r="H666" s="364" t="s">
        <v>1934</v>
      </c>
      <c r="I666" s="364" t="s">
        <v>544</v>
      </c>
      <c r="J666" s="363"/>
      <c r="K666" s="363">
        <v>1</v>
      </c>
      <c r="L666" s="363"/>
      <c r="M666" s="365" t="s">
        <v>46</v>
      </c>
    </row>
    <row r="667" spans="1:13" ht="14">
      <c r="A667" s="361" t="s">
        <v>2003</v>
      </c>
      <c r="B667" s="362"/>
      <c r="C667" s="362">
        <v>18361</v>
      </c>
      <c r="D667" s="362"/>
      <c r="E667" s="362"/>
      <c r="F667" s="362"/>
      <c r="G667" s="363"/>
      <c r="H667" s="364" t="s">
        <v>970</v>
      </c>
      <c r="I667" s="364" t="s">
        <v>251</v>
      </c>
      <c r="J667" s="363"/>
      <c r="K667" s="363">
        <v>1</v>
      </c>
      <c r="L667" s="363"/>
      <c r="M667" s="365" t="s">
        <v>837</v>
      </c>
    </row>
    <row r="668" spans="1:13" ht="14">
      <c r="A668" s="361" t="s">
        <v>2003</v>
      </c>
      <c r="B668" s="362"/>
      <c r="C668" s="362">
        <v>18365</v>
      </c>
      <c r="D668" s="362"/>
      <c r="E668" s="362"/>
      <c r="F668" s="362"/>
      <c r="G668" s="363"/>
      <c r="H668" s="364" t="s">
        <v>259</v>
      </c>
      <c r="I668" s="364" t="s">
        <v>1683</v>
      </c>
      <c r="J668" s="363"/>
      <c r="K668" s="363">
        <v>3</v>
      </c>
      <c r="L668" s="363" t="s">
        <v>46</v>
      </c>
      <c r="M668" s="365"/>
    </row>
    <row r="669" spans="1:13" ht="14">
      <c r="A669" s="361" t="s">
        <v>2003</v>
      </c>
      <c r="B669" s="362"/>
      <c r="C669" s="362">
        <v>18371</v>
      </c>
      <c r="D669" s="362"/>
      <c r="E669" s="362"/>
      <c r="F669" s="362"/>
      <c r="G669" s="363"/>
      <c r="H669" s="364" t="s">
        <v>2394</v>
      </c>
      <c r="I669" s="364" t="s">
        <v>2870</v>
      </c>
      <c r="J669" s="362"/>
      <c r="K669" s="363">
        <v>6</v>
      </c>
      <c r="L669" s="363" t="s">
        <v>837</v>
      </c>
      <c r="M669" s="365"/>
    </row>
    <row r="670" spans="1:13" ht="14">
      <c r="A670" s="361" t="s">
        <v>2003</v>
      </c>
      <c r="B670" s="362"/>
      <c r="C670" s="362">
        <v>18376</v>
      </c>
      <c r="D670" s="362"/>
      <c r="E670" s="362"/>
      <c r="F670" s="362"/>
      <c r="G670" s="363"/>
      <c r="H670" s="364" t="s">
        <v>2343</v>
      </c>
      <c r="I670" s="364" t="s">
        <v>986</v>
      </c>
      <c r="J670" s="363"/>
      <c r="K670" s="363">
        <v>1</v>
      </c>
      <c r="L670" s="363"/>
      <c r="M670" s="365" t="s">
        <v>837</v>
      </c>
    </row>
    <row r="671" spans="1:13" ht="14">
      <c r="A671" s="361" t="s">
        <v>2003</v>
      </c>
      <c r="B671" s="362"/>
      <c r="C671" s="362">
        <v>18399</v>
      </c>
      <c r="D671" s="362"/>
      <c r="E671" s="362"/>
      <c r="F671" s="362"/>
      <c r="G671" s="363"/>
      <c r="H671" s="364" t="s">
        <v>428</v>
      </c>
      <c r="I671" s="364" t="s">
        <v>536</v>
      </c>
      <c r="J671" s="363"/>
      <c r="K671" s="363">
        <v>7</v>
      </c>
      <c r="L671" s="363" t="s">
        <v>46</v>
      </c>
      <c r="M671" s="365"/>
    </row>
    <row r="672" spans="1:13" ht="14">
      <c r="A672" s="361" t="s">
        <v>2003</v>
      </c>
      <c r="B672" s="362"/>
      <c r="C672" s="362">
        <v>18421</v>
      </c>
      <c r="D672" s="362"/>
      <c r="E672" s="362"/>
      <c r="F672" s="362"/>
      <c r="G672" s="363"/>
      <c r="H672" s="364" t="s">
        <v>2872</v>
      </c>
      <c r="I672" s="364" t="s">
        <v>571</v>
      </c>
      <c r="J672" s="362"/>
      <c r="K672" s="363">
        <v>1</v>
      </c>
      <c r="L672" s="363"/>
      <c r="M672" s="365"/>
    </row>
    <row r="673" spans="1:13" ht="14">
      <c r="A673" s="361" t="s">
        <v>2003</v>
      </c>
      <c r="B673" s="362"/>
      <c r="C673" s="362">
        <v>18425</v>
      </c>
      <c r="D673" s="362"/>
      <c r="E673" s="362"/>
      <c r="F673" s="362"/>
      <c r="G673" s="363"/>
      <c r="H673" s="364" t="s">
        <v>2347</v>
      </c>
      <c r="I673" s="364" t="s">
        <v>418</v>
      </c>
      <c r="J673" s="363"/>
      <c r="K673" s="363">
        <v>9</v>
      </c>
      <c r="L673" s="363" t="s">
        <v>837</v>
      </c>
      <c r="M673" s="365"/>
    </row>
    <row r="674" spans="1:13" ht="14">
      <c r="A674" s="361" t="s">
        <v>2003</v>
      </c>
      <c r="B674" s="362"/>
      <c r="C674" s="362">
        <v>18433</v>
      </c>
      <c r="D674" s="362"/>
      <c r="E674" s="362"/>
      <c r="F674" s="362"/>
      <c r="G674" s="363"/>
      <c r="H674" s="364" t="s">
        <v>2348</v>
      </c>
      <c r="I674" s="364" t="s">
        <v>2349</v>
      </c>
      <c r="J674" s="363"/>
      <c r="K674" s="363">
        <v>3</v>
      </c>
      <c r="L674" s="363" t="s">
        <v>837</v>
      </c>
      <c r="M674" s="365"/>
    </row>
    <row r="675" spans="1:13" ht="14">
      <c r="A675" s="361" t="s">
        <v>2003</v>
      </c>
      <c r="B675" s="362"/>
      <c r="C675" s="362">
        <v>18454</v>
      </c>
      <c r="D675" s="362"/>
      <c r="E675" s="362"/>
      <c r="F675" s="362"/>
      <c r="G675" s="363"/>
      <c r="H675" s="364" t="s">
        <v>91</v>
      </c>
      <c r="I675" s="364" t="s">
        <v>551</v>
      </c>
      <c r="J675" s="363"/>
      <c r="K675" s="363">
        <v>1</v>
      </c>
      <c r="L675" s="363"/>
      <c r="M675" s="365" t="s">
        <v>837</v>
      </c>
    </row>
    <row r="676" spans="1:13" ht="14">
      <c r="A676" s="361" t="s">
        <v>2003</v>
      </c>
      <c r="B676" s="362"/>
      <c r="C676" s="362">
        <v>18475</v>
      </c>
      <c r="D676" s="362"/>
      <c r="E676" s="362"/>
      <c r="F676" s="362"/>
      <c r="G676" s="363"/>
      <c r="H676" s="364" t="s">
        <v>2350</v>
      </c>
      <c r="I676" s="364" t="s">
        <v>2351</v>
      </c>
      <c r="J676" s="363"/>
      <c r="K676" s="363">
        <v>1</v>
      </c>
      <c r="L676" s="363"/>
      <c r="M676" s="365" t="s">
        <v>837</v>
      </c>
    </row>
    <row r="677" spans="1:13" ht="14">
      <c r="A677" s="361" t="s">
        <v>2003</v>
      </c>
      <c r="B677" s="362"/>
      <c r="C677" s="362">
        <v>18482</v>
      </c>
      <c r="D677" s="362"/>
      <c r="E677" s="362"/>
      <c r="F677" s="362"/>
      <c r="G677" s="363"/>
      <c r="H677" s="364" t="s">
        <v>2352</v>
      </c>
      <c r="I677" s="364" t="s">
        <v>545</v>
      </c>
      <c r="J677" s="363"/>
      <c r="K677" s="363">
        <v>3</v>
      </c>
      <c r="L677" s="363" t="s">
        <v>837</v>
      </c>
      <c r="M677" s="365"/>
    </row>
    <row r="678" spans="1:13" ht="14">
      <c r="A678" s="361" t="s">
        <v>2003</v>
      </c>
      <c r="B678" s="362"/>
      <c r="C678" s="362">
        <v>18496</v>
      </c>
      <c r="D678" s="362"/>
      <c r="E678" s="362"/>
      <c r="F678" s="362"/>
      <c r="G678" s="363"/>
      <c r="H678" s="366" t="s">
        <v>631</v>
      </c>
      <c r="I678" s="367" t="s">
        <v>381</v>
      </c>
      <c r="J678" s="368"/>
      <c r="K678" s="363">
        <v>1</v>
      </c>
      <c r="L678" s="363"/>
      <c r="M678" s="365" t="s">
        <v>837</v>
      </c>
    </row>
    <row r="679" spans="1:13" ht="14">
      <c r="A679" s="361" t="s">
        <v>2003</v>
      </c>
      <c r="B679" s="362"/>
      <c r="C679" s="362">
        <v>18554</v>
      </c>
      <c r="D679" s="362"/>
      <c r="E679" s="362"/>
      <c r="F679" s="362"/>
      <c r="G679" s="363"/>
      <c r="H679" s="364" t="s">
        <v>3004</v>
      </c>
      <c r="I679" s="364" t="s">
        <v>3378</v>
      </c>
      <c r="J679" s="362"/>
      <c r="K679" s="363">
        <v>1</v>
      </c>
      <c r="L679" s="363"/>
      <c r="M679" s="365"/>
    </row>
    <row r="680" spans="1:13" ht="14">
      <c r="A680" s="361" t="s">
        <v>2003</v>
      </c>
      <c r="B680" s="362"/>
      <c r="C680" s="362">
        <v>18581</v>
      </c>
      <c r="D680" s="362"/>
      <c r="E680" s="362"/>
      <c r="F680" s="362"/>
      <c r="G680" s="363"/>
      <c r="H680" s="366" t="s">
        <v>1257</v>
      </c>
      <c r="I680" s="367" t="s">
        <v>118</v>
      </c>
      <c r="J680" s="368"/>
      <c r="K680" s="363">
        <v>1</v>
      </c>
      <c r="L680" s="363"/>
      <c r="M680" s="365" t="s">
        <v>46</v>
      </c>
    </row>
    <row r="681" spans="1:13" ht="14">
      <c r="A681" s="361" t="s">
        <v>2003</v>
      </c>
      <c r="B681" s="362"/>
      <c r="C681" s="362">
        <v>18587</v>
      </c>
      <c r="D681" s="362"/>
      <c r="E681" s="362"/>
      <c r="F681" s="362"/>
      <c r="G681" s="363"/>
      <c r="H681" s="364" t="s">
        <v>262</v>
      </c>
      <c r="I681" s="364" t="s">
        <v>2873</v>
      </c>
      <c r="J681" s="362"/>
      <c r="K681" s="363">
        <v>9</v>
      </c>
      <c r="L681" s="363"/>
      <c r="M681" s="365"/>
    </row>
    <row r="682" spans="1:13" ht="14">
      <c r="A682" s="361" t="s">
        <v>2003</v>
      </c>
      <c r="B682" s="362"/>
      <c r="C682" s="362">
        <v>18592</v>
      </c>
      <c r="D682" s="362"/>
      <c r="E682" s="362"/>
      <c r="F682" s="362"/>
      <c r="G682" s="363"/>
      <c r="H682" s="364" t="s">
        <v>525</v>
      </c>
      <c r="I682" s="364" t="s">
        <v>342</v>
      </c>
      <c r="J682" s="363"/>
      <c r="K682" s="363">
        <v>1</v>
      </c>
      <c r="L682" s="363"/>
      <c r="M682" s="365"/>
    </row>
    <row r="683" spans="1:13" ht="14">
      <c r="A683" s="361" t="s">
        <v>2003</v>
      </c>
      <c r="B683" s="362"/>
      <c r="C683" s="362">
        <v>18593</v>
      </c>
      <c r="D683" s="362"/>
      <c r="E683" s="362"/>
      <c r="F683" s="362"/>
      <c r="G683" s="363"/>
      <c r="H683" s="364" t="s">
        <v>2874</v>
      </c>
      <c r="I683" s="364" t="s">
        <v>117</v>
      </c>
      <c r="J683" s="362"/>
      <c r="K683" s="363">
        <v>1</v>
      </c>
      <c r="L683" s="363"/>
      <c r="M683" s="365"/>
    </row>
    <row r="684" spans="1:13" ht="14">
      <c r="A684" s="361" t="s">
        <v>2003</v>
      </c>
      <c r="B684" s="362"/>
      <c r="C684" s="362">
        <v>18600</v>
      </c>
      <c r="D684" s="362"/>
      <c r="E684" s="362"/>
      <c r="F684" s="362"/>
      <c r="G684" s="363"/>
      <c r="H684" s="366" t="s">
        <v>1249</v>
      </c>
      <c r="I684" s="367" t="s">
        <v>118</v>
      </c>
      <c r="J684" s="368"/>
      <c r="K684" s="363">
        <v>1</v>
      </c>
      <c r="L684" s="363"/>
      <c r="M684" s="365" t="s">
        <v>837</v>
      </c>
    </row>
    <row r="685" spans="1:13" ht="14">
      <c r="A685" s="361" t="s">
        <v>2003</v>
      </c>
      <c r="B685" s="362"/>
      <c r="C685" s="362">
        <v>18603</v>
      </c>
      <c r="D685" s="362"/>
      <c r="E685" s="362"/>
      <c r="F685" s="362"/>
      <c r="G685" s="363"/>
      <c r="H685" s="364" t="s">
        <v>2875</v>
      </c>
      <c r="I685" s="364" t="s">
        <v>2876</v>
      </c>
      <c r="J685" s="362"/>
      <c r="K685" s="363">
        <v>2</v>
      </c>
      <c r="L685" s="363" t="s">
        <v>837</v>
      </c>
      <c r="M685" s="365"/>
    </row>
    <row r="686" spans="1:13" ht="14">
      <c r="A686" s="361" t="s">
        <v>2003</v>
      </c>
      <c r="B686" s="362"/>
      <c r="C686" s="362">
        <v>18690</v>
      </c>
      <c r="D686" s="362"/>
      <c r="E686" s="362"/>
      <c r="F686" s="362"/>
      <c r="G686" s="363"/>
      <c r="H686" s="364" t="s">
        <v>2877</v>
      </c>
      <c r="I686" s="364" t="s">
        <v>220</v>
      </c>
      <c r="J686" s="362"/>
      <c r="K686" s="363">
        <v>9</v>
      </c>
      <c r="L686" s="363"/>
      <c r="M686" s="365"/>
    </row>
    <row r="687" spans="1:13" ht="14">
      <c r="A687" s="361" t="s">
        <v>2003</v>
      </c>
      <c r="B687" s="362"/>
      <c r="C687" s="362">
        <v>18699</v>
      </c>
      <c r="D687" s="362"/>
      <c r="E687" s="362"/>
      <c r="F687" s="362"/>
      <c r="G687" s="363"/>
      <c r="H687" s="364" t="s">
        <v>1830</v>
      </c>
      <c r="I687" s="364" t="s">
        <v>220</v>
      </c>
      <c r="J687" s="363"/>
      <c r="K687" s="363">
        <v>1</v>
      </c>
      <c r="L687" s="363"/>
      <c r="M687" s="365" t="s">
        <v>837</v>
      </c>
    </row>
    <row r="688" spans="1:13" ht="14">
      <c r="A688" s="361" t="s">
        <v>2003</v>
      </c>
      <c r="B688" s="362"/>
      <c r="C688" s="362">
        <v>18721</v>
      </c>
      <c r="D688" s="362"/>
      <c r="E688" s="362"/>
      <c r="F688" s="362"/>
      <c r="G688" s="363"/>
      <c r="H688" s="366" t="s">
        <v>1007</v>
      </c>
      <c r="I688" s="367" t="s">
        <v>257</v>
      </c>
      <c r="J688" s="368"/>
      <c r="K688" s="363">
        <v>7</v>
      </c>
      <c r="L688" s="363" t="s">
        <v>837</v>
      </c>
      <c r="M688" s="365"/>
    </row>
    <row r="689" spans="1:13" ht="14">
      <c r="A689" s="361" t="s">
        <v>2003</v>
      </c>
      <c r="B689" s="362"/>
      <c r="C689" s="362">
        <v>18790</v>
      </c>
      <c r="D689" s="362"/>
      <c r="E689" s="362"/>
      <c r="F689" s="362"/>
      <c r="G689" s="363"/>
      <c r="H689" s="366" t="s">
        <v>1044</v>
      </c>
      <c r="I689" s="367" t="s">
        <v>23</v>
      </c>
      <c r="J689" s="368"/>
      <c r="K689" s="363">
        <v>1</v>
      </c>
      <c r="L689" s="363"/>
      <c r="M689" s="365" t="s">
        <v>46</v>
      </c>
    </row>
    <row r="690" spans="1:13" ht="14">
      <c r="A690" s="361" t="s">
        <v>2003</v>
      </c>
      <c r="B690" s="362"/>
      <c r="C690" s="362">
        <v>18792</v>
      </c>
      <c r="D690" s="362"/>
      <c r="E690" s="362"/>
      <c r="F690" s="362"/>
      <c r="G690" s="363"/>
      <c r="H690" s="364" t="s">
        <v>2355</v>
      </c>
      <c r="I690" s="364" t="s">
        <v>151</v>
      </c>
      <c r="J690" s="363"/>
      <c r="K690" s="363">
        <v>1</v>
      </c>
      <c r="L690" s="363"/>
      <c r="M690" s="365" t="s">
        <v>46</v>
      </c>
    </row>
    <row r="691" spans="1:13" ht="14">
      <c r="A691" s="361" t="s">
        <v>2003</v>
      </c>
      <c r="B691" s="362"/>
      <c r="C691" s="362">
        <v>18806</v>
      </c>
      <c r="D691" s="362"/>
      <c r="E691" s="362"/>
      <c r="F691" s="362"/>
      <c r="G691" s="363"/>
      <c r="H691" s="364" t="s">
        <v>2356</v>
      </c>
      <c r="I691" s="364" t="s">
        <v>260</v>
      </c>
      <c r="J691" s="363"/>
      <c r="K691" s="363">
        <v>1</v>
      </c>
      <c r="L691" s="363"/>
      <c r="M691" s="365" t="s">
        <v>837</v>
      </c>
    </row>
    <row r="692" spans="1:13" ht="14">
      <c r="A692" s="361" t="s">
        <v>2003</v>
      </c>
      <c r="B692" s="362"/>
      <c r="C692" s="362">
        <v>18848</v>
      </c>
      <c r="D692" s="362"/>
      <c r="E692" s="362"/>
      <c r="F692" s="362"/>
      <c r="G692" s="363"/>
      <c r="H692" s="364" t="s">
        <v>2358</v>
      </c>
      <c r="I692" s="364" t="s">
        <v>2359</v>
      </c>
      <c r="J692" s="363"/>
      <c r="K692" s="363">
        <v>2</v>
      </c>
      <c r="L692" s="363" t="s">
        <v>837</v>
      </c>
      <c r="M692" s="365"/>
    </row>
    <row r="693" spans="1:13" ht="14">
      <c r="A693" s="361" t="s">
        <v>2003</v>
      </c>
      <c r="B693" s="362"/>
      <c r="C693" s="362">
        <v>18873</v>
      </c>
      <c r="D693" s="362"/>
      <c r="E693" s="362"/>
      <c r="F693" s="362"/>
      <c r="G693" s="363"/>
      <c r="H693" s="364" t="s">
        <v>1648</v>
      </c>
      <c r="I693" s="364" t="s">
        <v>1649</v>
      </c>
      <c r="J693" s="363"/>
      <c r="K693" s="363">
        <v>1</v>
      </c>
      <c r="L693" s="363"/>
      <c r="M693" s="365" t="s">
        <v>837</v>
      </c>
    </row>
    <row r="694" spans="1:13" ht="14">
      <c r="A694" s="361" t="s">
        <v>2003</v>
      </c>
      <c r="B694" s="362"/>
      <c r="C694" s="362">
        <v>18881</v>
      </c>
      <c r="D694" s="362"/>
      <c r="E694" s="362"/>
      <c r="F694" s="362"/>
      <c r="G694" s="363"/>
      <c r="H694" s="364" t="s">
        <v>2360</v>
      </c>
      <c r="I694" s="364" t="s">
        <v>2361</v>
      </c>
      <c r="J694" s="363"/>
      <c r="K694" s="363">
        <v>3</v>
      </c>
      <c r="L694" s="363" t="s">
        <v>837</v>
      </c>
      <c r="M694" s="365"/>
    </row>
    <row r="695" spans="1:13" ht="14">
      <c r="A695" s="361" t="s">
        <v>2003</v>
      </c>
      <c r="B695" s="362"/>
      <c r="C695" s="362">
        <v>18890</v>
      </c>
      <c r="D695" s="362"/>
      <c r="E695" s="362"/>
      <c r="F695" s="362"/>
      <c r="G695" s="363"/>
      <c r="H695" s="366" t="s">
        <v>899</v>
      </c>
      <c r="I695" s="367" t="s">
        <v>547</v>
      </c>
      <c r="J695" s="368"/>
      <c r="K695" s="363">
        <v>1</v>
      </c>
      <c r="L695" s="363"/>
      <c r="M695" s="365" t="s">
        <v>837</v>
      </c>
    </row>
    <row r="696" spans="1:13" ht="14">
      <c r="A696" s="361" t="s">
        <v>2003</v>
      </c>
      <c r="B696" s="362"/>
      <c r="C696" s="362">
        <v>18899</v>
      </c>
      <c r="D696" s="362"/>
      <c r="E696" s="362"/>
      <c r="F696" s="362"/>
      <c r="G696" s="363"/>
      <c r="H696" s="364" t="s">
        <v>2879</v>
      </c>
      <c r="I696" s="364" t="s">
        <v>2880</v>
      </c>
      <c r="J696" s="362"/>
      <c r="K696" s="363">
        <v>6</v>
      </c>
      <c r="L696" s="363"/>
      <c r="M696" s="365"/>
    </row>
    <row r="697" spans="1:13" ht="14">
      <c r="A697" s="361" t="s">
        <v>2003</v>
      </c>
      <c r="B697" s="362"/>
      <c r="C697" s="362">
        <v>18905</v>
      </c>
      <c r="D697" s="362"/>
      <c r="E697" s="362"/>
      <c r="F697" s="362"/>
      <c r="G697" s="363"/>
      <c r="H697" s="364" t="s">
        <v>259</v>
      </c>
      <c r="I697" s="364" t="s">
        <v>2881</v>
      </c>
      <c r="J697" s="362"/>
      <c r="K697" s="363">
        <v>9</v>
      </c>
      <c r="L697" s="363"/>
      <c r="M697" s="365"/>
    </row>
    <row r="698" spans="1:13" ht="14">
      <c r="A698" s="361" t="s">
        <v>2003</v>
      </c>
      <c r="B698" s="362"/>
      <c r="C698" s="362">
        <v>19159</v>
      </c>
      <c r="D698" s="362"/>
      <c r="E698" s="362"/>
      <c r="F698" s="362"/>
      <c r="G698" s="363"/>
      <c r="H698" s="364" t="s">
        <v>1647</v>
      </c>
      <c r="I698" s="364" t="s">
        <v>287</v>
      </c>
      <c r="J698" s="363"/>
      <c r="K698" s="363">
        <v>1</v>
      </c>
      <c r="L698" s="363"/>
      <c r="M698" s="365" t="s">
        <v>837</v>
      </c>
    </row>
    <row r="699" spans="1:13" ht="14">
      <c r="A699" s="361" t="s">
        <v>2003</v>
      </c>
      <c r="B699" s="362"/>
      <c r="C699" s="362">
        <v>19170</v>
      </c>
      <c r="D699" s="362"/>
      <c r="E699" s="362"/>
      <c r="F699" s="362"/>
      <c r="G699" s="363"/>
      <c r="H699" s="364" t="s">
        <v>310</v>
      </c>
      <c r="I699" s="364" t="s">
        <v>156</v>
      </c>
      <c r="J699" s="363"/>
      <c r="K699" s="363">
        <v>9</v>
      </c>
      <c r="L699" s="363" t="s">
        <v>46</v>
      </c>
      <c r="M699" s="365"/>
    </row>
    <row r="700" spans="1:13" ht="14">
      <c r="A700" s="361" t="s">
        <v>2003</v>
      </c>
      <c r="B700" s="362"/>
      <c r="C700" s="362">
        <v>19191</v>
      </c>
      <c r="D700" s="362"/>
      <c r="E700" s="362"/>
      <c r="F700" s="362"/>
      <c r="G700" s="363"/>
      <c r="H700" s="366" t="s">
        <v>1302</v>
      </c>
      <c r="I700" s="367" t="s">
        <v>221</v>
      </c>
      <c r="J700" s="368"/>
      <c r="K700" s="363">
        <v>1</v>
      </c>
      <c r="L700" s="363"/>
      <c r="M700" s="365" t="s">
        <v>837</v>
      </c>
    </row>
    <row r="701" spans="1:13" ht="14">
      <c r="A701" s="361" t="s">
        <v>2003</v>
      </c>
      <c r="B701" s="362"/>
      <c r="C701" s="362">
        <v>19192</v>
      </c>
      <c r="D701" s="362"/>
      <c r="E701" s="362"/>
      <c r="F701" s="362"/>
      <c r="G701" s="363"/>
      <c r="H701" s="364" t="s">
        <v>2366</v>
      </c>
      <c r="I701" s="364" t="s">
        <v>2367</v>
      </c>
      <c r="J701" s="363"/>
      <c r="K701" s="363">
        <v>1</v>
      </c>
      <c r="L701" s="363"/>
      <c r="M701" s="365" t="s">
        <v>837</v>
      </c>
    </row>
    <row r="702" spans="1:13" ht="14">
      <c r="A702" s="361" t="s">
        <v>2003</v>
      </c>
      <c r="B702" s="362"/>
      <c r="C702" s="362">
        <v>19199</v>
      </c>
      <c r="D702" s="362"/>
      <c r="E702" s="362"/>
      <c r="F702" s="362"/>
      <c r="G702" s="363"/>
      <c r="H702" s="366" t="s">
        <v>1296</v>
      </c>
      <c r="I702" s="367" t="s">
        <v>996</v>
      </c>
      <c r="J702" s="368"/>
      <c r="K702" s="363">
        <v>1</v>
      </c>
      <c r="L702" s="363"/>
      <c r="M702" s="365" t="s">
        <v>46</v>
      </c>
    </row>
    <row r="703" spans="1:13" ht="14">
      <c r="A703" s="361" t="s">
        <v>2003</v>
      </c>
      <c r="B703" s="362"/>
      <c r="C703" s="362">
        <v>19212</v>
      </c>
      <c r="D703" s="362"/>
      <c r="E703" s="362"/>
      <c r="F703" s="362"/>
      <c r="G703" s="363"/>
      <c r="H703" s="364" t="s">
        <v>3382</v>
      </c>
      <c r="I703" s="364" t="s">
        <v>288</v>
      </c>
      <c r="J703" s="362"/>
      <c r="K703" s="363">
        <v>7</v>
      </c>
      <c r="L703" s="363"/>
      <c r="M703" s="365"/>
    </row>
    <row r="704" spans="1:13" ht="14">
      <c r="A704" s="361" t="s">
        <v>2003</v>
      </c>
      <c r="B704" s="362"/>
      <c r="C704" s="362">
        <v>19231</v>
      </c>
      <c r="D704" s="362"/>
      <c r="E704" s="362"/>
      <c r="F704" s="362"/>
      <c r="G704" s="363"/>
      <c r="H704" s="364" t="s">
        <v>1618</v>
      </c>
      <c r="I704" s="364" t="s">
        <v>393</v>
      </c>
      <c r="J704" s="363"/>
      <c r="K704" s="363">
        <v>1</v>
      </c>
      <c r="L704" s="363"/>
      <c r="M704" s="365" t="s">
        <v>46</v>
      </c>
    </row>
    <row r="705" spans="1:13" ht="14">
      <c r="A705" s="361" t="s">
        <v>2003</v>
      </c>
      <c r="B705" s="362"/>
      <c r="C705" s="362">
        <v>19243</v>
      </c>
      <c r="D705" s="362"/>
      <c r="E705" s="362"/>
      <c r="F705" s="362"/>
      <c r="G705" s="363"/>
      <c r="H705" s="364" t="s">
        <v>1624</v>
      </c>
      <c r="I705" s="364" t="s">
        <v>1211</v>
      </c>
      <c r="J705" s="363"/>
      <c r="K705" s="363">
        <v>1</v>
      </c>
      <c r="L705" s="363"/>
      <c r="M705" s="365" t="s">
        <v>46</v>
      </c>
    </row>
    <row r="706" spans="1:13" ht="14">
      <c r="A706" s="361" t="s">
        <v>2003</v>
      </c>
      <c r="B706" s="362"/>
      <c r="C706" s="362">
        <v>19246</v>
      </c>
      <c r="D706" s="362"/>
      <c r="E706" s="362"/>
      <c r="F706" s="362"/>
      <c r="G706" s="363"/>
      <c r="H706" s="364" t="s">
        <v>707</v>
      </c>
      <c r="I706" s="364" t="s">
        <v>151</v>
      </c>
      <c r="J706" s="363"/>
      <c r="K706" s="363">
        <v>1</v>
      </c>
      <c r="L706" s="363"/>
      <c r="M706" s="365" t="s">
        <v>46</v>
      </c>
    </row>
    <row r="707" spans="1:13" ht="14">
      <c r="A707" s="361" t="s">
        <v>2003</v>
      </c>
      <c r="B707" s="362"/>
      <c r="C707" s="362">
        <v>19250</v>
      </c>
      <c r="D707" s="362"/>
      <c r="E707" s="362"/>
      <c r="F707" s="362"/>
      <c r="G707" s="363"/>
      <c r="H707" s="364" t="s">
        <v>2584</v>
      </c>
      <c r="I707" s="364" t="s">
        <v>961</v>
      </c>
      <c r="J707" s="363"/>
      <c r="K707" s="363">
        <v>4</v>
      </c>
      <c r="L707" s="363" t="s">
        <v>837</v>
      </c>
      <c r="M707" s="365"/>
    </row>
    <row r="708" spans="1:13" ht="14">
      <c r="A708" s="361" t="s">
        <v>2003</v>
      </c>
      <c r="B708" s="362"/>
      <c r="C708" s="362">
        <v>19266</v>
      </c>
      <c r="D708" s="362"/>
      <c r="E708" s="362"/>
      <c r="F708" s="362"/>
      <c r="G708" s="363"/>
      <c r="H708" s="364" t="s">
        <v>1947</v>
      </c>
      <c r="I708" s="364" t="s">
        <v>288</v>
      </c>
      <c r="J708" s="363"/>
      <c r="K708" s="363">
        <v>1</v>
      </c>
      <c r="L708" s="363"/>
      <c r="M708" s="365" t="s">
        <v>837</v>
      </c>
    </row>
    <row r="709" spans="1:13" ht="14">
      <c r="A709" s="361" t="s">
        <v>2003</v>
      </c>
      <c r="B709" s="362"/>
      <c r="C709" s="362">
        <v>19267</v>
      </c>
      <c r="D709" s="362"/>
      <c r="E709" s="362"/>
      <c r="F709" s="362"/>
      <c r="G709" s="363"/>
      <c r="H709" s="364" t="s">
        <v>199</v>
      </c>
      <c r="I709" s="364" t="s">
        <v>108</v>
      </c>
      <c r="J709" s="363"/>
      <c r="K709" s="363">
        <v>3</v>
      </c>
      <c r="L709" s="363" t="s">
        <v>837</v>
      </c>
      <c r="M709" s="365"/>
    </row>
    <row r="710" spans="1:13" ht="14">
      <c r="A710" s="361" t="s">
        <v>2003</v>
      </c>
      <c r="B710" s="362"/>
      <c r="C710" s="362">
        <v>19268</v>
      </c>
      <c r="D710" s="362"/>
      <c r="E710" s="362"/>
      <c r="F710" s="362"/>
      <c r="G710" s="363"/>
      <c r="H710" s="364" t="s">
        <v>1687</v>
      </c>
      <c r="I710" s="364" t="s">
        <v>564</v>
      </c>
      <c r="J710" s="363"/>
      <c r="K710" s="363">
        <v>1</v>
      </c>
      <c r="L710" s="363"/>
      <c r="M710" s="365" t="s">
        <v>837</v>
      </c>
    </row>
    <row r="711" spans="1:13" ht="14">
      <c r="A711" s="361" t="s">
        <v>2003</v>
      </c>
      <c r="B711" s="362"/>
      <c r="C711" s="362">
        <v>19269</v>
      </c>
      <c r="D711" s="362"/>
      <c r="E711" s="362"/>
      <c r="F711" s="362"/>
      <c r="G711" s="363"/>
      <c r="H711" s="364" t="s">
        <v>1040</v>
      </c>
      <c r="I711" s="364" t="s">
        <v>1802</v>
      </c>
      <c r="J711" s="363"/>
      <c r="K711" s="363">
        <v>1</v>
      </c>
      <c r="L711" s="363"/>
      <c r="M711" s="365" t="s">
        <v>837</v>
      </c>
    </row>
    <row r="712" spans="1:13" ht="14">
      <c r="A712" s="361" t="s">
        <v>2003</v>
      </c>
      <c r="B712" s="362"/>
      <c r="C712" s="362">
        <v>19276</v>
      </c>
      <c r="D712" s="362"/>
      <c r="E712" s="362"/>
      <c r="F712" s="362"/>
      <c r="G712" s="363"/>
      <c r="H712" s="366" t="s">
        <v>528</v>
      </c>
      <c r="I712" s="367" t="s">
        <v>1100</v>
      </c>
      <c r="J712" s="368"/>
      <c r="K712" s="363">
        <v>1</v>
      </c>
      <c r="L712" s="363"/>
      <c r="M712" s="365" t="s">
        <v>837</v>
      </c>
    </row>
    <row r="713" spans="1:13" ht="14">
      <c r="A713" s="361" t="s">
        <v>2003</v>
      </c>
      <c r="B713" s="362"/>
      <c r="C713" s="362">
        <v>19285</v>
      </c>
      <c r="D713" s="362"/>
      <c r="E713" s="362"/>
      <c r="F713" s="362"/>
      <c r="G713" s="363"/>
      <c r="H713" s="364" t="s">
        <v>2884</v>
      </c>
      <c r="I713" s="364" t="s">
        <v>547</v>
      </c>
      <c r="J713" s="362"/>
      <c r="K713" s="363">
        <v>1</v>
      </c>
      <c r="L713" s="363"/>
      <c r="M713" s="365"/>
    </row>
    <row r="714" spans="1:13" ht="14">
      <c r="A714" s="361" t="s">
        <v>2003</v>
      </c>
      <c r="B714" s="362"/>
      <c r="C714" s="362">
        <v>19294</v>
      </c>
      <c r="D714" s="362"/>
      <c r="E714" s="362"/>
      <c r="F714" s="362"/>
      <c r="G714" s="363"/>
      <c r="H714" s="366" t="s">
        <v>1043</v>
      </c>
      <c r="I714" s="367" t="s">
        <v>220</v>
      </c>
      <c r="J714" s="368"/>
      <c r="K714" s="363">
        <v>7</v>
      </c>
      <c r="L714" s="363" t="s">
        <v>837</v>
      </c>
      <c r="M714" s="365"/>
    </row>
    <row r="715" spans="1:13" ht="14">
      <c r="A715" s="361" t="s">
        <v>2003</v>
      </c>
      <c r="B715" s="362"/>
      <c r="C715" s="362">
        <v>19311</v>
      </c>
      <c r="D715" s="362"/>
      <c r="E715" s="362"/>
      <c r="F715" s="362"/>
      <c r="G715" s="363"/>
      <c r="H715" s="366" t="s">
        <v>1300</v>
      </c>
      <c r="I715" s="367" t="s">
        <v>1123</v>
      </c>
      <c r="J715" s="368"/>
      <c r="K715" s="363">
        <v>1</v>
      </c>
      <c r="L715" s="363"/>
      <c r="M715" s="365" t="s">
        <v>837</v>
      </c>
    </row>
    <row r="716" spans="1:13" ht="14">
      <c r="A716" s="361" t="s">
        <v>2003</v>
      </c>
      <c r="B716" s="362"/>
      <c r="C716" s="362">
        <v>19331</v>
      </c>
      <c r="D716" s="362"/>
      <c r="E716" s="362"/>
      <c r="F716" s="362"/>
      <c r="G716" s="363"/>
      <c r="H716" s="364" t="s">
        <v>852</v>
      </c>
      <c r="I716" s="364" t="s">
        <v>565</v>
      </c>
      <c r="J716" s="363"/>
      <c r="K716" s="363">
        <v>5</v>
      </c>
      <c r="L716" s="363" t="s">
        <v>46</v>
      </c>
      <c r="M716" s="365"/>
    </row>
    <row r="717" spans="1:13" ht="14">
      <c r="A717" s="361" t="s">
        <v>2003</v>
      </c>
      <c r="B717" s="362"/>
      <c r="C717" s="362">
        <v>19334</v>
      </c>
      <c r="D717" s="362"/>
      <c r="E717" s="362"/>
      <c r="F717" s="362"/>
      <c r="G717" s="363"/>
      <c r="H717" s="364" t="s">
        <v>584</v>
      </c>
      <c r="I717" s="364" t="s">
        <v>40</v>
      </c>
      <c r="J717" s="363"/>
      <c r="K717" s="363">
        <v>7</v>
      </c>
      <c r="L717" s="363" t="s">
        <v>46</v>
      </c>
      <c r="M717" s="365"/>
    </row>
    <row r="718" spans="1:13" ht="14">
      <c r="A718" s="361" t="s">
        <v>2003</v>
      </c>
      <c r="B718" s="362"/>
      <c r="C718" s="362">
        <v>19348</v>
      </c>
      <c r="D718" s="362"/>
      <c r="E718" s="362"/>
      <c r="F718" s="362"/>
      <c r="G718" s="363"/>
      <c r="H718" s="364" t="s">
        <v>1044</v>
      </c>
      <c r="I718" s="364" t="s">
        <v>494</v>
      </c>
      <c r="J718" s="363"/>
      <c r="K718" s="363">
        <v>8</v>
      </c>
      <c r="L718" s="363" t="s">
        <v>837</v>
      </c>
      <c r="M718" s="365"/>
    </row>
    <row r="719" spans="1:13" ht="14">
      <c r="A719" s="361" t="s">
        <v>2003</v>
      </c>
      <c r="B719" s="362"/>
      <c r="C719" s="362">
        <v>19357</v>
      </c>
      <c r="D719" s="362"/>
      <c r="E719" s="362"/>
      <c r="F719" s="362"/>
      <c r="G719" s="363"/>
      <c r="H719" s="364" t="s">
        <v>2887</v>
      </c>
      <c r="I719" s="364" t="s">
        <v>600</v>
      </c>
      <c r="J719" s="362"/>
      <c r="K719" s="363">
        <v>1</v>
      </c>
      <c r="L719" s="363"/>
      <c r="M719" s="365"/>
    </row>
    <row r="720" spans="1:13" ht="14">
      <c r="A720" s="361" t="s">
        <v>2003</v>
      </c>
      <c r="B720" s="362"/>
      <c r="C720" s="362">
        <v>19432</v>
      </c>
      <c r="D720" s="362"/>
      <c r="E720" s="362"/>
      <c r="F720" s="362"/>
      <c r="G720" s="363"/>
      <c r="H720" s="364" t="s">
        <v>3339</v>
      </c>
      <c r="I720" s="364" t="s">
        <v>1147</v>
      </c>
      <c r="J720" s="363"/>
      <c r="K720" s="363">
        <v>4</v>
      </c>
      <c r="L720" s="363" t="s">
        <v>838</v>
      </c>
      <c r="M720" s="365"/>
    </row>
    <row r="721" spans="1:13" ht="14">
      <c r="A721" s="361" t="s">
        <v>2003</v>
      </c>
      <c r="B721" s="362"/>
      <c r="C721" s="362">
        <v>19456</v>
      </c>
      <c r="D721" s="362"/>
      <c r="E721" s="362"/>
      <c r="F721" s="362"/>
      <c r="G721" s="363"/>
      <c r="H721" s="364" t="s">
        <v>1706</v>
      </c>
      <c r="I721" s="364" t="s">
        <v>547</v>
      </c>
      <c r="J721" s="363"/>
      <c r="K721" s="363">
        <v>1</v>
      </c>
      <c r="L721" s="363"/>
      <c r="M721" s="365" t="s">
        <v>837</v>
      </c>
    </row>
    <row r="722" spans="1:13" ht="14">
      <c r="A722" s="361" t="s">
        <v>2003</v>
      </c>
      <c r="B722" s="362"/>
      <c r="C722" s="362">
        <v>19457</v>
      </c>
      <c r="D722" s="362"/>
      <c r="E722" s="362"/>
      <c r="F722" s="362"/>
      <c r="G722" s="363"/>
      <c r="H722" s="364" t="s">
        <v>528</v>
      </c>
      <c r="I722" s="364" t="s">
        <v>577</v>
      </c>
      <c r="J722" s="363"/>
      <c r="K722" s="363">
        <v>1</v>
      </c>
      <c r="L722" s="363"/>
      <c r="M722" s="365" t="s">
        <v>837</v>
      </c>
    </row>
    <row r="723" spans="1:13" ht="14">
      <c r="A723" s="361" t="s">
        <v>2003</v>
      </c>
      <c r="B723" s="362"/>
      <c r="C723" s="362">
        <v>19477</v>
      </c>
      <c r="D723" s="362"/>
      <c r="E723" s="362"/>
      <c r="F723" s="362"/>
      <c r="G723" s="363"/>
      <c r="H723" s="364" t="s">
        <v>2369</v>
      </c>
      <c r="I723" s="364" t="s">
        <v>277</v>
      </c>
      <c r="J723" s="363"/>
      <c r="K723" s="363">
        <v>4</v>
      </c>
      <c r="L723" s="363" t="s">
        <v>837</v>
      </c>
      <c r="M723" s="365"/>
    </row>
    <row r="724" spans="1:13" ht="14">
      <c r="A724" s="361" t="s">
        <v>2003</v>
      </c>
      <c r="B724" s="362"/>
      <c r="C724" s="362">
        <v>19480</v>
      </c>
      <c r="D724" s="362"/>
      <c r="E724" s="362"/>
      <c r="F724" s="362"/>
      <c r="G724" s="363"/>
      <c r="H724" s="364" t="s">
        <v>2370</v>
      </c>
      <c r="I724" s="364" t="s">
        <v>549</v>
      </c>
      <c r="J724" s="363"/>
      <c r="K724" s="363">
        <v>1</v>
      </c>
      <c r="L724" s="363"/>
      <c r="M724" s="365" t="s">
        <v>46</v>
      </c>
    </row>
    <row r="725" spans="1:13" ht="14">
      <c r="A725" s="361" t="s">
        <v>2003</v>
      </c>
      <c r="B725" s="362"/>
      <c r="C725" s="362">
        <v>19516</v>
      </c>
      <c r="D725" s="362"/>
      <c r="E725" s="362"/>
      <c r="F725" s="362"/>
      <c r="G725" s="363"/>
      <c r="H725" s="364" t="s">
        <v>1692</v>
      </c>
      <c r="I725" s="364" t="s">
        <v>2372</v>
      </c>
      <c r="J725" s="363"/>
      <c r="K725" s="363">
        <v>1</v>
      </c>
      <c r="L725" s="363"/>
      <c r="M725" s="365" t="s">
        <v>837</v>
      </c>
    </row>
    <row r="726" spans="1:13" ht="14">
      <c r="A726" s="361" t="s">
        <v>2003</v>
      </c>
      <c r="B726" s="362"/>
      <c r="C726" s="362">
        <v>19518</v>
      </c>
      <c r="D726" s="362"/>
      <c r="E726" s="362"/>
      <c r="F726" s="362"/>
      <c r="G726" s="363"/>
      <c r="H726" s="364" t="s">
        <v>2892</v>
      </c>
      <c r="I726" s="364" t="s">
        <v>502</v>
      </c>
      <c r="J726" s="362"/>
      <c r="K726" s="363">
        <v>1</v>
      </c>
      <c r="L726" s="363"/>
      <c r="M726" s="365"/>
    </row>
    <row r="727" spans="1:13" ht="14">
      <c r="A727" s="361" t="s">
        <v>2003</v>
      </c>
      <c r="B727" s="362"/>
      <c r="C727" s="362">
        <v>19521</v>
      </c>
      <c r="D727" s="362"/>
      <c r="E727" s="362"/>
      <c r="F727" s="362"/>
      <c r="G727" s="363"/>
      <c r="H727" s="364" t="s">
        <v>608</v>
      </c>
      <c r="I727" s="364" t="s">
        <v>1955</v>
      </c>
      <c r="J727" s="363"/>
      <c r="K727" s="363">
        <v>4</v>
      </c>
      <c r="L727" s="363" t="s">
        <v>837</v>
      </c>
      <c r="M727" s="365"/>
    </row>
    <row r="728" spans="1:13" ht="14">
      <c r="A728" s="361" t="s">
        <v>2003</v>
      </c>
      <c r="B728" s="362"/>
      <c r="C728" s="362">
        <v>19528</v>
      </c>
      <c r="D728" s="362"/>
      <c r="E728" s="362"/>
      <c r="F728" s="362"/>
      <c r="G728" s="363"/>
      <c r="H728" s="364" t="s">
        <v>2374</v>
      </c>
      <c r="I728" s="364" t="s">
        <v>576</v>
      </c>
      <c r="J728" s="363"/>
      <c r="K728" s="363">
        <v>7</v>
      </c>
      <c r="L728" s="363" t="s">
        <v>46</v>
      </c>
      <c r="M728" s="365"/>
    </row>
    <row r="729" spans="1:13" ht="14">
      <c r="A729" s="361" t="s">
        <v>2003</v>
      </c>
      <c r="B729" s="362"/>
      <c r="C729" s="362">
        <v>19529</v>
      </c>
      <c r="D729" s="362"/>
      <c r="E729" s="362"/>
      <c r="F729" s="362"/>
      <c r="G729" s="363"/>
      <c r="H729" s="364" t="s">
        <v>2893</v>
      </c>
      <c r="I729" s="364" t="s">
        <v>372</v>
      </c>
      <c r="J729" s="362"/>
      <c r="K729" s="363">
        <v>1</v>
      </c>
      <c r="L729" s="363"/>
      <c r="M729" s="365"/>
    </row>
    <row r="730" spans="1:13" ht="14">
      <c r="A730" s="361" t="s">
        <v>2003</v>
      </c>
      <c r="B730" s="362"/>
      <c r="C730" s="362">
        <v>19533</v>
      </c>
      <c r="D730" s="362"/>
      <c r="E730" s="362"/>
      <c r="F730" s="362"/>
      <c r="G730" s="363"/>
      <c r="H730" s="364" t="s">
        <v>341</v>
      </c>
      <c r="I730" s="364" t="s">
        <v>288</v>
      </c>
      <c r="J730" s="363"/>
      <c r="K730" s="363">
        <v>10</v>
      </c>
      <c r="L730" s="363" t="s">
        <v>837</v>
      </c>
      <c r="M730" s="365"/>
    </row>
    <row r="731" spans="1:13" ht="14">
      <c r="A731" s="361" t="s">
        <v>2003</v>
      </c>
      <c r="B731" s="362"/>
      <c r="C731" s="362">
        <v>19535</v>
      </c>
      <c r="D731" s="362"/>
      <c r="E731" s="362"/>
      <c r="F731" s="362"/>
      <c r="G731" s="363"/>
      <c r="H731" s="364" t="s">
        <v>2376</v>
      </c>
      <c r="I731" s="364" t="s">
        <v>549</v>
      </c>
      <c r="J731" s="363"/>
      <c r="K731" s="363">
        <v>1</v>
      </c>
      <c r="L731" s="363"/>
      <c r="M731" s="365" t="s">
        <v>837</v>
      </c>
    </row>
    <row r="732" spans="1:13" ht="14">
      <c r="A732" s="361" t="s">
        <v>2003</v>
      </c>
      <c r="B732" s="362"/>
      <c r="C732" s="362">
        <v>19546</v>
      </c>
      <c r="D732" s="362"/>
      <c r="E732" s="362"/>
      <c r="F732" s="362"/>
      <c r="G732" s="363"/>
      <c r="H732" s="366" t="s">
        <v>1083</v>
      </c>
      <c r="I732" s="367" t="s">
        <v>237</v>
      </c>
      <c r="J732" s="368"/>
      <c r="K732" s="363">
        <v>1</v>
      </c>
      <c r="L732" s="363"/>
      <c r="M732" s="365" t="s">
        <v>837</v>
      </c>
    </row>
    <row r="733" spans="1:13" ht="14">
      <c r="A733" s="361" t="s">
        <v>2003</v>
      </c>
      <c r="B733" s="362"/>
      <c r="C733" s="362">
        <v>19548</v>
      </c>
      <c r="D733" s="362"/>
      <c r="E733" s="362"/>
      <c r="F733" s="362"/>
      <c r="G733" s="363"/>
      <c r="H733" s="364" t="s">
        <v>2378</v>
      </c>
      <c r="I733" s="364" t="s">
        <v>1680</v>
      </c>
      <c r="J733" s="363"/>
      <c r="K733" s="363">
        <v>1</v>
      </c>
      <c r="L733" s="363"/>
      <c r="M733" s="365" t="s">
        <v>837</v>
      </c>
    </row>
    <row r="734" spans="1:13" ht="14">
      <c r="A734" s="361" t="s">
        <v>2003</v>
      </c>
      <c r="B734" s="362"/>
      <c r="C734" s="362">
        <v>19552</v>
      </c>
      <c r="D734" s="362"/>
      <c r="E734" s="362"/>
      <c r="F734" s="362"/>
      <c r="G734" s="363"/>
      <c r="H734" s="364" t="s">
        <v>262</v>
      </c>
      <c r="I734" s="364" t="s">
        <v>1681</v>
      </c>
      <c r="J734" s="363"/>
      <c r="K734" s="363">
        <v>8</v>
      </c>
      <c r="L734" s="363" t="s">
        <v>837</v>
      </c>
      <c r="M734" s="365"/>
    </row>
    <row r="735" spans="1:13" ht="14">
      <c r="A735" s="361" t="s">
        <v>2003</v>
      </c>
      <c r="B735" s="362"/>
      <c r="C735" s="362">
        <v>19553</v>
      </c>
      <c r="D735" s="362"/>
      <c r="E735" s="362"/>
      <c r="F735" s="362"/>
      <c r="G735" s="363"/>
      <c r="H735" s="364" t="s">
        <v>2894</v>
      </c>
      <c r="I735" s="364" t="s">
        <v>2895</v>
      </c>
      <c r="J735" s="362"/>
      <c r="K735" s="363">
        <v>8</v>
      </c>
      <c r="L735" s="363"/>
      <c r="M735" s="365"/>
    </row>
    <row r="736" spans="1:13" ht="14">
      <c r="A736" s="361" t="s">
        <v>2003</v>
      </c>
      <c r="B736" s="362"/>
      <c r="C736" s="362">
        <v>19561</v>
      </c>
      <c r="D736" s="362"/>
      <c r="E736" s="362"/>
      <c r="F736" s="362"/>
      <c r="G736" s="363"/>
      <c r="H736" s="364" t="s">
        <v>2379</v>
      </c>
      <c r="I736" s="364" t="s">
        <v>1700</v>
      </c>
      <c r="J736" s="363"/>
      <c r="K736" s="363">
        <v>1</v>
      </c>
      <c r="L736" s="363"/>
      <c r="M736" s="365" t="s">
        <v>46</v>
      </c>
    </row>
    <row r="737" spans="1:13" ht="14">
      <c r="A737" s="361" t="s">
        <v>2003</v>
      </c>
      <c r="B737" s="362"/>
      <c r="C737" s="362">
        <v>19563</v>
      </c>
      <c r="D737" s="362"/>
      <c r="E737" s="362"/>
      <c r="F737" s="362"/>
      <c r="G737" s="363"/>
      <c r="H737" s="364" t="s">
        <v>2896</v>
      </c>
      <c r="I737" s="364" t="s">
        <v>552</v>
      </c>
      <c r="J737" s="362"/>
      <c r="K737" s="363">
        <v>4</v>
      </c>
      <c r="L737" s="363"/>
      <c r="M737" s="365"/>
    </row>
    <row r="738" spans="1:13" ht="14">
      <c r="A738" s="361" t="s">
        <v>2003</v>
      </c>
      <c r="B738" s="362"/>
      <c r="C738" s="362">
        <v>19577</v>
      </c>
      <c r="D738" s="362"/>
      <c r="E738" s="362"/>
      <c r="F738" s="362"/>
      <c r="G738" s="363"/>
      <c r="H738" s="364" t="s">
        <v>170</v>
      </c>
      <c r="I738" s="364" t="s">
        <v>220</v>
      </c>
      <c r="J738" s="363"/>
      <c r="K738" s="363">
        <v>8</v>
      </c>
      <c r="L738" s="363" t="s">
        <v>46</v>
      </c>
      <c r="M738" s="365"/>
    </row>
    <row r="739" spans="1:13" ht="14">
      <c r="A739" s="361" t="s">
        <v>2003</v>
      </c>
      <c r="B739" s="362"/>
      <c r="C739" s="362">
        <v>19580</v>
      </c>
      <c r="D739" s="362"/>
      <c r="E739" s="362"/>
      <c r="F739" s="362"/>
      <c r="G739" s="363"/>
      <c r="H739" s="364" t="s">
        <v>475</v>
      </c>
      <c r="I739" s="364" t="s">
        <v>2897</v>
      </c>
      <c r="J739" s="362"/>
      <c r="K739" s="363">
        <v>1</v>
      </c>
      <c r="L739" s="363"/>
      <c r="M739" s="365" t="s">
        <v>837</v>
      </c>
    </row>
    <row r="740" spans="1:13" ht="14">
      <c r="A740" s="361" t="s">
        <v>2003</v>
      </c>
      <c r="B740" s="362"/>
      <c r="C740" s="362">
        <v>19582</v>
      </c>
      <c r="D740" s="362"/>
      <c r="E740" s="362"/>
      <c r="F740" s="362"/>
      <c r="G740" s="363"/>
      <c r="H740" s="364" t="s">
        <v>334</v>
      </c>
      <c r="I740" s="364" t="s">
        <v>544</v>
      </c>
      <c r="J740" s="363"/>
      <c r="K740" s="363">
        <v>1</v>
      </c>
      <c r="L740" s="363"/>
      <c r="M740" s="365"/>
    </row>
    <row r="741" spans="1:13" ht="14">
      <c r="A741" s="361" t="s">
        <v>2003</v>
      </c>
      <c r="B741" s="362"/>
      <c r="C741" s="362">
        <v>19583</v>
      </c>
      <c r="D741" s="362"/>
      <c r="E741" s="362"/>
      <c r="F741" s="362"/>
      <c r="G741" s="363"/>
      <c r="H741" s="364" t="s">
        <v>1861</v>
      </c>
      <c r="I741" s="364" t="s">
        <v>104</v>
      </c>
      <c r="J741" s="363"/>
      <c r="K741" s="363">
        <v>1</v>
      </c>
      <c r="L741" s="363"/>
      <c r="M741" s="365" t="s">
        <v>837</v>
      </c>
    </row>
    <row r="742" spans="1:13" ht="14">
      <c r="A742" s="361" t="s">
        <v>2003</v>
      </c>
      <c r="B742" s="362"/>
      <c r="C742" s="362">
        <v>19609</v>
      </c>
      <c r="D742" s="362"/>
      <c r="E742" s="362"/>
      <c r="F742" s="362"/>
      <c r="G742" s="363"/>
      <c r="H742" s="364" t="s">
        <v>2898</v>
      </c>
      <c r="I742" s="364" t="s">
        <v>106</v>
      </c>
      <c r="J742" s="362"/>
      <c r="K742" s="363">
        <v>1</v>
      </c>
      <c r="L742" s="363"/>
      <c r="M742" s="365"/>
    </row>
    <row r="743" spans="1:13" ht="14">
      <c r="A743" s="361" t="s">
        <v>2003</v>
      </c>
      <c r="B743" s="362"/>
      <c r="C743" s="362">
        <v>19615</v>
      </c>
      <c r="D743" s="362"/>
      <c r="E743" s="362"/>
      <c r="F743" s="362"/>
      <c r="G743" s="363"/>
      <c r="H743" s="364" t="s">
        <v>2385</v>
      </c>
      <c r="I743" s="364" t="s">
        <v>589</v>
      </c>
      <c r="J743" s="363"/>
      <c r="K743" s="363">
        <v>9</v>
      </c>
      <c r="L743" s="363" t="s">
        <v>46</v>
      </c>
      <c r="M743" s="365"/>
    </row>
    <row r="744" spans="1:13" ht="14">
      <c r="A744" s="361" t="s">
        <v>2003</v>
      </c>
      <c r="B744" s="362"/>
      <c r="C744" s="362">
        <v>19625</v>
      </c>
      <c r="D744" s="362"/>
      <c r="E744" s="362"/>
      <c r="F744" s="362"/>
      <c r="G744" s="363"/>
      <c r="H744" s="364" t="s">
        <v>2899</v>
      </c>
      <c r="I744" s="364" t="s">
        <v>617</v>
      </c>
      <c r="J744" s="362"/>
      <c r="K744" s="363">
        <v>3</v>
      </c>
      <c r="L744" s="363"/>
      <c r="M744" s="365"/>
    </row>
    <row r="745" spans="1:13" ht="14">
      <c r="A745" s="361" t="s">
        <v>2003</v>
      </c>
      <c r="B745" s="362"/>
      <c r="C745" s="362">
        <v>19634</v>
      </c>
      <c r="D745" s="362"/>
      <c r="E745" s="362"/>
      <c r="F745" s="362"/>
      <c r="G745" s="363"/>
      <c r="H745" s="364" t="s">
        <v>2386</v>
      </c>
      <c r="I745" s="364" t="s">
        <v>124</v>
      </c>
      <c r="J745" s="363"/>
      <c r="K745" s="363">
        <v>2</v>
      </c>
      <c r="L745" s="363" t="s">
        <v>837</v>
      </c>
      <c r="M745" s="365"/>
    </row>
    <row r="746" spans="1:13" ht="14">
      <c r="A746" s="361" t="s">
        <v>2003</v>
      </c>
      <c r="B746" s="362"/>
      <c r="C746" s="362">
        <v>19635</v>
      </c>
      <c r="D746" s="362"/>
      <c r="E746" s="362"/>
      <c r="F746" s="362"/>
      <c r="G746" s="363"/>
      <c r="H746" s="364" t="s">
        <v>1239</v>
      </c>
      <c r="I746" s="364" t="s">
        <v>1240</v>
      </c>
      <c r="J746" s="363"/>
      <c r="K746" s="363">
        <v>5</v>
      </c>
      <c r="L746" s="363" t="s">
        <v>837</v>
      </c>
      <c r="M746" s="365"/>
    </row>
    <row r="747" spans="1:13" ht="14">
      <c r="A747" s="361" t="s">
        <v>2003</v>
      </c>
      <c r="B747" s="362"/>
      <c r="C747" s="362">
        <v>19644</v>
      </c>
      <c r="D747" s="362"/>
      <c r="E747" s="362"/>
      <c r="F747" s="362"/>
      <c r="G747" s="363"/>
      <c r="H747" s="364" t="s">
        <v>2900</v>
      </c>
      <c r="I747" s="364" t="s">
        <v>607</v>
      </c>
      <c r="J747" s="362"/>
      <c r="K747" s="363">
        <v>8</v>
      </c>
      <c r="L747" s="363"/>
      <c r="M747" s="365"/>
    </row>
    <row r="748" spans="1:13" ht="14">
      <c r="A748" s="361" t="s">
        <v>2003</v>
      </c>
      <c r="B748" s="362"/>
      <c r="C748" s="362">
        <v>19646</v>
      </c>
      <c r="D748" s="362"/>
      <c r="E748" s="362"/>
      <c r="F748" s="362"/>
      <c r="G748" s="363"/>
      <c r="H748" s="364" t="s">
        <v>1731</v>
      </c>
      <c r="I748" s="364" t="s">
        <v>547</v>
      </c>
      <c r="J748" s="363"/>
      <c r="K748" s="363">
        <v>1</v>
      </c>
      <c r="L748" s="363"/>
      <c r="M748" s="365" t="s">
        <v>46</v>
      </c>
    </row>
    <row r="749" spans="1:13" ht="14">
      <c r="A749" s="361" t="s">
        <v>2003</v>
      </c>
      <c r="B749" s="362"/>
      <c r="C749" s="362">
        <v>19666</v>
      </c>
      <c r="D749" s="362"/>
      <c r="E749" s="362"/>
      <c r="F749" s="362"/>
      <c r="G749" s="363"/>
      <c r="H749" s="364" t="s">
        <v>945</v>
      </c>
      <c r="I749" s="364" t="s">
        <v>523</v>
      </c>
      <c r="J749" s="362"/>
      <c r="K749" s="363">
        <v>1</v>
      </c>
      <c r="L749" s="363"/>
      <c r="M749" s="365" t="s">
        <v>837</v>
      </c>
    </row>
    <row r="750" spans="1:13" ht="14">
      <c r="A750" s="361" t="s">
        <v>2003</v>
      </c>
      <c r="B750" s="362"/>
      <c r="C750" s="362">
        <v>19667</v>
      </c>
      <c r="D750" s="362"/>
      <c r="E750" s="362"/>
      <c r="F750" s="362"/>
      <c r="G750" s="363"/>
      <c r="H750" s="364" t="s">
        <v>2387</v>
      </c>
      <c r="I750" s="364" t="s">
        <v>174</v>
      </c>
      <c r="J750" s="363"/>
      <c r="K750" s="363">
        <v>7</v>
      </c>
      <c r="L750" s="363" t="s">
        <v>46</v>
      </c>
      <c r="M750" s="365"/>
    </row>
    <row r="751" spans="1:13" ht="14">
      <c r="A751" s="361" t="s">
        <v>2003</v>
      </c>
      <c r="B751" s="362"/>
      <c r="C751" s="362">
        <v>19671</v>
      </c>
      <c r="D751" s="362"/>
      <c r="E751" s="362"/>
      <c r="F751" s="362"/>
      <c r="G751" s="363"/>
      <c r="H751" s="364" t="s">
        <v>1895</v>
      </c>
      <c r="I751" s="364" t="s">
        <v>1896</v>
      </c>
      <c r="J751" s="363"/>
      <c r="K751" s="363">
        <v>1</v>
      </c>
      <c r="L751" s="363"/>
      <c r="M751" s="365"/>
    </row>
    <row r="752" spans="1:13" ht="14">
      <c r="A752" s="361" t="s">
        <v>2003</v>
      </c>
      <c r="B752" s="362"/>
      <c r="C752" s="362">
        <v>19682</v>
      </c>
      <c r="D752" s="362"/>
      <c r="E752" s="362"/>
      <c r="F752" s="362"/>
      <c r="G752" s="363"/>
      <c r="H752" s="364" t="s">
        <v>901</v>
      </c>
      <c r="I752" s="364" t="s">
        <v>539</v>
      </c>
      <c r="J752" s="363"/>
      <c r="K752" s="363">
        <v>1</v>
      </c>
      <c r="L752" s="363"/>
      <c r="M752" s="365" t="s">
        <v>837</v>
      </c>
    </row>
    <row r="753" spans="1:13" ht="14">
      <c r="A753" s="361" t="s">
        <v>2003</v>
      </c>
      <c r="B753" s="362"/>
      <c r="C753" s="362">
        <v>19686</v>
      </c>
      <c r="D753" s="362"/>
      <c r="E753" s="362"/>
      <c r="F753" s="362"/>
      <c r="G753" s="363"/>
      <c r="H753" s="364" t="s">
        <v>600</v>
      </c>
      <c r="I753" s="364" t="s">
        <v>547</v>
      </c>
      <c r="J753" s="363"/>
      <c r="K753" s="363">
        <v>1</v>
      </c>
      <c r="L753" s="363"/>
      <c r="M753" s="365" t="s">
        <v>837</v>
      </c>
    </row>
    <row r="754" spans="1:13" ht="14">
      <c r="A754" s="361" t="s">
        <v>2003</v>
      </c>
      <c r="B754" s="362"/>
      <c r="C754" s="362">
        <v>19703</v>
      </c>
      <c r="D754" s="362"/>
      <c r="E754" s="362"/>
      <c r="F754" s="362"/>
      <c r="G754" s="363"/>
      <c r="H754" s="364" t="s">
        <v>1836</v>
      </c>
      <c r="I754" s="364" t="s">
        <v>247</v>
      </c>
      <c r="J754" s="363"/>
      <c r="K754" s="363">
        <v>3</v>
      </c>
      <c r="L754" s="363" t="s">
        <v>837</v>
      </c>
      <c r="M754" s="365"/>
    </row>
    <row r="755" spans="1:13" ht="14">
      <c r="A755" s="361" t="s">
        <v>2003</v>
      </c>
      <c r="B755" s="362"/>
      <c r="C755" s="362">
        <v>19705</v>
      </c>
      <c r="D755" s="362"/>
      <c r="E755" s="362"/>
      <c r="F755" s="362"/>
      <c r="G755" s="363"/>
      <c r="H755" s="364" t="s">
        <v>2901</v>
      </c>
      <c r="I755" s="364" t="s">
        <v>531</v>
      </c>
      <c r="J755" s="362"/>
      <c r="K755" s="363">
        <v>1</v>
      </c>
      <c r="L755" s="363"/>
      <c r="M755" s="365" t="s">
        <v>837</v>
      </c>
    </row>
    <row r="756" spans="1:13" ht="14">
      <c r="A756" s="361" t="s">
        <v>2003</v>
      </c>
      <c r="B756" s="362"/>
      <c r="C756" s="362">
        <v>19710</v>
      </c>
      <c r="D756" s="362"/>
      <c r="E756" s="362"/>
      <c r="F756" s="362"/>
      <c r="G756" s="363"/>
      <c r="H756" s="364" t="s">
        <v>2389</v>
      </c>
      <c r="I756" s="364" t="s">
        <v>2390</v>
      </c>
      <c r="J756" s="363"/>
      <c r="K756" s="363">
        <v>10</v>
      </c>
      <c r="L756" s="363" t="s">
        <v>46</v>
      </c>
      <c r="M756" s="365"/>
    </row>
    <row r="757" spans="1:13" ht="14">
      <c r="A757" s="361" t="s">
        <v>2003</v>
      </c>
      <c r="B757" s="362"/>
      <c r="C757" s="362">
        <v>19712</v>
      </c>
      <c r="D757" s="362"/>
      <c r="E757" s="362"/>
      <c r="F757" s="362"/>
      <c r="G757" s="363"/>
      <c r="H757" s="364" t="s">
        <v>159</v>
      </c>
      <c r="I757" s="364" t="s">
        <v>645</v>
      </c>
      <c r="J757" s="363"/>
      <c r="K757" s="363">
        <v>1</v>
      </c>
      <c r="L757" s="363"/>
      <c r="M757" s="365" t="s">
        <v>837</v>
      </c>
    </row>
    <row r="758" spans="1:13" ht="14">
      <c r="A758" s="361" t="s">
        <v>2003</v>
      </c>
      <c r="B758" s="362"/>
      <c r="C758" s="362">
        <v>19727</v>
      </c>
      <c r="D758" s="362"/>
      <c r="E758" s="362"/>
      <c r="F758" s="362"/>
      <c r="G758" s="363"/>
      <c r="H758" s="364" t="s">
        <v>2903</v>
      </c>
      <c r="I758" s="364" t="s">
        <v>536</v>
      </c>
      <c r="J758" s="362"/>
      <c r="K758" s="363">
        <v>4</v>
      </c>
      <c r="L758" s="363"/>
      <c r="M758" s="365"/>
    </row>
    <row r="759" spans="1:13" ht="14">
      <c r="A759" s="361" t="s">
        <v>2003</v>
      </c>
      <c r="B759" s="362"/>
      <c r="C759" s="362">
        <v>19731</v>
      </c>
      <c r="D759" s="362"/>
      <c r="E759" s="362"/>
      <c r="F759" s="362"/>
      <c r="G759" s="363"/>
      <c r="H759" s="364" t="s">
        <v>1945</v>
      </c>
      <c r="I759" s="364" t="s">
        <v>1946</v>
      </c>
      <c r="J759" s="363"/>
      <c r="K759" s="363">
        <v>1</v>
      </c>
      <c r="L759" s="363"/>
      <c r="M759" s="365" t="s">
        <v>837</v>
      </c>
    </row>
    <row r="760" spans="1:13" ht="14">
      <c r="A760" s="361" t="s">
        <v>2003</v>
      </c>
      <c r="B760" s="362"/>
      <c r="C760" s="362">
        <v>19754</v>
      </c>
      <c r="D760" s="362"/>
      <c r="E760" s="362"/>
      <c r="F760" s="362"/>
      <c r="G760" s="363"/>
      <c r="H760" s="364" t="s">
        <v>2585</v>
      </c>
      <c r="I760" s="364" t="s">
        <v>2586</v>
      </c>
      <c r="J760" s="363"/>
      <c r="K760" s="363">
        <v>1</v>
      </c>
      <c r="L760" s="363"/>
      <c r="M760" s="365" t="s">
        <v>46</v>
      </c>
    </row>
    <row r="761" spans="1:13" ht="14">
      <c r="A761" s="361" t="s">
        <v>2003</v>
      </c>
      <c r="B761" s="362"/>
      <c r="C761" s="362">
        <v>19756</v>
      </c>
      <c r="D761" s="362"/>
      <c r="E761" s="362"/>
      <c r="F761" s="362"/>
      <c r="G761" s="363"/>
      <c r="H761" s="366" t="s">
        <v>1184</v>
      </c>
      <c r="I761" s="367" t="s">
        <v>1185</v>
      </c>
      <c r="J761" s="368"/>
      <c r="K761" s="363">
        <v>1</v>
      </c>
      <c r="L761" s="363"/>
      <c r="M761" s="365" t="s">
        <v>837</v>
      </c>
    </row>
    <row r="762" spans="1:13" ht="14">
      <c r="A762" s="361" t="s">
        <v>2003</v>
      </c>
      <c r="B762" s="362"/>
      <c r="C762" s="362">
        <v>19766</v>
      </c>
      <c r="D762" s="362"/>
      <c r="E762" s="362"/>
      <c r="F762" s="362"/>
      <c r="G762" s="363"/>
      <c r="H762" s="364" t="s">
        <v>1691</v>
      </c>
      <c r="I762" s="364" t="s">
        <v>602</v>
      </c>
      <c r="J762" s="363"/>
      <c r="K762" s="363">
        <v>1</v>
      </c>
      <c r="L762" s="363"/>
      <c r="M762" s="365" t="s">
        <v>837</v>
      </c>
    </row>
    <row r="763" spans="1:13" ht="14">
      <c r="A763" s="361" t="s">
        <v>2003</v>
      </c>
      <c r="B763" s="362"/>
      <c r="C763" s="362">
        <v>19768</v>
      </c>
      <c r="D763" s="362"/>
      <c r="E763" s="362"/>
      <c r="F763" s="362"/>
      <c r="G763" s="363"/>
      <c r="H763" s="364" t="s">
        <v>2904</v>
      </c>
      <c r="I763" s="364" t="s">
        <v>2905</v>
      </c>
      <c r="J763" s="362"/>
      <c r="K763" s="363">
        <v>4</v>
      </c>
      <c r="L763" s="363"/>
      <c r="M763" s="365"/>
    </row>
    <row r="764" spans="1:13" ht="14">
      <c r="A764" s="361" t="s">
        <v>2003</v>
      </c>
      <c r="B764" s="362"/>
      <c r="C764" s="362">
        <v>19780</v>
      </c>
      <c r="D764" s="362"/>
      <c r="E764" s="362"/>
      <c r="F764" s="362"/>
      <c r="G764" s="363"/>
      <c r="H764" s="364" t="s">
        <v>2907</v>
      </c>
      <c r="I764" s="364" t="s">
        <v>2908</v>
      </c>
      <c r="J764" s="362"/>
      <c r="K764" s="363">
        <v>4</v>
      </c>
      <c r="L764" s="363"/>
      <c r="M764" s="365"/>
    </row>
    <row r="765" spans="1:13" ht="14">
      <c r="A765" s="361" t="s">
        <v>2003</v>
      </c>
      <c r="B765" s="362"/>
      <c r="C765" s="362">
        <v>19785</v>
      </c>
      <c r="D765" s="362"/>
      <c r="E765" s="362"/>
      <c r="F765" s="362"/>
      <c r="G765" s="363"/>
      <c r="H765" s="364" t="s">
        <v>2909</v>
      </c>
      <c r="I765" s="364" t="s">
        <v>247</v>
      </c>
      <c r="J765" s="362"/>
      <c r="K765" s="363">
        <v>1</v>
      </c>
      <c r="L765" s="363"/>
      <c r="M765" s="365"/>
    </row>
    <row r="766" spans="1:13" ht="14">
      <c r="A766" s="361" t="s">
        <v>2003</v>
      </c>
      <c r="B766" s="362"/>
      <c r="C766" s="362">
        <v>19789</v>
      </c>
      <c r="D766" s="362"/>
      <c r="E766" s="362"/>
      <c r="F766" s="362"/>
      <c r="G766" s="363"/>
      <c r="H766" s="364" t="s">
        <v>292</v>
      </c>
      <c r="I766" s="364" t="s">
        <v>110</v>
      </c>
      <c r="J766" s="363"/>
      <c r="K766" s="363">
        <v>1</v>
      </c>
      <c r="L766" s="363"/>
      <c r="M766" s="365" t="s">
        <v>837</v>
      </c>
    </row>
    <row r="767" spans="1:13" ht="14">
      <c r="A767" s="361" t="s">
        <v>2003</v>
      </c>
      <c r="B767" s="362"/>
      <c r="C767" s="362">
        <v>19800</v>
      </c>
      <c r="D767" s="362"/>
      <c r="E767" s="362"/>
      <c r="F767" s="362"/>
      <c r="G767" s="363"/>
      <c r="H767" s="364" t="s">
        <v>1676</v>
      </c>
      <c r="I767" s="364" t="s">
        <v>639</v>
      </c>
      <c r="J767" s="363"/>
      <c r="K767" s="363">
        <v>1</v>
      </c>
      <c r="L767" s="363"/>
      <c r="M767" s="365" t="s">
        <v>837</v>
      </c>
    </row>
    <row r="768" spans="1:13" ht="14">
      <c r="A768" s="361" t="s">
        <v>2003</v>
      </c>
      <c r="B768" s="362"/>
      <c r="C768" s="362">
        <v>19805</v>
      </c>
      <c r="D768" s="362"/>
      <c r="E768" s="362"/>
      <c r="F768" s="362"/>
      <c r="G768" s="363"/>
      <c r="H768" s="364" t="s">
        <v>1655</v>
      </c>
      <c r="I768" s="364" t="s">
        <v>197</v>
      </c>
      <c r="J768" s="363"/>
      <c r="K768" s="363">
        <v>1</v>
      </c>
      <c r="L768" s="363"/>
      <c r="M768" s="365" t="s">
        <v>46</v>
      </c>
    </row>
    <row r="769" spans="1:13" ht="14">
      <c r="A769" s="361" t="s">
        <v>2003</v>
      </c>
      <c r="B769" s="362"/>
      <c r="C769" s="362">
        <v>19814</v>
      </c>
      <c r="D769" s="362"/>
      <c r="E769" s="362"/>
      <c r="F769" s="362"/>
      <c r="G769" s="363"/>
      <c r="H769" s="366" t="s">
        <v>1125</v>
      </c>
      <c r="I769" s="367" t="s">
        <v>617</v>
      </c>
      <c r="J769" s="368"/>
      <c r="K769" s="363">
        <v>1</v>
      </c>
      <c r="L769" s="363"/>
      <c r="M769" s="365" t="s">
        <v>837</v>
      </c>
    </row>
    <row r="770" spans="1:13" ht="14">
      <c r="A770" s="361" t="s">
        <v>2003</v>
      </c>
      <c r="B770" s="362"/>
      <c r="C770" s="362">
        <v>19826</v>
      </c>
      <c r="D770" s="362"/>
      <c r="E770" s="362"/>
      <c r="F770" s="362"/>
      <c r="G770" s="363"/>
      <c r="H770" s="364" t="s">
        <v>601</v>
      </c>
      <c r="I770" s="364" t="s">
        <v>805</v>
      </c>
      <c r="J770" s="363"/>
      <c r="K770" s="363">
        <v>1</v>
      </c>
      <c r="L770" s="363"/>
      <c r="M770" s="365" t="s">
        <v>837</v>
      </c>
    </row>
    <row r="771" spans="1:13" ht="14">
      <c r="A771" s="361" t="s">
        <v>2003</v>
      </c>
      <c r="B771" s="362"/>
      <c r="C771" s="362">
        <v>19845</v>
      </c>
      <c r="D771" s="362"/>
      <c r="E771" s="362"/>
      <c r="F771" s="362"/>
      <c r="G771" s="363"/>
      <c r="H771" s="364" t="s">
        <v>2395</v>
      </c>
      <c r="I771" s="364" t="s">
        <v>277</v>
      </c>
      <c r="J771" s="363"/>
      <c r="K771" s="363">
        <v>1</v>
      </c>
      <c r="L771" s="363"/>
      <c r="M771" s="365" t="s">
        <v>46</v>
      </c>
    </row>
    <row r="772" spans="1:13" ht="14">
      <c r="A772" s="361" t="s">
        <v>2003</v>
      </c>
      <c r="B772" s="362"/>
      <c r="C772" s="362">
        <v>19848</v>
      </c>
      <c r="D772" s="362"/>
      <c r="E772" s="362"/>
      <c r="F772" s="362"/>
      <c r="G772" s="363"/>
      <c r="H772" s="366" t="s">
        <v>584</v>
      </c>
      <c r="I772" s="367" t="s">
        <v>1183</v>
      </c>
      <c r="J772" s="368"/>
      <c r="K772" s="363">
        <v>1</v>
      </c>
      <c r="L772" s="363"/>
      <c r="M772" s="365" t="s">
        <v>46</v>
      </c>
    </row>
    <row r="773" spans="1:13" ht="14">
      <c r="A773" s="361" t="s">
        <v>2003</v>
      </c>
      <c r="B773" s="362"/>
      <c r="C773" s="362">
        <v>19865</v>
      </c>
      <c r="D773" s="362"/>
      <c r="E773" s="362"/>
      <c r="F773" s="362"/>
      <c r="G773" s="363"/>
      <c r="H773" s="364" t="s">
        <v>383</v>
      </c>
      <c r="I773" s="364" t="s">
        <v>636</v>
      </c>
      <c r="J773" s="363"/>
      <c r="K773" s="363">
        <v>1</v>
      </c>
      <c r="L773" s="363"/>
      <c r="M773" s="365" t="s">
        <v>46</v>
      </c>
    </row>
    <row r="774" spans="1:13" ht="14">
      <c r="A774" s="361" t="s">
        <v>2003</v>
      </c>
      <c r="B774" s="362"/>
      <c r="C774" s="362">
        <v>19872</v>
      </c>
      <c r="D774" s="362"/>
      <c r="E774" s="362"/>
      <c r="F774" s="362"/>
      <c r="G774" s="363"/>
      <c r="H774" s="364" t="s">
        <v>2397</v>
      </c>
      <c r="I774" s="364" t="s">
        <v>592</v>
      </c>
      <c r="J774" s="363"/>
      <c r="K774" s="363">
        <v>9</v>
      </c>
      <c r="L774" s="363" t="s">
        <v>46</v>
      </c>
      <c r="M774" s="365"/>
    </row>
    <row r="775" spans="1:13" ht="14">
      <c r="A775" s="361" t="s">
        <v>2003</v>
      </c>
      <c r="B775" s="362"/>
      <c r="C775" s="362">
        <v>19873</v>
      </c>
      <c r="D775" s="362"/>
      <c r="E775" s="362"/>
      <c r="F775" s="362"/>
      <c r="G775" s="363"/>
      <c r="H775" s="364" t="s">
        <v>2286</v>
      </c>
      <c r="I775" s="364" t="s">
        <v>260</v>
      </c>
      <c r="J775" s="363"/>
      <c r="K775" s="363">
        <v>3</v>
      </c>
      <c r="L775" s="363" t="s">
        <v>837</v>
      </c>
      <c r="M775" s="365"/>
    </row>
    <row r="776" spans="1:13" ht="14">
      <c r="A776" s="361" t="s">
        <v>2003</v>
      </c>
      <c r="B776" s="362"/>
      <c r="C776" s="362">
        <v>19878</v>
      </c>
      <c r="D776" s="362"/>
      <c r="E776" s="362"/>
      <c r="F776" s="362"/>
      <c r="G776" s="363"/>
      <c r="H776" s="366" t="s">
        <v>1127</v>
      </c>
      <c r="I776" s="367" t="s">
        <v>613</v>
      </c>
      <c r="J776" s="368"/>
      <c r="K776" s="363">
        <v>9</v>
      </c>
      <c r="L776" s="363" t="s">
        <v>46</v>
      </c>
      <c r="M776" s="365"/>
    </row>
    <row r="777" spans="1:13" ht="14">
      <c r="A777" s="361" t="s">
        <v>2003</v>
      </c>
      <c r="B777" s="362"/>
      <c r="C777" s="362">
        <v>19881</v>
      </c>
      <c r="D777" s="362"/>
      <c r="E777" s="362"/>
      <c r="F777" s="362"/>
      <c r="G777" s="363"/>
      <c r="H777" s="364" t="s">
        <v>2398</v>
      </c>
      <c r="I777" s="364" t="s">
        <v>1907</v>
      </c>
      <c r="J777" s="363"/>
      <c r="K777" s="363">
        <v>1</v>
      </c>
      <c r="L777" s="363"/>
      <c r="M777" s="365" t="s">
        <v>837</v>
      </c>
    </row>
    <row r="778" spans="1:13" ht="14">
      <c r="A778" s="361" t="s">
        <v>2003</v>
      </c>
      <c r="B778" s="362"/>
      <c r="C778" s="362">
        <v>19884</v>
      </c>
      <c r="D778" s="362"/>
      <c r="E778" s="362"/>
      <c r="F778" s="362"/>
      <c r="G778" s="363"/>
      <c r="H778" s="364" t="s">
        <v>297</v>
      </c>
      <c r="I778" s="364" t="s">
        <v>41</v>
      </c>
      <c r="J778" s="363"/>
      <c r="K778" s="363">
        <v>1</v>
      </c>
      <c r="L778" s="363"/>
      <c r="M778" s="365" t="s">
        <v>837</v>
      </c>
    </row>
    <row r="779" spans="1:13" ht="14">
      <c r="A779" s="361" t="s">
        <v>2003</v>
      </c>
      <c r="B779" s="362"/>
      <c r="C779" s="362">
        <v>19903</v>
      </c>
      <c r="D779" s="362"/>
      <c r="E779" s="362"/>
      <c r="F779" s="362"/>
      <c r="G779" s="363"/>
      <c r="H779" s="364" t="s">
        <v>1807</v>
      </c>
      <c r="I779" s="364" t="s">
        <v>1808</v>
      </c>
      <c r="J779" s="363"/>
      <c r="K779" s="363">
        <v>1</v>
      </c>
      <c r="L779" s="363"/>
      <c r="M779" s="365" t="s">
        <v>837</v>
      </c>
    </row>
    <row r="780" spans="1:13" ht="14">
      <c r="A780" s="361" t="s">
        <v>2003</v>
      </c>
      <c r="B780" s="362"/>
      <c r="C780" s="362">
        <v>19909</v>
      </c>
      <c r="D780" s="362"/>
      <c r="E780" s="362"/>
      <c r="F780" s="362"/>
      <c r="G780" s="363"/>
      <c r="H780" s="364" t="s">
        <v>1918</v>
      </c>
      <c r="I780" s="364" t="s">
        <v>117</v>
      </c>
      <c r="J780" s="363"/>
      <c r="K780" s="363">
        <v>5</v>
      </c>
      <c r="L780" s="363" t="s">
        <v>838</v>
      </c>
      <c r="M780" s="365"/>
    </row>
    <row r="781" spans="1:13" ht="14">
      <c r="A781" s="361" t="s">
        <v>2003</v>
      </c>
      <c r="B781" s="362"/>
      <c r="C781" s="362">
        <v>19938</v>
      </c>
      <c r="D781" s="362"/>
      <c r="E781" s="362"/>
      <c r="F781" s="362"/>
      <c r="G781" s="363"/>
      <c r="H781" s="364" t="s">
        <v>1944</v>
      </c>
      <c r="I781" s="364" t="s">
        <v>216</v>
      </c>
      <c r="J781" s="363"/>
      <c r="K781" s="363">
        <v>9</v>
      </c>
      <c r="L781" s="363"/>
      <c r="M781" s="365"/>
    </row>
    <row r="782" spans="1:13" ht="14">
      <c r="A782" s="361" t="s">
        <v>2003</v>
      </c>
      <c r="B782" s="362"/>
      <c r="C782" s="362">
        <v>19940</v>
      </c>
      <c r="D782" s="362"/>
      <c r="E782" s="362"/>
      <c r="F782" s="362"/>
      <c r="G782" s="363"/>
      <c r="H782" s="364" t="s">
        <v>252</v>
      </c>
      <c r="I782" s="364" t="s">
        <v>2587</v>
      </c>
      <c r="J782" s="363"/>
      <c r="K782" s="363">
        <v>1</v>
      </c>
      <c r="L782" s="363"/>
      <c r="M782" s="365" t="s">
        <v>837</v>
      </c>
    </row>
    <row r="783" spans="1:13" ht="14">
      <c r="A783" s="361" t="s">
        <v>2003</v>
      </c>
      <c r="B783" s="362"/>
      <c r="C783" s="362">
        <v>19942</v>
      </c>
      <c r="D783" s="362"/>
      <c r="E783" s="362"/>
      <c r="F783" s="362"/>
      <c r="G783" s="363"/>
      <c r="H783" s="364" t="s">
        <v>1833</v>
      </c>
      <c r="I783" s="364" t="s">
        <v>1834</v>
      </c>
      <c r="J783" s="363"/>
      <c r="K783" s="363">
        <v>1</v>
      </c>
      <c r="L783" s="363"/>
      <c r="M783" s="365" t="s">
        <v>837</v>
      </c>
    </row>
    <row r="784" spans="1:13" ht="14">
      <c r="A784" s="361" t="s">
        <v>2003</v>
      </c>
      <c r="B784" s="362"/>
      <c r="C784" s="362">
        <v>19951</v>
      </c>
      <c r="D784" s="362"/>
      <c r="E784" s="362"/>
      <c r="F784" s="362"/>
      <c r="G784" s="363"/>
      <c r="H784" s="364" t="s">
        <v>117</v>
      </c>
      <c r="I784" s="364" t="s">
        <v>557</v>
      </c>
      <c r="J784" s="363"/>
      <c r="K784" s="363">
        <v>1</v>
      </c>
      <c r="L784" s="363"/>
      <c r="M784" s="365" t="s">
        <v>837</v>
      </c>
    </row>
    <row r="785" spans="1:13" ht="14">
      <c r="A785" s="361" t="s">
        <v>2003</v>
      </c>
      <c r="B785" s="362"/>
      <c r="C785" s="362">
        <v>19952</v>
      </c>
      <c r="D785" s="362"/>
      <c r="E785" s="362"/>
      <c r="F785" s="362"/>
      <c r="G785" s="363"/>
      <c r="H785" s="364" t="s">
        <v>2404</v>
      </c>
      <c r="I785" s="364" t="s">
        <v>2405</v>
      </c>
      <c r="J785" s="363"/>
      <c r="K785" s="363">
        <v>8</v>
      </c>
      <c r="L785" s="363" t="s">
        <v>46</v>
      </c>
      <c r="M785" s="365"/>
    </row>
    <row r="786" spans="1:13" ht="14">
      <c r="A786" s="361" t="s">
        <v>2003</v>
      </c>
      <c r="B786" s="362"/>
      <c r="C786" s="362">
        <v>19961</v>
      </c>
      <c r="D786" s="362"/>
      <c r="E786" s="362"/>
      <c r="F786" s="362"/>
      <c r="G786" s="363"/>
      <c r="H786" s="364" t="s">
        <v>2407</v>
      </c>
      <c r="I786" s="364" t="s">
        <v>2408</v>
      </c>
      <c r="J786" s="363"/>
      <c r="K786" s="363">
        <v>5</v>
      </c>
      <c r="L786" s="363" t="s">
        <v>837</v>
      </c>
      <c r="M786" s="365"/>
    </row>
    <row r="787" spans="1:13" ht="14">
      <c r="A787" s="361" t="s">
        <v>2003</v>
      </c>
      <c r="B787" s="362"/>
      <c r="C787" s="362">
        <v>19967</v>
      </c>
      <c r="D787" s="362"/>
      <c r="E787" s="362"/>
      <c r="F787" s="362"/>
      <c r="G787" s="363"/>
      <c r="H787" s="364" t="s">
        <v>707</v>
      </c>
      <c r="I787" s="364" t="s">
        <v>549</v>
      </c>
      <c r="J787" s="362"/>
      <c r="K787" s="363">
        <v>9</v>
      </c>
      <c r="L787" s="363"/>
      <c r="M787" s="365"/>
    </row>
    <row r="788" spans="1:13" ht="14">
      <c r="A788" s="361" t="s">
        <v>2003</v>
      </c>
      <c r="B788" s="362"/>
      <c r="C788" s="362">
        <v>19968</v>
      </c>
      <c r="D788" s="362"/>
      <c r="E788" s="362"/>
      <c r="F788" s="362"/>
      <c r="G788" s="363"/>
      <c r="H788" s="364" t="s">
        <v>1843</v>
      </c>
      <c r="I788" s="364" t="s">
        <v>269</v>
      </c>
      <c r="J788" s="363"/>
      <c r="K788" s="363">
        <v>9</v>
      </c>
      <c r="L788" s="363" t="s">
        <v>837</v>
      </c>
      <c r="M788" s="365"/>
    </row>
    <row r="789" spans="1:13" ht="14">
      <c r="A789" s="361" t="s">
        <v>2003</v>
      </c>
      <c r="B789" s="362"/>
      <c r="C789" s="362">
        <v>20010</v>
      </c>
      <c r="D789" s="362"/>
      <c r="E789" s="362"/>
      <c r="F789" s="362"/>
      <c r="G789" s="363"/>
      <c r="H789" s="364" t="s">
        <v>120</v>
      </c>
      <c r="I789" s="364" t="s">
        <v>1799</v>
      </c>
      <c r="J789" s="363"/>
      <c r="K789" s="363">
        <v>1</v>
      </c>
      <c r="L789" s="363"/>
      <c r="M789" s="365" t="s">
        <v>837</v>
      </c>
    </row>
    <row r="790" spans="1:13" ht="14">
      <c r="A790" s="361" t="s">
        <v>2003</v>
      </c>
      <c r="B790" s="362"/>
      <c r="C790" s="362">
        <v>20022</v>
      </c>
      <c r="D790" s="362"/>
      <c r="E790" s="362"/>
      <c r="F790" s="362"/>
      <c r="G790" s="363"/>
      <c r="H790" s="364" t="s">
        <v>214</v>
      </c>
      <c r="I790" s="364" t="s">
        <v>2922</v>
      </c>
      <c r="J790" s="362"/>
      <c r="K790" s="363">
        <v>6</v>
      </c>
      <c r="L790" s="363"/>
      <c r="M790" s="365"/>
    </row>
    <row r="791" spans="1:13" ht="14">
      <c r="A791" s="361" t="s">
        <v>2003</v>
      </c>
      <c r="B791" s="362"/>
      <c r="C791" s="362">
        <v>20023</v>
      </c>
      <c r="D791" s="362"/>
      <c r="E791" s="362"/>
      <c r="F791" s="362"/>
      <c r="G791" s="363"/>
      <c r="H791" s="364" t="s">
        <v>528</v>
      </c>
      <c r="I791" s="364" t="s">
        <v>1709</v>
      </c>
      <c r="J791" s="363"/>
      <c r="K791" s="363">
        <v>1</v>
      </c>
      <c r="L791" s="363"/>
      <c r="M791" s="365" t="s">
        <v>837</v>
      </c>
    </row>
    <row r="792" spans="1:13" ht="14">
      <c r="A792" s="361" t="s">
        <v>2003</v>
      </c>
      <c r="B792" s="362"/>
      <c r="C792" s="362">
        <v>20030</v>
      </c>
      <c r="D792" s="362"/>
      <c r="E792" s="362"/>
      <c r="F792" s="362"/>
      <c r="G792" s="363"/>
      <c r="H792" s="364" t="s">
        <v>1684</v>
      </c>
      <c r="I792" s="364" t="s">
        <v>705</v>
      </c>
      <c r="J792" s="363"/>
      <c r="K792" s="363">
        <v>1</v>
      </c>
      <c r="L792" s="363"/>
      <c r="M792" s="365"/>
    </row>
    <row r="793" spans="1:13" ht="14">
      <c r="A793" s="361" t="s">
        <v>2003</v>
      </c>
      <c r="B793" s="362"/>
      <c r="C793" s="362">
        <v>20034</v>
      </c>
      <c r="D793" s="362"/>
      <c r="E793" s="362"/>
      <c r="F793" s="362"/>
      <c r="G793" s="363"/>
      <c r="H793" s="364" t="s">
        <v>2410</v>
      </c>
      <c r="I793" s="364" t="s">
        <v>163</v>
      </c>
      <c r="J793" s="363"/>
      <c r="K793" s="363">
        <v>9</v>
      </c>
      <c r="L793" s="363" t="s">
        <v>837</v>
      </c>
      <c r="M793" s="365"/>
    </row>
    <row r="794" spans="1:13" ht="14">
      <c r="A794" s="361" t="s">
        <v>2003</v>
      </c>
      <c r="B794" s="362"/>
      <c r="C794" s="362">
        <v>20040</v>
      </c>
      <c r="D794" s="362"/>
      <c r="E794" s="362"/>
      <c r="F794" s="362"/>
      <c r="G794" s="363"/>
      <c r="H794" s="364" t="s">
        <v>1846</v>
      </c>
      <c r="I794" s="364" t="s">
        <v>548</v>
      </c>
      <c r="J794" s="363"/>
      <c r="K794" s="363">
        <v>9</v>
      </c>
      <c r="L794" s="363" t="s">
        <v>837</v>
      </c>
      <c r="M794" s="365"/>
    </row>
    <row r="795" spans="1:13" ht="14">
      <c r="A795" s="361" t="s">
        <v>2003</v>
      </c>
      <c r="B795" s="362"/>
      <c r="C795" s="362">
        <v>20041</v>
      </c>
      <c r="D795" s="362"/>
      <c r="E795" s="362"/>
      <c r="F795" s="362"/>
      <c r="G795" s="363"/>
      <c r="H795" s="366" t="s">
        <v>1310</v>
      </c>
      <c r="I795" s="367" t="s">
        <v>20</v>
      </c>
      <c r="J795" s="368"/>
      <c r="K795" s="363">
        <v>1</v>
      </c>
      <c r="L795" s="363"/>
      <c r="M795" s="365" t="s">
        <v>837</v>
      </c>
    </row>
    <row r="796" spans="1:13" ht="14">
      <c r="A796" s="361" t="s">
        <v>2003</v>
      </c>
      <c r="B796" s="362"/>
      <c r="C796" s="362">
        <v>20042</v>
      </c>
      <c r="D796" s="362"/>
      <c r="E796" s="362"/>
      <c r="F796" s="362"/>
      <c r="G796" s="363"/>
      <c r="H796" s="364" t="s">
        <v>566</v>
      </c>
      <c r="I796" s="364" t="s">
        <v>225</v>
      </c>
      <c r="J796" s="363"/>
      <c r="K796" s="363">
        <v>1</v>
      </c>
      <c r="L796" s="363"/>
      <c r="M796" s="365"/>
    </row>
    <row r="797" spans="1:13" ht="14">
      <c r="A797" s="361" t="s">
        <v>2003</v>
      </c>
      <c r="B797" s="362"/>
      <c r="C797" s="362">
        <v>20047</v>
      </c>
      <c r="D797" s="362"/>
      <c r="E797" s="362"/>
      <c r="F797" s="362"/>
      <c r="G797" s="363"/>
      <c r="H797" s="364" t="s">
        <v>195</v>
      </c>
      <c r="I797" s="364" t="s">
        <v>155</v>
      </c>
      <c r="J797" s="363"/>
      <c r="K797" s="363">
        <v>7</v>
      </c>
      <c r="L797" s="363" t="s">
        <v>46</v>
      </c>
      <c r="M797" s="365"/>
    </row>
    <row r="798" spans="1:13" ht="14">
      <c r="A798" s="361" t="s">
        <v>2003</v>
      </c>
      <c r="B798" s="362"/>
      <c r="C798" s="362">
        <v>20060</v>
      </c>
      <c r="D798" s="362"/>
      <c r="E798" s="362"/>
      <c r="F798" s="362"/>
      <c r="G798" s="363"/>
      <c r="H798" s="364" t="s">
        <v>2925</v>
      </c>
      <c r="I798" s="364" t="s">
        <v>247</v>
      </c>
      <c r="J798" s="362"/>
      <c r="K798" s="363">
        <v>1</v>
      </c>
      <c r="L798" s="363"/>
      <c r="M798" s="365"/>
    </row>
    <row r="799" spans="1:13" ht="14">
      <c r="A799" s="361" t="s">
        <v>2003</v>
      </c>
      <c r="B799" s="362"/>
      <c r="C799" s="362">
        <v>20074</v>
      </c>
      <c r="D799" s="362"/>
      <c r="E799" s="362"/>
      <c r="F799" s="362"/>
      <c r="G799" s="363"/>
      <c r="H799" s="364" t="s">
        <v>615</v>
      </c>
      <c r="I799" s="364" t="s">
        <v>151</v>
      </c>
      <c r="J799" s="363"/>
      <c r="K799" s="363">
        <v>1</v>
      </c>
      <c r="L799" s="363"/>
      <c r="M799" s="365" t="s">
        <v>837</v>
      </c>
    </row>
    <row r="800" spans="1:13" ht="14">
      <c r="A800" s="361" t="s">
        <v>2003</v>
      </c>
      <c r="B800" s="362"/>
      <c r="C800" s="362">
        <v>20078</v>
      </c>
      <c r="D800" s="362"/>
      <c r="E800" s="362"/>
      <c r="F800" s="362"/>
      <c r="G800" s="363"/>
      <c r="H800" s="364" t="s">
        <v>11</v>
      </c>
      <c r="I800" s="364" t="s">
        <v>236</v>
      </c>
      <c r="J800" s="363"/>
      <c r="K800" s="363">
        <v>3</v>
      </c>
      <c r="L800" s="363" t="s">
        <v>837</v>
      </c>
      <c r="M800" s="365"/>
    </row>
    <row r="801" spans="1:13" ht="14">
      <c r="A801" s="361" t="s">
        <v>2003</v>
      </c>
      <c r="B801" s="362"/>
      <c r="C801" s="362">
        <v>20100</v>
      </c>
      <c r="D801" s="362"/>
      <c r="E801" s="362"/>
      <c r="F801" s="362"/>
      <c r="G801" s="363"/>
      <c r="H801" s="366" t="s">
        <v>436</v>
      </c>
      <c r="I801" s="367" t="s">
        <v>1169</v>
      </c>
      <c r="J801" s="368"/>
      <c r="K801" s="363">
        <v>1</v>
      </c>
      <c r="L801" s="363"/>
      <c r="M801" s="365" t="s">
        <v>837</v>
      </c>
    </row>
    <row r="802" spans="1:13" ht="14">
      <c r="A802" s="361" t="s">
        <v>2003</v>
      </c>
      <c r="B802" s="362"/>
      <c r="C802" s="362">
        <v>20122</v>
      </c>
      <c r="D802" s="362"/>
      <c r="E802" s="362"/>
      <c r="F802" s="362"/>
      <c r="G802" s="363"/>
      <c r="H802" s="364" t="s">
        <v>626</v>
      </c>
      <c r="I802" s="364" t="s">
        <v>168</v>
      </c>
      <c r="J802" s="362"/>
      <c r="K802" s="363">
        <v>8</v>
      </c>
      <c r="L802" s="363" t="s">
        <v>46</v>
      </c>
      <c r="M802" s="365"/>
    </row>
    <row r="803" spans="1:13" ht="14">
      <c r="A803" s="361" t="s">
        <v>2003</v>
      </c>
      <c r="B803" s="362"/>
      <c r="C803" s="362">
        <v>20165</v>
      </c>
      <c r="D803" s="362"/>
      <c r="E803" s="362"/>
      <c r="F803" s="362"/>
      <c r="G803" s="363"/>
      <c r="H803" s="364" t="s">
        <v>2930</v>
      </c>
      <c r="I803" s="364" t="s">
        <v>2931</v>
      </c>
      <c r="J803" s="362"/>
      <c r="K803" s="363">
        <v>3</v>
      </c>
      <c r="L803" s="363" t="s">
        <v>46</v>
      </c>
      <c r="M803" s="365"/>
    </row>
    <row r="804" spans="1:13" ht="14">
      <c r="A804" s="361" t="s">
        <v>2003</v>
      </c>
      <c r="B804" s="362"/>
      <c r="C804" s="362">
        <v>20175</v>
      </c>
      <c r="D804" s="362"/>
      <c r="E804" s="362"/>
      <c r="F804" s="362"/>
      <c r="G804" s="363"/>
      <c r="H804" s="364" t="s">
        <v>1640</v>
      </c>
      <c r="I804" s="364" t="s">
        <v>607</v>
      </c>
      <c r="J804" s="363"/>
      <c r="K804" s="363">
        <v>1</v>
      </c>
      <c r="L804" s="363"/>
      <c r="M804" s="365" t="s">
        <v>46</v>
      </c>
    </row>
    <row r="805" spans="1:13" ht="14">
      <c r="A805" s="361" t="s">
        <v>2003</v>
      </c>
      <c r="B805" s="362"/>
      <c r="C805" s="362">
        <v>20177</v>
      </c>
      <c r="D805" s="362"/>
      <c r="E805" s="362"/>
      <c r="F805" s="362"/>
      <c r="G805" s="363"/>
      <c r="H805" s="364" t="s">
        <v>2419</v>
      </c>
      <c r="I805" s="364" t="s">
        <v>448</v>
      </c>
      <c r="J805" s="363"/>
      <c r="K805" s="363">
        <v>1</v>
      </c>
      <c r="L805" s="363"/>
      <c r="M805" s="365" t="s">
        <v>837</v>
      </c>
    </row>
    <row r="806" spans="1:13" ht="14">
      <c r="A806" s="361" t="s">
        <v>2003</v>
      </c>
      <c r="B806" s="362"/>
      <c r="C806" s="362">
        <v>20186</v>
      </c>
      <c r="D806" s="362"/>
      <c r="E806" s="362"/>
      <c r="F806" s="362"/>
      <c r="G806" s="363"/>
      <c r="H806" s="366" t="s">
        <v>1125</v>
      </c>
      <c r="I806" s="367" t="s">
        <v>150</v>
      </c>
      <c r="J806" s="368"/>
      <c r="K806" s="363">
        <v>1</v>
      </c>
      <c r="L806" s="363"/>
      <c r="M806" s="365"/>
    </row>
    <row r="807" spans="1:13" ht="14">
      <c r="A807" s="361" t="s">
        <v>2003</v>
      </c>
      <c r="B807" s="362"/>
      <c r="C807" s="362">
        <v>20190</v>
      </c>
      <c r="D807" s="362"/>
      <c r="E807" s="362"/>
      <c r="F807" s="362"/>
      <c r="G807" s="363"/>
      <c r="H807" s="364" t="s">
        <v>601</v>
      </c>
      <c r="I807" s="364" t="s">
        <v>559</v>
      </c>
      <c r="J807" s="362"/>
      <c r="K807" s="363">
        <v>1</v>
      </c>
      <c r="L807" s="363"/>
      <c r="M807" s="365"/>
    </row>
    <row r="808" spans="1:13" ht="14">
      <c r="A808" s="361" t="s">
        <v>2003</v>
      </c>
      <c r="B808" s="362"/>
      <c r="C808" s="362">
        <v>20198</v>
      </c>
      <c r="D808" s="362"/>
      <c r="E808" s="362"/>
      <c r="F808" s="362"/>
      <c r="G808" s="363"/>
      <c r="H808" s="364" t="s">
        <v>2422</v>
      </c>
      <c r="I808" s="364" t="s">
        <v>607</v>
      </c>
      <c r="J808" s="363"/>
      <c r="K808" s="363">
        <v>1</v>
      </c>
      <c r="L808" s="363"/>
      <c r="M808" s="365" t="s">
        <v>46</v>
      </c>
    </row>
    <row r="809" spans="1:13" ht="14">
      <c r="A809" s="361" t="s">
        <v>2003</v>
      </c>
      <c r="B809" s="362"/>
      <c r="C809" s="362">
        <v>20205</v>
      </c>
      <c r="D809" s="362"/>
      <c r="E809" s="362"/>
      <c r="F809" s="362"/>
      <c r="G809" s="363"/>
      <c r="H809" s="364" t="s">
        <v>1623</v>
      </c>
      <c r="I809" s="364" t="s">
        <v>560</v>
      </c>
      <c r="J809" s="363"/>
      <c r="K809" s="363">
        <v>1</v>
      </c>
      <c r="L809" s="363"/>
      <c r="M809" s="365" t="s">
        <v>837</v>
      </c>
    </row>
    <row r="810" spans="1:13" ht="14">
      <c r="A810" s="361" t="s">
        <v>2003</v>
      </c>
      <c r="B810" s="362"/>
      <c r="C810" s="362">
        <v>20209</v>
      </c>
      <c r="D810" s="362"/>
      <c r="E810" s="362"/>
      <c r="F810" s="362"/>
      <c r="G810" s="363"/>
      <c r="H810" s="364" t="s">
        <v>3398</v>
      </c>
      <c r="I810" s="364" t="s">
        <v>174</v>
      </c>
      <c r="J810" s="362"/>
      <c r="K810" s="363">
        <v>1</v>
      </c>
      <c r="L810" s="363"/>
      <c r="M810" s="365"/>
    </row>
    <row r="811" spans="1:13" ht="14">
      <c r="A811" s="361" t="s">
        <v>2003</v>
      </c>
      <c r="B811" s="362"/>
      <c r="C811" s="362">
        <v>20218</v>
      </c>
      <c r="D811" s="362"/>
      <c r="E811" s="362"/>
      <c r="F811" s="362"/>
      <c r="G811" s="363"/>
      <c r="H811" s="364" t="s">
        <v>259</v>
      </c>
      <c r="I811" s="364" t="s">
        <v>2425</v>
      </c>
      <c r="J811" s="363"/>
      <c r="K811" s="363">
        <v>1</v>
      </c>
      <c r="L811" s="363"/>
      <c r="M811" s="365" t="s">
        <v>837</v>
      </c>
    </row>
    <row r="812" spans="1:13" ht="14">
      <c r="A812" s="361" t="s">
        <v>2003</v>
      </c>
      <c r="B812" s="362"/>
      <c r="C812" s="362">
        <v>20227</v>
      </c>
      <c r="D812" s="362"/>
      <c r="E812" s="362"/>
      <c r="F812" s="362"/>
      <c r="G812" s="363"/>
      <c r="H812" s="364" t="s">
        <v>1268</v>
      </c>
      <c r="I812" s="364" t="s">
        <v>247</v>
      </c>
      <c r="J812" s="362"/>
      <c r="K812" s="363">
        <v>1</v>
      </c>
      <c r="L812" s="363"/>
      <c r="M812" s="365"/>
    </row>
    <row r="813" spans="1:13" ht="14">
      <c r="A813" s="361" t="s">
        <v>2003</v>
      </c>
      <c r="B813" s="362"/>
      <c r="C813" s="362">
        <v>20233</v>
      </c>
      <c r="D813" s="362"/>
      <c r="E813" s="362"/>
      <c r="F813" s="362"/>
      <c r="G813" s="363"/>
      <c r="H813" s="364" t="s">
        <v>2426</v>
      </c>
      <c r="I813" s="364" t="s">
        <v>2427</v>
      </c>
      <c r="J813" s="363"/>
      <c r="K813" s="363">
        <v>8</v>
      </c>
      <c r="L813" s="363" t="s">
        <v>837</v>
      </c>
      <c r="M813" s="365"/>
    </row>
    <row r="814" spans="1:13" ht="14">
      <c r="A814" s="361" t="s">
        <v>2003</v>
      </c>
      <c r="B814" s="362"/>
      <c r="C814" s="362">
        <v>20237</v>
      </c>
      <c r="D814" s="362"/>
      <c r="E814" s="362"/>
      <c r="F814" s="362"/>
      <c r="G814" s="363"/>
      <c r="H814" s="364" t="s">
        <v>2428</v>
      </c>
      <c r="I814" s="364" t="s">
        <v>571</v>
      </c>
      <c r="J814" s="363"/>
      <c r="K814" s="363">
        <v>1</v>
      </c>
      <c r="L814" s="363"/>
      <c r="M814" s="365" t="s">
        <v>837</v>
      </c>
    </row>
    <row r="815" spans="1:13" ht="14">
      <c r="A815" s="361" t="s">
        <v>2003</v>
      </c>
      <c r="B815" s="362"/>
      <c r="C815" s="362">
        <v>20243</v>
      </c>
      <c r="D815" s="362"/>
      <c r="E815" s="362"/>
      <c r="F815" s="362"/>
      <c r="G815" s="363"/>
      <c r="H815" s="364" t="s">
        <v>2429</v>
      </c>
      <c r="I815" s="364" t="s">
        <v>951</v>
      </c>
      <c r="J815" s="363"/>
      <c r="K815" s="363">
        <v>1</v>
      </c>
      <c r="L815" s="363"/>
      <c r="M815" s="365" t="s">
        <v>46</v>
      </c>
    </row>
    <row r="816" spans="1:13" ht="14">
      <c r="A816" s="361" t="s">
        <v>2003</v>
      </c>
      <c r="B816" s="362"/>
      <c r="C816" s="362">
        <v>20263</v>
      </c>
      <c r="D816" s="362"/>
      <c r="E816" s="362"/>
      <c r="F816" s="362"/>
      <c r="G816" s="363"/>
      <c r="H816" s="364" t="s">
        <v>2431</v>
      </c>
      <c r="I816" s="364" t="s">
        <v>2432</v>
      </c>
      <c r="J816" s="363"/>
      <c r="K816" s="363">
        <v>2</v>
      </c>
      <c r="L816" s="363" t="s">
        <v>837</v>
      </c>
      <c r="M816" s="365"/>
    </row>
    <row r="817" spans="1:13" ht="14">
      <c r="A817" s="361" t="s">
        <v>2003</v>
      </c>
      <c r="B817" s="362"/>
      <c r="C817" s="362">
        <v>20312</v>
      </c>
      <c r="D817" s="362"/>
      <c r="E817" s="362"/>
      <c r="F817" s="362"/>
      <c r="G817" s="363"/>
      <c r="H817" s="364" t="s">
        <v>2437</v>
      </c>
      <c r="I817" s="364" t="s">
        <v>904</v>
      </c>
      <c r="J817" s="363"/>
      <c r="K817" s="363">
        <v>1</v>
      </c>
      <c r="L817" s="363"/>
      <c r="M817" s="365" t="s">
        <v>837</v>
      </c>
    </row>
    <row r="818" spans="1:13" ht="14">
      <c r="A818" s="361" t="s">
        <v>2003</v>
      </c>
      <c r="B818" s="362"/>
      <c r="C818" s="362">
        <v>20323</v>
      </c>
      <c r="D818" s="362"/>
      <c r="E818" s="362"/>
      <c r="F818" s="362"/>
      <c r="G818" s="363"/>
      <c r="H818" s="364" t="s">
        <v>2933</v>
      </c>
      <c r="I818" s="364" t="s">
        <v>2934</v>
      </c>
      <c r="J818" s="362"/>
      <c r="K818" s="363">
        <v>1</v>
      </c>
      <c r="L818" s="363"/>
      <c r="M818" s="365" t="s">
        <v>837</v>
      </c>
    </row>
    <row r="819" spans="1:13" ht="14">
      <c r="A819" s="361" t="s">
        <v>2003</v>
      </c>
      <c r="B819" s="362"/>
      <c r="C819" s="362">
        <v>20329</v>
      </c>
      <c r="D819" s="362"/>
      <c r="E819" s="362"/>
      <c r="F819" s="362"/>
      <c r="G819" s="363"/>
      <c r="H819" s="364" t="s">
        <v>1893</v>
      </c>
      <c r="I819" s="364" t="s">
        <v>1894</v>
      </c>
      <c r="J819" s="363"/>
      <c r="K819" s="363">
        <v>1</v>
      </c>
      <c r="L819" s="363"/>
      <c r="M819" s="365" t="s">
        <v>837</v>
      </c>
    </row>
    <row r="820" spans="1:13" ht="14">
      <c r="A820" s="361" t="s">
        <v>2003</v>
      </c>
      <c r="B820" s="362"/>
      <c r="C820" s="362">
        <v>20332</v>
      </c>
      <c r="D820" s="362"/>
      <c r="E820" s="362"/>
      <c r="F820" s="362"/>
      <c r="G820" s="363"/>
      <c r="H820" s="364" t="s">
        <v>586</v>
      </c>
      <c r="I820" s="364" t="s">
        <v>589</v>
      </c>
      <c r="J820" s="363"/>
      <c r="K820" s="363">
        <v>9</v>
      </c>
      <c r="L820" s="363" t="s">
        <v>46</v>
      </c>
      <c r="M820" s="365"/>
    </row>
    <row r="821" spans="1:13" ht="14">
      <c r="A821" s="361" t="s">
        <v>2003</v>
      </c>
      <c r="B821" s="362"/>
      <c r="C821" s="362">
        <v>20334</v>
      </c>
      <c r="D821" s="362"/>
      <c r="E821" s="362"/>
      <c r="F821" s="362"/>
      <c r="G821" s="363"/>
      <c r="H821" s="364" t="s">
        <v>2588</v>
      </c>
      <c r="I821" s="364" t="s">
        <v>547</v>
      </c>
      <c r="J821" s="363"/>
      <c r="K821" s="363">
        <v>1</v>
      </c>
      <c r="L821" s="363"/>
      <c r="M821" s="365" t="s">
        <v>46</v>
      </c>
    </row>
    <row r="822" spans="1:13" ht="14">
      <c r="A822" s="361" t="s">
        <v>2003</v>
      </c>
      <c r="B822" s="362"/>
      <c r="C822" s="362">
        <v>20339</v>
      </c>
      <c r="D822" s="362"/>
      <c r="E822" s="362"/>
      <c r="F822" s="362"/>
      <c r="G822" s="363"/>
      <c r="H822" s="364" t="s">
        <v>643</v>
      </c>
      <c r="I822" s="364" t="s">
        <v>531</v>
      </c>
      <c r="J822" s="363"/>
      <c r="K822" s="363">
        <v>1</v>
      </c>
      <c r="L822" s="363"/>
      <c r="M822" s="365" t="s">
        <v>837</v>
      </c>
    </row>
    <row r="823" spans="1:13" ht="14">
      <c r="A823" s="361" t="s">
        <v>2003</v>
      </c>
      <c r="B823" s="362"/>
      <c r="C823" s="362">
        <v>20344</v>
      </c>
      <c r="D823" s="362"/>
      <c r="E823" s="362"/>
      <c r="F823" s="362"/>
      <c r="G823" s="363"/>
      <c r="H823" s="364" t="s">
        <v>1657</v>
      </c>
      <c r="I823" s="364" t="s">
        <v>208</v>
      </c>
      <c r="J823" s="363"/>
      <c r="K823" s="363">
        <v>1</v>
      </c>
      <c r="L823" s="363"/>
      <c r="M823" s="365"/>
    </row>
    <row r="824" spans="1:13" ht="14">
      <c r="A824" s="361" t="s">
        <v>2003</v>
      </c>
      <c r="B824" s="362"/>
      <c r="C824" s="362">
        <v>20368</v>
      </c>
      <c r="D824" s="362"/>
      <c r="E824" s="362"/>
      <c r="F824" s="362"/>
      <c r="G824" s="363"/>
      <c r="H824" s="364" t="s">
        <v>1879</v>
      </c>
      <c r="I824" s="364" t="s">
        <v>147</v>
      </c>
      <c r="J824" s="363"/>
      <c r="K824" s="363">
        <v>1</v>
      </c>
      <c r="L824" s="363"/>
      <c r="M824" s="365" t="s">
        <v>837</v>
      </c>
    </row>
    <row r="825" spans="1:13" ht="14">
      <c r="A825" s="361" t="s">
        <v>2003</v>
      </c>
      <c r="B825" s="362"/>
      <c r="C825" s="362">
        <v>20370</v>
      </c>
      <c r="D825" s="362"/>
      <c r="E825" s="362"/>
      <c r="F825" s="362"/>
      <c r="G825" s="363"/>
      <c r="H825" s="364" t="s">
        <v>412</v>
      </c>
      <c r="I825" s="364" t="s">
        <v>343</v>
      </c>
      <c r="J825" s="363"/>
      <c r="K825" s="363">
        <v>1</v>
      </c>
      <c r="L825" s="363"/>
      <c r="M825" s="365" t="s">
        <v>46</v>
      </c>
    </row>
    <row r="826" spans="1:13" ht="14">
      <c r="A826" s="361" t="s">
        <v>2003</v>
      </c>
      <c r="B826" s="362"/>
      <c r="C826" s="362">
        <v>20383</v>
      </c>
      <c r="D826" s="362"/>
      <c r="E826" s="362"/>
      <c r="F826" s="362"/>
      <c r="G826" s="363"/>
      <c r="H826" s="364" t="s">
        <v>1889</v>
      </c>
      <c r="I826" s="364" t="s">
        <v>482</v>
      </c>
      <c r="J826" s="363"/>
      <c r="K826" s="363">
        <v>1</v>
      </c>
      <c r="L826" s="363"/>
      <c r="M826" s="365" t="s">
        <v>837</v>
      </c>
    </row>
    <row r="827" spans="1:13" ht="14">
      <c r="A827" s="361" t="s">
        <v>2003</v>
      </c>
      <c r="B827" s="362"/>
      <c r="C827" s="362">
        <v>20387</v>
      </c>
      <c r="D827" s="362"/>
      <c r="E827" s="362"/>
      <c r="F827" s="362"/>
      <c r="G827" s="363"/>
      <c r="H827" s="366" t="s">
        <v>1042</v>
      </c>
      <c r="I827" s="367" t="s">
        <v>110</v>
      </c>
      <c r="J827" s="368"/>
      <c r="K827" s="363">
        <v>1</v>
      </c>
      <c r="L827" s="363"/>
      <c r="M827" s="365" t="s">
        <v>46</v>
      </c>
    </row>
    <row r="828" spans="1:13" ht="14">
      <c r="A828" s="361" t="s">
        <v>2003</v>
      </c>
      <c r="B828" s="362"/>
      <c r="C828" s="362">
        <v>20395</v>
      </c>
      <c r="D828" s="362"/>
      <c r="E828" s="362"/>
      <c r="F828" s="362"/>
      <c r="G828" s="363"/>
      <c r="H828" s="366" t="s">
        <v>1262</v>
      </c>
      <c r="I828" s="367" t="s">
        <v>220</v>
      </c>
      <c r="J828" s="368"/>
      <c r="K828" s="363">
        <v>1</v>
      </c>
      <c r="L828" s="363"/>
      <c r="M828" s="365" t="s">
        <v>46</v>
      </c>
    </row>
    <row r="829" spans="1:13" ht="14">
      <c r="A829" s="361" t="s">
        <v>2003</v>
      </c>
      <c r="B829" s="362"/>
      <c r="C829" s="362">
        <v>20399</v>
      </c>
      <c r="D829" s="362"/>
      <c r="E829" s="362"/>
      <c r="F829" s="362"/>
      <c r="G829" s="363"/>
      <c r="H829" s="364" t="s">
        <v>2445</v>
      </c>
      <c r="I829" s="364" t="s">
        <v>589</v>
      </c>
      <c r="J829" s="363"/>
      <c r="K829" s="363">
        <v>1</v>
      </c>
      <c r="L829" s="363"/>
      <c r="M829" s="365" t="s">
        <v>837</v>
      </c>
    </row>
    <row r="830" spans="1:13" ht="14">
      <c r="A830" s="361" t="s">
        <v>2003</v>
      </c>
      <c r="B830" s="362"/>
      <c r="C830" s="362">
        <v>20430</v>
      </c>
      <c r="D830" s="362"/>
      <c r="E830" s="362"/>
      <c r="F830" s="362"/>
      <c r="G830" s="363"/>
      <c r="H830" s="364" t="s">
        <v>528</v>
      </c>
      <c r="I830" s="364" t="s">
        <v>1710</v>
      </c>
      <c r="J830" s="363"/>
      <c r="K830" s="363">
        <v>1</v>
      </c>
      <c r="L830" s="363"/>
      <c r="M830" s="365" t="s">
        <v>837</v>
      </c>
    </row>
    <row r="831" spans="1:13" ht="14">
      <c r="A831" s="361" t="s">
        <v>2003</v>
      </c>
      <c r="B831" s="369"/>
      <c r="C831" s="369">
        <v>20463</v>
      </c>
      <c r="D831" s="369"/>
      <c r="E831" s="369"/>
      <c r="F831" s="362"/>
      <c r="G831" s="363"/>
      <c r="H831" s="364" t="s">
        <v>121</v>
      </c>
      <c r="I831" s="364" t="s">
        <v>3637</v>
      </c>
      <c r="J831" s="362"/>
      <c r="K831" s="363">
        <v>5</v>
      </c>
      <c r="L831" s="363"/>
      <c r="M831" s="365"/>
    </row>
    <row r="832" spans="1:13" ht="14">
      <c r="A832" s="361" t="s">
        <v>2003</v>
      </c>
      <c r="B832" s="362"/>
      <c r="C832" s="362">
        <v>20468</v>
      </c>
      <c r="D832" s="362"/>
      <c r="E832" s="362"/>
      <c r="F832" s="362"/>
      <c r="G832" s="363"/>
      <c r="H832" s="364" t="s">
        <v>413</v>
      </c>
      <c r="I832" s="364" t="s">
        <v>1954</v>
      </c>
      <c r="J832" s="363"/>
      <c r="K832" s="363">
        <v>1</v>
      </c>
      <c r="L832" s="363"/>
      <c r="M832" s="365" t="s">
        <v>837</v>
      </c>
    </row>
    <row r="833" spans="1:13" ht="14">
      <c r="A833" s="361" t="s">
        <v>2003</v>
      </c>
      <c r="B833" s="362"/>
      <c r="C833" s="362">
        <v>20476</v>
      </c>
      <c r="D833" s="362"/>
      <c r="E833" s="362"/>
      <c r="F833" s="362"/>
      <c r="G833" s="363"/>
      <c r="H833" s="364" t="s">
        <v>2448</v>
      </c>
      <c r="I833" s="364" t="s">
        <v>265</v>
      </c>
      <c r="J833" s="363"/>
      <c r="K833" s="363">
        <v>1</v>
      </c>
      <c r="L833" s="363"/>
      <c r="M833" s="365" t="s">
        <v>837</v>
      </c>
    </row>
    <row r="834" spans="1:13" ht="14">
      <c r="A834" s="361" t="s">
        <v>2003</v>
      </c>
      <c r="B834" s="362"/>
      <c r="C834" s="362">
        <v>20493</v>
      </c>
      <c r="D834" s="362"/>
      <c r="E834" s="362"/>
      <c r="F834" s="362"/>
      <c r="G834" s="363"/>
      <c r="H834" s="364" t="s">
        <v>2450</v>
      </c>
      <c r="I834" s="364" t="s">
        <v>602</v>
      </c>
      <c r="J834" s="363"/>
      <c r="K834" s="363">
        <v>3</v>
      </c>
      <c r="L834" s="363" t="s">
        <v>46</v>
      </c>
      <c r="M834" s="365"/>
    </row>
    <row r="835" spans="1:13" ht="14">
      <c r="A835" s="361" t="s">
        <v>2003</v>
      </c>
      <c r="B835" s="362"/>
      <c r="C835" s="362">
        <v>20494</v>
      </c>
      <c r="D835" s="362"/>
      <c r="E835" s="362"/>
      <c r="F835" s="362"/>
      <c r="G835" s="363"/>
      <c r="H835" s="364" t="s">
        <v>3402</v>
      </c>
      <c r="I835" s="364" t="s">
        <v>215</v>
      </c>
      <c r="J835" s="362"/>
      <c r="K835" s="363">
        <v>1</v>
      </c>
      <c r="L835" s="363"/>
      <c r="M835" s="365"/>
    </row>
    <row r="836" spans="1:13" ht="14">
      <c r="A836" s="361" t="s">
        <v>2003</v>
      </c>
      <c r="B836" s="362"/>
      <c r="C836" s="362">
        <v>20501</v>
      </c>
      <c r="D836" s="362"/>
      <c r="E836" s="362"/>
      <c r="F836" s="362"/>
      <c r="G836" s="363"/>
      <c r="H836" s="364" t="s">
        <v>2451</v>
      </c>
      <c r="I836" s="364" t="s">
        <v>524</v>
      </c>
      <c r="J836" s="363"/>
      <c r="K836" s="363">
        <v>8</v>
      </c>
      <c r="L836" s="363" t="s">
        <v>46</v>
      </c>
      <c r="M836" s="365"/>
    </row>
    <row r="837" spans="1:13" ht="14">
      <c r="A837" s="361" t="s">
        <v>2003</v>
      </c>
      <c r="B837" s="362"/>
      <c r="C837" s="362">
        <v>20510</v>
      </c>
      <c r="D837" s="362"/>
      <c r="E837" s="362"/>
      <c r="F837" s="362"/>
      <c r="G837" s="363"/>
      <c r="H837" s="364" t="s">
        <v>2939</v>
      </c>
      <c r="I837" s="364" t="s">
        <v>124</v>
      </c>
      <c r="J837" s="362"/>
      <c r="K837" s="363">
        <v>9</v>
      </c>
      <c r="L837" s="363"/>
      <c r="M837" s="365"/>
    </row>
    <row r="838" spans="1:13" ht="14">
      <c r="A838" s="361" t="s">
        <v>2003</v>
      </c>
      <c r="B838" s="362"/>
      <c r="C838" s="362">
        <v>20533</v>
      </c>
      <c r="D838" s="362"/>
      <c r="E838" s="362"/>
      <c r="F838" s="362"/>
      <c r="G838" s="363"/>
      <c r="H838" s="364" t="s">
        <v>2941</v>
      </c>
      <c r="I838" s="364" t="s">
        <v>1824</v>
      </c>
      <c r="J838" s="362"/>
      <c r="K838" s="363">
        <v>9</v>
      </c>
      <c r="L838" s="363"/>
      <c r="M838" s="365"/>
    </row>
    <row r="839" spans="1:13" ht="14">
      <c r="A839" s="361" t="s">
        <v>2003</v>
      </c>
      <c r="B839" s="362"/>
      <c r="C839" s="362">
        <v>20541</v>
      </c>
      <c r="D839" s="362"/>
      <c r="E839" s="362"/>
      <c r="F839" s="362"/>
      <c r="G839" s="363"/>
      <c r="H839" s="364" t="s">
        <v>2943</v>
      </c>
      <c r="I839" s="364" t="s">
        <v>2944</v>
      </c>
      <c r="J839" s="362"/>
      <c r="K839" s="363">
        <v>1</v>
      </c>
      <c r="L839" s="363"/>
      <c r="M839" s="365"/>
    </row>
    <row r="840" spans="1:13" ht="14">
      <c r="A840" s="361" t="s">
        <v>2003</v>
      </c>
      <c r="B840" s="362"/>
      <c r="C840" s="362">
        <v>20555</v>
      </c>
      <c r="D840" s="362"/>
      <c r="E840" s="362"/>
      <c r="F840" s="362"/>
      <c r="G840" s="363"/>
      <c r="H840" s="364" t="s">
        <v>2947</v>
      </c>
      <c r="I840" s="364" t="s">
        <v>1769</v>
      </c>
      <c r="J840" s="362"/>
      <c r="K840" s="363">
        <v>1</v>
      </c>
      <c r="L840" s="363"/>
      <c r="M840" s="365" t="s">
        <v>46</v>
      </c>
    </row>
    <row r="841" spans="1:13" ht="14">
      <c r="A841" s="361" t="s">
        <v>2003</v>
      </c>
      <c r="B841" s="362"/>
      <c r="C841" s="362">
        <v>20565</v>
      </c>
      <c r="D841" s="362"/>
      <c r="E841" s="362"/>
      <c r="F841" s="362"/>
      <c r="G841" s="363"/>
      <c r="H841" s="364" t="s">
        <v>2948</v>
      </c>
      <c r="I841" s="364" t="s">
        <v>279</v>
      </c>
      <c r="J841" s="362"/>
      <c r="K841" s="363">
        <v>1</v>
      </c>
      <c r="L841" s="363"/>
      <c r="M841" s="365" t="s">
        <v>837</v>
      </c>
    </row>
    <row r="842" spans="1:13" ht="14">
      <c r="A842" s="361" t="s">
        <v>2003</v>
      </c>
      <c r="B842" s="362"/>
      <c r="C842" s="362">
        <v>20582</v>
      </c>
      <c r="D842" s="362"/>
      <c r="E842" s="362"/>
      <c r="F842" s="362"/>
      <c r="G842" s="363"/>
      <c r="H842" s="364" t="s">
        <v>818</v>
      </c>
      <c r="I842" s="364" t="s">
        <v>117</v>
      </c>
      <c r="J842" s="362"/>
      <c r="K842" s="363">
        <v>1</v>
      </c>
      <c r="L842" s="363"/>
      <c r="M842" s="365"/>
    </row>
    <row r="843" spans="1:13" ht="14">
      <c r="A843" s="361" t="s">
        <v>2003</v>
      </c>
      <c r="B843" s="362"/>
      <c r="C843" s="362">
        <v>20589</v>
      </c>
      <c r="D843" s="362"/>
      <c r="E843" s="362"/>
      <c r="F843" s="362"/>
      <c r="G843" s="363"/>
      <c r="H843" s="364" t="s">
        <v>1664</v>
      </c>
      <c r="I843" s="364" t="s">
        <v>1665</v>
      </c>
      <c r="J843" s="363"/>
      <c r="K843" s="363">
        <v>1</v>
      </c>
      <c r="L843" s="363"/>
      <c r="M843" s="365"/>
    </row>
    <row r="844" spans="1:13" ht="14">
      <c r="A844" s="361" t="s">
        <v>2003</v>
      </c>
      <c r="B844" s="362"/>
      <c r="C844" s="362">
        <v>20617</v>
      </c>
      <c r="D844" s="362"/>
      <c r="E844" s="362"/>
      <c r="F844" s="362"/>
      <c r="G844" s="363"/>
      <c r="H844" s="364" t="s">
        <v>508</v>
      </c>
      <c r="I844" s="364" t="s">
        <v>3405</v>
      </c>
      <c r="J844" s="363"/>
      <c r="K844" s="363">
        <v>1</v>
      </c>
      <c r="L844" s="363"/>
      <c r="M844" s="365" t="s">
        <v>837</v>
      </c>
    </row>
    <row r="845" spans="1:13" ht="14">
      <c r="A845" s="361" t="s">
        <v>2003</v>
      </c>
      <c r="B845" s="362"/>
      <c r="C845" s="362">
        <v>20631</v>
      </c>
      <c r="D845" s="362"/>
      <c r="E845" s="362"/>
      <c r="F845" s="362"/>
      <c r="G845" s="363"/>
      <c r="H845" s="364" t="s">
        <v>1744</v>
      </c>
      <c r="I845" s="364" t="s">
        <v>539</v>
      </c>
      <c r="J845" s="363"/>
      <c r="K845" s="363">
        <v>1</v>
      </c>
      <c r="L845" s="363"/>
      <c r="M845" s="365" t="s">
        <v>837</v>
      </c>
    </row>
    <row r="846" spans="1:13" ht="14">
      <c r="A846" s="361" t="s">
        <v>2003</v>
      </c>
      <c r="B846" s="362"/>
      <c r="C846" s="362">
        <v>20638</v>
      </c>
      <c r="D846" s="362"/>
      <c r="E846" s="362"/>
      <c r="F846" s="362"/>
      <c r="G846" s="363"/>
      <c r="H846" s="364" t="s">
        <v>588</v>
      </c>
      <c r="I846" s="364" t="s">
        <v>589</v>
      </c>
      <c r="J846" s="362"/>
      <c r="K846" s="363">
        <v>1</v>
      </c>
      <c r="L846" s="363"/>
      <c r="M846" s="365"/>
    </row>
    <row r="847" spans="1:13" ht="14">
      <c r="A847" s="361" t="s">
        <v>2003</v>
      </c>
      <c r="B847" s="362"/>
      <c r="C847" s="362">
        <v>20643</v>
      </c>
      <c r="D847" s="362"/>
      <c r="E847" s="362"/>
      <c r="F847" s="362"/>
      <c r="G847" s="363"/>
      <c r="H847" s="364" t="s">
        <v>1862</v>
      </c>
      <c r="I847" s="364" t="s">
        <v>1054</v>
      </c>
      <c r="J847" s="363"/>
      <c r="K847" s="363">
        <v>1</v>
      </c>
      <c r="L847" s="363"/>
      <c r="M847" s="365"/>
    </row>
    <row r="848" spans="1:13" ht="14">
      <c r="A848" s="361" t="s">
        <v>2003</v>
      </c>
      <c r="B848" s="362"/>
      <c r="C848" s="362">
        <v>20667</v>
      </c>
      <c r="D848" s="362"/>
      <c r="E848" s="362"/>
      <c r="F848" s="362"/>
      <c r="G848" s="363"/>
      <c r="H848" s="364" t="s">
        <v>2952</v>
      </c>
      <c r="I848" s="364" t="s">
        <v>2953</v>
      </c>
      <c r="J848" s="362"/>
      <c r="K848" s="363">
        <v>1</v>
      </c>
      <c r="L848" s="363"/>
      <c r="M848" s="365"/>
    </row>
    <row r="849" spans="1:13" ht="14">
      <c r="A849" s="361" t="s">
        <v>2003</v>
      </c>
      <c r="B849" s="362"/>
      <c r="C849" s="362">
        <v>20739</v>
      </c>
      <c r="D849" s="362"/>
      <c r="E849" s="362"/>
      <c r="F849" s="362"/>
      <c r="G849" s="363"/>
      <c r="H849" s="364" t="s">
        <v>508</v>
      </c>
      <c r="I849" s="364" t="s">
        <v>1284</v>
      </c>
      <c r="J849" s="363"/>
      <c r="K849" s="363">
        <v>1</v>
      </c>
      <c r="L849" s="363"/>
      <c r="M849" s="365" t="s">
        <v>837</v>
      </c>
    </row>
    <row r="850" spans="1:13" ht="14">
      <c r="A850" s="361" t="s">
        <v>2003</v>
      </c>
      <c r="B850" s="362"/>
      <c r="C850" s="362">
        <v>20802</v>
      </c>
      <c r="D850" s="362"/>
      <c r="E850" s="362"/>
      <c r="F850" s="362"/>
      <c r="G850" s="363"/>
      <c r="H850" s="364" t="s">
        <v>2954</v>
      </c>
      <c r="I850" s="364" t="s">
        <v>2955</v>
      </c>
      <c r="J850" s="362"/>
      <c r="K850" s="363">
        <v>1</v>
      </c>
      <c r="L850" s="363"/>
      <c r="M850" s="365"/>
    </row>
    <row r="851" spans="1:13" ht="14">
      <c r="A851" s="361" t="s">
        <v>2003</v>
      </c>
      <c r="B851" s="362"/>
      <c r="C851" s="362">
        <v>20926</v>
      </c>
      <c r="D851" s="362"/>
      <c r="E851" s="362"/>
      <c r="F851" s="362"/>
      <c r="G851" s="363"/>
      <c r="H851" s="364" t="s">
        <v>528</v>
      </c>
      <c r="I851" s="364" t="s">
        <v>2956</v>
      </c>
      <c r="J851" s="362"/>
      <c r="K851" s="363">
        <v>3</v>
      </c>
      <c r="L851" s="363" t="s">
        <v>837</v>
      </c>
      <c r="M851" s="365"/>
    </row>
    <row r="852" spans="1:13" ht="14">
      <c r="A852" s="361" t="s">
        <v>2003</v>
      </c>
      <c r="B852" s="362"/>
      <c r="C852" s="362">
        <v>20962</v>
      </c>
      <c r="D852" s="362"/>
      <c r="E852" s="362"/>
      <c r="F852" s="362"/>
      <c r="G852" s="363"/>
      <c r="H852" s="364" t="s">
        <v>165</v>
      </c>
      <c r="I852" s="364" t="s">
        <v>2957</v>
      </c>
      <c r="J852" s="362"/>
      <c r="K852" s="363">
        <v>1</v>
      </c>
      <c r="L852" s="363"/>
      <c r="M852" s="365" t="s">
        <v>837</v>
      </c>
    </row>
    <row r="853" spans="1:13" ht="14">
      <c r="A853" s="361" t="s">
        <v>2003</v>
      </c>
      <c r="B853" s="362"/>
      <c r="C853" s="362">
        <v>21018</v>
      </c>
      <c r="D853" s="362"/>
      <c r="E853" s="362"/>
      <c r="F853" s="362"/>
      <c r="G853" s="363"/>
      <c r="H853" s="364" t="s">
        <v>525</v>
      </c>
      <c r="I853" s="364" t="s">
        <v>585</v>
      </c>
      <c r="J853" s="363"/>
      <c r="K853" s="363">
        <v>1</v>
      </c>
      <c r="L853" s="363"/>
      <c r="M853" s="365" t="s">
        <v>46</v>
      </c>
    </row>
    <row r="854" spans="1:13" ht="14">
      <c r="A854" s="361" t="s">
        <v>2003</v>
      </c>
      <c r="B854" s="362"/>
      <c r="C854" s="362">
        <v>21025</v>
      </c>
      <c r="D854" s="362"/>
      <c r="E854" s="362"/>
      <c r="F854" s="362"/>
      <c r="G854" s="363"/>
      <c r="H854" s="364" t="s">
        <v>2200</v>
      </c>
      <c r="I854" s="364" t="s">
        <v>304</v>
      </c>
      <c r="J854" s="363"/>
      <c r="K854" s="363">
        <v>1</v>
      </c>
      <c r="L854" s="363"/>
      <c r="M854" s="365" t="s">
        <v>837</v>
      </c>
    </row>
    <row r="855" spans="1:13" ht="14">
      <c r="A855" s="361" t="s">
        <v>2003</v>
      </c>
      <c r="B855" s="362"/>
      <c r="C855" s="362">
        <v>21065</v>
      </c>
      <c r="D855" s="362"/>
      <c r="E855" s="362"/>
      <c r="F855" s="362"/>
      <c r="G855" s="363"/>
      <c r="H855" s="364" t="s">
        <v>2461</v>
      </c>
      <c r="I855" s="364" t="s">
        <v>251</v>
      </c>
      <c r="J855" s="363"/>
      <c r="K855" s="363">
        <v>1</v>
      </c>
      <c r="L855" s="363"/>
      <c r="M855" s="365" t="s">
        <v>46</v>
      </c>
    </row>
    <row r="856" spans="1:13" ht="14">
      <c r="A856" s="361" t="s">
        <v>2003</v>
      </c>
      <c r="B856" s="362"/>
      <c r="C856" s="362">
        <v>21087</v>
      </c>
      <c r="D856" s="362"/>
      <c r="E856" s="362"/>
      <c r="F856" s="362"/>
      <c r="G856" s="363"/>
      <c r="H856" s="364" t="s">
        <v>1695</v>
      </c>
      <c r="I856" s="364" t="s">
        <v>1696</v>
      </c>
      <c r="J856" s="363"/>
      <c r="K856" s="363">
        <v>1</v>
      </c>
      <c r="L856" s="363"/>
      <c r="M856" s="365" t="s">
        <v>837</v>
      </c>
    </row>
    <row r="857" spans="1:13" ht="14">
      <c r="A857" s="361" t="s">
        <v>2003</v>
      </c>
      <c r="B857" s="362"/>
      <c r="C857" s="362">
        <v>21092</v>
      </c>
      <c r="D857" s="362"/>
      <c r="E857" s="362"/>
      <c r="F857" s="362"/>
      <c r="G857" s="363"/>
      <c r="H857" s="364" t="s">
        <v>2959</v>
      </c>
      <c r="I857" s="364" t="s">
        <v>220</v>
      </c>
      <c r="J857" s="362"/>
      <c r="K857" s="363">
        <v>1</v>
      </c>
      <c r="L857" s="363"/>
      <c r="M857" s="365"/>
    </row>
    <row r="858" spans="1:13" ht="14">
      <c r="A858" s="361" t="s">
        <v>2003</v>
      </c>
      <c r="B858" s="362"/>
      <c r="C858" s="362">
        <v>21111</v>
      </c>
      <c r="D858" s="362"/>
      <c r="E858" s="362"/>
      <c r="F858" s="362"/>
      <c r="G858" s="363"/>
      <c r="H858" s="364" t="s">
        <v>1951</v>
      </c>
      <c r="I858" s="364" t="s">
        <v>151</v>
      </c>
      <c r="J858" s="363"/>
      <c r="K858" s="363">
        <v>1</v>
      </c>
      <c r="L858" s="363"/>
      <c r="M858" s="365" t="s">
        <v>837</v>
      </c>
    </row>
    <row r="859" spans="1:13" ht="14">
      <c r="A859" s="361" t="s">
        <v>2003</v>
      </c>
      <c r="B859" s="362"/>
      <c r="C859" s="362">
        <v>21127</v>
      </c>
      <c r="D859" s="362"/>
      <c r="E859" s="362"/>
      <c r="F859" s="362"/>
      <c r="G859" s="363"/>
      <c r="H859" s="364" t="s">
        <v>121</v>
      </c>
      <c r="I859" s="364" t="s">
        <v>2462</v>
      </c>
      <c r="J859" s="363"/>
      <c r="K859" s="363">
        <v>4</v>
      </c>
      <c r="L859" s="363" t="s">
        <v>838</v>
      </c>
      <c r="M859" s="365"/>
    </row>
    <row r="860" spans="1:13" ht="14">
      <c r="A860" s="361" t="s">
        <v>2003</v>
      </c>
      <c r="B860" s="369"/>
      <c r="C860" s="369">
        <v>21131</v>
      </c>
      <c r="D860" s="369"/>
      <c r="E860" s="369"/>
      <c r="F860" s="362"/>
      <c r="G860" s="363"/>
      <c r="H860" s="364" t="s">
        <v>3638</v>
      </c>
      <c r="I860" s="364" t="s">
        <v>565</v>
      </c>
      <c r="J860" s="362"/>
      <c r="K860" s="363">
        <v>1</v>
      </c>
      <c r="L860" s="363"/>
      <c r="M860" s="365"/>
    </row>
    <row r="861" spans="1:13" ht="14">
      <c r="A861" s="361" t="s">
        <v>2003</v>
      </c>
      <c r="B861" s="362"/>
      <c r="C861" s="362">
        <v>21139</v>
      </c>
      <c r="D861" s="362"/>
      <c r="E861" s="362"/>
      <c r="F861" s="362"/>
      <c r="G861" s="363"/>
      <c r="H861" s="364" t="s">
        <v>2592</v>
      </c>
      <c r="I861" s="364" t="s">
        <v>571</v>
      </c>
      <c r="J861" s="363"/>
      <c r="K861" s="363">
        <v>2</v>
      </c>
      <c r="L861" s="363" t="s">
        <v>837</v>
      </c>
      <c r="M861" s="365"/>
    </row>
    <row r="862" spans="1:13" ht="14">
      <c r="A862" s="361" t="s">
        <v>2003</v>
      </c>
      <c r="B862" s="362"/>
      <c r="C862" s="362">
        <v>21163</v>
      </c>
      <c r="D862" s="362"/>
      <c r="E862" s="362"/>
      <c r="F862" s="362"/>
      <c r="G862" s="363"/>
      <c r="H862" s="364" t="s">
        <v>520</v>
      </c>
      <c r="I862" s="364" t="s">
        <v>1857</v>
      </c>
      <c r="J862" s="362"/>
      <c r="K862" s="363">
        <v>1</v>
      </c>
      <c r="L862" s="363"/>
      <c r="M862" s="365"/>
    </row>
    <row r="863" spans="1:13" ht="14">
      <c r="A863" s="361" t="s">
        <v>2003</v>
      </c>
      <c r="B863" s="362"/>
      <c r="C863" s="362">
        <v>21189</v>
      </c>
      <c r="D863" s="362"/>
      <c r="E863" s="362"/>
      <c r="F863" s="362"/>
      <c r="G863" s="363"/>
      <c r="H863" s="364" t="s">
        <v>1773</v>
      </c>
      <c r="I863" s="364" t="s">
        <v>63</v>
      </c>
      <c r="J863" s="363"/>
      <c r="K863" s="363">
        <v>1</v>
      </c>
      <c r="L863" s="363"/>
      <c r="M863" s="365" t="s">
        <v>837</v>
      </c>
    </row>
    <row r="864" spans="1:13" ht="14">
      <c r="A864" s="361" t="s">
        <v>2003</v>
      </c>
      <c r="B864" s="362"/>
      <c r="C864" s="362">
        <v>21197</v>
      </c>
      <c r="D864" s="362"/>
      <c r="E864" s="362"/>
      <c r="F864" s="362"/>
      <c r="G864" s="363"/>
      <c r="H864" s="364" t="s">
        <v>313</v>
      </c>
      <c r="I864" s="364" t="s">
        <v>2463</v>
      </c>
      <c r="J864" s="363"/>
      <c r="K864" s="363">
        <v>1</v>
      </c>
      <c r="L864" s="363"/>
      <c r="M864" s="365" t="s">
        <v>46</v>
      </c>
    </row>
    <row r="865" spans="1:13" ht="14">
      <c r="A865" s="361" t="s">
        <v>2003</v>
      </c>
      <c r="B865" s="362"/>
      <c r="C865" s="362">
        <v>21293</v>
      </c>
      <c r="D865" s="362"/>
      <c r="E865" s="362"/>
      <c r="F865" s="362"/>
      <c r="G865" s="363"/>
      <c r="H865" s="364" t="s">
        <v>2964</v>
      </c>
      <c r="I865" s="364" t="s">
        <v>2965</v>
      </c>
      <c r="J865" s="362"/>
      <c r="K865" s="363">
        <v>8</v>
      </c>
      <c r="L865" s="363"/>
      <c r="M865" s="365"/>
    </row>
    <row r="866" spans="1:13" ht="14">
      <c r="A866" s="361" t="s">
        <v>2003</v>
      </c>
      <c r="B866" s="362"/>
      <c r="C866" s="362">
        <v>21304</v>
      </c>
      <c r="D866" s="362"/>
      <c r="E866" s="362"/>
      <c r="F866" s="362"/>
      <c r="G866" s="363"/>
      <c r="H866" s="364" t="s">
        <v>2966</v>
      </c>
      <c r="I866" s="364" t="s">
        <v>168</v>
      </c>
      <c r="J866" s="362"/>
      <c r="K866" s="363">
        <v>2</v>
      </c>
      <c r="L866" s="363" t="s">
        <v>837</v>
      </c>
      <c r="M866" s="365"/>
    </row>
    <row r="867" spans="1:13" ht="14">
      <c r="A867" s="361" t="s">
        <v>2003</v>
      </c>
      <c r="B867" s="362"/>
      <c r="C867" s="362">
        <v>21319</v>
      </c>
      <c r="D867" s="362"/>
      <c r="E867" s="362"/>
      <c r="F867" s="362"/>
      <c r="G867" s="363"/>
      <c r="H867" s="364" t="s">
        <v>2967</v>
      </c>
      <c r="I867" s="364" t="s">
        <v>356</v>
      </c>
      <c r="J867" s="362"/>
      <c r="K867" s="363">
        <v>1</v>
      </c>
      <c r="L867" s="363"/>
      <c r="M867" s="365"/>
    </row>
    <row r="868" spans="1:13" ht="14">
      <c r="A868" s="361" t="s">
        <v>2003</v>
      </c>
      <c r="B868" s="362"/>
      <c r="C868" s="362">
        <v>21327</v>
      </c>
      <c r="D868" s="362"/>
      <c r="E868" s="362"/>
      <c r="F868" s="362"/>
      <c r="G868" s="363"/>
      <c r="H868" s="364" t="s">
        <v>2969</v>
      </c>
      <c r="I868" s="364" t="s">
        <v>2970</v>
      </c>
      <c r="J868" s="362"/>
      <c r="K868" s="363">
        <v>1</v>
      </c>
      <c r="L868" s="363"/>
      <c r="M868" s="365"/>
    </row>
    <row r="869" spans="1:13" ht="14">
      <c r="A869" s="361" t="s">
        <v>2003</v>
      </c>
      <c r="B869" s="362"/>
      <c r="C869" s="362">
        <v>21333</v>
      </c>
      <c r="D869" s="362"/>
      <c r="E869" s="362"/>
      <c r="F869" s="362"/>
      <c r="G869" s="363"/>
      <c r="H869" s="364" t="s">
        <v>252</v>
      </c>
      <c r="I869" s="364" t="s">
        <v>602</v>
      </c>
      <c r="J869" s="363"/>
      <c r="K869" s="363">
        <v>1</v>
      </c>
      <c r="L869" s="363"/>
      <c r="M869" s="365"/>
    </row>
    <row r="870" spans="1:13" ht="14">
      <c r="A870" s="361" t="s">
        <v>2003</v>
      </c>
      <c r="B870" s="362"/>
      <c r="C870" s="362">
        <v>21345</v>
      </c>
      <c r="D870" s="362"/>
      <c r="E870" s="362"/>
      <c r="F870" s="362"/>
      <c r="G870" s="363"/>
      <c r="H870" s="364" t="s">
        <v>2971</v>
      </c>
      <c r="I870" s="364" t="s">
        <v>2972</v>
      </c>
      <c r="J870" s="362"/>
      <c r="K870" s="363">
        <v>1</v>
      </c>
      <c r="L870" s="363"/>
      <c r="M870" s="365" t="s">
        <v>46</v>
      </c>
    </row>
    <row r="871" spans="1:13" ht="14">
      <c r="A871" s="361" t="s">
        <v>2003</v>
      </c>
      <c r="B871" s="362"/>
      <c r="C871" s="362">
        <v>21366</v>
      </c>
      <c r="D871" s="362"/>
      <c r="E871" s="362"/>
      <c r="F871" s="362"/>
      <c r="G871" s="363"/>
      <c r="H871" s="364" t="s">
        <v>2384</v>
      </c>
      <c r="I871" s="364" t="s">
        <v>1076</v>
      </c>
      <c r="J871" s="363"/>
      <c r="K871" s="363">
        <v>1</v>
      </c>
      <c r="L871" s="363"/>
      <c r="M871" s="365" t="s">
        <v>837</v>
      </c>
    </row>
    <row r="872" spans="1:13" ht="14">
      <c r="A872" s="361" t="s">
        <v>2003</v>
      </c>
      <c r="B872" s="362"/>
      <c r="C872" s="362">
        <v>21386</v>
      </c>
      <c r="D872" s="362"/>
      <c r="E872" s="362"/>
      <c r="F872" s="362"/>
      <c r="G872" s="363"/>
      <c r="H872" s="364" t="s">
        <v>2974</v>
      </c>
      <c r="I872" s="364" t="s">
        <v>596</v>
      </c>
      <c r="J872" s="362"/>
      <c r="K872" s="363">
        <v>2</v>
      </c>
      <c r="L872" s="363" t="s">
        <v>838</v>
      </c>
      <c r="M872" s="365"/>
    </row>
    <row r="873" spans="1:13" ht="14">
      <c r="A873" s="361" t="s">
        <v>2003</v>
      </c>
      <c r="B873" s="362"/>
      <c r="C873" s="362">
        <v>21453</v>
      </c>
      <c r="D873" s="362"/>
      <c r="E873" s="362"/>
      <c r="F873" s="362"/>
      <c r="G873" s="363"/>
      <c r="H873" s="364" t="s">
        <v>2976</v>
      </c>
      <c r="I873" s="364" t="s">
        <v>2977</v>
      </c>
      <c r="J873" s="362"/>
      <c r="K873" s="363">
        <v>1</v>
      </c>
      <c r="L873" s="363"/>
      <c r="M873" s="365" t="s">
        <v>46</v>
      </c>
    </row>
    <row r="874" spans="1:13" ht="14">
      <c r="A874" s="361" t="s">
        <v>2003</v>
      </c>
      <c r="B874" s="362"/>
      <c r="C874" s="362">
        <v>21535</v>
      </c>
      <c r="D874" s="362"/>
      <c r="E874" s="362"/>
      <c r="F874" s="362"/>
      <c r="G874" s="363"/>
      <c r="H874" s="364" t="s">
        <v>3414</v>
      </c>
      <c r="I874" s="364" t="s">
        <v>986</v>
      </c>
      <c r="J874" s="362"/>
      <c r="K874" s="363">
        <v>6</v>
      </c>
      <c r="L874" s="363"/>
      <c r="M874" s="365"/>
    </row>
    <row r="875" spans="1:13" ht="14">
      <c r="A875" s="361" t="s">
        <v>2003</v>
      </c>
      <c r="B875" s="362"/>
      <c r="C875" s="362">
        <v>21541</v>
      </c>
      <c r="D875" s="362"/>
      <c r="E875" s="362"/>
      <c r="F875" s="362"/>
      <c r="G875" s="363"/>
      <c r="H875" s="364" t="s">
        <v>2477</v>
      </c>
      <c r="I875" s="364" t="s">
        <v>2478</v>
      </c>
      <c r="J875" s="363"/>
      <c r="K875" s="363">
        <v>1</v>
      </c>
      <c r="L875" s="363"/>
      <c r="M875" s="365" t="s">
        <v>837</v>
      </c>
    </row>
    <row r="876" spans="1:13" ht="14">
      <c r="A876" s="361" t="s">
        <v>2003</v>
      </c>
      <c r="B876" s="362"/>
      <c r="C876" s="362">
        <v>21634</v>
      </c>
      <c r="D876" s="362"/>
      <c r="E876" s="362"/>
      <c r="F876" s="362"/>
      <c r="G876" s="363"/>
      <c r="H876" s="364" t="s">
        <v>2980</v>
      </c>
      <c r="I876" s="364" t="s">
        <v>1265</v>
      </c>
      <c r="J876" s="362"/>
      <c r="K876" s="363">
        <v>4</v>
      </c>
      <c r="L876" s="363" t="s">
        <v>46</v>
      </c>
      <c r="M876" s="365"/>
    </row>
    <row r="877" spans="1:13" ht="14">
      <c r="A877" s="361" t="s">
        <v>2003</v>
      </c>
      <c r="B877" s="362"/>
      <c r="C877" s="362">
        <v>21656</v>
      </c>
      <c r="D877" s="362"/>
      <c r="E877" s="362"/>
      <c r="F877" s="362"/>
      <c r="G877" s="363"/>
      <c r="H877" s="364" t="s">
        <v>292</v>
      </c>
      <c r="I877" s="364" t="s">
        <v>2487</v>
      </c>
      <c r="J877" s="363"/>
      <c r="K877" s="363">
        <v>1</v>
      </c>
      <c r="L877" s="363"/>
      <c r="M877" s="365" t="s">
        <v>837</v>
      </c>
    </row>
    <row r="878" spans="1:13" ht="14">
      <c r="A878" s="361" t="s">
        <v>2003</v>
      </c>
      <c r="B878" s="362"/>
      <c r="C878" s="362">
        <v>21728</v>
      </c>
      <c r="D878" s="362"/>
      <c r="E878" s="362"/>
      <c r="F878" s="362"/>
      <c r="G878" s="363"/>
      <c r="H878" s="364" t="s">
        <v>1849</v>
      </c>
      <c r="I878" s="364" t="s">
        <v>589</v>
      </c>
      <c r="J878" s="363"/>
      <c r="K878" s="363">
        <v>1</v>
      </c>
      <c r="L878" s="363"/>
      <c r="M878" s="365" t="s">
        <v>837</v>
      </c>
    </row>
    <row r="879" spans="1:13" ht="14">
      <c r="A879" s="361" t="s">
        <v>2003</v>
      </c>
      <c r="B879" s="362"/>
      <c r="C879" s="362">
        <v>21735</v>
      </c>
      <c r="D879" s="362"/>
      <c r="E879" s="362"/>
      <c r="F879" s="362"/>
      <c r="G879" s="363"/>
      <c r="H879" s="364" t="s">
        <v>2488</v>
      </c>
      <c r="I879" s="364" t="s">
        <v>2489</v>
      </c>
      <c r="J879" s="363"/>
      <c r="K879" s="363">
        <v>2</v>
      </c>
      <c r="L879" s="363" t="s">
        <v>837</v>
      </c>
      <c r="M879" s="365"/>
    </row>
    <row r="880" spans="1:13" ht="14">
      <c r="A880" s="361" t="s">
        <v>2003</v>
      </c>
      <c r="B880" s="362"/>
      <c r="C880" s="362">
        <v>21794</v>
      </c>
      <c r="D880" s="362"/>
      <c r="E880" s="362"/>
      <c r="F880" s="362"/>
      <c r="G880" s="363"/>
      <c r="H880" s="364" t="s">
        <v>1612</v>
      </c>
      <c r="I880" s="364" t="s">
        <v>1613</v>
      </c>
      <c r="J880" s="363"/>
      <c r="K880" s="363">
        <v>3</v>
      </c>
      <c r="L880" s="363" t="s">
        <v>837</v>
      </c>
      <c r="M880" s="365"/>
    </row>
    <row r="881" spans="1:13" ht="14">
      <c r="A881" s="361" t="s">
        <v>2003</v>
      </c>
      <c r="B881" s="362"/>
      <c r="C881" s="362">
        <v>21896</v>
      </c>
      <c r="D881" s="362"/>
      <c r="E881" s="362"/>
      <c r="F881" s="362"/>
      <c r="G881" s="363"/>
      <c r="H881" s="364" t="s">
        <v>982</v>
      </c>
      <c r="I881" s="364" t="s">
        <v>1795</v>
      </c>
      <c r="J881" s="363"/>
      <c r="K881" s="363">
        <v>1</v>
      </c>
      <c r="L881" s="363"/>
      <c r="M881" s="365"/>
    </row>
    <row r="882" spans="1:13" ht="14">
      <c r="A882" s="361" t="s">
        <v>2003</v>
      </c>
      <c r="B882" s="362"/>
      <c r="C882" s="362">
        <v>22036</v>
      </c>
      <c r="D882" s="362"/>
      <c r="E882" s="362"/>
      <c r="F882" s="362"/>
      <c r="G882" s="363"/>
      <c r="H882" s="364" t="s">
        <v>514</v>
      </c>
      <c r="I882" s="364" t="s">
        <v>1857</v>
      </c>
      <c r="J882" s="363"/>
      <c r="K882" s="363">
        <v>1</v>
      </c>
      <c r="L882" s="363"/>
      <c r="M882" s="365" t="s">
        <v>837</v>
      </c>
    </row>
    <row r="883" spans="1:13" ht="14">
      <c r="A883" s="361" t="s">
        <v>2003</v>
      </c>
      <c r="B883" s="362"/>
      <c r="C883" s="362">
        <v>22052</v>
      </c>
      <c r="D883" s="362"/>
      <c r="E883" s="362"/>
      <c r="F883" s="362"/>
      <c r="G883" s="363"/>
      <c r="H883" s="364" t="s">
        <v>1210</v>
      </c>
      <c r="I883" s="364" t="s">
        <v>216</v>
      </c>
      <c r="J883" s="363"/>
      <c r="K883" s="363">
        <v>1</v>
      </c>
      <c r="L883" s="363"/>
      <c r="M883" s="365" t="s">
        <v>46</v>
      </c>
    </row>
    <row r="884" spans="1:13" ht="14">
      <c r="A884" s="361" t="s">
        <v>2003</v>
      </c>
      <c r="B884" s="362"/>
      <c r="C884" s="362">
        <v>22093</v>
      </c>
      <c r="D884" s="362"/>
      <c r="E884" s="362"/>
      <c r="F884" s="362"/>
      <c r="G884" s="363"/>
      <c r="H884" s="364" t="s">
        <v>206</v>
      </c>
      <c r="I884" s="364" t="s">
        <v>2308</v>
      </c>
      <c r="J884" s="362"/>
      <c r="K884" s="363">
        <v>7</v>
      </c>
      <c r="L884" s="363"/>
      <c r="M884" s="365"/>
    </row>
    <row r="885" spans="1:13" ht="14">
      <c r="A885" s="361" t="s">
        <v>2003</v>
      </c>
      <c r="B885" s="369"/>
      <c r="C885" s="369">
        <v>22116</v>
      </c>
      <c r="D885" s="369"/>
      <c r="E885" s="369"/>
      <c r="F885" s="362"/>
      <c r="G885" s="363"/>
      <c r="H885" s="364" t="s">
        <v>3640</v>
      </c>
      <c r="I885" s="364" t="s">
        <v>3641</v>
      </c>
      <c r="J885" s="362"/>
      <c r="K885" s="363">
        <v>1</v>
      </c>
      <c r="L885" s="363"/>
      <c r="M885" s="365"/>
    </row>
    <row r="886" spans="1:13" ht="14">
      <c r="A886" s="361" t="s">
        <v>2003</v>
      </c>
      <c r="B886" s="362"/>
      <c r="C886" s="362">
        <v>22164</v>
      </c>
      <c r="D886" s="362"/>
      <c r="E886" s="362"/>
      <c r="F886" s="362"/>
      <c r="G886" s="363"/>
      <c r="H886" s="364" t="s">
        <v>2217</v>
      </c>
      <c r="I886" s="364" t="s">
        <v>1855</v>
      </c>
      <c r="J886" s="363"/>
      <c r="K886" s="363">
        <v>2</v>
      </c>
      <c r="L886" s="363" t="s">
        <v>837</v>
      </c>
      <c r="M886" s="365"/>
    </row>
    <row r="887" spans="1:13" ht="14">
      <c r="A887" s="361" t="s">
        <v>2003</v>
      </c>
      <c r="B887" s="362"/>
      <c r="C887" s="362">
        <v>22169</v>
      </c>
      <c r="D887" s="362"/>
      <c r="E887" s="362"/>
      <c r="F887" s="362"/>
      <c r="G887" s="363"/>
      <c r="H887" s="364" t="s">
        <v>1943</v>
      </c>
      <c r="I887" s="364" t="s">
        <v>1038</v>
      </c>
      <c r="J887" s="362"/>
      <c r="K887" s="363">
        <v>9</v>
      </c>
      <c r="L887" s="363" t="s">
        <v>46</v>
      </c>
      <c r="M887" s="365"/>
    </row>
    <row r="888" spans="1:13" ht="14">
      <c r="A888" s="361" t="s">
        <v>2003</v>
      </c>
      <c r="B888" s="362"/>
      <c r="C888" s="362">
        <v>22175</v>
      </c>
      <c r="D888" s="362"/>
      <c r="E888" s="362"/>
      <c r="F888" s="362"/>
      <c r="G888" s="363"/>
      <c r="H888" s="364" t="s">
        <v>2496</v>
      </c>
      <c r="I888" s="364" t="s">
        <v>273</v>
      </c>
      <c r="J888" s="363"/>
      <c r="K888" s="363">
        <v>1</v>
      </c>
      <c r="L888" s="363"/>
      <c r="M888" s="365" t="s">
        <v>837</v>
      </c>
    </row>
    <row r="889" spans="1:13" ht="14">
      <c r="A889" s="361" t="s">
        <v>2003</v>
      </c>
      <c r="B889" s="362"/>
      <c r="C889" s="362">
        <v>22176</v>
      </c>
      <c r="D889" s="362"/>
      <c r="E889" s="362"/>
      <c r="F889" s="362"/>
      <c r="G889" s="363"/>
      <c r="H889" s="364" t="s">
        <v>575</v>
      </c>
      <c r="I889" s="364" t="s">
        <v>2992</v>
      </c>
      <c r="J889" s="362"/>
      <c r="K889" s="363">
        <v>1</v>
      </c>
      <c r="L889" s="363"/>
      <c r="M889" s="365"/>
    </row>
    <row r="890" spans="1:13" ht="14">
      <c r="A890" s="361" t="s">
        <v>2003</v>
      </c>
      <c r="B890" s="362"/>
      <c r="C890" s="362">
        <v>22202</v>
      </c>
      <c r="D890" s="362"/>
      <c r="E890" s="362"/>
      <c r="F890" s="362"/>
      <c r="G890" s="363"/>
      <c r="H890" s="364" t="s">
        <v>2997</v>
      </c>
      <c r="I890" s="364" t="s">
        <v>2998</v>
      </c>
      <c r="J890" s="362"/>
      <c r="K890" s="363">
        <v>6</v>
      </c>
      <c r="L890" s="363"/>
      <c r="M890" s="365"/>
    </row>
    <row r="891" spans="1:13" ht="14">
      <c r="A891" s="361" t="s">
        <v>2003</v>
      </c>
      <c r="B891" s="362"/>
      <c r="C891" s="362">
        <v>22218</v>
      </c>
      <c r="D891" s="362"/>
      <c r="E891" s="362"/>
      <c r="F891" s="362"/>
      <c r="G891" s="363"/>
      <c r="H891" s="364" t="s">
        <v>2497</v>
      </c>
      <c r="I891" s="364" t="s">
        <v>2498</v>
      </c>
      <c r="J891" s="363"/>
      <c r="K891" s="363">
        <v>1</v>
      </c>
      <c r="L891" s="363"/>
      <c r="M891" s="365" t="s">
        <v>837</v>
      </c>
    </row>
    <row r="892" spans="1:13" ht="14">
      <c r="A892" s="361" t="s">
        <v>2003</v>
      </c>
      <c r="B892" s="362"/>
      <c r="C892" s="362">
        <v>22248</v>
      </c>
      <c r="D892" s="362"/>
      <c r="E892" s="362"/>
      <c r="F892" s="362"/>
      <c r="G892" s="363"/>
      <c r="H892" s="364" t="s">
        <v>2181</v>
      </c>
      <c r="I892" s="364" t="s">
        <v>166</v>
      </c>
      <c r="J892" s="363"/>
      <c r="K892" s="363">
        <v>1</v>
      </c>
      <c r="L892" s="363"/>
      <c r="M892" s="365" t="s">
        <v>837</v>
      </c>
    </row>
    <row r="893" spans="1:13" ht="14">
      <c r="A893" s="361" t="s">
        <v>2003</v>
      </c>
      <c r="B893" s="362"/>
      <c r="C893" s="362">
        <v>22254</v>
      </c>
      <c r="D893" s="362"/>
      <c r="E893" s="362"/>
      <c r="F893" s="362"/>
      <c r="G893" s="363"/>
      <c r="H893" s="364" t="s">
        <v>525</v>
      </c>
      <c r="I893" s="364" t="s">
        <v>536</v>
      </c>
      <c r="J893" s="362"/>
      <c r="K893" s="363">
        <v>5</v>
      </c>
      <c r="L893" s="363"/>
      <c r="M893" s="365"/>
    </row>
    <row r="894" spans="1:13" ht="14">
      <c r="A894" s="361" t="s">
        <v>2003</v>
      </c>
      <c r="B894" s="362"/>
      <c r="C894" s="362">
        <v>22296</v>
      </c>
      <c r="D894" s="362"/>
      <c r="E894" s="362"/>
      <c r="F894" s="362"/>
      <c r="G894" s="363"/>
      <c r="H894" s="364" t="s">
        <v>1175</v>
      </c>
      <c r="I894" s="364" t="s">
        <v>536</v>
      </c>
      <c r="J894" s="363"/>
      <c r="K894" s="363">
        <v>1</v>
      </c>
      <c r="L894" s="363"/>
      <c r="M894" s="365" t="s">
        <v>837</v>
      </c>
    </row>
    <row r="895" spans="1:13" ht="14">
      <c r="A895" s="361" t="s">
        <v>2003</v>
      </c>
      <c r="B895" s="362"/>
      <c r="C895" s="362">
        <v>22310</v>
      </c>
      <c r="D895" s="362"/>
      <c r="E895" s="362"/>
      <c r="F895" s="362"/>
      <c r="G895" s="363"/>
      <c r="H895" s="364" t="s">
        <v>165</v>
      </c>
      <c r="I895" s="364" t="s">
        <v>545</v>
      </c>
      <c r="J895" s="363"/>
      <c r="K895" s="363">
        <v>1</v>
      </c>
      <c r="L895" s="363"/>
      <c r="M895" s="365" t="s">
        <v>837</v>
      </c>
    </row>
    <row r="896" spans="1:13" ht="14">
      <c r="A896" s="361" t="s">
        <v>2003</v>
      </c>
      <c r="B896" s="362"/>
      <c r="C896" s="362">
        <v>22323</v>
      </c>
      <c r="D896" s="362"/>
      <c r="E896" s="362"/>
      <c r="F896" s="362"/>
      <c r="G896" s="363"/>
      <c r="H896" s="364" t="s">
        <v>3004</v>
      </c>
      <c r="I896" s="364" t="s">
        <v>1857</v>
      </c>
      <c r="J896" s="362"/>
      <c r="K896" s="363">
        <v>1</v>
      </c>
      <c r="L896" s="363"/>
      <c r="M896" s="365"/>
    </row>
    <row r="897" spans="1:13" ht="14">
      <c r="A897" s="361" t="s">
        <v>2003</v>
      </c>
      <c r="B897" s="362"/>
      <c r="C897" s="362">
        <v>22343</v>
      </c>
      <c r="D897" s="362"/>
      <c r="E897" s="362"/>
      <c r="F897" s="362"/>
      <c r="G897" s="363"/>
      <c r="H897" s="364" t="s">
        <v>2501</v>
      </c>
      <c r="I897" s="364" t="s">
        <v>1663</v>
      </c>
      <c r="J897" s="363"/>
      <c r="K897" s="363">
        <v>1</v>
      </c>
      <c r="L897" s="363"/>
      <c r="M897" s="365" t="s">
        <v>837</v>
      </c>
    </row>
    <row r="898" spans="1:13" ht="14">
      <c r="A898" s="361" t="s">
        <v>2003</v>
      </c>
      <c r="B898" s="362"/>
      <c r="C898" s="362">
        <v>22358</v>
      </c>
      <c r="D898" s="362"/>
      <c r="E898" s="362"/>
      <c r="F898" s="362"/>
      <c r="G898" s="363"/>
      <c r="H898" s="364" t="s">
        <v>2502</v>
      </c>
      <c r="I898" s="364" t="s">
        <v>532</v>
      </c>
      <c r="J898" s="363"/>
      <c r="K898" s="363">
        <v>1</v>
      </c>
      <c r="L898" s="363"/>
      <c r="M898" s="365" t="s">
        <v>837</v>
      </c>
    </row>
    <row r="899" spans="1:13" ht="14">
      <c r="A899" s="361" t="s">
        <v>2003</v>
      </c>
      <c r="B899" s="362"/>
      <c r="C899" s="362">
        <v>22449</v>
      </c>
      <c r="D899" s="362"/>
      <c r="E899" s="362"/>
      <c r="F899" s="362"/>
      <c r="G899" s="363"/>
      <c r="H899" s="364" t="s">
        <v>165</v>
      </c>
      <c r="I899" s="364" t="s">
        <v>1876</v>
      </c>
      <c r="J899" s="363"/>
      <c r="K899" s="363">
        <v>1</v>
      </c>
      <c r="L899" s="363"/>
      <c r="M899" s="365" t="s">
        <v>837</v>
      </c>
    </row>
    <row r="900" spans="1:13" ht="14">
      <c r="A900" s="361" t="s">
        <v>2003</v>
      </c>
      <c r="B900" s="362"/>
      <c r="C900" s="362">
        <v>22828</v>
      </c>
      <c r="D900" s="362"/>
      <c r="E900" s="362"/>
      <c r="F900" s="362"/>
      <c r="G900" s="363"/>
      <c r="H900" s="364" t="s">
        <v>3433</v>
      </c>
      <c r="I900" s="364" t="s">
        <v>540</v>
      </c>
      <c r="J900" s="362"/>
      <c r="K900" s="363">
        <v>1</v>
      </c>
      <c r="L900" s="363"/>
      <c r="M900" s="365"/>
    </row>
    <row r="901" spans="1:13" ht="14">
      <c r="A901" s="361" t="s">
        <v>2003</v>
      </c>
      <c r="B901" s="362"/>
      <c r="C901" s="362">
        <v>22906</v>
      </c>
      <c r="D901" s="362"/>
      <c r="E901" s="362"/>
      <c r="F901" s="362"/>
      <c r="G901" s="363"/>
      <c r="H901" s="364" t="s">
        <v>510</v>
      </c>
      <c r="I901" s="364" t="s">
        <v>3017</v>
      </c>
      <c r="J901" s="362"/>
      <c r="K901" s="363">
        <v>2</v>
      </c>
      <c r="L901" s="363" t="s">
        <v>837</v>
      </c>
      <c r="M901" s="365"/>
    </row>
    <row r="902" spans="1:13" ht="14">
      <c r="A902" s="361" t="s">
        <v>2003</v>
      </c>
      <c r="B902" s="362"/>
      <c r="C902" s="362">
        <v>22913</v>
      </c>
      <c r="D902" s="362"/>
      <c r="E902" s="362"/>
      <c r="F902" s="362"/>
      <c r="G902" s="363"/>
      <c r="H902" s="364" t="s">
        <v>3018</v>
      </c>
      <c r="I902" s="364" t="s">
        <v>585</v>
      </c>
      <c r="J902" s="362"/>
      <c r="K902" s="363">
        <v>1</v>
      </c>
      <c r="L902" s="363"/>
      <c r="M902" s="365"/>
    </row>
    <row r="903" spans="1:13" ht="14">
      <c r="A903" s="361" t="s">
        <v>2003</v>
      </c>
      <c r="B903" s="362"/>
      <c r="C903" s="362">
        <v>22915</v>
      </c>
      <c r="D903" s="362"/>
      <c r="E903" s="362"/>
      <c r="F903" s="362"/>
      <c r="G903" s="363"/>
      <c r="H903" s="364" t="s">
        <v>522</v>
      </c>
      <c r="I903" s="364" t="s">
        <v>597</v>
      </c>
      <c r="J903" s="362"/>
      <c r="K903" s="363">
        <v>1</v>
      </c>
      <c r="L903" s="363"/>
      <c r="M903" s="365"/>
    </row>
    <row r="904" spans="1:13" ht="14">
      <c r="A904" s="361" t="s">
        <v>2003</v>
      </c>
      <c r="B904" s="362"/>
      <c r="C904" s="362">
        <v>22982</v>
      </c>
      <c r="D904" s="362"/>
      <c r="E904" s="362"/>
      <c r="F904" s="362"/>
      <c r="G904" s="363"/>
      <c r="H904" s="364" t="s">
        <v>121</v>
      </c>
      <c r="I904" s="364" t="s">
        <v>565</v>
      </c>
      <c r="J904" s="362"/>
      <c r="K904" s="363">
        <v>1</v>
      </c>
      <c r="L904" s="363"/>
      <c r="M904" s="365"/>
    </row>
    <row r="905" spans="1:13" ht="14">
      <c r="A905" s="361" t="s">
        <v>2003</v>
      </c>
      <c r="B905" s="362"/>
      <c r="C905" s="362">
        <v>23095</v>
      </c>
      <c r="D905" s="362"/>
      <c r="E905" s="362"/>
      <c r="F905" s="362"/>
      <c r="G905" s="363"/>
      <c r="H905" s="364" t="s">
        <v>669</v>
      </c>
      <c r="I905" s="364" t="s">
        <v>247</v>
      </c>
      <c r="J905" s="362"/>
      <c r="K905" s="363">
        <v>1</v>
      </c>
      <c r="L905" s="363"/>
      <c r="M905" s="365"/>
    </row>
    <row r="906" spans="1:13" ht="14">
      <c r="A906" s="361" t="s">
        <v>2003</v>
      </c>
      <c r="B906" s="362"/>
      <c r="C906" s="362">
        <v>23191</v>
      </c>
      <c r="D906" s="362"/>
      <c r="E906" s="362"/>
      <c r="F906" s="362"/>
      <c r="G906" s="363"/>
      <c r="H906" s="364" t="s">
        <v>3020</v>
      </c>
      <c r="I906" s="364" t="s">
        <v>596</v>
      </c>
      <c r="J906" s="362"/>
      <c r="K906" s="363">
        <v>1</v>
      </c>
      <c r="L906" s="363"/>
      <c r="M906" s="365"/>
    </row>
    <row r="907" spans="1:13" ht="14">
      <c r="A907" s="361" t="s">
        <v>2003</v>
      </c>
      <c r="B907" s="362"/>
      <c r="C907" s="362">
        <v>23264</v>
      </c>
      <c r="D907" s="362"/>
      <c r="E907" s="362"/>
      <c r="F907" s="362"/>
      <c r="G907" s="363"/>
      <c r="H907" s="364" t="s">
        <v>3022</v>
      </c>
      <c r="I907" s="364" t="s">
        <v>3023</v>
      </c>
      <c r="J907" s="362"/>
      <c r="K907" s="363">
        <v>9</v>
      </c>
      <c r="L907" s="363"/>
      <c r="M907" s="365"/>
    </row>
    <row r="908" spans="1:13" ht="14">
      <c r="A908" s="361" t="s">
        <v>2003</v>
      </c>
      <c r="B908" s="362"/>
      <c r="C908" s="362">
        <v>23292</v>
      </c>
      <c r="D908" s="362"/>
      <c r="E908" s="362"/>
      <c r="F908" s="362"/>
      <c r="G908" s="363"/>
      <c r="H908" s="364" t="s">
        <v>2509</v>
      </c>
      <c r="I908" s="364" t="s">
        <v>2510</v>
      </c>
      <c r="J908" s="363"/>
      <c r="K908" s="363">
        <v>1</v>
      </c>
      <c r="L908" s="363"/>
      <c r="M908" s="365" t="s">
        <v>46</v>
      </c>
    </row>
    <row r="909" spans="1:13" ht="14">
      <c r="A909" s="361" t="s">
        <v>2003</v>
      </c>
      <c r="B909" s="362"/>
      <c r="C909" s="362">
        <v>23293</v>
      </c>
      <c r="D909" s="362"/>
      <c r="E909" s="362"/>
      <c r="F909" s="362"/>
      <c r="G909" s="363"/>
      <c r="H909" s="364" t="s">
        <v>1742</v>
      </c>
      <c r="I909" s="364" t="s">
        <v>1743</v>
      </c>
      <c r="J909" s="363"/>
      <c r="K909" s="363">
        <v>1</v>
      </c>
      <c r="L909" s="363"/>
      <c r="M909" s="365" t="s">
        <v>837</v>
      </c>
    </row>
    <row r="910" spans="1:13" ht="14">
      <c r="A910" s="361" t="s">
        <v>2003</v>
      </c>
      <c r="B910" s="362"/>
      <c r="C910" s="362">
        <v>23310</v>
      </c>
      <c r="D910" s="362"/>
      <c r="E910" s="362"/>
      <c r="F910" s="362"/>
      <c r="G910" s="363"/>
      <c r="H910" s="364" t="s">
        <v>341</v>
      </c>
      <c r="I910" s="364" t="s">
        <v>2513</v>
      </c>
      <c r="J910" s="363"/>
      <c r="K910" s="363">
        <v>1</v>
      </c>
      <c r="L910" s="363"/>
      <c r="M910" s="365" t="s">
        <v>46</v>
      </c>
    </row>
    <row r="911" spans="1:13" ht="14">
      <c r="A911" s="361" t="s">
        <v>2003</v>
      </c>
      <c r="B911" s="362"/>
      <c r="C911" s="362">
        <v>23324</v>
      </c>
      <c r="D911" s="362"/>
      <c r="E911" s="362"/>
      <c r="F911" s="362"/>
      <c r="G911" s="363"/>
      <c r="H911" s="364" t="s">
        <v>3026</v>
      </c>
      <c r="I911" s="364" t="s">
        <v>154</v>
      </c>
      <c r="J911" s="362"/>
      <c r="K911" s="363">
        <v>1</v>
      </c>
      <c r="L911" s="363"/>
      <c r="M911" s="365"/>
    </row>
    <row r="912" spans="1:13" ht="14">
      <c r="A912" s="361" t="s">
        <v>2003</v>
      </c>
      <c r="B912" s="362"/>
      <c r="C912" s="362">
        <v>23420</v>
      </c>
      <c r="D912" s="362"/>
      <c r="E912" s="362"/>
      <c r="F912" s="362"/>
      <c r="G912" s="363"/>
      <c r="H912" s="364" t="s">
        <v>1912</v>
      </c>
      <c r="I912" s="364" t="s">
        <v>1649</v>
      </c>
      <c r="J912" s="362"/>
      <c r="K912" s="363">
        <v>1</v>
      </c>
      <c r="L912" s="363"/>
      <c r="M912" s="365" t="s">
        <v>837</v>
      </c>
    </row>
    <row r="913" spans="1:13" ht="14">
      <c r="A913" s="361" t="s">
        <v>2003</v>
      </c>
      <c r="B913" s="362"/>
      <c r="C913" s="362">
        <v>23425</v>
      </c>
      <c r="D913" s="362"/>
      <c r="E913" s="362"/>
      <c r="F913" s="362"/>
      <c r="G913" s="363"/>
      <c r="H913" s="364" t="s">
        <v>2448</v>
      </c>
      <c r="I913" s="364" t="s">
        <v>269</v>
      </c>
      <c r="J913" s="362"/>
      <c r="K913" s="363">
        <v>1</v>
      </c>
      <c r="L913" s="363"/>
      <c r="M913" s="365"/>
    </row>
    <row r="914" spans="1:13" ht="14">
      <c r="A914" s="361" t="s">
        <v>2003</v>
      </c>
      <c r="B914" s="362"/>
      <c r="C914" s="362">
        <v>23449</v>
      </c>
      <c r="D914" s="362"/>
      <c r="E914" s="362"/>
      <c r="F914" s="362"/>
      <c r="G914" s="363"/>
      <c r="H914" s="364" t="s">
        <v>3442</v>
      </c>
      <c r="I914" s="364" t="s">
        <v>3443</v>
      </c>
      <c r="J914" s="362"/>
      <c r="K914" s="363">
        <v>1</v>
      </c>
      <c r="L914" s="363"/>
      <c r="M914" s="365"/>
    </row>
    <row r="915" spans="1:13" ht="14">
      <c r="A915" s="361" t="s">
        <v>2003</v>
      </c>
      <c r="B915" s="362"/>
      <c r="C915" s="362">
        <v>23465</v>
      </c>
      <c r="D915" s="362"/>
      <c r="E915" s="362"/>
      <c r="F915" s="362"/>
      <c r="G915" s="363"/>
      <c r="H915" s="364" t="s">
        <v>252</v>
      </c>
      <c r="I915" s="364" t="s">
        <v>324</v>
      </c>
      <c r="J915" s="362"/>
      <c r="K915" s="363">
        <v>1</v>
      </c>
      <c r="L915" s="363"/>
      <c r="M915" s="365"/>
    </row>
    <row r="916" spans="1:13" ht="14">
      <c r="A916" s="361" t="s">
        <v>2003</v>
      </c>
      <c r="B916" s="362"/>
      <c r="C916" s="362">
        <v>23493</v>
      </c>
      <c r="D916" s="362"/>
      <c r="E916" s="362"/>
      <c r="F916" s="362"/>
      <c r="G916" s="363"/>
      <c r="H916" s="364" t="s">
        <v>2515</v>
      </c>
      <c r="I916" s="364" t="s">
        <v>220</v>
      </c>
      <c r="J916" s="363"/>
      <c r="K916" s="363">
        <v>1</v>
      </c>
      <c r="L916" s="363"/>
      <c r="M916" s="365" t="s">
        <v>837</v>
      </c>
    </row>
    <row r="917" spans="1:13" ht="14">
      <c r="A917" s="361" t="s">
        <v>2003</v>
      </c>
      <c r="B917" s="369"/>
      <c r="C917" s="369">
        <v>23552</v>
      </c>
      <c r="D917" s="369"/>
      <c r="E917" s="369"/>
      <c r="F917" s="362"/>
      <c r="G917" s="363"/>
      <c r="H917" s="364" t="s">
        <v>3648</v>
      </c>
      <c r="I917" s="364" t="s">
        <v>3649</v>
      </c>
      <c r="J917" s="362"/>
      <c r="K917" s="363">
        <v>10</v>
      </c>
      <c r="L917" s="363"/>
      <c r="M917" s="365"/>
    </row>
    <row r="918" spans="1:13" ht="14">
      <c r="A918" s="361" t="s">
        <v>2003</v>
      </c>
      <c r="B918" s="362"/>
      <c r="C918" s="362">
        <v>23559</v>
      </c>
      <c r="D918" s="362"/>
      <c r="E918" s="362"/>
      <c r="F918" s="362"/>
      <c r="G918" s="363"/>
      <c r="H918" s="364" t="s">
        <v>2517</v>
      </c>
      <c r="I918" s="364" t="s">
        <v>549</v>
      </c>
      <c r="J918" s="363"/>
      <c r="K918" s="363">
        <v>5</v>
      </c>
      <c r="L918" s="363" t="s">
        <v>837</v>
      </c>
      <c r="M918" s="365"/>
    </row>
    <row r="919" spans="1:13" ht="14">
      <c r="A919" s="361" t="s">
        <v>2003</v>
      </c>
      <c r="B919" s="362"/>
      <c r="C919" s="362">
        <v>23794</v>
      </c>
      <c r="D919" s="362"/>
      <c r="E919" s="362"/>
      <c r="F919" s="362"/>
      <c r="G919" s="363"/>
      <c r="H919" s="364" t="s">
        <v>3031</v>
      </c>
      <c r="I919" s="364" t="s">
        <v>539</v>
      </c>
      <c r="J919" s="362"/>
      <c r="K919" s="363">
        <v>5</v>
      </c>
      <c r="L919" s="363" t="s">
        <v>837</v>
      </c>
      <c r="M919" s="365"/>
    </row>
    <row r="920" spans="1:13" ht="14">
      <c r="A920" s="361" t="s">
        <v>2003</v>
      </c>
      <c r="B920" s="362"/>
      <c r="C920" s="362">
        <v>24363</v>
      </c>
      <c r="D920" s="362"/>
      <c r="E920" s="362"/>
      <c r="F920" s="362"/>
      <c r="G920" s="363"/>
      <c r="H920" s="364" t="s">
        <v>3460</v>
      </c>
      <c r="I920" s="364" t="s">
        <v>1100</v>
      </c>
      <c r="J920" s="362"/>
      <c r="K920" s="363">
        <v>1</v>
      </c>
      <c r="L920" s="363"/>
      <c r="M920" s="365"/>
    </row>
    <row r="921" spans="1:13" ht="14">
      <c r="A921" s="361" t="s">
        <v>2003</v>
      </c>
      <c r="B921" s="369"/>
      <c r="C921" s="369">
        <v>24388</v>
      </c>
      <c r="D921" s="369"/>
      <c r="E921" s="369"/>
      <c r="F921" s="362"/>
      <c r="G921" s="363"/>
      <c r="H921" s="364" t="s">
        <v>165</v>
      </c>
      <c r="I921" s="364" t="s">
        <v>565</v>
      </c>
      <c r="J921" s="362"/>
      <c r="K921" s="363">
        <v>4</v>
      </c>
      <c r="L921" s="363"/>
      <c r="M921" s="365"/>
    </row>
    <row r="922" spans="1:13" ht="14">
      <c r="A922" s="361" t="s">
        <v>2003</v>
      </c>
      <c r="B922" s="362"/>
      <c r="C922" s="362">
        <v>24486</v>
      </c>
      <c r="D922" s="362"/>
      <c r="E922" s="362"/>
      <c r="F922" s="362"/>
      <c r="G922" s="363"/>
      <c r="H922" s="364" t="s">
        <v>2520</v>
      </c>
      <c r="I922" s="364" t="s">
        <v>220</v>
      </c>
      <c r="J922" s="363"/>
      <c r="K922" s="363">
        <v>1</v>
      </c>
      <c r="L922" s="363"/>
      <c r="M922" s="365" t="s">
        <v>46</v>
      </c>
    </row>
    <row r="923" spans="1:13" ht="14">
      <c r="A923" s="361" t="s">
        <v>2003</v>
      </c>
      <c r="B923" s="362"/>
      <c r="C923" s="362">
        <v>24491</v>
      </c>
      <c r="D923" s="362"/>
      <c r="E923" s="362"/>
      <c r="F923" s="362"/>
      <c r="G923" s="363"/>
      <c r="H923" s="364" t="s">
        <v>3039</v>
      </c>
      <c r="I923" s="364" t="s">
        <v>118</v>
      </c>
      <c r="J923" s="362"/>
      <c r="K923" s="363">
        <v>7</v>
      </c>
      <c r="L923" s="363"/>
      <c r="M923" s="365"/>
    </row>
    <row r="924" spans="1:13" ht="14">
      <c r="A924" s="361" t="s">
        <v>2003</v>
      </c>
      <c r="B924" s="362"/>
      <c r="C924" s="362">
        <v>24584</v>
      </c>
      <c r="D924" s="362"/>
      <c r="E924" s="362"/>
      <c r="F924" s="362"/>
      <c r="G924" s="363"/>
      <c r="H924" s="364" t="s">
        <v>1910</v>
      </c>
      <c r="I924" s="364" t="s">
        <v>616</v>
      </c>
      <c r="J924" s="363"/>
      <c r="K924" s="363">
        <v>1</v>
      </c>
      <c r="L924" s="363"/>
      <c r="M924" s="365" t="s">
        <v>837</v>
      </c>
    </row>
    <row r="925" spans="1:13" ht="14">
      <c r="A925" s="361" t="s">
        <v>2003</v>
      </c>
      <c r="B925" s="362"/>
      <c r="C925" s="362">
        <v>24591</v>
      </c>
      <c r="D925" s="362"/>
      <c r="E925" s="362"/>
      <c r="F925" s="362"/>
      <c r="G925" s="363"/>
      <c r="H925" s="364" t="s">
        <v>1712</v>
      </c>
      <c r="I925" s="364" t="s">
        <v>554</v>
      </c>
      <c r="J925" s="363"/>
      <c r="K925" s="363">
        <v>1</v>
      </c>
      <c r="L925" s="363"/>
      <c r="M925" s="365" t="s">
        <v>837</v>
      </c>
    </row>
    <row r="926" spans="1:13" ht="14">
      <c r="A926" s="361" t="s">
        <v>2003</v>
      </c>
      <c r="B926" s="362"/>
      <c r="C926" s="362">
        <v>24671</v>
      </c>
      <c r="D926" s="362"/>
      <c r="E926" s="362"/>
      <c r="F926" s="362"/>
      <c r="G926" s="363"/>
      <c r="H926" s="364" t="s">
        <v>143</v>
      </c>
      <c r="I926" s="364" t="s">
        <v>600</v>
      </c>
      <c r="J926" s="363"/>
      <c r="K926" s="363">
        <v>10</v>
      </c>
      <c r="L926" s="363" t="s">
        <v>837</v>
      </c>
      <c r="M926" s="365"/>
    </row>
    <row r="927" spans="1:13" ht="14">
      <c r="A927" s="361" t="s">
        <v>2003</v>
      </c>
      <c r="B927" s="369"/>
      <c r="C927" s="369">
        <v>24681</v>
      </c>
      <c r="D927" s="369"/>
      <c r="E927" s="369"/>
      <c r="F927" s="362"/>
      <c r="G927" s="363"/>
      <c r="H927" s="364" t="s">
        <v>3652</v>
      </c>
      <c r="I927" s="364" t="s">
        <v>495</v>
      </c>
      <c r="J927" s="362"/>
      <c r="K927" s="363">
        <v>1</v>
      </c>
      <c r="L927" s="363"/>
      <c r="M927" s="365"/>
    </row>
    <row r="928" spans="1:13" ht="14">
      <c r="A928" s="361" t="s">
        <v>2003</v>
      </c>
      <c r="B928" s="362"/>
      <c r="C928" s="362">
        <v>24750</v>
      </c>
      <c r="D928" s="362"/>
      <c r="E928" s="362"/>
      <c r="F928" s="362"/>
      <c r="G928" s="363"/>
      <c r="H928" s="364" t="s">
        <v>913</v>
      </c>
      <c r="I928" s="364" t="s">
        <v>2270</v>
      </c>
      <c r="J928" s="362"/>
      <c r="K928" s="363">
        <v>1</v>
      </c>
      <c r="L928" s="363"/>
      <c r="M928" s="365"/>
    </row>
    <row r="929" spans="1:13" ht="14">
      <c r="A929" s="361" t="s">
        <v>2003</v>
      </c>
      <c r="B929" s="362"/>
      <c r="C929" s="362">
        <v>24765</v>
      </c>
      <c r="D929" s="362"/>
      <c r="E929" s="362"/>
      <c r="F929" s="362"/>
      <c r="G929" s="363"/>
      <c r="H929" s="364" t="s">
        <v>3046</v>
      </c>
      <c r="I929" s="364" t="s">
        <v>577</v>
      </c>
      <c r="J929" s="362"/>
      <c r="K929" s="363">
        <v>2</v>
      </c>
      <c r="L929" s="363" t="s">
        <v>837</v>
      </c>
      <c r="M929" s="365"/>
    </row>
    <row r="930" spans="1:13" ht="14">
      <c r="A930" s="361" t="s">
        <v>2003</v>
      </c>
      <c r="B930" s="369"/>
      <c r="C930" s="369">
        <v>24935</v>
      </c>
      <c r="D930" s="369"/>
      <c r="E930" s="369"/>
      <c r="F930" s="362"/>
      <c r="G930" s="363"/>
      <c r="H930" s="364" t="s">
        <v>3653</v>
      </c>
      <c r="I930" s="364" t="s">
        <v>545</v>
      </c>
      <c r="J930" s="362"/>
      <c r="K930" s="363">
        <v>1</v>
      </c>
      <c r="L930" s="363"/>
      <c r="M930" s="365"/>
    </row>
    <row r="931" spans="1:13" ht="14">
      <c r="A931" s="361" t="s">
        <v>2003</v>
      </c>
      <c r="B931" s="362"/>
      <c r="C931" s="362">
        <v>24988</v>
      </c>
      <c r="D931" s="362"/>
      <c r="E931" s="362"/>
      <c r="F931" s="362"/>
      <c r="G931" s="363"/>
      <c r="H931" s="364" t="s">
        <v>2404</v>
      </c>
      <c r="I931" s="364" t="s">
        <v>236</v>
      </c>
      <c r="J931" s="362"/>
      <c r="K931" s="363">
        <v>1</v>
      </c>
      <c r="L931" s="363"/>
      <c r="M931" s="365"/>
    </row>
    <row r="932" spans="1:13" ht="14">
      <c r="A932" s="361" t="s">
        <v>2003</v>
      </c>
      <c r="B932" s="362"/>
      <c r="C932" s="362">
        <v>25075</v>
      </c>
      <c r="D932" s="362"/>
      <c r="E932" s="362"/>
      <c r="F932" s="362"/>
      <c r="G932" s="363"/>
      <c r="H932" s="364" t="s">
        <v>3051</v>
      </c>
      <c r="I932" s="364" t="s">
        <v>1667</v>
      </c>
      <c r="J932" s="362"/>
      <c r="K932" s="363">
        <v>1</v>
      </c>
      <c r="L932" s="363"/>
      <c r="M932" s="365"/>
    </row>
    <row r="933" spans="1:13" ht="14">
      <c r="A933" s="361" t="s">
        <v>2003</v>
      </c>
      <c r="B933" s="362"/>
      <c r="C933" s="362">
        <v>25078</v>
      </c>
      <c r="D933" s="362"/>
      <c r="E933" s="362"/>
      <c r="F933" s="362"/>
      <c r="G933" s="363"/>
      <c r="H933" s="364" t="s">
        <v>3052</v>
      </c>
      <c r="I933" s="364" t="s">
        <v>372</v>
      </c>
      <c r="J933" s="362"/>
      <c r="K933" s="363">
        <v>1</v>
      </c>
      <c r="L933" s="363"/>
      <c r="M933" s="365"/>
    </row>
    <row r="934" spans="1:13" ht="14">
      <c r="A934" s="361" t="s">
        <v>2003</v>
      </c>
      <c r="B934" s="362"/>
      <c r="C934" s="362">
        <v>25097</v>
      </c>
      <c r="D934" s="362"/>
      <c r="E934" s="362"/>
      <c r="F934" s="362"/>
      <c r="G934" s="363"/>
      <c r="H934" s="364" t="s">
        <v>100</v>
      </c>
      <c r="I934" s="364" t="s">
        <v>307</v>
      </c>
      <c r="J934" s="362"/>
      <c r="K934" s="363">
        <v>1</v>
      </c>
      <c r="L934" s="363"/>
      <c r="M934" s="365" t="s">
        <v>837</v>
      </c>
    </row>
    <row r="935" spans="1:13" ht="14">
      <c r="A935" s="361" t="s">
        <v>2003</v>
      </c>
      <c r="B935" s="362"/>
      <c r="C935" s="362">
        <v>25174</v>
      </c>
      <c r="D935" s="362"/>
      <c r="E935" s="362"/>
      <c r="F935" s="362"/>
      <c r="G935" s="363"/>
      <c r="H935" s="364" t="s">
        <v>3054</v>
      </c>
      <c r="I935" s="364" t="s">
        <v>3055</v>
      </c>
      <c r="J935" s="362"/>
      <c r="K935" s="363">
        <v>1</v>
      </c>
      <c r="L935" s="363"/>
      <c r="M935" s="365" t="s">
        <v>837</v>
      </c>
    </row>
    <row r="936" spans="1:13" ht="14">
      <c r="A936" s="361" t="s">
        <v>2003</v>
      </c>
      <c r="B936" s="362"/>
      <c r="C936" s="362">
        <v>25348</v>
      </c>
      <c r="D936" s="362"/>
      <c r="E936" s="362"/>
      <c r="F936" s="362"/>
      <c r="G936" s="363"/>
      <c r="H936" s="364" t="s">
        <v>3480</v>
      </c>
      <c r="I936" s="364" t="s">
        <v>315</v>
      </c>
      <c r="J936" s="362"/>
      <c r="K936" s="363">
        <v>1</v>
      </c>
      <c r="L936" s="363"/>
      <c r="M936" s="365"/>
    </row>
    <row r="937" spans="1:13" ht="14">
      <c r="A937" s="361" t="s">
        <v>2003</v>
      </c>
      <c r="B937" s="362"/>
      <c r="C937" s="362">
        <v>25388</v>
      </c>
      <c r="D937" s="362"/>
      <c r="E937" s="362"/>
      <c r="F937" s="362"/>
      <c r="G937" s="363"/>
      <c r="H937" s="364" t="s">
        <v>3057</v>
      </c>
      <c r="I937" s="364" t="s">
        <v>600</v>
      </c>
      <c r="J937" s="362"/>
      <c r="K937" s="363">
        <v>1</v>
      </c>
      <c r="L937" s="363"/>
      <c r="M937" s="365" t="s">
        <v>837</v>
      </c>
    </row>
    <row r="938" spans="1:13" ht="14">
      <c r="A938" s="361" t="s">
        <v>2003</v>
      </c>
      <c r="B938" s="362"/>
      <c r="C938" s="362">
        <v>25413</v>
      </c>
      <c r="D938" s="362"/>
      <c r="E938" s="362"/>
      <c r="F938" s="362"/>
      <c r="G938" s="363"/>
      <c r="H938" s="364" t="s">
        <v>3058</v>
      </c>
      <c r="I938" s="364" t="s">
        <v>3059</v>
      </c>
      <c r="J938" s="362"/>
      <c r="K938" s="363">
        <v>1</v>
      </c>
      <c r="L938" s="363"/>
      <c r="M938" s="365"/>
    </row>
    <row r="939" spans="1:13" ht="14">
      <c r="A939" s="361" t="s">
        <v>2003</v>
      </c>
      <c r="B939" s="362"/>
      <c r="C939" s="362">
        <v>25416</v>
      </c>
      <c r="D939" s="362"/>
      <c r="E939" s="362"/>
      <c r="F939" s="362"/>
      <c r="G939" s="363"/>
      <c r="H939" s="364" t="s">
        <v>3483</v>
      </c>
      <c r="I939" s="364" t="s">
        <v>3484</v>
      </c>
      <c r="J939" s="362"/>
      <c r="K939" s="363">
        <v>1</v>
      </c>
      <c r="L939" s="363"/>
      <c r="M939" s="365"/>
    </row>
    <row r="940" spans="1:13" ht="14">
      <c r="A940" s="361" t="s">
        <v>2003</v>
      </c>
      <c r="B940" s="362"/>
      <c r="C940" s="362">
        <v>25459</v>
      </c>
      <c r="D940" s="362"/>
      <c r="E940" s="362"/>
      <c r="F940" s="362"/>
      <c r="G940" s="363"/>
      <c r="H940" s="364" t="s">
        <v>3061</v>
      </c>
      <c r="I940" s="364" t="s">
        <v>3062</v>
      </c>
      <c r="J940" s="362"/>
      <c r="K940" s="363">
        <v>9</v>
      </c>
      <c r="L940" s="363" t="s">
        <v>837</v>
      </c>
      <c r="M940" s="365"/>
    </row>
    <row r="941" spans="1:13" ht="14">
      <c r="A941" s="361" t="s">
        <v>2003</v>
      </c>
      <c r="B941" s="369"/>
      <c r="C941" s="369">
        <v>25476</v>
      </c>
      <c r="D941" s="369"/>
      <c r="E941" s="369"/>
      <c r="F941" s="362"/>
      <c r="G941" s="363"/>
      <c r="H941" s="364" t="s">
        <v>3654</v>
      </c>
      <c r="I941" s="364" t="s">
        <v>372</v>
      </c>
      <c r="J941" s="362"/>
      <c r="K941" s="363">
        <v>7</v>
      </c>
      <c r="L941" s="363"/>
      <c r="M941" s="365"/>
    </row>
    <row r="942" spans="1:13" ht="14">
      <c r="A942" s="361" t="s">
        <v>2003</v>
      </c>
      <c r="B942" s="362"/>
      <c r="C942" s="362">
        <v>25512</v>
      </c>
      <c r="D942" s="362"/>
      <c r="E942" s="362"/>
      <c r="F942" s="362"/>
      <c r="G942" s="363"/>
      <c r="H942" s="364" t="s">
        <v>884</v>
      </c>
      <c r="I942" s="364" t="s">
        <v>552</v>
      </c>
      <c r="J942" s="362"/>
      <c r="K942" s="363">
        <v>1</v>
      </c>
      <c r="L942" s="363"/>
      <c r="M942" s="365"/>
    </row>
    <row r="943" spans="1:13" ht="14">
      <c r="A943" s="361" t="s">
        <v>2003</v>
      </c>
      <c r="B943" s="362"/>
      <c r="C943" s="362">
        <v>25650</v>
      </c>
      <c r="D943" s="362"/>
      <c r="E943" s="362"/>
      <c r="F943" s="362"/>
      <c r="G943" s="363"/>
      <c r="H943" s="364" t="s">
        <v>3496</v>
      </c>
      <c r="I943" s="364" t="s">
        <v>3497</v>
      </c>
      <c r="J943" s="362"/>
      <c r="K943" s="363">
        <v>1</v>
      </c>
      <c r="L943" s="363"/>
      <c r="M943" s="365"/>
    </row>
    <row r="944" spans="1:13" ht="14">
      <c r="A944" s="361" t="s">
        <v>2003</v>
      </c>
      <c r="B944" s="362"/>
      <c r="C944" s="362">
        <v>25663</v>
      </c>
      <c r="D944" s="362"/>
      <c r="E944" s="362"/>
      <c r="F944" s="362"/>
      <c r="G944" s="363"/>
      <c r="H944" s="364" t="s">
        <v>178</v>
      </c>
      <c r="I944" s="364" t="s">
        <v>3499</v>
      </c>
      <c r="J944" s="362"/>
      <c r="K944" s="363">
        <v>1</v>
      </c>
      <c r="L944" s="363"/>
      <c r="M944" s="365"/>
    </row>
    <row r="945" spans="1:13" ht="14">
      <c r="A945" s="361" t="s">
        <v>2003</v>
      </c>
      <c r="B945" s="362"/>
      <c r="C945" s="362">
        <v>25665</v>
      </c>
      <c r="D945" s="362"/>
      <c r="E945" s="362"/>
      <c r="F945" s="362"/>
      <c r="G945" s="363"/>
      <c r="H945" s="364" t="s">
        <v>3067</v>
      </c>
      <c r="I945" s="364" t="s">
        <v>244</v>
      </c>
      <c r="J945" s="362"/>
      <c r="K945" s="363">
        <v>1</v>
      </c>
      <c r="L945" s="363"/>
      <c r="M945" s="365"/>
    </row>
    <row r="946" spans="1:13" ht="14">
      <c r="A946" s="361" t="s">
        <v>2003</v>
      </c>
      <c r="B946" s="362"/>
      <c r="C946" s="362">
        <v>25804</v>
      </c>
      <c r="D946" s="362"/>
      <c r="E946" s="362"/>
      <c r="F946" s="362"/>
      <c r="G946" s="363"/>
      <c r="H946" s="364" t="s">
        <v>3501</v>
      </c>
      <c r="I946" s="364" t="s">
        <v>157</v>
      </c>
      <c r="J946" s="362"/>
      <c r="K946" s="363">
        <v>1</v>
      </c>
      <c r="L946" s="363"/>
      <c r="M946" s="365"/>
    </row>
    <row r="947" spans="1:13" ht="14">
      <c r="A947" s="361" t="s">
        <v>2003</v>
      </c>
      <c r="B947" s="362"/>
      <c r="C947" s="362">
        <v>25822</v>
      </c>
      <c r="D947" s="362"/>
      <c r="E947" s="362"/>
      <c r="F947" s="362"/>
      <c r="G947" s="363"/>
      <c r="H947" s="364" t="s">
        <v>3507</v>
      </c>
      <c r="I947" s="364" t="s">
        <v>1894</v>
      </c>
      <c r="J947" s="362"/>
      <c r="K947" s="363">
        <v>5</v>
      </c>
      <c r="L947" s="363"/>
      <c r="M947" s="365"/>
    </row>
    <row r="948" spans="1:13" ht="14">
      <c r="A948" s="361" t="s">
        <v>2003</v>
      </c>
      <c r="B948" s="362"/>
      <c r="C948" s="362">
        <v>25830</v>
      </c>
      <c r="D948" s="362"/>
      <c r="E948" s="362"/>
      <c r="F948" s="362"/>
      <c r="G948" s="363"/>
      <c r="H948" s="364" t="s">
        <v>3508</v>
      </c>
      <c r="I948" s="364" t="s">
        <v>581</v>
      </c>
      <c r="J948" s="362"/>
      <c r="K948" s="363">
        <v>1</v>
      </c>
      <c r="L948" s="363"/>
      <c r="M948" s="365"/>
    </row>
    <row r="949" spans="1:13" ht="14">
      <c r="A949" s="361" t="s">
        <v>2003</v>
      </c>
      <c r="B949" s="362"/>
      <c r="C949" s="362">
        <v>26068</v>
      </c>
      <c r="D949" s="362"/>
      <c r="E949" s="362"/>
      <c r="F949" s="362"/>
      <c r="G949" s="363"/>
      <c r="H949" s="364" t="s">
        <v>3516</v>
      </c>
      <c r="I949" s="364" t="s">
        <v>3517</v>
      </c>
      <c r="J949" s="362"/>
      <c r="K949" s="363">
        <v>1</v>
      </c>
      <c r="L949" s="363"/>
      <c r="M949" s="365"/>
    </row>
    <row r="950" spans="1:13" ht="14">
      <c r="A950" s="361" t="s">
        <v>2003</v>
      </c>
      <c r="B950" s="362"/>
      <c r="C950" s="362">
        <v>26364</v>
      </c>
      <c r="D950" s="362"/>
      <c r="E950" s="362"/>
      <c r="F950" s="362"/>
      <c r="G950" s="363"/>
      <c r="H950" s="364" t="s">
        <v>3096</v>
      </c>
      <c r="I950" s="364" t="s">
        <v>3049</v>
      </c>
      <c r="J950" s="362"/>
      <c r="K950" s="363">
        <v>1</v>
      </c>
      <c r="L950" s="363"/>
      <c r="M950" s="365"/>
    </row>
    <row r="951" spans="1:13" ht="14">
      <c r="A951" s="361" t="s">
        <v>2003</v>
      </c>
      <c r="B951" s="362"/>
      <c r="C951" s="362">
        <v>27458</v>
      </c>
      <c r="D951" s="362"/>
      <c r="E951" s="362"/>
      <c r="F951" s="362"/>
      <c r="G951" s="363"/>
      <c r="H951" s="364" t="s">
        <v>1766</v>
      </c>
      <c r="I951" s="364" t="s">
        <v>1767</v>
      </c>
      <c r="J951" s="363"/>
      <c r="K951" s="363">
        <v>1</v>
      </c>
      <c r="L951" s="363"/>
      <c r="M951" s="365" t="s">
        <v>46</v>
      </c>
    </row>
    <row r="952" spans="1:13" ht="14">
      <c r="A952" s="361" t="s">
        <v>2003</v>
      </c>
      <c r="B952" s="362"/>
      <c r="C952" s="362">
        <v>27459</v>
      </c>
      <c r="D952" s="362"/>
      <c r="E952" s="362"/>
      <c r="F952" s="362"/>
      <c r="G952" s="363"/>
      <c r="H952" s="364" t="s">
        <v>1927</v>
      </c>
      <c r="I952" s="364" t="s">
        <v>2529</v>
      </c>
      <c r="J952" s="363"/>
      <c r="K952" s="363">
        <v>3</v>
      </c>
      <c r="L952" s="363" t="s">
        <v>46</v>
      </c>
      <c r="M952" s="365"/>
    </row>
    <row r="953" spans="1:13" ht="14">
      <c r="A953" s="361" t="s">
        <v>2003</v>
      </c>
      <c r="B953" s="362"/>
      <c r="C953" s="362">
        <v>27460</v>
      </c>
      <c r="D953" s="362"/>
      <c r="E953" s="362"/>
      <c r="F953" s="362"/>
      <c r="G953" s="363"/>
      <c r="H953" s="364" t="s">
        <v>1952</v>
      </c>
      <c r="I953" s="364" t="s">
        <v>1953</v>
      </c>
      <c r="J953" s="363"/>
      <c r="K953" s="363">
        <v>1</v>
      </c>
      <c r="L953" s="363"/>
      <c r="M953" s="365" t="s">
        <v>837</v>
      </c>
    </row>
    <row r="954" spans="1:13" ht="14">
      <c r="A954" s="361" t="s">
        <v>2003</v>
      </c>
      <c r="B954" s="362"/>
      <c r="C954" s="362">
        <v>27461</v>
      </c>
      <c r="D954" s="362"/>
      <c r="E954" s="362"/>
      <c r="F954" s="362"/>
      <c r="G954" s="363"/>
      <c r="H954" s="364" t="s">
        <v>1604</v>
      </c>
      <c r="I954" s="364" t="s">
        <v>1605</v>
      </c>
      <c r="J954" s="363"/>
      <c r="K954" s="363">
        <v>8</v>
      </c>
      <c r="L954" s="363" t="s">
        <v>46</v>
      </c>
      <c r="M954" s="365"/>
    </row>
    <row r="955" spans="1:13" ht="14">
      <c r="A955" s="361" t="s">
        <v>2003</v>
      </c>
      <c r="B955" s="362"/>
      <c r="C955" s="362">
        <v>27473</v>
      </c>
      <c r="D955" s="362"/>
      <c r="E955" s="362"/>
      <c r="F955" s="362"/>
      <c r="G955" s="363"/>
      <c r="H955" s="364" t="s">
        <v>3101</v>
      </c>
      <c r="I955" s="364" t="s">
        <v>3102</v>
      </c>
      <c r="J955" s="362"/>
      <c r="K955" s="363">
        <v>1</v>
      </c>
      <c r="L955" s="363"/>
      <c r="M955" s="365"/>
    </row>
    <row r="956" spans="1:13" ht="14">
      <c r="A956" s="361" t="s">
        <v>2003</v>
      </c>
      <c r="B956" s="362"/>
      <c r="C956" s="362">
        <v>27505</v>
      </c>
      <c r="D956" s="362"/>
      <c r="E956" s="362"/>
      <c r="F956" s="362"/>
      <c r="G956" s="363"/>
      <c r="H956" s="364" t="s">
        <v>2532</v>
      </c>
      <c r="I956" s="364" t="s">
        <v>2533</v>
      </c>
      <c r="J956" s="363"/>
      <c r="K956" s="363">
        <v>1</v>
      </c>
      <c r="L956" s="363"/>
      <c r="M956" s="365" t="s">
        <v>837</v>
      </c>
    </row>
    <row r="957" spans="1:13" ht="14">
      <c r="A957" s="361" t="s">
        <v>2003</v>
      </c>
      <c r="B957" s="362"/>
      <c r="C957" s="362">
        <v>27513</v>
      </c>
      <c r="D957" s="362"/>
      <c r="E957" s="362"/>
      <c r="F957" s="362"/>
      <c r="G957" s="363"/>
      <c r="H957" s="364" t="s">
        <v>2535</v>
      </c>
      <c r="I957" s="364" t="s">
        <v>2536</v>
      </c>
      <c r="J957" s="363"/>
      <c r="K957" s="363">
        <v>1</v>
      </c>
      <c r="L957" s="363"/>
      <c r="M957" s="365" t="s">
        <v>46</v>
      </c>
    </row>
    <row r="958" spans="1:13" ht="14">
      <c r="A958" s="361" t="s">
        <v>2003</v>
      </c>
      <c r="B958" s="362"/>
      <c r="C958" s="362">
        <v>27515</v>
      </c>
      <c r="D958" s="362"/>
      <c r="E958" s="362"/>
      <c r="F958" s="362"/>
      <c r="G958" s="363"/>
      <c r="H958" s="364" t="s">
        <v>2537</v>
      </c>
      <c r="I958" s="364" t="s">
        <v>2538</v>
      </c>
      <c r="J958" s="363"/>
      <c r="K958" s="363">
        <v>1</v>
      </c>
      <c r="L958" s="363"/>
      <c r="M958" s="365" t="s">
        <v>837</v>
      </c>
    </row>
    <row r="959" spans="1:13" ht="14">
      <c r="A959" s="361" t="s">
        <v>2003</v>
      </c>
      <c r="B959" s="362"/>
      <c r="C959" s="362">
        <v>27583</v>
      </c>
      <c r="D959" s="362"/>
      <c r="E959" s="362"/>
      <c r="F959" s="362"/>
      <c r="G959" s="363"/>
      <c r="H959" s="364" t="s">
        <v>3550</v>
      </c>
      <c r="I959" s="364" t="s">
        <v>307</v>
      </c>
      <c r="J959" s="362"/>
      <c r="K959" s="363">
        <v>1</v>
      </c>
      <c r="L959" s="363"/>
      <c r="M959" s="365"/>
    </row>
    <row r="960" spans="1:13" ht="14">
      <c r="A960" s="361" t="s">
        <v>2003</v>
      </c>
      <c r="B960" s="362"/>
      <c r="C960" s="362">
        <v>29754</v>
      </c>
      <c r="D960" s="362"/>
      <c r="E960" s="362"/>
      <c r="F960" s="362"/>
      <c r="G960" s="363"/>
      <c r="H960" s="364" t="s">
        <v>3573</v>
      </c>
      <c r="I960" s="364" t="s">
        <v>72</v>
      </c>
      <c r="J960" s="362"/>
      <c r="K960" s="363">
        <v>1</v>
      </c>
      <c r="L960" s="363"/>
      <c r="M960" s="365"/>
    </row>
    <row r="961" spans="1:13" ht="14">
      <c r="A961" s="361" t="s">
        <v>2003</v>
      </c>
      <c r="B961" s="362"/>
      <c r="C961" s="362">
        <v>29832</v>
      </c>
      <c r="D961" s="362"/>
      <c r="E961" s="362"/>
      <c r="F961" s="362"/>
      <c r="G961" s="363"/>
      <c r="H961" s="364" t="s">
        <v>3575</v>
      </c>
      <c r="I961" s="364" t="s">
        <v>279</v>
      </c>
      <c r="J961" s="362"/>
      <c r="K961" s="363">
        <v>1</v>
      </c>
      <c r="L961" s="363"/>
      <c r="M961" s="365"/>
    </row>
    <row r="962" spans="1:13" ht="14">
      <c r="A962" s="361" t="s">
        <v>2003</v>
      </c>
      <c r="B962" s="362"/>
      <c r="C962" s="362">
        <v>29976</v>
      </c>
      <c r="D962" s="362"/>
      <c r="E962" s="362"/>
      <c r="F962" s="362"/>
      <c r="G962" s="363"/>
      <c r="H962" s="364" t="s">
        <v>3581</v>
      </c>
      <c r="I962" s="364" t="s">
        <v>539</v>
      </c>
      <c r="J962" s="362"/>
      <c r="K962" s="363">
        <v>6</v>
      </c>
      <c r="L962" s="363"/>
      <c r="M962" s="365"/>
    </row>
  </sheetData>
  <sortState xmlns:xlrd2="http://schemas.microsoft.com/office/spreadsheetml/2017/richdata2" ref="A2:M2661">
    <sortCondition ref="A2:A2661"/>
    <sortCondition ref="C2:C2661"/>
  </sortState>
  <pageMargins left="0.7" right="0.7" top="0.75" bottom="0.75" header="0.3" footer="0.3"/>
  <pageSetup orientation="portrait" horizontalDpi="0" verticalDpi="0"/>
  <ignoredErrors>
    <ignoredError sqref="G1"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9D075-D867-854A-980B-0A779998E3AF}">
  <sheetPr>
    <tabColor rgb="FFFF0000"/>
  </sheetPr>
  <dimension ref="A1:B190"/>
  <sheetViews>
    <sheetView zoomScale="110" zoomScaleNormal="110" workbookViewId="0">
      <pane ySplit="4" topLeftCell="A5" activePane="bottomLeft" state="frozen"/>
      <selection pane="bottomLeft" activeCell="B23" sqref="B23"/>
    </sheetView>
  </sheetViews>
  <sheetFormatPr baseColWidth="10" defaultRowHeight="13"/>
  <cols>
    <col min="1" max="1" width="18.6640625" style="193" customWidth="1"/>
    <col min="2" max="2" width="100.5" style="193" customWidth="1"/>
    <col min="3" max="16384" width="10.83203125" style="193"/>
  </cols>
  <sheetData>
    <row r="1" spans="1:2" s="192" customFormat="1" ht="27" customHeight="1">
      <c r="A1" s="501" t="s">
        <v>2611</v>
      </c>
      <c r="B1" s="501"/>
    </row>
    <row r="2" spans="1:2" s="192" customFormat="1" ht="20" customHeight="1">
      <c r="A2" s="191"/>
    </row>
    <row r="3" spans="1:2" ht="22" customHeight="1">
      <c r="A3" s="197" t="s">
        <v>2681</v>
      </c>
    </row>
    <row r="4" spans="1:2" ht="19" customHeight="1">
      <c r="A4" s="196" t="s">
        <v>2680</v>
      </c>
    </row>
    <row r="5" spans="1:2" s="194" customFormat="1" ht="20" customHeight="1"/>
    <row r="6" spans="1:2" s="198" customFormat="1" ht="20" customHeight="1">
      <c r="A6" s="500" t="s">
        <v>2695</v>
      </c>
      <c r="B6" s="500"/>
    </row>
    <row r="7" spans="1:2" s="194" customFormat="1" ht="15" customHeight="1">
      <c r="A7" s="195" t="s">
        <v>2034</v>
      </c>
      <c r="B7" s="194" t="s">
        <v>2696</v>
      </c>
    </row>
    <row r="8" spans="1:2" s="194" customFormat="1" ht="15" customHeight="1">
      <c r="A8" s="195"/>
      <c r="B8" s="194" t="s">
        <v>2798</v>
      </c>
    </row>
    <row r="9" spans="1:2" s="194" customFormat="1" ht="15" customHeight="1">
      <c r="A9" s="195"/>
      <c r="B9" s="194" t="s">
        <v>2799</v>
      </c>
    </row>
    <row r="10" spans="1:2" s="194" customFormat="1" ht="15" customHeight="1">
      <c r="A10" s="195"/>
      <c r="B10" s="194" t="s">
        <v>2802</v>
      </c>
    </row>
    <row r="11" spans="1:2" s="194" customFormat="1" ht="15" customHeight="1">
      <c r="A11" s="195" t="s">
        <v>3689</v>
      </c>
      <c r="B11" s="194" t="s">
        <v>3938</v>
      </c>
    </row>
    <row r="12" spans="1:2" s="194" customFormat="1" ht="15" customHeight="1">
      <c r="A12" s="195" t="s">
        <v>3688</v>
      </c>
      <c r="B12" s="194" t="s">
        <v>4174</v>
      </c>
    </row>
    <row r="13" spans="1:2" s="194" customFormat="1" ht="15" customHeight="1">
      <c r="A13" s="195" t="s">
        <v>3939</v>
      </c>
      <c r="B13" s="194" t="s">
        <v>4173</v>
      </c>
    </row>
    <row r="14" spans="1:2" s="194" customFormat="1" ht="15" customHeight="1">
      <c r="A14" s="195" t="s">
        <v>1961</v>
      </c>
      <c r="B14" s="194" t="s">
        <v>2697</v>
      </c>
    </row>
    <row r="15" spans="1:2" s="194" customFormat="1" ht="15" customHeight="1">
      <c r="A15" s="195" t="s">
        <v>1960</v>
      </c>
      <c r="B15" s="194" t="s">
        <v>2698</v>
      </c>
    </row>
    <row r="16" spans="1:2" s="194" customFormat="1" ht="15" customHeight="1">
      <c r="A16" s="253" t="s">
        <v>3149</v>
      </c>
      <c r="B16" s="194" t="s">
        <v>3150</v>
      </c>
    </row>
    <row r="17" spans="1:2" s="194" customFormat="1" ht="15" customHeight="1">
      <c r="A17" s="195" t="s">
        <v>92</v>
      </c>
      <c r="B17" s="194" t="s">
        <v>2699</v>
      </c>
    </row>
    <row r="18" spans="1:2" s="194" customFormat="1" ht="15" customHeight="1">
      <c r="A18" s="195"/>
      <c r="B18" s="194" t="s">
        <v>2800</v>
      </c>
    </row>
    <row r="19" spans="1:2" s="194" customFormat="1" ht="15" customHeight="1">
      <c r="A19" s="195"/>
      <c r="B19" s="194" t="s">
        <v>2801</v>
      </c>
    </row>
    <row r="20" spans="1:2" s="194" customFormat="1" ht="15" customHeight="1">
      <c r="A20" s="195" t="s">
        <v>93</v>
      </c>
      <c r="B20" s="194" t="s">
        <v>2700</v>
      </c>
    </row>
    <row r="21" spans="1:2" s="194" customFormat="1" ht="15" customHeight="1">
      <c r="A21" s="195" t="s">
        <v>228</v>
      </c>
      <c r="B21" s="194" t="s">
        <v>2701</v>
      </c>
    </row>
    <row r="22" spans="1:2" s="194" customFormat="1" ht="15" customHeight="1">
      <c r="A22" s="195" t="s">
        <v>94</v>
      </c>
      <c r="B22" s="194" t="s">
        <v>4175</v>
      </c>
    </row>
    <row r="23" spans="1:2" s="194" customFormat="1" ht="15" customHeight="1">
      <c r="A23" s="195" t="s">
        <v>2545</v>
      </c>
      <c r="B23" s="194" t="s">
        <v>2702</v>
      </c>
    </row>
    <row r="24" spans="1:2" s="194" customFormat="1" ht="15" customHeight="1">
      <c r="A24" s="195" t="s">
        <v>2546</v>
      </c>
      <c r="B24" s="194" t="s">
        <v>2703</v>
      </c>
    </row>
    <row r="25" spans="1:2" s="194" customFormat="1" ht="15" customHeight="1">
      <c r="A25" s="195"/>
    </row>
    <row r="26" spans="1:2" s="199" customFormat="1" ht="20" customHeight="1">
      <c r="A26" s="500" t="s">
        <v>2684</v>
      </c>
      <c r="B26" s="500"/>
    </row>
    <row r="27" spans="1:2" s="194" customFormat="1" ht="15" customHeight="1">
      <c r="A27" s="195" t="s">
        <v>1997</v>
      </c>
      <c r="B27" s="194" t="s">
        <v>2685</v>
      </c>
    </row>
    <row r="28" spans="1:2" s="194" customFormat="1" ht="15" customHeight="1">
      <c r="A28" s="195" t="s">
        <v>1998</v>
      </c>
      <c r="B28" s="194" t="s">
        <v>2686</v>
      </c>
    </row>
    <row r="29" spans="1:2" s="194" customFormat="1" ht="15" customHeight="1">
      <c r="A29" s="195" t="s">
        <v>2606</v>
      </c>
      <c r="B29" s="194" t="s">
        <v>2687</v>
      </c>
    </row>
    <row r="30" spans="1:2" s="194" customFormat="1" ht="15" customHeight="1">
      <c r="A30" s="195" t="s">
        <v>1994</v>
      </c>
      <c r="B30" s="194" t="s">
        <v>2688</v>
      </c>
    </row>
    <row r="31" spans="1:2" s="194" customFormat="1" ht="15" customHeight="1">
      <c r="A31" s="195" t="s">
        <v>1995</v>
      </c>
      <c r="B31" s="194" t="s">
        <v>2689</v>
      </c>
    </row>
    <row r="32" spans="1:2" s="194" customFormat="1" ht="15" customHeight="1">
      <c r="A32" s="195" t="s">
        <v>1996</v>
      </c>
      <c r="B32" s="194" t="s">
        <v>2690</v>
      </c>
    </row>
    <row r="33" spans="1:2" s="194" customFormat="1" ht="15" customHeight="1">
      <c r="A33" s="195" t="s">
        <v>2001</v>
      </c>
      <c r="B33" s="194" t="s">
        <v>2691</v>
      </c>
    </row>
    <row r="34" spans="1:2" s="194" customFormat="1" ht="15" customHeight="1">
      <c r="A34" s="195" t="s">
        <v>2002</v>
      </c>
      <c r="B34" s="194" t="s">
        <v>2692</v>
      </c>
    </row>
    <row r="35" spans="1:2" s="194" customFormat="1" ht="15" customHeight="1">
      <c r="A35" s="195" t="s">
        <v>1999</v>
      </c>
      <c r="B35" s="194" t="s">
        <v>2693</v>
      </c>
    </row>
    <row r="36" spans="1:2" s="194" customFormat="1" ht="15" customHeight="1">
      <c r="A36" s="195" t="s">
        <v>2000</v>
      </c>
      <c r="B36" s="194" t="s">
        <v>2694</v>
      </c>
    </row>
    <row r="37" spans="1:2" s="194" customFormat="1" ht="15" customHeight="1">
      <c r="A37" s="195" t="s">
        <v>3934</v>
      </c>
      <c r="B37" s="194" t="s">
        <v>3936</v>
      </c>
    </row>
    <row r="38" spans="1:2" s="194" customFormat="1" ht="15" customHeight="1">
      <c r="A38" s="195" t="s">
        <v>3935</v>
      </c>
      <c r="B38" s="194" t="s">
        <v>3937</v>
      </c>
    </row>
    <row r="39" spans="1:2" s="194" customFormat="1" ht="15" customHeight="1"/>
    <row r="40" spans="1:2" s="199" customFormat="1" ht="20" customHeight="1">
      <c r="A40" s="500" t="s">
        <v>2612</v>
      </c>
      <c r="B40" s="500"/>
    </row>
    <row r="41" spans="1:2" s="194" customFormat="1" ht="15" customHeight="1">
      <c r="A41" s="195" t="s">
        <v>1598</v>
      </c>
      <c r="B41" s="194" t="s">
        <v>2613</v>
      </c>
    </row>
    <row r="42" spans="1:2" s="194" customFormat="1" ht="15" customHeight="1">
      <c r="A42" s="195" t="s">
        <v>95</v>
      </c>
      <c r="B42" s="194" t="s">
        <v>2614</v>
      </c>
    </row>
    <row r="43" spans="1:2" s="194" customFormat="1" ht="15" customHeight="1">
      <c r="A43" s="195" t="s">
        <v>2547</v>
      </c>
      <c r="B43" s="194" t="s">
        <v>2615</v>
      </c>
    </row>
    <row r="44" spans="1:2" s="194" customFormat="1" ht="15" customHeight="1">
      <c r="A44" s="195" t="s">
        <v>2548</v>
      </c>
      <c r="B44" s="194" t="s">
        <v>2616</v>
      </c>
    </row>
    <row r="45" spans="1:2" s="194" customFormat="1" ht="15" customHeight="1">
      <c r="A45" s="195" t="s">
        <v>97</v>
      </c>
      <c r="B45" s="194" t="s">
        <v>3856</v>
      </c>
    </row>
    <row r="46" spans="1:2" s="194" customFormat="1" ht="15" customHeight="1">
      <c r="A46" s="195" t="s">
        <v>98</v>
      </c>
      <c r="B46" s="194" t="s">
        <v>2617</v>
      </c>
    </row>
    <row r="47" spans="1:2" s="194" customFormat="1" ht="15" customHeight="1">
      <c r="A47" s="195" t="s">
        <v>99</v>
      </c>
      <c r="B47" s="194" t="s">
        <v>2618</v>
      </c>
    </row>
    <row r="48" spans="1:2" s="194" customFormat="1" ht="15" customHeight="1">
      <c r="A48" s="195" t="s">
        <v>882</v>
      </c>
      <c r="B48" s="194" t="s">
        <v>2619</v>
      </c>
    </row>
    <row r="49" spans="1:2" s="194" customFormat="1" ht="15" customHeight="1">
      <c r="A49" s="195" t="s">
        <v>837</v>
      </c>
      <c r="B49" s="194" t="s">
        <v>2620</v>
      </c>
    </row>
    <row r="50" spans="1:2" s="194" customFormat="1" ht="15" customHeight="1">
      <c r="A50" s="195" t="s">
        <v>2549</v>
      </c>
      <c r="B50" s="194" t="s">
        <v>2621</v>
      </c>
    </row>
    <row r="51" spans="1:2" s="194" customFormat="1" ht="15" customHeight="1">
      <c r="A51" s="195" t="s">
        <v>879</v>
      </c>
      <c r="B51" s="194" t="s">
        <v>2622</v>
      </c>
    </row>
    <row r="52" spans="1:2" s="194" customFormat="1" ht="15" customHeight="1">
      <c r="A52" s="195" t="s">
        <v>2820</v>
      </c>
      <c r="B52" s="194" t="s">
        <v>3118</v>
      </c>
    </row>
    <row r="53" spans="1:2" s="194" customFormat="1" ht="15" customHeight="1">
      <c r="A53" s="195" t="s">
        <v>2550</v>
      </c>
      <c r="B53" s="194" t="s">
        <v>2663</v>
      </c>
    </row>
    <row r="54" spans="1:2" s="194" customFormat="1" ht="15" customHeight="1">
      <c r="A54" s="195" t="s">
        <v>2551</v>
      </c>
      <c r="B54" s="194" t="s">
        <v>2664</v>
      </c>
    </row>
    <row r="55" spans="1:2" s="194" customFormat="1" ht="15" customHeight="1">
      <c r="A55" s="195" t="s">
        <v>2552</v>
      </c>
      <c r="B55" s="194" t="s">
        <v>2623</v>
      </c>
    </row>
    <row r="56" spans="1:2" s="194" customFormat="1" ht="15" customHeight="1">
      <c r="A56" s="195" t="s">
        <v>2624</v>
      </c>
      <c r="B56" s="194" t="s">
        <v>2625</v>
      </c>
    </row>
    <row r="57" spans="1:2" s="194" customFormat="1" ht="15" customHeight="1">
      <c r="A57" s="195" t="s">
        <v>480</v>
      </c>
      <c r="B57" s="194" t="s">
        <v>2627</v>
      </c>
    </row>
    <row r="58" spans="1:2" s="194" customFormat="1" ht="15" customHeight="1">
      <c r="A58" s="195" t="s">
        <v>2553</v>
      </c>
      <c r="B58" s="194" t="s">
        <v>2626</v>
      </c>
    </row>
    <row r="59" spans="1:2" s="194" customFormat="1" ht="15" customHeight="1">
      <c r="A59" s="195" t="s">
        <v>2554</v>
      </c>
      <c r="B59" s="194" t="s">
        <v>2628</v>
      </c>
    </row>
    <row r="60" spans="1:2" s="194" customFormat="1" ht="15" customHeight="1">
      <c r="A60" s="195" t="s">
        <v>2555</v>
      </c>
      <c r="B60" s="194" t="s">
        <v>2629</v>
      </c>
    </row>
    <row r="61" spans="1:2" s="194" customFormat="1" ht="15" customHeight="1">
      <c r="A61" s="195" t="s">
        <v>2556</v>
      </c>
      <c r="B61" s="194" t="s">
        <v>2630</v>
      </c>
    </row>
    <row r="62" spans="1:2" s="194" customFormat="1" ht="15" customHeight="1">
      <c r="A62" s="195" t="s">
        <v>2821</v>
      </c>
      <c r="B62" s="194" t="s">
        <v>3120</v>
      </c>
    </row>
    <row r="63" spans="1:2" s="194" customFormat="1" ht="15" customHeight="1">
      <c r="A63" s="195" t="s">
        <v>3861</v>
      </c>
      <c r="B63" s="194" t="s">
        <v>3862</v>
      </c>
    </row>
    <row r="64" spans="1:2" s="194" customFormat="1" ht="15" customHeight="1">
      <c r="A64" s="195" t="s">
        <v>2822</v>
      </c>
      <c r="B64" s="194" t="s">
        <v>3121</v>
      </c>
    </row>
    <row r="65" spans="1:2" s="194" customFormat="1" ht="15" customHeight="1">
      <c r="A65" s="195" t="s">
        <v>3119</v>
      </c>
      <c r="B65" s="194" t="s">
        <v>3122</v>
      </c>
    </row>
    <row r="66" spans="1:2" s="194" customFormat="1" ht="15" customHeight="1">
      <c r="A66" s="195" t="s">
        <v>3851</v>
      </c>
      <c r="B66" s="194" t="s">
        <v>3857</v>
      </c>
    </row>
    <row r="67" spans="1:2" s="194" customFormat="1" ht="15" customHeight="1">
      <c r="A67" s="195" t="s">
        <v>3858</v>
      </c>
      <c r="B67" s="194" t="s">
        <v>3860</v>
      </c>
    </row>
    <row r="68" spans="1:2" s="194" customFormat="1" ht="15" customHeight="1">
      <c r="A68" s="195" t="s">
        <v>2557</v>
      </c>
      <c r="B68" s="194" t="s">
        <v>2631</v>
      </c>
    </row>
    <row r="69" spans="1:2" s="194" customFormat="1" ht="15" customHeight="1">
      <c r="A69" s="195" t="s">
        <v>2558</v>
      </c>
      <c r="B69" s="194" t="s">
        <v>2632</v>
      </c>
    </row>
    <row r="70" spans="1:2" s="194" customFormat="1" ht="15" customHeight="1">
      <c r="A70" s="195" t="s">
        <v>880</v>
      </c>
      <c r="B70" s="194" t="s">
        <v>2633</v>
      </c>
    </row>
    <row r="71" spans="1:2" s="194" customFormat="1" ht="15" customHeight="1">
      <c r="A71" s="195" t="s">
        <v>881</v>
      </c>
      <c r="B71" s="194" t="s">
        <v>2634</v>
      </c>
    </row>
    <row r="72" spans="1:2" s="194" customFormat="1" ht="15" customHeight="1">
      <c r="A72" s="195" t="s">
        <v>1599</v>
      </c>
      <c r="B72" s="194" t="s">
        <v>2635</v>
      </c>
    </row>
    <row r="73" spans="1:2" s="194" customFormat="1" ht="15" customHeight="1">
      <c r="A73" s="195" t="s">
        <v>2559</v>
      </c>
      <c r="B73" s="194" t="s">
        <v>2636</v>
      </c>
    </row>
    <row r="74" spans="1:2" s="194" customFormat="1" ht="15" customHeight="1">
      <c r="A74" s="195" t="s">
        <v>3852</v>
      </c>
      <c r="B74" s="194" t="s">
        <v>3864</v>
      </c>
    </row>
    <row r="75" spans="1:2" s="194" customFormat="1" ht="15" customHeight="1">
      <c r="A75" s="195" t="s">
        <v>2560</v>
      </c>
      <c r="B75" s="194" t="s">
        <v>2637</v>
      </c>
    </row>
    <row r="76" spans="1:2" s="194" customFormat="1" ht="15" customHeight="1">
      <c r="A76" s="195" t="s">
        <v>3853</v>
      </c>
    </row>
    <row r="77" spans="1:2" s="194" customFormat="1" ht="15" customHeight="1">
      <c r="A77" s="195" t="s">
        <v>3854</v>
      </c>
      <c r="B77" s="194" t="s">
        <v>3863</v>
      </c>
    </row>
    <row r="78" spans="1:2" s="194" customFormat="1" ht="15" customHeight="1">
      <c r="A78" s="195" t="s">
        <v>2561</v>
      </c>
      <c r="B78" s="194" t="s">
        <v>2638</v>
      </c>
    </row>
    <row r="79" spans="1:2" s="194" customFormat="1" ht="15" customHeight="1">
      <c r="A79" s="195" t="s">
        <v>2714</v>
      </c>
      <c r="B79" s="194" t="s">
        <v>3123</v>
      </c>
    </row>
    <row r="80" spans="1:2" s="194" customFormat="1" ht="15" customHeight="1">
      <c r="A80" s="195" t="s">
        <v>2562</v>
      </c>
      <c r="B80" s="194" t="s">
        <v>2639</v>
      </c>
    </row>
    <row r="81" spans="1:2" s="194" customFormat="1" ht="15" customHeight="1">
      <c r="A81" s="195" t="s">
        <v>3855</v>
      </c>
    </row>
    <row r="82" spans="1:2" s="194" customFormat="1" ht="15" customHeight="1">
      <c r="A82" s="195" t="s">
        <v>2563</v>
      </c>
      <c r="B82" s="194" t="s">
        <v>2640</v>
      </c>
    </row>
    <row r="83" spans="1:2" s="194" customFormat="1" ht="15" customHeight="1">
      <c r="A83" s="195" t="s">
        <v>2565</v>
      </c>
      <c r="B83" s="194" t="s">
        <v>2647</v>
      </c>
    </row>
    <row r="84" spans="1:2" s="194" customFormat="1" ht="15" customHeight="1"/>
    <row r="85" spans="1:2" s="199" customFormat="1" ht="20" customHeight="1">
      <c r="A85" s="500" t="s">
        <v>2641</v>
      </c>
      <c r="B85" s="500"/>
    </row>
    <row r="86" spans="1:2" s="194" customFormat="1" ht="15" customHeight="1">
      <c r="A86" s="195" t="s">
        <v>3601</v>
      </c>
      <c r="B86" s="194" t="s">
        <v>2642</v>
      </c>
    </row>
    <row r="87" spans="1:2" s="194" customFormat="1" ht="15" customHeight="1">
      <c r="A87" s="195" t="s">
        <v>3887</v>
      </c>
      <c r="B87" s="194" t="s">
        <v>3888</v>
      </c>
    </row>
    <row r="88" spans="1:2" s="194" customFormat="1" ht="15" customHeight="1">
      <c r="A88" s="195" t="s">
        <v>3603</v>
      </c>
      <c r="B88" s="194" t="s">
        <v>3889</v>
      </c>
    </row>
    <row r="89" spans="1:2" s="194" customFormat="1" ht="15" customHeight="1">
      <c r="A89" s="195" t="s">
        <v>3604</v>
      </c>
      <c r="B89" s="194" t="s">
        <v>2643</v>
      </c>
    </row>
    <row r="90" spans="1:2" s="194" customFormat="1" ht="15" customHeight="1">
      <c r="A90" s="195" t="s">
        <v>3866</v>
      </c>
      <c r="B90" s="194" t="s">
        <v>3890</v>
      </c>
    </row>
    <row r="91" spans="1:2" s="194" customFormat="1" ht="15" customHeight="1">
      <c r="A91" s="195" t="s">
        <v>3606</v>
      </c>
      <c r="B91" s="194" t="s">
        <v>3891</v>
      </c>
    </row>
    <row r="92" spans="1:2" s="194" customFormat="1" ht="15" customHeight="1">
      <c r="A92" s="195" t="s">
        <v>3884</v>
      </c>
      <c r="B92" s="194" t="s">
        <v>3892</v>
      </c>
    </row>
    <row r="93" spans="1:2" s="194" customFormat="1" ht="15" customHeight="1">
      <c r="A93" s="195" t="s">
        <v>3885</v>
      </c>
      <c r="B93" s="194" t="s">
        <v>3893</v>
      </c>
    </row>
    <row r="94" spans="1:2" s="194" customFormat="1" ht="15" customHeight="1">
      <c r="A94" s="195" t="s">
        <v>3886</v>
      </c>
      <c r="B94" s="194" t="s">
        <v>3894</v>
      </c>
    </row>
    <row r="95" spans="1:2" s="194" customFormat="1" ht="15" customHeight="1">
      <c r="A95" s="195" t="s">
        <v>3607</v>
      </c>
      <c r="B95" s="194" t="s">
        <v>3898</v>
      </c>
    </row>
    <row r="96" spans="1:2" s="194" customFormat="1" ht="15" customHeight="1">
      <c r="A96" s="195" t="s">
        <v>3608</v>
      </c>
      <c r="B96" s="194" t="s">
        <v>3899</v>
      </c>
    </row>
    <row r="97" spans="1:2" s="194" customFormat="1" ht="15" customHeight="1">
      <c r="A97" s="195" t="s">
        <v>3609</v>
      </c>
      <c r="B97" s="194" t="s">
        <v>3900</v>
      </c>
    </row>
    <row r="98" spans="1:2" s="194" customFormat="1" ht="15" customHeight="1">
      <c r="A98" s="195" t="s">
        <v>3896</v>
      </c>
      <c r="B98" s="194" t="s">
        <v>3897</v>
      </c>
    </row>
    <row r="99" spans="1:2" s="194" customFormat="1" ht="15" customHeight="1">
      <c r="A99" s="195" t="s">
        <v>3610</v>
      </c>
      <c r="B99" s="194" t="s">
        <v>2644</v>
      </c>
    </row>
    <row r="100" spans="1:2" s="194" customFormat="1" ht="15" customHeight="1">
      <c r="A100" s="195" t="s">
        <v>3611</v>
      </c>
      <c r="B100" s="194" t="s">
        <v>3902</v>
      </c>
    </row>
    <row r="101" spans="1:2" s="194" customFormat="1" ht="15" customHeight="1">
      <c r="A101" s="195" t="s">
        <v>3612</v>
      </c>
      <c r="B101" s="194" t="s">
        <v>3903</v>
      </c>
    </row>
    <row r="102" spans="1:2" s="194" customFormat="1" ht="15" customHeight="1">
      <c r="A102" s="195" t="s">
        <v>3901</v>
      </c>
      <c r="B102" s="194" t="s">
        <v>3904</v>
      </c>
    </row>
    <row r="103" spans="1:2" s="194" customFormat="1" ht="15" customHeight="1">
      <c r="A103" s="195" t="s">
        <v>3613</v>
      </c>
      <c r="B103" s="194" t="s">
        <v>2645</v>
      </c>
    </row>
    <row r="104" spans="1:2" s="194" customFormat="1" ht="15" customHeight="1">
      <c r="A104" s="195" t="s">
        <v>3614</v>
      </c>
      <c r="B104" s="194" t="s">
        <v>3906</v>
      </c>
    </row>
    <row r="105" spans="1:2" s="194" customFormat="1" ht="15" customHeight="1">
      <c r="A105" s="195" t="s">
        <v>3615</v>
      </c>
      <c r="B105" s="194" t="s">
        <v>3907</v>
      </c>
    </row>
    <row r="106" spans="1:2" s="194" customFormat="1" ht="15" customHeight="1">
      <c r="A106" s="195" t="s">
        <v>3905</v>
      </c>
      <c r="B106" s="194" t="s">
        <v>3908</v>
      </c>
    </row>
    <row r="107" spans="1:2" s="194" customFormat="1" ht="15" customHeight="1">
      <c r="A107" s="195" t="s">
        <v>3616</v>
      </c>
      <c r="B107" s="194" t="s">
        <v>2646</v>
      </c>
    </row>
    <row r="108" spans="1:2" s="194" customFormat="1" ht="15" customHeight="1">
      <c r="A108" s="195" t="s">
        <v>3617</v>
      </c>
      <c r="B108" s="194" t="s">
        <v>3910</v>
      </c>
    </row>
    <row r="109" spans="1:2" s="194" customFormat="1" ht="15" customHeight="1">
      <c r="A109" s="195" t="s">
        <v>3618</v>
      </c>
      <c r="B109" s="194" t="s">
        <v>3911</v>
      </c>
    </row>
    <row r="110" spans="1:2" s="194" customFormat="1" ht="15" customHeight="1">
      <c r="A110" s="195" t="s">
        <v>3909</v>
      </c>
      <c r="B110" s="194" t="s">
        <v>3912</v>
      </c>
    </row>
    <row r="111" spans="1:2" s="194" customFormat="1" ht="15" customHeight="1">
      <c r="A111" s="195" t="s">
        <v>3619</v>
      </c>
      <c r="B111" s="194" t="s">
        <v>3915</v>
      </c>
    </row>
    <row r="112" spans="1:2" s="194" customFormat="1" ht="15" customHeight="1">
      <c r="A112" s="195" t="s">
        <v>3620</v>
      </c>
      <c r="B112" s="194" t="s">
        <v>3916</v>
      </c>
    </row>
    <row r="113" spans="1:2" s="194" customFormat="1" ht="15" customHeight="1">
      <c r="A113" s="195" t="s">
        <v>3621</v>
      </c>
      <c r="B113" s="194" t="s">
        <v>3917</v>
      </c>
    </row>
    <row r="114" spans="1:2" s="194" customFormat="1" ht="15" customHeight="1">
      <c r="A114" s="195" t="s">
        <v>3913</v>
      </c>
      <c r="B114" s="194" t="s">
        <v>3918</v>
      </c>
    </row>
    <row r="115" spans="1:2" s="194" customFormat="1" ht="15" customHeight="1">
      <c r="A115" s="195" t="s">
        <v>3914</v>
      </c>
      <c r="B115" s="194" t="s">
        <v>3919</v>
      </c>
    </row>
    <row r="116" spans="1:2" s="194" customFormat="1" ht="15" customHeight="1">
      <c r="A116" s="195" t="s">
        <v>3622</v>
      </c>
      <c r="B116" s="194" t="s">
        <v>3922</v>
      </c>
    </row>
    <row r="117" spans="1:2" s="194" customFormat="1" ht="15" customHeight="1">
      <c r="A117" s="195" t="s">
        <v>3623</v>
      </c>
      <c r="B117" s="194" t="s">
        <v>3923</v>
      </c>
    </row>
    <row r="118" spans="1:2" s="194" customFormat="1" ht="15" customHeight="1">
      <c r="A118" s="195" t="s">
        <v>3624</v>
      </c>
      <c r="B118" s="194" t="s">
        <v>3924</v>
      </c>
    </row>
    <row r="119" spans="1:2" s="194" customFormat="1" ht="15" customHeight="1">
      <c r="A119" s="195" t="s">
        <v>3920</v>
      </c>
      <c r="B119" s="194" t="s">
        <v>3925</v>
      </c>
    </row>
    <row r="120" spans="1:2" s="194" customFormat="1" ht="15" customHeight="1">
      <c r="A120" s="195" t="s">
        <v>3921</v>
      </c>
      <c r="B120" s="194" t="s">
        <v>3926</v>
      </c>
    </row>
    <row r="121" spans="1:2" s="194" customFormat="1" ht="15" customHeight="1">
      <c r="A121" s="195" t="s">
        <v>3625</v>
      </c>
      <c r="B121" s="194" t="s">
        <v>3929</v>
      </c>
    </row>
    <row r="122" spans="1:2" s="194" customFormat="1" ht="15" customHeight="1">
      <c r="A122" s="195" t="s">
        <v>3626</v>
      </c>
      <c r="B122" s="194" t="s">
        <v>3930</v>
      </c>
    </row>
    <row r="123" spans="1:2" s="194" customFormat="1" ht="15" customHeight="1">
      <c r="A123" s="195" t="s">
        <v>3627</v>
      </c>
      <c r="B123" s="194" t="s">
        <v>3931</v>
      </c>
    </row>
    <row r="124" spans="1:2" s="194" customFormat="1" ht="15" customHeight="1">
      <c r="A124" s="195" t="s">
        <v>3927</v>
      </c>
      <c r="B124" s="194" t="s">
        <v>3932</v>
      </c>
    </row>
    <row r="125" spans="1:2" s="194" customFormat="1" ht="15" customHeight="1">
      <c r="A125" s="195" t="s">
        <v>3928</v>
      </c>
      <c r="B125" s="194" t="s">
        <v>3933</v>
      </c>
    </row>
    <row r="126" spans="1:2" s="194" customFormat="1" ht="15" customHeight="1">
      <c r="A126" s="195" t="s">
        <v>3628</v>
      </c>
      <c r="B126" s="194" t="s">
        <v>3895</v>
      </c>
    </row>
    <row r="127" spans="1:2" s="194" customFormat="1" ht="15" customHeight="1">
      <c r="A127" s="195" t="s">
        <v>2564</v>
      </c>
      <c r="B127" s="194" t="s">
        <v>3124</v>
      </c>
    </row>
    <row r="128" spans="1:2" s="194" customFormat="1" ht="15" customHeight="1"/>
    <row r="129" spans="1:2" s="199" customFormat="1" ht="20" customHeight="1">
      <c r="A129" s="500" t="s">
        <v>2648</v>
      </c>
      <c r="B129" s="500"/>
    </row>
    <row r="130" spans="1:2" s="194" customFormat="1" ht="15" customHeight="1">
      <c r="A130" s="195" t="s">
        <v>1598</v>
      </c>
      <c r="B130" s="194" t="s">
        <v>2652</v>
      </c>
    </row>
    <row r="131" spans="1:2" s="194" customFormat="1" ht="15" customHeight="1">
      <c r="A131" s="195" t="s">
        <v>883</v>
      </c>
      <c r="B131" s="194" t="s">
        <v>2653</v>
      </c>
    </row>
    <row r="132" spans="1:2" s="194" customFormat="1" ht="15" customHeight="1">
      <c r="A132" s="195" t="s">
        <v>2568</v>
      </c>
      <c r="B132" s="194" t="s">
        <v>2654</v>
      </c>
    </row>
    <row r="133" spans="1:2" s="194" customFormat="1" ht="15" customHeight="1">
      <c r="A133" s="195" t="s">
        <v>2566</v>
      </c>
      <c r="B133" s="194" t="s">
        <v>2649</v>
      </c>
    </row>
    <row r="134" spans="1:2" s="194" customFormat="1" ht="15" customHeight="1">
      <c r="A134" s="195" t="s">
        <v>46</v>
      </c>
      <c r="B134" s="194" t="s">
        <v>2650</v>
      </c>
    </row>
    <row r="135" spans="1:2" s="194" customFormat="1" ht="15" customHeight="1">
      <c r="A135" s="195" t="s">
        <v>2567</v>
      </c>
      <c r="B135" s="194" t="s">
        <v>2651</v>
      </c>
    </row>
    <row r="136" spans="1:2" s="194" customFormat="1" ht="15" customHeight="1">
      <c r="A136" s="195" t="s">
        <v>96</v>
      </c>
      <c r="B136" s="194" t="s">
        <v>2655</v>
      </c>
    </row>
    <row r="137" spans="1:2" s="194" customFormat="1" ht="15" customHeight="1">
      <c r="A137" s="195" t="s">
        <v>3125</v>
      </c>
      <c r="B137" s="194" t="s">
        <v>3127</v>
      </c>
    </row>
    <row r="138" spans="1:2" s="194" customFormat="1" ht="15" customHeight="1">
      <c r="A138" s="195" t="s">
        <v>3126</v>
      </c>
      <c r="B138" s="194" t="s">
        <v>3128</v>
      </c>
    </row>
    <row r="139" spans="1:2" s="194" customFormat="1" ht="15" customHeight="1">
      <c r="A139" s="195" t="s">
        <v>2569</v>
      </c>
      <c r="B139" s="194" t="s">
        <v>2656</v>
      </c>
    </row>
    <row r="140" spans="1:2" s="194" customFormat="1" ht="15" customHeight="1">
      <c r="A140" s="195" t="s">
        <v>2548</v>
      </c>
      <c r="B140" s="194" t="s">
        <v>2657</v>
      </c>
    </row>
    <row r="141" spans="1:2" s="194" customFormat="1" ht="15" customHeight="1">
      <c r="A141" s="195" t="s">
        <v>837</v>
      </c>
      <c r="B141" s="194" t="s">
        <v>2658</v>
      </c>
    </row>
    <row r="142" spans="1:2" s="194" customFormat="1" ht="15" customHeight="1">
      <c r="A142" s="195" t="s">
        <v>2570</v>
      </c>
      <c r="B142" s="194" t="s">
        <v>2659</v>
      </c>
    </row>
    <row r="143" spans="1:2" s="194" customFormat="1" ht="15" customHeight="1">
      <c r="A143" s="195" t="s">
        <v>882</v>
      </c>
      <c r="B143" s="194" t="s">
        <v>2660</v>
      </c>
    </row>
    <row r="144" spans="1:2" s="194" customFormat="1" ht="15" customHeight="1">
      <c r="A144" s="195" t="s">
        <v>2550</v>
      </c>
      <c r="B144" s="194" t="s">
        <v>2662</v>
      </c>
    </row>
    <row r="145" spans="1:2" s="194" customFormat="1" ht="15" customHeight="1">
      <c r="A145" s="195" t="s">
        <v>2551</v>
      </c>
      <c r="B145" s="194" t="s">
        <v>2661</v>
      </c>
    </row>
    <row r="146" spans="1:2" s="194" customFormat="1" ht="15" customHeight="1">
      <c r="A146" s="195" t="s">
        <v>2604</v>
      </c>
      <c r="B146" s="194" t="s">
        <v>2665</v>
      </c>
    </row>
    <row r="147" spans="1:2" s="194" customFormat="1" ht="15" customHeight="1">
      <c r="A147" s="195" t="s">
        <v>2571</v>
      </c>
      <c r="B147" s="194" t="s">
        <v>2666</v>
      </c>
    </row>
    <row r="148" spans="1:2" s="194" customFormat="1" ht="15" customHeight="1">
      <c r="A148" s="195" t="s">
        <v>2572</v>
      </c>
      <c r="B148" s="194" t="s">
        <v>2667</v>
      </c>
    </row>
    <row r="149" spans="1:2" s="194" customFormat="1" ht="15" customHeight="1">
      <c r="A149" s="195" t="s">
        <v>2552</v>
      </c>
      <c r="B149" s="194" t="s">
        <v>2623</v>
      </c>
    </row>
    <row r="150" spans="1:2" s="194" customFormat="1" ht="15" customHeight="1">
      <c r="A150" s="195" t="s">
        <v>1379</v>
      </c>
      <c r="B150" s="194" t="s">
        <v>2668</v>
      </c>
    </row>
    <row r="151" spans="1:2" s="194" customFormat="1" ht="15" customHeight="1">
      <c r="A151" s="195" t="s">
        <v>2166</v>
      </c>
      <c r="B151" s="194" t="s">
        <v>2669</v>
      </c>
    </row>
    <row r="152" spans="1:2" s="194" customFormat="1" ht="15" customHeight="1">
      <c r="A152" s="195" t="s">
        <v>1958</v>
      </c>
      <c r="B152" s="194" t="s">
        <v>2670</v>
      </c>
    </row>
    <row r="153" spans="1:2" s="194" customFormat="1" ht="15" customHeight="1">
      <c r="A153" s="195" t="s">
        <v>3847</v>
      </c>
      <c r="B153" s="194" t="s">
        <v>3849</v>
      </c>
    </row>
    <row r="154" spans="1:2" s="194" customFormat="1" ht="15" customHeight="1">
      <c r="A154" s="195" t="s">
        <v>878</v>
      </c>
      <c r="B154" s="194" t="s">
        <v>2671</v>
      </c>
    </row>
    <row r="155" spans="1:2" s="194" customFormat="1" ht="15" customHeight="1">
      <c r="A155" s="195" t="s">
        <v>3848</v>
      </c>
    </row>
    <row r="156" spans="1:2" s="194" customFormat="1" ht="15" customHeight="1">
      <c r="A156" s="195" t="s">
        <v>1957</v>
      </c>
      <c r="B156" s="194" t="s">
        <v>2672</v>
      </c>
    </row>
    <row r="157" spans="1:2" s="194" customFormat="1" ht="15" customHeight="1">
      <c r="A157" s="195" t="s">
        <v>2557</v>
      </c>
      <c r="B157" s="194" t="s">
        <v>2631</v>
      </c>
    </row>
    <row r="158" spans="1:2" s="194" customFormat="1" ht="15" customHeight="1">
      <c r="A158" s="195" t="s">
        <v>2573</v>
      </c>
      <c r="B158" s="194" t="s">
        <v>2673</v>
      </c>
    </row>
    <row r="159" spans="1:2" s="194" customFormat="1" ht="15" customHeight="1">
      <c r="A159" s="195" t="s">
        <v>2824</v>
      </c>
      <c r="B159" s="194" t="s">
        <v>3129</v>
      </c>
    </row>
    <row r="160" spans="1:2" s="194" customFormat="1" ht="15" customHeight="1">
      <c r="A160" s="195" t="s">
        <v>3130</v>
      </c>
      <c r="B160" s="194" t="s">
        <v>3131</v>
      </c>
    </row>
    <row r="161" spans="1:2" s="194" customFormat="1" ht="15" customHeight="1">
      <c r="A161" s="195" t="s">
        <v>2822</v>
      </c>
      <c r="B161" s="194" t="s">
        <v>3132</v>
      </c>
    </row>
    <row r="162" spans="1:2" s="194" customFormat="1" ht="15" customHeight="1">
      <c r="A162" s="195" t="s">
        <v>3119</v>
      </c>
      <c r="B162" s="194" t="s">
        <v>3133</v>
      </c>
    </row>
    <row r="163" spans="1:2" s="194" customFormat="1" ht="15" customHeight="1">
      <c r="A163" s="195" t="s">
        <v>2826</v>
      </c>
      <c r="B163" s="194" t="s">
        <v>3859</v>
      </c>
    </row>
    <row r="164" spans="1:2" s="194" customFormat="1" ht="15" customHeight="1">
      <c r="A164" s="195" t="s">
        <v>2714</v>
      </c>
      <c r="B164" s="194" t="s">
        <v>3123</v>
      </c>
    </row>
    <row r="165" spans="1:2" s="194" customFormat="1" ht="15" customHeight="1">
      <c r="A165" s="195" t="s">
        <v>2574</v>
      </c>
      <c r="B165" s="194" t="s">
        <v>2674</v>
      </c>
    </row>
    <row r="166" spans="1:2" s="194" customFormat="1" ht="15" customHeight="1">
      <c r="A166" s="195" t="s">
        <v>2575</v>
      </c>
      <c r="B166" s="194" t="s">
        <v>2675</v>
      </c>
    </row>
    <row r="167" spans="1:2" s="194" customFormat="1" ht="15" customHeight="1">
      <c r="A167" s="195" t="s">
        <v>2576</v>
      </c>
      <c r="B167" s="194" t="s">
        <v>2676</v>
      </c>
    </row>
    <row r="168" spans="1:2" s="194" customFormat="1" ht="15" customHeight="1">
      <c r="A168" s="195" t="s">
        <v>2167</v>
      </c>
      <c r="B168" s="194" t="s">
        <v>2677</v>
      </c>
    </row>
    <row r="169" spans="1:2" s="194" customFormat="1" ht="15" customHeight="1">
      <c r="A169" s="195" t="s">
        <v>2577</v>
      </c>
      <c r="B169" s="194" t="s">
        <v>2678</v>
      </c>
    </row>
    <row r="170" spans="1:2" s="194" customFormat="1" ht="15" customHeight="1">
      <c r="A170" s="195" t="s">
        <v>2578</v>
      </c>
      <c r="B170" s="194" t="s">
        <v>2679</v>
      </c>
    </row>
    <row r="171" spans="1:2" s="194" customFormat="1" ht="15" customHeight="1"/>
    <row r="172" spans="1:2" s="199" customFormat="1" ht="20" customHeight="1">
      <c r="A172" s="500" t="s">
        <v>2682</v>
      </c>
      <c r="B172" s="500"/>
    </row>
    <row r="173" spans="1:2" s="194" customFormat="1" ht="15" customHeight="1">
      <c r="A173" s="195" t="s">
        <v>2607</v>
      </c>
      <c r="B173" s="194" t="s">
        <v>2683</v>
      </c>
    </row>
    <row r="174" spans="1:2" s="194" customFormat="1" ht="14"/>
    <row r="186" s="194" customFormat="1" ht="14"/>
    <row r="187" s="194" customFormat="1" ht="14"/>
    <row r="188" s="194" customFormat="1" ht="14"/>
    <row r="189" s="194" customFormat="1" ht="14"/>
    <row r="190" s="194" customFormat="1" ht="14"/>
  </sheetData>
  <mergeCells count="7">
    <mergeCell ref="A40:B40"/>
    <mergeCell ref="A85:B85"/>
    <mergeCell ref="A129:B129"/>
    <mergeCell ref="A1:B1"/>
    <mergeCell ref="A172:B172"/>
    <mergeCell ref="A26:B26"/>
    <mergeCell ref="A6:B6"/>
  </mergeCells>
  <hyperlinks>
    <hyperlink ref="A4" r:id="rId1" xr:uid="{88A4A269-3E42-6649-A3B3-0B5ADEEBCF1D}"/>
  </hyperlinks>
  <pageMargins left="0.7" right="0.7" top="0.75" bottom="0.75" header="0.3" footer="0.3"/>
  <pageSetup orientation="portrait" horizontalDpi="0" verticalDpi="0"/>
  <ignoredErrors>
    <ignoredError sqref="A1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7475B-70E1-F04D-A639-7F1F922F81F3}">
  <dimension ref="A1:AF30"/>
  <sheetViews>
    <sheetView zoomScaleNormal="100" workbookViewId="0">
      <pane xSplit="2" ySplit="1" topLeftCell="C2" activePane="bottomRight" state="frozen"/>
      <selection pane="topRight" activeCell="C1" sqref="C1"/>
      <selection pane="bottomLeft" activeCell="A2" sqref="A2"/>
      <selection pane="bottomRight" activeCell="C42" sqref="C42"/>
    </sheetView>
  </sheetViews>
  <sheetFormatPr baseColWidth="10" defaultColWidth="10.83203125" defaultRowHeight="15"/>
  <cols>
    <col min="1" max="1" width="6.1640625" style="1" customWidth="1"/>
    <col min="2" max="2" width="18" style="1" customWidth="1"/>
    <col min="3" max="3" width="11.5" style="1" customWidth="1"/>
    <col min="4" max="4" width="15.83203125" style="1" customWidth="1"/>
    <col min="5" max="5" width="24.83203125" style="1" customWidth="1"/>
    <col min="6" max="6" width="16.83203125" style="2" customWidth="1"/>
    <col min="7" max="7" width="6.33203125" style="2" customWidth="1"/>
    <col min="8" max="8" width="7.33203125" style="2" customWidth="1"/>
    <col min="9" max="10" width="5.6640625" style="2" customWidth="1"/>
    <col min="11" max="11" width="6.5" style="2" customWidth="1"/>
    <col min="12" max="16" width="6.1640625" style="2" customWidth="1"/>
    <col min="17" max="20" width="5.83203125" style="2" customWidth="1"/>
    <col min="21" max="24" width="5.6640625" style="2" customWidth="1"/>
    <col min="25" max="25" width="6.6640625" style="2" customWidth="1"/>
    <col min="26" max="26" width="7" style="2" customWidth="1"/>
    <col min="27" max="29" width="5" style="2" customWidth="1"/>
    <col min="30" max="30" width="5.83203125" style="2" customWidth="1"/>
    <col min="31" max="31" width="6.1640625" style="2" customWidth="1"/>
    <col min="32" max="32" width="8.5" style="2" customWidth="1"/>
    <col min="33" max="16384" width="10.83203125" style="1"/>
  </cols>
  <sheetData>
    <row r="1" spans="1:32" ht="47" customHeight="1" thickTop="1">
      <c r="A1" s="387" t="s">
        <v>1354</v>
      </c>
      <c r="B1" s="388" t="s">
        <v>1360</v>
      </c>
      <c r="C1" s="388" t="s">
        <v>1361</v>
      </c>
      <c r="D1" s="388" t="s">
        <v>1362</v>
      </c>
      <c r="E1" s="388" t="s">
        <v>1363</v>
      </c>
      <c r="F1" s="389" t="s">
        <v>2609</v>
      </c>
      <c r="G1" s="390" t="s">
        <v>4170</v>
      </c>
      <c r="H1" s="390" t="s">
        <v>1378</v>
      </c>
      <c r="I1" s="390" t="s">
        <v>882</v>
      </c>
      <c r="J1" s="390" t="s">
        <v>2608</v>
      </c>
      <c r="K1" s="390" t="s">
        <v>879</v>
      </c>
      <c r="L1" s="390" t="s">
        <v>1957</v>
      </c>
      <c r="M1" s="390" t="s">
        <v>880</v>
      </c>
      <c r="N1" s="390" t="s">
        <v>881</v>
      </c>
      <c r="O1" s="390" t="s">
        <v>1599</v>
      </c>
      <c r="P1" s="390" t="s">
        <v>2562</v>
      </c>
      <c r="Q1" s="390" t="s">
        <v>3628</v>
      </c>
      <c r="R1" s="390" t="s">
        <v>2564</v>
      </c>
      <c r="S1" s="390" t="s">
        <v>2563</v>
      </c>
      <c r="T1" s="389" t="s">
        <v>2565</v>
      </c>
      <c r="U1" s="391" t="s">
        <v>2566</v>
      </c>
      <c r="V1" s="392" t="s">
        <v>46</v>
      </c>
      <c r="W1" s="392" t="s">
        <v>2567</v>
      </c>
      <c r="X1" s="390" t="s">
        <v>883</v>
      </c>
      <c r="Y1" s="390" t="s">
        <v>2539</v>
      </c>
      <c r="Z1" s="390" t="s">
        <v>4166</v>
      </c>
      <c r="AA1" s="390" t="s">
        <v>1379</v>
      </c>
      <c r="AB1" s="390" t="s">
        <v>2166</v>
      </c>
      <c r="AC1" s="390" t="s">
        <v>1958</v>
      </c>
      <c r="AD1" s="390" t="s">
        <v>878</v>
      </c>
      <c r="AE1" s="393" t="s">
        <v>2610</v>
      </c>
      <c r="AF1" s="394" t="s">
        <v>2607</v>
      </c>
    </row>
    <row r="2" spans="1:32" ht="20" customHeight="1" thickBot="1">
      <c r="A2" s="377" t="s">
        <v>18</v>
      </c>
      <c r="B2" s="220" t="s">
        <v>1321</v>
      </c>
      <c r="C2" s="220" t="s">
        <v>1333</v>
      </c>
      <c r="D2" s="220" t="s">
        <v>1510</v>
      </c>
      <c r="E2" s="221" t="s">
        <v>1511</v>
      </c>
      <c r="F2" s="222"/>
      <c r="G2" s="223">
        <f>VLOOKUP(A2,Rosters!A:W,5,FALSE)</f>
        <v>40</v>
      </c>
      <c r="H2" s="224">
        <f>VLOOKUP($A2,Rosters!$A$2:EX$3990,27,FALSE)</f>
        <v>4978</v>
      </c>
      <c r="I2" s="225">
        <f>VLOOKUP($A2,Rosters!$A$2:EX$3990,33,FALSE)</f>
        <v>181</v>
      </c>
      <c r="J2" s="226">
        <f>I2/H2</f>
        <v>3.6359983929288874E-2</v>
      </c>
      <c r="K2" s="225">
        <f>VLOOKUP($A2,Rosters!$A$2:EX$3990,36,FALSE)</f>
        <v>145</v>
      </c>
      <c r="L2" s="227">
        <f>VLOOKUP($A2,Rosters!$A$2:EX$3990,57,FALSE)</f>
        <v>0.25590817015530049</v>
      </c>
      <c r="M2" s="227">
        <f>VLOOKUP($A2,Rosters!$A$2:EX$3990,58,FALSE)</f>
        <v>0.33562892444804537</v>
      </c>
      <c r="N2" s="227">
        <f>VLOOKUP($A2,Rosters!$A$2:EX$3990,59,FALSE)</f>
        <v>0.43776727436416835</v>
      </c>
      <c r="O2" s="228">
        <f>VLOOKUP($A2,Rosters!$A$2:EX$3990,60,FALSE)</f>
        <v>0.77339619881221378</v>
      </c>
      <c r="P2" s="479">
        <f>VLOOKUP($A2,Rosters!$A$2:EU$3990,68,FALSE)</f>
        <v>19.641193693038034</v>
      </c>
      <c r="Q2" s="229">
        <f>VLOOKUP($A2,Rosters!$A$2:EW$3990,112,FALSE)</f>
        <v>0</v>
      </c>
      <c r="R2" s="229">
        <f>VLOOKUP($A2,Rosters!$A$2:EX$3990,113,FALSE)</f>
        <v>18.750974871218141</v>
      </c>
      <c r="S2" s="229">
        <f>VLOOKUP($A2,Rosters!$A$2:EX$3990,70,FALSE)</f>
        <v>98.683685788319806</v>
      </c>
      <c r="T2" s="385">
        <f>VLOOKUP($A2,Rosters!$A$2:EX$3990,71,FALSE)</f>
        <v>29.364773852433586</v>
      </c>
      <c r="U2" s="375">
        <f>VLOOKUP($A2,Rosters!$A$2:EX$3990,117,FALSE)</f>
        <v>54</v>
      </c>
      <c r="V2" s="225">
        <f>VLOOKUP($A2,Rosters!$A$2:EX$3990,118,FALSE)</f>
        <v>56</v>
      </c>
      <c r="W2" s="225">
        <f>VLOOKUP($A2,Rosters!$A$2:EX$3990,119,FALSE)</f>
        <v>26</v>
      </c>
      <c r="X2" s="225">
        <f>VLOOKUP($A2,Rosters!$A$2:EX$3990,115,FALSE)</f>
        <v>132</v>
      </c>
      <c r="Y2" s="225">
        <f>VLOOKUP($A2,Rosters!$A$2:EX$3990,114,FALSE)-X2</f>
        <v>227</v>
      </c>
      <c r="Z2" s="227">
        <f>VLOOKUP($A2,Rosters!$A$2:EU$3990,140,FALSE)</f>
        <v>0.24361022364217252</v>
      </c>
      <c r="AA2" s="229">
        <f>VLOOKUP($A2,Rosters!$A$2:EX$3990,134,FALSE)</f>
        <v>8.9800102511532511</v>
      </c>
      <c r="AB2" s="229">
        <f>VLOOKUP($A2,Rosters!$A$2:EX$3990,135,FALSE)</f>
        <v>3.5058944131214749</v>
      </c>
      <c r="AC2" s="229">
        <f>VLOOKUP($A2,Rosters!$A$2:EX$3990,136,FALSE)</f>
        <v>1.1583803177857503</v>
      </c>
      <c r="AD2" s="230">
        <f>VLOOKUP($A2,Rosters!$A$2:EX$3990,138,FALSE)</f>
        <v>1.3357252690927723</v>
      </c>
      <c r="AE2" s="384">
        <f>VLOOKUP($A2,Rosters!$A$2:EX$3990,154,FALSE)</f>
        <v>11.190364200621818</v>
      </c>
      <c r="AF2" s="381">
        <f>T2+AE2</f>
        <v>40.555138053055401</v>
      </c>
    </row>
    <row r="3" spans="1:32" ht="20" customHeight="1" thickBot="1">
      <c r="A3" s="378" t="s">
        <v>14</v>
      </c>
      <c r="B3" s="231" t="s">
        <v>1329</v>
      </c>
      <c r="C3" s="231" t="s">
        <v>1332</v>
      </c>
      <c r="D3" s="231" t="s">
        <v>1340</v>
      </c>
      <c r="E3" s="232" t="s">
        <v>1343</v>
      </c>
      <c r="F3" s="233"/>
      <c r="G3" s="223">
        <f>VLOOKUP(A3,Rosters!A:W,5,FALSE)</f>
        <v>40</v>
      </c>
      <c r="H3" s="224">
        <f>VLOOKUP($A3,Rosters!$A$2:EX$3990,27,FALSE)</f>
        <v>4923</v>
      </c>
      <c r="I3" s="225">
        <f>VLOOKUP($A3,Rosters!$A$2:EX$3990,33,FALSE)</f>
        <v>139</v>
      </c>
      <c r="J3" s="226">
        <f>I3/H3</f>
        <v>2.8234816169002641E-2</v>
      </c>
      <c r="K3" s="225">
        <f>VLOOKUP($A3,Rosters!$A$2:EX$3990,36,FALSE)</f>
        <v>112</v>
      </c>
      <c r="L3" s="227">
        <f>VLOOKUP($A3,Rosters!$A$2:EX$3990,57,FALSE)</f>
        <v>0.25062885890692888</v>
      </c>
      <c r="M3" s="227">
        <f>VLOOKUP($A3,Rosters!$A$2:EX$3990,58,FALSE)</f>
        <v>0.33169230769230768</v>
      </c>
      <c r="N3" s="227">
        <f>VLOOKUP($A3,Rosters!$A$2:EX$3990,59,FALSE)</f>
        <v>0.3983535330436771</v>
      </c>
      <c r="O3" s="228">
        <f>VLOOKUP($A3,Rosters!$A$2:EX$3990,60,FALSE)</f>
        <v>0.73004584073598477</v>
      </c>
      <c r="P3" s="479">
        <f>VLOOKUP($A3,Rosters!$A$2:EU$3990,68,FALSE)</f>
        <v>9.96140181226653</v>
      </c>
      <c r="Q3" s="229">
        <f>VLOOKUP($A3,Rosters!$A$2:EW$3990,112,FALSE)</f>
        <v>0</v>
      </c>
      <c r="R3" s="229">
        <f>VLOOKUP($A3,Rosters!$A$2:EX$3990,113,FALSE)</f>
        <v>8.0633622370660394</v>
      </c>
      <c r="S3" s="229">
        <f>VLOOKUP($A3,Rosters!$A$2:EX$3990,70,FALSE)</f>
        <v>24.117118584376094</v>
      </c>
      <c r="T3" s="385">
        <f>VLOOKUP($A3,Rosters!$A$2:EX$3990,71,FALSE)</f>
        <v>20.458350916927053</v>
      </c>
      <c r="U3" s="375">
        <f>VLOOKUP($A3,Rosters!$A$2:EX$3990,117,FALSE)</f>
        <v>63</v>
      </c>
      <c r="V3" s="225">
        <f>VLOOKUP($A3,Rosters!$A$2:EX$3990,118,FALSE)</f>
        <v>73</v>
      </c>
      <c r="W3" s="225">
        <f>VLOOKUP($A3,Rosters!$A$2:EX$3990,119,FALSE)</f>
        <v>7</v>
      </c>
      <c r="X3" s="225">
        <f>VLOOKUP($A3,Rosters!$A$2:EX$3990,115,FALSE)</f>
        <v>156</v>
      </c>
      <c r="Y3" s="225">
        <f>VLOOKUP($A3,Rosters!$A$2:EX$3990,114,FALSE)-X3</f>
        <v>269</v>
      </c>
      <c r="Z3" s="227">
        <f>VLOOKUP($A3,Rosters!$A$2:EU$3990,140,FALSE)</f>
        <v>0.24836009952499435</v>
      </c>
      <c r="AA3" s="229">
        <f>VLOOKUP($A3,Rosters!$A$2:EX$3990,134,FALSE)</f>
        <v>9.2984604618614402</v>
      </c>
      <c r="AB3" s="229">
        <f>VLOOKUP($A3,Rosters!$A$2:EX$3990,135,FALSE)</f>
        <v>3.3414975507347791</v>
      </c>
      <c r="AC3" s="229">
        <f>VLOOKUP($A3,Rosters!$A$2:EX$3990,136,FALSE)</f>
        <v>1.2683694891532538</v>
      </c>
      <c r="AD3" s="230">
        <f>VLOOKUP($A3,Rosters!$A$2:EX$3990,138,FALSE)</f>
        <v>1.3383484954513643</v>
      </c>
      <c r="AE3" s="384">
        <f>VLOOKUP($A3,Rosters!$A$2:EX$3990,154,FALSE)</f>
        <v>13.491471869870999</v>
      </c>
      <c r="AF3" s="381">
        <f>T3+AE3</f>
        <v>33.949822786798052</v>
      </c>
    </row>
    <row r="4" spans="1:32" ht="20" customHeight="1" thickBot="1">
      <c r="A4" s="379" t="s">
        <v>2177</v>
      </c>
      <c r="B4" s="234" t="s">
        <v>1499</v>
      </c>
      <c r="C4" s="234" t="s">
        <v>1332</v>
      </c>
      <c r="D4" s="234" t="s">
        <v>1366</v>
      </c>
      <c r="E4" s="232" t="s">
        <v>1369</v>
      </c>
      <c r="F4" s="233" t="s">
        <v>2062</v>
      </c>
      <c r="G4" s="223">
        <f>VLOOKUP(A4,Rosters!A:W,5,FALSE)</f>
        <v>39</v>
      </c>
      <c r="H4" s="224">
        <f>VLOOKUP($A4,Rosters!$A$2:EX$3990,27,FALSE)</f>
        <v>5190</v>
      </c>
      <c r="I4" s="225">
        <f>VLOOKUP($A4,Rosters!$A$2:EX$3990,33,FALSE)</f>
        <v>135</v>
      </c>
      <c r="J4" s="226">
        <f>I4/H4</f>
        <v>2.6011560693641619E-2</v>
      </c>
      <c r="K4" s="225">
        <f>VLOOKUP($A4,Rosters!$A$2:EX$3990,36,FALSE)</f>
        <v>116</v>
      </c>
      <c r="L4" s="227">
        <f>VLOOKUP($A4,Rosters!$A$2:EX$3990,57,FALSE)</f>
        <v>0.26108695652173913</v>
      </c>
      <c r="M4" s="227">
        <f>VLOOKUP($A4,Rosters!$A$2:EX$3990,58,FALSE)</f>
        <v>0.337890625</v>
      </c>
      <c r="N4" s="227">
        <f>VLOOKUP($A4,Rosters!$A$2:EX$3990,59,FALSE)</f>
        <v>0.4082608695652174</v>
      </c>
      <c r="O4" s="228">
        <f>VLOOKUP($A4,Rosters!$A$2:EX$3990,60,FALSE)</f>
        <v>0.74615149456521745</v>
      </c>
      <c r="P4" s="479">
        <f>VLOOKUP($A4,Rosters!$A$2:EU$3990,68,FALSE)</f>
        <v>-3.8132796389981838</v>
      </c>
      <c r="Q4" s="229">
        <f>VLOOKUP($A4,Rosters!$A$2:EW$3990,112,FALSE)</f>
        <v>0</v>
      </c>
      <c r="R4" s="229">
        <f>VLOOKUP($A4,Rosters!$A$2:EX$3990,113,FALSE)</f>
        <v>-11.481001579202619</v>
      </c>
      <c r="S4" s="229">
        <f>VLOOKUP($A4,Rosters!$A$2:EX$3990,70,FALSE)</f>
        <v>36.482711154774528</v>
      </c>
      <c r="T4" s="385">
        <f>VLOOKUP($A4,Rosters!$A$2:EX$3990,71,FALSE)</f>
        <v>20.476658399324439</v>
      </c>
      <c r="U4" s="375">
        <f>VLOOKUP($A4,Rosters!$A$2:EX$3990,117,FALSE)</f>
        <v>55</v>
      </c>
      <c r="V4" s="225">
        <f>VLOOKUP($A4,Rosters!$A$2:EX$3990,118,FALSE)</f>
        <v>55</v>
      </c>
      <c r="W4" s="225">
        <f>VLOOKUP($A4,Rosters!$A$2:EX$3990,119,FALSE)</f>
        <v>14</v>
      </c>
      <c r="X4" s="225">
        <f>VLOOKUP($A4,Rosters!$A$2:EX$3990,115,FALSE)</f>
        <v>140</v>
      </c>
      <c r="Y4" s="225">
        <f>VLOOKUP($A4,Rosters!$A$2:EX$3990,114,FALSE)-X4</f>
        <v>179</v>
      </c>
      <c r="Z4" s="227">
        <f>VLOOKUP($A4,Rosters!$A$2:EU$3990,140,FALSE)</f>
        <v>0.22225312934631433</v>
      </c>
      <c r="AA4" s="229">
        <f>VLOOKUP($A4,Rosters!$A$2:EX$3990,134,FALSE)</f>
        <v>10.273041113087141</v>
      </c>
      <c r="AB4" s="229">
        <f>VLOOKUP($A4,Rosters!$A$2:EX$3990,135,FALSE)</f>
        <v>3.211633016005857</v>
      </c>
      <c r="AC4" s="229">
        <f>VLOOKUP($A4,Rosters!$A$2:EX$3990,136,FALSE)</f>
        <v>1.2449000941521076</v>
      </c>
      <c r="AD4" s="230">
        <f>VLOOKUP($A4,Rosters!$A$2:EX$3990,138,FALSE)</f>
        <v>1.1999163092373675</v>
      </c>
      <c r="AE4" s="384">
        <f>VLOOKUP($A4,Rosters!$A$2:EX$3990,154,FALSE)</f>
        <v>13.256647337228033</v>
      </c>
      <c r="AF4" s="381">
        <f>T4+AE4</f>
        <v>33.733305736552474</v>
      </c>
    </row>
    <row r="5" spans="1:32" ht="20" customHeight="1" thickBot="1">
      <c r="A5" s="378" t="s">
        <v>239</v>
      </c>
      <c r="B5" s="231" t="s">
        <v>1319</v>
      </c>
      <c r="C5" s="231" t="s">
        <v>1332</v>
      </c>
      <c r="D5" s="231" t="s">
        <v>1334</v>
      </c>
      <c r="E5" s="232" t="s">
        <v>1335</v>
      </c>
      <c r="F5" s="233" t="s">
        <v>2009</v>
      </c>
      <c r="G5" s="223">
        <f>VLOOKUP(A5,Rosters!A:W,5,FALSE)</f>
        <v>40</v>
      </c>
      <c r="H5" s="224">
        <f>VLOOKUP($A5,Rosters!$A$2:EX$3990,27,FALSE)</f>
        <v>5541</v>
      </c>
      <c r="I5" s="225">
        <f>VLOOKUP($A5,Rosters!$A$2:EX$3990,33,FALSE)</f>
        <v>177</v>
      </c>
      <c r="J5" s="226">
        <f>I5/H5</f>
        <v>3.1943692474282623E-2</v>
      </c>
      <c r="K5" s="225">
        <f>VLOOKUP($A5,Rosters!$A$2:EX$3990,36,FALSE)</f>
        <v>67</v>
      </c>
      <c r="L5" s="227">
        <f>VLOOKUP($A5,Rosters!$A$2:EX$3990,57,FALSE)</f>
        <v>0.25431998373653181</v>
      </c>
      <c r="M5" s="227">
        <f>VLOOKUP($A5,Rosters!$A$2:EX$3990,58,FALSE)</f>
        <v>0.33570256971022416</v>
      </c>
      <c r="N5" s="227">
        <f>VLOOKUP($A5,Rosters!$A$2:EX$3990,59,FALSE)</f>
        <v>0.42508639967473066</v>
      </c>
      <c r="O5" s="228">
        <f>VLOOKUP($A5,Rosters!$A$2:EX$3990,60,FALSE)</f>
        <v>0.76078896938495477</v>
      </c>
      <c r="P5" s="479">
        <f>VLOOKUP($A5,Rosters!$A$2:EU$3990,68,FALSE)</f>
        <v>0.48719401005654905</v>
      </c>
      <c r="Q5" s="229">
        <f>VLOOKUP($A5,Rosters!$A$2:EW$3990,112,FALSE)</f>
        <v>0</v>
      </c>
      <c r="R5" s="229">
        <f>VLOOKUP($A5,Rosters!$A$2:EX$3990,113,FALSE)</f>
        <v>-56.422375814989145</v>
      </c>
      <c r="S5" s="229">
        <f>VLOOKUP($A5,Rosters!$A$2:EX$3990,70,FALSE)</f>
        <v>63.651100699872572</v>
      </c>
      <c r="T5" s="385">
        <f>VLOOKUP($A5,Rosters!$A$2:EX$3990,71,FALSE)</f>
        <v>19.906013120500475</v>
      </c>
      <c r="U5" s="375">
        <f>VLOOKUP($A5,Rosters!$A$2:EX$3990,117,FALSE)</f>
        <v>54</v>
      </c>
      <c r="V5" s="225">
        <f>VLOOKUP($A5,Rosters!$A$2:EX$3990,118,FALSE)</f>
        <v>40</v>
      </c>
      <c r="W5" s="225">
        <f>VLOOKUP($A5,Rosters!$A$2:EX$3990,119,FALSE)</f>
        <v>39</v>
      </c>
      <c r="X5" s="225">
        <f>VLOOKUP($A5,Rosters!$A$2:EX$3990,115,FALSE)</f>
        <v>89</v>
      </c>
      <c r="Y5" s="225">
        <f>VLOOKUP($A5,Rosters!$A$2:EX$3990,114,FALSE)-X5</f>
        <v>213</v>
      </c>
      <c r="Z5" s="227">
        <f>VLOOKUP($A5,Rosters!$A$2:EU$3990,140,FALSE)</f>
        <v>0.2374395236323037</v>
      </c>
      <c r="AA5" s="229">
        <f>VLOOKUP($A5,Rosters!$A$2:EX$3990,134,FALSE)</f>
        <v>10.452176362868009</v>
      </c>
      <c r="AB5" s="229">
        <f>VLOOKUP($A5,Rosters!$A$2:EX$3990,135,FALSE)</f>
        <v>2.9863361036765741</v>
      </c>
      <c r="AC5" s="229">
        <f>VLOOKUP($A5,Rosters!$A$2:EX$3990,136,FALSE)</f>
        <v>1.1832652486265669</v>
      </c>
      <c r="AD5" s="230">
        <f>VLOOKUP($A5,Rosters!$A$2:EX$3990,138,FALSE)</f>
        <v>1.2227074235807858</v>
      </c>
      <c r="AE5" s="384">
        <f>VLOOKUP($A5,Rosters!$A$2:EX$3990,154,FALSE)</f>
        <v>11.840475101023872</v>
      </c>
      <c r="AF5" s="381">
        <f>T5+AE5</f>
        <v>31.746488221524345</v>
      </c>
    </row>
    <row r="6" spans="1:32" ht="20" customHeight="1" thickBot="1">
      <c r="A6" s="379" t="s">
        <v>16</v>
      </c>
      <c r="B6" s="234" t="s">
        <v>1364</v>
      </c>
      <c r="C6" s="234" t="s">
        <v>1332</v>
      </c>
      <c r="D6" s="234" t="s">
        <v>1376</v>
      </c>
      <c r="E6" s="232" t="s">
        <v>1375</v>
      </c>
      <c r="F6" s="233"/>
      <c r="G6" s="223">
        <f>VLOOKUP(A6,Rosters!A:W,5,FALSE)</f>
        <v>39</v>
      </c>
      <c r="H6" s="224">
        <f>VLOOKUP($A6,Rosters!$A$2:EX$3990,27,FALSE)</f>
        <v>5441</v>
      </c>
      <c r="I6" s="225">
        <f>VLOOKUP($A6,Rosters!$A$2:EX$3990,33,FALSE)</f>
        <v>175</v>
      </c>
      <c r="J6" s="226">
        <f>I6/H6</f>
        <v>3.2163205293144641E-2</v>
      </c>
      <c r="K6" s="225">
        <f>VLOOKUP($A6,Rosters!$A$2:EX$3990,36,FALSE)</f>
        <v>124</v>
      </c>
      <c r="L6" s="227">
        <f>VLOOKUP($A6,Rosters!$A$2:EX$3990,57,FALSE)</f>
        <v>0.24701030927835052</v>
      </c>
      <c r="M6" s="227">
        <f>VLOOKUP($A6,Rosters!$A$2:EX$3990,58,FALSE)</f>
        <v>0.32101058889095302</v>
      </c>
      <c r="N6" s="227">
        <f>VLOOKUP($A6,Rosters!$A$2:EX$3990,59,FALSE)</f>
        <v>0.41443298969072168</v>
      </c>
      <c r="O6" s="228">
        <f>VLOOKUP($A6,Rosters!$A$2:EX$3990,60,FALSE)</f>
        <v>0.73544357858167464</v>
      </c>
      <c r="P6" s="479">
        <f>VLOOKUP($A6,Rosters!$A$2:EU$3990,68,FALSE)</f>
        <v>-7.8691588714163707E-4</v>
      </c>
      <c r="Q6" s="229">
        <f>VLOOKUP($A6,Rosters!$A$2:EW$3990,112,FALSE)</f>
        <v>0</v>
      </c>
      <c r="R6" s="229">
        <f>VLOOKUP($A6,Rosters!$A$2:EX$3990,113,FALSE)</f>
        <v>-29.366729769855681</v>
      </c>
      <c r="S6" s="229">
        <f>VLOOKUP($A6,Rosters!$A$2:EX$3990,70,FALSE)</f>
        <v>30.443278346104282</v>
      </c>
      <c r="T6" s="385">
        <f>VLOOKUP($A6,Rosters!$A$2:EX$3990,71,FALSE)</f>
        <v>18.994969396789237</v>
      </c>
      <c r="U6" s="375">
        <f>VLOOKUP($A6,Rosters!$A$2:EX$3990,117,FALSE)</f>
        <v>52</v>
      </c>
      <c r="V6" s="225">
        <f>VLOOKUP($A6,Rosters!$A$2:EX$3990,118,FALSE)</f>
        <v>59</v>
      </c>
      <c r="W6" s="225">
        <f>VLOOKUP($A6,Rosters!$A$2:EX$3990,119,FALSE)</f>
        <v>42</v>
      </c>
      <c r="X6" s="225">
        <f>VLOOKUP($A6,Rosters!$A$2:EX$3990,115,FALSE)</f>
        <v>130</v>
      </c>
      <c r="Y6" s="225">
        <f>VLOOKUP($A6,Rosters!$A$2:EX$3990,114,FALSE)-X6</f>
        <v>224</v>
      </c>
      <c r="Z6" s="227">
        <f>VLOOKUP($A6,Rosters!$A$2:EU$3990,140,FALSE)</f>
        <v>0.23636874648679032</v>
      </c>
      <c r="AA6" s="229">
        <f>VLOOKUP($A6,Rosters!$A$2:EX$3990,134,FALSE)</f>
        <v>8.6504065040650389</v>
      </c>
      <c r="AB6" s="229">
        <f>VLOOKUP($A6,Rosters!$A$2:EX$3990,135,FALSE)</f>
        <v>3.4471544715447151</v>
      </c>
      <c r="AC6" s="229">
        <f>VLOOKUP($A6,Rosters!$A$2:EX$3990,136,FALSE)</f>
        <v>1.1056910569105689</v>
      </c>
      <c r="AD6" s="230">
        <f>VLOOKUP($A6,Rosters!$A$2:EX$3990,138,FALSE)</f>
        <v>1.2910569105691054</v>
      </c>
      <c r="AE6" s="384">
        <f>VLOOKUP($A6,Rosters!$A$2:EX$3990,154,FALSE)</f>
        <v>12.16505960375067</v>
      </c>
      <c r="AF6" s="381">
        <f>T6+AE6</f>
        <v>31.160029000539907</v>
      </c>
    </row>
    <row r="7" spans="1:32" ht="20" customHeight="1" thickBot="1">
      <c r="A7" s="378" t="s">
        <v>276</v>
      </c>
      <c r="B7" s="231" t="s">
        <v>1327</v>
      </c>
      <c r="C7" s="231" t="s">
        <v>1332</v>
      </c>
      <c r="D7" s="231" t="s">
        <v>1352</v>
      </c>
      <c r="E7" s="232" t="s">
        <v>1351</v>
      </c>
      <c r="F7" s="233"/>
      <c r="G7" s="223">
        <f>VLOOKUP(A7,Rosters!A:W,5,FALSE)</f>
        <v>40</v>
      </c>
      <c r="H7" s="224">
        <f>VLOOKUP($A7,Rosters!$A$2:EX$3990,27,FALSE)</f>
        <v>4577</v>
      </c>
      <c r="I7" s="225">
        <f>VLOOKUP($A7,Rosters!$A$2:EX$3990,33,FALSE)</f>
        <v>162</v>
      </c>
      <c r="J7" s="226">
        <f>I7/H7</f>
        <v>3.5394363119947564E-2</v>
      </c>
      <c r="K7" s="225">
        <f>VLOOKUP($A7,Rosters!$A$2:EX$3990,36,FALSE)</f>
        <v>81</v>
      </c>
      <c r="L7" s="227">
        <f>VLOOKUP($A7,Rosters!$A$2:EX$3990,57,FALSE)</f>
        <v>0.24480425326244562</v>
      </c>
      <c r="M7" s="227">
        <f>VLOOKUP($A7,Rosters!$A$2:EX$3990,58,FALSE)</f>
        <v>0.31626373626373627</v>
      </c>
      <c r="N7" s="227">
        <f>VLOOKUP($A7,Rosters!$A$2:EX$3990,59,FALSE)</f>
        <v>0.4178347027549541</v>
      </c>
      <c r="O7" s="228">
        <f>VLOOKUP($A7,Rosters!$A$2:EX$3990,60,FALSE)</f>
        <v>0.73409843901869043</v>
      </c>
      <c r="P7" s="479">
        <f>VLOOKUP($A7,Rosters!$A$2:EU$3990,68,FALSE)</f>
        <v>4.2619990515522677</v>
      </c>
      <c r="Q7" s="229">
        <f>VLOOKUP($A7,Rosters!$A$2:EW$3990,112,FALSE)</f>
        <v>0</v>
      </c>
      <c r="R7" s="229">
        <f>VLOOKUP($A7,Rosters!$A$2:EX$3990,113,FALSE)</f>
        <v>-14.063085451722225</v>
      </c>
      <c r="S7" s="229">
        <f>VLOOKUP($A7,Rosters!$A$2:EX$3990,70,FALSE)</f>
        <v>27.577974660827884</v>
      </c>
      <c r="T7" s="385">
        <f>VLOOKUP($A7,Rosters!$A$2:EX$3990,71,FALSE)</f>
        <v>17.292714290337486</v>
      </c>
      <c r="U7" s="375">
        <f>VLOOKUP($A7,Rosters!$A$2:EX$3990,117,FALSE)</f>
        <v>43</v>
      </c>
      <c r="V7" s="225">
        <f>VLOOKUP($A7,Rosters!$A$2:EX$3990,118,FALSE)</f>
        <v>42</v>
      </c>
      <c r="W7" s="225">
        <f>VLOOKUP($A7,Rosters!$A$2:EX$3990,119,FALSE)</f>
        <v>24</v>
      </c>
      <c r="X7" s="225">
        <f>VLOOKUP($A7,Rosters!$A$2:EX$3990,115,FALSE)</f>
        <v>117</v>
      </c>
      <c r="Y7" s="225">
        <f>VLOOKUP($A7,Rosters!$A$2:EX$3990,114,FALSE)-X7</f>
        <v>94</v>
      </c>
      <c r="Z7" s="227">
        <f>VLOOKUP($A7,Rosters!$A$2:EU$3990,140,FALSE)</f>
        <v>0.23637003165670067</v>
      </c>
      <c r="AA7" s="229">
        <f>VLOOKUP($A7,Rosters!$A$2:EX$3990,134,FALSE)</f>
        <v>10.694108151735266</v>
      </c>
      <c r="AB7" s="229">
        <f>VLOOKUP($A7,Rosters!$A$2:EX$3990,135,FALSE)</f>
        <v>3.7799300511164908</v>
      </c>
      <c r="AC7" s="229">
        <f>VLOOKUP($A7,Rosters!$A$2:EX$3990,136,FALSE)</f>
        <v>1.1972020446596714</v>
      </c>
      <c r="AD7" s="230">
        <f>VLOOKUP($A7,Rosters!$A$2:EX$3990,138,FALSE)</f>
        <v>1.3155770782889424</v>
      </c>
      <c r="AE7" s="384">
        <f>VLOOKUP($A7,Rosters!$A$2:EX$3990,154,FALSE)</f>
        <v>11.375902563333486</v>
      </c>
      <c r="AF7" s="381">
        <f>T7+AE7</f>
        <v>28.668616853670972</v>
      </c>
    </row>
    <row r="8" spans="1:32" ht="20" customHeight="1" thickBot="1">
      <c r="A8" s="378" t="s">
        <v>17</v>
      </c>
      <c r="B8" s="231" t="s">
        <v>1496</v>
      </c>
      <c r="C8" s="231" t="s">
        <v>1333</v>
      </c>
      <c r="D8" s="231" t="s">
        <v>1498</v>
      </c>
      <c r="E8" s="232" t="s">
        <v>1509</v>
      </c>
      <c r="F8" s="233"/>
      <c r="G8" s="223">
        <f>VLOOKUP(A8,Rosters!A:W,5,FALSE)</f>
        <v>38</v>
      </c>
      <c r="H8" s="224">
        <f>VLOOKUP($A8,Rosters!$A$2:EX$3990,27,FALSE)</f>
        <v>3944</v>
      </c>
      <c r="I8" s="225">
        <f>VLOOKUP($A8,Rosters!$A$2:EX$3990,33,FALSE)</f>
        <v>110</v>
      </c>
      <c r="J8" s="226">
        <f>I8/H8</f>
        <v>2.7890466531440162E-2</v>
      </c>
      <c r="K8" s="225">
        <f>VLOOKUP($A8,Rosters!$A$2:EX$3990,36,FALSE)</f>
        <v>92</v>
      </c>
      <c r="L8" s="227">
        <f>VLOOKUP($A8,Rosters!$A$2:EX$3990,57,FALSE)</f>
        <v>0.26769406392694062</v>
      </c>
      <c r="M8" s="227">
        <f>VLOOKUP($A8,Rosters!$A$2:EX$3990,58,FALSE)</f>
        <v>0.34588777863182169</v>
      </c>
      <c r="N8" s="227">
        <f>VLOOKUP($A8,Rosters!$A$2:EX$3990,59,FALSE)</f>
        <v>0.4178082191780822</v>
      </c>
      <c r="O8" s="228">
        <f>VLOOKUP($A8,Rosters!$A$2:EX$3990,60,FALSE)</f>
        <v>0.76369599780990383</v>
      </c>
      <c r="P8" s="479">
        <f>VLOOKUP($A8,Rosters!$A$2:EU$3990,68,FALSE)</f>
        <v>-3.3031717099511058</v>
      </c>
      <c r="Q8" s="229">
        <f>VLOOKUP($A8,Rosters!$A$2:EW$3990,112,FALSE)</f>
        <v>0</v>
      </c>
      <c r="R8" s="229">
        <f>VLOOKUP($A8,Rosters!$A$2:EX$3990,113,FALSE)</f>
        <v>4.2701578804712899</v>
      </c>
      <c r="S8" s="229">
        <f>VLOOKUP($A8,Rosters!$A$2:EX$3990,70,FALSE)</f>
        <v>49.659027665425647</v>
      </c>
      <c r="T8" s="385">
        <f>VLOOKUP($A8,Rosters!$A$2:EX$3990,71,FALSE)</f>
        <v>19.064570399344586</v>
      </c>
      <c r="U8" s="375">
        <f>VLOOKUP($A8,Rosters!$A$2:EX$3990,117,FALSE)</f>
        <v>38</v>
      </c>
      <c r="V8" s="225">
        <f>VLOOKUP($A8,Rosters!$A$2:EX$3990,118,FALSE)</f>
        <v>35</v>
      </c>
      <c r="W8" s="225">
        <f>VLOOKUP($A8,Rosters!$A$2:EX$3990,119,FALSE)</f>
        <v>50</v>
      </c>
      <c r="X8" s="225">
        <f>VLOOKUP($A8,Rosters!$A$2:EX$3990,115,FALSE)</f>
        <v>76</v>
      </c>
      <c r="Y8" s="225">
        <f>VLOOKUP($A8,Rosters!$A$2:EX$3990,114,FALSE)-X8</f>
        <v>202</v>
      </c>
      <c r="Z8" s="227">
        <f>VLOOKUP($A8,Rosters!$A$2:EU$3990,140,FALSE)</f>
        <v>0.22584973166368516</v>
      </c>
      <c r="AA8" s="229">
        <f>VLOOKUP($A8,Rosters!$A$2:EX$3990,134,FALSE)</f>
        <v>10.402967459113135</v>
      </c>
      <c r="AB8" s="229">
        <f>VLOOKUP($A8,Rosters!$A$2:EX$3990,135,FALSE)</f>
        <v>3.9959534648457256</v>
      </c>
      <c r="AC8" s="229">
        <f>VLOOKUP($A8,Rosters!$A$2:EX$3990,136,FALSE)</f>
        <v>1.028494351711347</v>
      </c>
      <c r="AD8" s="230">
        <f>VLOOKUP($A8,Rosters!$A$2:EX$3990,138,FALSE)</f>
        <v>1.2847749114820435</v>
      </c>
      <c r="AE8" s="384">
        <f>VLOOKUP($A8,Rosters!$A$2:EX$3990,154,FALSE)</f>
        <v>9.4962114021181829</v>
      </c>
      <c r="AF8" s="381">
        <f>T8+AE8</f>
        <v>28.560781801462767</v>
      </c>
    </row>
    <row r="9" spans="1:32" ht="20" customHeight="1" thickBot="1">
      <c r="A9" s="378" t="s">
        <v>609</v>
      </c>
      <c r="B9" s="231" t="s">
        <v>1317</v>
      </c>
      <c r="C9" s="231" t="s">
        <v>1332</v>
      </c>
      <c r="D9" s="231" t="s">
        <v>2006</v>
      </c>
      <c r="E9" s="232" t="s">
        <v>2007</v>
      </c>
      <c r="F9" s="233"/>
      <c r="G9" s="223">
        <f>VLOOKUP(A9,Rosters!A:W,5,FALSE)</f>
        <v>40</v>
      </c>
      <c r="H9" s="224">
        <f>VLOOKUP($A9,Rosters!$A$2:EX$3990,27,FALSE)</f>
        <v>3796</v>
      </c>
      <c r="I9" s="225">
        <f>VLOOKUP($A9,Rosters!$A$2:EX$3990,33,FALSE)</f>
        <v>126</v>
      </c>
      <c r="J9" s="226">
        <f>I9/H9</f>
        <v>3.3192834562697573E-2</v>
      </c>
      <c r="K9" s="225">
        <f>VLOOKUP($A9,Rosters!$A$2:EX$3990,36,FALSE)</f>
        <v>66</v>
      </c>
      <c r="L9" s="227">
        <f>VLOOKUP($A9,Rosters!$A$2:EX$3990,57,FALSE)</f>
        <v>0.25235294117647061</v>
      </c>
      <c r="M9" s="227">
        <f>VLOOKUP($A9,Rosters!$A$2:EX$3990,58,FALSE)</f>
        <v>0.32784272051009566</v>
      </c>
      <c r="N9" s="227">
        <f>VLOOKUP($A9,Rosters!$A$2:EX$3990,59,FALSE)</f>
        <v>0.42</v>
      </c>
      <c r="O9" s="228">
        <f>VLOOKUP($A9,Rosters!$A$2:EX$3990,60,FALSE)</f>
        <v>0.7478427205100957</v>
      </c>
      <c r="P9" s="479">
        <f>VLOOKUP($A9,Rosters!$A$2:EU$3990,68,FALSE)</f>
        <v>1.4069304978475019</v>
      </c>
      <c r="Q9" s="229">
        <f>VLOOKUP($A9,Rosters!$A$2:EW$3990,112,FALSE)</f>
        <v>0</v>
      </c>
      <c r="R9" s="229">
        <f>VLOOKUP($A9,Rosters!$A$2:EX$3990,113,FALSE)</f>
        <v>0.90024601761245271</v>
      </c>
      <c r="S9" s="229">
        <f>VLOOKUP($A9,Rosters!$A$2:EX$3990,70,FALSE)</f>
        <v>28.386821187732117</v>
      </c>
      <c r="T9" s="385">
        <f>VLOOKUP($A9,Rosters!$A$2:EX$3990,71,FALSE)</f>
        <v>16.139647759388986</v>
      </c>
      <c r="U9" s="375">
        <f>VLOOKUP($A9,Rosters!$A$2:EX$3990,117,FALSE)</f>
        <v>64</v>
      </c>
      <c r="V9" s="225">
        <f>VLOOKUP($A9,Rosters!$A$2:EX$3990,118,FALSE)</f>
        <v>45</v>
      </c>
      <c r="W9" s="225">
        <f>VLOOKUP($A9,Rosters!$A$2:EX$3990,119,FALSE)</f>
        <v>22</v>
      </c>
      <c r="X9" s="225">
        <f>VLOOKUP($A9,Rosters!$A$2:EX$3990,115,FALSE)</f>
        <v>126</v>
      </c>
      <c r="Y9" s="225">
        <f>VLOOKUP($A9,Rosters!$A$2:EX$3990,114,FALSE)-X9</f>
        <v>231</v>
      </c>
      <c r="Z9" s="227">
        <f>VLOOKUP($A9,Rosters!$A$2:EU$3990,140,FALSE)</f>
        <v>0.2338294218660561</v>
      </c>
      <c r="AA9" s="229">
        <f>VLOOKUP($A9,Rosters!$A$2:EX$3990,134,FALSE)</f>
        <v>9.862509472772544</v>
      </c>
      <c r="AB9" s="229">
        <f>VLOOKUP($A9,Rosters!$A$2:EX$3990,135,FALSE)</f>
        <v>3.7241528634838144</v>
      </c>
      <c r="AC9" s="229">
        <f>VLOOKUP($A9,Rosters!$A$2:EX$3990,136,FALSE)</f>
        <v>1.2233409115513691</v>
      </c>
      <c r="AD9" s="230">
        <f>VLOOKUP($A9,Rosters!$A$2:EX$3990,138,FALSE)</f>
        <v>1.2915448738767996</v>
      </c>
      <c r="AE9" s="384">
        <f>VLOOKUP($A9,Rosters!$A$2:EX$3990,154,FALSE)</f>
        <v>11.620758613571503</v>
      </c>
      <c r="AF9" s="381">
        <f>T9+AE9</f>
        <v>27.760406372960489</v>
      </c>
    </row>
    <row r="10" spans="1:32" ht="20" customHeight="1" thickBot="1">
      <c r="A10" s="378" t="s">
        <v>470</v>
      </c>
      <c r="B10" s="231" t="s">
        <v>1330</v>
      </c>
      <c r="C10" s="231" t="s">
        <v>1332</v>
      </c>
      <c r="D10" s="231" t="s">
        <v>1338</v>
      </c>
      <c r="E10" s="232" t="s">
        <v>1346</v>
      </c>
      <c r="F10" s="233"/>
      <c r="G10" s="223">
        <f>VLOOKUP(A10,Rosters!A:W,5,FALSE)</f>
        <v>40</v>
      </c>
      <c r="H10" s="224">
        <f>VLOOKUP($A10,Rosters!$A$2:EX$3990,27,FALSE)</f>
        <v>3892</v>
      </c>
      <c r="I10" s="225">
        <f>VLOOKUP($A10,Rosters!$A$2:EX$3990,33,FALSE)</f>
        <v>117</v>
      </c>
      <c r="J10" s="226">
        <f>I10/H10</f>
        <v>3.0061664953751285E-2</v>
      </c>
      <c r="K10" s="225">
        <f>VLOOKUP($A10,Rosters!$A$2:EX$3990,36,FALSE)</f>
        <v>105</v>
      </c>
      <c r="L10" s="227">
        <f>VLOOKUP($A10,Rosters!$A$2:EX$3990,57,FALSE)</f>
        <v>0.24613623354321695</v>
      </c>
      <c r="M10" s="227">
        <f>VLOOKUP($A10,Rosters!$A$2:EX$3990,58,FALSE)</f>
        <v>0.31518624641833809</v>
      </c>
      <c r="N10" s="227">
        <f>VLOOKUP($A10,Rosters!$A$2:EX$3990,59,FALSE)</f>
        <v>0.40469376073268459</v>
      </c>
      <c r="O10" s="228">
        <f>VLOOKUP($A10,Rosters!$A$2:EX$3990,60,FALSE)</f>
        <v>0.71988000715102274</v>
      </c>
      <c r="P10" s="479">
        <f>VLOOKUP($A10,Rosters!$A$2:EU$3990,68,FALSE)</f>
        <v>1.8500885055400356</v>
      </c>
      <c r="Q10" s="229">
        <f>VLOOKUP($A10,Rosters!$A$2:EW$3990,112,FALSE)</f>
        <v>0</v>
      </c>
      <c r="R10" s="229">
        <f>VLOOKUP($A10,Rosters!$A$2:EX$3990,113,FALSE)</f>
        <v>12.887815497815598</v>
      </c>
      <c r="S10" s="229">
        <f>VLOOKUP($A10,Rosters!$A$2:EX$3990,70,FALSE)</f>
        <v>7.4494981581523687</v>
      </c>
      <c r="T10" s="385">
        <f>VLOOKUP($A10,Rosters!$A$2:EX$3990,71,FALSE)</f>
        <v>15.569514802486633</v>
      </c>
      <c r="U10" s="375">
        <f>VLOOKUP($A10,Rosters!$A$2:EX$3990,117,FALSE)</f>
        <v>58</v>
      </c>
      <c r="V10" s="225">
        <f>VLOOKUP($A10,Rosters!$A$2:EX$3990,118,FALSE)</f>
        <v>38</v>
      </c>
      <c r="W10" s="225">
        <f>VLOOKUP($A10,Rosters!$A$2:EX$3990,119,FALSE)</f>
        <v>48</v>
      </c>
      <c r="X10" s="225">
        <f>VLOOKUP($A10,Rosters!$A$2:EX$3990,115,FALSE)</f>
        <v>97</v>
      </c>
      <c r="Y10" s="225">
        <f>VLOOKUP($A10,Rosters!$A$2:EX$3990,114,FALSE)-X10</f>
        <v>288</v>
      </c>
      <c r="Z10" s="227">
        <f>VLOOKUP($A10,Rosters!$A$2:EU$3990,140,FALSE)</f>
        <v>0.23549920760697307</v>
      </c>
      <c r="AA10" s="229">
        <f>VLOOKUP($A10,Rosters!$A$2:EX$3990,134,FALSE)</f>
        <v>10.492634629316589</v>
      </c>
      <c r="AB10" s="229">
        <f>VLOOKUP($A10,Rosters!$A$2:EX$3990,135,FALSE)</f>
        <v>3.3204539966191735</v>
      </c>
      <c r="AC10" s="229">
        <f>VLOOKUP($A10,Rosters!$A$2:EX$3990,136,FALSE)</f>
        <v>1.2798840859695724</v>
      </c>
      <c r="AD10" s="230">
        <f>VLOOKUP($A10,Rosters!$A$2:EX$3990,138,FALSE)</f>
        <v>1.2690171456170005</v>
      </c>
      <c r="AE10" s="384">
        <f>VLOOKUP($A10,Rosters!$A$2:EX$3990,154,FALSE)</f>
        <v>12.047808548435549</v>
      </c>
      <c r="AF10" s="381">
        <f>T10+AE10</f>
        <v>27.617323350922184</v>
      </c>
    </row>
    <row r="11" spans="1:32" ht="20" customHeight="1" thickBot="1">
      <c r="A11" s="378" t="s">
        <v>29</v>
      </c>
      <c r="B11" s="231" t="s">
        <v>1331</v>
      </c>
      <c r="C11" s="231" t="s">
        <v>1333</v>
      </c>
      <c r="D11" s="231" t="s">
        <v>2004</v>
      </c>
      <c r="E11" s="232" t="s">
        <v>2008</v>
      </c>
      <c r="F11" s="233" t="s">
        <v>2010</v>
      </c>
      <c r="G11" s="223">
        <f>VLOOKUP(A11,Rosters!A:W,5,FALSE)</f>
        <v>40</v>
      </c>
      <c r="H11" s="224">
        <f>VLOOKUP($A11,Rosters!$A$2:EX$3990,27,FALSE)</f>
        <v>4282</v>
      </c>
      <c r="I11" s="225">
        <f>VLOOKUP($A11,Rosters!$A$2:EX$3990,33,FALSE)</f>
        <v>154</v>
      </c>
      <c r="J11" s="226">
        <f>I11/H11</f>
        <v>3.5964502568893039E-2</v>
      </c>
      <c r="K11" s="225">
        <f>VLOOKUP($A11,Rosters!$A$2:EX$3990,36,FALSE)</f>
        <v>88</v>
      </c>
      <c r="L11" s="227">
        <f>VLOOKUP($A11,Rosters!$A$2:EX$3990,57,FALSE)</f>
        <v>0.24345549738219896</v>
      </c>
      <c r="M11" s="227">
        <f>VLOOKUP($A11,Rosters!$A$2:EX$3990,58,FALSE)</f>
        <v>0.32146226415094342</v>
      </c>
      <c r="N11" s="227">
        <f>VLOOKUP($A11,Rosters!$A$2:EX$3990,59,FALSE)</f>
        <v>0.41675392670157069</v>
      </c>
      <c r="O11" s="228">
        <f>VLOOKUP($A11,Rosters!$A$2:EX$3990,60,FALSE)</f>
        <v>0.73821619085251411</v>
      </c>
      <c r="P11" s="479">
        <f>VLOOKUP($A11,Rosters!$A$2:EU$3990,68,FALSE)</f>
        <v>7.5557762351818445</v>
      </c>
      <c r="Q11" s="229">
        <f>VLOOKUP($A11,Rosters!$A$2:EW$3990,112,FALSE)</f>
        <v>0</v>
      </c>
      <c r="R11" s="229">
        <f>VLOOKUP($A11,Rosters!$A$2:EX$3990,113,FALSE)</f>
        <v>-2.6217393390834212</v>
      </c>
      <c r="S11" s="229">
        <f>VLOOKUP($A11,Rosters!$A$2:EX$3990,70,FALSE)</f>
        <v>37.997954358170652</v>
      </c>
      <c r="T11" s="385">
        <f>VLOOKUP($A11,Rosters!$A$2:EX$3990,71,FALSE)</f>
        <v>18.556762366766325</v>
      </c>
      <c r="U11" s="375">
        <f>VLOOKUP($A11,Rosters!$A$2:EX$3990,117,FALSE)</f>
        <v>58</v>
      </c>
      <c r="V11" s="225">
        <f>VLOOKUP($A11,Rosters!$A$2:EX$3990,118,FALSE)</f>
        <v>36</v>
      </c>
      <c r="W11" s="225">
        <f>VLOOKUP($A11,Rosters!$A$2:EX$3990,119,FALSE)</f>
        <v>35</v>
      </c>
      <c r="X11" s="225">
        <f>VLOOKUP($A11,Rosters!$A$2:EX$3990,115,FALSE)</f>
        <v>73</v>
      </c>
      <c r="Y11" s="225">
        <f>VLOOKUP($A11,Rosters!$A$2:EX$3990,114,FALSE)-X11</f>
        <v>365</v>
      </c>
      <c r="Z11" s="227">
        <f>VLOOKUP($A11,Rosters!$A$2:EU$3990,140,FALSE)</f>
        <v>0.22558220368439347</v>
      </c>
      <c r="AA11" s="229">
        <f>VLOOKUP($A11,Rosters!$A$2:EX$3990,134,FALSE)</f>
        <v>10.145497443963819</v>
      </c>
      <c r="AB11" s="229">
        <f>VLOOKUP($A11,Rosters!$A$2:EX$3990,135,FALSE)</f>
        <v>3.7095294271857377</v>
      </c>
      <c r="AC11" s="229">
        <f>VLOOKUP($A11,Rosters!$A$2:EX$3990,136,FALSE)</f>
        <v>1.1010617381046006</v>
      </c>
      <c r="AD11" s="230">
        <f>VLOOKUP($A11,Rosters!$A$2:EX$3990,138,FALSE)</f>
        <v>1.2688425743872063</v>
      </c>
      <c r="AE11" s="384">
        <f>VLOOKUP($A11,Rosters!$A$2:EX$3990,154,FALSE)</f>
        <v>9.0046369312330903</v>
      </c>
      <c r="AF11" s="381">
        <f>T11+AE11</f>
        <v>27.561399297999415</v>
      </c>
    </row>
    <row r="12" spans="1:32" ht="20" customHeight="1" thickBot="1">
      <c r="A12" s="378" t="s">
        <v>555</v>
      </c>
      <c r="B12" s="231" t="s">
        <v>1316</v>
      </c>
      <c r="C12" s="234" t="s">
        <v>1333</v>
      </c>
      <c r="D12" s="234" t="s">
        <v>1529</v>
      </c>
      <c r="E12" s="232" t="s">
        <v>1530</v>
      </c>
      <c r="F12" s="233" t="s">
        <v>2061</v>
      </c>
      <c r="G12" s="223">
        <f>VLOOKUP(A12,Rosters!A:W,5,FALSE)</f>
        <v>41</v>
      </c>
      <c r="H12" s="224">
        <f>VLOOKUP($A12,Rosters!$A$2:EX$3990,27,FALSE)</f>
        <v>4356</v>
      </c>
      <c r="I12" s="225">
        <f>VLOOKUP($A12,Rosters!$A$2:EX$3990,33,FALSE)</f>
        <v>143</v>
      </c>
      <c r="J12" s="226">
        <f>I12/H12</f>
        <v>3.2828282828282832E-2</v>
      </c>
      <c r="K12" s="225">
        <f>VLOOKUP($A12,Rosters!$A$2:EX$3990,36,FALSE)</f>
        <v>56</v>
      </c>
      <c r="L12" s="227">
        <f>VLOOKUP($A12,Rosters!$A$2:EX$3990,57,FALSE)</f>
        <v>0.24852071005917159</v>
      </c>
      <c r="M12" s="227">
        <f>VLOOKUP($A12,Rosters!$A$2:EX$3990,58,FALSE)</f>
        <v>0.33024118738404451</v>
      </c>
      <c r="N12" s="227">
        <f>VLOOKUP($A12,Rosters!$A$2:EX$3990,59,FALSE)</f>
        <v>0.41240030872137895</v>
      </c>
      <c r="O12" s="228">
        <f>VLOOKUP($A12,Rosters!$A$2:EX$3990,60,FALSE)</f>
        <v>0.74264149610542352</v>
      </c>
      <c r="P12" s="479">
        <f>VLOOKUP($A12,Rosters!$A$2:EU$3990,68,FALSE)</f>
        <v>-3.6422472428530455</v>
      </c>
      <c r="Q12" s="229">
        <f>VLOOKUP($A12,Rosters!$A$2:EW$3990,112,FALSE)</f>
        <v>0</v>
      </c>
      <c r="R12" s="229">
        <f>VLOOKUP($A12,Rosters!$A$2:EX$3990,113,FALSE)</f>
        <v>-13.768985340371781</v>
      </c>
      <c r="S12" s="229">
        <f>VLOOKUP($A12,Rosters!$A$2:EX$3990,70,FALSE)</f>
        <v>11.134806784994677</v>
      </c>
      <c r="T12" s="385">
        <f>VLOOKUP($A12,Rosters!$A$2:EX$3990,71,FALSE)</f>
        <v>14.740259064589271</v>
      </c>
      <c r="U12" s="375">
        <f>VLOOKUP($A12,Rosters!$A$2:EX$3990,117,FALSE)</f>
        <v>60</v>
      </c>
      <c r="V12" s="225">
        <f>VLOOKUP($A12,Rosters!$A$2:EX$3990,118,FALSE)</f>
        <v>73</v>
      </c>
      <c r="W12" s="225">
        <f>VLOOKUP($A12,Rosters!$A$2:EX$3990,119,FALSE)</f>
        <v>36</v>
      </c>
      <c r="X12" s="225">
        <f>VLOOKUP($A12,Rosters!$A$2:EX$3990,115,FALSE)</f>
        <v>131</v>
      </c>
      <c r="Y12" s="225">
        <f>VLOOKUP($A12,Rosters!$A$2:EX$3990,114,FALSE)-X12</f>
        <v>330</v>
      </c>
      <c r="Z12" s="227">
        <f>VLOOKUP($A12,Rosters!$A$2:EU$3990,140,FALSE)</f>
        <v>0.2513548387096774</v>
      </c>
      <c r="AA12" s="229">
        <f>VLOOKUP($A12,Rosters!$A$2:EX$3990,134,FALSE)</f>
        <v>9.7784491440080537</v>
      </c>
      <c r="AB12" s="229">
        <f>VLOOKUP($A12,Rosters!$A$2:EX$3990,135,FALSE)</f>
        <v>3.5448136958710967</v>
      </c>
      <c r="AC12" s="229">
        <f>VLOOKUP($A12,Rosters!$A$2:EX$3990,136,FALSE)</f>
        <v>1.3695871097683785</v>
      </c>
      <c r="AD12" s="230">
        <f>VLOOKUP($A12,Rosters!$A$2:EX$3990,138,FALSE)</f>
        <v>1.3685800604229603</v>
      </c>
      <c r="AE12" s="384">
        <f>VLOOKUP($A12,Rosters!$A$2:EX$3990,154,FALSE)</f>
        <v>11.216394655406454</v>
      </c>
      <c r="AF12" s="381">
        <f>T12+AE12</f>
        <v>25.956653719995725</v>
      </c>
    </row>
    <row r="13" spans="1:32" ht="20" customHeight="1" thickBot="1">
      <c r="A13" s="377" t="s">
        <v>567</v>
      </c>
      <c r="B13" s="220" t="s">
        <v>1323</v>
      </c>
      <c r="C13" s="231" t="s">
        <v>1333</v>
      </c>
      <c r="D13" s="231" t="s">
        <v>1344</v>
      </c>
      <c r="E13" s="232" t="s">
        <v>1347</v>
      </c>
      <c r="F13" s="233"/>
      <c r="G13" s="223">
        <f>VLOOKUP(A13,Rosters!A:W,5,FALSE)</f>
        <v>40</v>
      </c>
      <c r="H13" s="224">
        <f>VLOOKUP($A13,Rosters!$A$2:EX$3990,27,FALSE)</f>
        <v>4779</v>
      </c>
      <c r="I13" s="225">
        <f>VLOOKUP($A13,Rosters!$A$2:EX$3990,33,FALSE)</f>
        <v>161</v>
      </c>
      <c r="J13" s="226">
        <f>I13/H13</f>
        <v>3.3689056287926344E-2</v>
      </c>
      <c r="K13" s="225">
        <f>VLOOKUP($A13,Rosters!$A$2:EX$3990,36,FALSE)</f>
        <v>103</v>
      </c>
      <c r="L13" s="227">
        <f>VLOOKUP($A13,Rosters!$A$2:EX$3990,57,FALSE)</f>
        <v>0.25117370892018781</v>
      </c>
      <c r="M13" s="227">
        <f>VLOOKUP($A13,Rosters!$A$2:EX$3990,58,FALSE)</f>
        <v>0.32874682472480948</v>
      </c>
      <c r="N13" s="227">
        <f>VLOOKUP($A13,Rosters!$A$2:EX$3990,59,FALSE)</f>
        <v>0.41455399061032866</v>
      </c>
      <c r="O13" s="228">
        <f>VLOOKUP($A13,Rosters!$A$2:EX$3990,60,FALSE)</f>
        <v>0.74330081533513814</v>
      </c>
      <c r="P13" s="479">
        <f>VLOOKUP($A13,Rosters!$A$2:EU$3990,68,FALSE)</f>
        <v>-0.34624335309490983</v>
      </c>
      <c r="Q13" s="229">
        <f>VLOOKUP($A13,Rosters!$A$2:EW$3990,112,FALSE)</f>
        <v>0</v>
      </c>
      <c r="R13" s="229">
        <f>VLOOKUP($A13,Rosters!$A$2:EX$3990,113,FALSE)</f>
        <v>-41.796571612358022</v>
      </c>
      <c r="S13" s="229">
        <f>VLOOKUP($A13,Rosters!$A$2:EX$3990,70,FALSE)</f>
        <v>29.651287516400778</v>
      </c>
      <c r="T13" s="385">
        <f>VLOOKUP($A13,Rosters!$A$2:EX$3990,71,FALSE)</f>
        <v>15.349422145679691</v>
      </c>
      <c r="U13" s="375">
        <f>VLOOKUP($A13,Rosters!$A$2:EX$3990,117,FALSE)</f>
        <v>36</v>
      </c>
      <c r="V13" s="225">
        <f>VLOOKUP($A13,Rosters!$A$2:EX$3990,118,FALSE)</f>
        <v>40</v>
      </c>
      <c r="W13" s="225">
        <f>VLOOKUP($A13,Rosters!$A$2:EX$3990,119,FALSE)</f>
        <v>5</v>
      </c>
      <c r="X13" s="225">
        <f>VLOOKUP($A13,Rosters!$A$2:EX$3990,115,FALSE)</f>
        <v>102</v>
      </c>
      <c r="Y13" s="225">
        <f>VLOOKUP($A13,Rosters!$A$2:EX$3990,114,FALSE)-X13</f>
        <v>86</v>
      </c>
      <c r="Z13" s="227">
        <f>VLOOKUP($A13,Rosters!$A$2:EU$3990,140,FALSE)</f>
        <v>0.23991416309012875</v>
      </c>
      <c r="AA13" s="229">
        <f>VLOOKUP($A13,Rosters!$A$2:EX$3990,134,FALSE)</f>
        <v>9.6726435268958717</v>
      </c>
      <c r="AB13" s="229">
        <f>VLOOKUP($A13,Rosters!$A$2:EX$3990,135,FALSE)</f>
        <v>3.1748642868892913</v>
      </c>
      <c r="AC13" s="229">
        <f>VLOOKUP($A13,Rosters!$A$2:EX$3990,136,FALSE)</f>
        <v>1.2008554038493173</v>
      </c>
      <c r="AD13" s="230">
        <f>VLOOKUP($A13,Rosters!$A$2:EX$3990,138,FALSE)</f>
        <v>1.2814607665734496</v>
      </c>
      <c r="AE13" s="384">
        <f>VLOOKUP($A13,Rosters!$A$2:EX$3990,154,FALSE)</f>
        <v>9.494390390813324</v>
      </c>
      <c r="AF13" s="381">
        <f>T13+AE13</f>
        <v>24.843812536493015</v>
      </c>
    </row>
    <row r="14" spans="1:32" ht="20" customHeight="1" thickBot="1">
      <c r="A14" s="378" t="s">
        <v>563</v>
      </c>
      <c r="B14" s="231" t="s">
        <v>1322</v>
      </c>
      <c r="C14" s="231" t="s">
        <v>1332</v>
      </c>
      <c r="D14" s="231" t="s">
        <v>1336</v>
      </c>
      <c r="E14" s="232" t="s">
        <v>1341</v>
      </c>
      <c r="F14" s="233" t="s">
        <v>2063</v>
      </c>
      <c r="G14" s="223">
        <f>VLOOKUP(A14,Rosters!A:W,5,FALSE)</f>
        <v>40</v>
      </c>
      <c r="H14" s="224">
        <f>VLOOKUP($A14,Rosters!$A$2:EX$3990,27,FALSE)</f>
        <v>4155</v>
      </c>
      <c r="I14" s="225">
        <f>VLOOKUP($A14,Rosters!$A$2:EX$3990,33,FALSE)</f>
        <v>123</v>
      </c>
      <c r="J14" s="226">
        <f>I14/H14</f>
        <v>2.96028880866426E-2</v>
      </c>
      <c r="K14" s="225">
        <f>VLOOKUP($A14,Rosters!$A$2:EX$3990,36,FALSE)</f>
        <v>71</v>
      </c>
      <c r="L14" s="227">
        <f>VLOOKUP($A14,Rosters!$A$2:EX$3990,57,FALSE)</f>
        <v>0.24872688287322434</v>
      </c>
      <c r="M14" s="227">
        <f>VLOOKUP($A14,Rosters!$A$2:EX$3990,58,FALSE)</f>
        <v>0.31947483588621445</v>
      </c>
      <c r="N14" s="227">
        <f>VLOOKUP($A14,Rosters!$A$2:EX$3990,59,FALSE)</f>
        <v>0.40391316001072097</v>
      </c>
      <c r="O14" s="228">
        <f>VLOOKUP($A14,Rosters!$A$2:EX$3990,60,FALSE)</f>
        <v>0.72338799589693537</v>
      </c>
      <c r="P14" s="479">
        <f>VLOOKUP($A14,Rosters!$A$2:EU$3990,68,FALSE)</f>
        <v>-2.4049861477687857</v>
      </c>
      <c r="Q14" s="229">
        <f>VLOOKUP($A14,Rosters!$A$2:EW$3990,112,FALSE)</f>
        <v>0</v>
      </c>
      <c r="R14" s="229">
        <f>VLOOKUP($A14,Rosters!$A$2:EX$3990,113,FALSE)</f>
        <v>-20.546000392176197</v>
      </c>
      <c r="S14" s="229">
        <f>VLOOKUP($A14,Rosters!$A$2:EX$3990,70,FALSE)</f>
        <v>6.1529046726592407</v>
      </c>
      <c r="T14" s="385">
        <f>VLOOKUP($A14,Rosters!$A$2:EX$3990,71,FALSE)</f>
        <v>12.78778262510408</v>
      </c>
      <c r="U14" s="375">
        <f>VLOOKUP($A14,Rosters!$A$2:EX$3990,117,FALSE)</f>
        <v>54</v>
      </c>
      <c r="V14" s="225">
        <f>VLOOKUP($A14,Rosters!$A$2:EX$3990,118,FALSE)</f>
        <v>60</v>
      </c>
      <c r="W14" s="225">
        <f>VLOOKUP($A14,Rosters!$A$2:EX$3990,119,FALSE)</f>
        <v>27</v>
      </c>
      <c r="X14" s="225">
        <f>VLOOKUP($A14,Rosters!$A$2:EX$3990,115,FALSE)</f>
        <v>147</v>
      </c>
      <c r="Y14" s="225">
        <f>VLOOKUP($A14,Rosters!$A$2:EX$3990,114,FALSE)-X14</f>
        <v>194</v>
      </c>
      <c r="Z14" s="227">
        <f>VLOOKUP($A14,Rosters!$A$2:EU$3990,140,FALSE)</f>
        <v>0.23634053367217281</v>
      </c>
      <c r="AA14" s="229">
        <f>VLOOKUP($A14,Rosters!$A$2:EX$3990,134,FALSE)</f>
        <v>8.9814545101466141</v>
      </c>
      <c r="AB14" s="229">
        <f>VLOOKUP($A14,Rosters!$A$2:EX$3990,135,FALSE)</f>
        <v>3.2139042625497609</v>
      </c>
      <c r="AC14" s="229">
        <f>VLOOKUP($A14,Rosters!$A$2:EX$3990,136,FALSE)</f>
        <v>1.3593552772113793</v>
      </c>
      <c r="AD14" s="230">
        <f>VLOOKUP($A14,Rosters!$A$2:EX$3990,138,FALSE)</f>
        <v>1.2671133119720357</v>
      </c>
      <c r="AE14" s="384">
        <f>VLOOKUP($A14,Rosters!$A$2:EX$3990,154,FALSE)</f>
        <v>11.252025780267989</v>
      </c>
      <c r="AF14" s="381">
        <f>T14+AE14</f>
        <v>24.039808405372071</v>
      </c>
    </row>
    <row r="15" spans="1:32" ht="20" customHeight="1" thickBot="1">
      <c r="A15" s="378" t="s">
        <v>438</v>
      </c>
      <c r="B15" s="231" t="s">
        <v>1497</v>
      </c>
      <c r="C15" s="231" t="s">
        <v>1333</v>
      </c>
      <c r="D15" s="231" t="s">
        <v>4191</v>
      </c>
      <c r="E15" s="319" t="s">
        <v>4192</v>
      </c>
      <c r="F15" s="233"/>
      <c r="G15" s="223">
        <f>VLOOKUP(A15,Rosters!A:W,5,FALSE)</f>
        <v>41</v>
      </c>
      <c r="H15" s="224">
        <f>VLOOKUP($A15,Rosters!$A$2:EX$3990,27,FALSE)</f>
        <v>4435</v>
      </c>
      <c r="I15" s="225">
        <f>VLOOKUP($A15,Rosters!$A$2:EX$3990,33,FALSE)</f>
        <v>144</v>
      </c>
      <c r="J15" s="226">
        <f>I15/H15</f>
        <v>3.2468996617812849E-2</v>
      </c>
      <c r="K15" s="225">
        <f>VLOOKUP($A15,Rosters!$A$2:EX$3990,36,FALSE)</f>
        <v>53</v>
      </c>
      <c r="L15" s="227">
        <f>VLOOKUP($A15,Rosters!$A$2:EX$3990,57,FALSE)</f>
        <v>0.24521651560926486</v>
      </c>
      <c r="M15" s="227">
        <f>VLOOKUP($A15,Rosters!$A$2:EX$3990,58,FALSE)</f>
        <v>0.32174505794137698</v>
      </c>
      <c r="N15" s="227">
        <f>VLOOKUP($A15,Rosters!$A$2:EX$3990,59,FALSE)</f>
        <v>0.40256797583081572</v>
      </c>
      <c r="O15" s="228">
        <f>VLOOKUP($A15,Rosters!$A$2:EX$3990,60,FALSE)</f>
        <v>0.72431303377219269</v>
      </c>
      <c r="P15" s="479">
        <f>VLOOKUP($A15,Rosters!$A$2:EU$3990,68,FALSE)</f>
        <v>-7.3032858581282127</v>
      </c>
      <c r="Q15" s="229">
        <f>VLOOKUP($A15,Rosters!$A$2:EW$3990,112,FALSE)</f>
        <v>0</v>
      </c>
      <c r="R15" s="229">
        <f>VLOOKUP($A15,Rosters!$A$2:EX$3990,113,FALSE)</f>
        <v>-35.369212843477712</v>
      </c>
      <c r="S15" s="229">
        <f>VLOOKUP($A15,Rosters!$A$2:EX$3990,70,FALSE)</f>
        <v>-2.1453039541343486</v>
      </c>
      <c r="T15" s="385">
        <f>VLOOKUP($A15,Rosters!$A$2:EX$3990,71,FALSE)</f>
        <v>11.427818998383128</v>
      </c>
      <c r="U15" s="375">
        <f>VLOOKUP($A15,Rosters!$A$2:EX$3990,117,FALSE)</f>
        <v>56</v>
      </c>
      <c r="V15" s="225">
        <f>VLOOKUP($A15,Rosters!$A$2:EX$3990,118,FALSE)</f>
        <v>46</v>
      </c>
      <c r="W15" s="225">
        <f>VLOOKUP($A15,Rosters!$A$2:EX$3990,119,FALSE)</f>
        <v>39</v>
      </c>
      <c r="X15" s="225">
        <f>VLOOKUP($A15,Rosters!$A$2:EX$3990,115,FALSE)</f>
        <v>111</v>
      </c>
      <c r="Y15" s="225">
        <f>VLOOKUP($A15,Rosters!$A$2:EX$3990,114,FALSE)-X15</f>
        <v>260</v>
      </c>
      <c r="Z15" s="227">
        <f>VLOOKUP($A15,Rosters!$A$2:EU$3990,140,FALSE)</f>
        <v>0.23922282938676381</v>
      </c>
      <c r="AA15" s="229">
        <f>VLOOKUP($A15,Rosters!$A$2:EX$3990,134,FALSE)</f>
        <v>9.257753513764662</v>
      </c>
      <c r="AB15" s="229">
        <f>VLOOKUP($A15,Rosters!$A$2:EX$3990,135,FALSE)</f>
        <v>3.1362527587408513</v>
      </c>
      <c r="AC15" s="229">
        <f>VLOOKUP($A15,Rosters!$A$2:EX$3990,136,FALSE)</f>
        <v>1.2312696015797417</v>
      </c>
      <c r="AD15" s="230">
        <f>VLOOKUP($A15,Rosters!$A$2:EX$3990,138,FALSE)</f>
        <v>1.2893483563712389</v>
      </c>
      <c r="AE15" s="384">
        <f>VLOOKUP($A15,Rosters!$A$2:EX$3990,154,FALSE)</f>
        <v>10.14448692067525</v>
      </c>
      <c r="AF15" s="381">
        <f>T15+AE15</f>
        <v>21.57230591905838</v>
      </c>
    </row>
    <row r="16" spans="1:32" ht="20" customHeight="1" thickBot="1">
      <c r="A16" s="379" t="s">
        <v>15</v>
      </c>
      <c r="B16" s="234" t="s">
        <v>2028</v>
      </c>
      <c r="C16" s="234" t="s">
        <v>1333</v>
      </c>
      <c r="D16" s="234" t="s">
        <v>1367</v>
      </c>
      <c r="E16" s="232" t="s">
        <v>1368</v>
      </c>
      <c r="F16" s="233"/>
      <c r="G16" s="223">
        <f>VLOOKUP(A16,Rosters!A:W,5,FALSE)</f>
        <v>42</v>
      </c>
      <c r="H16" s="224">
        <f>VLOOKUP($A16,Rosters!$A$2:EX$3990,27,FALSE)</f>
        <v>4739</v>
      </c>
      <c r="I16" s="225">
        <f>VLOOKUP($A16,Rosters!$A$2:EX$3990,33,FALSE)</f>
        <v>156</v>
      </c>
      <c r="J16" s="226">
        <f>I16/H16</f>
        <v>3.2918337201941338E-2</v>
      </c>
      <c r="K16" s="225">
        <f>VLOOKUP($A16,Rosters!$A$2:EX$3990,36,FALSE)</f>
        <v>61</v>
      </c>
      <c r="L16" s="227">
        <f>VLOOKUP($A16,Rosters!$A$2:EX$3990,57,FALSE)</f>
        <v>0.24727100142382535</v>
      </c>
      <c r="M16" s="227">
        <f>VLOOKUP($A16,Rosters!$A$2:EX$3990,58,FALSE)</f>
        <v>0.33085422864428388</v>
      </c>
      <c r="N16" s="227">
        <f>VLOOKUP($A16,Rosters!$A$2:EX$3990,59,FALSE)</f>
        <v>0.41765543426672996</v>
      </c>
      <c r="O16" s="228">
        <f>VLOOKUP($A16,Rosters!$A$2:EX$3990,60,FALSE)</f>
        <v>0.74850966291101384</v>
      </c>
      <c r="P16" s="479">
        <f>VLOOKUP($A16,Rosters!$A$2:EU$3990,68,FALSE)</f>
        <v>-10.533337183762326</v>
      </c>
      <c r="Q16" s="229">
        <f>VLOOKUP($A16,Rosters!$A$2:EW$3990,112,FALSE)</f>
        <v>0</v>
      </c>
      <c r="R16" s="229">
        <f>VLOOKUP($A16,Rosters!$A$2:EX$3990,113,FALSE)</f>
        <v>-59.54346266575142</v>
      </c>
      <c r="S16" s="229">
        <f>VLOOKUP($A16,Rosters!$A$2:EX$3990,70,FALSE)</f>
        <v>24.176939655401725</v>
      </c>
      <c r="T16" s="385">
        <f>VLOOKUP($A16,Rosters!$A$2:EX$3990,71,FALSE)</f>
        <v>12.789725099549658</v>
      </c>
      <c r="U16" s="375">
        <f>VLOOKUP($A16,Rosters!$A$2:EX$3990,117,FALSE)</f>
        <v>46</v>
      </c>
      <c r="V16" s="225">
        <f>VLOOKUP($A16,Rosters!$A$2:EX$3990,118,FALSE)</f>
        <v>50</v>
      </c>
      <c r="W16" s="225">
        <f>VLOOKUP($A16,Rosters!$A$2:EX$3990,119,FALSE)</f>
        <v>22</v>
      </c>
      <c r="X16" s="225">
        <f>VLOOKUP($A16,Rosters!$A$2:EX$3990,115,FALSE)</f>
        <v>101</v>
      </c>
      <c r="Y16" s="225">
        <f>VLOOKUP($A16,Rosters!$A$2:EX$3990,114,FALSE)-X16</f>
        <v>180</v>
      </c>
      <c r="Z16" s="227">
        <f>VLOOKUP($A16,Rosters!$A$2:EU$3990,140,FALSE)</f>
        <v>0.23776730699528814</v>
      </c>
      <c r="AA16" s="229">
        <f>VLOOKUP($A16,Rosters!$A$2:EX$3990,134,FALSE)</f>
        <v>9.3446264926409324</v>
      </c>
      <c r="AB16" s="229">
        <f>VLOOKUP($A16,Rosters!$A$2:EX$3990,135,FALSE)</f>
        <v>2.9991668980838653</v>
      </c>
      <c r="AC16" s="229">
        <f>VLOOKUP($A16,Rosters!$A$2:EX$3990,136,FALSE)</f>
        <v>1.6800888642043876</v>
      </c>
      <c r="AD16" s="230">
        <f>VLOOKUP($A16,Rosters!$A$2:EX$3990,138,FALSE)</f>
        <v>1.2552068869758399</v>
      </c>
      <c r="AE16" s="384">
        <f>VLOOKUP($A16,Rosters!$A$2:EX$3990,154,FALSE)</f>
        <v>5.8340314649976719</v>
      </c>
      <c r="AF16" s="381">
        <f>T16+AE16</f>
        <v>18.623756564547328</v>
      </c>
    </row>
    <row r="17" spans="1:32" ht="20" customHeight="1" thickBot="1">
      <c r="A17" s="378" t="s">
        <v>2170</v>
      </c>
      <c r="B17" s="231" t="s">
        <v>3148</v>
      </c>
      <c r="C17" s="231" t="s">
        <v>1333</v>
      </c>
      <c r="D17" s="231" t="s">
        <v>2815</v>
      </c>
      <c r="E17" s="235" t="s">
        <v>2816</v>
      </c>
      <c r="F17" s="233"/>
      <c r="G17" s="223">
        <f>VLOOKUP(A17,Rosters!A:W,5,FALSE)</f>
        <v>40</v>
      </c>
      <c r="H17" s="224">
        <f>VLOOKUP($A17,Rosters!$A$2:EX$3990,27,FALSE)</f>
        <v>3646</v>
      </c>
      <c r="I17" s="225">
        <f>VLOOKUP($A17,Rosters!$A$2:EX$3990,33,FALSE)</f>
        <v>103</v>
      </c>
      <c r="J17" s="226">
        <f>I17/H17</f>
        <v>2.8250137136588041E-2</v>
      </c>
      <c r="K17" s="225">
        <f>VLOOKUP($A17,Rosters!$A$2:EX$3990,36,FALSE)</f>
        <v>96</v>
      </c>
      <c r="L17" s="227">
        <f>VLOOKUP($A17,Rosters!$A$2:EX$3990,57,FALSE)</f>
        <v>0.24523160762942781</v>
      </c>
      <c r="M17" s="227">
        <f>VLOOKUP($A17,Rosters!$A$2:EX$3990,58,FALSE)</f>
        <v>0.31114808652246256</v>
      </c>
      <c r="N17" s="227">
        <f>VLOOKUP($A17,Rosters!$A$2:EX$3990,59,FALSE)</f>
        <v>0.40599455040871935</v>
      </c>
      <c r="O17" s="228">
        <f>VLOOKUP($A17,Rosters!$A$2:EX$3990,60,FALSE)</f>
        <v>0.71714263693118196</v>
      </c>
      <c r="P17" s="479">
        <f>VLOOKUP($A17,Rosters!$A$2:EU$3990,68,FALSE)</f>
        <v>6.0535414721816672</v>
      </c>
      <c r="Q17" s="229">
        <f>VLOOKUP($A17,Rosters!$A$2:EW$3990,112,FALSE)</f>
        <v>0</v>
      </c>
      <c r="R17" s="229">
        <f>VLOOKUP($A17,Rosters!$A$2:EX$3990,113,FALSE)</f>
        <v>19.310169070959009</v>
      </c>
      <c r="S17" s="229">
        <f>VLOOKUP($A17,Rosters!$A$2:EX$3990,70,FALSE)</f>
        <v>-7.7005834369204322</v>
      </c>
      <c r="T17" s="385">
        <f>VLOOKUP($A17,Rosters!$A$2:EX$3990,71,FALSE)</f>
        <v>13.834909590846395</v>
      </c>
      <c r="U17" s="375">
        <f>VLOOKUP($A17,Rosters!$A$2:EX$3990,117,FALSE)</f>
        <v>34</v>
      </c>
      <c r="V17" s="225">
        <f>VLOOKUP($A17,Rosters!$A$2:EX$3990,118,FALSE)</f>
        <v>46</v>
      </c>
      <c r="W17" s="225">
        <f>VLOOKUP($A17,Rosters!$A$2:EX$3990,119,FALSE)</f>
        <v>3</v>
      </c>
      <c r="X17" s="225">
        <f>VLOOKUP($A17,Rosters!$A$2:EX$3990,115,FALSE)</f>
        <v>101</v>
      </c>
      <c r="Y17" s="225">
        <f>VLOOKUP($A17,Rosters!$A$2:EX$3990,114,FALSE)-X17</f>
        <v>142</v>
      </c>
      <c r="Z17" s="227">
        <f>VLOOKUP($A17,Rosters!$A$2:EU$3990,140,FALSE)</f>
        <v>0.24507486209613868</v>
      </c>
      <c r="AA17" s="229">
        <f>VLOOKUP($A17,Rosters!$A$2:EX$3990,134,FALSE)</f>
        <v>9.0525045262522603</v>
      </c>
      <c r="AB17" s="229">
        <f>VLOOKUP($A17,Rosters!$A$2:EX$3990,135,FALSE)</f>
        <v>4.0434520217260097</v>
      </c>
      <c r="AC17" s="229">
        <f>VLOOKUP($A17,Rosters!$A$2:EX$3990,136,FALSE)</f>
        <v>1.4484007242003616</v>
      </c>
      <c r="AD17" s="230">
        <f>VLOOKUP($A17,Rosters!$A$2:EX$3990,138,FALSE)</f>
        <v>1.4016294508147251</v>
      </c>
      <c r="AE17" s="384">
        <f>VLOOKUP($A17,Rosters!$A$2:EX$3990,154,FALSE)</f>
        <v>4.4895210131071455</v>
      </c>
      <c r="AF17" s="381">
        <f>T17+AE17</f>
        <v>18.324430603953541</v>
      </c>
    </row>
    <row r="18" spans="1:32" ht="20" customHeight="1" thickBot="1">
      <c r="A18" s="379" t="s">
        <v>129</v>
      </c>
      <c r="B18" s="234" t="s">
        <v>1314</v>
      </c>
      <c r="C18" s="234" t="s">
        <v>1332</v>
      </c>
      <c r="D18" s="234" t="s">
        <v>3599</v>
      </c>
      <c r="E18" s="232" t="s">
        <v>3600</v>
      </c>
      <c r="F18" s="233"/>
      <c r="G18" s="223">
        <f>VLOOKUP(A18,Rosters!A:W,5,FALSE)</f>
        <v>40</v>
      </c>
      <c r="H18" s="224">
        <f>VLOOKUP($A18,Rosters!$A$2:EX$3990,27,FALSE)</f>
        <v>3604</v>
      </c>
      <c r="I18" s="225">
        <f>VLOOKUP($A18,Rosters!$A$2:EX$3990,33,FALSE)</f>
        <v>112</v>
      </c>
      <c r="J18" s="226">
        <f>I18/H18</f>
        <v>3.1076581576026639E-2</v>
      </c>
      <c r="K18" s="225">
        <f>VLOOKUP($A18,Rosters!$A$2:EX$3990,36,FALSE)</f>
        <v>46</v>
      </c>
      <c r="L18" s="227">
        <f>VLOOKUP($A18,Rosters!$A$2:EX$3990,57,FALSE)</f>
        <v>0.24814814814814815</v>
      </c>
      <c r="M18" s="227">
        <f>VLOOKUP($A18,Rosters!$A$2:EX$3990,58,FALSE)</f>
        <v>0.31979837580509662</v>
      </c>
      <c r="N18" s="227">
        <f>VLOOKUP($A18,Rosters!$A$2:EX$3990,59,FALSE)</f>
        <v>0.40154320987654318</v>
      </c>
      <c r="O18" s="228">
        <f>VLOOKUP($A18,Rosters!$A$2:EX$3990,60,FALSE)</f>
        <v>0.72134158568163986</v>
      </c>
      <c r="P18" s="479">
        <f>VLOOKUP($A18,Rosters!$A$2:EU$3990,68,FALSE)</f>
        <v>-1.9208961385302159</v>
      </c>
      <c r="Q18" s="229">
        <f>VLOOKUP($A18,Rosters!$A$2:EW$3990,112,FALSE)</f>
        <v>0</v>
      </c>
      <c r="R18" s="229">
        <f>VLOOKUP($A18,Rosters!$A$2:EX$3990,113,FALSE)</f>
        <v>-44.102140390314126</v>
      </c>
      <c r="S18" s="229">
        <f>VLOOKUP($A18,Rosters!$A$2:EX$3990,70,FALSE)</f>
        <v>-0.74399556515856347</v>
      </c>
      <c r="T18" s="385">
        <f>VLOOKUP($A18,Rosters!$A$2:EX$3990,71,FALSE)</f>
        <v>7.8274107661289332</v>
      </c>
      <c r="U18" s="375">
        <f>VLOOKUP($A18,Rosters!$A$2:EX$3990,117,FALSE)</f>
        <v>32</v>
      </c>
      <c r="V18" s="225">
        <f>VLOOKUP($A18,Rosters!$A$2:EX$3990,118,FALSE)</f>
        <v>54</v>
      </c>
      <c r="W18" s="225">
        <f>VLOOKUP($A18,Rosters!$A$2:EX$3990,119,FALSE)</f>
        <v>26</v>
      </c>
      <c r="X18" s="225">
        <f>VLOOKUP($A18,Rosters!$A$2:EX$3990,115,FALSE)</f>
        <v>80</v>
      </c>
      <c r="Y18" s="225">
        <f>VLOOKUP($A18,Rosters!$A$2:EX$3990,114,FALSE)-X18</f>
        <v>300</v>
      </c>
      <c r="Z18" s="227">
        <f>VLOOKUP($A18,Rosters!$A$2:EU$3990,140,FALSE)</f>
        <v>0.23754926549623792</v>
      </c>
      <c r="AA18" s="229">
        <f>VLOOKUP($A18,Rosters!$A$2:EX$3990,134,FALSE)</f>
        <v>10.201011896622452</v>
      </c>
      <c r="AB18" s="229">
        <f>VLOOKUP($A18,Rosters!$A$2:EX$3990,135,FALSE)</f>
        <v>3.4185696704498829</v>
      </c>
      <c r="AC18" s="229">
        <f>VLOOKUP($A18,Rosters!$A$2:EX$3990,136,FALSE)</f>
        <v>1.2170108026801583</v>
      </c>
      <c r="AD18" s="230">
        <f>VLOOKUP($A18,Rosters!$A$2:EX$3990,138,FALSE)</f>
        <v>1.3045261862436752</v>
      </c>
      <c r="AE18" s="384">
        <f>VLOOKUP($A18,Rosters!$A$2:EX$3990,154,FALSE)</f>
        <v>9.4176204940304</v>
      </c>
      <c r="AF18" s="381">
        <f>T18+AE18</f>
        <v>17.245031260159333</v>
      </c>
    </row>
    <row r="19" spans="1:32" ht="20" customHeight="1" thickBot="1">
      <c r="A19" s="378" t="s">
        <v>188</v>
      </c>
      <c r="B19" s="231" t="s">
        <v>2151</v>
      </c>
      <c r="C19" s="231" t="s">
        <v>1333</v>
      </c>
      <c r="D19" s="231" t="s">
        <v>1345</v>
      </c>
      <c r="E19" s="232" t="s">
        <v>1349</v>
      </c>
      <c r="F19" s="233"/>
      <c r="G19" s="223">
        <f>VLOOKUP(A19,Rosters!A:W,5,FALSE)</f>
        <v>40</v>
      </c>
      <c r="H19" s="224">
        <f>VLOOKUP($A19,Rosters!$A$2:EX$3990,27,FALSE)</f>
        <v>4413</v>
      </c>
      <c r="I19" s="225">
        <f>VLOOKUP($A19,Rosters!$A$2:EX$3990,33,FALSE)</f>
        <v>132</v>
      </c>
      <c r="J19" s="226">
        <f>I19/H19</f>
        <v>2.9911624745071381E-2</v>
      </c>
      <c r="K19" s="225">
        <f>VLOOKUP($A19,Rosters!$A$2:EX$3990,36,FALSE)</f>
        <v>54</v>
      </c>
      <c r="L19" s="227">
        <f>VLOOKUP($A19,Rosters!$A$2:EX$3990,57,FALSE)</f>
        <v>0.23529411764705882</v>
      </c>
      <c r="M19" s="227">
        <f>VLOOKUP($A19,Rosters!$A$2:EX$3990,58,FALSE)</f>
        <v>0.32325315005727379</v>
      </c>
      <c r="N19" s="227">
        <f>VLOOKUP($A19,Rosters!$A$2:EX$3990,59,FALSE)</f>
        <v>0.38736193167223221</v>
      </c>
      <c r="O19" s="228">
        <f>VLOOKUP($A19,Rosters!$A$2:EX$3990,60,FALSE)</f>
        <v>0.71061508172950605</v>
      </c>
      <c r="P19" s="479">
        <f>VLOOKUP($A19,Rosters!$A$2:EU$3990,68,FALSE)</f>
        <v>-9.4028869816101981</v>
      </c>
      <c r="Q19" s="229">
        <f>VLOOKUP($A19,Rosters!$A$2:EW$3990,112,FALSE)</f>
        <v>0</v>
      </c>
      <c r="R19" s="229">
        <f>VLOOKUP($A19,Rosters!$A$2:EX$3990,113,FALSE)</f>
        <v>-22.194603111594894</v>
      </c>
      <c r="S19" s="229">
        <f>VLOOKUP($A19,Rosters!$A$2:EX$3990,70,FALSE)</f>
        <v>-31.515983402704698</v>
      </c>
      <c r="T19" s="385">
        <f>VLOOKUP($A19,Rosters!$A$2:EX$3990,71,FALSE)</f>
        <v>9.7857976183224213</v>
      </c>
      <c r="U19" s="375">
        <f>VLOOKUP($A19,Rosters!$A$2:EX$3990,117,FALSE)</f>
        <v>40</v>
      </c>
      <c r="V19" s="225">
        <f>VLOOKUP($A19,Rosters!$A$2:EX$3990,118,FALSE)</f>
        <v>23</v>
      </c>
      <c r="W19" s="225">
        <f>VLOOKUP($A19,Rosters!$A$2:EX$3990,119,FALSE)</f>
        <v>31</v>
      </c>
      <c r="X19" s="225">
        <f>VLOOKUP($A19,Rosters!$A$2:EX$3990,115,FALSE)</f>
        <v>71</v>
      </c>
      <c r="Y19" s="225">
        <f>VLOOKUP($A19,Rosters!$A$2:EX$3990,114,FALSE)-X19</f>
        <v>170</v>
      </c>
      <c r="Z19" s="227">
        <f>VLOOKUP($A19,Rosters!$A$2:EU$3990,140,FALSE)</f>
        <v>0.22910662824207492</v>
      </c>
      <c r="AA19" s="229">
        <f>VLOOKUP($A19,Rosters!$A$2:EX$3990,134,FALSE)</f>
        <v>9.7037979284026861</v>
      </c>
      <c r="AB19" s="229">
        <f>VLOOKUP($A19,Rosters!$A$2:EX$3990,135,FALSE)</f>
        <v>3.3436307468653452</v>
      </c>
      <c r="AC19" s="229">
        <f>VLOOKUP($A19,Rosters!$A$2:EX$3990,136,FALSE)</f>
        <v>1.3265491550063597</v>
      </c>
      <c r="AD19" s="230">
        <f>VLOOKUP($A19,Rosters!$A$2:EX$3990,138,FALSE)</f>
        <v>1.2302380519716514</v>
      </c>
      <c r="AE19" s="384">
        <f>VLOOKUP($A19,Rosters!$A$2:EX$3990,154,FALSE)</f>
        <v>6.7606991938082421</v>
      </c>
      <c r="AF19" s="381">
        <f>T19+AE19</f>
        <v>16.546496812130663</v>
      </c>
    </row>
    <row r="20" spans="1:32" ht="20" customHeight="1" thickBot="1">
      <c r="A20" s="378" t="s">
        <v>13</v>
      </c>
      <c r="B20" s="231" t="s">
        <v>1326</v>
      </c>
      <c r="C20" s="231" t="s">
        <v>1333</v>
      </c>
      <c r="D20" s="231" t="s">
        <v>1348</v>
      </c>
      <c r="E20" s="232" t="s">
        <v>1342</v>
      </c>
      <c r="F20" s="233"/>
      <c r="G20" s="223">
        <f>VLOOKUP(A20,Rosters!A:W,5,FALSE)</f>
        <v>40</v>
      </c>
      <c r="H20" s="224">
        <f>VLOOKUP($A20,Rosters!$A$2:EX$3990,27,FALSE)</f>
        <v>3335</v>
      </c>
      <c r="I20" s="225">
        <f>VLOOKUP($A20,Rosters!$A$2:EX$3990,33,FALSE)</f>
        <v>77</v>
      </c>
      <c r="J20" s="226">
        <f>I20/H20</f>
        <v>2.3088455772113943E-2</v>
      </c>
      <c r="K20" s="225">
        <f>VLOOKUP($A20,Rosters!$A$2:EX$3990,36,FALSE)</f>
        <v>60</v>
      </c>
      <c r="L20" s="227">
        <f>VLOOKUP($A20,Rosters!$A$2:EX$3990,57,FALSE)</f>
        <v>0.24540287529254429</v>
      </c>
      <c r="M20" s="227">
        <f>VLOOKUP($A20,Rosters!$A$2:EX$3990,58,FALSE)</f>
        <v>0.31929718267191759</v>
      </c>
      <c r="N20" s="227">
        <f>VLOOKUP($A20,Rosters!$A$2:EX$3990,59,FALSE)</f>
        <v>0.37111334002006019</v>
      </c>
      <c r="O20" s="228">
        <f>VLOOKUP($A20,Rosters!$A$2:EX$3990,60,FALSE)</f>
        <v>0.69041052269197778</v>
      </c>
      <c r="P20" s="479">
        <f>VLOOKUP($A20,Rosters!$A$2:EU$3990,68,FALSE)</f>
        <v>-0.23605756182225146</v>
      </c>
      <c r="Q20" s="229">
        <f>VLOOKUP($A20,Rosters!$A$2:EW$3990,112,FALSE)</f>
        <v>0</v>
      </c>
      <c r="R20" s="229">
        <f>VLOOKUP($A20,Rosters!$A$2:EX$3990,113,FALSE)</f>
        <v>7.5169324744492947</v>
      </c>
      <c r="S20" s="229">
        <f>VLOOKUP($A20,Rosters!$A$2:EX$3990,70,FALSE)</f>
        <v>-26.760936843006846</v>
      </c>
      <c r="T20" s="385">
        <f>VLOOKUP($A20,Rosters!$A$2:EX$3990,71,FALSE)</f>
        <v>9.6372637053940071</v>
      </c>
      <c r="U20" s="375">
        <f>VLOOKUP($A20,Rosters!$A$2:EX$3990,117,FALSE)</f>
        <v>32</v>
      </c>
      <c r="V20" s="225">
        <f>VLOOKUP($A20,Rosters!$A$2:EX$3990,118,FALSE)</f>
        <v>22</v>
      </c>
      <c r="W20" s="225">
        <f>VLOOKUP($A20,Rosters!$A$2:EX$3990,119,FALSE)</f>
        <v>25</v>
      </c>
      <c r="X20" s="225">
        <f>VLOOKUP($A20,Rosters!$A$2:EX$3990,115,FALSE)</f>
        <v>29</v>
      </c>
      <c r="Y20" s="225">
        <f>VLOOKUP($A20,Rosters!$A$2:EX$3990,114,FALSE)-X20</f>
        <v>364</v>
      </c>
      <c r="Z20" s="227">
        <f>VLOOKUP($A20,Rosters!$A$2:EU$3990,140,FALSE)</f>
        <v>0.23317307692307693</v>
      </c>
      <c r="AA20" s="229">
        <f>VLOOKUP($A20,Rosters!$A$2:EX$3990,134,FALSE)</f>
        <v>9.8277425203989122</v>
      </c>
      <c r="AB20" s="229">
        <f>VLOOKUP($A20,Rosters!$A$2:EX$3990,135,FALSE)</f>
        <v>4.0616500453309161</v>
      </c>
      <c r="AC20" s="229">
        <f>VLOOKUP($A20,Rosters!$A$2:EX$3990,136,FALSE)</f>
        <v>0.96101541251133282</v>
      </c>
      <c r="AD20" s="230">
        <f>VLOOKUP($A20,Rosters!$A$2:EX$3990,138,FALSE)</f>
        <v>1.3236627379873074</v>
      </c>
      <c r="AE20" s="384">
        <f>VLOOKUP($A20,Rosters!$A$2:EX$3990,154,FALSE)</f>
        <v>6.6624574214219887</v>
      </c>
      <c r="AF20" s="381">
        <f>T20+AE20</f>
        <v>16.299721126815996</v>
      </c>
    </row>
    <row r="21" spans="1:32" ht="20" customHeight="1" thickBot="1">
      <c r="A21" s="378" t="s">
        <v>598</v>
      </c>
      <c r="B21" s="231" t="s">
        <v>2156</v>
      </c>
      <c r="C21" s="231" t="s">
        <v>1332</v>
      </c>
      <c r="D21" s="231" t="s">
        <v>3673</v>
      </c>
      <c r="E21" s="296" t="s">
        <v>3676</v>
      </c>
      <c r="F21" s="233"/>
      <c r="G21" s="223">
        <f>VLOOKUP(A21,Rosters!A:W,5,FALSE)</f>
        <v>40</v>
      </c>
      <c r="H21" s="224">
        <f>VLOOKUP($A21,Rosters!$A$2:EX$3990,27,FALSE)</f>
        <v>2343</v>
      </c>
      <c r="I21" s="225">
        <f>VLOOKUP($A21,Rosters!$A$2:EX$3990,33,FALSE)</f>
        <v>57</v>
      </c>
      <c r="J21" s="226">
        <f>I21/H21</f>
        <v>2.4327784891165175E-2</v>
      </c>
      <c r="K21" s="225">
        <f>VLOOKUP($A21,Rosters!$A$2:EX$3990,36,FALSE)</f>
        <v>50</v>
      </c>
      <c r="L21" s="227">
        <f>VLOOKUP($A21,Rosters!$A$2:EX$3990,57,FALSE)</f>
        <v>0.22955523672883787</v>
      </c>
      <c r="M21" s="227">
        <f>VLOOKUP($A21,Rosters!$A$2:EX$3990,58,FALSE)</f>
        <v>0.30875377317809399</v>
      </c>
      <c r="N21" s="227">
        <f>VLOOKUP($A21,Rosters!$A$2:EX$3990,59,FALSE)</f>
        <v>0.36441893830703015</v>
      </c>
      <c r="O21" s="228">
        <f>VLOOKUP($A21,Rosters!$A$2:EX$3990,60,FALSE)</f>
        <v>0.67317271148512414</v>
      </c>
      <c r="P21" s="479">
        <f>VLOOKUP($A21,Rosters!$A$2:EU$3990,68,FALSE)</f>
        <v>-0.11491487687452773</v>
      </c>
      <c r="Q21" s="229">
        <f>VLOOKUP($A21,Rosters!$A$2:EW$3990,112,FALSE)</f>
        <v>0</v>
      </c>
      <c r="R21" s="229">
        <f>VLOOKUP($A21,Rosters!$A$2:EX$3990,113,FALSE)</f>
        <v>-22.14699434116481</v>
      </c>
      <c r="S21" s="229">
        <f>VLOOKUP($A21,Rosters!$A$2:EX$3990,70,FALSE)</f>
        <v>-38.820976798259458</v>
      </c>
      <c r="T21" s="385">
        <f>VLOOKUP($A21,Rosters!$A$2:EX$3990,71,FALSE)</f>
        <v>1.8203102721437678</v>
      </c>
      <c r="U21" s="375">
        <f>VLOOKUP($A21,Rosters!$A$2:EX$3990,117,FALSE)</f>
        <v>49</v>
      </c>
      <c r="V21" s="225">
        <f>VLOOKUP($A21,Rosters!$A$2:EX$3990,118,FALSE)</f>
        <v>40</v>
      </c>
      <c r="W21" s="225">
        <f>VLOOKUP($A21,Rosters!$A$2:EX$3990,119,FALSE)</f>
        <v>24</v>
      </c>
      <c r="X21" s="225">
        <f>VLOOKUP($A21,Rosters!$A$2:EX$3990,115,FALSE)</f>
        <v>85</v>
      </c>
      <c r="Y21" s="225">
        <f>VLOOKUP($A21,Rosters!$A$2:EX$3990,114,FALSE)-X21</f>
        <v>340</v>
      </c>
      <c r="Z21" s="227">
        <f>VLOOKUP($A21,Rosters!$A$2:EU$3990,140,FALSE)</f>
        <v>0.22813315926892949</v>
      </c>
      <c r="AA21" s="229">
        <f>VLOOKUP($A21,Rosters!$A$2:EX$3990,134,FALSE)</f>
        <v>9.3331680713931569</v>
      </c>
      <c r="AB21" s="229">
        <f>VLOOKUP($A21,Rosters!$A$2:EX$3990,135,FALSE)</f>
        <v>3.8547347545860178</v>
      </c>
      <c r="AC21" s="229">
        <f>VLOOKUP($A21,Rosters!$A$2:EX$3990,136,FALSE)</f>
        <v>1.0287555775904806</v>
      </c>
      <c r="AD21" s="230">
        <f>VLOOKUP($A21,Rosters!$A$2:EX$3990,138,FALSE)</f>
        <v>1.2878036688150716</v>
      </c>
      <c r="AE21" s="384">
        <f>VLOOKUP($A21,Rosters!$A$2:EX$3990,154,FALSE)</f>
        <v>10.701259653316791</v>
      </c>
      <c r="AF21" s="381">
        <f>T21+AE21</f>
        <v>12.521569925460559</v>
      </c>
    </row>
    <row r="22" spans="1:32" s="236" customFormat="1" ht="26" customHeight="1" thickBot="1">
      <c r="A22" s="380" t="s">
        <v>2541</v>
      </c>
      <c r="B22" s="241" t="s">
        <v>2540</v>
      </c>
      <c r="C22" s="241"/>
      <c r="D22" s="241"/>
      <c r="E22" s="242"/>
      <c r="F22" s="243"/>
      <c r="G22" s="244">
        <f>SUM(G2:G21)</f>
        <v>800</v>
      </c>
      <c r="H22" s="261">
        <f>SUM(H2:H21)</f>
        <v>86369</v>
      </c>
      <c r="I22" s="248">
        <f>SUM(I2:I21)</f>
        <v>2684</v>
      </c>
      <c r="J22" s="246">
        <f t="shared" ref="J22" si="0">I22/H22</f>
        <v>3.1075964755873056E-2</v>
      </c>
      <c r="K22" s="248">
        <f>SUM(K2:K21)</f>
        <v>1646</v>
      </c>
      <c r="L22" s="245"/>
      <c r="M22" s="245"/>
      <c r="N22" s="245"/>
      <c r="O22" s="247"/>
      <c r="P22" s="478"/>
      <c r="Q22" s="386">
        <f t="shared" ref="Q22:Y22" si="1">SUM(Q2:Q21)</f>
        <v>0</v>
      </c>
      <c r="R22" s="386">
        <f t="shared" si="1"/>
        <v>-301.72324460247029</v>
      </c>
      <c r="S22" s="386">
        <f t="shared" si="1"/>
        <v>367.87732923302798</v>
      </c>
      <c r="T22" s="395">
        <f t="shared" si="1"/>
        <v>305.82467519044019</v>
      </c>
      <c r="U22" s="376">
        <f t="shared" si="1"/>
        <v>978</v>
      </c>
      <c r="V22" s="248">
        <f t="shared" si="1"/>
        <v>933</v>
      </c>
      <c r="W22" s="248">
        <f t="shared" si="1"/>
        <v>545</v>
      </c>
      <c r="X22" s="248">
        <f t="shared" si="1"/>
        <v>2094</v>
      </c>
      <c r="Y22" s="248">
        <f t="shared" si="1"/>
        <v>4658</v>
      </c>
      <c r="Z22" s="249"/>
      <c r="AA22" s="250"/>
      <c r="AB22" s="250"/>
      <c r="AC22" s="250"/>
      <c r="AD22" s="251"/>
      <c r="AE22" s="395">
        <f>SUM(AE2:AE21)</f>
        <v>201.46222315903245</v>
      </c>
      <c r="AF22" s="382">
        <f t="shared" ref="AF22" si="2">T22+AE22</f>
        <v>507.28689834947261</v>
      </c>
    </row>
    <row r="23" spans="1:32" s="236" customFormat="1" ht="26" customHeight="1" thickBot="1">
      <c r="A23" s="396" t="s">
        <v>19</v>
      </c>
      <c r="B23" s="397" t="s">
        <v>1556</v>
      </c>
      <c r="C23" s="397"/>
      <c r="D23" s="397"/>
      <c r="E23" s="398"/>
      <c r="F23" s="399"/>
      <c r="G23" s="399">
        <f>VLOOKUP(A23,Rosters!A:W,5,FALSE)</f>
        <v>371</v>
      </c>
      <c r="H23" s="400">
        <f>VLOOKUP($A23,Rosters!$A$2:EX$3990,27,FALSE)</f>
        <v>15122</v>
      </c>
      <c r="I23" s="400">
        <f>VLOOKUP($A23,Rosters!$A$2:EX$3990,33,FALSE)</f>
        <v>309</v>
      </c>
      <c r="J23" s="401">
        <f t="shared" ref="J23" si="3">I23/H23</f>
        <v>2.0433805052241766E-2</v>
      </c>
      <c r="K23" s="400">
        <f>VLOOKUP($A23,Rosters!$A$2:EX$3990,36,FALSE)</f>
        <v>294</v>
      </c>
      <c r="L23" s="402">
        <f>VLOOKUP($A23,Rosters!$A$2:EX$3990,57,FALSE)</f>
        <v>0.22600117785630153</v>
      </c>
      <c r="M23" s="402">
        <f>VLOOKUP($A23,Rosters!$A$2:EX$3990,58,FALSE)</f>
        <v>0.29605571552936449</v>
      </c>
      <c r="N23" s="402">
        <f>VLOOKUP($A23,Rosters!$A$2:EX$3990,59,FALSE)</f>
        <v>0.34268256772673733</v>
      </c>
      <c r="O23" s="403">
        <f>VLOOKUP($A23,Rosters!$A$2:EX$3990,60,FALSE)</f>
        <v>0.63873828325610182</v>
      </c>
      <c r="P23" s="403"/>
      <c r="Q23" s="404">
        <f>VLOOKUP($A23,Rosters!$A$2:EW$3990,112,FALSE)</f>
        <v>0</v>
      </c>
      <c r="R23" s="405">
        <f>VLOOKUP($A23,Rosters!$A$2:EX$3990,113,FALSE)</f>
        <v>-26.525309556163851</v>
      </c>
      <c r="S23" s="405">
        <f>VLOOKUP($A23,Rosters!$A$2:EX$3990,70,FALSE)</f>
        <v>-371.72947552583446</v>
      </c>
      <c r="T23" s="405">
        <f>VLOOKUP($A23,Rosters!$A$2:EX$3990,71,FALSE)</f>
        <v>11.296137078135407</v>
      </c>
      <c r="U23" s="406">
        <f>VLOOKUP($A23,Rosters!$A$2:EX$3990,117,FALSE)</f>
        <v>366</v>
      </c>
      <c r="V23" s="400">
        <f>VLOOKUP($A23,Rosters!$A$2:EX$3990,118,FALSE)</f>
        <v>409</v>
      </c>
      <c r="W23" s="400">
        <f>VLOOKUP($A23,Rosters!$A$2:EX$3990,119,FALSE)</f>
        <v>120</v>
      </c>
      <c r="X23" s="400">
        <f>VLOOKUP($A23,Rosters!$A$2:EX$3990,115,FALSE)</f>
        <v>590</v>
      </c>
      <c r="Y23" s="400">
        <f>VLOOKUP($A23,Rosters!$A$2:EX$3990,114,FALSE)-X23</f>
        <v>4026</v>
      </c>
      <c r="Z23" s="402">
        <f>VLOOKUP($A23,Rosters!$A$2:EU$3990,140,FALSE)</f>
        <v>0.25469607609177375</v>
      </c>
      <c r="AA23" s="407">
        <f>VLOOKUP($A23,Rosters!$A$2:EX$3990,134,FALSE)</f>
        <v>8.8635969418388942</v>
      </c>
      <c r="AB23" s="407">
        <f>VLOOKUP($A23,Rosters!$A$2:EX$3990,135,FALSE)</f>
        <v>3.9467890642720835</v>
      </c>
      <c r="AC23" s="407">
        <f>VLOOKUP($A23,Rosters!$A$2:EX$3990,136,FALSE)</f>
        <v>1.3049221449824535</v>
      </c>
      <c r="AD23" s="408">
        <f>VLOOKUP($A23,Rosters!$A$2:EX$3990,138,FALSE)</f>
        <v>1.4418188853456435</v>
      </c>
      <c r="AE23" s="400">
        <f>VLOOKUP($A23,Rosters!$A$2:EX$3990,154,FALSE)</f>
        <v>38.187575479765584</v>
      </c>
      <c r="AF23" s="409">
        <f t="shared" ref="AF23" si="4">T23+AE23</f>
        <v>49.483712557900994</v>
      </c>
    </row>
    <row r="24" spans="1:32" ht="16" thickTop="1"/>
    <row r="25" spans="1:32">
      <c r="G25" s="262"/>
      <c r="H25" s="262"/>
      <c r="I25" s="262"/>
      <c r="J25" s="262"/>
      <c r="K25" s="262"/>
      <c r="L25" s="262"/>
      <c r="M25" s="262"/>
      <c r="N25" s="262"/>
      <c r="O25" s="262"/>
      <c r="P25" s="262"/>
      <c r="Q25" s="383"/>
      <c r="R25" s="383"/>
      <c r="S25" s="383"/>
      <c r="T25" s="383"/>
      <c r="U25" s="262"/>
      <c r="V25" s="262"/>
      <c r="W25" s="262"/>
      <c r="X25" s="262"/>
      <c r="Y25" s="262"/>
      <c r="Z25" s="262"/>
      <c r="AA25" s="262"/>
      <c r="AB25" s="262"/>
      <c r="AC25" s="262"/>
      <c r="AD25" s="262"/>
      <c r="AE25" s="383"/>
      <c r="AF25" s="383"/>
    </row>
    <row r="26" spans="1:32">
      <c r="G26" s="383"/>
      <c r="H26" s="383"/>
      <c r="I26" s="383"/>
      <c r="J26" s="383"/>
      <c r="K26" s="383"/>
      <c r="L26" s="383"/>
      <c r="M26" s="383"/>
      <c r="N26" s="383"/>
      <c r="O26" s="383"/>
      <c r="P26" s="383"/>
      <c r="Q26" s="383"/>
      <c r="R26" s="383"/>
      <c r="S26" s="383"/>
      <c r="T26" s="383"/>
      <c r="U26" s="383"/>
      <c r="V26" s="383"/>
      <c r="W26" s="383"/>
      <c r="X26" s="383"/>
      <c r="Y26" s="383"/>
      <c r="Z26" s="383"/>
      <c r="AA26" s="383"/>
      <c r="AB26" s="383"/>
      <c r="AC26" s="383"/>
      <c r="AD26" s="383"/>
      <c r="AE26" s="383"/>
      <c r="AF26" s="383"/>
    </row>
    <row r="30" spans="1:32">
      <c r="I30" s="5"/>
    </row>
  </sheetData>
  <sortState xmlns:xlrd2="http://schemas.microsoft.com/office/spreadsheetml/2017/richdata2" ref="A2:AF21">
    <sortCondition descending="1" ref="AF2:AF21"/>
    <sortCondition ref="B2:B21"/>
  </sortState>
  <conditionalFormatting sqref="I2:I21">
    <cfRule type="colorScale" priority="2">
      <colorScale>
        <cfvo type="min"/>
        <cfvo type="percentile" val="50"/>
        <cfvo type="max"/>
        <color rgb="FFF8696B"/>
        <color rgb="FFFCFCFF"/>
        <color rgb="FF63BE7B"/>
      </colorScale>
    </cfRule>
  </conditionalFormatting>
  <conditionalFormatting sqref="J2:J21">
    <cfRule type="colorScale" priority="19">
      <colorScale>
        <cfvo type="min"/>
        <cfvo type="percentile" val="50"/>
        <cfvo type="max"/>
        <color rgb="FFF8696B"/>
        <color rgb="FFFCFCFF"/>
        <color rgb="FF63BE7B"/>
      </colorScale>
    </cfRule>
  </conditionalFormatting>
  <conditionalFormatting sqref="K2:K21">
    <cfRule type="colorScale" priority="18">
      <colorScale>
        <cfvo type="min"/>
        <cfvo type="percentile" val="50"/>
        <cfvo type="max"/>
        <color rgb="FFF8696B"/>
        <color rgb="FFFCFCFF"/>
        <color rgb="FF63BE7B"/>
      </colorScale>
    </cfRule>
  </conditionalFormatting>
  <conditionalFormatting sqref="L2:L21">
    <cfRule type="colorScale" priority="17">
      <colorScale>
        <cfvo type="min"/>
        <cfvo type="percentile" val="50"/>
        <cfvo type="max"/>
        <color rgb="FFF8696B"/>
        <color rgb="FFFCFCFF"/>
        <color rgb="FF63BE7B"/>
      </colorScale>
    </cfRule>
  </conditionalFormatting>
  <conditionalFormatting sqref="M2:M21">
    <cfRule type="colorScale" priority="16">
      <colorScale>
        <cfvo type="min"/>
        <cfvo type="percentile" val="50"/>
        <cfvo type="max"/>
        <color rgb="FFF8696B"/>
        <color rgb="FFFCFCFF"/>
        <color rgb="FF63BE7B"/>
      </colorScale>
    </cfRule>
  </conditionalFormatting>
  <conditionalFormatting sqref="N2:N21">
    <cfRule type="colorScale" priority="15">
      <colorScale>
        <cfvo type="min"/>
        <cfvo type="percentile" val="50"/>
        <cfvo type="max"/>
        <color rgb="FFF8696B"/>
        <color rgb="FFFCFCFF"/>
        <color rgb="FF63BE7B"/>
      </colorScale>
    </cfRule>
  </conditionalFormatting>
  <conditionalFormatting sqref="O2:O21">
    <cfRule type="colorScale" priority="14">
      <colorScale>
        <cfvo type="min"/>
        <cfvo type="percentile" val="50"/>
        <cfvo type="max"/>
        <color rgb="FFF8696B"/>
        <color rgb="FFFCFCFF"/>
        <color rgb="FF63BE7B"/>
      </colorScale>
    </cfRule>
  </conditionalFormatting>
  <conditionalFormatting sqref="P2:P21">
    <cfRule type="colorScale" priority="1">
      <colorScale>
        <cfvo type="min"/>
        <cfvo type="percentile" val="50"/>
        <cfvo type="max"/>
        <color rgb="FFF8696B"/>
        <color rgb="FFFCFCFF"/>
        <color rgb="FF63BE7B"/>
      </colorScale>
    </cfRule>
  </conditionalFormatting>
  <conditionalFormatting sqref="Q2:Q21">
    <cfRule type="colorScale" priority="13">
      <colorScale>
        <cfvo type="min"/>
        <cfvo type="percentile" val="50"/>
        <cfvo type="max"/>
        <color rgb="FFF8696B"/>
        <color rgb="FFFCFCFF"/>
        <color rgb="FF63BE7B"/>
      </colorScale>
    </cfRule>
  </conditionalFormatting>
  <conditionalFormatting sqref="R2:R21">
    <cfRule type="colorScale" priority="12">
      <colorScale>
        <cfvo type="min"/>
        <cfvo type="percentile" val="50"/>
        <cfvo type="max"/>
        <color rgb="FFF8696B"/>
        <color rgb="FFFCFCFF"/>
        <color rgb="FF63BE7B"/>
      </colorScale>
    </cfRule>
  </conditionalFormatting>
  <conditionalFormatting sqref="S2:S21">
    <cfRule type="colorScale" priority="11">
      <colorScale>
        <cfvo type="min"/>
        <cfvo type="percentile" val="50"/>
        <cfvo type="max"/>
        <color rgb="FFF8696B"/>
        <color rgb="FFFCFCFF"/>
        <color rgb="FF63BE7B"/>
      </colorScale>
    </cfRule>
  </conditionalFormatting>
  <conditionalFormatting sqref="T2:T21">
    <cfRule type="colorScale" priority="10">
      <colorScale>
        <cfvo type="min"/>
        <cfvo type="percentile" val="50"/>
        <cfvo type="max"/>
        <color rgb="FFF8696B"/>
        <color rgb="FFFCFCFF"/>
        <color rgb="FF63BE7B"/>
      </colorScale>
    </cfRule>
  </conditionalFormatting>
  <conditionalFormatting sqref="Z2:Z21">
    <cfRule type="colorScale" priority="9">
      <colorScale>
        <cfvo type="min"/>
        <cfvo type="percentile" val="50"/>
        <cfvo type="max"/>
        <color rgb="FF63BE7B"/>
        <color rgb="FFFCFCFF"/>
        <color rgb="FFF8696B"/>
      </colorScale>
    </cfRule>
  </conditionalFormatting>
  <conditionalFormatting sqref="AA2:AA21">
    <cfRule type="colorScale" priority="8">
      <colorScale>
        <cfvo type="min"/>
        <cfvo type="percentile" val="50"/>
        <cfvo type="max"/>
        <color rgb="FFF8696B"/>
        <color rgb="FFFCFCFF"/>
        <color rgb="FF63BE7B"/>
      </colorScale>
    </cfRule>
  </conditionalFormatting>
  <conditionalFormatting sqref="AB2:AB21">
    <cfRule type="colorScale" priority="7">
      <colorScale>
        <cfvo type="min"/>
        <cfvo type="percentile" val="50"/>
        <cfvo type="max"/>
        <color rgb="FF63BE7B"/>
        <color rgb="FFFCFCFF"/>
        <color rgb="FFF8696B"/>
      </colorScale>
    </cfRule>
  </conditionalFormatting>
  <conditionalFormatting sqref="AC2:AC21">
    <cfRule type="colorScale" priority="6">
      <colorScale>
        <cfvo type="min"/>
        <cfvo type="percentile" val="50"/>
        <cfvo type="max"/>
        <color rgb="FF63BE7B"/>
        <color rgb="FFFCFCFF"/>
        <color rgb="FFF8696B"/>
      </colorScale>
    </cfRule>
  </conditionalFormatting>
  <conditionalFormatting sqref="AD2:AD21">
    <cfRule type="colorScale" priority="5">
      <colorScale>
        <cfvo type="min"/>
        <cfvo type="percentile" val="50"/>
        <cfvo type="max"/>
        <color rgb="FF63BE7B"/>
        <color rgb="FFFCFCFF"/>
        <color rgb="FFF8696B"/>
      </colorScale>
    </cfRule>
  </conditionalFormatting>
  <conditionalFormatting sqref="AE2:AE21">
    <cfRule type="colorScale" priority="4">
      <colorScale>
        <cfvo type="min"/>
        <cfvo type="percentile" val="50"/>
        <cfvo type="max"/>
        <color rgb="FFF8696B"/>
        <color rgb="FFFCFCFF"/>
        <color rgb="FF63BE7B"/>
      </colorScale>
    </cfRule>
  </conditionalFormatting>
  <conditionalFormatting sqref="AF2:AF21">
    <cfRule type="colorScale" priority="3">
      <colorScale>
        <cfvo type="min"/>
        <cfvo type="percentile" val="50"/>
        <cfvo type="max"/>
        <color rgb="FFF8696B"/>
        <color rgb="FFFCFCFF"/>
        <color rgb="FF63BE7B"/>
      </colorScale>
    </cfRule>
  </conditionalFormatting>
  <hyperlinks>
    <hyperlink ref="E5" r:id="rId1" xr:uid="{1460DB8E-11B1-3848-8E45-324AFEBA6D82}"/>
    <hyperlink ref="E14" r:id="rId2" xr:uid="{A549350E-A16C-C343-99E7-A822236E3579}"/>
    <hyperlink ref="E20" r:id="rId3" xr:uid="{B0D05874-2249-EF46-9AEB-0271B728108C}"/>
    <hyperlink ref="E3" r:id="rId4" xr:uid="{21E2492B-B8F5-F641-B544-9F5B73419ED4}"/>
    <hyperlink ref="E10" r:id="rId5" xr:uid="{94C04973-729A-2145-B2E1-4C4A6E38B23A}"/>
    <hyperlink ref="E13" r:id="rId6" xr:uid="{5AB8316D-371C-2A4F-957C-CC0F3C5103E9}"/>
    <hyperlink ref="E19" r:id="rId7" xr:uid="{D787CAFD-9788-3B4F-B57E-C083A1ECD3AF}"/>
    <hyperlink ref="E7" r:id="rId8" xr:uid="{F8D1A522-1E02-7A4E-A0A0-867B52CD7E5E}"/>
    <hyperlink ref="E9" r:id="rId9" xr:uid="{4B6208C2-893A-8F4F-A251-ABDD99E55609}"/>
    <hyperlink ref="E16" r:id="rId10" xr:uid="{CDD70D95-CB41-9140-ADDC-3320A2BDA419}"/>
    <hyperlink ref="E4" r:id="rId11" xr:uid="{2EF5D65B-9D51-0940-870C-467C89F38B30}"/>
    <hyperlink ref="E8" r:id="rId12" xr:uid="{E27CCC95-DF88-1E4C-AA0E-1880AD27A5C8}"/>
    <hyperlink ref="E2" r:id="rId13" xr:uid="{8BD9E349-0B9C-664C-B9D9-4D3BC40A54EA}"/>
    <hyperlink ref="E11" r:id="rId14" xr:uid="{5C8D90D5-1C5D-5644-A167-AE17C64036E2}"/>
    <hyperlink ref="E17" r:id="rId15" xr:uid="{45F9C8B9-98A4-F740-BF60-4A0CDA78FAA1}"/>
    <hyperlink ref="E21" r:id="rId16" xr:uid="{262601D2-C366-4E41-BD95-B48E32980964}"/>
    <hyperlink ref="E15" r:id="rId17" xr:uid="{736A56DD-93AE-5D42-B5D5-A967926E9AC6}"/>
  </hyperlinks>
  <pageMargins left="0.7" right="0.7" top="0.75" bottom="0.75" header="0.3" footer="0.3"/>
  <pageSetup orientation="portrait" horizontalDpi="0" verticalDpi="0"/>
  <ignoredErrors>
    <ignoredError sqref="AA22:AE22 Q22:Y22 G22:O22"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97B4D-A204-F94B-A1B1-68AE29ED8DBE}">
  <dimension ref="A1:E375"/>
  <sheetViews>
    <sheetView zoomScaleNormal="100" workbookViewId="0">
      <pane ySplit="1" topLeftCell="A26" activePane="bottomLeft" state="frozen"/>
      <selection pane="bottomLeft" activeCell="C60" sqref="C60"/>
    </sheetView>
  </sheetViews>
  <sheetFormatPr baseColWidth="10" defaultColWidth="9.1640625" defaultRowHeight="15"/>
  <cols>
    <col min="1" max="1" width="16.83203125" style="70" customWidth="1"/>
    <col min="2" max="3" width="26.5" style="4" customWidth="1"/>
    <col min="4" max="5" width="26.6640625" style="4" customWidth="1"/>
    <col min="6" max="16384" width="9.1640625" style="4"/>
  </cols>
  <sheetData>
    <row r="1" spans="1:5" ht="33" customHeight="1">
      <c r="A1" s="68" t="s">
        <v>1501</v>
      </c>
      <c r="B1" s="9" t="s">
        <v>1500</v>
      </c>
      <c r="C1" s="9" t="s">
        <v>1502</v>
      </c>
      <c r="D1" s="9" t="s">
        <v>1503</v>
      </c>
      <c r="E1" s="9" t="s">
        <v>1504</v>
      </c>
    </row>
    <row r="2" spans="1:5" ht="28" customHeight="1">
      <c r="A2" s="488" t="s">
        <v>1508</v>
      </c>
      <c r="B2" s="488"/>
      <c r="C2" s="488"/>
      <c r="D2" s="488"/>
      <c r="E2" s="488"/>
    </row>
    <row r="3" spans="1:5">
      <c r="A3" s="69" t="s">
        <v>1507</v>
      </c>
      <c r="B3" s="4" t="s">
        <v>3163</v>
      </c>
      <c r="C3" s="4" t="s">
        <v>1505</v>
      </c>
      <c r="D3" s="4" t="s">
        <v>1322</v>
      </c>
    </row>
    <row r="4" spans="1:5">
      <c r="A4" s="69" t="s">
        <v>1507</v>
      </c>
      <c r="B4" s="4" t="s">
        <v>3163</v>
      </c>
      <c r="C4" s="4" t="s">
        <v>1337</v>
      </c>
      <c r="D4" s="4" t="s">
        <v>1321</v>
      </c>
    </row>
    <row r="5" spans="1:5">
      <c r="A5" s="69" t="s">
        <v>1507</v>
      </c>
      <c r="B5" s="4" t="s">
        <v>3163</v>
      </c>
      <c r="C5" s="4" t="s">
        <v>1365</v>
      </c>
      <c r="D5" s="4" t="s">
        <v>1364</v>
      </c>
    </row>
    <row r="6" spans="1:5">
      <c r="A6" s="69" t="s">
        <v>1507</v>
      </c>
      <c r="B6" s="4" t="s">
        <v>3163</v>
      </c>
      <c r="C6" s="4" t="s">
        <v>1339</v>
      </c>
      <c r="D6" s="4" t="s">
        <v>1324</v>
      </c>
    </row>
    <row r="7" spans="1:5">
      <c r="A7" s="69" t="s">
        <v>1507</v>
      </c>
      <c r="B7" s="4" t="s">
        <v>1336</v>
      </c>
      <c r="C7" s="4" t="s">
        <v>1506</v>
      </c>
      <c r="D7" s="4" t="s">
        <v>1322</v>
      </c>
      <c r="E7" s="4" t="s">
        <v>1314</v>
      </c>
    </row>
    <row r="8" spans="1:5">
      <c r="A8" s="69" t="s">
        <v>1507</v>
      </c>
      <c r="B8" s="4" t="s">
        <v>1374</v>
      </c>
      <c r="C8" s="4" t="s">
        <v>1506</v>
      </c>
      <c r="D8" s="4" t="s">
        <v>1497</v>
      </c>
      <c r="E8" s="4" t="s">
        <v>1328</v>
      </c>
    </row>
    <row r="9" spans="1:5">
      <c r="A9" s="69" t="s">
        <v>1507</v>
      </c>
      <c r="B9" s="4" t="s">
        <v>1376</v>
      </c>
      <c r="C9" s="4" t="s">
        <v>1506</v>
      </c>
      <c r="D9" s="4" t="s">
        <v>1314</v>
      </c>
      <c r="E9" s="4" t="s">
        <v>1318</v>
      </c>
    </row>
    <row r="10" spans="1:5">
      <c r="A10" s="69" t="s">
        <v>1507</v>
      </c>
      <c r="B10" s="4" t="s">
        <v>3162</v>
      </c>
      <c r="C10" s="4" t="s">
        <v>1506</v>
      </c>
      <c r="D10" s="4" t="s">
        <v>1499</v>
      </c>
      <c r="E10" s="4" t="s">
        <v>1315</v>
      </c>
    </row>
    <row r="11" spans="1:5">
      <c r="A11" s="69" t="s">
        <v>1513</v>
      </c>
      <c r="B11" s="4" t="s">
        <v>1498</v>
      </c>
      <c r="C11" s="4" t="s">
        <v>1506</v>
      </c>
      <c r="D11" s="4" t="s">
        <v>1496</v>
      </c>
      <c r="E11" s="4" t="s">
        <v>1514</v>
      </c>
    </row>
    <row r="12" spans="1:5">
      <c r="A12" s="69" t="s">
        <v>1513</v>
      </c>
      <c r="B12" s="4" t="s">
        <v>1510</v>
      </c>
      <c r="C12" s="4" t="s">
        <v>1506</v>
      </c>
      <c r="D12" s="4" t="s">
        <v>1321</v>
      </c>
      <c r="E12" s="4" t="s">
        <v>1515</v>
      </c>
    </row>
    <row r="13" spans="1:5">
      <c r="A13" s="69" t="s">
        <v>1513</v>
      </c>
      <c r="B13" s="4" t="s">
        <v>1512</v>
      </c>
      <c r="C13" s="4" t="s">
        <v>1506</v>
      </c>
      <c r="D13" s="4" t="s">
        <v>1324</v>
      </c>
      <c r="E13" s="4" t="s">
        <v>1516</v>
      </c>
    </row>
    <row r="14" spans="1:5">
      <c r="A14" s="69" t="s">
        <v>1513</v>
      </c>
      <c r="B14" s="4" t="s">
        <v>1529</v>
      </c>
      <c r="C14" s="4" t="s">
        <v>1506</v>
      </c>
      <c r="D14" s="4" t="s">
        <v>1364</v>
      </c>
      <c r="E14" s="4" t="s">
        <v>1517</v>
      </c>
    </row>
    <row r="15" spans="1:5">
      <c r="A15" s="69" t="s">
        <v>1513</v>
      </c>
      <c r="B15" s="4" t="s">
        <v>3163</v>
      </c>
      <c r="C15" s="4" t="s">
        <v>2023</v>
      </c>
      <c r="D15" s="4" t="s">
        <v>1331</v>
      </c>
    </row>
    <row r="16" spans="1:5">
      <c r="A16" s="69" t="s">
        <v>1513</v>
      </c>
      <c r="B16" s="4" t="s">
        <v>2004</v>
      </c>
      <c r="C16" s="4" t="s">
        <v>2023</v>
      </c>
      <c r="D16" s="4" t="s">
        <v>1331</v>
      </c>
    </row>
    <row r="17" spans="1:5" ht="28" customHeight="1">
      <c r="A17" s="488" t="s">
        <v>2030</v>
      </c>
      <c r="B17" s="488"/>
      <c r="C17" s="488"/>
      <c r="D17" s="488"/>
      <c r="E17" s="488"/>
    </row>
    <row r="18" spans="1:5">
      <c r="A18" s="69" t="s">
        <v>2024</v>
      </c>
      <c r="B18" s="4" t="s">
        <v>2004</v>
      </c>
      <c r="C18" s="4" t="s">
        <v>1506</v>
      </c>
      <c r="D18" s="4" t="s">
        <v>1331</v>
      </c>
      <c r="E18" s="4" t="s">
        <v>2029</v>
      </c>
    </row>
    <row r="19" spans="1:5" ht="28" customHeight="1">
      <c r="A19" s="488" t="s">
        <v>2031</v>
      </c>
      <c r="B19" s="488"/>
      <c r="C19" s="488"/>
      <c r="D19" s="488"/>
      <c r="E19" s="488"/>
    </row>
    <row r="20" spans="1:5">
      <c r="A20" s="69" t="s">
        <v>2025</v>
      </c>
      <c r="B20" s="4" t="s">
        <v>3163</v>
      </c>
      <c r="C20" s="4" t="s">
        <v>1374</v>
      </c>
      <c r="D20" s="4" t="s">
        <v>1497</v>
      </c>
    </row>
    <row r="21" spans="1:5">
      <c r="A21" s="69" t="s">
        <v>2025</v>
      </c>
      <c r="B21" s="4" t="s">
        <v>3163</v>
      </c>
      <c r="C21" s="4" t="s">
        <v>2026</v>
      </c>
      <c r="D21" s="4" t="s">
        <v>1319</v>
      </c>
    </row>
    <row r="22" spans="1:5">
      <c r="A22" s="69" t="s">
        <v>2025</v>
      </c>
      <c r="B22" s="4" t="s">
        <v>2005</v>
      </c>
      <c r="C22" s="4" t="s">
        <v>1374</v>
      </c>
      <c r="D22" s="4" t="s">
        <v>1497</v>
      </c>
    </row>
    <row r="23" spans="1:5">
      <c r="A23" s="69" t="s">
        <v>2025</v>
      </c>
      <c r="B23" s="4" t="s">
        <v>2006</v>
      </c>
      <c r="C23" s="4" t="s">
        <v>2026</v>
      </c>
      <c r="D23" s="4" t="s">
        <v>1319</v>
      </c>
      <c r="E23" s="4" t="s">
        <v>1319</v>
      </c>
    </row>
    <row r="24" spans="1:5">
      <c r="A24" s="69" t="s">
        <v>2025</v>
      </c>
      <c r="B24" s="4" t="s">
        <v>1367</v>
      </c>
      <c r="C24" s="4" t="s">
        <v>1506</v>
      </c>
      <c r="D24" s="4" t="s">
        <v>2028</v>
      </c>
      <c r="E24" s="4" t="s">
        <v>1320</v>
      </c>
    </row>
    <row r="25" spans="1:5" ht="28" customHeight="1">
      <c r="A25" s="488" t="s">
        <v>2149</v>
      </c>
      <c r="B25" s="488"/>
      <c r="C25" s="488"/>
      <c r="D25" s="488"/>
      <c r="E25" s="488"/>
    </row>
    <row r="26" spans="1:5">
      <c r="A26" s="69" t="s">
        <v>2150</v>
      </c>
      <c r="B26" s="4" t="s">
        <v>3163</v>
      </c>
      <c r="C26" s="4" t="s">
        <v>2158</v>
      </c>
      <c r="D26" s="4" t="s">
        <v>1325</v>
      </c>
    </row>
    <row r="27" spans="1:5">
      <c r="A27" s="69" t="s">
        <v>2150</v>
      </c>
      <c r="B27" s="4" t="s">
        <v>2006</v>
      </c>
      <c r="C27" s="4" t="s">
        <v>3159</v>
      </c>
      <c r="D27" s="4" t="s">
        <v>1317</v>
      </c>
      <c r="E27" s="4" t="s">
        <v>1319</v>
      </c>
    </row>
    <row r="28" spans="1:5">
      <c r="A28" s="69" t="s">
        <v>2150</v>
      </c>
      <c r="B28" s="4" t="s">
        <v>1334</v>
      </c>
      <c r="C28" s="4" t="s">
        <v>3158</v>
      </c>
      <c r="D28" s="4" t="s">
        <v>1319</v>
      </c>
      <c r="E28" s="4" t="s">
        <v>1317</v>
      </c>
    </row>
    <row r="29" spans="1:5">
      <c r="A29" s="69" t="s">
        <v>2150</v>
      </c>
      <c r="B29" s="4" t="s">
        <v>1345</v>
      </c>
      <c r="C29" s="4" t="s">
        <v>3160</v>
      </c>
      <c r="D29" s="4" t="s">
        <v>2151</v>
      </c>
      <c r="E29" s="4" t="s">
        <v>1316</v>
      </c>
    </row>
    <row r="30" spans="1:5">
      <c r="A30" s="69" t="s">
        <v>2150</v>
      </c>
      <c r="B30" s="4" t="s">
        <v>1529</v>
      </c>
      <c r="C30" s="4" t="s">
        <v>3161</v>
      </c>
      <c r="D30" s="4" t="s">
        <v>1316</v>
      </c>
      <c r="E30" s="4" t="s">
        <v>1364</v>
      </c>
    </row>
    <row r="31" spans="1:5">
      <c r="A31" s="69" t="s">
        <v>2150</v>
      </c>
      <c r="B31" s="4" t="s">
        <v>1376</v>
      </c>
      <c r="C31" s="4" t="s">
        <v>1506</v>
      </c>
      <c r="D31" s="4" t="s">
        <v>1364</v>
      </c>
      <c r="E31" s="4" t="s">
        <v>1314</v>
      </c>
    </row>
    <row r="32" spans="1:5">
      <c r="A32" s="69" t="s">
        <v>2150</v>
      </c>
      <c r="B32" s="4" t="s">
        <v>2005</v>
      </c>
      <c r="C32" s="4" t="s">
        <v>1506</v>
      </c>
      <c r="D32" s="4" t="s">
        <v>1314</v>
      </c>
      <c r="E32" s="4" t="s">
        <v>1497</v>
      </c>
    </row>
    <row r="33" spans="1:5">
      <c r="A33" s="69" t="s">
        <v>2157</v>
      </c>
      <c r="B33" s="4" t="s">
        <v>1512</v>
      </c>
      <c r="C33" s="4" t="s">
        <v>2027</v>
      </c>
      <c r="D33" s="4" t="s">
        <v>1497</v>
      </c>
      <c r="E33" s="4" t="s">
        <v>1324</v>
      </c>
    </row>
    <row r="34" spans="1:5">
      <c r="A34" s="69" t="s">
        <v>2157</v>
      </c>
      <c r="B34" s="4" t="s">
        <v>2152</v>
      </c>
      <c r="C34" s="4" t="s">
        <v>2158</v>
      </c>
      <c r="D34" s="4" t="s">
        <v>2156</v>
      </c>
      <c r="E34" s="4" t="s">
        <v>1325</v>
      </c>
    </row>
    <row r="35" spans="1:5" ht="28" customHeight="1">
      <c r="A35" s="488" t="s">
        <v>3156</v>
      </c>
      <c r="B35" s="488"/>
      <c r="C35" s="488"/>
      <c r="D35" s="488"/>
      <c r="E35" s="488"/>
    </row>
    <row r="36" spans="1:5">
      <c r="A36" s="69" t="s">
        <v>3157</v>
      </c>
      <c r="B36" s="4" t="s">
        <v>3163</v>
      </c>
      <c r="C36" s="4" t="s">
        <v>1512</v>
      </c>
      <c r="D36" s="4" t="s">
        <v>1497</v>
      </c>
    </row>
    <row r="37" spans="1:5">
      <c r="A37" s="69" t="s">
        <v>3157</v>
      </c>
      <c r="B37" s="4" t="s">
        <v>2815</v>
      </c>
      <c r="C37" s="4" t="s">
        <v>1512</v>
      </c>
      <c r="D37" s="4" t="s">
        <v>3148</v>
      </c>
      <c r="E37" s="4" t="s">
        <v>1497</v>
      </c>
    </row>
    <row r="38" spans="1:5">
      <c r="A38" s="69" t="s">
        <v>3693</v>
      </c>
      <c r="B38" s="4" t="s">
        <v>3163</v>
      </c>
      <c r="C38" s="4" t="s">
        <v>2152</v>
      </c>
      <c r="D38" s="4" t="s">
        <v>2156</v>
      </c>
    </row>
    <row r="39" spans="1:5">
      <c r="A39" s="69" t="s">
        <v>3694</v>
      </c>
      <c r="B39" s="4" t="s">
        <v>3163</v>
      </c>
      <c r="C39" s="4" t="s">
        <v>2005</v>
      </c>
      <c r="D39" s="4" t="s">
        <v>1314</v>
      </c>
    </row>
    <row r="40" spans="1:5" ht="28" customHeight="1">
      <c r="A40" s="488" t="s">
        <v>3666</v>
      </c>
      <c r="B40" s="488"/>
      <c r="C40" s="488"/>
      <c r="D40" s="488"/>
      <c r="E40" s="488"/>
    </row>
    <row r="41" spans="1:5">
      <c r="A41" s="69" t="s">
        <v>3692</v>
      </c>
      <c r="B41" s="4" t="s">
        <v>3599</v>
      </c>
      <c r="C41" s="4" t="s">
        <v>1506</v>
      </c>
      <c r="D41" s="4" t="s">
        <v>1314</v>
      </c>
    </row>
    <row r="42" spans="1:5">
      <c r="A42" s="69" t="s">
        <v>3692</v>
      </c>
      <c r="B42" s="4" t="s">
        <v>3673</v>
      </c>
      <c r="C42" s="4" t="s">
        <v>1506</v>
      </c>
      <c r="D42" s="4" t="s">
        <v>2156</v>
      </c>
    </row>
    <row r="43" spans="1:5">
      <c r="A43" s="69" t="s">
        <v>3729</v>
      </c>
      <c r="B43" s="4" t="s">
        <v>3163</v>
      </c>
      <c r="C43" s="4" t="s">
        <v>1350</v>
      </c>
      <c r="D43" s="4" t="s">
        <v>1330</v>
      </c>
    </row>
    <row r="44" spans="1:5">
      <c r="A44" s="69" t="s">
        <v>3729</v>
      </c>
      <c r="B44" s="4" t="s">
        <v>3728</v>
      </c>
      <c r="C44" s="4" t="s">
        <v>1506</v>
      </c>
      <c r="D44" s="4" t="s">
        <v>3194</v>
      </c>
      <c r="E44" s="4" t="s">
        <v>1330</v>
      </c>
    </row>
    <row r="45" spans="1:5" ht="28" customHeight="1">
      <c r="A45" s="488" t="s">
        <v>3865</v>
      </c>
      <c r="B45" s="488"/>
      <c r="C45" s="488"/>
      <c r="D45" s="488"/>
      <c r="E45" s="488"/>
    </row>
    <row r="46" spans="1:5">
      <c r="A46" s="69" t="s">
        <v>4172</v>
      </c>
      <c r="B46" s="4" t="s">
        <v>1338</v>
      </c>
      <c r="C46" s="4" t="s">
        <v>1506</v>
      </c>
      <c r="D46" s="4" t="s">
        <v>1330</v>
      </c>
      <c r="E46" s="4" t="s">
        <v>1546</v>
      </c>
    </row>
    <row r="47" spans="1:5">
      <c r="A47" s="69" t="s">
        <v>4222</v>
      </c>
      <c r="B47" s="4" t="s">
        <v>4191</v>
      </c>
      <c r="C47" s="4" t="s">
        <v>1506</v>
      </c>
      <c r="D47" s="4" t="s">
        <v>1497</v>
      </c>
      <c r="E47" s="4" t="s">
        <v>3194</v>
      </c>
    </row>
    <row r="48" spans="1:5">
      <c r="A48" s="69"/>
    </row>
    <row r="49" spans="1:1">
      <c r="A49" s="69"/>
    </row>
    <row r="50" spans="1:1">
      <c r="A50" s="69"/>
    </row>
    <row r="51" spans="1:1">
      <c r="A51" s="69"/>
    </row>
    <row r="52" spans="1:1">
      <c r="A52" s="69"/>
    </row>
    <row r="53" spans="1:1">
      <c r="A53" s="69"/>
    </row>
    <row r="54" spans="1:1">
      <c r="A54" s="69"/>
    </row>
    <row r="55" spans="1:1">
      <c r="A55" s="69"/>
    </row>
    <row r="56" spans="1:1">
      <c r="A56" s="69"/>
    </row>
    <row r="57" spans="1:1">
      <c r="A57" s="69"/>
    </row>
    <row r="58" spans="1:1">
      <c r="A58" s="69"/>
    </row>
    <row r="59" spans="1:1">
      <c r="A59" s="69"/>
    </row>
    <row r="60" spans="1:1">
      <c r="A60" s="69"/>
    </row>
    <row r="61" spans="1:1">
      <c r="A61" s="69"/>
    </row>
    <row r="62" spans="1:1">
      <c r="A62" s="69"/>
    </row>
    <row r="63" spans="1:1">
      <c r="A63" s="69"/>
    </row>
    <row r="64" spans="1:1">
      <c r="A64" s="69"/>
    </row>
    <row r="65" spans="1:1">
      <c r="A65" s="69"/>
    </row>
    <row r="66" spans="1:1">
      <c r="A66" s="69"/>
    </row>
    <row r="67" spans="1:1">
      <c r="A67" s="69"/>
    </row>
    <row r="68" spans="1:1">
      <c r="A68" s="69"/>
    </row>
    <row r="69" spans="1:1">
      <c r="A69" s="69"/>
    </row>
    <row r="70" spans="1:1">
      <c r="A70" s="69"/>
    </row>
    <row r="71" spans="1:1">
      <c r="A71" s="69"/>
    </row>
    <row r="72" spans="1:1">
      <c r="A72" s="69"/>
    </row>
    <row r="73" spans="1:1">
      <c r="A73" s="69"/>
    </row>
    <row r="74" spans="1:1">
      <c r="A74" s="69"/>
    </row>
    <row r="75" spans="1:1">
      <c r="A75" s="69"/>
    </row>
    <row r="76" spans="1:1">
      <c r="A76" s="69"/>
    </row>
    <row r="77" spans="1:1">
      <c r="A77" s="69"/>
    </row>
    <row r="78" spans="1:1">
      <c r="A78" s="69"/>
    </row>
    <row r="79" spans="1:1">
      <c r="A79" s="69"/>
    </row>
    <row r="80" spans="1:1">
      <c r="A80" s="69"/>
    </row>
    <row r="81" spans="1:1">
      <c r="A81" s="69"/>
    </row>
    <row r="82" spans="1:1">
      <c r="A82" s="69"/>
    </row>
    <row r="83" spans="1:1">
      <c r="A83" s="69"/>
    </row>
    <row r="84" spans="1:1">
      <c r="A84" s="69"/>
    </row>
    <row r="85" spans="1:1">
      <c r="A85" s="69"/>
    </row>
    <row r="86" spans="1:1">
      <c r="A86" s="69"/>
    </row>
    <row r="87" spans="1:1">
      <c r="A87" s="69"/>
    </row>
    <row r="88" spans="1:1">
      <c r="A88" s="69"/>
    </row>
    <row r="89" spans="1:1">
      <c r="A89" s="69"/>
    </row>
    <row r="90" spans="1:1">
      <c r="A90" s="69"/>
    </row>
    <row r="91" spans="1:1">
      <c r="A91" s="69"/>
    </row>
    <row r="92" spans="1:1">
      <c r="A92" s="69"/>
    </row>
    <row r="93" spans="1:1">
      <c r="A93" s="69"/>
    </row>
    <row r="94" spans="1:1">
      <c r="A94" s="69"/>
    </row>
    <row r="95" spans="1:1">
      <c r="A95" s="69"/>
    </row>
    <row r="96" spans="1:1">
      <c r="A96" s="69"/>
    </row>
    <row r="97" spans="1:1">
      <c r="A97" s="69"/>
    </row>
    <row r="98" spans="1:1">
      <c r="A98" s="69"/>
    </row>
    <row r="99" spans="1:1">
      <c r="A99" s="69"/>
    </row>
    <row r="100" spans="1:1">
      <c r="A100" s="69"/>
    </row>
    <row r="101" spans="1:1">
      <c r="A101" s="69"/>
    </row>
    <row r="102" spans="1:1">
      <c r="A102" s="69"/>
    </row>
    <row r="103" spans="1:1">
      <c r="A103" s="69"/>
    </row>
    <row r="104" spans="1:1">
      <c r="A104" s="69"/>
    </row>
    <row r="105" spans="1:1">
      <c r="A105" s="69"/>
    </row>
    <row r="106" spans="1:1">
      <c r="A106" s="69"/>
    </row>
    <row r="107" spans="1:1">
      <c r="A107" s="69"/>
    </row>
    <row r="108" spans="1:1">
      <c r="A108" s="69"/>
    </row>
    <row r="109" spans="1:1">
      <c r="A109" s="69"/>
    </row>
    <row r="110" spans="1:1">
      <c r="A110" s="69"/>
    </row>
    <row r="111" spans="1:1">
      <c r="A111" s="69"/>
    </row>
    <row r="112" spans="1:1">
      <c r="A112" s="69"/>
    </row>
    <row r="113" spans="1:1">
      <c r="A113" s="69"/>
    </row>
    <row r="114" spans="1:1">
      <c r="A114" s="69"/>
    </row>
    <row r="115" spans="1:1">
      <c r="A115" s="69"/>
    </row>
    <row r="116" spans="1:1">
      <c r="A116" s="69"/>
    </row>
    <row r="117" spans="1:1">
      <c r="A117" s="69"/>
    </row>
    <row r="118" spans="1:1">
      <c r="A118" s="69"/>
    </row>
    <row r="119" spans="1:1">
      <c r="A119" s="69"/>
    </row>
    <row r="120" spans="1:1">
      <c r="A120" s="69"/>
    </row>
    <row r="121" spans="1:1">
      <c r="A121" s="69"/>
    </row>
    <row r="122" spans="1:1">
      <c r="A122" s="69"/>
    </row>
    <row r="123" spans="1:1">
      <c r="A123" s="69"/>
    </row>
    <row r="124" spans="1:1">
      <c r="A124" s="69"/>
    </row>
    <row r="125" spans="1:1">
      <c r="A125" s="69"/>
    </row>
    <row r="126" spans="1:1">
      <c r="A126" s="69"/>
    </row>
    <row r="127" spans="1:1">
      <c r="A127" s="69"/>
    </row>
    <row r="128" spans="1:1">
      <c r="A128" s="69"/>
    </row>
    <row r="129" spans="1:1">
      <c r="A129" s="69"/>
    </row>
    <row r="130" spans="1:1">
      <c r="A130" s="69"/>
    </row>
    <row r="131" spans="1:1">
      <c r="A131" s="69"/>
    </row>
    <row r="132" spans="1:1">
      <c r="A132" s="69"/>
    </row>
    <row r="133" spans="1:1">
      <c r="A133" s="69"/>
    </row>
    <row r="134" spans="1:1">
      <c r="A134" s="69"/>
    </row>
    <row r="135" spans="1:1">
      <c r="A135" s="69"/>
    </row>
    <row r="136" spans="1:1">
      <c r="A136" s="69"/>
    </row>
    <row r="137" spans="1:1">
      <c r="A137" s="69"/>
    </row>
    <row r="138" spans="1:1">
      <c r="A138" s="69"/>
    </row>
    <row r="139" spans="1:1">
      <c r="A139" s="69"/>
    </row>
    <row r="140" spans="1:1">
      <c r="A140" s="69"/>
    </row>
    <row r="141" spans="1:1">
      <c r="A141" s="69"/>
    </row>
    <row r="142" spans="1:1">
      <c r="A142" s="69"/>
    </row>
    <row r="143" spans="1:1">
      <c r="A143" s="69"/>
    </row>
    <row r="144" spans="1:1">
      <c r="A144" s="69"/>
    </row>
    <row r="145" spans="1:1">
      <c r="A145" s="69"/>
    </row>
    <row r="146" spans="1:1">
      <c r="A146" s="69"/>
    </row>
    <row r="147" spans="1:1">
      <c r="A147" s="69"/>
    </row>
    <row r="148" spans="1:1">
      <c r="A148" s="69"/>
    </row>
    <row r="149" spans="1:1">
      <c r="A149" s="69"/>
    </row>
    <row r="150" spans="1:1">
      <c r="A150" s="69"/>
    </row>
    <row r="151" spans="1:1">
      <c r="A151" s="69"/>
    </row>
    <row r="152" spans="1:1">
      <c r="A152" s="69"/>
    </row>
    <row r="153" spans="1:1">
      <c r="A153" s="69"/>
    </row>
    <row r="154" spans="1:1">
      <c r="A154" s="69"/>
    </row>
    <row r="155" spans="1:1">
      <c r="A155" s="69"/>
    </row>
    <row r="156" spans="1:1">
      <c r="A156" s="69"/>
    </row>
    <row r="157" spans="1:1">
      <c r="A157" s="69"/>
    </row>
    <row r="158" spans="1:1">
      <c r="A158" s="69"/>
    </row>
    <row r="159" spans="1:1">
      <c r="A159" s="69"/>
    </row>
    <row r="160" spans="1:1">
      <c r="A160" s="69"/>
    </row>
    <row r="161" spans="1:1">
      <c r="A161" s="69"/>
    </row>
    <row r="162" spans="1:1">
      <c r="A162" s="69"/>
    </row>
    <row r="163" spans="1:1">
      <c r="A163" s="69"/>
    </row>
    <row r="164" spans="1:1">
      <c r="A164" s="69"/>
    </row>
    <row r="165" spans="1:1">
      <c r="A165" s="69"/>
    </row>
    <row r="166" spans="1:1">
      <c r="A166" s="69"/>
    </row>
    <row r="167" spans="1:1">
      <c r="A167" s="69"/>
    </row>
    <row r="168" spans="1:1">
      <c r="A168" s="69"/>
    </row>
    <row r="169" spans="1:1">
      <c r="A169" s="69"/>
    </row>
    <row r="170" spans="1:1">
      <c r="A170" s="69"/>
    </row>
    <row r="171" spans="1:1">
      <c r="A171" s="69"/>
    </row>
    <row r="172" spans="1:1">
      <c r="A172" s="69"/>
    </row>
    <row r="173" spans="1:1">
      <c r="A173" s="69"/>
    </row>
    <row r="174" spans="1:1">
      <c r="A174" s="69"/>
    </row>
    <row r="175" spans="1:1">
      <c r="A175" s="69"/>
    </row>
    <row r="176" spans="1:1">
      <c r="A176" s="69"/>
    </row>
    <row r="177" spans="1:1">
      <c r="A177" s="69"/>
    </row>
    <row r="178" spans="1:1">
      <c r="A178" s="69"/>
    </row>
    <row r="179" spans="1:1">
      <c r="A179" s="69"/>
    </row>
    <row r="180" spans="1:1">
      <c r="A180" s="69"/>
    </row>
    <row r="181" spans="1:1">
      <c r="A181" s="69"/>
    </row>
    <row r="182" spans="1:1">
      <c r="A182" s="69"/>
    </row>
    <row r="183" spans="1:1">
      <c r="A183" s="69"/>
    </row>
    <row r="184" spans="1:1">
      <c r="A184" s="69"/>
    </row>
    <row r="185" spans="1:1">
      <c r="A185" s="69"/>
    </row>
    <row r="186" spans="1:1">
      <c r="A186" s="69"/>
    </row>
    <row r="187" spans="1:1">
      <c r="A187" s="69"/>
    </row>
    <row r="188" spans="1:1">
      <c r="A188" s="69"/>
    </row>
    <row r="189" spans="1:1">
      <c r="A189" s="69"/>
    </row>
    <row r="190" spans="1:1">
      <c r="A190" s="69"/>
    </row>
    <row r="191" spans="1:1">
      <c r="A191" s="69"/>
    </row>
    <row r="192" spans="1:1">
      <c r="A192" s="69"/>
    </row>
    <row r="193" spans="1:1">
      <c r="A193" s="69"/>
    </row>
    <row r="194" spans="1:1">
      <c r="A194" s="69"/>
    </row>
    <row r="195" spans="1:1">
      <c r="A195" s="69"/>
    </row>
    <row r="196" spans="1:1">
      <c r="A196" s="69"/>
    </row>
    <row r="197" spans="1:1">
      <c r="A197" s="69"/>
    </row>
    <row r="198" spans="1:1">
      <c r="A198" s="69"/>
    </row>
    <row r="199" spans="1:1">
      <c r="A199" s="69"/>
    </row>
    <row r="200" spans="1:1">
      <c r="A200" s="69"/>
    </row>
    <row r="201" spans="1:1">
      <c r="A201" s="69"/>
    </row>
    <row r="202" spans="1:1">
      <c r="A202" s="69"/>
    </row>
    <row r="203" spans="1:1">
      <c r="A203" s="69"/>
    </row>
    <row r="204" spans="1:1">
      <c r="A204" s="69"/>
    </row>
    <row r="205" spans="1:1">
      <c r="A205" s="69"/>
    </row>
    <row r="206" spans="1:1">
      <c r="A206" s="69"/>
    </row>
    <row r="207" spans="1:1">
      <c r="A207" s="69"/>
    </row>
    <row r="208" spans="1:1">
      <c r="A208" s="69"/>
    </row>
    <row r="209" spans="1:1">
      <c r="A209" s="69"/>
    </row>
    <row r="210" spans="1:1">
      <c r="A210" s="69"/>
    </row>
    <row r="211" spans="1:1">
      <c r="A211" s="69"/>
    </row>
    <row r="212" spans="1:1">
      <c r="A212" s="69"/>
    </row>
    <row r="213" spans="1:1">
      <c r="A213" s="69"/>
    </row>
    <row r="214" spans="1:1">
      <c r="A214" s="69"/>
    </row>
    <row r="215" spans="1:1">
      <c r="A215" s="69"/>
    </row>
    <row r="216" spans="1:1">
      <c r="A216" s="69"/>
    </row>
    <row r="217" spans="1:1">
      <c r="A217" s="69"/>
    </row>
    <row r="218" spans="1:1">
      <c r="A218" s="69"/>
    </row>
    <row r="219" spans="1:1">
      <c r="A219" s="69"/>
    </row>
    <row r="220" spans="1:1">
      <c r="A220" s="69"/>
    </row>
    <row r="221" spans="1:1">
      <c r="A221" s="69"/>
    </row>
    <row r="222" spans="1:1">
      <c r="A222" s="69"/>
    </row>
    <row r="223" spans="1:1">
      <c r="A223" s="69"/>
    </row>
    <row r="224" spans="1:1">
      <c r="A224" s="69"/>
    </row>
    <row r="225" spans="1:1">
      <c r="A225" s="69"/>
    </row>
    <row r="226" spans="1:1">
      <c r="A226" s="69"/>
    </row>
    <row r="227" spans="1:1">
      <c r="A227" s="69"/>
    </row>
    <row r="228" spans="1:1">
      <c r="A228" s="69"/>
    </row>
    <row r="229" spans="1:1">
      <c r="A229" s="69"/>
    </row>
    <row r="230" spans="1:1">
      <c r="A230" s="69"/>
    </row>
    <row r="231" spans="1:1">
      <c r="A231" s="69"/>
    </row>
    <row r="232" spans="1:1">
      <c r="A232" s="69"/>
    </row>
    <row r="233" spans="1:1">
      <c r="A233" s="69"/>
    </row>
    <row r="234" spans="1:1">
      <c r="A234" s="69"/>
    </row>
    <row r="235" spans="1:1">
      <c r="A235" s="69"/>
    </row>
    <row r="236" spans="1:1">
      <c r="A236" s="69"/>
    </row>
    <row r="237" spans="1:1">
      <c r="A237" s="69"/>
    </row>
    <row r="238" spans="1:1">
      <c r="A238" s="69"/>
    </row>
    <row r="239" spans="1:1">
      <c r="A239" s="69"/>
    </row>
    <row r="240" spans="1:1">
      <c r="A240" s="69"/>
    </row>
    <row r="241" spans="1:1">
      <c r="A241" s="69"/>
    </row>
    <row r="242" spans="1:1">
      <c r="A242" s="69"/>
    </row>
    <row r="243" spans="1:1">
      <c r="A243" s="69"/>
    </row>
    <row r="244" spans="1:1">
      <c r="A244" s="69"/>
    </row>
    <row r="245" spans="1:1">
      <c r="A245" s="69"/>
    </row>
    <row r="246" spans="1:1">
      <c r="A246" s="69"/>
    </row>
    <row r="247" spans="1:1">
      <c r="A247" s="69"/>
    </row>
    <row r="248" spans="1:1">
      <c r="A248" s="69"/>
    </row>
    <row r="249" spans="1:1">
      <c r="A249" s="69"/>
    </row>
    <row r="250" spans="1:1">
      <c r="A250" s="69"/>
    </row>
    <row r="251" spans="1:1">
      <c r="A251" s="69"/>
    </row>
    <row r="252" spans="1:1">
      <c r="A252" s="69"/>
    </row>
    <row r="253" spans="1:1">
      <c r="A253" s="69"/>
    </row>
    <row r="254" spans="1:1">
      <c r="A254" s="69"/>
    </row>
    <row r="255" spans="1:1">
      <c r="A255" s="69"/>
    </row>
    <row r="256" spans="1:1">
      <c r="A256" s="69"/>
    </row>
    <row r="257" spans="1:1">
      <c r="A257" s="69"/>
    </row>
    <row r="258" spans="1:1">
      <c r="A258" s="69"/>
    </row>
    <row r="259" spans="1:1">
      <c r="A259" s="69"/>
    </row>
    <row r="260" spans="1:1">
      <c r="A260" s="69"/>
    </row>
    <row r="261" spans="1:1">
      <c r="A261" s="69"/>
    </row>
    <row r="262" spans="1:1">
      <c r="A262" s="69"/>
    </row>
    <row r="263" spans="1:1">
      <c r="A263" s="69"/>
    </row>
    <row r="264" spans="1:1">
      <c r="A264" s="69"/>
    </row>
    <row r="265" spans="1:1">
      <c r="A265" s="69"/>
    </row>
    <row r="266" spans="1:1">
      <c r="A266" s="69"/>
    </row>
    <row r="267" spans="1:1">
      <c r="A267" s="69"/>
    </row>
    <row r="268" spans="1:1">
      <c r="A268" s="69"/>
    </row>
    <row r="269" spans="1:1">
      <c r="A269" s="69"/>
    </row>
    <row r="270" spans="1:1">
      <c r="A270" s="69"/>
    </row>
    <row r="271" spans="1:1">
      <c r="A271" s="69"/>
    </row>
    <row r="272" spans="1:1">
      <c r="A272" s="69"/>
    </row>
    <row r="273" spans="1:1">
      <c r="A273" s="69"/>
    </row>
    <row r="274" spans="1:1">
      <c r="A274" s="69"/>
    </row>
    <row r="275" spans="1:1">
      <c r="A275" s="69"/>
    </row>
    <row r="276" spans="1:1">
      <c r="A276" s="69"/>
    </row>
    <row r="277" spans="1:1">
      <c r="A277" s="69"/>
    </row>
    <row r="278" spans="1:1">
      <c r="A278" s="69"/>
    </row>
    <row r="279" spans="1:1">
      <c r="A279" s="69"/>
    </row>
    <row r="280" spans="1:1">
      <c r="A280" s="69"/>
    </row>
    <row r="281" spans="1:1">
      <c r="A281" s="69"/>
    </row>
    <row r="282" spans="1:1">
      <c r="A282" s="69"/>
    </row>
    <row r="283" spans="1:1">
      <c r="A283" s="69"/>
    </row>
    <row r="284" spans="1:1">
      <c r="A284" s="69"/>
    </row>
    <row r="285" spans="1:1">
      <c r="A285" s="69"/>
    </row>
    <row r="286" spans="1:1">
      <c r="A286" s="69"/>
    </row>
    <row r="287" spans="1:1">
      <c r="A287" s="69"/>
    </row>
    <row r="288" spans="1:1">
      <c r="A288" s="69"/>
    </row>
    <row r="289" spans="1:1">
      <c r="A289" s="69"/>
    </row>
    <row r="290" spans="1:1">
      <c r="A290" s="69"/>
    </row>
    <row r="291" spans="1:1">
      <c r="A291" s="69"/>
    </row>
    <row r="292" spans="1:1">
      <c r="A292" s="69"/>
    </row>
    <row r="293" spans="1:1">
      <c r="A293" s="69"/>
    </row>
    <row r="294" spans="1:1">
      <c r="A294" s="69"/>
    </row>
    <row r="295" spans="1:1">
      <c r="A295" s="69"/>
    </row>
    <row r="296" spans="1:1">
      <c r="A296" s="69"/>
    </row>
    <row r="297" spans="1:1">
      <c r="A297" s="69"/>
    </row>
    <row r="298" spans="1:1">
      <c r="A298" s="69"/>
    </row>
    <row r="299" spans="1:1">
      <c r="A299" s="69"/>
    </row>
    <row r="300" spans="1:1">
      <c r="A300" s="69"/>
    </row>
    <row r="301" spans="1:1">
      <c r="A301" s="69"/>
    </row>
    <row r="302" spans="1:1">
      <c r="A302" s="69"/>
    </row>
    <row r="303" spans="1:1">
      <c r="A303" s="69"/>
    </row>
    <row r="304" spans="1:1">
      <c r="A304" s="69"/>
    </row>
    <row r="305" spans="1:1">
      <c r="A305" s="69"/>
    </row>
    <row r="306" spans="1:1">
      <c r="A306" s="69"/>
    </row>
    <row r="307" spans="1:1">
      <c r="A307" s="69"/>
    </row>
    <row r="308" spans="1:1">
      <c r="A308" s="69"/>
    </row>
    <row r="309" spans="1:1">
      <c r="A309" s="69"/>
    </row>
    <row r="310" spans="1:1">
      <c r="A310" s="69"/>
    </row>
    <row r="311" spans="1:1">
      <c r="A311" s="69"/>
    </row>
    <row r="312" spans="1:1">
      <c r="A312" s="69"/>
    </row>
    <row r="313" spans="1:1">
      <c r="A313" s="69"/>
    </row>
    <row r="314" spans="1:1">
      <c r="A314" s="69"/>
    </row>
    <row r="315" spans="1:1">
      <c r="A315" s="69"/>
    </row>
    <row r="316" spans="1:1">
      <c r="A316" s="69"/>
    </row>
    <row r="317" spans="1:1">
      <c r="A317" s="69"/>
    </row>
    <row r="318" spans="1:1">
      <c r="A318" s="69"/>
    </row>
    <row r="319" spans="1:1">
      <c r="A319" s="69"/>
    </row>
    <row r="320" spans="1:1">
      <c r="A320" s="69"/>
    </row>
    <row r="321" spans="1:1">
      <c r="A321" s="69"/>
    </row>
    <row r="322" spans="1:1">
      <c r="A322" s="69"/>
    </row>
    <row r="323" spans="1:1">
      <c r="A323" s="69"/>
    </row>
    <row r="324" spans="1:1">
      <c r="A324" s="69"/>
    </row>
    <row r="325" spans="1:1">
      <c r="A325" s="69"/>
    </row>
    <row r="326" spans="1:1">
      <c r="A326" s="69"/>
    </row>
    <row r="327" spans="1:1">
      <c r="A327" s="69"/>
    </row>
    <row r="328" spans="1:1">
      <c r="A328" s="69"/>
    </row>
    <row r="329" spans="1:1">
      <c r="A329" s="69"/>
    </row>
    <row r="330" spans="1:1">
      <c r="A330" s="69"/>
    </row>
    <row r="331" spans="1:1">
      <c r="A331" s="69"/>
    </row>
    <row r="332" spans="1:1">
      <c r="A332" s="69"/>
    </row>
    <row r="333" spans="1:1">
      <c r="A333" s="69"/>
    </row>
    <row r="334" spans="1:1">
      <c r="A334" s="69"/>
    </row>
    <row r="335" spans="1:1">
      <c r="A335" s="69"/>
    </row>
    <row r="336" spans="1:1">
      <c r="A336" s="69"/>
    </row>
    <row r="337" spans="1:1">
      <c r="A337" s="69"/>
    </row>
    <row r="338" spans="1:1">
      <c r="A338" s="69"/>
    </row>
    <row r="339" spans="1:1">
      <c r="A339" s="69"/>
    </row>
    <row r="340" spans="1:1">
      <c r="A340" s="69"/>
    </row>
    <row r="341" spans="1:1">
      <c r="A341" s="69"/>
    </row>
    <row r="342" spans="1:1">
      <c r="A342" s="69"/>
    </row>
    <row r="343" spans="1:1">
      <c r="A343" s="69"/>
    </row>
    <row r="344" spans="1:1">
      <c r="A344" s="69"/>
    </row>
    <row r="345" spans="1:1">
      <c r="A345" s="69"/>
    </row>
    <row r="346" spans="1:1">
      <c r="A346" s="69"/>
    </row>
    <row r="347" spans="1:1">
      <c r="A347" s="69"/>
    </row>
    <row r="348" spans="1:1">
      <c r="A348" s="69"/>
    </row>
    <row r="349" spans="1:1">
      <c r="A349" s="69"/>
    </row>
    <row r="350" spans="1:1">
      <c r="A350" s="69"/>
    </row>
    <row r="351" spans="1:1">
      <c r="A351" s="69"/>
    </row>
    <row r="352" spans="1:1">
      <c r="A352" s="69"/>
    </row>
    <row r="353" spans="1:1">
      <c r="A353" s="69"/>
    </row>
    <row r="354" spans="1:1">
      <c r="A354" s="69"/>
    </row>
    <row r="355" spans="1:1">
      <c r="A355" s="69"/>
    </row>
    <row r="356" spans="1:1">
      <c r="A356" s="69"/>
    </row>
    <row r="357" spans="1:1">
      <c r="A357" s="69"/>
    </row>
    <row r="358" spans="1:1">
      <c r="A358" s="69"/>
    </row>
    <row r="359" spans="1:1">
      <c r="A359" s="69"/>
    </row>
    <row r="360" spans="1:1">
      <c r="A360" s="69"/>
    </row>
    <row r="361" spans="1:1">
      <c r="A361" s="69"/>
    </row>
    <row r="362" spans="1:1">
      <c r="A362" s="69"/>
    </row>
    <row r="363" spans="1:1">
      <c r="A363" s="69"/>
    </row>
    <row r="364" spans="1:1">
      <c r="A364" s="69"/>
    </row>
    <row r="365" spans="1:1">
      <c r="A365" s="69"/>
    </row>
    <row r="366" spans="1:1">
      <c r="A366" s="69"/>
    </row>
    <row r="367" spans="1:1">
      <c r="A367" s="69"/>
    </row>
    <row r="368" spans="1:1">
      <c r="A368" s="69"/>
    </row>
    <row r="369" spans="1:1">
      <c r="A369" s="69"/>
    </row>
    <row r="370" spans="1:1">
      <c r="A370" s="69"/>
    </row>
    <row r="371" spans="1:1">
      <c r="A371" s="69"/>
    </row>
    <row r="372" spans="1:1">
      <c r="A372" s="69"/>
    </row>
    <row r="373" spans="1:1">
      <c r="A373" s="69"/>
    </row>
    <row r="374" spans="1:1">
      <c r="A374" s="69"/>
    </row>
    <row r="375" spans="1:1">
      <c r="A375" s="69"/>
    </row>
  </sheetData>
  <mergeCells count="7">
    <mergeCell ref="A45:E45"/>
    <mergeCell ref="A40:E40"/>
    <mergeCell ref="A2:E2"/>
    <mergeCell ref="A17:E17"/>
    <mergeCell ref="A19:E19"/>
    <mergeCell ref="A25:E25"/>
    <mergeCell ref="A35:E35"/>
  </mergeCell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5C90F-5DB1-1F4A-864D-8CA9D8C56D8B}">
  <dimension ref="A1:F286"/>
  <sheetViews>
    <sheetView zoomScaleNormal="100" workbookViewId="0">
      <pane ySplit="1" topLeftCell="A2" activePane="bottomLeft" state="frozen"/>
      <selection pane="bottomLeft" activeCell="B26" sqref="B26"/>
    </sheetView>
  </sheetViews>
  <sheetFormatPr baseColWidth="10" defaultColWidth="9.1640625" defaultRowHeight="15"/>
  <cols>
    <col min="1" max="1" width="26.6640625" style="10" customWidth="1"/>
    <col min="2" max="3" width="26.6640625" style="4" customWidth="1"/>
    <col min="4" max="4" width="2" style="4" customWidth="1"/>
    <col min="5" max="6" width="10" style="70" customWidth="1"/>
    <col min="7" max="16384" width="9.1640625" style="4"/>
  </cols>
  <sheetData>
    <row r="1" spans="1:6" ht="55" customHeight="1">
      <c r="A1" s="9" t="s">
        <v>1313</v>
      </c>
      <c r="B1" s="9" t="s">
        <v>3171</v>
      </c>
      <c r="C1" s="9" t="s">
        <v>3192</v>
      </c>
      <c r="E1" s="258" t="s">
        <v>3202</v>
      </c>
      <c r="F1" s="258" t="s">
        <v>3203</v>
      </c>
    </row>
    <row r="2" spans="1:6">
      <c r="A2" s="7" t="s">
        <v>1315</v>
      </c>
      <c r="B2" s="4" t="s">
        <v>3175</v>
      </c>
      <c r="E2" s="259"/>
      <c r="F2" s="259"/>
    </row>
    <row r="3" spans="1:6">
      <c r="A3" s="7" t="s">
        <v>1316</v>
      </c>
      <c r="B3" s="4" t="s">
        <v>3206</v>
      </c>
      <c r="C3" s="4" t="s">
        <v>1529</v>
      </c>
      <c r="E3" s="259">
        <v>2022</v>
      </c>
      <c r="F3" s="259">
        <v>2026</v>
      </c>
    </row>
    <row r="4" spans="1:6">
      <c r="A4" s="7" t="s">
        <v>1496</v>
      </c>
      <c r="B4" s="4" t="s">
        <v>3193</v>
      </c>
      <c r="C4" s="4" t="s">
        <v>1498</v>
      </c>
      <c r="E4" s="259">
        <v>2021</v>
      </c>
      <c r="F4" s="259">
        <v>2026</v>
      </c>
    </row>
    <row r="5" spans="1:6">
      <c r="A5" s="7" t="s">
        <v>1317</v>
      </c>
      <c r="B5" s="4" t="s">
        <v>3181</v>
      </c>
      <c r="C5" s="4" t="s">
        <v>2006</v>
      </c>
      <c r="E5" s="259">
        <v>2021</v>
      </c>
      <c r="F5" s="259">
        <v>2025</v>
      </c>
    </row>
    <row r="6" spans="1:6">
      <c r="A6" s="7" t="s">
        <v>1314</v>
      </c>
      <c r="B6" s="4" t="s">
        <v>3207</v>
      </c>
      <c r="C6" s="4" t="s">
        <v>3667</v>
      </c>
      <c r="E6" s="259">
        <v>2022</v>
      </c>
      <c r="F6" s="259">
        <v>2026</v>
      </c>
    </row>
    <row r="7" spans="1:6">
      <c r="A7" s="7" t="s">
        <v>1546</v>
      </c>
      <c r="B7" s="4" t="s">
        <v>3185</v>
      </c>
      <c r="C7" s="297"/>
      <c r="E7" s="259"/>
      <c r="F7" s="259"/>
    </row>
    <row r="8" spans="1:6">
      <c r="A8" s="7" t="s">
        <v>3183</v>
      </c>
      <c r="B8" s="4" t="s">
        <v>3184</v>
      </c>
      <c r="C8" s="4" t="s">
        <v>1345</v>
      </c>
      <c r="E8" s="259">
        <v>2021</v>
      </c>
      <c r="F8" s="259">
        <v>2025</v>
      </c>
    </row>
    <row r="9" spans="1:6">
      <c r="A9" s="7" t="s">
        <v>3197</v>
      </c>
      <c r="B9" s="4" t="s">
        <v>3198</v>
      </c>
      <c r="C9" s="297"/>
      <c r="E9" s="259"/>
      <c r="F9" s="259"/>
    </row>
    <row r="10" spans="1:6">
      <c r="A10" s="7" t="s">
        <v>1318</v>
      </c>
      <c r="B10" s="4" t="s">
        <v>3179</v>
      </c>
      <c r="C10" s="297"/>
      <c r="E10" s="259"/>
      <c r="F10" s="259"/>
    </row>
    <row r="11" spans="1:6">
      <c r="A11" s="7" t="s">
        <v>1319</v>
      </c>
      <c r="B11" s="4" t="s">
        <v>3178</v>
      </c>
      <c r="C11" s="4" t="s">
        <v>1334</v>
      </c>
      <c r="E11" s="259">
        <v>2021</v>
      </c>
      <c r="F11" s="259">
        <v>2025</v>
      </c>
    </row>
    <row r="12" spans="1:6">
      <c r="A12" s="7" t="s">
        <v>1320</v>
      </c>
      <c r="B12" s="4" t="s">
        <v>3189</v>
      </c>
      <c r="C12" s="297"/>
      <c r="E12" s="259"/>
      <c r="F12" s="259"/>
    </row>
    <row r="13" spans="1:6">
      <c r="A13" s="7" t="s">
        <v>3148</v>
      </c>
      <c r="B13" s="4" t="s">
        <v>3186</v>
      </c>
      <c r="C13" s="4" t="s">
        <v>2815</v>
      </c>
      <c r="E13" s="259">
        <v>2023</v>
      </c>
      <c r="F13" s="259">
        <v>2027</v>
      </c>
    </row>
    <row r="14" spans="1:6">
      <c r="A14" s="7" t="s">
        <v>1321</v>
      </c>
      <c r="B14" s="4" t="s">
        <v>3173</v>
      </c>
      <c r="C14" s="4" t="s">
        <v>1510</v>
      </c>
      <c r="E14" s="259">
        <v>2021</v>
      </c>
      <c r="F14" s="259">
        <v>2025</v>
      </c>
    </row>
    <row r="15" spans="1:6">
      <c r="A15" s="7" t="s">
        <v>2028</v>
      </c>
      <c r="B15" s="4" t="s">
        <v>3180</v>
      </c>
      <c r="C15" s="4" t="s">
        <v>1367</v>
      </c>
      <c r="E15" s="259">
        <v>2021</v>
      </c>
      <c r="F15" s="259">
        <v>2025</v>
      </c>
    </row>
    <row r="16" spans="1:6">
      <c r="A16" s="7" t="s">
        <v>3187</v>
      </c>
      <c r="B16" s="4" t="s">
        <v>3188</v>
      </c>
      <c r="C16" s="297"/>
      <c r="E16" s="259"/>
      <c r="F16" s="259"/>
    </row>
    <row r="17" spans="1:6">
      <c r="A17" s="7" t="s">
        <v>1322</v>
      </c>
      <c r="B17" s="4" t="s">
        <v>3172</v>
      </c>
      <c r="C17" s="4" t="s">
        <v>1336</v>
      </c>
      <c r="E17" s="259">
        <v>2021</v>
      </c>
      <c r="F17" s="259">
        <v>2025</v>
      </c>
    </row>
    <row r="18" spans="1:6">
      <c r="A18" s="7" t="s">
        <v>1323</v>
      </c>
      <c r="B18" s="4" t="s">
        <v>3674</v>
      </c>
      <c r="C18" s="4" t="s">
        <v>3675</v>
      </c>
      <c r="E18" s="259">
        <v>2000</v>
      </c>
      <c r="F18" s="259">
        <v>2024</v>
      </c>
    </row>
    <row r="19" spans="1:6">
      <c r="A19" s="7" t="s">
        <v>1324</v>
      </c>
      <c r="B19" s="4" t="s">
        <v>3176</v>
      </c>
      <c r="C19" s="297"/>
      <c r="E19" s="259"/>
      <c r="F19" s="259"/>
    </row>
    <row r="20" spans="1:6">
      <c r="A20" s="7" t="s">
        <v>1364</v>
      </c>
      <c r="B20" s="4" t="s">
        <v>3208</v>
      </c>
      <c r="C20" s="4" t="s">
        <v>1376</v>
      </c>
      <c r="E20" s="259">
        <v>2022</v>
      </c>
      <c r="F20" s="259">
        <v>2026</v>
      </c>
    </row>
    <row r="21" spans="1:6">
      <c r="A21" s="7" t="s">
        <v>3199</v>
      </c>
      <c r="B21" s="4" t="s">
        <v>3200</v>
      </c>
      <c r="C21" s="297"/>
      <c r="E21" s="259"/>
      <c r="F21" s="259"/>
    </row>
    <row r="22" spans="1:6">
      <c r="A22" s="7" t="s">
        <v>1326</v>
      </c>
      <c r="B22" s="4" t="s">
        <v>3177</v>
      </c>
      <c r="C22" s="4" t="s">
        <v>1348</v>
      </c>
      <c r="E22" s="259">
        <v>2020</v>
      </c>
      <c r="F22" s="259">
        <v>2024</v>
      </c>
    </row>
    <row r="23" spans="1:6">
      <c r="A23" s="7" t="s">
        <v>1497</v>
      </c>
      <c r="B23" s="4" t="s">
        <v>3196</v>
      </c>
      <c r="C23" s="4" t="s">
        <v>4191</v>
      </c>
      <c r="E23" s="259">
        <v>2025</v>
      </c>
      <c r="F23" s="259">
        <v>2029</v>
      </c>
    </row>
    <row r="24" spans="1:6">
      <c r="A24" s="7" t="s">
        <v>3194</v>
      </c>
      <c r="B24" s="4" t="s">
        <v>3195</v>
      </c>
      <c r="C24" s="297"/>
      <c r="E24" s="259">
        <v>2024</v>
      </c>
      <c r="F24" s="259">
        <v>2028</v>
      </c>
    </row>
    <row r="25" spans="1:6">
      <c r="A25" s="7" t="s">
        <v>1499</v>
      </c>
      <c r="B25" s="4" t="s">
        <v>3191</v>
      </c>
      <c r="C25" s="4" t="s">
        <v>3162</v>
      </c>
      <c r="E25" s="259">
        <v>2021</v>
      </c>
      <c r="F25" s="259">
        <v>2025</v>
      </c>
    </row>
    <row r="26" spans="1:6">
      <c r="A26" s="7" t="s">
        <v>2156</v>
      </c>
      <c r="B26" s="4" t="s">
        <v>3204</v>
      </c>
      <c r="C26" s="4" t="s">
        <v>3673</v>
      </c>
      <c r="E26" s="259">
        <v>2023</v>
      </c>
      <c r="F26" s="259">
        <v>2027</v>
      </c>
    </row>
    <row r="27" spans="1:6">
      <c r="A27" s="7" t="s">
        <v>1327</v>
      </c>
      <c r="B27" s="4" t="s">
        <v>3174</v>
      </c>
      <c r="C27" s="4" t="s">
        <v>1352</v>
      </c>
      <c r="E27" s="259">
        <v>2020</v>
      </c>
      <c r="F27" s="259">
        <v>2024</v>
      </c>
    </row>
    <row r="28" spans="1:6">
      <c r="A28" s="7" t="s">
        <v>1328</v>
      </c>
      <c r="B28" s="4" t="s">
        <v>3205</v>
      </c>
      <c r="C28" s="297"/>
      <c r="E28" s="259"/>
      <c r="F28" s="259"/>
    </row>
    <row r="29" spans="1:6">
      <c r="A29" s="7" t="s">
        <v>1329</v>
      </c>
      <c r="B29" s="4" t="s">
        <v>3182</v>
      </c>
      <c r="C29" s="4" t="s">
        <v>1340</v>
      </c>
      <c r="E29" s="259">
        <v>2020</v>
      </c>
      <c r="F29" s="259">
        <v>2024</v>
      </c>
    </row>
    <row r="30" spans="1:6">
      <c r="A30" s="7" t="s">
        <v>1330</v>
      </c>
      <c r="B30" s="4" t="s">
        <v>3201</v>
      </c>
      <c r="C30" s="4" t="s">
        <v>1338</v>
      </c>
      <c r="E30" s="259">
        <v>2025</v>
      </c>
      <c r="F30" s="259">
        <v>2029</v>
      </c>
    </row>
    <row r="31" spans="1:6">
      <c r="A31" s="7" t="s">
        <v>1331</v>
      </c>
      <c r="B31" s="4" t="s">
        <v>3190</v>
      </c>
      <c r="C31" s="4" t="s">
        <v>2004</v>
      </c>
      <c r="E31" s="259">
        <v>2021</v>
      </c>
      <c r="F31" s="259">
        <v>2025</v>
      </c>
    </row>
    <row r="32" spans="1:6">
      <c r="E32" s="259"/>
      <c r="F32" s="259"/>
    </row>
    <row r="33" spans="5:6">
      <c r="E33" s="69"/>
      <c r="F33" s="69"/>
    </row>
    <row r="34" spans="5:6">
      <c r="E34" s="69"/>
      <c r="F34" s="69"/>
    </row>
    <row r="35" spans="5:6">
      <c r="E35" s="69"/>
      <c r="F35" s="69"/>
    </row>
    <row r="36" spans="5:6">
      <c r="E36" s="69"/>
      <c r="F36" s="69"/>
    </row>
    <row r="37" spans="5:6">
      <c r="E37" s="69"/>
      <c r="F37" s="69"/>
    </row>
    <row r="38" spans="5:6">
      <c r="E38" s="69"/>
      <c r="F38" s="69"/>
    </row>
    <row r="39" spans="5:6">
      <c r="E39" s="69"/>
      <c r="F39" s="69"/>
    </row>
    <row r="40" spans="5:6">
      <c r="E40" s="69"/>
      <c r="F40" s="69"/>
    </row>
    <row r="41" spans="5:6">
      <c r="E41" s="69"/>
      <c r="F41" s="69"/>
    </row>
    <row r="42" spans="5:6">
      <c r="E42" s="69"/>
      <c r="F42" s="69"/>
    </row>
    <row r="43" spans="5:6">
      <c r="E43" s="69"/>
      <c r="F43" s="69"/>
    </row>
    <row r="44" spans="5:6">
      <c r="E44" s="69"/>
      <c r="F44" s="69"/>
    </row>
    <row r="45" spans="5:6">
      <c r="E45" s="69"/>
      <c r="F45" s="69"/>
    </row>
    <row r="46" spans="5:6">
      <c r="E46" s="69"/>
      <c r="F46" s="69"/>
    </row>
    <row r="47" spans="5:6">
      <c r="E47" s="69"/>
      <c r="F47" s="69"/>
    </row>
    <row r="48" spans="5:6">
      <c r="E48" s="69"/>
      <c r="F48" s="69"/>
    </row>
    <row r="49" spans="5:6">
      <c r="E49" s="69"/>
      <c r="F49" s="69"/>
    </row>
    <row r="50" spans="5:6">
      <c r="E50" s="69"/>
      <c r="F50" s="69"/>
    </row>
    <row r="51" spans="5:6">
      <c r="E51" s="69"/>
      <c r="F51" s="69"/>
    </row>
    <row r="52" spans="5:6">
      <c r="E52" s="69"/>
      <c r="F52" s="69"/>
    </row>
    <row r="53" spans="5:6">
      <c r="E53" s="69"/>
      <c r="F53" s="69"/>
    </row>
    <row r="54" spans="5:6">
      <c r="E54" s="69"/>
      <c r="F54" s="69"/>
    </row>
    <row r="55" spans="5:6">
      <c r="E55" s="69"/>
      <c r="F55" s="69"/>
    </row>
    <row r="56" spans="5:6">
      <c r="E56" s="69"/>
      <c r="F56" s="69"/>
    </row>
    <row r="57" spans="5:6">
      <c r="E57" s="69"/>
      <c r="F57" s="69"/>
    </row>
    <row r="58" spans="5:6">
      <c r="E58" s="69"/>
      <c r="F58" s="69"/>
    </row>
    <row r="59" spans="5:6">
      <c r="E59" s="69"/>
      <c r="F59" s="69"/>
    </row>
    <row r="60" spans="5:6">
      <c r="E60" s="69"/>
      <c r="F60" s="69"/>
    </row>
    <row r="61" spans="5:6">
      <c r="E61" s="69"/>
      <c r="F61" s="69"/>
    </row>
    <row r="62" spans="5:6">
      <c r="E62" s="69"/>
      <c r="F62" s="69"/>
    </row>
    <row r="63" spans="5:6">
      <c r="E63" s="69"/>
      <c r="F63" s="69"/>
    </row>
    <row r="64" spans="5:6">
      <c r="E64" s="69"/>
      <c r="F64" s="69"/>
    </row>
    <row r="65" spans="5:6">
      <c r="E65" s="69"/>
      <c r="F65" s="69"/>
    </row>
    <row r="66" spans="5:6">
      <c r="E66" s="69"/>
      <c r="F66" s="69"/>
    </row>
    <row r="67" spans="5:6">
      <c r="E67" s="69"/>
      <c r="F67" s="69"/>
    </row>
    <row r="68" spans="5:6">
      <c r="E68" s="69"/>
      <c r="F68" s="69"/>
    </row>
    <row r="69" spans="5:6">
      <c r="E69" s="69"/>
      <c r="F69" s="69"/>
    </row>
    <row r="70" spans="5:6">
      <c r="E70" s="69"/>
      <c r="F70" s="69"/>
    </row>
    <row r="71" spans="5:6">
      <c r="E71" s="69"/>
      <c r="F71" s="69"/>
    </row>
    <row r="72" spans="5:6">
      <c r="E72" s="69"/>
      <c r="F72" s="69"/>
    </row>
    <row r="73" spans="5:6">
      <c r="E73" s="69"/>
      <c r="F73" s="69"/>
    </row>
    <row r="74" spans="5:6">
      <c r="E74" s="69"/>
      <c r="F74" s="69"/>
    </row>
    <row r="75" spans="5:6">
      <c r="E75" s="69"/>
      <c r="F75" s="69"/>
    </row>
    <row r="76" spans="5:6">
      <c r="E76" s="69"/>
      <c r="F76" s="69"/>
    </row>
    <row r="77" spans="5:6">
      <c r="E77" s="69"/>
      <c r="F77" s="69"/>
    </row>
    <row r="78" spans="5:6">
      <c r="E78" s="69"/>
      <c r="F78" s="69"/>
    </row>
    <row r="79" spans="5:6">
      <c r="E79" s="69"/>
      <c r="F79" s="69"/>
    </row>
    <row r="80" spans="5:6">
      <c r="E80" s="69"/>
      <c r="F80" s="69"/>
    </row>
    <row r="81" spans="5:6">
      <c r="E81" s="69"/>
      <c r="F81" s="69"/>
    </row>
    <row r="82" spans="5:6">
      <c r="E82" s="69"/>
      <c r="F82" s="69"/>
    </row>
    <row r="83" spans="5:6">
      <c r="E83" s="69"/>
      <c r="F83" s="69"/>
    </row>
    <row r="84" spans="5:6">
      <c r="E84" s="69"/>
      <c r="F84" s="69"/>
    </row>
    <row r="85" spans="5:6">
      <c r="E85" s="69"/>
      <c r="F85" s="69"/>
    </row>
    <row r="86" spans="5:6">
      <c r="E86" s="69"/>
      <c r="F86" s="69"/>
    </row>
    <row r="87" spans="5:6">
      <c r="E87" s="69"/>
      <c r="F87" s="69"/>
    </row>
    <row r="88" spans="5:6">
      <c r="E88" s="69"/>
      <c r="F88" s="69"/>
    </row>
    <row r="89" spans="5:6">
      <c r="E89" s="69"/>
      <c r="F89" s="69"/>
    </row>
    <row r="90" spans="5:6">
      <c r="E90" s="69"/>
      <c r="F90" s="69"/>
    </row>
    <row r="91" spans="5:6">
      <c r="E91" s="69"/>
      <c r="F91" s="69"/>
    </row>
    <row r="92" spans="5:6">
      <c r="E92" s="69"/>
      <c r="F92" s="69"/>
    </row>
    <row r="93" spans="5:6">
      <c r="E93" s="69"/>
      <c r="F93" s="69"/>
    </row>
    <row r="94" spans="5:6">
      <c r="E94" s="69"/>
      <c r="F94" s="69"/>
    </row>
    <row r="95" spans="5:6">
      <c r="E95" s="69"/>
      <c r="F95" s="69"/>
    </row>
    <row r="96" spans="5:6">
      <c r="E96" s="69"/>
      <c r="F96" s="69"/>
    </row>
    <row r="97" spans="5:6">
      <c r="E97" s="69"/>
      <c r="F97" s="69"/>
    </row>
    <row r="98" spans="5:6">
      <c r="E98" s="69"/>
      <c r="F98" s="69"/>
    </row>
    <row r="99" spans="5:6">
      <c r="E99" s="69"/>
      <c r="F99" s="69"/>
    </row>
    <row r="100" spans="5:6">
      <c r="E100" s="69"/>
      <c r="F100" s="69"/>
    </row>
    <row r="101" spans="5:6">
      <c r="E101" s="69"/>
      <c r="F101" s="69"/>
    </row>
    <row r="102" spans="5:6">
      <c r="E102" s="69"/>
      <c r="F102" s="69"/>
    </row>
    <row r="103" spans="5:6">
      <c r="E103" s="69"/>
      <c r="F103" s="69"/>
    </row>
    <row r="104" spans="5:6">
      <c r="E104" s="69"/>
      <c r="F104" s="69"/>
    </row>
    <row r="105" spans="5:6">
      <c r="E105" s="69"/>
      <c r="F105" s="69"/>
    </row>
    <row r="106" spans="5:6">
      <c r="E106" s="69"/>
      <c r="F106" s="69"/>
    </row>
    <row r="107" spans="5:6">
      <c r="E107" s="69"/>
      <c r="F107" s="69"/>
    </row>
    <row r="108" spans="5:6">
      <c r="E108" s="69"/>
      <c r="F108" s="69"/>
    </row>
    <row r="109" spans="5:6">
      <c r="E109" s="69"/>
      <c r="F109" s="69"/>
    </row>
    <row r="110" spans="5:6">
      <c r="E110" s="69"/>
      <c r="F110" s="69"/>
    </row>
    <row r="111" spans="5:6">
      <c r="E111" s="69"/>
      <c r="F111" s="69"/>
    </row>
    <row r="112" spans="5:6">
      <c r="E112" s="69"/>
      <c r="F112" s="69"/>
    </row>
    <row r="113" spans="5:6">
      <c r="E113" s="69"/>
      <c r="F113" s="69"/>
    </row>
    <row r="114" spans="5:6">
      <c r="E114" s="69"/>
      <c r="F114" s="69"/>
    </row>
    <row r="115" spans="5:6">
      <c r="E115" s="69"/>
      <c r="F115" s="69"/>
    </row>
    <row r="116" spans="5:6">
      <c r="E116" s="69"/>
      <c r="F116" s="69"/>
    </row>
    <row r="117" spans="5:6">
      <c r="E117" s="69"/>
      <c r="F117" s="69"/>
    </row>
    <row r="118" spans="5:6">
      <c r="E118" s="69"/>
      <c r="F118" s="69"/>
    </row>
    <row r="119" spans="5:6">
      <c r="E119" s="69"/>
      <c r="F119" s="69"/>
    </row>
    <row r="120" spans="5:6">
      <c r="E120" s="69"/>
      <c r="F120" s="69"/>
    </row>
    <row r="121" spans="5:6">
      <c r="E121" s="69"/>
      <c r="F121" s="69"/>
    </row>
    <row r="122" spans="5:6">
      <c r="E122" s="69"/>
      <c r="F122" s="69"/>
    </row>
    <row r="123" spans="5:6">
      <c r="E123" s="69"/>
      <c r="F123" s="69"/>
    </row>
    <row r="124" spans="5:6">
      <c r="E124" s="69"/>
      <c r="F124" s="69"/>
    </row>
    <row r="125" spans="5:6">
      <c r="E125" s="69"/>
      <c r="F125" s="69"/>
    </row>
    <row r="126" spans="5:6">
      <c r="E126" s="69"/>
      <c r="F126" s="69"/>
    </row>
    <row r="127" spans="5:6">
      <c r="E127" s="69"/>
      <c r="F127" s="69"/>
    </row>
    <row r="128" spans="5:6">
      <c r="E128" s="69"/>
      <c r="F128" s="69"/>
    </row>
    <row r="129" spans="5:6">
      <c r="E129" s="69"/>
      <c r="F129" s="69"/>
    </row>
    <row r="130" spans="5:6">
      <c r="E130" s="69"/>
      <c r="F130" s="69"/>
    </row>
    <row r="131" spans="5:6">
      <c r="E131" s="69"/>
      <c r="F131" s="69"/>
    </row>
    <row r="132" spans="5:6">
      <c r="E132" s="69"/>
      <c r="F132" s="69"/>
    </row>
    <row r="133" spans="5:6">
      <c r="E133" s="69"/>
      <c r="F133" s="69"/>
    </row>
    <row r="134" spans="5:6">
      <c r="E134" s="69"/>
      <c r="F134" s="69"/>
    </row>
    <row r="135" spans="5:6">
      <c r="E135" s="69"/>
      <c r="F135" s="69"/>
    </row>
    <row r="136" spans="5:6">
      <c r="E136" s="69"/>
      <c r="F136" s="69"/>
    </row>
    <row r="137" spans="5:6">
      <c r="E137" s="69"/>
      <c r="F137" s="69"/>
    </row>
    <row r="138" spans="5:6">
      <c r="E138" s="69"/>
      <c r="F138" s="69"/>
    </row>
    <row r="139" spans="5:6">
      <c r="E139" s="69"/>
      <c r="F139" s="69"/>
    </row>
    <row r="140" spans="5:6">
      <c r="E140" s="69"/>
      <c r="F140" s="69"/>
    </row>
    <row r="141" spans="5:6">
      <c r="E141" s="69"/>
      <c r="F141" s="69"/>
    </row>
    <row r="142" spans="5:6">
      <c r="E142" s="69"/>
      <c r="F142" s="69"/>
    </row>
    <row r="143" spans="5:6">
      <c r="E143" s="69"/>
      <c r="F143" s="69"/>
    </row>
    <row r="144" spans="5:6">
      <c r="E144" s="69"/>
      <c r="F144" s="69"/>
    </row>
    <row r="145" spans="5:6">
      <c r="E145" s="69"/>
      <c r="F145" s="69"/>
    </row>
    <row r="146" spans="5:6">
      <c r="E146" s="69"/>
      <c r="F146" s="69"/>
    </row>
    <row r="147" spans="5:6">
      <c r="E147" s="69"/>
      <c r="F147" s="69"/>
    </row>
    <row r="148" spans="5:6">
      <c r="E148" s="69"/>
      <c r="F148" s="69"/>
    </row>
    <row r="149" spans="5:6">
      <c r="E149" s="69"/>
      <c r="F149" s="69"/>
    </row>
    <row r="150" spans="5:6">
      <c r="E150" s="69"/>
      <c r="F150" s="69"/>
    </row>
    <row r="151" spans="5:6">
      <c r="E151" s="69"/>
      <c r="F151" s="69"/>
    </row>
    <row r="152" spans="5:6">
      <c r="E152" s="69"/>
      <c r="F152" s="69"/>
    </row>
    <row r="153" spans="5:6">
      <c r="E153" s="69"/>
      <c r="F153" s="69"/>
    </row>
    <row r="154" spans="5:6">
      <c r="E154" s="69"/>
      <c r="F154" s="69"/>
    </row>
    <row r="155" spans="5:6">
      <c r="E155" s="69"/>
      <c r="F155" s="69"/>
    </row>
    <row r="156" spans="5:6">
      <c r="E156" s="69"/>
      <c r="F156" s="69"/>
    </row>
    <row r="157" spans="5:6">
      <c r="E157" s="69"/>
      <c r="F157" s="69"/>
    </row>
    <row r="158" spans="5:6">
      <c r="E158" s="69"/>
      <c r="F158" s="69"/>
    </row>
    <row r="159" spans="5:6">
      <c r="E159" s="69"/>
      <c r="F159" s="69"/>
    </row>
    <row r="160" spans="5:6">
      <c r="E160" s="69"/>
      <c r="F160" s="69"/>
    </row>
    <row r="161" spans="5:6">
      <c r="E161" s="69"/>
      <c r="F161" s="69"/>
    </row>
    <row r="162" spans="5:6">
      <c r="E162" s="69"/>
      <c r="F162" s="69"/>
    </row>
    <row r="163" spans="5:6">
      <c r="E163" s="69"/>
      <c r="F163" s="69"/>
    </row>
    <row r="164" spans="5:6">
      <c r="E164" s="69"/>
      <c r="F164" s="69"/>
    </row>
    <row r="165" spans="5:6">
      <c r="E165" s="69"/>
      <c r="F165" s="69"/>
    </row>
    <row r="166" spans="5:6">
      <c r="E166" s="69"/>
      <c r="F166" s="69"/>
    </row>
    <row r="167" spans="5:6">
      <c r="E167" s="69"/>
      <c r="F167" s="69"/>
    </row>
    <row r="168" spans="5:6">
      <c r="E168" s="69"/>
      <c r="F168" s="69"/>
    </row>
    <row r="169" spans="5:6">
      <c r="E169" s="69"/>
      <c r="F169" s="69"/>
    </row>
    <row r="170" spans="5:6">
      <c r="E170" s="69"/>
      <c r="F170" s="69"/>
    </row>
    <row r="171" spans="5:6">
      <c r="E171" s="69"/>
      <c r="F171" s="69"/>
    </row>
    <row r="172" spans="5:6">
      <c r="E172" s="69"/>
      <c r="F172" s="69"/>
    </row>
    <row r="173" spans="5:6">
      <c r="E173" s="69"/>
      <c r="F173" s="69"/>
    </row>
    <row r="174" spans="5:6">
      <c r="E174" s="69"/>
      <c r="F174" s="69"/>
    </row>
    <row r="175" spans="5:6">
      <c r="E175" s="69"/>
      <c r="F175" s="69"/>
    </row>
    <row r="176" spans="5:6">
      <c r="E176" s="69"/>
      <c r="F176" s="69"/>
    </row>
    <row r="177" spans="5:6">
      <c r="E177" s="69"/>
      <c r="F177" s="69"/>
    </row>
    <row r="178" spans="5:6">
      <c r="E178" s="69"/>
      <c r="F178" s="69"/>
    </row>
    <row r="179" spans="5:6">
      <c r="E179" s="69"/>
      <c r="F179" s="69"/>
    </row>
    <row r="180" spans="5:6">
      <c r="E180" s="69"/>
      <c r="F180" s="69"/>
    </row>
    <row r="181" spans="5:6">
      <c r="E181" s="69"/>
      <c r="F181" s="69"/>
    </row>
    <row r="182" spans="5:6">
      <c r="E182" s="69"/>
      <c r="F182" s="69"/>
    </row>
    <row r="183" spans="5:6">
      <c r="E183" s="69"/>
      <c r="F183" s="69"/>
    </row>
    <row r="184" spans="5:6">
      <c r="E184" s="69"/>
      <c r="F184" s="69"/>
    </row>
    <row r="185" spans="5:6">
      <c r="E185" s="69"/>
      <c r="F185" s="69"/>
    </row>
    <row r="186" spans="5:6">
      <c r="E186" s="69"/>
      <c r="F186" s="69"/>
    </row>
    <row r="187" spans="5:6">
      <c r="E187" s="69"/>
      <c r="F187" s="69"/>
    </row>
    <row r="188" spans="5:6">
      <c r="E188" s="69"/>
      <c r="F188" s="69"/>
    </row>
    <row r="189" spans="5:6">
      <c r="E189" s="69"/>
      <c r="F189" s="69"/>
    </row>
    <row r="190" spans="5:6">
      <c r="E190" s="69"/>
      <c r="F190" s="69"/>
    </row>
    <row r="191" spans="5:6">
      <c r="E191" s="69"/>
      <c r="F191" s="69"/>
    </row>
    <row r="192" spans="5:6">
      <c r="E192" s="69"/>
      <c r="F192" s="69"/>
    </row>
    <row r="193" spans="5:6">
      <c r="E193" s="69"/>
      <c r="F193" s="69"/>
    </row>
    <row r="194" spans="5:6">
      <c r="E194" s="69"/>
      <c r="F194" s="69"/>
    </row>
    <row r="195" spans="5:6">
      <c r="E195" s="69"/>
      <c r="F195" s="69"/>
    </row>
    <row r="196" spans="5:6">
      <c r="E196" s="69"/>
      <c r="F196" s="69"/>
    </row>
    <row r="197" spans="5:6">
      <c r="E197" s="69"/>
      <c r="F197" s="69"/>
    </row>
    <row r="198" spans="5:6">
      <c r="E198" s="69"/>
      <c r="F198" s="69"/>
    </row>
    <row r="199" spans="5:6">
      <c r="E199" s="69"/>
      <c r="F199" s="69"/>
    </row>
    <row r="200" spans="5:6">
      <c r="E200" s="69"/>
      <c r="F200" s="69"/>
    </row>
    <row r="201" spans="5:6">
      <c r="E201" s="69"/>
      <c r="F201" s="69"/>
    </row>
    <row r="202" spans="5:6">
      <c r="E202" s="69"/>
      <c r="F202" s="69"/>
    </row>
    <row r="203" spans="5:6">
      <c r="E203" s="69"/>
      <c r="F203" s="69"/>
    </row>
    <row r="204" spans="5:6">
      <c r="E204" s="69"/>
      <c r="F204" s="69"/>
    </row>
    <row r="205" spans="5:6">
      <c r="E205" s="69"/>
      <c r="F205" s="69"/>
    </row>
    <row r="206" spans="5:6">
      <c r="E206" s="69"/>
      <c r="F206" s="69"/>
    </row>
    <row r="207" spans="5:6">
      <c r="E207" s="69"/>
      <c r="F207" s="69"/>
    </row>
    <row r="208" spans="5:6">
      <c r="E208" s="69"/>
      <c r="F208" s="69"/>
    </row>
    <row r="209" spans="5:6">
      <c r="E209" s="69"/>
      <c r="F209" s="69"/>
    </row>
    <row r="210" spans="5:6">
      <c r="E210" s="69"/>
      <c r="F210" s="69"/>
    </row>
    <row r="211" spans="5:6">
      <c r="E211" s="69"/>
      <c r="F211" s="69"/>
    </row>
    <row r="212" spans="5:6">
      <c r="E212" s="69"/>
      <c r="F212" s="69"/>
    </row>
    <row r="213" spans="5:6">
      <c r="E213" s="69"/>
      <c r="F213" s="69"/>
    </row>
    <row r="214" spans="5:6">
      <c r="E214" s="69"/>
      <c r="F214" s="69"/>
    </row>
    <row r="215" spans="5:6">
      <c r="E215" s="69"/>
      <c r="F215" s="69"/>
    </row>
    <row r="216" spans="5:6">
      <c r="E216" s="69"/>
      <c r="F216" s="69"/>
    </row>
    <row r="217" spans="5:6">
      <c r="E217" s="69"/>
      <c r="F217" s="69"/>
    </row>
    <row r="218" spans="5:6">
      <c r="E218" s="69"/>
      <c r="F218" s="69"/>
    </row>
    <row r="219" spans="5:6">
      <c r="E219" s="69"/>
      <c r="F219" s="69"/>
    </row>
    <row r="220" spans="5:6">
      <c r="E220" s="69"/>
      <c r="F220" s="69"/>
    </row>
    <row r="221" spans="5:6">
      <c r="E221" s="69"/>
      <c r="F221" s="69"/>
    </row>
    <row r="222" spans="5:6">
      <c r="E222" s="69"/>
      <c r="F222" s="69"/>
    </row>
    <row r="223" spans="5:6">
      <c r="E223" s="69"/>
      <c r="F223" s="69"/>
    </row>
    <row r="224" spans="5:6">
      <c r="E224" s="69"/>
      <c r="F224" s="69"/>
    </row>
    <row r="225" spans="5:6">
      <c r="E225" s="69"/>
      <c r="F225" s="69"/>
    </row>
    <row r="226" spans="5:6">
      <c r="E226" s="69"/>
      <c r="F226" s="69"/>
    </row>
    <row r="227" spans="5:6">
      <c r="E227" s="69"/>
      <c r="F227" s="69"/>
    </row>
    <row r="228" spans="5:6">
      <c r="E228" s="69"/>
      <c r="F228" s="69"/>
    </row>
    <row r="229" spans="5:6">
      <c r="E229" s="69"/>
      <c r="F229" s="69"/>
    </row>
    <row r="230" spans="5:6">
      <c r="E230" s="69"/>
      <c r="F230" s="69"/>
    </row>
    <row r="231" spans="5:6">
      <c r="E231" s="69"/>
      <c r="F231" s="69"/>
    </row>
    <row r="232" spans="5:6">
      <c r="E232" s="69"/>
      <c r="F232" s="69"/>
    </row>
    <row r="233" spans="5:6">
      <c r="E233" s="69"/>
      <c r="F233" s="69"/>
    </row>
    <row r="234" spans="5:6">
      <c r="E234" s="69"/>
      <c r="F234" s="69"/>
    </row>
    <row r="235" spans="5:6">
      <c r="E235" s="69"/>
      <c r="F235" s="69"/>
    </row>
    <row r="236" spans="5:6">
      <c r="E236" s="69"/>
      <c r="F236" s="69"/>
    </row>
    <row r="237" spans="5:6">
      <c r="E237" s="69"/>
      <c r="F237" s="69"/>
    </row>
    <row r="238" spans="5:6">
      <c r="E238" s="69"/>
      <c r="F238" s="69"/>
    </row>
    <row r="239" spans="5:6">
      <c r="E239" s="69"/>
      <c r="F239" s="69"/>
    </row>
    <row r="240" spans="5:6">
      <c r="E240" s="69"/>
      <c r="F240" s="69"/>
    </row>
    <row r="241" spans="5:6">
      <c r="E241" s="69"/>
      <c r="F241" s="69"/>
    </row>
    <row r="242" spans="5:6">
      <c r="E242" s="69"/>
      <c r="F242" s="69"/>
    </row>
    <row r="243" spans="5:6">
      <c r="E243" s="69"/>
      <c r="F243" s="69"/>
    </row>
    <row r="244" spans="5:6">
      <c r="E244" s="69"/>
      <c r="F244" s="69"/>
    </row>
    <row r="245" spans="5:6">
      <c r="E245" s="69"/>
      <c r="F245" s="69"/>
    </row>
    <row r="246" spans="5:6">
      <c r="E246" s="69"/>
      <c r="F246" s="69"/>
    </row>
    <row r="247" spans="5:6">
      <c r="E247" s="69"/>
      <c r="F247" s="69"/>
    </row>
    <row r="248" spans="5:6">
      <c r="E248" s="69"/>
      <c r="F248" s="69"/>
    </row>
    <row r="249" spans="5:6">
      <c r="E249" s="69"/>
      <c r="F249" s="69"/>
    </row>
    <row r="250" spans="5:6">
      <c r="E250" s="69"/>
      <c r="F250" s="69"/>
    </row>
    <row r="251" spans="5:6">
      <c r="E251" s="69"/>
      <c r="F251" s="69"/>
    </row>
    <row r="252" spans="5:6">
      <c r="E252" s="69"/>
      <c r="F252" s="69"/>
    </row>
    <row r="253" spans="5:6">
      <c r="E253" s="69"/>
      <c r="F253" s="69"/>
    </row>
    <row r="254" spans="5:6">
      <c r="E254" s="69"/>
      <c r="F254" s="69"/>
    </row>
    <row r="255" spans="5:6">
      <c r="E255" s="69"/>
      <c r="F255" s="69"/>
    </row>
    <row r="256" spans="5:6">
      <c r="E256" s="69"/>
      <c r="F256" s="69"/>
    </row>
    <row r="257" spans="5:6">
      <c r="E257" s="69"/>
      <c r="F257" s="69"/>
    </row>
    <row r="258" spans="5:6">
      <c r="E258" s="69"/>
      <c r="F258" s="69"/>
    </row>
    <row r="259" spans="5:6">
      <c r="E259" s="69"/>
      <c r="F259" s="69"/>
    </row>
    <row r="260" spans="5:6">
      <c r="E260" s="69"/>
      <c r="F260" s="69"/>
    </row>
    <row r="261" spans="5:6">
      <c r="E261" s="69"/>
      <c r="F261" s="69"/>
    </row>
    <row r="262" spans="5:6">
      <c r="E262" s="69"/>
      <c r="F262" s="69"/>
    </row>
    <row r="263" spans="5:6">
      <c r="E263" s="69"/>
      <c r="F263" s="69"/>
    </row>
    <row r="264" spans="5:6">
      <c r="E264" s="69"/>
      <c r="F264" s="69"/>
    </row>
    <row r="265" spans="5:6">
      <c r="E265" s="69"/>
      <c r="F265" s="69"/>
    </row>
    <row r="266" spans="5:6">
      <c r="E266" s="69"/>
      <c r="F266" s="69"/>
    </row>
    <row r="267" spans="5:6">
      <c r="E267" s="69"/>
      <c r="F267" s="69"/>
    </row>
    <row r="268" spans="5:6">
      <c r="E268" s="69"/>
      <c r="F268" s="69"/>
    </row>
    <row r="269" spans="5:6">
      <c r="E269" s="69"/>
      <c r="F269" s="69"/>
    </row>
    <row r="270" spans="5:6">
      <c r="E270" s="69"/>
      <c r="F270" s="69"/>
    </row>
    <row r="271" spans="5:6">
      <c r="E271" s="69"/>
      <c r="F271" s="69"/>
    </row>
    <row r="272" spans="5:6">
      <c r="E272" s="69"/>
      <c r="F272" s="69"/>
    </row>
    <row r="273" spans="5:6">
      <c r="E273" s="69"/>
      <c r="F273" s="69"/>
    </row>
    <row r="274" spans="5:6">
      <c r="E274" s="69"/>
      <c r="F274" s="69"/>
    </row>
    <row r="275" spans="5:6">
      <c r="E275" s="69"/>
      <c r="F275" s="69"/>
    </row>
    <row r="276" spans="5:6">
      <c r="E276" s="69"/>
      <c r="F276" s="69"/>
    </row>
    <row r="277" spans="5:6">
      <c r="E277" s="69"/>
      <c r="F277" s="69"/>
    </row>
    <row r="278" spans="5:6">
      <c r="E278" s="69"/>
      <c r="F278" s="69"/>
    </row>
    <row r="279" spans="5:6">
      <c r="E279" s="69"/>
      <c r="F279" s="69"/>
    </row>
    <row r="280" spans="5:6">
      <c r="E280" s="69"/>
      <c r="F280" s="69"/>
    </row>
    <row r="281" spans="5:6">
      <c r="E281" s="69"/>
      <c r="F281" s="69"/>
    </row>
    <row r="282" spans="5:6">
      <c r="E282" s="69"/>
      <c r="F282" s="69"/>
    </row>
    <row r="283" spans="5:6">
      <c r="E283" s="69"/>
      <c r="F283" s="69"/>
    </row>
    <row r="284" spans="5:6">
      <c r="E284" s="69"/>
      <c r="F284" s="69"/>
    </row>
    <row r="285" spans="5:6">
      <c r="E285" s="69"/>
      <c r="F285" s="69"/>
    </row>
    <row r="286" spans="5:6">
      <c r="E286" s="69"/>
      <c r="F286" s="69"/>
    </row>
  </sheetData>
  <sortState xmlns:xlrd2="http://schemas.microsoft.com/office/spreadsheetml/2017/richdata2" ref="A2:G407">
    <sortCondition ref="A2:A407"/>
  </sortState>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F512"/>
  <sheetViews>
    <sheetView zoomScaleNormal="100" workbookViewId="0">
      <pane ySplit="1" topLeftCell="A476" activePane="bottomLeft" state="frozen"/>
      <selection activeCell="D226" sqref="D226:M226"/>
      <selection pane="bottomLeft" activeCell="A513" sqref="A513"/>
    </sheetView>
  </sheetViews>
  <sheetFormatPr baseColWidth="10" defaultColWidth="9.1640625" defaultRowHeight="15"/>
  <cols>
    <col min="1" max="1" width="10" style="17" customWidth="1"/>
    <col min="2" max="2" width="11.6640625" style="4" bestFit="1" customWidth="1"/>
    <col min="3" max="3" width="17" style="4" customWidth="1"/>
    <col min="4" max="4" width="108.33203125" style="4" customWidth="1"/>
    <col min="5" max="16384" width="9.1640625" style="4"/>
  </cols>
  <sheetData>
    <row r="1" spans="1:4" ht="33" customHeight="1">
      <c r="A1" s="8" t="s">
        <v>1358</v>
      </c>
      <c r="B1" s="9" t="s">
        <v>1359</v>
      </c>
      <c r="C1" s="9" t="s">
        <v>1313</v>
      </c>
      <c r="D1" s="9" t="s">
        <v>1353</v>
      </c>
    </row>
    <row r="2" spans="1:4" s="260" customFormat="1" ht="17" customHeight="1">
      <c r="A2" s="489" t="s">
        <v>1519</v>
      </c>
      <c r="B2" s="489"/>
      <c r="C2" s="489"/>
      <c r="D2" s="489"/>
    </row>
    <row r="3" spans="1:4">
      <c r="A3" s="16">
        <v>1</v>
      </c>
      <c r="B3" s="15">
        <v>43935</v>
      </c>
      <c r="C3" s="4" t="s">
        <v>1380</v>
      </c>
      <c r="D3" s="4" t="s">
        <v>1381</v>
      </c>
    </row>
    <row r="4" spans="1:4">
      <c r="A4" s="63">
        <v>1</v>
      </c>
      <c r="B4" s="64">
        <v>43935</v>
      </c>
      <c r="C4" s="13" t="s">
        <v>1382</v>
      </c>
      <c r="D4" s="13" t="s">
        <v>1383</v>
      </c>
    </row>
    <row r="5" spans="1:4">
      <c r="A5" s="16">
        <v>2</v>
      </c>
      <c r="B5" s="15">
        <v>43936</v>
      </c>
      <c r="C5" s="4" t="s">
        <v>1384</v>
      </c>
      <c r="D5" s="4" t="s">
        <v>1385</v>
      </c>
    </row>
    <row r="6" spans="1:4">
      <c r="A6" s="63">
        <v>2</v>
      </c>
      <c r="B6" s="64">
        <v>43936</v>
      </c>
      <c r="C6" s="13" t="s">
        <v>1386</v>
      </c>
      <c r="D6" s="13" t="s">
        <v>1387</v>
      </c>
    </row>
    <row r="7" spans="1:4">
      <c r="A7" s="16">
        <v>3</v>
      </c>
      <c r="B7" s="15">
        <v>43939</v>
      </c>
      <c r="C7" s="4" t="s">
        <v>1382</v>
      </c>
      <c r="D7" s="4" t="s">
        <v>1388</v>
      </c>
    </row>
    <row r="8" spans="1:4">
      <c r="A8" s="63">
        <v>3</v>
      </c>
      <c r="B8" s="64">
        <v>43939</v>
      </c>
      <c r="C8" s="13" t="s">
        <v>1389</v>
      </c>
      <c r="D8" s="13" t="s">
        <v>1390</v>
      </c>
    </row>
    <row r="9" spans="1:4">
      <c r="A9" s="16">
        <v>4</v>
      </c>
      <c r="B9" s="15">
        <v>43941</v>
      </c>
      <c r="C9" s="4" t="s">
        <v>1413</v>
      </c>
      <c r="D9" s="4" t="s">
        <v>1414</v>
      </c>
    </row>
    <row r="10" spans="1:4">
      <c r="A10" s="63">
        <v>4</v>
      </c>
      <c r="B10" s="64">
        <v>43941</v>
      </c>
      <c r="C10" s="13" t="s">
        <v>1398</v>
      </c>
      <c r="D10" s="13" t="s">
        <v>1415</v>
      </c>
    </row>
    <row r="11" spans="1:4">
      <c r="A11" s="16">
        <v>5</v>
      </c>
      <c r="B11" s="15">
        <v>43943</v>
      </c>
      <c r="C11" s="4" t="s">
        <v>1382</v>
      </c>
      <c r="D11" s="4" t="s">
        <v>1424</v>
      </c>
    </row>
    <row r="12" spans="1:4">
      <c r="A12" s="63">
        <v>5</v>
      </c>
      <c r="B12" s="64">
        <v>43943</v>
      </c>
      <c r="C12" s="13" t="s">
        <v>1395</v>
      </c>
      <c r="D12" s="13" t="s">
        <v>1425</v>
      </c>
    </row>
    <row r="13" spans="1:4">
      <c r="A13" s="16">
        <v>6</v>
      </c>
      <c r="B13" s="15">
        <v>43944</v>
      </c>
      <c r="C13" s="4" t="s">
        <v>1386</v>
      </c>
      <c r="D13" s="4" t="s">
        <v>1426</v>
      </c>
    </row>
    <row r="14" spans="1:4">
      <c r="A14" s="63">
        <v>6</v>
      </c>
      <c r="B14" s="64">
        <v>43944</v>
      </c>
      <c r="C14" s="13" t="s">
        <v>1395</v>
      </c>
      <c r="D14" s="13" t="s">
        <v>1427</v>
      </c>
    </row>
    <row r="15" spans="1:4">
      <c r="A15" s="16">
        <v>7</v>
      </c>
      <c r="B15" s="15">
        <v>43946</v>
      </c>
      <c r="C15" s="4" t="s">
        <v>1380</v>
      </c>
      <c r="D15" s="4" t="s">
        <v>1428</v>
      </c>
    </row>
    <row r="16" spans="1:4">
      <c r="A16" s="63">
        <v>7</v>
      </c>
      <c r="B16" s="64">
        <v>43946</v>
      </c>
      <c r="C16" s="13" t="s">
        <v>1420</v>
      </c>
      <c r="D16" s="13" t="s">
        <v>1429</v>
      </c>
    </row>
    <row r="17" spans="1:4">
      <c r="A17" s="16">
        <v>8</v>
      </c>
      <c r="B17" s="15">
        <v>43947</v>
      </c>
      <c r="C17" s="4" t="s">
        <v>1382</v>
      </c>
      <c r="D17" s="4" t="s">
        <v>1430</v>
      </c>
    </row>
    <row r="18" spans="1:4">
      <c r="A18" s="63">
        <v>8</v>
      </c>
      <c r="B18" s="64">
        <v>43947</v>
      </c>
      <c r="C18" s="13" t="s">
        <v>1398</v>
      </c>
      <c r="D18" s="13" t="s">
        <v>1431</v>
      </c>
    </row>
    <row r="19" spans="1:4">
      <c r="A19" s="16">
        <v>9</v>
      </c>
      <c r="B19" s="15">
        <v>43951</v>
      </c>
      <c r="C19" s="4" t="s">
        <v>1421</v>
      </c>
      <c r="D19" s="4" t="s">
        <v>1440</v>
      </c>
    </row>
    <row r="20" spans="1:4">
      <c r="A20" s="63">
        <v>9</v>
      </c>
      <c r="B20" s="64">
        <v>43951</v>
      </c>
      <c r="C20" s="13" t="s">
        <v>1418</v>
      </c>
      <c r="D20" s="13" t="s">
        <v>1441</v>
      </c>
    </row>
    <row r="21" spans="1:4">
      <c r="A21" s="16">
        <v>10</v>
      </c>
      <c r="B21" s="15">
        <v>43952</v>
      </c>
      <c r="C21" s="4" t="s">
        <v>1380</v>
      </c>
      <c r="D21" s="4" t="s">
        <v>1447</v>
      </c>
    </row>
    <row r="22" spans="1:4">
      <c r="A22" s="63">
        <v>10</v>
      </c>
      <c r="B22" s="64">
        <v>43952</v>
      </c>
      <c r="C22" s="13" t="s">
        <v>1418</v>
      </c>
      <c r="D22" s="13" t="s">
        <v>1448</v>
      </c>
    </row>
    <row r="23" spans="1:4">
      <c r="A23" s="16">
        <v>11</v>
      </c>
      <c r="B23" s="15">
        <v>43952</v>
      </c>
      <c r="C23" s="4" t="s">
        <v>1400</v>
      </c>
      <c r="D23" s="4" t="s">
        <v>1451</v>
      </c>
    </row>
    <row r="24" spans="1:4">
      <c r="A24" s="63">
        <v>11</v>
      </c>
      <c r="B24" s="64">
        <v>43952</v>
      </c>
      <c r="C24" s="13" t="s">
        <v>1413</v>
      </c>
      <c r="D24" s="13" t="s">
        <v>1452</v>
      </c>
    </row>
    <row r="25" spans="1:4">
      <c r="A25" s="16">
        <v>12</v>
      </c>
      <c r="B25" s="15">
        <v>43959</v>
      </c>
      <c r="C25" s="4" t="s">
        <v>1380</v>
      </c>
      <c r="D25" s="4" t="s">
        <v>1454</v>
      </c>
    </row>
    <row r="26" spans="1:4">
      <c r="A26" s="63">
        <v>12</v>
      </c>
      <c r="B26" s="64">
        <v>43959</v>
      </c>
      <c r="C26" s="13" t="s">
        <v>1417</v>
      </c>
      <c r="D26" s="13" t="s">
        <v>1455</v>
      </c>
    </row>
    <row r="27" spans="1:4">
      <c r="A27" s="16">
        <v>13</v>
      </c>
      <c r="B27" s="15">
        <v>43960</v>
      </c>
      <c r="C27" s="4" t="s">
        <v>1413</v>
      </c>
      <c r="D27" s="4" t="s">
        <v>1456</v>
      </c>
    </row>
    <row r="28" spans="1:4">
      <c r="A28" s="63">
        <v>13</v>
      </c>
      <c r="B28" s="64">
        <v>43960</v>
      </c>
      <c r="C28" s="13" t="s">
        <v>1417</v>
      </c>
      <c r="D28" s="13" t="s">
        <v>1457</v>
      </c>
    </row>
    <row r="29" spans="1:4">
      <c r="A29" s="16">
        <v>14</v>
      </c>
      <c r="B29" s="15">
        <v>43961</v>
      </c>
      <c r="C29" s="4" t="s">
        <v>1382</v>
      </c>
      <c r="D29" s="4" t="s">
        <v>1458</v>
      </c>
    </row>
    <row r="30" spans="1:4">
      <c r="A30" s="63">
        <v>14</v>
      </c>
      <c r="B30" s="64">
        <v>43961</v>
      </c>
      <c r="C30" s="13" t="s">
        <v>1400</v>
      </c>
      <c r="D30" s="13" t="s">
        <v>1459</v>
      </c>
    </row>
    <row r="31" spans="1:4">
      <c r="A31" s="16">
        <v>15</v>
      </c>
      <c r="B31" s="15">
        <v>43962</v>
      </c>
      <c r="C31" s="4" t="s">
        <v>1421</v>
      </c>
      <c r="D31" s="4" t="s">
        <v>1460</v>
      </c>
    </row>
    <row r="32" spans="1:4">
      <c r="A32" s="63">
        <v>15</v>
      </c>
      <c r="B32" s="64">
        <v>43962</v>
      </c>
      <c r="C32" s="13" t="s">
        <v>1400</v>
      </c>
      <c r="D32" s="13" t="s">
        <v>1461</v>
      </c>
    </row>
    <row r="33" spans="1:4">
      <c r="A33" s="65">
        <v>16</v>
      </c>
      <c r="B33" s="67">
        <v>43967</v>
      </c>
      <c r="C33" s="49" t="s">
        <v>1421</v>
      </c>
      <c r="D33" s="49" t="s">
        <v>1495</v>
      </c>
    </row>
    <row r="34" spans="1:4">
      <c r="A34" s="63">
        <v>16</v>
      </c>
      <c r="B34" s="64">
        <v>43967</v>
      </c>
      <c r="C34" s="13" t="s">
        <v>1413</v>
      </c>
      <c r="D34" s="13" t="s">
        <v>1473</v>
      </c>
    </row>
    <row r="35" spans="1:4">
      <c r="A35" s="65">
        <v>17</v>
      </c>
      <c r="B35" s="67">
        <v>43968</v>
      </c>
      <c r="C35" s="49" t="s">
        <v>1380</v>
      </c>
      <c r="D35" s="49" t="s">
        <v>1474</v>
      </c>
    </row>
    <row r="36" spans="1:4">
      <c r="A36" s="63">
        <v>17</v>
      </c>
      <c r="B36" s="64">
        <v>43968</v>
      </c>
      <c r="C36" s="13" t="s">
        <v>1419</v>
      </c>
      <c r="D36" s="13" t="s">
        <v>1475</v>
      </c>
    </row>
    <row r="37" spans="1:4">
      <c r="A37" s="16">
        <v>18</v>
      </c>
      <c r="B37" s="15">
        <v>43969</v>
      </c>
      <c r="C37" s="4" t="s">
        <v>1380</v>
      </c>
      <c r="D37" s="4" t="s">
        <v>1470</v>
      </c>
    </row>
    <row r="38" spans="1:4">
      <c r="A38" s="63">
        <v>18</v>
      </c>
      <c r="B38" s="64">
        <v>43969</v>
      </c>
      <c r="C38" s="13" t="s">
        <v>1471</v>
      </c>
      <c r="D38" s="13" t="s">
        <v>1472</v>
      </c>
    </row>
    <row r="39" spans="1:4">
      <c r="A39" s="16">
        <v>19</v>
      </c>
      <c r="B39" s="15">
        <v>43971</v>
      </c>
      <c r="C39" s="4" t="s">
        <v>1382</v>
      </c>
      <c r="D39" s="4" t="s">
        <v>1476</v>
      </c>
    </row>
    <row r="40" spans="1:4">
      <c r="A40" s="63">
        <v>19</v>
      </c>
      <c r="B40" s="64">
        <v>43971</v>
      </c>
      <c r="C40" s="13" t="s">
        <v>1386</v>
      </c>
      <c r="D40" s="13" t="s">
        <v>1477</v>
      </c>
    </row>
    <row r="41" spans="1:4">
      <c r="A41" s="16">
        <v>20</v>
      </c>
      <c r="B41" s="15">
        <v>43971</v>
      </c>
      <c r="C41" s="4" t="s">
        <v>1380</v>
      </c>
      <c r="D41" s="4" t="s">
        <v>1490</v>
      </c>
    </row>
    <row r="42" spans="1:4">
      <c r="A42" s="63">
        <v>20</v>
      </c>
      <c r="B42" s="64">
        <v>43971</v>
      </c>
      <c r="C42" s="13" t="s">
        <v>1386</v>
      </c>
      <c r="D42" s="13" t="s">
        <v>1491</v>
      </c>
    </row>
    <row r="43" spans="1:4">
      <c r="A43" s="16">
        <v>21</v>
      </c>
      <c r="B43" s="15">
        <v>43972</v>
      </c>
      <c r="C43" s="4" t="s">
        <v>1380</v>
      </c>
      <c r="D43" s="4" t="s">
        <v>1492</v>
      </c>
    </row>
    <row r="44" spans="1:4">
      <c r="A44" s="63">
        <v>21</v>
      </c>
      <c r="B44" s="64">
        <v>43972</v>
      </c>
      <c r="C44" s="13" t="s">
        <v>1420</v>
      </c>
      <c r="D44" s="13" t="s">
        <v>1489</v>
      </c>
    </row>
    <row r="45" spans="1:4">
      <c r="A45" s="16">
        <v>22</v>
      </c>
      <c r="B45" s="15">
        <v>43972</v>
      </c>
      <c r="C45" s="4" t="s">
        <v>1380</v>
      </c>
      <c r="D45" s="4" t="s">
        <v>1493</v>
      </c>
    </row>
    <row r="46" spans="1:4">
      <c r="A46" s="63">
        <v>22</v>
      </c>
      <c r="B46" s="64">
        <v>43972</v>
      </c>
      <c r="C46" s="13" t="s">
        <v>1382</v>
      </c>
      <c r="D46" s="13" t="s">
        <v>1494</v>
      </c>
    </row>
    <row r="47" spans="1:4" s="260" customFormat="1" ht="17" customHeight="1">
      <c r="A47" s="489" t="s">
        <v>1518</v>
      </c>
      <c r="B47" s="489"/>
      <c r="C47" s="489"/>
      <c r="D47" s="489"/>
    </row>
    <row r="48" spans="1:4">
      <c r="A48" s="16">
        <v>23</v>
      </c>
      <c r="B48" s="15">
        <v>44014</v>
      </c>
      <c r="C48" s="4" t="s">
        <v>1419</v>
      </c>
      <c r="D48" s="4" t="s">
        <v>1520</v>
      </c>
    </row>
    <row r="49" spans="1:4">
      <c r="A49" s="63">
        <v>23</v>
      </c>
      <c r="B49" s="64">
        <v>44014</v>
      </c>
      <c r="C49" s="13" t="s">
        <v>1521</v>
      </c>
      <c r="D49" s="13" t="s">
        <v>1522</v>
      </c>
    </row>
    <row r="50" spans="1:4">
      <c r="A50" s="16">
        <v>24</v>
      </c>
      <c r="B50" s="15">
        <v>44017</v>
      </c>
      <c r="C50" s="4" t="s">
        <v>1382</v>
      </c>
      <c r="D50" s="4" t="s">
        <v>1523</v>
      </c>
    </row>
    <row r="51" spans="1:4">
      <c r="A51" s="63">
        <v>24</v>
      </c>
      <c r="B51" s="64">
        <v>44017</v>
      </c>
      <c r="C51" s="13" t="s">
        <v>1397</v>
      </c>
      <c r="D51" s="13" t="s">
        <v>1524</v>
      </c>
    </row>
    <row r="52" spans="1:4">
      <c r="A52" s="16">
        <v>25</v>
      </c>
      <c r="B52" s="15">
        <v>44019</v>
      </c>
      <c r="C52" s="4" t="s">
        <v>1382</v>
      </c>
      <c r="D52" s="4" t="s">
        <v>1525</v>
      </c>
    </row>
    <row r="53" spans="1:4">
      <c r="A53" s="63">
        <v>25</v>
      </c>
      <c r="B53" s="64">
        <v>44019</v>
      </c>
      <c r="C53" s="13" t="s">
        <v>1521</v>
      </c>
      <c r="D53" s="13" t="s">
        <v>1526</v>
      </c>
    </row>
    <row r="54" spans="1:4">
      <c r="A54" s="16">
        <v>26</v>
      </c>
      <c r="B54" s="15">
        <v>44019</v>
      </c>
      <c r="C54" s="4" t="s">
        <v>1382</v>
      </c>
      <c r="D54" s="4" t="s">
        <v>1527</v>
      </c>
    </row>
    <row r="55" spans="1:4">
      <c r="A55" s="63">
        <v>26</v>
      </c>
      <c r="B55" s="64">
        <v>44019</v>
      </c>
      <c r="C55" s="13" t="s">
        <v>1419</v>
      </c>
      <c r="D55" s="13" t="s">
        <v>1528</v>
      </c>
    </row>
    <row r="56" spans="1:4">
      <c r="A56" s="16">
        <v>27</v>
      </c>
      <c r="B56" s="15">
        <v>44020</v>
      </c>
      <c r="C56" s="4" t="s">
        <v>1413</v>
      </c>
      <c r="D56" s="4" t="s">
        <v>1532</v>
      </c>
    </row>
    <row r="57" spans="1:4">
      <c r="A57" s="63">
        <v>27</v>
      </c>
      <c r="B57" s="64">
        <v>44020</v>
      </c>
      <c r="C57" s="13" t="s">
        <v>1531</v>
      </c>
      <c r="D57" s="13" t="s">
        <v>1533</v>
      </c>
    </row>
    <row r="58" spans="1:4">
      <c r="A58" s="16">
        <v>28</v>
      </c>
      <c r="B58" s="15">
        <v>44021</v>
      </c>
      <c r="C58" s="4" t="s">
        <v>1421</v>
      </c>
      <c r="D58" s="4" t="s">
        <v>1534</v>
      </c>
    </row>
    <row r="59" spans="1:4">
      <c r="A59" s="63">
        <v>28</v>
      </c>
      <c r="B59" s="64">
        <v>44021</v>
      </c>
      <c r="C59" s="13" t="s">
        <v>1413</v>
      </c>
      <c r="D59" s="13" t="s">
        <v>1535</v>
      </c>
    </row>
    <row r="60" spans="1:4">
      <c r="A60" s="16">
        <v>29</v>
      </c>
      <c r="B60" s="15">
        <v>44021</v>
      </c>
      <c r="C60" s="4" t="s">
        <v>1413</v>
      </c>
      <c r="D60" s="4" t="s">
        <v>1537</v>
      </c>
    </row>
    <row r="61" spans="1:4">
      <c r="A61" s="63">
        <v>29</v>
      </c>
      <c r="B61" s="64">
        <v>44021</v>
      </c>
      <c r="C61" s="13" t="s">
        <v>1521</v>
      </c>
      <c r="D61" s="13" t="s">
        <v>1536</v>
      </c>
    </row>
    <row r="62" spans="1:4">
      <c r="A62" s="16">
        <v>30</v>
      </c>
      <c r="B62" s="15">
        <v>44022</v>
      </c>
      <c r="C62" s="4" t="s">
        <v>1421</v>
      </c>
      <c r="D62" s="4" t="s">
        <v>1538</v>
      </c>
    </row>
    <row r="63" spans="1:4">
      <c r="A63" s="63">
        <v>30</v>
      </c>
      <c r="B63" s="64">
        <v>44022</v>
      </c>
      <c r="C63" s="13" t="s">
        <v>1531</v>
      </c>
      <c r="D63" s="13" t="s">
        <v>1539</v>
      </c>
    </row>
    <row r="64" spans="1:4">
      <c r="A64" s="16">
        <v>31</v>
      </c>
      <c r="B64" s="15">
        <v>44022</v>
      </c>
      <c r="C64" s="4" t="s">
        <v>1413</v>
      </c>
      <c r="D64" s="4" t="s">
        <v>1542</v>
      </c>
    </row>
    <row r="65" spans="1:4">
      <c r="A65" s="63">
        <v>31</v>
      </c>
      <c r="B65" s="64">
        <v>44022</v>
      </c>
      <c r="C65" s="13" t="s">
        <v>1540</v>
      </c>
      <c r="D65" s="13" t="s">
        <v>1541</v>
      </c>
    </row>
    <row r="66" spans="1:4">
      <c r="A66" s="16">
        <v>32</v>
      </c>
      <c r="B66" s="15">
        <v>44027</v>
      </c>
      <c r="C66" s="4" t="s">
        <v>1543</v>
      </c>
      <c r="D66" s="4" t="s">
        <v>1544</v>
      </c>
    </row>
    <row r="67" spans="1:4">
      <c r="A67" s="63">
        <v>32</v>
      </c>
      <c r="B67" s="64">
        <v>44027</v>
      </c>
      <c r="C67" s="13" t="s">
        <v>1521</v>
      </c>
      <c r="D67" s="13" t="s">
        <v>1545</v>
      </c>
    </row>
    <row r="68" spans="1:4">
      <c r="A68" s="16">
        <v>33</v>
      </c>
      <c r="B68" s="15">
        <v>44050</v>
      </c>
      <c r="C68" s="4" t="s">
        <v>1416</v>
      </c>
      <c r="D68" s="4" t="s">
        <v>1550</v>
      </c>
    </row>
    <row r="69" spans="1:4">
      <c r="A69" s="63">
        <v>33</v>
      </c>
      <c r="B69" s="64">
        <v>44050</v>
      </c>
      <c r="C69" s="13" t="s">
        <v>1395</v>
      </c>
      <c r="D69" s="13" t="s">
        <v>1551</v>
      </c>
    </row>
    <row r="70" spans="1:4">
      <c r="A70" s="16">
        <v>34</v>
      </c>
      <c r="B70" s="15">
        <v>44050</v>
      </c>
      <c r="C70" s="4" t="s">
        <v>1421</v>
      </c>
      <c r="D70" s="4" t="s">
        <v>1552</v>
      </c>
    </row>
    <row r="71" spans="1:4">
      <c r="A71" s="63">
        <v>34</v>
      </c>
      <c r="B71" s="64">
        <v>44050</v>
      </c>
      <c r="C71" s="13" t="s">
        <v>1531</v>
      </c>
      <c r="D71" s="13" t="s">
        <v>1553</v>
      </c>
    </row>
    <row r="72" spans="1:4">
      <c r="A72" s="16">
        <v>35</v>
      </c>
      <c r="B72" s="15">
        <v>44065</v>
      </c>
      <c r="C72" s="4" t="s">
        <v>1521</v>
      </c>
      <c r="D72" s="4" t="s">
        <v>1558</v>
      </c>
    </row>
    <row r="73" spans="1:4">
      <c r="A73" s="63">
        <v>35</v>
      </c>
      <c r="B73" s="64">
        <v>44065</v>
      </c>
      <c r="C73" s="13" t="s">
        <v>1386</v>
      </c>
      <c r="D73" s="13" t="s">
        <v>1559</v>
      </c>
    </row>
    <row r="74" spans="1:4">
      <c r="A74" s="16">
        <v>36</v>
      </c>
      <c r="B74" s="15">
        <v>44068</v>
      </c>
      <c r="C74" s="4" t="s">
        <v>1543</v>
      </c>
      <c r="D74" s="4" t="s">
        <v>1560</v>
      </c>
    </row>
    <row r="75" spans="1:4">
      <c r="A75" s="63">
        <v>36</v>
      </c>
      <c r="B75" s="64">
        <v>44068</v>
      </c>
      <c r="C75" s="13" t="s">
        <v>1382</v>
      </c>
      <c r="D75" s="13" t="s">
        <v>1561</v>
      </c>
    </row>
    <row r="76" spans="1:4">
      <c r="A76" s="16">
        <v>37</v>
      </c>
      <c r="B76" s="15">
        <v>44077</v>
      </c>
      <c r="C76" s="4" t="s">
        <v>1413</v>
      </c>
      <c r="D76" s="4" t="s">
        <v>1562</v>
      </c>
    </row>
    <row r="77" spans="1:4">
      <c r="A77" s="63">
        <v>37</v>
      </c>
      <c r="B77" s="64">
        <v>44077</v>
      </c>
      <c r="C77" s="13" t="s">
        <v>1419</v>
      </c>
      <c r="D77" s="13" t="s">
        <v>1563</v>
      </c>
    </row>
    <row r="78" spans="1:4">
      <c r="A78" s="16">
        <v>38</v>
      </c>
      <c r="B78" s="15">
        <v>44078</v>
      </c>
      <c r="C78" s="4" t="s">
        <v>1384</v>
      </c>
      <c r="D78" s="4" t="s">
        <v>1576</v>
      </c>
    </row>
    <row r="79" spans="1:4">
      <c r="A79" s="63">
        <v>38</v>
      </c>
      <c r="B79" s="64">
        <v>44078</v>
      </c>
      <c r="C79" s="13" t="s">
        <v>1399</v>
      </c>
      <c r="D79" s="13" t="s">
        <v>1425</v>
      </c>
    </row>
    <row r="80" spans="1:4">
      <c r="A80" s="16">
        <v>39</v>
      </c>
      <c r="B80" s="15">
        <v>44085</v>
      </c>
      <c r="C80" s="4" t="s">
        <v>1540</v>
      </c>
      <c r="D80" s="4" t="s">
        <v>1578</v>
      </c>
    </row>
    <row r="81" spans="1:4">
      <c r="A81" s="63">
        <v>39</v>
      </c>
      <c r="B81" s="64">
        <v>44085</v>
      </c>
      <c r="C81" s="13" t="s">
        <v>1521</v>
      </c>
      <c r="D81" s="13" t="s">
        <v>1579</v>
      </c>
    </row>
    <row r="82" spans="1:4">
      <c r="A82" s="16">
        <v>40</v>
      </c>
      <c r="B82" s="15">
        <v>44102</v>
      </c>
      <c r="C82" s="4" t="s">
        <v>1386</v>
      </c>
      <c r="D82" s="4" t="s">
        <v>1596</v>
      </c>
    </row>
    <row r="83" spans="1:4">
      <c r="A83" s="63">
        <v>40</v>
      </c>
      <c r="B83" s="64">
        <v>44102</v>
      </c>
      <c r="C83" s="13" t="s">
        <v>1521</v>
      </c>
      <c r="D83" s="13" t="s">
        <v>1597</v>
      </c>
    </row>
    <row r="84" spans="1:4">
      <c r="A84" s="16">
        <v>41</v>
      </c>
      <c r="B84" s="15">
        <v>44105</v>
      </c>
      <c r="C84" s="4" t="s">
        <v>1543</v>
      </c>
      <c r="D84" s="4" t="s">
        <v>1963</v>
      </c>
    </row>
    <row r="85" spans="1:4">
      <c r="A85" s="63">
        <v>41</v>
      </c>
      <c r="B85" s="64">
        <v>44105</v>
      </c>
      <c r="C85" s="13" t="s">
        <v>1397</v>
      </c>
      <c r="D85" s="13" t="s">
        <v>1962</v>
      </c>
    </row>
    <row r="86" spans="1:4">
      <c r="A86" s="16">
        <v>42</v>
      </c>
      <c r="B86" s="15">
        <v>44109</v>
      </c>
      <c r="C86" s="4" t="s">
        <v>1419</v>
      </c>
      <c r="D86" s="4" t="s">
        <v>1964</v>
      </c>
    </row>
    <row r="87" spans="1:4">
      <c r="A87" s="63">
        <v>42</v>
      </c>
      <c r="B87" s="64">
        <v>44109</v>
      </c>
      <c r="C87" s="13" t="s">
        <v>1540</v>
      </c>
      <c r="D87" s="13" t="s">
        <v>1965</v>
      </c>
    </row>
    <row r="88" spans="1:4">
      <c r="A88" s="16">
        <v>43</v>
      </c>
      <c r="B88" s="15">
        <v>44118</v>
      </c>
      <c r="C88" s="4" t="s">
        <v>1419</v>
      </c>
      <c r="D88" s="4" t="s">
        <v>1966</v>
      </c>
    </row>
    <row r="89" spans="1:4">
      <c r="A89" s="63">
        <v>43</v>
      </c>
      <c r="B89" s="64">
        <v>44118</v>
      </c>
      <c r="C89" s="13" t="s">
        <v>1521</v>
      </c>
      <c r="D89" s="13" t="s">
        <v>1967</v>
      </c>
    </row>
    <row r="90" spans="1:4">
      <c r="A90" s="16">
        <v>44</v>
      </c>
      <c r="B90" s="15">
        <v>44121</v>
      </c>
      <c r="C90" s="4" t="s">
        <v>1382</v>
      </c>
      <c r="D90" s="4" t="s">
        <v>1968</v>
      </c>
    </row>
    <row r="91" spans="1:4">
      <c r="A91" s="63">
        <v>44</v>
      </c>
      <c r="B91" s="64">
        <v>44121</v>
      </c>
      <c r="C91" s="13" t="s">
        <v>1419</v>
      </c>
      <c r="D91" s="13" t="s">
        <v>1969</v>
      </c>
    </row>
    <row r="92" spans="1:4">
      <c r="A92" s="16">
        <v>45</v>
      </c>
      <c r="B92" s="15">
        <v>44122</v>
      </c>
      <c r="C92" s="4" t="s">
        <v>1382</v>
      </c>
      <c r="D92" s="4" t="s">
        <v>1970</v>
      </c>
    </row>
    <row r="93" spans="1:4">
      <c r="A93" s="63">
        <v>45</v>
      </c>
      <c r="B93" s="64">
        <v>44122</v>
      </c>
      <c r="C93" s="13" t="s">
        <v>1521</v>
      </c>
      <c r="D93" s="13" t="s">
        <v>1971</v>
      </c>
    </row>
    <row r="94" spans="1:4">
      <c r="A94" s="16">
        <v>46</v>
      </c>
      <c r="B94" s="15">
        <v>44122</v>
      </c>
      <c r="C94" s="4" t="s">
        <v>1543</v>
      </c>
      <c r="D94" s="4" t="s">
        <v>1972</v>
      </c>
    </row>
    <row r="95" spans="1:4">
      <c r="A95" s="63">
        <v>46</v>
      </c>
      <c r="B95" s="64">
        <v>44122</v>
      </c>
      <c r="C95" s="13" t="s">
        <v>1521</v>
      </c>
      <c r="D95" s="13" t="s">
        <v>1973</v>
      </c>
    </row>
    <row r="96" spans="1:4">
      <c r="A96" s="16">
        <v>47</v>
      </c>
      <c r="B96" s="15">
        <v>44126</v>
      </c>
      <c r="C96" s="4" t="s">
        <v>1531</v>
      </c>
      <c r="D96" s="4" t="s">
        <v>1974</v>
      </c>
    </row>
    <row r="97" spans="1:4">
      <c r="A97" s="63">
        <v>47</v>
      </c>
      <c r="B97" s="64">
        <v>44126</v>
      </c>
      <c r="C97" s="13" t="s">
        <v>1521</v>
      </c>
      <c r="D97" s="13" t="s">
        <v>1975</v>
      </c>
    </row>
    <row r="98" spans="1:4">
      <c r="A98" s="16">
        <v>48</v>
      </c>
      <c r="B98" s="15">
        <v>44127</v>
      </c>
      <c r="C98" s="4" t="s">
        <v>1531</v>
      </c>
      <c r="D98" s="4" t="s">
        <v>1976</v>
      </c>
    </row>
    <row r="99" spans="1:4">
      <c r="A99" s="63">
        <v>48</v>
      </c>
      <c r="B99" s="64">
        <v>44127</v>
      </c>
      <c r="C99" s="13" t="s">
        <v>1540</v>
      </c>
      <c r="D99" s="13" t="s">
        <v>1977</v>
      </c>
    </row>
    <row r="100" spans="1:4">
      <c r="A100" s="16">
        <v>49</v>
      </c>
      <c r="B100" s="15">
        <v>44132</v>
      </c>
      <c r="C100" s="4" t="s">
        <v>1540</v>
      </c>
      <c r="D100" s="4" t="s">
        <v>1978</v>
      </c>
    </row>
    <row r="101" spans="1:4">
      <c r="A101" s="63">
        <v>49</v>
      </c>
      <c r="B101" s="64">
        <v>44132</v>
      </c>
      <c r="C101" s="13" t="s">
        <v>1521</v>
      </c>
      <c r="D101" s="13" t="s">
        <v>1979</v>
      </c>
    </row>
    <row r="102" spans="1:4">
      <c r="A102" s="16">
        <v>50</v>
      </c>
      <c r="B102" s="15">
        <v>44137</v>
      </c>
      <c r="C102" s="4" t="s">
        <v>1389</v>
      </c>
      <c r="D102" s="4" t="s">
        <v>1980</v>
      </c>
    </row>
    <row r="103" spans="1:4">
      <c r="A103" s="63">
        <v>50</v>
      </c>
      <c r="B103" s="64">
        <v>44137</v>
      </c>
      <c r="C103" s="13" t="s">
        <v>1521</v>
      </c>
      <c r="D103" s="13" t="s">
        <v>1981</v>
      </c>
    </row>
    <row r="104" spans="1:4" ht="14" customHeight="1">
      <c r="A104" s="16">
        <v>51</v>
      </c>
      <c r="B104" s="15">
        <v>44140</v>
      </c>
      <c r="C104" s="4" t="s">
        <v>1565</v>
      </c>
      <c r="D104" s="4" t="s">
        <v>1982</v>
      </c>
    </row>
    <row r="105" spans="1:4">
      <c r="A105" s="63">
        <v>51</v>
      </c>
      <c r="B105" s="64">
        <v>44140</v>
      </c>
      <c r="C105" s="13" t="s">
        <v>1540</v>
      </c>
      <c r="D105" s="13" t="s">
        <v>1983</v>
      </c>
    </row>
    <row r="106" spans="1:4" ht="14" customHeight="1">
      <c r="A106" s="16">
        <v>52</v>
      </c>
      <c r="B106" s="15">
        <v>44141</v>
      </c>
      <c r="C106" s="4" t="s">
        <v>1984</v>
      </c>
      <c r="D106" s="4" t="s">
        <v>1986</v>
      </c>
    </row>
    <row r="107" spans="1:4">
      <c r="A107" s="63">
        <v>52</v>
      </c>
      <c r="B107" s="64">
        <v>44141</v>
      </c>
      <c r="C107" s="13" t="s">
        <v>1521</v>
      </c>
      <c r="D107" s="13" t="s">
        <v>1985</v>
      </c>
    </row>
    <row r="108" spans="1:4" ht="14" customHeight="1">
      <c r="A108" s="16">
        <v>53</v>
      </c>
      <c r="B108" s="15">
        <v>44141</v>
      </c>
      <c r="C108" s="4" t="s">
        <v>1417</v>
      </c>
      <c r="D108" s="4" t="s">
        <v>1987</v>
      </c>
    </row>
    <row r="109" spans="1:4">
      <c r="A109" s="63">
        <v>53</v>
      </c>
      <c r="B109" s="64">
        <v>44141</v>
      </c>
      <c r="C109" s="13" t="s">
        <v>1540</v>
      </c>
      <c r="D109" s="13" t="s">
        <v>1988</v>
      </c>
    </row>
    <row r="110" spans="1:4" ht="14" customHeight="1">
      <c r="A110" s="16">
        <v>54</v>
      </c>
      <c r="B110" s="15">
        <v>44141</v>
      </c>
      <c r="C110" s="4" t="s">
        <v>1421</v>
      </c>
      <c r="D110" s="4" t="s">
        <v>1989</v>
      </c>
    </row>
    <row r="111" spans="1:4">
      <c r="A111" s="63">
        <v>54</v>
      </c>
      <c r="B111" s="64">
        <v>44141</v>
      </c>
      <c r="C111" s="13" t="s">
        <v>1543</v>
      </c>
      <c r="D111" s="13" t="s">
        <v>1990</v>
      </c>
    </row>
    <row r="112" spans="1:4" ht="14" customHeight="1">
      <c r="A112" s="16">
        <v>55</v>
      </c>
      <c r="B112" s="15">
        <v>44144</v>
      </c>
      <c r="C112" s="4" t="s">
        <v>1382</v>
      </c>
      <c r="D112" s="4" t="s">
        <v>1991</v>
      </c>
    </row>
    <row r="113" spans="1:4">
      <c r="A113" s="63">
        <v>55</v>
      </c>
      <c r="B113" s="64">
        <v>44144</v>
      </c>
      <c r="C113" s="13" t="s">
        <v>1565</v>
      </c>
      <c r="D113" s="13" t="s">
        <v>1992</v>
      </c>
    </row>
    <row r="114" spans="1:4" ht="14" customHeight="1">
      <c r="A114" s="16">
        <v>56</v>
      </c>
      <c r="B114" s="15">
        <v>44145</v>
      </c>
      <c r="C114" s="4" t="s">
        <v>1565</v>
      </c>
      <c r="D114" s="4" t="s">
        <v>1591</v>
      </c>
    </row>
    <row r="115" spans="1:4">
      <c r="A115" s="63">
        <v>56</v>
      </c>
      <c r="B115" s="64">
        <v>44145</v>
      </c>
      <c r="C115" s="13" t="s">
        <v>1540</v>
      </c>
      <c r="D115" s="13" t="s">
        <v>1993</v>
      </c>
    </row>
    <row r="116" spans="1:4" s="260" customFormat="1" ht="17" customHeight="1">
      <c r="A116" s="489" t="s">
        <v>2011</v>
      </c>
      <c r="B116" s="489"/>
      <c r="C116" s="489"/>
      <c r="D116" s="489"/>
    </row>
    <row r="117" spans="1:4" ht="14" customHeight="1">
      <c r="A117" s="16">
        <v>57</v>
      </c>
      <c r="B117" s="15">
        <v>44213</v>
      </c>
      <c r="C117" s="4" t="s">
        <v>1382</v>
      </c>
      <c r="D117" s="4" t="s">
        <v>2012</v>
      </c>
    </row>
    <row r="118" spans="1:4">
      <c r="A118" s="63">
        <v>57</v>
      </c>
      <c r="B118" s="64">
        <v>44213</v>
      </c>
      <c r="C118" s="13" t="s">
        <v>1521</v>
      </c>
      <c r="D118" s="13" t="s">
        <v>2013</v>
      </c>
    </row>
    <row r="119" spans="1:4" ht="14" customHeight="1">
      <c r="A119" s="16">
        <v>58</v>
      </c>
      <c r="B119" s="15">
        <v>44218</v>
      </c>
      <c r="C119" s="4" t="s">
        <v>1382</v>
      </c>
      <c r="D119" s="4" t="s">
        <v>2014</v>
      </c>
    </row>
    <row r="120" spans="1:4">
      <c r="A120" s="63">
        <v>58</v>
      </c>
      <c r="B120" s="64">
        <v>44218</v>
      </c>
      <c r="C120" s="13" t="s">
        <v>1419</v>
      </c>
      <c r="D120" s="13" t="s">
        <v>2015</v>
      </c>
    </row>
    <row r="121" spans="1:4" ht="14" customHeight="1">
      <c r="A121" s="16">
        <v>59</v>
      </c>
      <c r="B121" s="15">
        <v>44218</v>
      </c>
      <c r="C121" s="4" t="s">
        <v>1531</v>
      </c>
      <c r="D121" s="4" t="s">
        <v>2016</v>
      </c>
    </row>
    <row r="122" spans="1:4">
      <c r="A122" s="63">
        <v>59</v>
      </c>
      <c r="B122" s="64">
        <v>44218</v>
      </c>
      <c r="C122" s="13" t="s">
        <v>1395</v>
      </c>
      <c r="D122" s="13" t="s">
        <v>3802</v>
      </c>
    </row>
    <row r="123" spans="1:4" ht="14" customHeight="1">
      <c r="A123" s="16">
        <v>60</v>
      </c>
      <c r="B123" s="15">
        <v>44223</v>
      </c>
      <c r="C123" s="4" t="s">
        <v>1521</v>
      </c>
      <c r="D123" s="4" t="s">
        <v>2017</v>
      </c>
    </row>
    <row r="124" spans="1:4">
      <c r="A124" s="63">
        <v>60</v>
      </c>
      <c r="B124" s="64">
        <v>44223</v>
      </c>
      <c r="C124" s="13" t="s">
        <v>1395</v>
      </c>
      <c r="D124" s="13" t="s">
        <v>2018</v>
      </c>
    </row>
    <row r="125" spans="1:4" ht="14" customHeight="1">
      <c r="A125" s="16">
        <v>61</v>
      </c>
      <c r="B125" s="15">
        <v>44225</v>
      </c>
      <c r="C125" s="4" t="s">
        <v>1382</v>
      </c>
      <c r="D125" s="4" t="s">
        <v>2020</v>
      </c>
    </row>
    <row r="126" spans="1:4">
      <c r="A126" s="63">
        <v>61</v>
      </c>
      <c r="B126" s="64">
        <v>44225</v>
      </c>
      <c r="C126" s="13" t="s">
        <v>2019</v>
      </c>
      <c r="D126" s="13" t="s">
        <v>2021</v>
      </c>
    </row>
    <row r="127" spans="1:4" ht="14" customHeight="1">
      <c r="A127" s="16">
        <v>62</v>
      </c>
      <c r="B127" s="15">
        <v>44230</v>
      </c>
      <c r="C127" s="4" t="s">
        <v>1384</v>
      </c>
      <c r="D127" s="4" t="s">
        <v>1452</v>
      </c>
    </row>
    <row r="128" spans="1:4">
      <c r="A128" s="63">
        <v>62</v>
      </c>
      <c r="B128" s="64">
        <v>44230</v>
      </c>
      <c r="C128" s="13" t="s">
        <v>1531</v>
      </c>
      <c r="D128" s="13" t="s">
        <v>2022</v>
      </c>
    </row>
    <row r="129" spans="1:4" ht="14" customHeight="1">
      <c r="A129" s="16">
        <v>63</v>
      </c>
      <c r="B129" s="15">
        <v>44231</v>
      </c>
      <c r="C129" s="4" t="s">
        <v>1397</v>
      </c>
      <c r="D129" s="4" t="s">
        <v>2033</v>
      </c>
    </row>
    <row r="130" spans="1:4">
      <c r="A130" s="63">
        <v>63</v>
      </c>
      <c r="B130" s="64">
        <v>44231</v>
      </c>
      <c r="C130" s="13" t="s">
        <v>1395</v>
      </c>
      <c r="D130" s="13" t="s">
        <v>2032</v>
      </c>
    </row>
    <row r="131" spans="1:4" ht="14" customHeight="1">
      <c r="A131" s="16">
        <v>64</v>
      </c>
      <c r="B131" s="15">
        <v>44243</v>
      </c>
      <c r="C131" s="4" t="s">
        <v>1521</v>
      </c>
      <c r="D131" s="4" t="s">
        <v>2035</v>
      </c>
    </row>
    <row r="132" spans="1:4">
      <c r="A132" s="63">
        <v>64</v>
      </c>
      <c r="B132" s="64">
        <v>44243</v>
      </c>
      <c r="C132" s="13" t="s">
        <v>1386</v>
      </c>
      <c r="D132" s="13" t="s">
        <v>2036</v>
      </c>
    </row>
    <row r="133" spans="1:4" ht="14" customHeight="1">
      <c r="A133" s="16">
        <v>65</v>
      </c>
      <c r="B133" s="15">
        <v>44243</v>
      </c>
      <c r="C133" s="4" t="s">
        <v>1531</v>
      </c>
      <c r="D133" s="4" t="s">
        <v>2037</v>
      </c>
    </row>
    <row r="134" spans="1:4">
      <c r="A134" s="63">
        <v>65</v>
      </c>
      <c r="B134" s="64">
        <v>44243</v>
      </c>
      <c r="C134" s="13" t="s">
        <v>1395</v>
      </c>
      <c r="D134" s="13" t="s">
        <v>2039</v>
      </c>
    </row>
    <row r="135" spans="1:4" ht="14" customHeight="1">
      <c r="A135" s="16">
        <v>66</v>
      </c>
      <c r="B135" s="15">
        <v>44243</v>
      </c>
      <c r="C135" s="4" t="s">
        <v>1382</v>
      </c>
      <c r="D135" s="4" t="s">
        <v>1440</v>
      </c>
    </row>
    <row r="136" spans="1:4">
      <c r="A136" s="63">
        <v>66</v>
      </c>
      <c r="B136" s="64">
        <v>44243</v>
      </c>
      <c r="C136" s="13" t="s">
        <v>1397</v>
      </c>
      <c r="D136" s="13" t="s">
        <v>2038</v>
      </c>
    </row>
    <row r="137" spans="1:4" ht="14" customHeight="1">
      <c r="A137" s="16">
        <v>67</v>
      </c>
      <c r="B137" s="15">
        <v>44245</v>
      </c>
      <c r="C137" s="4" t="s">
        <v>1382</v>
      </c>
      <c r="D137" s="4" t="s">
        <v>2041</v>
      </c>
    </row>
    <row r="138" spans="1:4">
      <c r="A138" s="63">
        <v>67</v>
      </c>
      <c r="B138" s="64">
        <v>44245</v>
      </c>
      <c r="C138" s="13" t="s">
        <v>1419</v>
      </c>
      <c r="D138" s="13" t="s">
        <v>2042</v>
      </c>
    </row>
    <row r="139" spans="1:4" ht="14" customHeight="1">
      <c r="A139" s="16">
        <v>68</v>
      </c>
      <c r="B139" s="15">
        <v>44259</v>
      </c>
      <c r="C139" s="4" t="s">
        <v>1521</v>
      </c>
      <c r="D139" s="4" t="s">
        <v>2048</v>
      </c>
    </row>
    <row r="140" spans="1:4">
      <c r="A140" s="63">
        <v>68</v>
      </c>
      <c r="B140" s="64">
        <v>44259</v>
      </c>
      <c r="C140" s="13" t="s">
        <v>1386</v>
      </c>
      <c r="D140" s="13" t="s">
        <v>2049</v>
      </c>
    </row>
    <row r="141" spans="1:4" ht="14" customHeight="1">
      <c r="A141" s="16">
        <v>69</v>
      </c>
      <c r="B141" s="15">
        <v>44260</v>
      </c>
      <c r="C141" s="4" t="s">
        <v>1382</v>
      </c>
      <c r="D141" s="4" t="s">
        <v>2050</v>
      </c>
    </row>
    <row r="142" spans="1:4">
      <c r="A142" s="63">
        <v>69</v>
      </c>
      <c r="B142" s="64">
        <v>44260</v>
      </c>
      <c r="C142" s="13" t="s">
        <v>1399</v>
      </c>
      <c r="D142" s="13" t="s">
        <v>2051</v>
      </c>
    </row>
    <row r="143" spans="1:4" ht="14" customHeight="1">
      <c r="A143" s="16">
        <v>70</v>
      </c>
      <c r="B143" s="15">
        <v>44261</v>
      </c>
      <c r="C143" s="4" t="s">
        <v>1382</v>
      </c>
      <c r="D143" s="4" t="s">
        <v>2052</v>
      </c>
    </row>
    <row r="144" spans="1:4">
      <c r="A144" s="63">
        <v>70</v>
      </c>
      <c r="B144" s="64">
        <v>44261</v>
      </c>
      <c r="C144" s="13" t="s">
        <v>1419</v>
      </c>
      <c r="D144" s="13" t="s">
        <v>2053</v>
      </c>
    </row>
    <row r="145" spans="1:4" ht="14" customHeight="1">
      <c r="A145" s="16">
        <v>71</v>
      </c>
      <c r="B145" s="15">
        <v>44263</v>
      </c>
      <c r="C145" s="4" t="s">
        <v>1543</v>
      </c>
      <c r="D145" s="4" t="s">
        <v>2057</v>
      </c>
    </row>
    <row r="146" spans="1:4">
      <c r="A146" s="63">
        <v>71</v>
      </c>
      <c r="B146" s="64">
        <v>44263</v>
      </c>
      <c r="C146" s="13" t="s">
        <v>1382</v>
      </c>
      <c r="D146" s="13" t="s">
        <v>2058</v>
      </c>
    </row>
    <row r="147" spans="1:4" ht="14" customHeight="1">
      <c r="A147" s="16">
        <v>72</v>
      </c>
      <c r="B147" s="15">
        <v>44263</v>
      </c>
      <c r="C147" s="4" t="s">
        <v>1543</v>
      </c>
      <c r="D147" s="4" t="s">
        <v>2059</v>
      </c>
    </row>
    <row r="148" spans="1:4">
      <c r="A148" s="63">
        <v>72</v>
      </c>
      <c r="B148" s="64">
        <v>44263</v>
      </c>
      <c r="C148" s="13" t="s">
        <v>1395</v>
      </c>
      <c r="D148" s="13" t="s">
        <v>2060</v>
      </c>
    </row>
    <row r="149" spans="1:4" ht="14" customHeight="1">
      <c r="A149" s="16">
        <v>73</v>
      </c>
      <c r="B149" s="15">
        <v>44264</v>
      </c>
      <c r="C149" s="4" t="s">
        <v>1531</v>
      </c>
      <c r="D149" s="4" t="s">
        <v>2064</v>
      </c>
    </row>
    <row r="150" spans="1:4">
      <c r="A150" s="63">
        <v>73</v>
      </c>
      <c r="B150" s="64">
        <v>44264</v>
      </c>
      <c r="C150" s="13" t="s">
        <v>1386</v>
      </c>
      <c r="D150" s="13" t="s">
        <v>2065</v>
      </c>
    </row>
    <row r="151" spans="1:4" ht="14" customHeight="1">
      <c r="A151" s="16">
        <v>74</v>
      </c>
      <c r="B151" s="15">
        <v>44270</v>
      </c>
      <c r="C151" s="4" t="s">
        <v>2066</v>
      </c>
      <c r="D151" s="4" t="s">
        <v>2068</v>
      </c>
    </row>
    <row r="152" spans="1:4">
      <c r="A152" s="63">
        <v>74</v>
      </c>
      <c r="B152" s="64">
        <v>44270</v>
      </c>
      <c r="C152" s="13" t="s">
        <v>1540</v>
      </c>
      <c r="D152" s="13" t="s">
        <v>2067</v>
      </c>
    </row>
    <row r="153" spans="1:4" ht="14" customHeight="1">
      <c r="A153" s="16">
        <v>75</v>
      </c>
      <c r="B153" s="15">
        <v>44279</v>
      </c>
      <c r="C153" s="4" t="s">
        <v>1565</v>
      </c>
      <c r="D153" s="4" t="s">
        <v>2069</v>
      </c>
    </row>
    <row r="154" spans="1:4">
      <c r="A154" s="63">
        <v>75</v>
      </c>
      <c r="B154" s="64">
        <v>44279</v>
      </c>
      <c r="C154" s="13" t="s">
        <v>1521</v>
      </c>
      <c r="D154" s="13" t="s">
        <v>2070</v>
      </c>
    </row>
    <row r="155" spans="1:4" ht="14" customHeight="1">
      <c r="A155" s="16">
        <v>76</v>
      </c>
      <c r="B155" s="15">
        <v>44279</v>
      </c>
      <c r="C155" s="4" t="s">
        <v>1543</v>
      </c>
      <c r="D155" s="4" t="s">
        <v>2071</v>
      </c>
    </row>
    <row r="156" spans="1:4">
      <c r="A156" s="63">
        <v>76</v>
      </c>
      <c r="B156" s="64">
        <v>44279</v>
      </c>
      <c r="C156" s="13" t="s">
        <v>1521</v>
      </c>
      <c r="D156" s="13" t="s">
        <v>2072</v>
      </c>
    </row>
    <row r="157" spans="1:4" ht="14" customHeight="1">
      <c r="A157" s="16">
        <v>77</v>
      </c>
      <c r="B157" s="15">
        <v>44280</v>
      </c>
      <c r="C157" s="4" t="s">
        <v>1471</v>
      </c>
      <c r="D157" s="4" t="s">
        <v>2073</v>
      </c>
    </row>
    <row r="158" spans="1:4">
      <c r="A158" s="63">
        <v>77</v>
      </c>
      <c r="B158" s="64">
        <v>44280</v>
      </c>
      <c r="C158" s="13" t="s">
        <v>1540</v>
      </c>
      <c r="D158" s="13" t="s">
        <v>2074</v>
      </c>
    </row>
    <row r="159" spans="1:4" ht="14" customHeight="1">
      <c r="A159" s="16">
        <v>78</v>
      </c>
      <c r="B159" s="15">
        <v>44287</v>
      </c>
      <c r="C159" s="4" t="s">
        <v>1389</v>
      </c>
      <c r="D159" s="4" t="s">
        <v>2075</v>
      </c>
    </row>
    <row r="160" spans="1:4">
      <c r="A160" s="63">
        <v>78</v>
      </c>
      <c r="B160" s="64">
        <v>44287</v>
      </c>
      <c r="C160" s="13" t="s">
        <v>1521</v>
      </c>
      <c r="D160" s="13" t="s">
        <v>2076</v>
      </c>
    </row>
    <row r="161" spans="1:4" ht="14" customHeight="1">
      <c r="A161" s="16">
        <v>78</v>
      </c>
      <c r="B161" s="15">
        <v>44291</v>
      </c>
      <c r="C161" s="4" t="s">
        <v>1531</v>
      </c>
      <c r="D161" s="4" t="s">
        <v>2095</v>
      </c>
    </row>
    <row r="162" spans="1:4">
      <c r="A162" s="63">
        <v>78</v>
      </c>
      <c r="B162" s="64">
        <v>44291</v>
      </c>
      <c r="C162" s="13" t="s">
        <v>1386</v>
      </c>
      <c r="D162" s="13" t="s">
        <v>2096</v>
      </c>
    </row>
    <row r="163" spans="1:4" ht="14" customHeight="1">
      <c r="A163" s="16">
        <v>79</v>
      </c>
      <c r="B163" s="15">
        <v>44311</v>
      </c>
      <c r="C163" s="4" t="s">
        <v>1384</v>
      </c>
      <c r="D163" s="4" t="s">
        <v>2126</v>
      </c>
    </row>
    <row r="164" spans="1:4">
      <c r="A164" s="63">
        <v>79</v>
      </c>
      <c r="B164" s="64">
        <v>44311</v>
      </c>
      <c r="C164" s="13" t="s">
        <v>1386</v>
      </c>
      <c r="D164" s="13" t="s">
        <v>2108</v>
      </c>
    </row>
    <row r="165" spans="1:4" ht="14" customHeight="1">
      <c r="A165" s="16">
        <v>80</v>
      </c>
      <c r="B165" s="15">
        <v>44313</v>
      </c>
      <c r="C165" s="4" t="s">
        <v>2019</v>
      </c>
      <c r="D165" s="4" t="s">
        <v>2125</v>
      </c>
    </row>
    <row r="166" spans="1:4">
      <c r="A166" s="63">
        <v>80</v>
      </c>
      <c r="B166" s="64">
        <v>44313</v>
      </c>
      <c r="C166" s="13" t="s">
        <v>1386</v>
      </c>
      <c r="D166" s="13" t="s">
        <v>2124</v>
      </c>
    </row>
    <row r="167" spans="1:4" ht="14" customHeight="1">
      <c r="A167" s="16">
        <v>81</v>
      </c>
      <c r="B167" s="15">
        <v>44317</v>
      </c>
      <c r="C167" s="4" t="s">
        <v>1419</v>
      </c>
      <c r="D167" s="4" t="s">
        <v>2127</v>
      </c>
    </row>
    <row r="168" spans="1:4">
      <c r="A168" s="63">
        <v>81</v>
      </c>
      <c r="B168" s="64">
        <v>44317</v>
      </c>
      <c r="C168" s="13" t="s">
        <v>1521</v>
      </c>
      <c r="D168" s="13" t="s">
        <v>2128</v>
      </c>
    </row>
    <row r="169" spans="1:4" ht="14" customHeight="1">
      <c r="A169" s="16">
        <v>82</v>
      </c>
      <c r="B169" s="15">
        <v>44341</v>
      </c>
      <c r="C169" s="4" t="s">
        <v>1540</v>
      </c>
      <c r="D169" s="4" t="s">
        <v>2131</v>
      </c>
    </row>
    <row r="170" spans="1:4">
      <c r="A170" s="63">
        <v>82</v>
      </c>
      <c r="B170" s="64">
        <v>44341</v>
      </c>
      <c r="C170" s="13" t="s">
        <v>1395</v>
      </c>
      <c r="D170" s="13" t="s">
        <v>2132</v>
      </c>
    </row>
    <row r="171" spans="1:4" ht="14" customHeight="1">
      <c r="A171" s="16">
        <v>83</v>
      </c>
      <c r="B171" s="15">
        <v>44342</v>
      </c>
      <c r="C171" s="4" t="s">
        <v>1543</v>
      </c>
      <c r="D171" s="4" t="s">
        <v>2129</v>
      </c>
    </row>
    <row r="172" spans="1:4">
      <c r="A172" s="63">
        <v>83</v>
      </c>
      <c r="B172" s="64">
        <v>44342</v>
      </c>
      <c r="C172" s="13" t="s">
        <v>1521</v>
      </c>
      <c r="D172" s="13" t="s">
        <v>2130</v>
      </c>
    </row>
    <row r="173" spans="1:4" ht="14" customHeight="1">
      <c r="A173" s="16">
        <v>84</v>
      </c>
      <c r="B173" s="15">
        <v>44344</v>
      </c>
      <c r="C173" s="4" t="s">
        <v>1382</v>
      </c>
      <c r="D173" s="4" t="s">
        <v>2133</v>
      </c>
    </row>
    <row r="174" spans="1:4">
      <c r="A174" s="63">
        <v>84</v>
      </c>
      <c r="B174" s="64">
        <v>44344</v>
      </c>
      <c r="C174" s="13" t="s">
        <v>1419</v>
      </c>
      <c r="D174" s="13" t="s">
        <v>2134</v>
      </c>
    </row>
    <row r="175" spans="1:4" ht="14" customHeight="1">
      <c r="A175" s="16">
        <v>85</v>
      </c>
      <c r="B175" s="15">
        <v>44348</v>
      </c>
      <c r="C175" s="4" t="s">
        <v>1419</v>
      </c>
      <c r="D175" s="4" t="s">
        <v>2135</v>
      </c>
    </row>
    <row r="176" spans="1:4">
      <c r="A176" s="63">
        <v>85</v>
      </c>
      <c r="B176" s="64">
        <v>44348</v>
      </c>
      <c r="C176" s="13" t="s">
        <v>1540</v>
      </c>
      <c r="D176" s="13" t="s">
        <v>2136</v>
      </c>
    </row>
    <row r="177" spans="1:4" ht="14" customHeight="1">
      <c r="A177" s="16">
        <v>86</v>
      </c>
      <c r="B177" s="15">
        <v>44354</v>
      </c>
      <c r="C177" s="4" t="s">
        <v>1543</v>
      </c>
      <c r="D177" s="4" t="s">
        <v>2137</v>
      </c>
    </row>
    <row r="178" spans="1:4">
      <c r="A178" s="63">
        <v>86</v>
      </c>
      <c r="B178" s="64">
        <v>44354</v>
      </c>
      <c r="C178" s="13" t="s">
        <v>1389</v>
      </c>
      <c r="D178" s="13" t="s">
        <v>2138</v>
      </c>
    </row>
    <row r="179" spans="1:4">
      <c r="A179" s="16">
        <v>87</v>
      </c>
      <c r="B179" s="15">
        <v>44355</v>
      </c>
      <c r="C179" s="4" t="s">
        <v>1413</v>
      </c>
      <c r="D179" s="4" t="s">
        <v>2704</v>
      </c>
    </row>
    <row r="180" spans="1:4">
      <c r="A180" s="63">
        <v>87</v>
      </c>
      <c r="B180" s="64">
        <v>44355</v>
      </c>
      <c r="C180" s="13" t="s">
        <v>1531</v>
      </c>
      <c r="D180" s="13" t="s">
        <v>1542</v>
      </c>
    </row>
    <row r="181" spans="1:4" ht="14" customHeight="1">
      <c r="A181" s="16">
        <v>88</v>
      </c>
      <c r="B181" s="15">
        <v>44356</v>
      </c>
      <c r="C181" s="4" t="s">
        <v>1421</v>
      </c>
      <c r="D181" s="4" t="s">
        <v>2139</v>
      </c>
    </row>
    <row r="182" spans="1:4">
      <c r="A182" s="63">
        <v>88</v>
      </c>
      <c r="B182" s="64">
        <v>44356</v>
      </c>
      <c r="C182" s="13" t="s">
        <v>1386</v>
      </c>
      <c r="D182" s="13" t="s">
        <v>2140</v>
      </c>
    </row>
    <row r="183" spans="1:4" ht="14" customHeight="1">
      <c r="A183" s="16">
        <v>89</v>
      </c>
      <c r="B183" s="15">
        <v>44356</v>
      </c>
      <c r="C183" s="4" t="s">
        <v>1419</v>
      </c>
      <c r="D183" s="4" t="s">
        <v>2142</v>
      </c>
    </row>
    <row r="184" spans="1:4">
      <c r="A184" s="63">
        <v>89</v>
      </c>
      <c r="B184" s="64">
        <v>44356</v>
      </c>
      <c r="C184" s="13" t="s">
        <v>1386</v>
      </c>
      <c r="D184" s="13" t="s">
        <v>2141</v>
      </c>
    </row>
    <row r="185" spans="1:4" ht="14" customHeight="1">
      <c r="A185" s="16">
        <v>90</v>
      </c>
      <c r="B185" s="15">
        <v>44356</v>
      </c>
      <c r="C185" s="4" t="s">
        <v>1531</v>
      </c>
      <c r="D185" s="4" t="s">
        <v>2144</v>
      </c>
    </row>
    <row r="186" spans="1:4">
      <c r="A186" s="63">
        <v>90</v>
      </c>
      <c r="B186" s="64">
        <v>44356</v>
      </c>
      <c r="C186" s="13" t="s">
        <v>1395</v>
      </c>
      <c r="D186" s="13" t="s">
        <v>2143</v>
      </c>
    </row>
    <row r="187" spans="1:4" ht="14" customHeight="1">
      <c r="A187" s="16">
        <v>91</v>
      </c>
      <c r="B187" s="15">
        <v>44356</v>
      </c>
      <c r="C187" s="4" t="s">
        <v>1382</v>
      </c>
      <c r="D187" s="4" t="s">
        <v>2145</v>
      </c>
    </row>
    <row r="188" spans="1:4">
      <c r="A188" s="63">
        <v>91</v>
      </c>
      <c r="B188" s="64">
        <v>44356</v>
      </c>
      <c r="C188" s="13" t="s">
        <v>1471</v>
      </c>
      <c r="D188" s="13" t="s">
        <v>2146</v>
      </c>
    </row>
    <row r="189" spans="1:4" ht="14" customHeight="1">
      <c r="A189" s="16">
        <v>92</v>
      </c>
      <c r="B189" s="15">
        <v>44356</v>
      </c>
      <c r="C189" s="4" t="s">
        <v>1531</v>
      </c>
      <c r="D189" s="4" t="s">
        <v>2147</v>
      </c>
    </row>
    <row r="190" spans="1:4">
      <c r="A190" s="63">
        <v>92</v>
      </c>
      <c r="B190" s="64">
        <v>44356</v>
      </c>
      <c r="C190" s="13" t="s">
        <v>1521</v>
      </c>
      <c r="D190" s="13" t="s">
        <v>2148</v>
      </c>
    </row>
    <row r="191" spans="1:4" s="260" customFormat="1" ht="17" customHeight="1">
      <c r="A191" s="489" t="s">
        <v>2153</v>
      </c>
      <c r="B191" s="489"/>
      <c r="C191" s="489"/>
      <c r="D191" s="489"/>
    </row>
    <row r="192" spans="1:4" ht="14" customHeight="1">
      <c r="A192" s="16">
        <v>93</v>
      </c>
      <c r="B192" s="15">
        <v>44446</v>
      </c>
      <c r="C192" s="4" t="s">
        <v>1421</v>
      </c>
      <c r="D192" s="4" t="s">
        <v>2154</v>
      </c>
    </row>
    <row r="193" spans="1:4">
      <c r="A193" s="63">
        <v>93</v>
      </c>
      <c r="B193" s="64">
        <v>44446</v>
      </c>
      <c r="C193" s="13" t="s">
        <v>1521</v>
      </c>
      <c r="D193" s="13" t="s">
        <v>2155</v>
      </c>
    </row>
    <row r="194" spans="1:4" ht="14" customHeight="1">
      <c r="A194" s="16">
        <v>94</v>
      </c>
      <c r="B194" s="15">
        <v>44454</v>
      </c>
      <c r="C194" s="4" t="s">
        <v>1314</v>
      </c>
      <c r="D194" s="4" t="s">
        <v>2159</v>
      </c>
    </row>
    <row r="195" spans="1:4">
      <c r="A195" s="63">
        <v>94</v>
      </c>
      <c r="B195" s="64">
        <v>44454</v>
      </c>
      <c r="C195" s="13" t="s">
        <v>1521</v>
      </c>
      <c r="D195" s="13" t="s">
        <v>2160</v>
      </c>
    </row>
    <row r="196" spans="1:4" ht="14" customHeight="1">
      <c r="A196" s="16">
        <v>95</v>
      </c>
      <c r="B196" s="15">
        <v>44457</v>
      </c>
      <c r="C196" s="4" t="s">
        <v>1546</v>
      </c>
      <c r="D196" s="4" t="s">
        <v>2162</v>
      </c>
    </row>
    <row r="197" spans="1:4">
      <c r="A197" s="63">
        <v>95</v>
      </c>
      <c r="B197" s="64">
        <v>44457</v>
      </c>
      <c r="C197" s="13" t="s">
        <v>1521</v>
      </c>
      <c r="D197" s="13" t="s">
        <v>2161</v>
      </c>
    </row>
    <row r="198" spans="1:4" ht="14" customHeight="1">
      <c r="A198" s="16">
        <v>96</v>
      </c>
      <c r="B198" s="15">
        <v>44464</v>
      </c>
      <c r="C198" s="4" t="s">
        <v>1389</v>
      </c>
      <c r="D198" s="4" t="s">
        <v>2543</v>
      </c>
    </row>
    <row r="199" spans="1:4">
      <c r="A199" s="63">
        <v>96</v>
      </c>
      <c r="B199" s="64">
        <v>44464</v>
      </c>
      <c r="C199" s="13" t="s">
        <v>2542</v>
      </c>
      <c r="D199" s="13" t="s">
        <v>2544</v>
      </c>
    </row>
    <row r="200" spans="1:4" ht="14" customHeight="1">
      <c r="A200" s="16">
        <v>97</v>
      </c>
      <c r="B200" s="15">
        <v>44476</v>
      </c>
      <c r="C200" s="4" t="s">
        <v>1540</v>
      </c>
      <c r="D200" s="4" t="s">
        <v>2705</v>
      </c>
    </row>
    <row r="201" spans="1:4">
      <c r="A201" s="63">
        <v>97</v>
      </c>
      <c r="B201" s="64">
        <v>44476</v>
      </c>
      <c r="C201" s="13" t="s">
        <v>1521</v>
      </c>
      <c r="D201" s="13" t="s">
        <v>2706</v>
      </c>
    </row>
    <row r="202" spans="1:4" ht="14" customHeight="1">
      <c r="A202" s="16">
        <v>98</v>
      </c>
      <c r="B202" s="15">
        <v>44477</v>
      </c>
      <c r="C202" s="4" t="s">
        <v>1413</v>
      </c>
      <c r="D202" s="4" t="s">
        <v>2707</v>
      </c>
    </row>
    <row r="203" spans="1:4">
      <c r="A203" s="63">
        <v>98</v>
      </c>
      <c r="B203" s="64">
        <v>44477</v>
      </c>
      <c r="C203" s="13" t="s">
        <v>1521</v>
      </c>
      <c r="D203" s="13" t="s">
        <v>2708</v>
      </c>
    </row>
    <row r="204" spans="1:4" ht="14" customHeight="1">
      <c r="A204" s="16">
        <v>99</v>
      </c>
      <c r="B204" s="15">
        <v>44477</v>
      </c>
      <c r="C204" s="4" t="s">
        <v>1413</v>
      </c>
      <c r="D204" s="4" t="s">
        <v>2709</v>
      </c>
    </row>
    <row r="205" spans="1:4">
      <c r="A205" s="63">
        <v>99</v>
      </c>
      <c r="B205" s="64">
        <v>44477</v>
      </c>
      <c r="C205" s="13" t="s">
        <v>1540</v>
      </c>
      <c r="D205" s="13" t="s">
        <v>2710</v>
      </c>
    </row>
    <row r="206" spans="1:4" ht="14" customHeight="1">
      <c r="A206" s="16">
        <v>100</v>
      </c>
      <c r="B206" s="15">
        <v>44507</v>
      </c>
      <c r="C206" s="4" t="s">
        <v>1521</v>
      </c>
      <c r="D206" s="4" t="s">
        <v>2711</v>
      </c>
    </row>
    <row r="207" spans="1:4">
      <c r="A207" s="63">
        <v>100</v>
      </c>
      <c r="B207" s="64">
        <v>44507</v>
      </c>
      <c r="C207" s="13" t="s">
        <v>2542</v>
      </c>
      <c r="D207" s="13" t="s">
        <v>2712</v>
      </c>
    </row>
    <row r="208" spans="1:4" ht="14" customHeight="1">
      <c r="A208" s="16">
        <v>101</v>
      </c>
      <c r="B208" s="15">
        <v>44547</v>
      </c>
      <c r="C208" s="4" t="s">
        <v>1413</v>
      </c>
      <c r="D208" s="4" t="s">
        <v>2715</v>
      </c>
    </row>
    <row r="209" spans="1:4">
      <c r="A209" s="63">
        <v>101</v>
      </c>
      <c r="B209" s="64">
        <v>44547</v>
      </c>
      <c r="C209" s="13" t="s">
        <v>1419</v>
      </c>
      <c r="D209" s="13" t="s">
        <v>2716</v>
      </c>
    </row>
    <row r="210" spans="1:4" ht="14" customHeight="1">
      <c r="A210" s="16">
        <v>102</v>
      </c>
      <c r="B210" s="15">
        <v>44547</v>
      </c>
      <c r="C210" s="4" t="s">
        <v>1413</v>
      </c>
      <c r="D210" s="4" t="s">
        <v>2717</v>
      </c>
    </row>
    <row r="211" spans="1:4">
      <c r="A211" s="63">
        <v>102</v>
      </c>
      <c r="B211" s="64">
        <v>44547</v>
      </c>
      <c r="C211" s="13" t="s">
        <v>2542</v>
      </c>
      <c r="D211" s="13" t="s">
        <v>2718</v>
      </c>
    </row>
    <row r="212" spans="1:4" ht="14" customHeight="1">
      <c r="A212" s="16">
        <v>103</v>
      </c>
      <c r="B212" s="15">
        <v>44549</v>
      </c>
      <c r="C212" s="4" t="s">
        <v>2542</v>
      </c>
      <c r="D212" s="4" t="s">
        <v>2720</v>
      </c>
    </row>
    <row r="213" spans="1:4">
      <c r="A213" s="63">
        <v>103</v>
      </c>
      <c r="B213" s="64">
        <v>44549</v>
      </c>
      <c r="C213" s="13" t="s">
        <v>1386</v>
      </c>
      <c r="D213" s="13" t="s">
        <v>2721</v>
      </c>
    </row>
    <row r="214" spans="1:4" ht="14" customHeight="1">
      <c r="A214" s="16">
        <v>104</v>
      </c>
      <c r="B214" s="15">
        <v>44550</v>
      </c>
      <c r="C214" s="4" t="s">
        <v>1421</v>
      </c>
      <c r="D214" s="4" t="s">
        <v>2722</v>
      </c>
    </row>
    <row r="215" spans="1:4">
      <c r="A215" s="63">
        <v>104</v>
      </c>
      <c r="B215" s="64">
        <v>44186</v>
      </c>
      <c r="C215" s="13" t="s">
        <v>2542</v>
      </c>
      <c r="D215" s="13" t="s">
        <v>1975</v>
      </c>
    </row>
    <row r="216" spans="1:4" ht="14" customHeight="1">
      <c r="A216" s="16">
        <v>105</v>
      </c>
      <c r="B216" s="15">
        <v>44564</v>
      </c>
      <c r="C216" s="4" t="s">
        <v>1419</v>
      </c>
      <c r="D216" s="4" t="s">
        <v>2723</v>
      </c>
    </row>
    <row r="217" spans="1:4">
      <c r="A217" s="63">
        <v>105</v>
      </c>
      <c r="B217" s="64">
        <v>44564</v>
      </c>
      <c r="C217" s="13" t="s">
        <v>1386</v>
      </c>
      <c r="D217" s="13" t="s">
        <v>2724</v>
      </c>
    </row>
    <row r="218" spans="1:4" ht="14" customHeight="1">
      <c r="A218" s="16">
        <v>106</v>
      </c>
      <c r="B218" s="15">
        <v>44564</v>
      </c>
      <c r="C218" s="4" t="s">
        <v>1382</v>
      </c>
      <c r="D218" s="4" t="s">
        <v>2725</v>
      </c>
    </row>
    <row r="219" spans="1:4">
      <c r="A219" s="63">
        <v>106</v>
      </c>
      <c r="B219" s="64">
        <v>44564</v>
      </c>
      <c r="C219" s="13" t="s">
        <v>2019</v>
      </c>
      <c r="D219" s="13" t="s">
        <v>2726</v>
      </c>
    </row>
    <row r="220" spans="1:4" ht="14" customHeight="1">
      <c r="A220" s="16">
        <v>107</v>
      </c>
      <c r="B220" s="15">
        <v>44568</v>
      </c>
      <c r="C220" s="4" t="s">
        <v>1413</v>
      </c>
      <c r="D220" s="4" t="s">
        <v>2727</v>
      </c>
    </row>
    <row r="221" spans="1:4">
      <c r="A221" s="63">
        <v>107</v>
      </c>
      <c r="B221" s="64">
        <v>44568</v>
      </c>
      <c r="C221" s="13" t="s">
        <v>1386</v>
      </c>
      <c r="D221" s="13" t="s">
        <v>2717</v>
      </c>
    </row>
    <row r="222" spans="1:4" ht="14" customHeight="1">
      <c r="A222" s="16">
        <v>108</v>
      </c>
      <c r="B222" s="15">
        <v>44571</v>
      </c>
      <c r="C222" s="4" t="s">
        <v>1314</v>
      </c>
      <c r="D222" s="4" t="s">
        <v>2729</v>
      </c>
    </row>
    <row r="223" spans="1:4">
      <c r="A223" s="63">
        <v>108</v>
      </c>
      <c r="B223" s="64">
        <v>44571</v>
      </c>
      <c r="C223" s="13" t="s">
        <v>1395</v>
      </c>
      <c r="D223" s="13" t="s">
        <v>2730</v>
      </c>
    </row>
    <row r="224" spans="1:4" ht="14" customHeight="1">
      <c r="A224" s="16">
        <v>109</v>
      </c>
      <c r="B224" s="15">
        <v>44571</v>
      </c>
      <c r="C224" s="4" t="s">
        <v>1421</v>
      </c>
      <c r="D224" s="4" t="s">
        <v>2728</v>
      </c>
    </row>
    <row r="225" spans="1:4">
      <c r="A225" s="63">
        <v>109</v>
      </c>
      <c r="B225" s="64">
        <v>44571</v>
      </c>
      <c r="C225" s="13" t="s">
        <v>1314</v>
      </c>
      <c r="D225" s="13" t="s">
        <v>2136</v>
      </c>
    </row>
    <row r="226" spans="1:4" ht="14" customHeight="1">
      <c r="A226" s="16">
        <v>110</v>
      </c>
      <c r="B226" s="15">
        <v>44574</v>
      </c>
      <c r="C226" s="4" t="s">
        <v>1421</v>
      </c>
      <c r="D226" s="4" t="s">
        <v>2731</v>
      </c>
    </row>
    <row r="227" spans="1:4">
      <c r="A227" s="63">
        <v>110</v>
      </c>
      <c r="B227" s="64">
        <v>44574</v>
      </c>
      <c r="C227" s="13" t="s">
        <v>1521</v>
      </c>
      <c r="D227" s="13" t="s">
        <v>2732</v>
      </c>
    </row>
    <row r="228" spans="1:4" ht="14" customHeight="1">
      <c r="A228" s="16">
        <v>111</v>
      </c>
      <c r="B228" s="15">
        <v>44581</v>
      </c>
      <c r="C228" s="4" t="s">
        <v>1546</v>
      </c>
      <c r="D228" s="4" t="s">
        <v>2733</v>
      </c>
    </row>
    <row r="229" spans="1:4">
      <c r="A229" s="63">
        <v>111</v>
      </c>
      <c r="B229" s="64">
        <v>44581</v>
      </c>
      <c r="C229" s="13" t="s">
        <v>1531</v>
      </c>
      <c r="D229" s="13" t="s">
        <v>2734</v>
      </c>
    </row>
    <row r="230" spans="1:4" ht="14" customHeight="1">
      <c r="A230" s="16">
        <v>112</v>
      </c>
      <c r="B230" s="15">
        <v>44602</v>
      </c>
      <c r="C230" s="4" t="s">
        <v>1419</v>
      </c>
      <c r="D230" s="4" t="s">
        <v>2735</v>
      </c>
    </row>
    <row r="231" spans="1:4">
      <c r="A231" s="63">
        <v>112</v>
      </c>
      <c r="B231" s="64">
        <v>44602</v>
      </c>
      <c r="C231" s="13" t="s">
        <v>1531</v>
      </c>
      <c r="D231" s="13" t="s">
        <v>2118</v>
      </c>
    </row>
    <row r="232" spans="1:4" ht="14" customHeight="1">
      <c r="A232" s="16">
        <v>113</v>
      </c>
      <c r="B232" s="15">
        <v>44605</v>
      </c>
      <c r="C232" s="4" t="s">
        <v>1531</v>
      </c>
      <c r="D232" s="4" t="s">
        <v>2097</v>
      </c>
    </row>
    <row r="233" spans="1:4">
      <c r="A233" s="63">
        <v>113</v>
      </c>
      <c r="B233" s="64">
        <v>44605</v>
      </c>
      <c r="C233" s="13" t="s">
        <v>1395</v>
      </c>
      <c r="D233" s="13" t="s">
        <v>2736</v>
      </c>
    </row>
    <row r="234" spans="1:4" ht="14" customHeight="1">
      <c r="A234" s="16">
        <v>114</v>
      </c>
      <c r="B234" s="15">
        <v>44608</v>
      </c>
      <c r="C234" s="4" t="s">
        <v>1413</v>
      </c>
      <c r="D234" s="4" t="s">
        <v>2737</v>
      </c>
    </row>
    <row r="235" spans="1:4">
      <c r="A235" s="63">
        <v>114</v>
      </c>
      <c r="B235" s="64">
        <v>44608</v>
      </c>
      <c r="C235" s="13" t="s">
        <v>1386</v>
      </c>
      <c r="D235" s="13" t="s">
        <v>2738</v>
      </c>
    </row>
    <row r="236" spans="1:4" ht="14" customHeight="1">
      <c r="A236" s="16">
        <v>115</v>
      </c>
      <c r="B236" s="15">
        <v>44608</v>
      </c>
      <c r="C236" s="4" t="s">
        <v>1543</v>
      </c>
      <c r="D236" s="4" t="s">
        <v>2727</v>
      </c>
    </row>
    <row r="237" spans="1:4">
      <c r="A237" s="63">
        <v>115</v>
      </c>
      <c r="B237" s="64">
        <v>44608</v>
      </c>
      <c r="C237" s="13" t="s">
        <v>1413</v>
      </c>
      <c r="D237" s="13" t="s">
        <v>2739</v>
      </c>
    </row>
    <row r="238" spans="1:4" ht="14" customHeight="1">
      <c r="A238" s="16">
        <v>116</v>
      </c>
      <c r="B238" s="15">
        <v>44609</v>
      </c>
      <c r="C238" s="4" t="s">
        <v>1314</v>
      </c>
      <c r="D238" s="4" t="s">
        <v>2740</v>
      </c>
    </row>
    <row r="239" spans="1:4">
      <c r="A239" s="63">
        <v>116</v>
      </c>
      <c r="B239" s="64">
        <v>44609</v>
      </c>
      <c r="C239" s="13" t="s">
        <v>1389</v>
      </c>
      <c r="D239" s="13" t="s">
        <v>2741</v>
      </c>
    </row>
    <row r="240" spans="1:4" ht="14" customHeight="1">
      <c r="A240" s="16">
        <v>117</v>
      </c>
      <c r="B240" s="15">
        <v>44614</v>
      </c>
      <c r="C240" s="4" t="s">
        <v>2019</v>
      </c>
      <c r="D240" s="4" t="s">
        <v>2742</v>
      </c>
    </row>
    <row r="241" spans="1:4">
      <c r="A241" s="63">
        <v>117</v>
      </c>
      <c r="B241" s="64">
        <v>44614</v>
      </c>
      <c r="C241" s="13" t="s">
        <v>1521</v>
      </c>
      <c r="D241" s="13" t="s">
        <v>2743</v>
      </c>
    </row>
    <row r="242" spans="1:4" ht="14" customHeight="1">
      <c r="A242" s="16">
        <v>118</v>
      </c>
      <c r="B242" s="15">
        <v>44615</v>
      </c>
      <c r="C242" s="4" t="s">
        <v>1382</v>
      </c>
      <c r="D242" s="4" t="s">
        <v>2744</v>
      </c>
    </row>
    <row r="243" spans="1:4">
      <c r="A243" s="63">
        <v>118</v>
      </c>
      <c r="B243" s="64">
        <v>44615</v>
      </c>
      <c r="C243" s="13" t="s">
        <v>1521</v>
      </c>
      <c r="D243" s="13" t="s">
        <v>2745</v>
      </c>
    </row>
    <row r="244" spans="1:4" ht="14" customHeight="1">
      <c r="A244" s="16">
        <v>119</v>
      </c>
      <c r="B244" s="15">
        <v>44629</v>
      </c>
      <c r="C244" s="4" t="s">
        <v>1543</v>
      </c>
      <c r="D244" s="4" t="s">
        <v>2746</v>
      </c>
    </row>
    <row r="245" spans="1:4">
      <c r="A245" s="63">
        <v>119</v>
      </c>
      <c r="B245" s="64">
        <v>44629</v>
      </c>
      <c r="C245" s="13" t="s">
        <v>2066</v>
      </c>
      <c r="D245" s="13" t="s">
        <v>2747</v>
      </c>
    </row>
    <row r="246" spans="1:4" ht="14" customHeight="1">
      <c r="A246" s="16">
        <v>120</v>
      </c>
      <c r="B246" s="15">
        <v>44635</v>
      </c>
      <c r="C246" s="4" t="s">
        <v>2066</v>
      </c>
      <c r="D246" s="4" t="s">
        <v>2760</v>
      </c>
    </row>
    <row r="247" spans="1:4">
      <c r="A247" s="63">
        <v>120</v>
      </c>
      <c r="B247" s="64">
        <v>44635</v>
      </c>
      <c r="C247" s="13" t="s">
        <v>2542</v>
      </c>
      <c r="D247" s="13" t="s">
        <v>2759</v>
      </c>
    </row>
    <row r="248" spans="1:4" ht="14" customHeight="1">
      <c r="A248" s="16">
        <v>121</v>
      </c>
      <c r="B248" s="15">
        <v>44705</v>
      </c>
      <c r="C248" s="4" t="s">
        <v>1421</v>
      </c>
      <c r="D248" s="4" t="s">
        <v>2776</v>
      </c>
    </row>
    <row r="249" spans="1:4">
      <c r="A249" s="63">
        <v>121</v>
      </c>
      <c r="B249" s="64">
        <v>44705</v>
      </c>
      <c r="C249" s="13" t="s">
        <v>1314</v>
      </c>
      <c r="D249" s="13" t="s">
        <v>2775</v>
      </c>
    </row>
    <row r="250" spans="1:4" ht="14" customHeight="1">
      <c r="A250" s="16">
        <v>122</v>
      </c>
      <c r="B250" s="15">
        <v>44705</v>
      </c>
      <c r="C250" s="4" t="s">
        <v>1421</v>
      </c>
      <c r="D250" s="4" t="s">
        <v>2773</v>
      </c>
    </row>
    <row r="251" spans="1:4">
      <c r="A251" s="63">
        <v>122</v>
      </c>
      <c r="B251" s="64">
        <v>44705</v>
      </c>
      <c r="C251" s="13" t="s">
        <v>2542</v>
      </c>
      <c r="D251" s="13" t="s">
        <v>2774</v>
      </c>
    </row>
    <row r="252" spans="1:4" ht="14" customHeight="1">
      <c r="A252" s="16">
        <v>123</v>
      </c>
      <c r="B252" s="15">
        <v>44716</v>
      </c>
      <c r="C252" s="4" t="s">
        <v>1421</v>
      </c>
      <c r="D252" s="4" t="s">
        <v>2778</v>
      </c>
    </row>
    <row r="253" spans="1:4">
      <c r="A253" s="63">
        <v>123</v>
      </c>
      <c r="B253" s="64">
        <v>44716</v>
      </c>
      <c r="C253" s="13" t="s">
        <v>1389</v>
      </c>
      <c r="D253" s="13" t="s">
        <v>2777</v>
      </c>
    </row>
    <row r="254" spans="1:4" ht="14" customHeight="1">
      <c r="A254" s="16">
        <v>124</v>
      </c>
      <c r="B254" s="15">
        <v>44717</v>
      </c>
      <c r="C254" s="4" t="s">
        <v>1314</v>
      </c>
      <c r="D254" s="4" t="s">
        <v>2780</v>
      </c>
    </row>
    <row r="255" spans="1:4">
      <c r="A255" s="63">
        <v>124</v>
      </c>
      <c r="B255" s="64">
        <v>44717</v>
      </c>
      <c r="C255" s="13" t="s">
        <v>2779</v>
      </c>
      <c r="D255" s="13" t="s">
        <v>1542</v>
      </c>
    </row>
    <row r="256" spans="1:4" ht="14" customHeight="1">
      <c r="A256" s="16">
        <v>125</v>
      </c>
      <c r="B256" s="15">
        <v>44719</v>
      </c>
      <c r="C256" s="4" t="s">
        <v>1543</v>
      </c>
      <c r="D256" s="4" t="s">
        <v>2781</v>
      </c>
    </row>
    <row r="257" spans="1:4">
      <c r="A257" s="63">
        <v>125</v>
      </c>
      <c r="B257" s="64">
        <v>44719</v>
      </c>
      <c r="C257" s="13" t="s">
        <v>1540</v>
      </c>
      <c r="D257" s="13" t="s">
        <v>2782</v>
      </c>
    </row>
    <row r="258" spans="1:4" ht="14" customHeight="1">
      <c r="A258" s="16">
        <v>126</v>
      </c>
      <c r="B258" s="15">
        <v>44720</v>
      </c>
      <c r="C258" s="4" t="s">
        <v>1382</v>
      </c>
      <c r="D258" s="4" t="s">
        <v>2783</v>
      </c>
    </row>
    <row r="259" spans="1:4">
      <c r="A259" s="63">
        <v>126</v>
      </c>
      <c r="B259" s="64">
        <v>44720</v>
      </c>
      <c r="C259" s="13" t="s">
        <v>2066</v>
      </c>
      <c r="D259" s="13" t="s">
        <v>2784</v>
      </c>
    </row>
    <row r="260" spans="1:4" ht="14" customHeight="1">
      <c r="A260" s="16">
        <v>127</v>
      </c>
      <c r="B260" s="15">
        <v>44725</v>
      </c>
      <c r="C260" s="4" t="s">
        <v>2779</v>
      </c>
      <c r="D260" s="4" t="s">
        <v>2785</v>
      </c>
    </row>
    <row r="261" spans="1:4">
      <c r="A261" s="63">
        <v>127</v>
      </c>
      <c r="B261" s="64">
        <v>44725</v>
      </c>
      <c r="C261" s="13" t="s">
        <v>2019</v>
      </c>
      <c r="D261" s="13" t="s">
        <v>2786</v>
      </c>
    </row>
    <row r="262" spans="1:4" ht="14" customHeight="1">
      <c r="A262" s="16">
        <v>128</v>
      </c>
      <c r="B262" s="15">
        <v>44726</v>
      </c>
      <c r="C262" s="4" t="s">
        <v>1382</v>
      </c>
      <c r="D262" s="4" t="s">
        <v>2788</v>
      </c>
    </row>
    <row r="263" spans="1:4">
      <c r="A263" s="63">
        <v>128</v>
      </c>
      <c r="B263" s="64">
        <v>44726</v>
      </c>
      <c r="C263" s="13" t="s">
        <v>1416</v>
      </c>
      <c r="D263" s="13" t="s">
        <v>2787</v>
      </c>
    </row>
    <row r="264" spans="1:4" ht="14" customHeight="1">
      <c r="A264" s="16">
        <v>129</v>
      </c>
      <c r="B264" s="15">
        <v>44728</v>
      </c>
      <c r="C264" s="4" t="s">
        <v>1543</v>
      </c>
      <c r="D264" s="4" t="s">
        <v>2789</v>
      </c>
    </row>
    <row r="265" spans="1:4">
      <c r="A265" s="63">
        <v>129</v>
      </c>
      <c r="B265" s="64">
        <v>44728</v>
      </c>
      <c r="C265" s="13" t="s">
        <v>1413</v>
      </c>
      <c r="D265" s="13" t="s">
        <v>2790</v>
      </c>
    </row>
    <row r="266" spans="1:4" ht="14" customHeight="1">
      <c r="A266" s="16">
        <v>130</v>
      </c>
      <c r="B266" s="15">
        <v>44729</v>
      </c>
      <c r="C266" s="4" t="s">
        <v>1382</v>
      </c>
      <c r="D266" s="4" t="s">
        <v>2791</v>
      </c>
    </row>
    <row r="267" spans="1:4">
      <c r="A267" s="63">
        <v>130</v>
      </c>
      <c r="B267" s="64">
        <v>44729</v>
      </c>
      <c r="C267" s="13" t="s">
        <v>1416</v>
      </c>
      <c r="D267" s="13" t="s">
        <v>2792</v>
      </c>
    </row>
    <row r="268" spans="1:4" ht="14" customHeight="1">
      <c r="A268" s="16">
        <v>131</v>
      </c>
      <c r="B268" s="15">
        <v>44730</v>
      </c>
      <c r="C268" s="4" t="s">
        <v>2779</v>
      </c>
      <c r="D268" s="49" t="s">
        <v>2794</v>
      </c>
    </row>
    <row r="269" spans="1:4">
      <c r="A269" s="63">
        <v>131</v>
      </c>
      <c r="B269" s="64">
        <v>44730</v>
      </c>
      <c r="C269" s="13" t="s">
        <v>2542</v>
      </c>
      <c r="D269" s="13" t="s">
        <v>2793</v>
      </c>
    </row>
    <row r="270" spans="1:4" ht="14" customHeight="1">
      <c r="A270" s="16">
        <v>132</v>
      </c>
      <c r="B270" s="15">
        <v>44731</v>
      </c>
      <c r="C270" s="4" t="s">
        <v>1546</v>
      </c>
      <c r="D270" s="4" t="s">
        <v>2795</v>
      </c>
    </row>
    <row r="271" spans="1:4">
      <c r="A271" s="63">
        <v>132</v>
      </c>
      <c r="B271" s="64">
        <v>44731</v>
      </c>
      <c r="C271" s="13" t="s">
        <v>1413</v>
      </c>
      <c r="D271" s="13" t="s">
        <v>2796</v>
      </c>
    </row>
    <row r="272" spans="1:4" ht="14" customHeight="1">
      <c r="A272" s="16">
        <v>133</v>
      </c>
      <c r="B272" s="15">
        <v>44731</v>
      </c>
      <c r="C272" s="4" t="s">
        <v>1314</v>
      </c>
      <c r="D272" s="4" t="s">
        <v>2803</v>
      </c>
    </row>
    <row r="273" spans="1:4" ht="16" customHeight="1">
      <c r="A273" s="63">
        <v>133</v>
      </c>
      <c r="B273" s="64">
        <v>44731</v>
      </c>
      <c r="C273" s="13" t="s">
        <v>1416</v>
      </c>
      <c r="D273" s="13" t="s">
        <v>2797</v>
      </c>
    </row>
    <row r="274" spans="1:4" ht="14" customHeight="1">
      <c r="A274" s="16">
        <v>134</v>
      </c>
      <c r="B274" s="15">
        <v>44732</v>
      </c>
      <c r="C274" s="4" t="s">
        <v>2066</v>
      </c>
      <c r="D274" s="4" t="s">
        <v>2804</v>
      </c>
    </row>
    <row r="275" spans="1:4">
      <c r="A275" s="63">
        <v>134</v>
      </c>
      <c r="B275" s="64">
        <v>44732</v>
      </c>
      <c r="C275" s="13" t="s">
        <v>1389</v>
      </c>
      <c r="D275" s="13" t="s">
        <v>2805</v>
      </c>
    </row>
    <row r="276" spans="1:4" ht="14" customHeight="1">
      <c r="A276" s="16">
        <v>135</v>
      </c>
      <c r="B276" s="15">
        <v>44732</v>
      </c>
      <c r="C276" s="4" t="s">
        <v>1546</v>
      </c>
      <c r="D276" s="4" t="s">
        <v>2806</v>
      </c>
    </row>
    <row r="277" spans="1:4">
      <c r="A277" s="63">
        <v>135</v>
      </c>
      <c r="B277" s="64">
        <v>44732</v>
      </c>
      <c r="C277" s="13" t="s">
        <v>1521</v>
      </c>
      <c r="D277" s="13" t="s">
        <v>2807</v>
      </c>
    </row>
    <row r="278" spans="1:4" ht="14" customHeight="1">
      <c r="A278" s="16">
        <v>136</v>
      </c>
      <c r="B278" s="15">
        <v>44732</v>
      </c>
      <c r="C278" s="4" t="s">
        <v>2542</v>
      </c>
      <c r="D278" s="4" t="s">
        <v>2808</v>
      </c>
    </row>
    <row r="279" spans="1:4">
      <c r="A279" s="63">
        <v>136</v>
      </c>
      <c r="B279" s="64">
        <v>44732</v>
      </c>
      <c r="C279" s="13" t="s">
        <v>1395</v>
      </c>
      <c r="D279" s="13" t="s">
        <v>2809</v>
      </c>
    </row>
    <row r="280" spans="1:4" ht="14" customHeight="1">
      <c r="A280" s="16">
        <v>137</v>
      </c>
      <c r="B280" s="15">
        <v>44734</v>
      </c>
      <c r="C280" s="4" t="s">
        <v>1546</v>
      </c>
      <c r="D280" s="4" t="s">
        <v>2810</v>
      </c>
    </row>
    <row r="281" spans="1:4">
      <c r="A281" s="63">
        <v>137</v>
      </c>
      <c r="B281" s="64">
        <v>44734</v>
      </c>
      <c r="C281" s="13" t="s">
        <v>1389</v>
      </c>
      <c r="D281" s="13" t="s">
        <v>2811</v>
      </c>
    </row>
    <row r="282" spans="1:4" ht="14" customHeight="1">
      <c r="A282" s="16">
        <v>138</v>
      </c>
      <c r="B282" s="15">
        <v>44734</v>
      </c>
      <c r="C282" s="4" t="s">
        <v>2779</v>
      </c>
      <c r="D282" s="4" t="s">
        <v>2812</v>
      </c>
    </row>
    <row r="283" spans="1:4">
      <c r="A283" s="63">
        <v>138</v>
      </c>
      <c r="B283" s="64">
        <v>44734</v>
      </c>
      <c r="C283" s="13" t="s">
        <v>2542</v>
      </c>
      <c r="D283" s="13" t="s">
        <v>2813</v>
      </c>
    </row>
    <row r="284" spans="1:4" s="260" customFormat="1" ht="17" customHeight="1">
      <c r="A284" s="489" t="s">
        <v>3213</v>
      </c>
      <c r="B284" s="489"/>
      <c r="C284" s="489"/>
      <c r="D284" s="489"/>
    </row>
    <row r="285" spans="1:4" ht="14" customHeight="1">
      <c r="A285" s="16">
        <v>139</v>
      </c>
      <c r="B285" s="15">
        <v>44850</v>
      </c>
      <c r="C285" s="4" t="s">
        <v>1419</v>
      </c>
      <c r="D285" s="4" t="s">
        <v>3211</v>
      </c>
    </row>
    <row r="286" spans="1:4">
      <c r="A286" s="63">
        <v>139</v>
      </c>
      <c r="B286" s="64">
        <v>44850</v>
      </c>
      <c r="C286" s="13" t="s">
        <v>1386</v>
      </c>
      <c r="D286" s="13" t="s">
        <v>3134</v>
      </c>
    </row>
    <row r="287" spans="1:4" ht="14" customHeight="1">
      <c r="A287" s="16">
        <v>140</v>
      </c>
      <c r="B287" s="15">
        <v>44865</v>
      </c>
      <c r="C287" s="4" t="s">
        <v>3135</v>
      </c>
      <c r="D287" s="4" t="s">
        <v>3136</v>
      </c>
    </row>
    <row r="288" spans="1:4">
      <c r="A288" s="63">
        <v>140</v>
      </c>
      <c r="B288" s="64">
        <v>44865</v>
      </c>
      <c r="C288" s="13" t="s">
        <v>2542</v>
      </c>
      <c r="D288" s="13" t="s">
        <v>3137</v>
      </c>
    </row>
    <row r="289" spans="1:4" ht="14" customHeight="1">
      <c r="A289" s="16">
        <v>141</v>
      </c>
      <c r="B289" s="15">
        <v>44881</v>
      </c>
      <c r="C289" s="4" t="s">
        <v>1546</v>
      </c>
      <c r="D289" s="4" t="s">
        <v>2143</v>
      </c>
    </row>
    <row r="290" spans="1:4">
      <c r="A290" s="63">
        <v>141</v>
      </c>
      <c r="B290" s="64">
        <v>44881</v>
      </c>
      <c r="C290" s="13" t="s">
        <v>1521</v>
      </c>
      <c r="D290" s="13" t="s">
        <v>3142</v>
      </c>
    </row>
    <row r="291" spans="1:4" ht="14" customHeight="1">
      <c r="A291" s="16">
        <v>142</v>
      </c>
      <c r="B291" s="15">
        <v>44918</v>
      </c>
      <c r="C291" s="4" t="s">
        <v>1413</v>
      </c>
      <c r="D291" s="4" t="s">
        <v>3151</v>
      </c>
    </row>
    <row r="292" spans="1:4">
      <c r="A292" s="63">
        <v>142</v>
      </c>
      <c r="B292" s="64">
        <v>44918</v>
      </c>
      <c r="C292" s="13" t="s">
        <v>1419</v>
      </c>
      <c r="D292" s="13" t="s">
        <v>3152</v>
      </c>
    </row>
    <row r="293" spans="1:4" ht="14" customHeight="1">
      <c r="A293" s="16">
        <v>143</v>
      </c>
      <c r="B293" s="15">
        <v>44924</v>
      </c>
      <c r="C293" s="4" t="s">
        <v>1546</v>
      </c>
      <c r="D293" s="4" t="s">
        <v>3153</v>
      </c>
    </row>
    <row r="294" spans="1:4">
      <c r="A294" s="63">
        <v>143</v>
      </c>
      <c r="B294" s="64">
        <v>44924</v>
      </c>
      <c r="C294" s="13" t="s">
        <v>1389</v>
      </c>
      <c r="D294" s="13" t="s">
        <v>3154</v>
      </c>
    </row>
    <row r="295" spans="1:4" ht="14" customHeight="1">
      <c r="A295" s="16">
        <v>144</v>
      </c>
      <c r="B295" s="15">
        <v>44924</v>
      </c>
      <c r="C295" s="4" t="s">
        <v>1540</v>
      </c>
      <c r="D295" s="4" t="s">
        <v>3155</v>
      </c>
    </row>
    <row r="296" spans="1:4">
      <c r="A296" s="63">
        <v>144</v>
      </c>
      <c r="B296" s="64">
        <v>44924</v>
      </c>
      <c r="C296" s="13" t="s">
        <v>1397</v>
      </c>
      <c r="D296" s="13" t="s">
        <v>3212</v>
      </c>
    </row>
    <row r="297" spans="1:4" ht="14" customHeight="1">
      <c r="A297" s="16">
        <v>145</v>
      </c>
      <c r="B297" s="15">
        <v>44925</v>
      </c>
      <c r="C297" s="4" t="s">
        <v>1540</v>
      </c>
      <c r="D297" s="4" t="s">
        <v>3169</v>
      </c>
    </row>
    <row r="298" spans="1:4">
      <c r="A298" s="63">
        <v>145</v>
      </c>
      <c r="B298" s="64">
        <v>44925</v>
      </c>
      <c r="C298" s="13" t="s">
        <v>1521</v>
      </c>
      <c r="D298" s="13" t="s">
        <v>3170</v>
      </c>
    </row>
    <row r="299" spans="1:4" ht="14" customHeight="1">
      <c r="A299" s="16">
        <v>146</v>
      </c>
      <c r="B299" s="15">
        <v>44925</v>
      </c>
      <c r="C299" s="4" t="s">
        <v>1421</v>
      </c>
      <c r="D299" s="4" t="s">
        <v>3209</v>
      </c>
    </row>
    <row r="300" spans="1:4">
      <c r="A300" s="63">
        <v>146</v>
      </c>
      <c r="B300" s="64">
        <v>44925</v>
      </c>
      <c r="C300" s="13" t="s">
        <v>1521</v>
      </c>
      <c r="D300" s="13" t="s">
        <v>3210</v>
      </c>
    </row>
    <row r="301" spans="1:4" ht="14" customHeight="1">
      <c r="A301" s="16">
        <v>147</v>
      </c>
      <c r="B301" s="15">
        <v>44931</v>
      </c>
      <c r="C301" s="4" t="s">
        <v>3135</v>
      </c>
      <c r="D301" s="4" t="s">
        <v>3214</v>
      </c>
    </row>
    <row r="302" spans="1:4">
      <c r="A302" s="63">
        <v>147</v>
      </c>
      <c r="B302" s="64">
        <v>44931</v>
      </c>
      <c r="C302" s="13" t="s">
        <v>1395</v>
      </c>
      <c r="D302" s="13" t="s">
        <v>3215</v>
      </c>
    </row>
    <row r="303" spans="1:4" ht="14" customHeight="1">
      <c r="A303" s="16">
        <v>148</v>
      </c>
      <c r="B303" s="15">
        <v>44946</v>
      </c>
      <c r="C303" s="4" t="s">
        <v>1543</v>
      </c>
      <c r="D303" s="4" t="s">
        <v>3216</v>
      </c>
    </row>
    <row r="304" spans="1:4">
      <c r="A304" s="63">
        <v>148</v>
      </c>
      <c r="B304" s="64">
        <v>44946</v>
      </c>
      <c r="C304" s="13" t="s">
        <v>1386</v>
      </c>
      <c r="D304" s="13" t="s">
        <v>3217</v>
      </c>
    </row>
    <row r="305" spans="1:4" ht="14" customHeight="1">
      <c r="A305" s="16">
        <v>149</v>
      </c>
      <c r="B305" s="15">
        <v>44946</v>
      </c>
      <c r="C305" s="4" t="s">
        <v>1421</v>
      </c>
      <c r="D305" s="4" t="s">
        <v>3218</v>
      </c>
    </row>
    <row r="306" spans="1:4">
      <c r="A306" s="63">
        <v>149</v>
      </c>
      <c r="B306" s="64">
        <v>44946</v>
      </c>
      <c r="C306" s="13" t="s">
        <v>1546</v>
      </c>
      <c r="D306" s="13" t="s">
        <v>3219</v>
      </c>
    </row>
    <row r="307" spans="1:4" ht="14" customHeight="1">
      <c r="A307" s="16">
        <v>150</v>
      </c>
      <c r="B307" s="15">
        <v>44947</v>
      </c>
      <c r="C307" s="4" t="s">
        <v>2066</v>
      </c>
      <c r="D307" s="4" t="s">
        <v>3221</v>
      </c>
    </row>
    <row r="308" spans="1:4">
      <c r="A308" s="63">
        <v>150</v>
      </c>
      <c r="B308" s="64">
        <v>44947</v>
      </c>
      <c r="C308" s="13" t="s">
        <v>2542</v>
      </c>
      <c r="D308" s="13" t="s">
        <v>3220</v>
      </c>
    </row>
    <row r="309" spans="1:4" ht="14" customHeight="1">
      <c r="A309" s="16">
        <v>151</v>
      </c>
      <c r="B309" s="15">
        <v>44955</v>
      </c>
      <c r="C309" s="4" t="s">
        <v>2779</v>
      </c>
      <c r="D309" s="4" t="s">
        <v>3222</v>
      </c>
    </row>
    <row r="310" spans="1:4">
      <c r="A310" s="63">
        <v>151</v>
      </c>
      <c r="B310" s="64">
        <v>44955</v>
      </c>
      <c r="C310" s="13" t="s">
        <v>2066</v>
      </c>
      <c r="D310" s="13" t="s">
        <v>3223</v>
      </c>
    </row>
    <row r="311" spans="1:4" ht="14" customHeight="1">
      <c r="A311" s="16">
        <v>152</v>
      </c>
      <c r="B311" s="15">
        <v>44955</v>
      </c>
      <c r="C311" s="4" t="s">
        <v>1389</v>
      </c>
      <c r="D311" s="4" t="s">
        <v>3224</v>
      </c>
    </row>
    <row r="312" spans="1:4">
      <c r="A312" s="63">
        <v>152</v>
      </c>
      <c r="B312" s="64">
        <v>44955</v>
      </c>
      <c r="C312" s="13" t="s">
        <v>1521</v>
      </c>
      <c r="D312" s="13" t="s">
        <v>3225</v>
      </c>
    </row>
    <row r="313" spans="1:4" ht="14" customHeight="1">
      <c r="A313" s="16">
        <v>153</v>
      </c>
      <c r="B313" s="15">
        <v>44964</v>
      </c>
      <c r="C313" s="4" t="s">
        <v>1543</v>
      </c>
      <c r="D313" s="4" t="s">
        <v>3234</v>
      </c>
    </row>
    <row r="314" spans="1:4">
      <c r="A314" s="63">
        <v>153</v>
      </c>
      <c r="B314" s="64">
        <v>44964</v>
      </c>
      <c r="C314" s="13" t="s">
        <v>2066</v>
      </c>
      <c r="D314" s="13" t="s">
        <v>3233</v>
      </c>
    </row>
    <row r="315" spans="1:4" ht="14" customHeight="1">
      <c r="A315" s="16">
        <v>154</v>
      </c>
      <c r="B315" s="15">
        <v>45018</v>
      </c>
      <c r="C315" s="4" t="s">
        <v>1389</v>
      </c>
      <c r="D315" s="4" t="s">
        <v>3258</v>
      </c>
    </row>
    <row r="316" spans="1:4">
      <c r="A316" s="63">
        <v>154</v>
      </c>
      <c r="B316" s="64">
        <v>45018</v>
      </c>
      <c r="C316" s="13" t="s">
        <v>1521</v>
      </c>
      <c r="D316" s="13" t="s">
        <v>3259</v>
      </c>
    </row>
    <row r="317" spans="1:4" ht="14" customHeight="1">
      <c r="A317" s="16">
        <v>155</v>
      </c>
      <c r="B317" s="15">
        <v>45048</v>
      </c>
      <c r="C317" s="4" t="s">
        <v>3135</v>
      </c>
      <c r="D317" s="4" t="s">
        <v>3296</v>
      </c>
    </row>
    <row r="318" spans="1:4">
      <c r="A318" s="63">
        <v>155</v>
      </c>
      <c r="B318" s="64">
        <v>45048</v>
      </c>
      <c r="C318" s="13" t="s">
        <v>2066</v>
      </c>
      <c r="D318" s="13" t="s">
        <v>3297</v>
      </c>
    </row>
    <row r="319" spans="1:4" ht="14" customHeight="1">
      <c r="A319" s="16">
        <v>156</v>
      </c>
      <c r="B319" s="15">
        <v>45055</v>
      </c>
      <c r="C319" s="4" t="s">
        <v>1543</v>
      </c>
      <c r="D319" s="4" t="s">
        <v>3315</v>
      </c>
    </row>
    <row r="320" spans="1:4">
      <c r="A320" s="63">
        <v>156</v>
      </c>
      <c r="B320" s="64">
        <v>45055</v>
      </c>
      <c r="C320" s="13" t="s">
        <v>1395</v>
      </c>
      <c r="D320" s="13" t="s">
        <v>3298</v>
      </c>
    </row>
    <row r="321" spans="1:4" ht="14" customHeight="1">
      <c r="A321" s="16">
        <v>157</v>
      </c>
      <c r="B321" s="15">
        <v>45058</v>
      </c>
      <c r="C321" s="4" t="s">
        <v>1419</v>
      </c>
      <c r="D321" s="4" t="s">
        <v>3318</v>
      </c>
    </row>
    <row r="322" spans="1:4">
      <c r="A322" s="63">
        <v>157</v>
      </c>
      <c r="B322" s="64">
        <v>45058</v>
      </c>
      <c r="C322" s="13" t="s">
        <v>1389</v>
      </c>
      <c r="D322" s="13" t="s">
        <v>3319</v>
      </c>
    </row>
    <row r="323" spans="1:4" ht="14" customHeight="1">
      <c r="A323" s="16">
        <v>158</v>
      </c>
      <c r="B323" s="15">
        <v>45059</v>
      </c>
      <c r="C323" s="4" t="s">
        <v>1543</v>
      </c>
      <c r="D323" s="4" t="s">
        <v>3299</v>
      </c>
    </row>
    <row r="324" spans="1:4">
      <c r="A324" s="63">
        <v>158</v>
      </c>
      <c r="B324" s="64">
        <v>45059</v>
      </c>
      <c r="C324" s="13" t="s">
        <v>1413</v>
      </c>
      <c r="D324" s="13" t="s">
        <v>3300</v>
      </c>
    </row>
    <row r="325" spans="1:4" ht="14" customHeight="1">
      <c r="A325" s="16">
        <v>159</v>
      </c>
      <c r="B325" s="15">
        <v>45060</v>
      </c>
      <c r="C325" s="4" t="s">
        <v>1421</v>
      </c>
      <c r="D325" s="4" t="s">
        <v>2785</v>
      </c>
    </row>
    <row r="326" spans="1:4">
      <c r="A326" s="63">
        <v>159</v>
      </c>
      <c r="B326" s="64">
        <v>45060</v>
      </c>
      <c r="C326" s="13" t="s">
        <v>2779</v>
      </c>
      <c r="D326" s="13" t="s">
        <v>3303</v>
      </c>
    </row>
    <row r="327" spans="1:4" ht="14" customHeight="1">
      <c r="A327" s="16">
        <v>160</v>
      </c>
      <c r="B327" s="15">
        <v>45061</v>
      </c>
      <c r="C327" s="4" t="s">
        <v>2779</v>
      </c>
      <c r="D327" s="4" t="s">
        <v>2813</v>
      </c>
    </row>
    <row r="328" spans="1:4">
      <c r="A328" s="63">
        <v>160</v>
      </c>
      <c r="B328" s="64">
        <v>45061</v>
      </c>
      <c r="C328" s="13" t="s">
        <v>1389</v>
      </c>
      <c r="D328" s="13" t="s">
        <v>3305</v>
      </c>
    </row>
    <row r="329" spans="1:4" ht="14" customHeight="1">
      <c r="A329" s="16">
        <v>161</v>
      </c>
      <c r="B329" s="15">
        <v>45063</v>
      </c>
      <c r="C329" s="4" t="s">
        <v>1421</v>
      </c>
      <c r="D329" s="4" t="s">
        <v>3301</v>
      </c>
    </row>
    <row r="330" spans="1:4">
      <c r="A330" s="63">
        <v>161</v>
      </c>
      <c r="B330" s="64">
        <v>45063</v>
      </c>
      <c r="C330" s="13" t="s">
        <v>1540</v>
      </c>
      <c r="D330" s="13" t="s">
        <v>3302</v>
      </c>
    </row>
    <row r="331" spans="1:4" ht="14" customHeight="1">
      <c r="A331" s="16">
        <v>162</v>
      </c>
      <c r="B331" s="15">
        <v>45071</v>
      </c>
      <c r="C331" s="4" t="s">
        <v>1421</v>
      </c>
      <c r="D331" s="4" t="s">
        <v>3309</v>
      </c>
    </row>
    <row r="332" spans="1:4">
      <c r="A332" s="63">
        <v>162</v>
      </c>
      <c r="B332" s="64">
        <v>45071</v>
      </c>
      <c r="C332" s="13" t="s">
        <v>3135</v>
      </c>
      <c r="D332" s="13" t="s">
        <v>3310</v>
      </c>
    </row>
    <row r="333" spans="1:4" ht="14" customHeight="1">
      <c r="A333" s="16">
        <v>163</v>
      </c>
      <c r="B333" s="15">
        <v>45080</v>
      </c>
      <c r="C333" s="4" t="s">
        <v>1543</v>
      </c>
      <c r="D333" s="4" t="s">
        <v>3307</v>
      </c>
    </row>
    <row r="334" spans="1:4">
      <c r="A334" s="63">
        <v>163</v>
      </c>
      <c r="B334" s="64">
        <v>45080</v>
      </c>
      <c r="C334" s="13" t="s">
        <v>1389</v>
      </c>
      <c r="D334" s="13" t="s">
        <v>3308</v>
      </c>
    </row>
    <row r="335" spans="1:4" ht="14" customHeight="1">
      <c r="A335" s="16">
        <v>164</v>
      </c>
      <c r="B335" s="15">
        <v>45089</v>
      </c>
      <c r="C335" s="4" t="s">
        <v>1413</v>
      </c>
      <c r="D335" s="4" t="s">
        <v>3311</v>
      </c>
    </row>
    <row r="336" spans="1:4">
      <c r="A336" s="63">
        <v>164</v>
      </c>
      <c r="B336" s="64">
        <v>45089</v>
      </c>
      <c r="C336" s="13" t="s">
        <v>3135</v>
      </c>
      <c r="D336" s="13" t="s">
        <v>3312</v>
      </c>
    </row>
    <row r="337" spans="1:4" ht="14" customHeight="1">
      <c r="A337" s="16">
        <v>165</v>
      </c>
      <c r="B337" s="15">
        <v>45090</v>
      </c>
      <c r="C337" s="4" t="s">
        <v>1543</v>
      </c>
      <c r="D337" s="4" t="s">
        <v>3313</v>
      </c>
    </row>
    <row r="338" spans="1:4">
      <c r="A338" s="63">
        <v>165</v>
      </c>
      <c r="B338" s="64">
        <v>45090</v>
      </c>
      <c r="C338" s="13" t="s">
        <v>1546</v>
      </c>
      <c r="D338" s="13" t="s">
        <v>3314</v>
      </c>
    </row>
    <row r="339" spans="1:4" ht="14" customHeight="1">
      <c r="A339" s="16">
        <v>166</v>
      </c>
      <c r="B339" s="15">
        <v>45091</v>
      </c>
      <c r="C339" s="4" t="s">
        <v>1521</v>
      </c>
      <c r="D339" s="4" t="s">
        <v>3316</v>
      </c>
    </row>
    <row r="340" spans="1:4">
      <c r="A340" s="63">
        <v>166</v>
      </c>
      <c r="B340" s="64">
        <v>45091</v>
      </c>
      <c r="C340" s="13" t="s">
        <v>1416</v>
      </c>
      <c r="D340" s="13" t="s">
        <v>3317</v>
      </c>
    </row>
    <row r="341" spans="1:4" s="260" customFormat="1" ht="17" customHeight="1">
      <c r="A341" s="489" t="s">
        <v>3668</v>
      </c>
      <c r="B341" s="489"/>
      <c r="C341" s="489"/>
      <c r="D341" s="489"/>
    </row>
    <row r="342" spans="1:4" ht="14" customHeight="1">
      <c r="A342" s="16">
        <v>167</v>
      </c>
      <c r="B342" s="15">
        <v>45208</v>
      </c>
      <c r="C342" s="4" t="s">
        <v>1413</v>
      </c>
      <c r="D342" s="4" t="s">
        <v>3671</v>
      </c>
    </row>
    <row r="343" spans="1:4">
      <c r="A343" s="63">
        <v>167</v>
      </c>
      <c r="B343" s="64">
        <v>45208</v>
      </c>
      <c r="C343" s="13" t="s">
        <v>1521</v>
      </c>
      <c r="D343" s="13" t="s">
        <v>3672</v>
      </c>
    </row>
    <row r="344" spans="1:4" ht="14" customHeight="1">
      <c r="A344" s="16">
        <v>168</v>
      </c>
      <c r="B344" s="15">
        <v>45214</v>
      </c>
      <c r="C344" s="4" t="s">
        <v>3135</v>
      </c>
      <c r="D344" s="4" t="s">
        <v>3677</v>
      </c>
    </row>
    <row r="345" spans="1:4">
      <c r="A345" s="63">
        <v>168</v>
      </c>
      <c r="B345" s="64">
        <v>45214</v>
      </c>
      <c r="C345" s="13" t="s">
        <v>1521</v>
      </c>
      <c r="D345" s="13" t="s">
        <v>3678</v>
      </c>
    </row>
    <row r="346" spans="1:4" ht="14" customHeight="1">
      <c r="A346" s="16">
        <v>169</v>
      </c>
      <c r="B346" s="15">
        <v>45214</v>
      </c>
      <c r="C346" s="4" t="s">
        <v>1540</v>
      </c>
      <c r="D346" s="4" t="s">
        <v>3679</v>
      </c>
    </row>
    <row r="347" spans="1:4">
      <c r="A347" s="63">
        <v>169</v>
      </c>
      <c r="B347" s="64">
        <v>45214</v>
      </c>
      <c r="C347" s="13" t="s">
        <v>1521</v>
      </c>
      <c r="D347" s="13" t="s">
        <v>3680</v>
      </c>
    </row>
    <row r="348" spans="1:4" ht="14" customHeight="1">
      <c r="A348" s="16">
        <v>170</v>
      </c>
      <c r="B348" s="15">
        <v>45301</v>
      </c>
      <c r="C348" s="4" t="s">
        <v>1421</v>
      </c>
      <c r="D348" s="4" t="s">
        <v>3696</v>
      </c>
    </row>
    <row r="349" spans="1:4">
      <c r="A349" s="63">
        <v>170</v>
      </c>
      <c r="B349" s="64">
        <v>45301</v>
      </c>
      <c r="C349" s="13" t="s">
        <v>1314</v>
      </c>
      <c r="D349" s="13" t="s">
        <v>2118</v>
      </c>
    </row>
    <row r="350" spans="1:4" ht="14" customHeight="1">
      <c r="A350" s="16">
        <v>171</v>
      </c>
      <c r="B350" s="15">
        <v>45301</v>
      </c>
      <c r="C350" s="4" t="s">
        <v>1421</v>
      </c>
      <c r="D350" s="4" t="s">
        <v>3698</v>
      </c>
    </row>
    <row r="351" spans="1:4">
      <c r="A351" s="63">
        <v>171</v>
      </c>
      <c r="B351" s="64">
        <v>45301</v>
      </c>
      <c r="C351" s="13" t="s">
        <v>1314</v>
      </c>
      <c r="D351" s="13" t="s">
        <v>3697</v>
      </c>
    </row>
    <row r="352" spans="1:4" ht="14" customHeight="1">
      <c r="A352" s="16">
        <v>172</v>
      </c>
      <c r="B352" s="15">
        <v>45301</v>
      </c>
      <c r="C352" s="4" t="s">
        <v>1419</v>
      </c>
      <c r="D352" s="4" t="s">
        <v>3699</v>
      </c>
    </row>
    <row r="353" spans="1:4">
      <c r="A353" s="63">
        <v>172</v>
      </c>
      <c r="B353" s="64">
        <v>45301</v>
      </c>
      <c r="C353" s="13" t="s">
        <v>1386</v>
      </c>
      <c r="D353" s="13" t="s">
        <v>3700</v>
      </c>
    </row>
    <row r="354" spans="1:4" ht="14" customHeight="1">
      <c r="A354" s="16">
        <v>173</v>
      </c>
      <c r="B354" s="15">
        <v>45303</v>
      </c>
      <c r="C354" s="4" t="s">
        <v>2779</v>
      </c>
      <c r="D354" s="4" t="s">
        <v>3701</v>
      </c>
    </row>
    <row r="355" spans="1:4">
      <c r="A355" s="63">
        <v>173</v>
      </c>
      <c r="B355" s="64">
        <v>45303</v>
      </c>
      <c r="C355" s="13" t="s">
        <v>1395</v>
      </c>
      <c r="D355" s="13" t="s">
        <v>3702</v>
      </c>
    </row>
    <row r="356" spans="1:4" ht="14" customHeight="1">
      <c r="A356" s="16">
        <v>174</v>
      </c>
      <c r="B356" s="15">
        <v>45303</v>
      </c>
      <c r="C356" s="4" t="s">
        <v>2542</v>
      </c>
      <c r="D356" s="4" t="s">
        <v>3702</v>
      </c>
    </row>
    <row r="357" spans="1:4">
      <c r="A357" s="63">
        <v>174</v>
      </c>
      <c r="B357" s="64">
        <v>45303</v>
      </c>
      <c r="C357" s="13" t="s">
        <v>1395</v>
      </c>
      <c r="D357" s="13" t="s">
        <v>3703</v>
      </c>
    </row>
    <row r="358" spans="1:4" ht="14" customHeight="1">
      <c r="A358" s="16">
        <v>175</v>
      </c>
      <c r="B358" s="15">
        <v>45303</v>
      </c>
      <c r="C358" s="4" t="s">
        <v>1419</v>
      </c>
      <c r="D358" s="4" t="s">
        <v>3706</v>
      </c>
    </row>
    <row r="359" spans="1:4">
      <c r="A359" s="63">
        <v>175</v>
      </c>
      <c r="B359" s="64">
        <v>45303</v>
      </c>
      <c r="C359" s="13" t="s">
        <v>1395</v>
      </c>
      <c r="D359" s="13" t="s">
        <v>3707</v>
      </c>
    </row>
    <row r="360" spans="1:4" ht="14" customHeight="1">
      <c r="A360" s="16">
        <v>176</v>
      </c>
      <c r="B360" s="15">
        <v>45306</v>
      </c>
      <c r="C360" s="4" t="s">
        <v>1543</v>
      </c>
      <c r="D360" s="4" t="s">
        <v>3710</v>
      </c>
    </row>
    <row r="361" spans="1:4">
      <c r="A361" s="63">
        <v>176</v>
      </c>
      <c r="B361" s="64">
        <v>45306</v>
      </c>
      <c r="C361" s="13" t="s">
        <v>1389</v>
      </c>
      <c r="D361" s="13" t="s">
        <v>3711</v>
      </c>
    </row>
    <row r="362" spans="1:4" ht="14" customHeight="1">
      <c r="A362" s="16">
        <v>177</v>
      </c>
      <c r="B362" s="15">
        <v>45306</v>
      </c>
      <c r="C362" s="4" t="s">
        <v>1540</v>
      </c>
      <c r="D362" s="4" t="s">
        <v>3713</v>
      </c>
    </row>
    <row r="363" spans="1:4">
      <c r="A363" s="63">
        <v>177</v>
      </c>
      <c r="B363" s="64">
        <v>45306</v>
      </c>
      <c r="C363" s="13" t="s">
        <v>2542</v>
      </c>
      <c r="D363" s="13" t="s">
        <v>3714</v>
      </c>
    </row>
    <row r="364" spans="1:4" ht="14" customHeight="1">
      <c r="A364" s="16">
        <v>178</v>
      </c>
      <c r="B364" s="15">
        <v>45307</v>
      </c>
      <c r="C364" s="4" t="s">
        <v>2066</v>
      </c>
      <c r="D364" s="4" t="s">
        <v>3715</v>
      </c>
    </row>
    <row r="365" spans="1:4">
      <c r="A365" s="63">
        <v>178</v>
      </c>
      <c r="B365" s="64">
        <v>45307</v>
      </c>
      <c r="C365" s="13" t="s">
        <v>2542</v>
      </c>
      <c r="D365" s="13" t="s">
        <v>3716</v>
      </c>
    </row>
    <row r="366" spans="1:4" ht="14" customHeight="1">
      <c r="A366" s="16">
        <v>179</v>
      </c>
      <c r="B366" s="15">
        <v>45307</v>
      </c>
      <c r="C366" s="4" t="s">
        <v>1413</v>
      </c>
      <c r="D366" s="4" t="s">
        <v>2739</v>
      </c>
    </row>
    <row r="367" spans="1:4">
      <c r="A367" s="63">
        <v>179</v>
      </c>
      <c r="B367" s="64">
        <v>45307</v>
      </c>
      <c r="C367" s="13" t="s">
        <v>1521</v>
      </c>
      <c r="D367" s="13" t="s">
        <v>3702</v>
      </c>
    </row>
    <row r="368" spans="1:4" ht="14" customHeight="1">
      <c r="A368" s="16">
        <v>180</v>
      </c>
      <c r="B368" s="15">
        <v>45308</v>
      </c>
      <c r="C368" s="4" t="s">
        <v>1546</v>
      </c>
      <c r="D368" s="4" t="s">
        <v>2119</v>
      </c>
    </row>
    <row r="369" spans="1:4">
      <c r="A369" s="63">
        <v>180</v>
      </c>
      <c r="B369" s="64">
        <v>45308</v>
      </c>
      <c r="C369" s="13" t="s">
        <v>1413</v>
      </c>
      <c r="D369" s="13" t="s">
        <v>2813</v>
      </c>
    </row>
    <row r="370" spans="1:4" ht="14" customHeight="1">
      <c r="A370" s="16">
        <v>181</v>
      </c>
      <c r="B370" s="15">
        <v>45309</v>
      </c>
      <c r="C370" s="4" t="s">
        <v>1543</v>
      </c>
      <c r="D370" s="4" t="s">
        <v>3722</v>
      </c>
    </row>
    <row r="371" spans="1:4">
      <c r="A371" s="63">
        <v>181</v>
      </c>
      <c r="B371" s="64">
        <v>45309</v>
      </c>
      <c r="C371" s="13" t="s">
        <v>2066</v>
      </c>
      <c r="D371" s="13" t="s">
        <v>3723</v>
      </c>
    </row>
    <row r="372" spans="1:4" ht="14" customHeight="1">
      <c r="A372" s="16">
        <v>182</v>
      </c>
      <c r="B372" s="15">
        <v>45309</v>
      </c>
      <c r="C372" s="4" t="s">
        <v>1421</v>
      </c>
      <c r="D372" s="4" t="s">
        <v>3720</v>
      </c>
    </row>
    <row r="373" spans="1:4">
      <c r="A373" s="63">
        <v>182</v>
      </c>
      <c r="B373" s="64">
        <v>45309</v>
      </c>
      <c r="C373" s="13" t="s">
        <v>1543</v>
      </c>
      <c r="D373" s="13" t="s">
        <v>2813</v>
      </c>
    </row>
    <row r="374" spans="1:4" ht="14" customHeight="1">
      <c r="A374" s="16">
        <v>183</v>
      </c>
      <c r="B374" s="15">
        <v>45323</v>
      </c>
      <c r="C374" s="4" t="s">
        <v>1421</v>
      </c>
      <c r="D374" s="4" t="s">
        <v>3730</v>
      </c>
    </row>
    <row r="375" spans="1:4">
      <c r="A375" s="63">
        <v>183</v>
      </c>
      <c r="B375" s="64">
        <v>45323</v>
      </c>
      <c r="C375" s="13" t="s">
        <v>1546</v>
      </c>
      <c r="D375" s="13" t="s">
        <v>3731</v>
      </c>
    </row>
    <row r="376" spans="1:4" ht="14" customHeight="1">
      <c r="A376" s="16">
        <v>184</v>
      </c>
      <c r="B376" s="15">
        <v>45323</v>
      </c>
      <c r="C376" s="4" t="s">
        <v>1421</v>
      </c>
      <c r="D376" s="4" t="s">
        <v>3732</v>
      </c>
    </row>
    <row r="377" spans="1:4">
      <c r="A377" s="63">
        <v>184</v>
      </c>
      <c r="B377" s="64">
        <v>45323</v>
      </c>
      <c r="C377" s="13" t="s">
        <v>1386</v>
      </c>
      <c r="D377" s="13" t="s">
        <v>3733</v>
      </c>
    </row>
    <row r="378" spans="1:4" ht="14" customHeight="1">
      <c r="A378" s="16">
        <v>185</v>
      </c>
      <c r="B378" s="15">
        <v>45323</v>
      </c>
      <c r="C378" s="4" t="s">
        <v>1546</v>
      </c>
      <c r="D378" s="4" t="s">
        <v>3734</v>
      </c>
    </row>
    <row r="379" spans="1:4">
      <c r="A379" s="63">
        <v>185</v>
      </c>
      <c r="B379" s="64">
        <v>45323</v>
      </c>
      <c r="C379" s="13" t="s">
        <v>1413</v>
      </c>
      <c r="D379" s="13" t="s">
        <v>2745</v>
      </c>
    </row>
    <row r="380" spans="1:4" ht="14" customHeight="1">
      <c r="A380" s="16">
        <v>186</v>
      </c>
      <c r="B380" s="15">
        <v>45324</v>
      </c>
      <c r="C380" s="4" t="s">
        <v>1543</v>
      </c>
      <c r="D380" s="4" t="s">
        <v>3735</v>
      </c>
    </row>
    <row r="381" spans="1:4">
      <c r="A381" s="63">
        <v>186</v>
      </c>
      <c r="B381" s="64">
        <v>45324</v>
      </c>
      <c r="C381" s="13" t="s">
        <v>1386</v>
      </c>
      <c r="D381" s="13" t="s">
        <v>2736</v>
      </c>
    </row>
    <row r="382" spans="1:4" ht="14" customHeight="1">
      <c r="A382" s="16">
        <v>187</v>
      </c>
      <c r="B382" s="15">
        <v>45325</v>
      </c>
      <c r="C382" s="4" t="s">
        <v>1421</v>
      </c>
      <c r="D382" s="4" t="s">
        <v>3737</v>
      </c>
    </row>
    <row r="383" spans="1:4">
      <c r="A383" s="63">
        <v>187</v>
      </c>
      <c r="B383" s="64">
        <v>45325</v>
      </c>
      <c r="C383" s="13" t="s">
        <v>1314</v>
      </c>
      <c r="D383" s="13" t="s">
        <v>3736</v>
      </c>
    </row>
    <row r="384" spans="1:4" ht="14" customHeight="1">
      <c r="A384" s="16">
        <v>188</v>
      </c>
      <c r="B384" s="15">
        <v>45337</v>
      </c>
      <c r="C384" s="4" t="s">
        <v>1421</v>
      </c>
      <c r="D384" s="4" t="s">
        <v>3740</v>
      </c>
    </row>
    <row r="385" spans="1:4">
      <c r="A385" s="63">
        <v>188</v>
      </c>
      <c r="B385" s="64">
        <v>45337</v>
      </c>
      <c r="C385" s="13" t="s">
        <v>1546</v>
      </c>
      <c r="D385" s="13" t="s">
        <v>3741</v>
      </c>
    </row>
    <row r="386" spans="1:4" ht="14" customHeight="1">
      <c r="A386" s="16">
        <v>189</v>
      </c>
      <c r="B386" s="15">
        <v>45363</v>
      </c>
      <c r="C386" s="4" t="s">
        <v>1382</v>
      </c>
      <c r="D386" s="4" t="s">
        <v>3751</v>
      </c>
    </row>
    <row r="387" spans="1:4">
      <c r="A387" s="63">
        <v>189</v>
      </c>
      <c r="B387" s="64">
        <v>45363</v>
      </c>
      <c r="C387" s="13" t="s">
        <v>2066</v>
      </c>
      <c r="D387" s="13" t="s">
        <v>3752</v>
      </c>
    </row>
    <row r="388" spans="1:4" ht="14" customHeight="1">
      <c r="A388" s="16">
        <v>190</v>
      </c>
      <c r="B388" s="15">
        <v>45364</v>
      </c>
      <c r="C388" s="4" t="s">
        <v>1382</v>
      </c>
      <c r="D388" s="4" t="s">
        <v>3753</v>
      </c>
    </row>
    <row r="389" spans="1:4">
      <c r="A389" s="63">
        <v>190</v>
      </c>
      <c r="B389" s="64">
        <v>45364</v>
      </c>
      <c r="C389" s="13" t="s">
        <v>1521</v>
      </c>
      <c r="D389" s="13" t="s">
        <v>3754</v>
      </c>
    </row>
    <row r="390" spans="1:4" ht="14" customHeight="1">
      <c r="A390" s="16">
        <v>191</v>
      </c>
      <c r="B390" s="15">
        <v>45369</v>
      </c>
      <c r="C390" s="4" t="s">
        <v>1543</v>
      </c>
      <c r="D390" s="4" t="s">
        <v>3755</v>
      </c>
    </row>
    <row r="391" spans="1:4">
      <c r="A391" s="63">
        <v>191</v>
      </c>
      <c r="B391" s="64">
        <v>45369</v>
      </c>
      <c r="C391" s="13" t="s">
        <v>1413</v>
      </c>
      <c r="D391" s="13" t="s">
        <v>2770</v>
      </c>
    </row>
    <row r="392" spans="1:4" ht="14" customHeight="1">
      <c r="A392" s="16">
        <v>192</v>
      </c>
      <c r="B392" s="15">
        <v>45377</v>
      </c>
      <c r="C392" s="4" t="s">
        <v>1546</v>
      </c>
      <c r="D392" s="4" t="s">
        <v>3770</v>
      </c>
    </row>
    <row r="393" spans="1:4">
      <c r="A393" s="63">
        <v>192</v>
      </c>
      <c r="B393" s="64">
        <v>45377</v>
      </c>
      <c r="C393" s="13" t="s">
        <v>1521</v>
      </c>
      <c r="D393" s="13" t="s">
        <v>3769</v>
      </c>
    </row>
    <row r="394" spans="1:4" ht="14" customHeight="1">
      <c r="A394" s="16">
        <v>193</v>
      </c>
      <c r="B394" s="15">
        <v>45381</v>
      </c>
      <c r="C394" s="4" t="s">
        <v>1543</v>
      </c>
      <c r="D394" s="4" t="s">
        <v>3773</v>
      </c>
    </row>
    <row r="395" spans="1:4">
      <c r="A395" s="63">
        <v>193</v>
      </c>
      <c r="B395" s="64">
        <v>45381</v>
      </c>
      <c r="C395" s="13" t="s">
        <v>1382</v>
      </c>
      <c r="D395" s="13" t="s">
        <v>3774</v>
      </c>
    </row>
    <row r="396" spans="1:4" ht="14" customHeight="1">
      <c r="A396" s="16">
        <v>194</v>
      </c>
      <c r="B396" s="15">
        <v>45407</v>
      </c>
      <c r="C396" s="4" t="s">
        <v>2066</v>
      </c>
      <c r="D396" s="4" t="s">
        <v>3780</v>
      </c>
    </row>
    <row r="397" spans="1:4">
      <c r="A397" s="63">
        <v>194</v>
      </c>
      <c r="B397" s="64">
        <v>45407</v>
      </c>
      <c r="C397" s="13" t="s">
        <v>3779</v>
      </c>
      <c r="D397" s="13" t="s">
        <v>3781</v>
      </c>
    </row>
    <row r="398" spans="1:4" ht="14" customHeight="1">
      <c r="A398" s="16">
        <v>195</v>
      </c>
      <c r="B398" s="15">
        <v>45412</v>
      </c>
      <c r="C398" s="4" t="s">
        <v>1382</v>
      </c>
      <c r="D398" s="4" t="s">
        <v>3804</v>
      </c>
    </row>
    <row r="399" spans="1:4">
      <c r="A399" s="63">
        <v>195</v>
      </c>
      <c r="B399" s="64">
        <v>45412</v>
      </c>
      <c r="C399" s="13" t="s">
        <v>1389</v>
      </c>
      <c r="D399" s="13" t="s">
        <v>3803</v>
      </c>
    </row>
    <row r="400" spans="1:4" ht="14" customHeight="1">
      <c r="A400" s="16">
        <v>196</v>
      </c>
      <c r="B400" s="15">
        <v>45427</v>
      </c>
      <c r="C400" s="4" t="s">
        <v>1314</v>
      </c>
      <c r="D400" s="4" t="s">
        <v>3702</v>
      </c>
    </row>
    <row r="401" spans="1:4">
      <c r="A401" s="63">
        <v>196</v>
      </c>
      <c r="B401" s="64">
        <v>45427</v>
      </c>
      <c r="C401" s="13" t="s">
        <v>2066</v>
      </c>
      <c r="D401" s="13" t="s">
        <v>3805</v>
      </c>
    </row>
    <row r="402" spans="1:4" ht="14" customHeight="1">
      <c r="A402" s="16">
        <v>197</v>
      </c>
      <c r="B402" s="15">
        <v>45431</v>
      </c>
      <c r="C402" s="4" t="s">
        <v>1419</v>
      </c>
      <c r="D402" s="4" t="s">
        <v>3806</v>
      </c>
    </row>
    <row r="403" spans="1:4">
      <c r="A403" s="63">
        <v>197</v>
      </c>
      <c r="B403" s="64">
        <v>45431</v>
      </c>
      <c r="C403" s="13" t="s">
        <v>1386</v>
      </c>
      <c r="D403" s="13" t="s">
        <v>3232</v>
      </c>
    </row>
    <row r="404" spans="1:4" ht="14" customHeight="1">
      <c r="A404" s="16">
        <v>198</v>
      </c>
      <c r="B404" s="15">
        <v>45440</v>
      </c>
      <c r="C404" s="4" t="s">
        <v>1421</v>
      </c>
      <c r="D404" s="4" t="s">
        <v>3808</v>
      </c>
    </row>
    <row r="405" spans="1:4">
      <c r="A405" s="63">
        <v>198</v>
      </c>
      <c r="B405" s="64">
        <v>45440</v>
      </c>
      <c r="C405" s="13" t="s">
        <v>2066</v>
      </c>
      <c r="D405" s="13" t="s">
        <v>2813</v>
      </c>
    </row>
    <row r="406" spans="1:4" ht="14" customHeight="1">
      <c r="A406" s="16">
        <v>199</v>
      </c>
      <c r="B406" s="15">
        <v>45455</v>
      </c>
      <c r="C406" s="4" t="s">
        <v>1421</v>
      </c>
      <c r="D406" s="4" t="s">
        <v>3817</v>
      </c>
    </row>
    <row r="407" spans="1:4">
      <c r="A407" s="63">
        <v>199</v>
      </c>
      <c r="B407" s="64">
        <v>45455</v>
      </c>
      <c r="C407" s="13" t="s">
        <v>1521</v>
      </c>
      <c r="D407" s="13" t="s">
        <v>3818</v>
      </c>
    </row>
    <row r="408" spans="1:4" ht="14" customHeight="1">
      <c r="A408" s="16">
        <v>200</v>
      </c>
      <c r="B408" s="15">
        <v>45455</v>
      </c>
      <c r="C408" s="4" t="s">
        <v>1546</v>
      </c>
      <c r="D408" s="4" t="s">
        <v>3789</v>
      </c>
    </row>
    <row r="409" spans="1:4">
      <c r="A409" s="63">
        <v>200</v>
      </c>
      <c r="B409" s="64">
        <v>45455</v>
      </c>
      <c r="C409" s="13" t="s">
        <v>1386</v>
      </c>
      <c r="D409" s="13" t="s">
        <v>3819</v>
      </c>
    </row>
    <row r="410" spans="1:4" ht="14" customHeight="1">
      <c r="A410" s="16">
        <v>201</v>
      </c>
      <c r="B410" s="15">
        <v>45461</v>
      </c>
      <c r="C410" s="4" t="s">
        <v>1543</v>
      </c>
      <c r="D410" s="4" t="s">
        <v>3821</v>
      </c>
    </row>
    <row r="411" spans="1:4">
      <c r="A411" s="63">
        <v>201</v>
      </c>
      <c r="B411" s="64">
        <v>45461</v>
      </c>
      <c r="C411" s="13" t="s">
        <v>3135</v>
      </c>
      <c r="D411" s="13" t="s">
        <v>3822</v>
      </c>
    </row>
    <row r="412" spans="1:4" ht="14" customHeight="1">
      <c r="A412" s="16">
        <v>202</v>
      </c>
      <c r="B412" s="15">
        <v>45463</v>
      </c>
      <c r="C412" s="4" t="s">
        <v>1421</v>
      </c>
      <c r="D412" s="4" t="s">
        <v>2070</v>
      </c>
    </row>
    <row r="413" spans="1:4">
      <c r="A413" s="63">
        <v>202</v>
      </c>
      <c r="B413" s="64">
        <v>45463</v>
      </c>
      <c r="C413" s="13" t="s">
        <v>1546</v>
      </c>
      <c r="D413" s="13" t="s">
        <v>3825</v>
      </c>
    </row>
    <row r="414" spans="1:4" ht="14" customHeight="1">
      <c r="A414" s="16">
        <v>203</v>
      </c>
      <c r="B414" s="15">
        <v>45463</v>
      </c>
      <c r="C414" s="4" t="s">
        <v>1421</v>
      </c>
      <c r="D414" s="4" t="s">
        <v>3826</v>
      </c>
    </row>
    <row r="415" spans="1:4">
      <c r="A415" s="63">
        <v>203</v>
      </c>
      <c r="B415" s="64">
        <v>45463</v>
      </c>
      <c r="C415" s="13" t="s">
        <v>1314</v>
      </c>
      <c r="D415" s="13" t="s">
        <v>3827</v>
      </c>
    </row>
    <row r="416" spans="1:4" ht="14" customHeight="1">
      <c r="A416" s="16">
        <v>204</v>
      </c>
      <c r="B416" s="15">
        <v>45464</v>
      </c>
      <c r="C416" s="4" t="s">
        <v>1546</v>
      </c>
      <c r="D416" s="4" t="s">
        <v>3828</v>
      </c>
    </row>
    <row r="417" spans="1:4">
      <c r="A417" s="63">
        <v>204</v>
      </c>
      <c r="B417" s="64">
        <v>45464</v>
      </c>
      <c r="C417" s="13" t="s">
        <v>2542</v>
      </c>
      <c r="D417" s="13" t="s">
        <v>3829</v>
      </c>
    </row>
    <row r="418" spans="1:4" ht="14" customHeight="1">
      <c r="A418" s="16">
        <v>205</v>
      </c>
      <c r="B418" s="15">
        <v>45467</v>
      </c>
      <c r="C418" s="4" t="s">
        <v>1546</v>
      </c>
      <c r="D418" s="4" t="s">
        <v>3837</v>
      </c>
    </row>
    <row r="419" spans="1:4">
      <c r="A419" s="63">
        <v>205</v>
      </c>
      <c r="B419" s="64">
        <v>45467</v>
      </c>
      <c r="C419" s="13" t="s">
        <v>2542</v>
      </c>
      <c r="D419" s="13" t="s">
        <v>3836</v>
      </c>
    </row>
    <row r="420" spans="1:4" ht="14" customHeight="1">
      <c r="A420" s="16">
        <v>206</v>
      </c>
      <c r="B420" s="15">
        <v>45467</v>
      </c>
      <c r="C420" s="4" t="s">
        <v>1314</v>
      </c>
      <c r="D420" s="4" t="s">
        <v>3831</v>
      </c>
    </row>
    <row r="421" spans="1:4">
      <c r="A421" s="63">
        <v>206</v>
      </c>
      <c r="B421" s="64">
        <v>45467</v>
      </c>
      <c r="C421" s="13" t="s">
        <v>3135</v>
      </c>
      <c r="D421" s="13" t="s">
        <v>3830</v>
      </c>
    </row>
    <row r="422" spans="1:4" ht="14" customHeight="1">
      <c r="A422" s="16">
        <v>207</v>
      </c>
      <c r="B422" s="15">
        <v>45467</v>
      </c>
      <c r="C422" s="4" t="s">
        <v>1413</v>
      </c>
      <c r="D422" s="4" t="s">
        <v>3832</v>
      </c>
    </row>
    <row r="423" spans="1:4">
      <c r="A423" s="63">
        <v>207</v>
      </c>
      <c r="B423" s="64">
        <v>45467</v>
      </c>
      <c r="C423" s="13" t="s">
        <v>3135</v>
      </c>
      <c r="D423" s="13" t="s">
        <v>3833</v>
      </c>
    </row>
    <row r="424" spans="1:4" ht="14" customHeight="1">
      <c r="A424" s="16">
        <v>208</v>
      </c>
      <c r="B424" s="15">
        <v>45468</v>
      </c>
      <c r="C424" s="4" t="s">
        <v>1382</v>
      </c>
      <c r="D424" s="4" t="s">
        <v>3760</v>
      </c>
    </row>
    <row r="425" spans="1:4">
      <c r="A425" s="63">
        <v>208</v>
      </c>
      <c r="B425" s="64">
        <v>45468</v>
      </c>
      <c r="C425" s="13" t="s">
        <v>1521</v>
      </c>
      <c r="D425" s="13" t="s">
        <v>3834</v>
      </c>
    </row>
    <row r="426" spans="1:4" ht="14" customHeight="1">
      <c r="A426" s="16">
        <v>209</v>
      </c>
      <c r="B426" s="15">
        <v>45469</v>
      </c>
      <c r="C426" s="4" t="s">
        <v>1421</v>
      </c>
      <c r="D426" s="4" t="s">
        <v>3835</v>
      </c>
    </row>
    <row r="427" spans="1:4">
      <c r="A427" s="63">
        <v>209</v>
      </c>
      <c r="B427" s="64">
        <v>45469</v>
      </c>
      <c r="C427" s="13" t="s">
        <v>2066</v>
      </c>
      <c r="D427" s="13" t="s">
        <v>3792</v>
      </c>
    </row>
    <row r="428" spans="1:4">
      <c r="A428" s="489" t="s">
        <v>4171</v>
      </c>
      <c r="B428" s="489"/>
      <c r="C428" s="489"/>
      <c r="D428" s="489"/>
    </row>
    <row r="429" spans="1:4" ht="14" customHeight="1">
      <c r="A429" s="16">
        <v>210</v>
      </c>
      <c r="B429" s="15">
        <v>45577</v>
      </c>
      <c r="C429" s="4" t="s">
        <v>1413</v>
      </c>
      <c r="D429" s="4" t="s">
        <v>4188</v>
      </c>
    </row>
    <row r="430" spans="1:4">
      <c r="A430" s="63">
        <v>210</v>
      </c>
      <c r="B430" s="64">
        <v>45577</v>
      </c>
      <c r="C430" s="13" t="s">
        <v>1419</v>
      </c>
      <c r="D430" s="13" t="s">
        <v>4189</v>
      </c>
    </row>
    <row r="431" spans="1:4" ht="14" customHeight="1">
      <c r="A431" s="16">
        <v>211</v>
      </c>
      <c r="B431" s="15">
        <v>45582</v>
      </c>
      <c r="C431" s="4" t="s">
        <v>1314</v>
      </c>
      <c r="D431" s="4" t="s">
        <v>2121</v>
      </c>
    </row>
    <row r="432" spans="1:4">
      <c r="A432" s="63">
        <v>211</v>
      </c>
      <c r="B432" s="64">
        <v>45582</v>
      </c>
      <c r="C432" s="13" t="s">
        <v>1521</v>
      </c>
      <c r="D432" s="13" t="s">
        <v>4190</v>
      </c>
    </row>
    <row r="433" spans="1:4" ht="14" customHeight="1">
      <c r="A433" s="16">
        <v>212</v>
      </c>
      <c r="B433" s="15">
        <v>45648</v>
      </c>
      <c r="C433" s="4" t="s">
        <v>1314</v>
      </c>
      <c r="D433" s="4" t="s">
        <v>4193</v>
      </c>
    </row>
    <row r="434" spans="1:4">
      <c r="A434" s="63">
        <v>212</v>
      </c>
      <c r="B434" s="64">
        <v>45648</v>
      </c>
      <c r="C434" s="13" t="s">
        <v>1413</v>
      </c>
      <c r="D434" s="13" t="s">
        <v>3707</v>
      </c>
    </row>
    <row r="435" spans="1:4" ht="14" customHeight="1">
      <c r="A435" s="16">
        <v>213</v>
      </c>
      <c r="B435" s="15">
        <v>45666</v>
      </c>
      <c r="C435" s="4" t="s">
        <v>1421</v>
      </c>
      <c r="D435" s="4" t="s">
        <v>4194</v>
      </c>
    </row>
    <row r="436" spans="1:4">
      <c r="A436" s="63">
        <v>213</v>
      </c>
      <c r="B436" s="64">
        <v>45666</v>
      </c>
      <c r="C436" s="13" t="s">
        <v>1413</v>
      </c>
      <c r="D436" s="13" t="s">
        <v>3707</v>
      </c>
    </row>
    <row r="437" spans="1:4" ht="14" customHeight="1">
      <c r="A437" s="16">
        <v>214</v>
      </c>
      <c r="B437" s="15">
        <v>45668</v>
      </c>
      <c r="C437" s="4" t="s">
        <v>1421</v>
      </c>
      <c r="D437" s="4" t="s">
        <v>4195</v>
      </c>
    </row>
    <row r="438" spans="1:4">
      <c r="A438" s="63">
        <v>214</v>
      </c>
      <c r="B438" s="64">
        <v>45668</v>
      </c>
      <c r="C438" s="13" t="s">
        <v>1382</v>
      </c>
      <c r="D438" s="13" t="s">
        <v>4196</v>
      </c>
    </row>
    <row r="439" spans="1:4" ht="14" customHeight="1">
      <c r="A439" s="16">
        <v>215</v>
      </c>
      <c r="B439" s="15">
        <v>45668</v>
      </c>
      <c r="C439" s="4" t="s">
        <v>1543</v>
      </c>
      <c r="D439" s="4" t="s">
        <v>4198</v>
      </c>
    </row>
    <row r="440" spans="1:4">
      <c r="A440" s="63">
        <v>215</v>
      </c>
      <c r="B440" s="64">
        <v>45668</v>
      </c>
      <c r="C440" s="13" t="s">
        <v>1521</v>
      </c>
      <c r="D440" s="13" t="s">
        <v>4197</v>
      </c>
    </row>
    <row r="441" spans="1:4" ht="14" customHeight="1">
      <c r="A441" s="16">
        <v>216</v>
      </c>
      <c r="B441" s="15">
        <v>45668</v>
      </c>
      <c r="C441" s="4" t="s">
        <v>1543</v>
      </c>
      <c r="D441" s="4" t="s">
        <v>4199</v>
      </c>
    </row>
    <row r="442" spans="1:4">
      <c r="A442" s="63">
        <v>216</v>
      </c>
      <c r="B442" s="64">
        <v>45668</v>
      </c>
      <c r="C442" s="13" t="s">
        <v>1382</v>
      </c>
      <c r="D442" s="13" t="s">
        <v>4200</v>
      </c>
    </row>
    <row r="443" spans="1:4" ht="14" customHeight="1">
      <c r="A443" s="16">
        <v>217</v>
      </c>
      <c r="B443" s="15">
        <v>45671</v>
      </c>
      <c r="C443" s="4" t="s">
        <v>1543</v>
      </c>
      <c r="D443" s="4" t="s">
        <v>4201</v>
      </c>
    </row>
    <row r="444" spans="1:4">
      <c r="A444" s="63">
        <v>217</v>
      </c>
      <c r="B444" s="64">
        <v>45671</v>
      </c>
      <c r="C444" s="13" t="s">
        <v>1364</v>
      </c>
      <c r="D444" s="13" t="s">
        <v>3751</v>
      </c>
    </row>
    <row r="445" spans="1:4" ht="14" customHeight="1">
      <c r="A445" s="16">
        <v>218</v>
      </c>
      <c r="B445" s="15">
        <v>45671</v>
      </c>
      <c r="C445" s="4" t="s">
        <v>1421</v>
      </c>
      <c r="D445" s="4" t="s">
        <v>4204</v>
      </c>
    </row>
    <row r="446" spans="1:4">
      <c r="A446" s="63">
        <v>218</v>
      </c>
      <c r="B446" s="64">
        <v>45671</v>
      </c>
      <c r="C446" s="13" t="s">
        <v>1364</v>
      </c>
      <c r="D446" s="13" t="s">
        <v>3702</v>
      </c>
    </row>
    <row r="447" spans="1:4" ht="14" customHeight="1">
      <c r="A447" s="16">
        <v>219</v>
      </c>
      <c r="B447" s="15">
        <v>45672</v>
      </c>
      <c r="C447" s="4" t="s">
        <v>1399</v>
      </c>
      <c r="D447" s="4" t="s">
        <v>3763</v>
      </c>
    </row>
    <row r="448" spans="1:4">
      <c r="A448" s="63">
        <v>219</v>
      </c>
      <c r="B448" s="64">
        <v>45672</v>
      </c>
      <c r="C448" s="13" t="s">
        <v>1395</v>
      </c>
      <c r="D448" s="13" t="s">
        <v>3707</v>
      </c>
    </row>
    <row r="449" spans="1:6" ht="14" customHeight="1">
      <c r="A449" s="16">
        <v>220</v>
      </c>
      <c r="B449" s="15">
        <v>45672</v>
      </c>
      <c r="C449" s="4" t="s">
        <v>2066</v>
      </c>
      <c r="D449" s="4" t="s">
        <v>4202</v>
      </c>
    </row>
    <row r="450" spans="1:6">
      <c r="A450" s="63">
        <v>220</v>
      </c>
      <c r="B450" s="64">
        <v>45672</v>
      </c>
      <c r="C450" s="13" t="s">
        <v>1521</v>
      </c>
      <c r="D450" s="13" t="s">
        <v>4203</v>
      </c>
    </row>
    <row r="451" spans="1:6" ht="14" customHeight="1">
      <c r="A451" s="16">
        <v>221</v>
      </c>
      <c r="B451" s="15">
        <v>46038</v>
      </c>
      <c r="C451" s="4" t="s">
        <v>1421</v>
      </c>
      <c r="D451" s="4" t="s">
        <v>3792</v>
      </c>
    </row>
    <row r="452" spans="1:6">
      <c r="A452" s="63">
        <v>221</v>
      </c>
      <c r="B452" s="64">
        <v>45673</v>
      </c>
      <c r="C452" s="13" t="s">
        <v>2066</v>
      </c>
      <c r="D452" s="13" t="s">
        <v>3751</v>
      </c>
    </row>
    <row r="453" spans="1:6" ht="14" customHeight="1">
      <c r="A453" s="16">
        <v>222</v>
      </c>
      <c r="B453" s="15">
        <v>45683</v>
      </c>
      <c r="C453" s="4" t="s">
        <v>1543</v>
      </c>
      <c r="D453" s="4" t="s">
        <v>4233</v>
      </c>
      <c r="F453" s="472"/>
    </row>
    <row r="454" spans="1:6">
      <c r="A454" s="63">
        <v>222</v>
      </c>
      <c r="B454" s="64">
        <v>45683</v>
      </c>
      <c r="C454" s="13" t="s">
        <v>1397</v>
      </c>
      <c r="D454" s="13" t="s">
        <v>4234</v>
      </c>
    </row>
    <row r="455" spans="1:6" ht="14" customHeight="1">
      <c r="A455" s="16">
        <v>223</v>
      </c>
      <c r="B455" s="15">
        <v>45683</v>
      </c>
      <c r="C455" s="4" t="s">
        <v>2779</v>
      </c>
      <c r="D455" s="4" t="s">
        <v>4220</v>
      </c>
    </row>
    <row r="456" spans="1:6">
      <c r="A456" s="63">
        <v>223</v>
      </c>
      <c r="B456" s="64">
        <v>45683</v>
      </c>
      <c r="C456" s="13" t="s">
        <v>1389</v>
      </c>
      <c r="D456" s="13" t="s">
        <v>4221</v>
      </c>
    </row>
    <row r="457" spans="1:6" ht="14" customHeight="1">
      <c r="A457" s="16">
        <v>224</v>
      </c>
      <c r="B457" s="15">
        <v>45686</v>
      </c>
      <c r="C457" s="4" t="s">
        <v>1413</v>
      </c>
      <c r="D457" s="4" t="s">
        <v>4223</v>
      </c>
    </row>
    <row r="458" spans="1:6">
      <c r="A458" s="63">
        <v>224</v>
      </c>
      <c r="B458" s="64">
        <v>45686</v>
      </c>
      <c r="C458" s="13" t="s">
        <v>3135</v>
      </c>
      <c r="D458" s="13" t="s">
        <v>4224</v>
      </c>
    </row>
    <row r="459" spans="1:6" ht="14" customHeight="1">
      <c r="A459" s="16">
        <v>225</v>
      </c>
      <c r="B459" s="15">
        <v>45687</v>
      </c>
      <c r="C459" s="4" t="s">
        <v>2779</v>
      </c>
      <c r="D459" s="4" t="s">
        <v>4231</v>
      </c>
    </row>
    <row r="460" spans="1:6">
      <c r="A460" s="63">
        <v>225</v>
      </c>
      <c r="B460" s="64">
        <v>45687</v>
      </c>
      <c r="C460" s="13" t="s">
        <v>1386</v>
      </c>
      <c r="D460" s="13" t="s">
        <v>4232</v>
      </c>
    </row>
    <row r="461" spans="1:6" ht="14" customHeight="1">
      <c r="A461" s="16">
        <v>226</v>
      </c>
      <c r="B461" s="15">
        <v>45687</v>
      </c>
      <c r="C461" s="4" t="s">
        <v>1543</v>
      </c>
      <c r="D461" s="4" t="s">
        <v>4225</v>
      </c>
    </row>
    <row r="462" spans="1:6">
      <c r="A462" s="63">
        <v>226</v>
      </c>
      <c r="B462" s="64">
        <v>45687</v>
      </c>
      <c r="C462" s="13" t="s">
        <v>1386</v>
      </c>
      <c r="D462" s="13" t="s">
        <v>4226</v>
      </c>
    </row>
    <row r="463" spans="1:6" ht="14" customHeight="1">
      <c r="A463" s="16">
        <v>227</v>
      </c>
      <c r="B463" s="15">
        <v>45687</v>
      </c>
      <c r="C463" s="4" t="s">
        <v>2779</v>
      </c>
      <c r="D463" s="4" t="s">
        <v>4228</v>
      </c>
    </row>
    <row r="464" spans="1:6">
      <c r="A464" s="63">
        <v>227</v>
      </c>
      <c r="B464" s="64">
        <v>45687</v>
      </c>
      <c r="C464" s="13" t="s">
        <v>1397</v>
      </c>
      <c r="D464" s="13" t="s">
        <v>4227</v>
      </c>
    </row>
    <row r="465" spans="1:6" ht="14" customHeight="1">
      <c r="A465" s="16">
        <v>228</v>
      </c>
      <c r="B465" s="15">
        <v>45687</v>
      </c>
      <c r="C465" s="4" t="s">
        <v>1543</v>
      </c>
      <c r="D465" s="4" t="s">
        <v>4230</v>
      </c>
      <c r="F465" s="472"/>
    </row>
    <row r="466" spans="1:6">
      <c r="A466" s="63">
        <v>228</v>
      </c>
      <c r="B466" s="64">
        <v>45687</v>
      </c>
      <c r="C466" s="13" t="s">
        <v>1314</v>
      </c>
      <c r="D466" s="13" t="s">
        <v>4229</v>
      </c>
    </row>
    <row r="467" spans="1:6" ht="14" customHeight="1">
      <c r="A467" s="16">
        <v>229</v>
      </c>
      <c r="B467" s="15">
        <v>45690</v>
      </c>
      <c r="C467" s="4" t="s">
        <v>1543</v>
      </c>
      <c r="D467" s="4" t="s">
        <v>4236</v>
      </c>
    </row>
    <row r="468" spans="1:6">
      <c r="A468" s="63">
        <v>229</v>
      </c>
      <c r="B468" s="64">
        <v>45690</v>
      </c>
      <c r="C468" s="13" t="s">
        <v>2779</v>
      </c>
      <c r="D468" s="13" t="s">
        <v>4235</v>
      </c>
    </row>
    <row r="469" spans="1:6" ht="14" customHeight="1">
      <c r="A469" s="16">
        <v>230</v>
      </c>
      <c r="B469" s="15">
        <v>45690</v>
      </c>
      <c r="C469" s="4" t="s">
        <v>1421</v>
      </c>
      <c r="D469" s="4" t="s">
        <v>4237</v>
      </c>
    </row>
    <row r="470" spans="1:6">
      <c r="A470" s="63">
        <v>230</v>
      </c>
      <c r="B470" s="64">
        <v>45690</v>
      </c>
      <c r="C470" s="13" t="s">
        <v>1543</v>
      </c>
      <c r="D470" s="13" t="s">
        <v>3268</v>
      </c>
    </row>
    <row r="471" spans="1:6" ht="14" customHeight="1">
      <c r="A471" s="16">
        <v>231</v>
      </c>
      <c r="B471" s="15">
        <v>45761</v>
      </c>
      <c r="C471" s="4" t="s">
        <v>1364</v>
      </c>
      <c r="D471" s="4" t="s">
        <v>2813</v>
      </c>
    </row>
    <row r="472" spans="1:6">
      <c r="A472" s="63">
        <v>231</v>
      </c>
      <c r="B472" s="64">
        <v>45761</v>
      </c>
      <c r="C472" s="13" t="s">
        <v>1386</v>
      </c>
      <c r="D472" s="13" t="s">
        <v>4261</v>
      </c>
    </row>
    <row r="473" spans="1:6" ht="14" customHeight="1">
      <c r="A473" s="16">
        <v>232</v>
      </c>
      <c r="B473" s="15">
        <v>45765</v>
      </c>
      <c r="C473" s="4" t="s">
        <v>2019</v>
      </c>
      <c r="D473" s="4" t="s">
        <v>4264</v>
      </c>
    </row>
    <row r="474" spans="1:6">
      <c r="A474" s="63">
        <v>232</v>
      </c>
      <c r="B474" s="64">
        <v>45765</v>
      </c>
      <c r="C474" s="13" t="s">
        <v>1521</v>
      </c>
      <c r="D474" s="13" t="s">
        <v>4265</v>
      </c>
    </row>
    <row r="475" spans="1:6" ht="14" customHeight="1">
      <c r="A475" s="16">
        <v>233</v>
      </c>
      <c r="B475" s="15">
        <v>45781</v>
      </c>
      <c r="C475" s="4" t="s">
        <v>2066</v>
      </c>
      <c r="D475" s="4" t="s">
        <v>4285</v>
      </c>
      <c r="F475" s="4" t="s">
        <v>4291</v>
      </c>
    </row>
    <row r="476" spans="1:6">
      <c r="A476" s="63">
        <v>233</v>
      </c>
      <c r="B476" s="64">
        <v>45781</v>
      </c>
      <c r="C476" s="13" t="s">
        <v>1521</v>
      </c>
      <c r="D476" s="13" t="s">
        <v>4286</v>
      </c>
    </row>
    <row r="477" spans="1:6" ht="14" customHeight="1">
      <c r="A477" s="16">
        <v>234</v>
      </c>
      <c r="B477" s="15">
        <v>45783</v>
      </c>
      <c r="C477" s="4" t="s">
        <v>1314</v>
      </c>
      <c r="D477" s="4" t="s">
        <v>4197</v>
      </c>
    </row>
    <row r="478" spans="1:6">
      <c r="A478" s="63">
        <v>234</v>
      </c>
      <c r="B478" s="64">
        <v>45783</v>
      </c>
      <c r="C478" s="13" t="s">
        <v>1521</v>
      </c>
      <c r="D478" s="13" t="s">
        <v>4292</v>
      </c>
    </row>
    <row r="479" spans="1:6" ht="14" customHeight="1">
      <c r="A479" s="16">
        <v>235</v>
      </c>
      <c r="B479" s="15">
        <v>45786</v>
      </c>
      <c r="C479" s="4" t="s">
        <v>2779</v>
      </c>
      <c r="D479" s="4" t="s">
        <v>4336</v>
      </c>
    </row>
    <row r="480" spans="1:6">
      <c r="A480" s="63">
        <v>235</v>
      </c>
      <c r="B480" s="64">
        <v>45786</v>
      </c>
      <c r="C480" s="13" t="s">
        <v>2542</v>
      </c>
      <c r="D480" s="13" t="s">
        <v>4337</v>
      </c>
    </row>
    <row r="481" spans="1:4" ht="14" customHeight="1">
      <c r="A481" s="16">
        <v>236</v>
      </c>
      <c r="B481" s="15">
        <v>45793</v>
      </c>
      <c r="C481" s="4" t="s">
        <v>1543</v>
      </c>
      <c r="D481" s="4" t="s">
        <v>4290</v>
      </c>
    </row>
    <row r="482" spans="1:4">
      <c r="A482" s="63">
        <v>236</v>
      </c>
      <c r="B482" s="64">
        <v>45793</v>
      </c>
      <c r="C482" s="13" t="s">
        <v>2779</v>
      </c>
      <c r="D482" s="13" t="s">
        <v>4289</v>
      </c>
    </row>
    <row r="483" spans="1:4" ht="14" customHeight="1">
      <c r="A483" s="16">
        <v>237</v>
      </c>
      <c r="B483" s="15">
        <v>45794</v>
      </c>
      <c r="C483" s="4" t="s">
        <v>1543</v>
      </c>
      <c r="D483" s="4" t="s">
        <v>4287</v>
      </c>
    </row>
    <row r="484" spans="1:4">
      <c r="A484" s="63">
        <v>237</v>
      </c>
      <c r="B484" s="64">
        <v>45794</v>
      </c>
      <c r="C484" s="13" t="s">
        <v>1382</v>
      </c>
      <c r="D484" s="13" t="s">
        <v>4288</v>
      </c>
    </row>
    <row r="485" spans="1:4" ht="14" customHeight="1">
      <c r="A485" s="16">
        <v>238</v>
      </c>
      <c r="B485" s="15">
        <v>45801</v>
      </c>
      <c r="C485" s="4" t="s">
        <v>1413</v>
      </c>
      <c r="D485" s="4" t="s">
        <v>4309</v>
      </c>
    </row>
    <row r="486" spans="1:4">
      <c r="A486" s="63">
        <v>238</v>
      </c>
      <c r="B486" s="64">
        <v>45801</v>
      </c>
      <c r="C486" s="13" t="s">
        <v>2019</v>
      </c>
      <c r="D486" s="13" t="s">
        <v>4311</v>
      </c>
    </row>
    <row r="487" spans="1:4" ht="14" customHeight="1">
      <c r="A487" s="16">
        <v>239</v>
      </c>
      <c r="B487" s="15">
        <v>45801</v>
      </c>
      <c r="C487" s="4" t="s">
        <v>1543</v>
      </c>
      <c r="D487" s="4" t="s">
        <v>4310</v>
      </c>
    </row>
    <row r="488" spans="1:4">
      <c r="A488" s="63">
        <v>239</v>
      </c>
      <c r="B488" s="64">
        <v>45801</v>
      </c>
      <c r="C488" s="13" t="s">
        <v>1413</v>
      </c>
      <c r="D488" s="13" t="s">
        <v>4312</v>
      </c>
    </row>
    <row r="489" spans="1:4" ht="14" customHeight="1">
      <c r="A489" s="16">
        <v>240</v>
      </c>
      <c r="B489" s="15">
        <v>45802</v>
      </c>
      <c r="C489" s="4" t="s">
        <v>1421</v>
      </c>
      <c r="D489" s="4" t="s">
        <v>4238</v>
      </c>
    </row>
    <row r="490" spans="1:4">
      <c r="A490" s="63">
        <v>240</v>
      </c>
      <c r="B490" s="64">
        <v>45802</v>
      </c>
      <c r="C490" s="13" t="s">
        <v>1543</v>
      </c>
      <c r="D490" s="13" t="s">
        <v>3702</v>
      </c>
    </row>
    <row r="491" spans="1:4" ht="14" customHeight="1">
      <c r="A491" s="16">
        <v>241</v>
      </c>
      <c r="B491" s="15">
        <v>45802</v>
      </c>
      <c r="C491" s="4" t="s">
        <v>1421</v>
      </c>
      <c r="D491" s="4" t="s">
        <v>2038</v>
      </c>
    </row>
    <row r="492" spans="1:4">
      <c r="A492" s="63">
        <v>241</v>
      </c>
      <c r="B492" s="64">
        <v>45802</v>
      </c>
      <c r="C492" s="13" t="s">
        <v>3135</v>
      </c>
      <c r="D492" s="13" t="s">
        <v>4313</v>
      </c>
    </row>
    <row r="493" spans="1:4" ht="14" customHeight="1">
      <c r="A493" s="16">
        <v>242</v>
      </c>
      <c r="B493" s="15">
        <v>45807</v>
      </c>
      <c r="C493" s="4" t="s">
        <v>1543</v>
      </c>
      <c r="D493" s="4" t="s">
        <v>4314</v>
      </c>
    </row>
    <row r="494" spans="1:4">
      <c r="A494" s="63">
        <v>242</v>
      </c>
      <c r="B494" s="64">
        <v>45807</v>
      </c>
      <c r="C494" s="13" t="s">
        <v>2066</v>
      </c>
      <c r="D494" s="13" t="s">
        <v>4315</v>
      </c>
    </row>
    <row r="495" spans="1:4" ht="14" customHeight="1">
      <c r="A495" s="16">
        <v>243</v>
      </c>
      <c r="B495" s="15">
        <v>45809</v>
      </c>
      <c r="C495" s="4" t="s">
        <v>1543</v>
      </c>
      <c r="D495" s="4" t="s">
        <v>4331</v>
      </c>
    </row>
    <row r="496" spans="1:4">
      <c r="A496" s="63">
        <v>243</v>
      </c>
      <c r="B496" s="64">
        <v>45809</v>
      </c>
      <c r="C496" s="13" t="s">
        <v>1314</v>
      </c>
      <c r="D496" s="13" t="s">
        <v>3768</v>
      </c>
    </row>
    <row r="497" spans="1:4" ht="14" customHeight="1">
      <c r="A497" s="16">
        <v>244</v>
      </c>
      <c r="B497" s="15">
        <v>45815</v>
      </c>
      <c r="C497" s="4" t="s">
        <v>1421</v>
      </c>
      <c r="D497" s="4" t="s">
        <v>4348</v>
      </c>
    </row>
    <row r="498" spans="1:4">
      <c r="A498" s="63">
        <v>244</v>
      </c>
      <c r="B498" s="64">
        <v>45815</v>
      </c>
      <c r="C498" s="13" t="s">
        <v>1540</v>
      </c>
      <c r="D498" s="13" t="s">
        <v>2813</v>
      </c>
    </row>
    <row r="499" spans="1:4" ht="14" customHeight="1">
      <c r="A499" s="16">
        <v>245</v>
      </c>
      <c r="B499" s="15">
        <v>45818</v>
      </c>
      <c r="C499" s="4" t="s">
        <v>2019</v>
      </c>
      <c r="D499" s="4" t="s">
        <v>4319</v>
      </c>
    </row>
    <row r="500" spans="1:4">
      <c r="A500" s="63">
        <v>245</v>
      </c>
      <c r="B500" s="64">
        <v>45818</v>
      </c>
      <c r="C500" s="13" t="s">
        <v>1389</v>
      </c>
      <c r="D500" s="13" t="s">
        <v>4320</v>
      </c>
    </row>
    <row r="501" spans="1:4" ht="14" customHeight="1">
      <c r="A501" s="16">
        <v>246</v>
      </c>
      <c r="B501" s="15">
        <v>45829</v>
      </c>
      <c r="C501" s="4" t="s">
        <v>1543</v>
      </c>
      <c r="D501" s="4" t="s">
        <v>4333</v>
      </c>
    </row>
    <row r="502" spans="1:4">
      <c r="A502" s="63">
        <v>246</v>
      </c>
      <c r="B502" s="64">
        <v>45829</v>
      </c>
      <c r="C502" s="13" t="s">
        <v>1413</v>
      </c>
      <c r="D502" s="13" t="s">
        <v>4334</v>
      </c>
    </row>
    <row r="503" spans="1:4" ht="14" customHeight="1">
      <c r="A503" s="16">
        <v>247</v>
      </c>
      <c r="B503" s="15">
        <v>45830</v>
      </c>
      <c r="C503" s="4" t="s">
        <v>2066</v>
      </c>
      <c r="D503" s="4" t="s">
        <v>4338</v>
      </c>
    </row>
    <row r="504" spans="1:4">
      <c r="A504" s="63">
        <v>247</v>
      </c>
      <c r="B504" s="64">
        <v>45830</v>
      </c>
      <c r="C504" s="13" t="s">
        <v>1521</v>
      </c>
      <c r="D504" s="13" t="s">
        <v>4339</v>
      </c>
    </row>
    <row r="505" spans="1:4" ht="14" customHeight="1">
      <c r="A505" s="16">
        <v>248</v>
      </c>
      <c r="B505" s="15">
        <v>45830</v>
      </c>
      <c r="C505" s="4" t="s">
        <v>1389</v>
      </c>
      <c r="D505" s="4" t="s">
        <v>4340</v>
      </c>
    </row>
    <row r="506" spans="1:4">
      <c r="A506" s="63">
        <v>248</v>
      </c>
      <c r="B506" s="64">
        <v>45830</v>
      </c>
      <c r="C506" s="13" t="s">
        <v>1521</v>
      </c>
      <c r="D506" s="13" t="s">
        <v>4341</v>
      </c>
    </row>
    <row r="507" spans="1:4" ht="14" customHeight="1">
      <c r="A507" s="16">
        <v>249</v>
      </c>
      <c r="B507" s="15">
        <v>45831</v>
      </c>
      <c r="C507" s="4" t="s">
        <v>1389</v>
      </c>
      <c r="D507" s="4" t="s">
        <v>4343</v>
      </c>
    </row>
    <row r="508" spans="1:4">
      <c r="A508" s="63">
        <v>249</v>
      </c>
      <c r="B508" s="64">
        <v>45831</v>
      </c>
      <c r="C508" s="13" t="s">
        <v>2542</v>
      </c>
      <c r="D508" s="13" t="s">
        <v>4346</v>
      </c>
    </row>
    <row r="509" spans="1:4" ht="14" customHeight="1">
      <c r="A509" s="16">
        <v>250</v>
      </c>
      <c r="B509" s="15">
        <v>45832</v>
      </c>
      <c r="C509" s="4" t="s">
        <v>1543</v>
      </c>
      <c r="D509" s="4" t="s">
        <v>4351</v>
      </c>
    </row>
    <row r="510" spans="1:4">
      <c r="A510" s="63">
        <v>250</v>
      </c>
      <c r="B510" s="64">
        <v>45832</v>
      </c>
      <c r="C510" s="13" t="s">
        <v>2066</v>
      </c>
      <c r="D510" s="13" t="s">
        <v>4352</v>
      </c>
    </row>
    <row r="511" spans="1:4" ht="14" customHeight="1">
      <c r="A511" s="16">
        <v>251</v>
      </c>
      <c r="B511" s="15">
        <v>45833</v>
      </c>
      <c r="C511" s="4" t="s">
        <v>2019</v>
      </c>
      <c r="D511" s="4" t="s">
        <v>4353</v>
      </c>
    </row>
    <row r="512" spans="1:4">
      <c r="A512" s="63">
        <v>251</v>
      </c>
      <c r="B512" s="64">
        <v>45833</v>
      </c>
      <c r="C512" s="13" t="s">
        <v>1413</v>
      </c>
      <c r="D512" s="13" t="s">
        <v>4354</v>
      </c>
    </row>
  </sheetData>
  <mergeCells count="7">
    <mergeCell ref="A428:D428"/>
    <mergeCell ref="A341:D341"/>
    <mergeCell ref="A47:D47"/>
    <mergeCell ref="A2:D2"/>
    <mergeCell ref="A116:D116"/>
    <mergeCell ref="A191:D191"/>
    <mergeCell ref="A284:D28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4DF14-15D2-624A-970A-37629BAB2A27}">
  <sheetPr>
    <pageSetUpPr fitToPage="1"/>
  </sheetPr>
  <dimension ref="A1:F469"/>
  <sheetViews>
    <sheetView zoomScaleNormal="100" workbookViewId="0">
      <pane ySplit="1" topLeftCell="A262" activePane="bottomLeft" state="frozen"/>
      <selection activeCell="D1" sqref="D1"/>
      <selection pane="bottomLeft" activeCell="K287" sqref="K287"/>
    </sheetView>
  </sheetViews>
  <sheetFormatPr baseColWidth="10" defaultColWidth="9.1640625" defaultRowHeight="15"/>
  <cols>
    <col min="1" max="1" width="7.83203125" style="17" customWidth="1"/>
    <col min="2" max="2" width="7.6640625" style="17" customWidth="1"/>
    <col min="3" max="3" width="7.5" style="5" customWidth="1"/>
    <col min="4" max="4" width="17.1640625" style="4" customWidth="1"/>
    <col min="5" max="6" width="37" style="4" customWidth="1"/>
    <col min="7" max="16384" width="9.1640625" style="4"/>
  </cols>
  <sheetData>
    <row r="1" spans="1:6" ht="33" customHeight="1">
      <c r="A1" s="8" t="s">
        <v>1391</v>
      </c>
      <c r="B1" s="8" t="s">
        <v>1392</v>
      </c>
      <c r="C1" s="8" t="s">
        <v>1357</v>
      </c>
      <c r="D1" s="9" t="s">
        <v>1313</v>
      </c>
      <c r="E1" s="9" t="s">
        <v>1393</v>
      </c>
      <c r="F1" s="9" t="s">
        <v>1394</v>
      </c>
    </row>
    <row r="2" spans="1:6">
      <c r="A2" s="16">
        <v>2020</v>
      </c>
      <c r="B2" s="16">
        <v>9</v>
      </c>
      <c r="C2" s="32">
        <v>1</v>
      </c>
      <c r="D2" s="4" t="s">
        <v>1395</v>
      </c>
      <c r="E2" s="4" t="s">
        <v>1396</v>
      </c>
      <c r="F2" s="4" t="s">
        <v>1422</v>
      </c>
    </row>
    <row r="3" spans="1:6">
      <c r="A3" s="16">
        <v>2020</v>
      </c>
      <c r="B3" s="16">
        <v>9</v>
      </c>
      <c r="C3" s="32">
        <v>2</v>
      </c>
      <c r="D3" s="4" t="s">
        <v>1397</v>
      </c>
      <c r="E3" s="4" t="s">
        <v>1412</v>
      </c>
      <c r="F3" s="4" t="s">
        <v>1407</v>
      </c>
    </row>
    <row r="4" spans="1:6">
      <c r="A4" s="16">
        <v>2020</v>
      </c>
      <c r="B4" s="16">
        <v>9</v>
      </c>
      <c r="C4" s="32">
        <v>3</v>
      </c>
      <c r="D4" s="4" t="s">
        <v>1398</v>
      </c>
      <c r="E4" s="4" t="s">
        <v>1408</v>
      </c>
      <c r="F4" s="4" t="s">
        <v>1409</v>
      </c>
    </row>
    <row r="5" spans="1:6">
      <c r="A5" s="16">
        <v>2020</v>
      </c>
      <c r="B5" s="16">
        <v>9</v>
      </c>
      <c r="C5" s="32">
        <v>4</v>
      </c>
      <c r="D5" s="4" t="s">
        <v>1399</v>
      </c>
      <c r="E5" s="4" t="s">
        <v>1401</v>
      </c>
      <c r="F5" s="4" t="s">
        <v>1402</v>
      </c>
    </row>
    <row r="6" spans="1:6">
      <c r="A6" s="16">
        <v>2020</v>
      </c>
      <c r="B6" s="16">
        <v>9</v>
      </c>
      <c r="C6" s="32">
        <v>5</v>
      </c>
      <c r="D6" s="4" t="s">
        <v>1384</v>
      </c>
      <c r="E6" s="4" t="s">
        <v>1403</v>
      </c>
      <c r="F6" s="4" t="s">
        <v>1404</v>
      </c>
    </row>
    <row r="7" spans="1:6">
      <c r="A7" s="16">
        <v>2020</v>
      </c>
      <c r="B7" s="16">
        <v>9</v>
      </c>
      <c r="C7" s="32">
        <f>C6+1</f>
        <v>6</v>
      </c>
      <c r="D7" s="4" t="s">
        <v>1382</v>
      </c>
      <c r="E7" s="4" t="s">
        <v>1405</v>
      </c>
      <c r="F7" s="4" t="s">
        <v>1406</v>
      </c>
    </row>
    <row r="8" spans="1:6">
      <c r="A8" s="16">
        <v>2020</v>
      </c>
      <c r="B8" s="16">
        <v>9</v>
      </c>
      <c r="C8" s="32">
        <f t="shared" ref="C8:C21" si="0">C7+1</f>
        <v>7</v>
      </c>
      <c r="D8" s="4" t="s">
        <v>1314</v>
      </c>
    </row>
    <row r="9" spans="1:6">
      <c r="A9" s="16">
        <v>2020</v>
      </c>
      <c r="B9" s="16">
        <v>9</v>
      </c>
      <c r="C9" s="32">
        <f t="shared" si="0"/>
        <v>8</v>
      </c>
      <c r="D9" s="4" t="s">
        <v>1380</v>
      </c>
      <c r="E9" s="4" t="s">
        <v>1410</v>
      </c>
      <c r="F9" s="4" t="s">
        <v>1411</v>
      </c>
    </row>
    <row r="10" spans="1:6">
      <c r="A10" s="16">
        <v>2020</v>
      </c>
      <c r="B10" s="16">
        <v>9</v>
      </c>
      <c r="C10" s="32">
        <f t="shared" si="0"/>
        <v>9</v>
      </c>
      <c r="D10" s="4" t="s">
        <v>1400</v>
      </c>
    </row>
    <row r="11" spans="1:6">
      <c r="A11" s="16">
        <v>2020</v>
      </c>
      <c r="B11" s="16">
        <v>9</v>
      </c>
      <c r="C11" s="32">
        <f t="shared" si="0"/>
        <v>10</v>
      </c>
      <c r="D11" s="4" t="s">
        <v>1364</v>
      </c>
    </row>
    <row r="12" spans="1:6">
      <c r="A12" s="16">
        <v>2020</v>
      </c>
      <c r="B12" s="16">
        <v>9</v>
      </c>
      <c r="C12" s="32">
        <f>C11+1</f>
        <v>11</v>
      </c>
      <c r="D12" s="4" t="s">
        <v>1413</v>
      </c>
    </row>
    <row r="13" spans="1:6">
      <c r="A13" s="16">
        <v>2020</v>
      </c>
      <c r="B13" s="16">
        <v>9</v>
      </c>
      <c r="C13" s="32">
        <f t="shared" si="0"/>
        <v>12</v>
      </c>
      <c r="D13" s="4" t="s">
        <v>1418</v>
      </c>
    </row>
    <row r="14" spans="1:6">
      <c r="A14" s="16">
        <v>2020</v>
      </c>
      <c r="B14" s="16">
        <v>9</v>
      </c>
      <c r="C14" s="32">
        <f t="shared" si="0"/>
        <v>13</v>
      </c>
      <c r="D14" s="4" t="s">
        <v>1419</v>
      </c>
    </row>
    <row r="15" spans="1:6">
      <c r="A15" s="16">
        <v>2020</v>
      </c>
      <c r="B15" s="16">
        <v>9</v>
      </c>
      <c r="C15" s="32">
        <f t="shared" si="0"/>
        <v>14</v>
      </c>
      <c r="D15" s="4" t="s">
        <v>1386</v>
      </c>
    </row>
    <row r="16" spans="1:6">
      <c r="A16" s="16">
        <v>2020</v>
      </c>
      <c r="B16" s="16">
        <v>9</v>
      </c>
      <c r="C16" s="32">
        <f t="shared" si="0"/>
        <v>15</v>
      </c>
      <c r="D16" s="4" t="s">
        <v>1389</v>
      </c>
    </row>
    <row r="17" spans="1:6">
      <c r="A17" s="16">
        <v>2020</v>
      </c>
      <c r="B17" s="16">
        <v>9</v>
      </c>
      <c r="C17" s="32">
        <f>C16+1</f>
        <v>16</v>
      </c>
      <c r="D17" s="4" t="s">
        <v>1420</v>
      </c>
    </row>
    <row r="18" spans="1:6">
      <c r="A18" s="16">
        <v>2020</v>
      </c>
      <c r="B18" s="16">
        <v>9</v>
      </c>
      <c r="C18" s="32">
        <f t="shared" si="0"/>
        <v>17</v>
      </c>
      <c r="D18" s="4" t="s">
        <v>1421</v>
      </c>
    </row>
    <row r="19" spans="1:6">
      <c r="A19" s="16">
        <v>2020</v>
      </c>
      <c r="B19" s="16">
        <v>9</v>
      </c>
      <c r="C19" s="32">
        <f t="shared" si="0"/>
        <v>18</v>
      </c>
      <c r="D19" s="4" t="s">
        <v>1417</v>
      </c>
    </row>
    <row r="20" spans="1:6">
      <c r="A20" s="16">
        <v>2020</v>
      </c>
      <c r="B20" s="16">
        <v>9</v>
      </c>
      <c r="C20" s="32">
        <f t="shared" si="0"/>
        <v>19</v>
      </c>
      <c r="D20" s="4" t="s">
        <v>1416</v>
      </c>
    </row>
    <row r="21" spans="1:6">
      <c r="A21" s="16">
        <v>2020</v>
      </c>
      <c r="B21" s="16">
        <v>9</v>
      </c>
      <c r="C21" s="32">
        <f t="shared" si="0"/>
        <v>20</v>
      </c>
      <c r="D21" s="4" t="s">
        <v>1324</v>
      </c>
      <c r="E21" s="4" t="s">
        <v>1423</v>
      </c>
      <c r="F21" s="4" t="s">
        <v>1434</v>
      </c>
    </row>
    <row r="22" spans="1:6">
      <c r="A22" s="65">
        <v>2020</v>
      </c>
      <c r="B22" s="65">
        <v>18</v>
      </c>
      <c r="C22" s="66">
        <v>1</v>
      </c>
      <c r="D22" s="49" t="s">
        <v>1395</v>
      </c>
      <c r="E22" s="49" t="s">
        <v>1411</v>
      </c>
      <c r="F22" s="49" t="s">
        <v>1437</v>
      </c>
    </row>
    <row r="23" spans="1:6">
      <c r="A23" s="16">
        <v>2020</v>
      </c>
      <c r="B23" s="16">
        <v>18</v>
      </c>
      <c r="C23" s="32">
        <v>2</v>
      </c>
      <c r="D23" s="4" t="s">
        <v>1398</v>
      </c>
    </row>
    <row r="24" spans="1:6">
      <c r="A24" s="16">
        <v>2020</v>
      </c>
      <c r="B24" s="16">
        <v>18</v>
      </c>
      <c r="C24" s="32">
        <v>3</v>
      </c>
      <c r="D24" s="4" t="s">
        <v>1399</v>
      </c>
      <c r="E24" s="4" t="s">
        <v>1436</v>
      </c>
      <c r="F24" s="4" t="s">
        <v>1401</v>
      </c>
    </row>
    <row r="25" spans="1:6">
      <c r="A25" s="16">
        <v>2020</v>
      </c>
      <c r="B25" s="16">
        <v>18</v>
      </c>
      <c r="C25" s="32">
        <v>4</v>
      </c>
      <c r="D25" s="4" t="s">
        <v>1314</v>
      </c>
      <c r="E25" s="4" t="s">
        <v>1406</v>
      </c>
      <c r="F25" s="4" t="s">
        <v>1435</v>
      </c>
    </row>
    <row r="26" spans="1:6">
      <c r="A26" s="16">
        <v>2020</v>
      </c>
      <c r="B26" s="16">
        <v>18</v>
      </c>
      <c r="C26" s="32">
        <v>5</v>
      </c>
      <c r="D26" s="4" t="s">
        <v>1400</v>
      </c>
      <c r="E26" s="4" t="s">
        <v>1432</v>
      </c>
      <c r="F26" s="4" t="s">
        <v>1433</v>
      </c>
    </row>
    <row r="27" spans="1:6">
      <c r="A27" s="16">
        <v>2020</v>
      </c>
      <c r="B27" s="16">
        <v>18</v>
      </c>
      <c r="C27" s="32">
        <f>C26+1</f>
        <v>6</v>
      </c>
      <c r="D27" s="4" t="s">
        <v>1364</v>
      </c>
    </row>
    <row r="28" spans="1:6">
      <c r="A28" s="16">
        <v>2020</v>
      </c>
      <c r="B28" s="16">
        <v>18</v>
      </c>
      <c r="C28" s="32">
        <f t="shared" ref="C28:C41" si="1">C27+1</f>
        <v>7</v>
      </c>
      <c r="D28" s="4" t="s">
        <v>1397</v>
      </c>
    </row>
    <row r="29" spans="1:6">
      <c r="A29" s="16">
        <v>2020</v>
      </c>
      <c r="B29" s="16">
        <v>18</v>
      </c>
      <c r="C29" s="32">
        <f t="shared" si="1"/>
        <v>8</v>
      </c>
      <c r="D29" s="4" t="s">
        <v>1380</v>
      </c>
      <c r="E29" s="4" t="s">
        <v>1438</v>
      </c>
      <c r="F29" s="4" t="s">
        <v>1439</v>
      </c>
    </row>
    <row r="30" spans="1:6">
      <c r="A30" s="16">
        <v>2020</v>
      </c>
      <c r="B30" s="16">
        <v>18</v>
      </c>
      <c r="C30" s="32">
        <f t="shared" si="1"/>
        <v>9</v>
      </c>
      <c r="D30" s="4" t="s">
        <v>1419</v>
      </c>
    </row>
    <row r="31" spans="1:6">
      <c r="A31" s="16">
        <v>2020</v>
      </c>
      <c r="B31" s="16">
        <v>18</v>
      </c>
      <c r="C31" s="32">
        <f t="shared" si="1"/>
        <v>10</v>
      </c>
      <c r="D31" s="4" t="s">
        <v>1418</v>
      </c>
      <c r="E31" s="4" t="s">
        <v>1401</v>
      </c>
      <c r="F31" s="4" t="s">
        <v>1444</v>
      </c>
    </row>
    <row r="32" spans="1:6">
      <c r="A32" s="16">
        <v>2020</v>
      </c>
      <c r="B32" s="16">
        <v>18</v>
      </c>
      <c r="C32" s="32">
        <f>C31+1</f>
        <v>11</v>
      </c>
      <c r="D32" s="4" t="s">
        <v>1384</v>
      </c>
      <c r="E32" s="4" t="s">
        <v>1445</v>
      </c>
      <c r="F32" s="4" t="s">
        <v>1446</v>
      </c>
    </row>
    <row r="33" spans="1:6">
      <c r="A33" s="16">
        <v>2020</v>
      </c>
      <c r="B33" s="16">
        <v>18</v>
      </c>
      <c r="C33" s="32">
        <f t="shared" si="1"/>
        <v>12</v>
      </c>
      <c r="D33" s="4" t="s">
        <v>1382</v>
      </c>
      <c r="E33" s="4" t="s">
        <v>1433</v>
      </c>
      <c r="F33" s="4" t="s">
        <v>1442</v>
      </c>
    </row>
    <row r="34" spans="1:6">
      <c r="A34" s="16">
        <v>2020</v>
      </c>
      <c r="B34" s="16">
        <v>18</v>
      </c>
      <c r="C34" s="32">
        <f t="shared" si="1"/>
        <v>13</v>
      </c>
      <c r="D34" s="4" t="s">
        <v>1413</v>
      </c>
    </row>
    <row r="35" spans="1:6">
      <c r="A35" s="16">
        <v>2020</v>
      </c>
      <c r="B35" s="16">
        <v>18</v>
      </c>
      <c r="C35" s="32">
        <f t="shared" si="1"/>
        <v>14</v>
      </c>
      <c r="D35" s="4" t="s">
        <v>1421</v>
      </c>
      <c r="E35" s="4" t="s">
        <v>1439</v>
      </c>
      <c r="F35" s="4" t="s">
        <v>1443</v>
      </c>
    </row>
    <row r="36" spans="1:6">
      <c r="A36" s="16">
        <v>2020</v>
      </c>
      <c r="B36" s="16">
        <v>18</v>
      </c>
      <c r="C36" s="32">
        <f t="shared" si="1"/>
        <v>15</v>
      </c>
      <c r="D36" s="4" t="s">
        <v>1420</v>
      </c>
    </row>
    <row r="37" spans="1:6">
      <c r="A37" s="16">
        <v>2020</v>
      </c>
      <c r="B37" s="16">
        <v>18</v>
      </c>
      <c r="C37" s="32">
        <f>C36+1</f>
        <v>16</v>
      </c>
      <c r="D37" s="4" t="s">
        <v>1386</v>
      </c>
      <c r="E37" s="4" t="s">
        <v>1435</v>
      </c>
      <c r="F37" s="4" t="s">
        <v>1453</v>
      </c>
    </row>
    <row r="38" spans="1:6">
      <c r="A38" s="16">
        <v>2020</v>
      </c>
      <c r="B38" s="16">
        <v>18</v>
      </c>
      <c r="C38" s="32">
        <f t="shared" si="1"/>
        <v>17</v>
      </c>
      <c r="D38" s="4" t="s">
        <v>1417</v>
      </c>
    </row>
    <row r="39" spans="1:6">
      <c r="A39" s="16">
        <v>2020</v>
      </c>
      <c r="B39" s="16">
        <v>18</v>
      </c>
      <c r="C39" s="32">
        <f t="shared" si="1"/>
        <v>18</v>
      </c>
      <c r="D39" s="4" t="s">
        <v>1389</v>
      </c>
      <c r="E39" s="4" t="s">
        <v>1449</v>
      </c>
      <c r="F39" s="4" t="s">
        <v>1450</v>
      </c>
    </row>
    <row r="40" spans="1:6">
      <c r="A40" s="16">
        <v>2020</v>
      </c>
      <c r="B40" s="16">
        <v>18</v>
      </c>
      <c r="C40" s="32">
        <f t="shared" si="1"/>
        <v>19</v>
      </c>
      <c r="D40" s="4" t="s">
        <v>1416</v>
      </c>
    </row>
    <row r="41" spans="1:6">
      <c r="A41" s="63">
        <v>2020</v>
      </c>
      <c r="B41" s="63">
        <v>18</v>
      </c>
      <c r="C41" s="33">
        <f t="shared" si="1"/>
        <v>20</v>
      </c>
      <c r="D41" s="13" t="s">
        <v>1324</v>
      </c>
      <c r="E41" s="13"/>
      <c r="F41" s="13"/>
    </row>
    <row r="42" spans="1:6">
      <c r="A42" s="65">
        <v>2020</v>
      </c>
      <c r="B42" s="65">
        <v>27</v>
      </c>
      <c r="C42" s="66">
        <v>1</v>
      </c>
      <c r="D42" s="49" t="s">
        <v>1395</v>
      </c>
      <c r="E42" s="49"/>
      <c r="F42" s="49"/>
    </row>
    <row r="43" spans="1:6">
      <c r="A43" s="16">
        <v>2020</v>
      </c>
      <c r="B43" s="16">
        <v>27</v>
      </c>
      <c r="C43" s="32">
        <v>2</v>
      </c>
      <c r="D43" s="4" t="s">
        <v>1400</v>
      </c>
      <c r="E43" s="4" t="s">
        <v>1446</v>
      </c>
      <c r="F43" s="4" t="s">
        <v>1464</v>
      </c>
    </row>
    <row r="44" spans="1:6">
      <c r="A44" s="16">
        <v>2020</v>
      </c>
      <c r="B44" s="16">
        <v>27</v>
      </c>
      <c r="C44" s="32">
        <v>3</v>
      </c>
      <c r="D44" s="4" t="s">
        <v>1364</v>
      </c>
    </row>
    <row r="45" spans="1:6">
      <c r="A45" s="16">
        <v>2020</v>
      </c>
      <c r="B45" s="16">
        <v>27</v>
      </c>
      <c r="C45" s="32">
        <v>4</v>
      </c>
      <c r="D45" s="4" t="s">
        <v>1399</v>
      </c>
      <c r="E45" s="4" t="s">
        <v>1462</v>
      </c>
      <c r="F45" s="4" t="s">
        <v>1463</v>
      </c>
    </row>
    <row r="46" spans="1:6">
      <c r="A46" s="16">
        <v>2020</v>
      </c>
      <c r="B46" s="16">
        <v>27</v>
      </c>
      <c r="C46" s="32">
        <v>5</v>
      </c>
      <c r="D46" s="4" t="s">
        <v>1398</v>
      </c>
      <c r="E46" s="4" t="s">
        <v>1465</v>
      </c>
      <c r="F46" s="4" t="s">
        <v>1466</v>
      </c>
    </row>
    <row r="47" spans="1:6">
      <c r="A47" s="16">
        <v>2020</v>
      </c>
      <c r="B47" s="16">
        <v>27</v>
      </c>
      <c r="C47" s="32">
        <f>C46+1</f>
        <v>6</v>
      </c>
      <c r="D47" s="4" t="s">
        <v>1314</v>
      </c>
      <c r="E47" s="4" t="s">
        <v>1466</v>
      </c>
      <c r="F47" s="4" t="s">
        <v>1467</v>
      </c>
    </row>
    <row r="48" spans="1:6">
      <c r="A48" s="16">
        <v>2020</v>
      </c>
      <c r="B48" s="16">
        <v>27</v>
      </c>
      <c r="C48" s="32">
        <f t="shared" ref="C48:C61" si="2">C47+1</f>
        <v>7</v>
      </c>
      <c r="D48" s="4" t="s">
        <v>1413</v>
      </c>
      <c r="E48" s="4" t="s">
        <v>1443</v>
      </c>
      <c r="F48" s="4" t="s">
        <v>1478</v>
      </c>
    </row>
    <row r="49" spans="1:6">
      <c r="A49" s="16">
        <v>2020</v>
      </c>
      <c r="B49" s="16">
        <v>27</v>
      </c>
      <c r="C49" s="32">
        <f t="shared" si="2"/>
        <v>8</v>
      </c>
      <c r="D49" s="4" t="s">
        <v>1418</v>
      </c>
    </row>
    <row r="50" spans="1:6">
      <c r="A50" s="16">
        <v>2020</v>
      </c>
      <c r="B50" s="16">
        <v>27</v>
      </c>
      <c r="C50" s="32">
        <f t="shared" si="2"/>
        <v>9</v>
      </c>
      <c r="D50" s="4" t="s">
        <v>1421</v>
      </c>
      <c r="E50" s="4" t="s">
        <v>1479</v>
      </c>
      <c r="F50" s="4" t="s">
        <v>1480</v>
      </c>
    </row>
    <row r="51" spans="1:6">
      <c r="A51" s="16">
        <v>2020</v>
      </c>
      <c r="B51" s="16">
        <v>27</v>
      </c>
      <c r="C51" s="32">
        <f t="shared" si="2"/>
        <v>10</v>
      </c>
      <c r="D51" s="4" t="s">
        <v>1420</v>
      </c>
    </row>
    <row r="52" spans="1:6">
      <c r="A52" s="16">
        <v>2020</v>
      </c>
      <c r="B52" s="16">
        <v>27</v>
      </c>
      <c r="C52" s="32">
        <f>C51+1</f>
        <v>11</v>
      </c>
      <c r="D52" s="4" t="s">
        <v>1419</v>
      </c>
      <c r="E52" s="4" t="s">
        <v>1442</v>
      </c>
      <c r="F52" s="4" t="s">
        <v>1481</v>
      </c>
    </row>
    <row r="53" spans="1:6">
      <c r="A53" s="16">
        <v>2020</v>
      </c>
      <c r="B53" s="16">
        <v>27</v>
      </c>
      <c r="C53" s="32">
        <f t="shared" si="2"/>
        <v>12</v>
      </c>
      <c r="D53" s="4" t="s">
        <v>1382</v>
      </c>
      <c r="E53" s="4" t="s">
        <v>1468</v>
      </c>
      <c r="F53" s="4" t="s">
        <v>1469</v>
      </c>
    </row>
    <row r="54" spans="1:6">
      <c r="A54" s="16">
        <v>2020</v>
      </c>
      <c r="B54" s="16">
        <v>27</v>
      </c>
      <c r="C54" s="32">
        <f t="shared" si="2"/>
        <v>13</v>
      </c>
      <c r="D54" s="4" t="s">
        <v>1384</v>
      </c>
      <c r="E54" s="4" t="s">
        <v>1482</v>
      </c>
      <c r="F54" s="4" t="s">
        <v>1483</v>
      </c>
    </row>
    <row r="55" spans="1:6">
      <c r="A55" s="16">
        <v>2020</v>
      </c>
      <c r="B55" s="16">
        <v>27</v>
      </c>
      <c r="C55" s="32">
        <f t="shared" si="2"/>
        <v>14</v>
      </c>
      <c r="D55" s="4" t="s">
        <v>1397</v>
      </c>
    </row>
    <row r="56" spans="1:6">
      <c r="A56" s="16">
        <v>2020</v>
      </c>
      <c r="B56" s="16">
        <v>27</v>
      </c>
      <c r="C56" s="32">
        <f t="shared" si="2"/>
        <v>15</v>
      </c>
      <c r="D56" s="4" t="s">
        <v>1380</v>
      </c>
      <c r="E56" s="4" t="s">
        <v>1484</v>
      </c>
      <c r="F56" s="4" t="s">
        <v>1485</v>
      </c>
    </row>
    <row r="57" spans="1:6">
      <c r="A57" s="16">
        <v>2020</v>
      </c>
      <c r="B57" s="16">
        <v>27</v>
      </c>
      <c r="C57" s="32">
        <f>C56+1</f>
        <v>16</v>
      </c>
      <c r="D57" s="4" t="s">
        <v>1386</v>
      </c>
      <c r="E57" s="4" t="s">
        <v>1486</v>
      </c>
      <c r="F57" s="4" t="s">
        <v>1487</v>
      </c>
    </row>
    <row r="58" spans="1:6">
      <c r="A58" s="16">
        <v>2020</v>
      </c>
      <c r="B58" s="16">
        <v>27</v>
      </c>
      <c r="C58" s="32">
        <f t="shared" si="2"/>
        <v>17</v>
      </c>
      <c r="D58" s="4" t="s">
        <v>1417</v>
      </c>
    </row>
    <row r="59" spans="1:6">
      <c r="A59" s="16">
        <v>2020</v>
      </c>
      <c r="B59" s="16">
        <v>27</v>
      </c>
      <c r="C59" s="32">
        <f t="shared" si="2"/>
        <v>18</v>
      </c>
      <c r="D59" s="4" t="s">
        <v>1416</v>
      </c>
    </row>
    <row r="60" spans="1:6">
      <c r="A60" s="16">
        <v>2020</v>
      </c>
      <c r="B60" s="16">
        <v>27</v>
      </c>
      <c r="C60" s="32">
        <f t="shared" si="2"/>
        <v>19</v>
      </c>
      <c r="D60" s="4" t="s">
        <v>1389</v>
      </c>
      <c r="E60" s="4" t="s">
        <v>1478</v>
      </c>
      <c r="F60" s="4" t="s">
        <v>1488</v>
      </c>
    </row>
    <row r="61" spans="1:6">
      <c r="A61" s="63">
        <v>2020</v>
      </c>
      <c r="B61" s="63">
        <v>27</v>
      </c>
      <c r="C61" s="33">
        <f t="shared" si="2"/>
        <v>20</v>
      </c>
      <c r="D61" s="13" t="s">
        <v>1324</v>
      </c>
      <c r="E61" s="13"/>
      <c r="F61" s="13"/>
    </row>
    <row r="62" spans="1:6">
      <c r="A62" s="16" t="s">
        <v>1564</v>
      </c>
      <c r="B62" s="16">
        <v>9</v>
      </c>
      <c r="C62" s="32">
        <v>1</v>
      </c>
      <c r="D62" s="4" t="s">
        <v>1471</v>
      </c>
    </row>
    <row r="63" spans="1:6">
      <c r="A63" s="16" t="s">
        <v>1564</v>
      </c>
      <c r="B63" s="16">
        <v>9</v>
      </c>
      <c r="C63" s="32">
        <v>2</v>
      </c>
      <c r="D63" s="4" t="s">
        <v>1419</v>
      </c>
      <c r="E63" s="4" t="s">
        <v>1574</v>
      </c>
      <c r="F63" s="4" t="s">
        <v>1575</v>
      </c>
    </row>
    <row r="64" spans="1:6">
      <c r="A64" s="16" t="s">
        <v>1564</v>
      </c>
      <c r="B64" s="16">
        <v>9</v>
      </c>
      <c r="C64" s="32">
        <v>3</v>
      </c>
      <c r="D64" s="4" t="s">
        <v>1565</v>
      </c>
    </row>
    <row r="65" spans="1:6">
      <c r="A65" s="16" t="s">
        <v>1564</v>
      </c>
      <c r="B65" s="16">
        <v>9</v>
      </c>
      <c r="C65" s="32">
        <v>4</v>
      </c>
      <c r="D65" s="4" t="s">
        <v>1521</v>
      </c>
      <c r="E65" s="4" t="s">
        <v>1573</v>
      </c>
      <c r="F65" s="4" t="s">
        <v>1568</v>
      </c>
    </row>
    <row r="66" spans="1:6">
      <c r="A66" s="16" t="s">
        <v>1564</v>
      </c>
      <c r="B66" s="16">
        <v>9</v>
      </c>
      <c r="C66" s="32">
        <v>5</v>
      </c>
      <c r="D66" s="4" t="s">
        <v>1413</v>
      </c>
    </row>
    <row r="67" spans="1:6">
      <c r="A67" s="16" t="s">
        <v>1564</v>
      </c>
      <c r="B67" s="16">
        <v>9</v>
      </c>
      <c r="C67" s="32">
        <f>C66+1</f>
        <v>6</v>
      </c>
      <c r="D67" s="4" t="s">
        <v>1421</v>
      </c>
      <c r="E67" s="4" t="s">
        <v>1577</v>
      </c>
      <c r="F67" s="4" t="s">
        <v>1567</v>
      </c>
    </row>
    <row r="68" spans="1:6">
      <c r="A68" s="16" t="s">
        <v>1564</v>
      </c>
      <c r="B68" s="16">
        <v>9</v>
      </c>
      <c r="C68" s="32">
        <f t="shared" ref="C68:C81" si="3">C67+1</f>
        <v>7</v>
      </c>
      <c r="D68" s="4" t="s">
        <v>1395</v>
      </c>
    </row>
    <row r="69" spans="1:6">
      <c r="A69" s="16" t="s">
        <v>1564</v>
      </c>
      <c r="B69" s="16">
        <v>9</v>
      </c>
      <c r="C69" s="32">
        <f t="shared" si="3"/>
        <v>8</v>
      </c>
      <c r="D69" s="4" t="s">
        <v>1397</v>
      </c>
    </row>
    <row r="70" spans="1:6">
      <c r="A70" s="16" t="s">
        <v>1564</v>
      </c>
      <c r="B70" s="16">
        <v>9</v>
      </c>
      <c r="C70" s="32">
        <f t="shared" si="3"/>
        <v>9</v>
      </c>
      <c r="D70" s="4" t="s">
        <v>1531</v>
      </c>
    </row>
    <row r="71" spans="1:6">
      <c r="A71" s="16" t="s">
        <v>1564</v>
      </c>
      <c r="B71" s="16">
        <v>9</v>
      </c>
      <c r="C71" s="32">
        <f t="shared" si="3"/>
        <v>10</v>
      </c>
      <c r="D71" s="4" t="s">
        <v>1389</v>
      </c>
    </row>
    <row r="72" spans="1:6">
      <c r="A72" s="16" t="s">
        <v>1564</v>
      </c>
      <c r="B72" s="16">
        <v>9</v>
      </c>
      <c r="C72" s="32">
        <f>C71+1</f>
        <v>11</v>
      </c>
      <c r="D72" s="4" t="s">
        <v>1364</v>
      </c>
      <c r="E72" s="4" t="s">
        <v>1485</v>
      </c>
      <c r="F72" s="4" t="s">
        <v>1566</v>
      </c>
    </row>
    <row r="73" spans="1:6">
      <c r="A73" s="16" t="s">
        <v>1564</v>
      </c>
      <c r="B73" s="16">
        <v>9</v>
      </c>
      <c r="C73" s="32">
        <f t="shared" si="3"/>
        <v>12</v>
      </c>
      <c r="D73" s="4" t="s">
        <v>1418</v>
      </c>
    </row>
    <row r="74" spans="1:6">
      <c r="A74" s="16" t="s">
        <v>1564</v>
      </c>
      <c r="B74" s="16">
        <v>9</v>
      </c>
      <c r="C74" s="32">
        <f t="shared" si="3"/>
        <v>13</v>
      </c>
      <c r="D74" s="4" t="s">
        <v>1417</v>
      </c>
    </row>
    <row r="75" spans="1:6">
      <c r="A75" s="16" t="s">
        <v>1564</v>
      </c>
      <c r="B75" s="16">
        <v>9</v>
      </c>
      <c r="C75" s="32">
        <f t="shared" si="3"/>
        <v>14</v>
      </c>
      <c r="D75" s="4" t="s">
        <v>1382</v>
      </c>
      <c r="E75" s="4" t="s">
        <v>1436</v>
      </c>
      <c r="F75" s="4" t="s">
        <v>1468</v>
      </c>
    </row>
    <row r="76" spans="1:6">
      <c r="A76" s="16" t="s">
        <v>1564</v>
      </c>
      <c r="B76" s="16">
        <v>9</v>
      </c>
      <c r="C76" s="32">
        <f t="shared" si="3"/>
        <v>15</v>
      </c>
      <c r="D76" s="4" t="s">
        <v>1543</v>
      </c>
    </row>
    <row r="77" spans="1:6">
      <c r="A77" s="16" t="s">
        <v>1564</v>
      </c>
      <c r="B77" s="16">
        <v>9</v>
      </c>
      <c r="C77" s="32">
        <f>C76+1</f>
        <v>16</v>
      </c>
      <c r="D77" s="4" t="s">
        <v>1416</v>
      </c>
    </row>
    <row r="78" spans="1:6">
      <c r="A78" s="16" t="s">
        <v>1564</v>
      </c>
      <c r="B78" s="16">
        <v>9</v>
      </c>
      <c r="C78" s="32">
        <f t="shared" si="3"/>
        <v>17</v>
      </c>
      <c r="D78" s="4" t="s">
        <v>1399</v>
      </c>
      <c r="E78" s="4" t="s">
        <v>1569</v>
      </c>
      <c r="F78" s="4" t="s">
        <v>1570</v>
      </c>
    </row>
    <row r="79" spans="1:6">
      <c r="A79" s="16" t="s">
        <v>1564</v>
      </c>
      <c r="B79" s="16">
        <v>9</v>
      </c>
      <c r="C79" s="32">
        <f t="shared" si="3"/>
        <v>18</v>
      </c>
      <c r="D79" s="4" t="s">
        <v>1324</v>
      </c>
    </row>
    <row r="80" spans="1:6">
      <c r="A80" s="16" t="s">
        <v>1564</v>
      </c>
      <c r="B80" s="16">
        <v>9</v>
      </c>
      <c r="C80" s="32">
        <f>C79+1</f>
        <v>19</v>
      </c>
      <c r="D80" s="4" t="s">
        <v>1386</v>
      </c>
      <c r="E80" s="4" t="s">
        <v>1571</v>
      </c>
      <c r="F80" s="4" t="s">
        <v>1572</v>
      </c>
    </row>
    <row r="81" spans="1:6">
      <c r="A81" s="63" t="s">
        <v>1564</v>
      </c>
      <c r="B81" s="63">
        <v>9</v>
      </c>
      <c r="C81" s="33">
        <f t="shared" si="3"/>
        <v>20</v>
      </c>
      <c r="D81" s="13" t="s">
        <v>1384</v>
      </c>
      <c r="E81" s="13"/>
      <c r="F81" s="13"/>
    </row>
    <row r="82" spans="1:6">
      <c r="A82" s="16" t="s">
        <v>1564</v>
      </c>
      <c r="B82" s="16">
        <v>18</v>
      </c>
      <c r="C82" s="32">
        <v>1</v>
      </c>
      <c r="D82" s="4" t="s">
        <v>1419</v>
      </c>
      <c r="E82" s="4" t="s">
        <v>1589</v>
      </c>
      <c r="F82" s="4" t="s">
        <v>1590</v>
      </c>
    </row>
    <row r="83" spans="1:6">
      <c r="A83" s="16" t="s">
        <v>1564</v>
      </c>
      <c r="B83" s="16">
        <v>18</v>
      </c>
      <c r="C83" s="32">
        <v>2</v>
      </c>
      <c r="D83" s="4" t="s">
        <v>1565</v>
      </c>
    </row>
    <row r="84" spans="1:6">
      <c r="A84" s="16" t="s">
        <v>1564</v>
      </c>
      <c r="B84" s="16">
        <v>18</v>
      </c>
      <c r="C84" s="32">
        <v>3</v>
      </c>
      <c r="D84" s="4" t="s">
        <v>1397</v>
      </c>
    </row>
    <row r="85" spans="1:6">
      <c r="A85" s="16" t="s">
        <v>1564</v>
      </c>
      <c r="B85" s="16">
        <v>18</v>
      </c>
      <c r="C85" s="32">
        <v>4</v>
      </c>
      <c r="D85" s="4" t="s">
        <v>1521</v>
      </c>
      <c r="E85" s="4" t="s">
        <v>1463</v>
      </c>
      <c r="F85" s="4" t="s">
        <v>1593</v>
      </c>
    </row>
    <row r="86" spans="1:6">
      <c r="A86" s="16" t="s">
        <v>1564</v>
      </c>
      <c r="B86" s="16">
        <v>18</v>
      </c>
      <c r="C86" s="32">
        <v>5</v>
      </c>
      <c r="D86" s="4" t="s">
        <v>1531</v>
      </c>
    </row>
    <row r="87" spans="1:6">
      <c r="A87" s="16" t="s">
        <v>1564</v>
      </c>
      <c r="B87" s="16">
        <v>18</v>
      </c>
      <c r="C87" s="32">
        <f>C86+1</f>
        <v>6</v>
      </c>
      <c r="D87" s="4" t="s">
        <v>1471</v>
      </c>
    </row>
    <row r="88" spans="1:6">
      <c r="A88" s="16" t="s">
        <v>1564</v>
      </c>
      <c r="B88" s="16">
        <v>18</v>
      </c>
      <c r="C88" s="32">
        <f t="shared" ref="C88:C101" si="4">C87+1</f>
        <v>7</v>
      </c>
      <c r="D88" s="4" t="s">
        <v>1395</v>
      </c>
    </row>
    <row r="89" spans="1:6">
      <c r="A89" s="16" t="s">
        <v>1564</v>
      </c>
      <c r="B89" s="16">
        <v>18</v>
      </c>
      <c r="C89" s="32">
        <f t="shared" si="4"/>
        <v>8</v>
      </c>
      <c r="D89" s="4" t="s">
        <v>1413</v>
      </c>
    </row>
    <row r="90" spans="1:6">
      <c r="A90" s="16" t="s">
        <v>1564</v>
      </c>
      <c r="B90" s="16">
        <v>18</v>
      </c>
      <c r="C90" s="32">
        <f t="shared" si="4"/>
        <v>9</v>
      </c>
      <c r="D90" s="4" t="s">
        <v>1543</v>
      </c>
    </row>
    <row r="91" spans="1:6">
      <c r="A91" s="16" t="s">
        <v>1564</v>
      </c>
      <c r="B91" s="16">
        <v>18</v>
      </c>
      <c r="C91" s="32">
        <f t="shared" si="4"/>
        <v>10</v>
      </c>
      <c r="D91" s="4" t="s">
        <v>1416</v>
      </c>
    </row>
    <row r="92" spans="1:6">
      <c r="A92" s="16" t="s">
        <v>1564</v>
      </c>
      <c r="B92" s="16">
        <v>18</v>
      </c>
      <c r="C92" s="32">
        <f>C91+1</f>
        <v>11</v>
      </c>
      <c r="D92" s="4" t="s">
        <v>1421</v>
      </c>
      <c r="E92" s="4" t="s">
        <v>1581</v>
      </c>
      <c r="F92" s="4" t="s">
        <v>1582</v>
      </c>
    </row>
    <row r="93" spans="1:6">
      <c r="A93" s="16" t="s">
        <v>1564</v>
      </c>
      <c r="B93" s="16">
        <v>18</v>
      </c>
      <c r="C93" s="32">
        <f t="shared" si="4"/>
        <v>12</v>
      </c>
      <c r="D93" s="4" t="s">
        <v>1364</v>
      </c>
      <c r="E93" s="4" t="s">
        <v>1591</v>
      </c>
      <c r="F93" s="4" t="s">
        <v>1592</v>
      </c>
    </row>
    <row r="94" spans="1:6">
      <c r="A94" s="16" t="s">
        <v>1564</v>
      </c>
      <c r="B94" s="16">
        <v>18</v>
      </c>
      <c r="C94" s="32">
        <f t="shared" si="4"/>
        <v>13</v>
      </c>
      <c r="D94" s="4" t="s">
        <v>1389</v>
      </c>
      <c r="E94" s="4" t="s">
        <v>1587</v>
      </c>
      <c r="F94" s="4" t="s">
        <v>1588</v>
      </c>
    </row>
    <row r="95" spans="1:6">
      <c r="A95" s="16" t="s">
        <v>1564</v>
      </c>
      <c r="B95" s="16">
        <v>18</v>
      </c>
      <c r="C95" s="32">
        <f t="shared" si="4"/>
        <v>14</v>
      </c>
      <c r="D95" s="4" t="s">
        <v>1417</v>
      </c>
    </row>
    <row r="96" spans="1:6">
      <c r="A96" s="16" t="s">
        <v>1564</v>
      </c>
      <c r="B96" s="16">
        <v>18</v>
      </c>
      <c r="C96" s="32">
        <f t="shared" si="4"/>
        <v>15</v>
      </c>
      <c r="D96" s="4" t="s">
        <v>1324</v>
      </c>
    </row>
    <row r="97" spans="1:6">
      <c r="A97" s="16" t="s">
        <v>1564</v>
      </c>
      <c r="B97" s="16">
        <v>18</v>
      </c>
      <c r="C97" s="32">
        <f>C96+1</f>
        <v>16</v>
      </c>
      <c r="D97" s="4" t="s">
        <v>1384</v>
      </c>
    </row>
    <row r="98" spans="1:6">
      <c r="A98" s="16" t="s">
        <v>1564</v>
      </c>
      <c r="B98" s="16">
        <v>18</v>
      </c>
      <c r="C98" s="32">
        <f t="shared" si="4"/>
        <v>17</v>
      </c>
      <c r="D98" s="4" t="s">
        <v>1382</v>
      </c>
      <c r="E98" s="4" t="s">
        <v>1594</v>
      </c>
      <c r="F98" s="4" t="s">
        <v>1595</v>
      </c>
    </row>
    <row r="99" spans="1:6">
      <c r="A99" s="16" t="s">
        <v>1564</v>
      </c>
      <c r="B99" s="16">
        <v>18</v>
      </c>
      <c r="C99" s="32">
        <f t="shared" si="4"/>
        <v>18</v>
      </c>
      <c r="D99" s="4" t="s">
        <v>1386</v>
      </c>
      <c r="E99" s="4" t="s">
        <v>1583</v>
      </c>
      <c r="F99" s="4" t="s">
        <v>1584</v>
      </c>
    </row>
    <row r="100" spans="1:6">
      <c r="A100" s="16" t="s">
        <v>1564</v>
      </c>
      <c r="B100" s="16">
        <v>18</v>
      </c>
      <c r="C100" s="32">
        <f t="shared" si="4"/>
        <v>19</v>
      </c>
      <c r="D100" s="4" t="s">
        <v>1418</v>
      </c>
    </row>
    <row r="101" spans="1:6">
      <c r="A101" s="63" t="s">
        <v>1564</v>
      </c>
      <c r="B101" s="63">
        <v>18</v>
      </c>
      <c r="C101" s="33">
        <f t="shared" si="4"/>
        <v>20</v>
      </c>
      <c r="D101" s="13" t="s">
        <v>1399</v>
      </c>
      <c r="E101" s="13" t="s">
        <v>1585</v>
      </c>
      <c r="F101" s="13" t="s">
        <v>1586</v>
      </c>
    </row>
    <row r="102" spans="1:6">
      <c r="A102" s="16">
        <v>2021</v>
      </c>
      <c r="B102" s="16">
        <v>9</v>
      </c>
      <c r="C102" s="32">
        <v>1</v>
      </c>
      <c r="D102" s="4" t="s">
        <v>1395</v>
      </c>
      <c r="E102" s="4" t="s">
        <v>2077</v>
      </c>
      <c r="F102" s="4" t="s">
        <v>2078</v>
      </c>
    </row>
    <row r="103" spans="1:6">
      <c r="A103" s="16">
        <v>2021</v>
      </c>
      <c r="B103" s="16">
        <v>9</v>
      </c>
      <c r="C103" s="32">
        <v>2</v>
      </c>
      <c r="D103" s="4" t="s">
        <v>2019</v>
      </c>
    </row>
    <row r="104" spans="1:6">
      <c r="A104" s="16">
        <v>2021</v>
      </c>
      <c r="B104" s="16">
        <v>9</v>
      </c>
      <c r="C104" s="32">
        <v>3</v>
      </c>
      <c r="D104" s="4" t="s">
        <v>1314</v>
      </c>
      <c r="E104" s="4" t="s">
        <v>2083</v>
      </c>
      <c r="F104" s="4" t="s">
        <v>2084</v>
      </c>
    </row>
    <row r="105" spans="1:6">
      <c r="A105" s="16">
        <v>2021</v>
      </c>
      <c r="B105" s="16">
        <v>9</v>
      </c>
      <c r="C105" s="32">
        <v>4</v>
      </c>
      <c r="D105" s="4" t="s">
        <v>1324</v>
      </c>
    </row>
    <row r="106" spans="1:6">
      <c r="A106" s="16">
        <v>2021</v>
      </c>
      <c r="B106" s="16">
        <v>9</v>
      </c>
      <c r="C106" s="32">
        <v>5</v>
      </c>
      <c r="D106" s="4" t="s">
        <v>1521</v>
      </c>
      <c r="E106" s="4" t="s">
        <v>2085</v>
      </c>
      <c r="F106" s="4" t="s">
        <v>2086</v>
      </c>
    </row>
    <row r="107" spans="1:6">
      <c r="A107" s="16">
        <v>2021</v>
      </c>
      <c r="B107" s="16">
        <v>9</v>
      </c>
      <c r="C107" s="32">
        <f>C106+1</f>
        <v>6</v>
      </c>
      <c r="D107" s="4" t="s">
        <v>1546</v>
      </c>
    </row>
    <row r="108" spans="1:6">
      <c r="A108" s="16">
        <v>2021</v>
      </c>
      <c r="B108" s="16">
        <v>9</v>
      </c>
      <c r="C108" s="32">
        <f t="shared" ref="C108:C121" si="5">C107+1</f>
        <v>7</v>
      </c>
      <c r="D108" s="4" t="s">
        <v>1389</v>
      </c>
      <c r="E108" s="4" t="s">
        <v>2094</v>
      </c>
      <c r="F108" s="4" t="s">
        <v>1587</v>
      </c>
    </row>
    <row r="109" spans="1:6">
      <c r="A109" s="16">
        <v>2021</v>
      </c>
      <c r="B109" s="16">
        <v>9</v>
      </c>
      <c r="C109" s="32">
        <f t="shared" si="5"/>
        <v>8</v>
      </c>
      <c r="D109" s="4" t="s">
        <v>1386</v>
      </c>
      <c r="E109" s="4" t="s">
        <v>2093</v>
      </c>
      <c r="F109" s="4" t="s">
        <v>2092</v>
      </c>
    </row>
    <row r="110" spans="1:6">
      <c r="A110" s="16">
        <v>2021</v>
      </c>
      <c r="B110" s="16">
        <v>9</v>
      </c>
      <c r="C110" s="32">
        <f t="shared" si="5"/>
        <v>9</v>
      </c>
      <c r="D110" s="4" t="s">
        <v>2066</v>
      </c>
    </row>
    <row r="111" spans="1:6">
      <c r="A111" s="16">
        <v>2021</v>
      </c>
      <c r="B111" s="16">
        <v>9</v>
      </c>
      <c r="C111" s="32">
        <f t="shared" si="5"/>
        <v>10</v>
      </c>
      <c r="D111" s="4" t="s">
        <v>1419</v>
      </c>
      <c r="E111" s="4" t="s">
        <v>2087</v>
      </c>
      <c r="F111" s="4" t="s">
        <v>2088</v>
      </c>
    </row>
    <row r="112" spans="1:6">
      <c r="A112" s="16">
        <v>2021</v>
      </c>
      <c r="B112" s="16">
        <v>9</v>
      </c>
      <c r="C112" s="32">
        <f>C111+1</f>
        <v>11</v>
      </c>
      <c r="D112" s="4" t="s">
        <v>1397</v>
      </c>
      <c r="E112" s="4" t="s">
        <v>1593</v>
      </c>
      <c r="F112" s="4" t="s">
        <v>2038</v>
      </c>
    </row>
    <row r="113" spans="1:6">
      <c r="A113" s="16">
        <v>2021</v>
      </c>
      <c r="B113" s="16">
        <v>9</v>
      </c>
      <c r="C113" s="32">
        <f t="shared" si="5"/>
        <v>12</v>
      </c>
      <c r="D113" s="4" t="s">
        <v>1416</v>
      </c>
    </row>
    <row r="114" spans="1:6">
      <c r="A114" s="16">
        <v>2021</v>
      </c>
      <c r="B114" s="16">
        <v>9</v>
      </c>
      <c r="C114" s="32">
        <f t="shared" si="5"/>
        <v>13</v>
      </c>
      <c r="D114" s="4" t="s">
        <v>1413</v>
      </c>
    </row>
    <row r="115" spans="1:6">
      <c r="A115" s="16">
        <v>2021</v>
      </c>
      <c r="B115" s="16">
        <v>9</v>
      </c>
      <c r="C115" s="32">
        <f t="shared" si="5"/>
        <v>14</v>
      </c>
      <c r="D115" s="4" t="s">
        <v>1421</v>
      </c>
      <c r="E115" s="4" t="s">
        <v>2081</v>
      </c>
      <c r="F115" s="4" t="s">
        <v>2089</v>
      </c>
    </row>
    <row r="116" spans="1:6">
      <c r="A116" s="16">
        <v>2021</v>
      </c>
      <c r="B116" s="16">
        <v>9</v>
      </c>
      <c r="C116" s="32">
        <f t="shared" si="5"/>
        <v>15</v>
      </c>
      <c r="D116" s="4" t="s">
        <v>1543</v>
      </c>
      <c r="E116" s="4" t="s">
        <v>2090</v>
      </c>
      <c r="F116" s="4" t="s">
        <v>2091</v>
      </c>
    </row>
    <row r="117" spans="1:6">
      <c r="A117" s="16">
        <v>2021</v>
      </c>
      <c r="B117" s="16">
        <v>9</v>
      </c>
      <c r="C117" s="32">
        <f>C116+1</f>
        <v>16</v>
      </c>
      <c r="D117" s="4" t="s">
        <v>1384</v>
      </c>
      <c r="E117" s="4" t="s">
        <v>1443</v>
      </c>
      <c r="F117" s="4" t="s">
        <v>2080</v>
      </c>
    </row>
    <row r="118" spans="1:6">
      <c r="A118" s="16">
        <v>2021</v>
      </c>
      <c r="B118" s="16">
        <v>9</v>
      </c>
      <c r="C118" s="32">
        <f t="shared" si="5"/>
        <v>17</v>
      </c>
      <c r="D118" s="4" t="s">
        <v>1531</v>
      </c>
    </row>
    <row r="119" spans="1:6">
      <c r="A119" s="16">
        <v>2021</v>
      </c>
      <c r="B119" s="16">
        <v>9</v>
      </c>
      <c r="C119" s="32">
        <f t="shared" si="5"/>
        <v>18</v>
      </c>
      <c r="D119" s="4" t="s">
        <v>1364</v>
      </c>
    </row>
    <row r="120" spans="1:6">
      <c r="A120" s="16">
        <v>2021</v>
      </c>
      <c r="B120" s="16">
        <v>9</v>
      </c>
      <c r="C120" s="32">
        <f>C119+1</f>
        <v>19</v>
      </c>
      <c r="D120" s="4" t="s">
        <v>1399</v>
      </c>
    </row>
    <row r="121" spans="1:6">
      <c r="A121" s="63">
        <v>2021</v>
      </c>
      <c r="B121" s="63">
        <v>9</v>
      </c>
      <c r="C121" s="33">
        <f t="shared" si="5"/>
        <v>20</v>
      </c>
      <c r="D121" s="13" t="s">
        <v>1382</v>
      </c>
      <c r="E121" s="13" t="s">
        <v>2082</v>
      </c>
      <c r="F121" s="13" t="s">
        <v>2079</v>
      </c>
    </row>
    <row r="122" spans="1:6">
      <c r="A122" s="16">
        <v>2021</v>
      </c>
      <c r="B122" s="16">
        <v>18</v>
      </c>
      <c r="C122" s="32">
        <v>1</v>
      </c>
      <c r="D122" s="4" t="s">
        <v>1395</v>
      </c>
      <c r="E122" s="4" t="s">
        <v>2097</v>
      </c>
      <c r="F122" s="4" t="s">
        <v>2098</v>
      </c>
    </row>
    <row r="123" spans="1:6">
      <c r="A123" s="16">
        <v>2021</v>
      </c>
      <c r="B123" s="16">
        <v>18</v>
      </c>
      <c r="C123" s="32">
        <v>2</v>
      </c>
      <c r="D123" s="4" t="s">
        <v>1314</v>
      </c>
      <c r="E123" s="4" t="s">
        <v>2101</v>
      </c>
      <c r="F123" s="4" t="s">
        <v>2102</v>
      </c>
    </row>
    <row r="124" spans="1:6">
      <c r="A124" s="16">
        <v>2021</v>
      </c>
      <c r="B124" s="16">
        <v>18</v>
      </c>
      <c r="C124" s="32">
        <v>3</v>
      </c>
      <c r="D124" s="4" t="s">
        <v>1324</v>
      </c>
      <c r="E124" s="4" t="s">
        <v>2110</v>
      </c>
      <c r="F124" s="4" t="s">
        <v>2111</v>
      </c>
    </row>
    <row r="125" spans="1:6">
      <c r="A125" s="16">
        <v>2021</v>
      </c>
      <c r="B125" s="16">
        <v>18</v>
      </c>
      <c r="C125" s="32">
        <v>4</v>
      </c>
      <c r="D125" s="4" t="s">
        <v>1521</v>
      </c>
      <c r="E125" s="4" t="s">
        <v>2099</v>
      </c>
      <c r="F125" s="4" t="s">
        <v>2100</v>
      </c>
    </row>
    <row r="126" spans="1:6">
      <c r="A126" s="16">
        <v>2021</v>
      </c>
      <c r="B126" s="16">
        <v>18</v>
      </c>
      <c r="C126" s="32">
        <v>5</v>
      </c>
      <c r="D126" s="4" t="s">
        <v>1419</v>
      </c>
      <c r="E126" s="4" t="s">
        <v>2114</v>
      </c>
      <c r="F126" s="4" t="s">
        <v>2103</v>
      </c>
    </row>
    <row r="127" spans="1:6">
      <c r="A127" s="16">
        <v>2021</v>
      </c>
      <c r="B127" s="16">
        <v>18</v>
      </c>
      <c r="C127" s="32">
        <f>C126+1</f>
        <v>6</v>
      </c>
      <c r="D127" s="4" t="s">
        <v>1397</v>
      </c>
      <c r="E127" s="4" t="s">
        <v>2104</v>
      </c>
      <c r="F127" s="4" t="s">
        <v>2105</v>
      </c>
    </row>
    <row r="128" spans="1:6">
      <c r="A128" s="16">
        <v>2021</v>
      </c>
      <c r="B128" s="16">
        <v>18</v>
      </c>
      <c r="C128" s="32">
        <f t="shared" ref="C128:C141" si="6">C127+1</f>
        <v>7</v>
      </c>
      <c r="D128" s="4" t="s">
        <v>1543</v>
      </c>
      <c r="E128" s="4" t="s">
        <v>2119</v>
      </c>
      <c r="F128" s="4" t="s">
        <v>2118</v>
      </c>
    </row>
    <row r="129" spans="1:6">
      <c r="A129" s="16">
        <v>2021</v>
      </c>
      <c r="B129" s="16">
        <v>18</v>
      </c>
      <c r="C129" s="32">
        <f t="shared" si="6"/>
        <v>8</v>
      </c>
      <c r="D129" s="4" t="s">
        <v>1384</v>
      </c>
      <c r="E129" s="4" t="s">
        <v>2108</v>
      </c>
      <c r="F129" s="4" t="s">
        <v>2112</v>
      </c>
    </row>
    <row r="130" spans="1:6">
      <c r="A130" s="16">
        <v>2021</v>
      </c>
      <c r="B130" s="16">
        <v>18</v>
      </c>
      <c r="C130" s="32">
        <f t="shared" si="6"/>
        <v>9</v>
      </c>
      <c r="D130" s="4" t="s">
        <v>1413</v>
      </c>
      <c r="E130" s="4" t="s">
        <v>1407</v>
      </c>
      <c r="F130" s="4" t="s">
        <v>2109</v>
      </c>
    </row>
    <row r="131" spans="1:6">
      <c r="A131" s="16">
        <v>2021</v>
      </c>
      <c r="B131" s="16">
        <v>18</v>
      </c>
      <c r="C131" s="32">
        <f t="shared" si="6"/>
        <v>10</v>
      </c>
      <c r="D131" s="4" t="s">
        <v>2066</v>
      </c>
      <c r="E131" s="4" t="s">
        <v>2106</v>
      </c>
      <c r="F131" s="4" t="s">
        <v>2107</v>
      </c>
    </row>
    <row r="132" spans="1:6">
      <c r="A132" s="16">
        <v>2021</v>
      </c>
      <c r="B132" s="16">
        <v>18</v>
      </c>
      <c r="C132" s="32">
        <f>C131+1</f>
        <v>11</v>
      </c>
      <c r="D132" s="4" t="s">
        <v>1416</v>
      </c>
    </row>
    <row r="133" spans="1:6">
      <c r="A133" s="16">
        <v>2021</v>
      </c>
      <c r="B133" s="16">
        <v>18</v>
      </c>
      <c r="C133" s="32">
        <f t="shared" si="6"/>
        <v>12</v>
      </c>
      <c r="D133" s="4" t="s">
        <v>1531</v>
      </c>
    </row>
    <row r="134" spans="1:6">
      <c r="A134" s="16">
        <v>2021</v>
      </c>
      <c r="B134" s="16">
        <v>18</v>
      </c>
      <c r="C134" s="32">
        <f t="shared" si="6"/>
        <v>13</v>
      </c>
      <c r="D134" s="4" t="s">
        <v>1421</v>
      </c>
      <c r="E134" s="4" t="s">
        <v>2122</v>
      </c>
      <c r="F134" s="4" t="s">
        <v>2123</v>
      </c>
    </row>
    <row r="135" spans="1:6">
      <c r="A135" s="16">
        <v>2021</v>
      </c>
      <c r="B135" s="16">
        <v>18</v>
      </c>
      <c r="C135" s="32">
        <f t="shared" si="6"/>
        <v>14</v>
      </c>
      <c r="D135" s="4" t="s">
        <v>1364</v>
      </c>
    </row>
    <row r="136" spans="1:6">
      <c r="A136" s="16">
        <v>2021</v>
      </c>
      <c r="B136" s="16">
        <v>18</v>
      </c>
      <c r="C136" s="32">
        <f t="shared" si="6"/>
        <v>15</v>
      </c>
      <c r="D136" s="4" t="s">
        <v>1382</v>
      </c>
      <c r="E136" s="4" t="s">
        <v>2120</v>
      </c>
      <c r="F136" s="4" t="s">
        <v>2121</v>
      </c>
    </row>
    <row r="137" spans="1:6">
      <c r="A137" s="16">
        <v>2021</v>
      </c>
      <c r="B137" s="16">
        <v>18</v>
      </c>
      <c r="C137" s="32">
        <f>C136+1</f>
        <v>16</v>
      </c>
      <c r="D137" s="4" t="s">
        <v>1386</v>
      </c>
      <c r="E137" s="4" t="s">
        <v>2113</v>
      </c>
      <c r="F137" s="4" t="s">
        <v>1469</v>
      </c>
    </row>
    <row r="138" spans="1:6">
      <c r="A138" s="16">
        <v>2021</v>
      </c>
      <c r="B138" s="16">
        <v>18</v>
      </c>
      <c r="C138" s="32">
        <f t="shared" si="6"/>
        <v>17</v>
      </c>
      <c r="D138" s="4" t="s">
        <v>1389</v>
      </c>
    </row>
    <row r="139" spans="1:6">
      <c r="A139" s="16">
        <v>2021</v>
      </c>
      <c r="B139" s="16">
        <v>18</v>
      </c>
      <c r="C139" s="32">
        <f t="shared" si="6"/>
        <v>18</v>
      </c>
      <c r="D139" s="4" t="s">
        <v>1399</v>
      </c>
      <c r="E139" s="4" t="s">
        <v>2116</v>
      </c>
      <c r="F139" s="4" t="s">
        <v>2117</v>
      </c>
    </row>
    <row r="140" spans="1:6">
      <c r="A140" s="16">
        <v>2021</v>
      </c>
      <c r="B140" s="16">
        <v>18</v>
      </c>
      <c r="C140" s="32">
        <f t="shared" si="6"/>
        <v>19</v>
      </c>
      <c r="D140" s="4" t="s">
        <v>1418</v>
      </c>
    </row>
    <row r="141" spans="1:6">
      <c r="A141" s="63">
        <v>2021</v>
      </c>
      <c r="B141" s="63">
        <v>18</v>
      </c>
      <c r="C141" s="33">
        <f t="shared" si="6"/>
        <v>20</v>
      </c>
      <c r="D141" s="13" t="s">
        <v>1546</v>
      </c>
      <c r="E141" s="13" t="s">
        <v>2115</v>
      </c>
      <c r="F141" s="13" t="s">
        <v>1970</v>
      </c>
    </row>
    <row r="142" spans="1:6">
      <c r="A142" s="16">
        <v>2022</v>
      </c>
      <c r="B142" s="16">
        <v>12</v>
      </c>
      <c r="C142" s="32">
        <v>1</v>
      </c>
      <c r="D142" s="4" t="s">
        <v>2542</v>
      </c>
    </row>
    <row r="143" spans="1:6">
      <c r="A143" s="16">
        <v>2022</v>
      </c>
      <c r="B143" s="16">
        <v>12</v>
      </c>
      <c r="C143" s="32">
        <v>2</v>
      </c>
      <c r="D143" s="4" t="s">
        <v>2019</v>
      </c>
    </row>
    <row r="144" spans="1:6">
      <c r="A144" s="16">
        <v>2022</v>
      </c>
      <c r="B144" s="16">
        <v>12</v>
      </c>
      <c r="C144" s="32">
        <v>3</v>
      </c>
      <c r="D144" s="4" t="s">
        <v>2066</v>
      </c>
      <c r="E144" s="4" t="s">
        <v>2751</v>
      </c>
      <c r="F144" s="4" t="s">
        <v>2752</v>
      </c>
    </row>
    <row r="145" spans="1:6">
      <c r="A145" s="16">
        <v>2022</v>
      </c>
      <c r="B145" s="16">
        <v>12</v>
      </c>
      <c r="C145" s="32">
        <v>4</v>
      </c>
      <c r="D145" s="4" t="s">
        <v>1421</v>
      </c>
      <c r="E145" s="4" t="s">
        <v>2749</v>
      </c>
      <c r="F145" s="4" t="s">
        <v>2750</v>
      </c>
    </row>
    <row r="146" spans="1:6">
      <c r="A146" s="16">
        <v>2022</v>
      </c>
      <c r="B146" s="16">
        <v>12</v>
      </c>
      <c r="C146" s="32">
        <v>5</v>
      </c>
      <c r="D146" s="4" t="s">
        <v>1540</v>
      </c>
    </row>
    <row r="147" spans="1:6">
      <c r="A147" s="16">
        <v>2022</v>
      </c>
      <c r="B147" s="16">
        <v>12</v>
      </c>
      <c r="C147" s="32">
        <f>C146+1</f>
        <v>6</v>
      </c>
      <c r="D147" s="4" t="s">
        <v>1399</v>
      </c>
    </row>
    <row r="148" spans="1:6">
      <c r="A148" s="16">
        <v>2022</v>
      </c>
      <c r="B148" s="16">
        <v>12</v>
      </c>
      <c r="C148" s="32">
        <f t="shared" ref="C148:C161" si="7">C147+1</f>
        <v>7</v>
      </c>
      <c r="D148" s="4" t="s">
        <v>1419</v>
      </c>
    </row>
    <row r="149" spans="1:6">
      <c r="A149" s="16">
        <v>2022</v>
      </c>
      <c r="B149" s="16">
        <v>12</v>
      </c>
      <c r="C149" s="32">
        <f t="shared" si="7"/>
        <v>8</v>
      </c>
      <c r="D149" s="4" t="s">
        <v>1386</v>
      </c>
    </row>
    <row r="150" spans="1:6">
      <c r="A150" s="16">
        <v>2022</v>
      </c>
      <c r="B150" s="16">
        <v>12</v>
      </c>
      <c r="C150" s="32">
        <f t="shared" si="7"/>
        <v>9</v>
      </c>
      <c r="D150" s="4" t="s">
        <v>1413</v>
      </c>
    </row>
    <row r="151" spans="1:6">
      <c r="A151" s="16">
        <v>2022</v>
      </c>
      <c r="B151" s="16">
        <v>12</v>
      </c>
      <c r="C151" s="32">
        <f t="shared" si="7"/>
        <v>10</v>
      </c>
      <c r="D151" s="4" t="s">
        <v>1416</v>
      </c>
    </row>
    <row r="152" spans="1:6">
      <c r="A152" s="16">
        <v>2022</v>
      </c>
      <c r="B152" s="16">
        <v>12</v>
      </c>
      <c r="C152" s="32">
        <f>C151+1</f>
        <v>11</v>
      </c>
      <c r="D152" s="4" t="s">
        <v>1382</v>
      </c>
    </row>
    <row r="153" spans="1:6">
      <c r="A153" s="16">
        <v>2022</v>
      </c>
      <c r="B153" s="16">
        <v>12</v>
      </c>
      <c r="C153" s="32">
        <f t="shared" si="7"/>
        <v>12</v>
      </c>
      <c r="D153" s="4" t="s">
        <v>1546</v>
      </c>
    </row>
    <row r="154" spans="1:6">
      <c r="A154" s="16">
        <v>2022</v>
      </c>
      <c r="B154" s="16">
        <v>12</v>
      </c>
      <c r="C154" s="32">
        <f t="shared" si="7"/>
        <v>13</v>
      </c>
      <c r="D154" s="4" t="s">
        <v>1521</v>
      </c>
      <c r="E154" s="4" t="s">
        <v>2757</v>
      </c>
      <c r="F154" s="4" t="s">
        <v>2758</v>
      </c>
    </row>
    <row r="155" spans="1:6">
      <c r="A155" s="16">
        <v>2022</v>
      </c>
      <c r="B155" s="16">
        <v>12</v>
      </c>
      <c r="C155" s="32">
        <f t="shared" si="7"/>
        <v>14</v>
      </c>
      <c r="D155" s="4" t="s">
        <v>1531</v>
      </c>
    </row>
    <row r="156" spans="1:6">
      <c r="A156" s="16">
        <v>2022</v>
      </c>
      <c r="B156" s="16">
        <v>12</v>
      </c>
      <c r="C156" s="32">
        <f t="shared" si="7"/>
        <v>15</v>
      </c>
      <c r="D156" s="4" t="s">
        <v>1543</v>
      </c>
    </row>
    <row r="157" spans="1:6">
      <c r="A157" s="16">
        <v>2022</v>
      </c>
      <c r="B157" s="16">
        <v>12</v>
      </c>
      <c r="C157" s="32">
        <f>C156+1</f>
        <v>16</v>
      </c>
      <c r="D157" s="4" t="s">
        <v>1395</v>
      </c>
      <c r="E157" s="4" t="s">
        <v>2753</v>
      </c>
      <c r="F157" s="4" t="s">
        <v>2754</v>
      </c>
    </row>
    <row r="158" spans="1:6">
      <c r="A158" s="16">
        <v>2022</v>
      </c>
      <c r="B158" s="16">
        <v>12</v>
      </c>
      <c r="C158" s="32">
        <f t="shared" si="7"/>
        <v>17</v>
      </c>
      <c r="D158" s="4" t="s">
        <v>1314</v>
      </c>
    </row>
    <row r="159" spans="1:6">
      <c r="A159" s="16">
        <v>2022</v>
      </c>
      <c r="B159" s="16">
        <v>12</v>
      </c>
      <c r="C159" s="32">
        <f t="shared" si="7"/>
        <v>18</v>
      </c>
      <c r="D159" s="4" t="s">
        <v>1397</v>
      </c>
    </row>
    <row r="160" spans="1:6">
      <c r="A160" s="16">
        <v>2022</v>
      </c>
      <c r="B160" s="16">
        <v>12</v>
      </c>
      <c r="C160" s="32">
        <f>C159+1</f>
        <v>19</v>
      </c>
      <c r="D160" s="4" t="s">
        <v>1389</v>
      </c>
    </row>
    <row r="161" spans="1:6">
      <c r="A161" s="63">
        <v>2022</v>
      </c>
      <c r="B161" s="63">
        <v>12</v>
      </c>
      <c r="C161" s="33">
        <f t="shared" si="7"/>
        <v>20</v>
      </c>
      <c r="D161" s="13" t="s">
        <v>2748</v>
      </c>
      <c r="E161" s="13" t="s">
        <v>2755</v>
      </c>
      <c r="F161" s="13" t="s">
        <v>2756</v>
      </c>
    </row>
    <row r="162" spans="1:6">
      <c r="A162" s="16">
        <v>2022</v>
      </c>
      <c r="B162" s="16">
        <v>24</v>
      </c>
      <c r="C162" s="32">
        <v>1</v>
      </c>
      <c r="D162" s="4" t="s">
        <v>1421</v>
      </c>
      <c r="E162" s="4" t="s">
        <v>2768</v>
      </c>
      <c r="F162" s="4" t="s">
        <v>1544</v>
      </c>
    </row>
    <row r="163" spans="1:6">
      <c r="A163" s="16">
        <v>2022</v>
      </c>
      <c r="B163" s="16">
        <v>24</v>
      </c>
      <c r="C163" s="32">
        <v>2</v>
      </c>
      <c r="D163" s="4" t="s">
        <v>1364</v>
      </c>
      <c r="E163" s="4" t="s">
        <v>2771</v>
      </c>
      <c r="F163" s="4" t="s">
        <v>2767</v>
      </c>
    </row>
    <row r="164" spans="1:6">
      <c r="A164" s="16">
        <v>2022</v>
      </c>
      <c r="B164" s="16">
        <v>24</v>
      </c>
      <c r="C164" s="32">
        <v>3</v>
      </c>
      <c r="D164" s="4" t="s">
        <v>2542</v>
      </c>
    </row>
    <row r="165" spans="1:6">
      <c r="A165" s="16">
        <v>2022</v>
      </c>
      <c r="B165" s="16">
        <v>24</v>
      </c>
      <c r="C165" s="32">
        <v>4</v>
      </c>
      <c r="D165" s="4" t="s">
        <v>2066</v>
      </c>
    </row>
    <row r="166" spans="1:6">
      <c r="A166" s="16">
        <v>2022</v>
      </c>
      <c r="B166" s="16">
        <v>24</v>
      </c>
      <c r="C166" s="32">
        <v>5</v>
      </c>
      <c r="D166" s="4" t="s">
        <v>1386</v>
      </c>
      <c r="E166" s="4" t="s">
        <v>2762</v>
      </c>
      <c r="F166" s="4" t="s">
        <v>2761</v>
      </c>
    </row>
    <row r="167" spans="1:6">
      <c r="A167" s="16">
        <v>2022</v>
      </c>
      <c r="B167" s="16">
        <v>24</v>
      </c>
      <c r="C167" s="32">
        <f>C166+1</f>
        <v>6</v>
      </c>
      <c r="D167" s="4" t="s">
        <v>1399</v>
      </c>
      <c r="E167" s="4" t="s">
        <v>2763</v>
      </c>
      <c r="F167" s="4" t="s">
        <v>2764</v>
      </c>
    </row>
    <row r="168" spans="1:6">
      <c r="A168" s="16">
        <v>2022</v>
      </c>
      <c r="B168" s="16">
        <v>24</v>
      </c>
      <c r="C168" s="32">
        <f t="shared" ref="C168:C181" si="8">C167+1</f>
        <v>7</v>
      </c>
      <c r="D168" s="4" t="s">
        <v>1419</v>
      </c>
      <c r="E168" s="4" t="s">
        <v>2765</v>
      </c>
      <c r="F168" s="4" t="s">
        <v>2766</v>
      </c>
    </row>
    <row r="169" spans="1:6">
      <c r="A169" s="16">
        <v>2022</v>
      </c>
      <c r="B169" s="16">
        <v>24</v>
      </c>
      <c r="C169" s="32">
        <f t="shared" si="8"/>
        <v>8</v>
      </c>
      <c r="D169" s="4" t="s">
        <v>1546</v>
      </c>
    </row>
    <row r="170" spans="1:6">
      <c r="A170" s="16">
        <v>2022</v>
      </c>
      <c r="B170" s="16">
        <v>24</v>
      </c>
      <c r="C170" s="32">
        <f t="shared" si="8"/>
        <v>9</v>
      </c>
      <c r="D170" s="4" t="s">
        <v>2019</v>
      </c>
    </row>
    <row r="171" spans="1:6">
      <c r="A171" s="16">
        <v>2022</v>
      </c>
      <c r="B171" s="16">
        <v>24</v>
      </c>
      <c r="C171" s="32">
        <f t="shared" si="8"/>
        <v>10</v>
      </c>
      <c r="D171" s="4" t="s">
        <v>1413</v>
      </c>
      <c r="E171" s="4" t="s">
        <v>2769</v>
      </c>
      <c r="F171" s="4" t="s">
        <v>2770</v>
      </c>
    </row>
    <row r="172" spans="1:6">
      <c r="A172" s="16">
        <v>2022</v>
      </c>
      <c r="B172" s="16">
        <v>24</v>
      </c>
      <c r="C172" s="32">
        <f>C171+1</f>
        <v>11</v>
      </c>
      <c r="D172" s="4" t="s">
        <v>1314</v>
      </c>
    </row>
    <row r="173" spans="1:6">
      <c r="A173" s="16">
        <v>2022</v>
      </c>
      <c r="B173" s="16">
        <v>24</v>
      </c>
      <c r="C173" s="32">
        <f t="shared" si="8"/>
        <v>12</v>
      </c>
      <c r="D173" s="4" t="s">
        <v>1416</v>
      </c>
    </row>
    <row r="174" spans="1:6">
      <c r="A174" s="16">
        <v>2022</v>
      </c>
      <c r="B174" s="16">
        <v>24</v>
      </c>
      <c r="C174" s="32">
        <f t="shared" si="8"/>
        <v>13</v>
      </c>
      <c r="D174" s="4" t="s">
        <v>1382</v>
      </c>
    </row>
    <row r="175" spans="1:6">
      <c r="A175" s="16">
        <v>2022</v>
      </c>
      <c r="B175" s="16">
        <v>24</v>
      </c>
      <c r="C175" s="32">
        <f t="shared" si="8"/>
        <v>14</v>
      </c>
      <c r="D175" s="4" t="s">
        <v>1543</v>
      </c>
    </row>
    <row r="176" spans="1:6">
      <c r="A176" s="16">
        <v>2022</v>
      </c>
      <c r="B176" s="16">
        <v>24</v>
      </c>
      <c r="C176" s="32">
        <f t="shared" si="8"/>
        <v>15</v>
      </c>
      <c r="D176" s="4" t="s">
        <v>1397</v>
      </c>
    </row>
    <row r="177" spans="1:6">
      <c r="A177" s="16">
        <v>2022</v>
      </c>
      <c r="B177" s="16">
        <v>24</v>
      </c>
      <c r="C177" s="32">
        <f>C176+1</f>
        <v>16</v>
      </c>
      <c r="D177" s="4" t="s">
        <v>2748</v>
      </c>
      <c r="E177" s="4" t="s">
        <v>1551</v>
      </c>
      <c r="F177" s="4" t="s">
        <v>2772</v>
      </c>
    </row>
    <row r="178" spans="1:6">
      <c r="A178" s="16">
        <v>2022</v>
      </c>
      <c r="B178" s="16">
        <v>24</v>
      </c>
      <c r="C178" s="32">
        <f t="shared" si="8"/>
        <v>17</v>
      </c>
      <c r="D178" s="4" t="s">
        <v>1395</v>
      </c>
    </row>
    <row r="179" spans="1:6">
      <c r="A179" s="16">
        <v>2022</v>
      </c>
      <c r="B179" s="16">
        <v>24</v>
      </c>
      <c r="C179" s="32">
        <f t="shared" si="8"/>
        <v>18</v>
      </c>
      <c r="D179" s="4" t="s">
        <v>1521</v>
      </c>
    </row>
    <row r="180" spans="1:6">
      <c r="A180" s="16">
        <v>2022</v>
      </c>
      <c r="B180" s="16">
        <v>24</v>
      </c>
      <c r="C180" s="32">
        <f t="shared" si="8"/>
        <v>19</v>
      </c>
      <c r="D180" s="4" t="s">
        <v>1531</v>
      </c>
    </row>
    <row r="181" spans="1:6">
      <c r="A181" s="63">
        <v>2022</v>
      </c>
      <c r="B181" s="63">
        <v>24</v>
      </c>
      <c r="C181" s="33">
        <f t="shared" si="8"/>
        <v>20</v>
      </c>
      <c r="D181" s="13" t="s">
        <v>1389</v>
      </c>
      <c r="E181" s="13" t="s">
        <v>2758</v>
      </c>
      <c r="F181" s="13" t="s">
        <v>1414</v>
      </c>
    </row>
    <row r="182" spans="1:6">
      <c r="A182" s="16">
        <v>2023</v>
      </c>
      <c r="B182" s="16">
        <v>12</v>
      </c>
      <c r="C182" s="32">
        <v>1</v>
      </c>
      <c r="D182" s="4" t="s">
        <v>1382</v>
      </c>
      <c r="E182" s="4" t="s">
        <v>3244</v>
      </c>
      <c r="F182" s="4" t="s">
        <v>3245</v>
      </c>
    </row>
    <row r="183" spans="1:6">
      <c r="A183" s="16">
        <v>2023</v>
      </c>
      <c r="B183" s="16">
        <v>12</v>
      </c>
      <c r="C183" s="32">
        <v>2</v>
      </c>
      <c r="D183" s="4" t="s">
        <v>1386</v>
      </c>
      <c r="E183" s="4" t="s">
        <v>3240</v>
      </c>
      <c r="F183" s="4" t="s">
        <v>3241</v>
      </c>
    </row>
    <row r="184" spans="1:6">
      <c r="A184" s="16">
        <v>2023</v>
      </c>
      <c r="B184" s="16">
        <v>12</v>
      </c>
      <c r="C184" s="32">
        <v>3</v>
      </c>
      <c r="D184" s="4" t="s">
        <v>1419</v>
      </c>
      <c r="E184" s="4" t="s">
        <v>3237</v>
      </c>
      <c r="F184" s="4" t="s">
        <v>3238</v>
      </c>
    </row>
    <row r="185" spans="1:6">
      <c r="A185" s="16">
        <v>2023</v>
      </c>
      <c r="B185" s="16">
        <v>12</v>
      </c>
      <c r="C185" s="32">
        <v>4</v>
      </c>
      <c r="D185" s="4" t="s">
        <v>3135</v>
      </c>
    </row>
    <row r="186" spans="1:6">
      <c r="A186" s="16">
        <v>2023</v>
      </c>
      <c r="B186" s="16">
        <v>12</v>
      </c>
      <c r="C186" s="32">
        <v>5</v>
      </c>
      <c r="D186" s="4" t="s">
        <v>1314</v>
      </c>
      <c r="E186" s="3" t="s">
        <v>3247</v>
      </c>
      <c r="F186" s="4" t="s">
        <v>3246</v>
      </c>
    </row>
    <row r="187" spans="1:6">
      <c r="A187" s="16">
        <v>2023</v>
      </c>
      <c r="B187" s="16">
        <v>12</v>
      </c>
      <c r="C187" s="32">
        <f>C186+1</f>
        <v>6</v>
      </c>
      <c r="D187" s="4" t="s">
        <v>1421</v>
      </c>
      <c r="E187" s="3"/>
    </row>
    <row r="188" spans="1:6">
      <c r="A188" s="16">
        <v>2023</v>
      </c>
      <c r="B188" s="16">
        <v>12</v>
      </c>
      <c r="C188" s="32">
        <f t="shared" ref="C188:C201" si="9">C187+1</f>
        <v>7</v>
      </c>
      <c r="D188" s="4" t="s">
        <v>1395</v>
      </c>
      <c r="E188" s="3" t="s">
        <v>3242</v>
      </c>
      <c r="F188" s="4" t="s">
        <v>3243</v>
      </c>
    </row>
    <row r="189" spans="1:6">
      <c r="A189" s="16">
        <v>2023</v>
      </c>
      <c r="B189" s="16">
        <v>12</v>
      </c>
      <c r="C189" s="32">
        <f t="shared" si="9"/>
        <v>8</v>
      </c>
      <c r="D189" s="4" t="s">
        <v>1521</v>
      </c>
      <c r="E189" s="3" t="s">
        <v>3248</v>
      </c>
      <c r="F189" s="4" t="s">
        <v>3249</v>
      </c>
    </row>
    <row r="190" spans="1:6">
      <c r="A190" s="16">
        <v>2023</v>
      </c>
      <c r="B190" s="16">
        <v>12</v>
      </c>
      <c r="C190" s="32">
        <f t="shared" si="9"/>
        <v>9</v>
      </c>
      <c r="D190" s="4" t="s">
        <v>2066</v>
      </c>
      <c r="E190" s="3"/>
    </row>
    <row r="191" spans="1:6">
      <c r="A191" s="16">
        <v>2023</v>
      </c>
      <c r="B191" s="16">
        <v>12</v>
      </c>
      <c r="C191" s="32">
        <f t="shared" si="9"/>
        <v>10</v>
      </c>
      <c r="D191" s="4" t="s">
        <v>2019</v>
      </c>
      <c r="E191" s="3" t="s">
        <v>2101</v>
      </c>
      <c r="F191" s="4" t="s">
        <v>3250</v>
      </c>
    </row>
    <row r="192" spans="1:6">
      <c r="A192" s="16">
        <v>2023</v>
      </c>
      <c r="B192" s="16">
        <v>12</v>
      </c>
      <c r="C192" s="32">
        <f>C191+1</f>
        <v>11</v>
      </c>
      <c r="D192" s="4" t="s">
        <v>1399</v>
      </c>
      <c r="E192" s="3"/>
    </row>
    <row r="193" spans="1:6">
      <c r="A193" s="16">
        <v>2023</v>
      </c>
      <c r="B193" s="16">
        <v>12</v>
      </c>
      <c r="C193" s="32">
        <f t="shared" si="9"/>
        <v>12</v>
      </c>
      <c r="D193" s="4" t="s">
        <v>1546</v>
      </c>
      <c r="E193" s="3"/>
    </row>
    <row r="194" spans="1:6">
      <c r="A194" s="16">
        <v>2023</v>
      </c>
      <c r="B194" s="16">
        <v>12</v>
      </c>
      <c r="C194" s="32">
        <f t="shared" si="9"/>
        <v>13</v>
      </c>
      <c r="D194" s="4" t="s">
        <v>2542</v>
      </c>
      <c r="E194" s="3"/>
    </row>
    <row r="195" spans="1:6">
      <c r="A195" s="16">
        <v>2023</v>
      </c>
      <c r="B195" s="16">
        <v>12</v>
      </c>
      <c r="C195" s="32">
        <f t="shared" si="9"/>
        <v>14</v>
      </c>
      <c r="D195" s="4" t="s">
        <v>1413</v>
      </c>
      <c r="E195" s="3"/>
    </row>
    <row r="196" spans="1:6">
      <c r="A196" s="16">
        <v>2023</v>
      </c>
      <c r="B196" s="16">
        <v>12</v>
      </c>
      <c r="C196" s="32">
        <f t="shared" si="9"/>
        <v>15</v>
      </c>
      <c r="D196" s="4" t="s">
        <v>1389</v>
      </c>
      <c r="E196" s="3"/>
    </row>
    <row r="197" spans="1:6">
      <c r="A197" s="16">
        <v>2023</v>
      </c>
      <c r="B197" s="16">
        <v>12</v>
      </c>
      <c r="C197" s="32">
        <f>C196+1</f>
        <v>16</v>
      </c>
      <c r="D197" s="4" t="s">
        <v>2748</v>
      </c>
      <c r="E197" s="3"/>
    </row>
    <row r="198" spans="1:6">
      <c r="A198" s="16">
        <v>2023</v>
      </c>
      <c r="B198" s="16">
        <v>12</v>
      </c>
      <c r="C198" s="32">
        <f t="shared" si="9"/>
        <v>17</v>
      </c>
      <c r="D198" s="4" t="s">
        <v>1416</v>
      </c>
      <c r="E198" s="3"/>
    </row>
    <row r="199" spans="1:6">
      <c r="A199" s="16">
        <v>2023</v>
      </c>
      <c r="B199" s="16">
        <v>12</v>
      </c>
      <c r="C199" s="32">
        <f t="shared" si="9"/>
        <v>18</v>
      </c>
      <c r="D199" s="4" t="s">
        <v>1397</v>
      </c>
      <c r="E199" s="3"/>
    </row>
    <row r="200" spans="1:6">
      <c r="A200" s="16">
        <v>2023</v>
      </c>
      <c r="B200" s="16">
        <v>12</v>
      </c>
      <c r="C200" s="32">
        <f t="shared" si="9"/>
        <v>19</v>
      </c>
    </row>
    <row r="201" spans="1:6">
      <c r="A201" s="63">
        <v>2023</v>
      </c>
      <c r="B201" s="63">
        <v>12</v>
      </c>
      <c r="C201" s="33">
        <f t="shared" si="9"/>
        <v>20</v>
      </c>
      <c r="D201" s="13"/>
      <c r="E201" s="13"/>
      <c r="F201" s="13"/>
    </row>
    <row r="202" spans="1:6">
      <c r="A202" s="16">
        <v>2023</v>
      </c>
      <c r="B202" s="16">
        <v>39</v>
      </c>
      <c r="C202" s="32">
        <v>1</v>
      </c>
      <c r="D202" s="4" t="s">
        <v>1382</v>
      </c>
      <c r="E202" s="4" t="s">
        <v>3264</v>
      </c>
      <c r="F202" s="4" t="s">
        <v>3265</v>
      </c>
    </row>
    <row r="203" spans="1:6">
      <c r="A203" s="16">
        <v>2023</v>
      </c>
      <c r="B203" s="16">
        <v>39</v>
      </c>
      <c r="C203" s="32">
        <v>2</v>
      </c>
      <c r="D203" s="4" t="s">
        <v>1419</v>
      </c>
    </row>
    <row r="204" spans="1:6">
      <c r="A204" s="16">
        <v>2023</v>
      </c>
      <c r="B204" s="16">
        <v>39</v>
      </c>
      <c r="C204" s="32">
        <v>3</v>
      </c>
      <c r="D204" s="4" t="s">
        <v>2748</v>
      </c>
      <c r="E204" s="4" t="s">
        <v>3266</v>
      </c>
      <c r="F204" s="4" t="s">
        <v>3267</v>
      </c>
    </row>
    <row r="205" spans="1:6">
      <c r="A205" s="16">
        <v>2023</v>
      </c>
      <c r="B205" s="16">
        <v>39</v>
      </c>
      <c r="C205" s="32">
        <v>4</v>
      </c>
      <c r="D205" s="4" t="s">
        <v>3135</v>
      </c>
    </row>
    <row r="206" spans="1:6">
      <c r="A206" s="16">
        <v>2023</v>
      </c>
      <c r="B206" s="16">
        <v>39</v>
      </c>
      <c r="C206" s="32">
        <v>5</v>
      </c>
      <c r="D206" s="4" t="s">
        <v>1543</v>
      </c>
      <c r="E206" s="4" t="s">
        <v>3276</v>
      </c>
      <c r="F206" s="4" t="s">
        <v>3278</v>
      </c>
    </row>
    <row r="207" spans="1:6">
      <c r="A207" s="16">
        <v>2023</v>
      </c>
      <c r="B207" s="16">
        <v>39</v>
      </c>
      <c r="C207" s="32">
        <f>C206+1</f>
        <v>6</v>
      </c>
      <c r="D207" s="4" t="s">
        <v>1540</v>
      </c>
      <c r="E207" s="3"/>
    </row>
    <row r="208" spans="1:6">
      <c r="A208" s="16">
        <v>2023</v>
      </c>
      <c r="B208" s="16">
        <v>39</v>
      </c>
      <c r="C208" s="32">
        <f t="shared" ref="C208:C221" si="10">C207+1</f>
        <v>7</v>
      </c>
      <c r="D208" s="4" t="s">
        <v>1386</v>
      </c>
      <c r="E208" s="3" t="s">
        <v>3268</v>
      </c>
      <c r="F208" s="4" t="s">
        <v>3269</v>
      </c>
    </row>
    <row r="209" spans="1:6">
      <c r="A209" s="16">
        <v>2023</v>
      </c>
      <c r="B209" s="16">
        <v>39</v>
      </c>
      <c r="C209" s="32">
        <f t="shared" si="10"/>
        <v>8</v>
      </c>
      <c r="D209" s="4" t="s">
        <v>1389</v>
      </c>
      <c r="E209" s="3" t="s">
        <v>3270</v>
      </c>
      <c r="F209" s="4" t="s">
        <v>3271</v>
      </c>
    </row>
    <row r="210" spans="1:6">
      <c r="A210" s="16">
        <v>2023</v>
      </c>
      <c r="B210" s="16">
        <v>39</v>
      </c>
      <c r="C210" s="32">
        <f t="shared" si="10"/>
        <v>9</v>
      </c>
      <c r="D210" s="4" t="s">
        <v>2066</v>
      </c>
    </row>
    <row r="211" spans="1:6">
      <c r="A211" s="16">
        <v>2023</v>
      </c>
      <c r="B211" s="16">
        <v>39</v>
      </c>
      <c r="C211" s="32">
        <f t="shared" si="10"/>
        <v>10</v>
      </c>
      <c r="D211" s="4" t="s">
        <v>1421</v>
      </c>
      <c r="E211" s="3" t="s">
        <v>3272</v>
      </c>
      <c r="F211" s="4" t="s">
        <v>3273</v>
      </c>
    </row>
    <row r="212" spans="1:6">
      <c r="A212" s="16">
        <v>2023</v>
      </c>
      <c r="B212" s="16">
        <v>39</v>
      </c>
      <c r="C212" s="32">
        <f>C211+1</f>
        <v>11</v>
      </c>
      <c r="D212" s="4" t="s">
        <v>1521</v>
      </c>
      <c r="E212" s="3" t="s">
        <v>3275</v>
      </c>
      <c r="F212" s="4" t="s">
        <v>3274</v>
      </c>
    </row>
    <row r="213" spans="1:6">
      <c r="A213" s="16">
        <v>2023</v>
      </c>
      <c r="B213" s="16">
        <v>39</v>
      </c>
      <c r="C213" s="32">
        <f t="shared" si="10"/>
        <v>12</v>
      </c>
      <c r="D213" s="4" t="s">
        <v>2019</v>
      </c>
      <c r="E213" s="3" t="s">
        <v>2100</v>
      </c>
      <c r="F213" s="4" t="s">
        <v>3277</v>
      </c>
    </row>
    <row r="214" spans="1:6">
      <c r="A214" s="16">
        <v>2023</v>
      </c>
      <c r="B214" s="16">
        <v>39</v>
      </c>
      <c r="C214" s="32">
        <f t="shared" si="10"/>
        <v>13</v>
      </c>
      <c r="D214" s="4" t="s">
        <v>1395</v>
      </c>
      <c r="E214" s="3"/>
    </row>
    <row r="215" spans="1:6">
      <c r="A215" s="16">
        <v>2023</v>
      </c>
      <c r="B215" s="16">
        <v>39</v>
      </c>
      <c r="C215" s="32">
        <f t="shared" si="10"/>
        <v>14</v>
      </c>
      <c r="D215" s="4" t="s">
        <v>1397</v>
      </c>
      <c r="E215" s="3"/>
    </row>
    <row r="216" spans="1:6">
      <c r="A216" s="16">
        <v>2023</v>
      </c>
      <c r="B216" s="16">
        <v>39</v>
      </c>
      <c r="C216" s="32">
        <f t="shared" si="10"/>
        <v>15</v>
      </c>
      <c r="D216" s="4" t="s">
        <v>1413</v>
      </c>
      <c r="E216" s="3" t="s">
        <v>3279</v>
      </c>
      <c r="F216" s="4" t="s">
        <v>3280</v>
      </c>
    </row>
    <row r="217" spans="1:6">
      <c r="A217" s="16">
        <v>2023</v>
      </c>
      <c r="B217" s="16">
        <v>39</v>
      </c>
      <c r="C217" s="32">
        <f>C216+1</f>
        <v>16</v>
      </c>
      <c r="D217" s="4" t="s">
        <v>1399</v>
      </c>
      <c r="E217" s="3" t="s">
        <v>3282</v>
      </c>
      <c r="F217" s="4" t="s">
        <v>3281</v>
      </c>
    </row>
    <row r="218" spans="1:6">
      <c r="A218" s="16">
        <v>2023</v>
      </c>
      <c r="B218" s="16">
        <v>39</v>
      </c>
      <c r="C218" s="32">
        <f t="shared" si="10"/>
        <v>17</v>
      </c>
      <c r="D218" s="4" t="s">
        <v>1416</v>
      </c>
      <c r="E218" s="3"/>
    </row>
    <row r="219" spans="1:6">
      <c r="A219" s="16">
        <v>2023</v>
      </c>
      <c r="B219" s="16">
        <v>39</v>
      </c>
      <c r="C219" s="32">
        <f t="shared" si="10"/>
        <v>18</v>
      </c>
      <c r="D219" s="4" t="s">
        <v>2542</v>
      </c>
      <c r="E219" s="3"/>
    </row>
    <row r="220" spans="1:6">
      <c r="A220" s="16">
        <v>2023</v>
      </c>
      <c r="B220" s="16">
        <v>39</v>
      </c>
      <c r="C220" s="32">
        <f t="shared" si="10"/>
        <v>19</v>
      </c>
      <c r="D220" s="4" t="s">
        <v>1314</v>
      </c>
      <c r="E220" s="3" t="s">
        <v>3290</v>
      </c>
      <c r="F220" s="4" t="s">
        <v>3291</v>
      </c>
    </row>
    <row r="221" spans="1:6">
      <c r="A221" s="63">
        <v>2023</v>
      </c>
      <c r="B221" s="63">
        <v>39</v>
      </c>
      <c r="C221" s="33">
        <f t="shared" si="10"/>
        <v>20</v>
      </c>
      <c r="D221" s="13" t="s">
        <v>1546</v>
      </c>
      <c r="E221" s="57"/>
      <c r="F221" s="13"/>
    </row>
    <row r="222" spans="1:6" ht="15" customHeight="1">
      <c r="A222" s="16">
        <v>2024</v>
      </c>
      <c r="B222" s="16">
        <v>18</v>
      </c>
      <c r="C222" s="32">
        <v>1</v>
      </c>
      <c r="D222" s="4" t="s">
        <v>1314</v>
      </c>
      <c r="E222" s="323"/>
      <c r="F222" s="323"/>
    </row>
    <row r="223" spans="1:6">
      <c r="A223" s="16">
        <v>2024</v>
      </c>
      <c r="B223" s="16">
        <v>18</v>
      </c>
      <c r="C223" s="32">
        <v>2</v>
      </c>
      <c r="D223" s="4" t="s">
        <v>1382</v>
      </c>
      <c r="E223" s="324" t="s">
        <v>3758</v>
      </c>
      <c r="F223" s="324" t="s">
        <v>3757</v>
      </c>
    </row>
    <row r="224" spans="1:6">
      <c r="A224" s="16">
        <v>2024</v>
      </c>
      <c r="B224" s="16">
        <v>18</v>
      </c>
      <c r="C224" s="32">
        <v>3</v>
      </c>
      <c r="D224" s="4" t="s">
        <v>3135</v>
      </c>
      <c r="E224" s="324" t="s">
        <v>3772</v>
      </c>
      <c r="F224" s="324" t="s">
        <v>3756</v>
      </c>
    </row>
    <row r="225" spans="1:6">
      <c r="A225" s="16">
        <v>2024</v>
      </c>
      <c r="B225" s="16">
        <v>18</v>
      </c>
      <c r="C225" s="32">
        <v>4</v>
      </c>
      <c r="D225" s="4" t="s">
        <v>1521</v>
      </c>
      <c r="E225" s="324" t="s">
        <v>3760</v>
      </c>
      <c r="F225" s="324" t="s">
        <v>3759</v>
      </c>
    </row>
    <row r="226" spans="1:6" ht="15" customHeight="1">
      <c r="A226" s="16">
        <v>2024</v>
      </c>
      <c r="B226" s="16">
        <v>18</v>
      </c>
      <c r="C226" s="32">
        <v>5</v>
      </c>
      <c r="D226" s="4" t="s">
        <v>1419</v>
      </c>
      <c r="E226" s="324"/>
      <c r="F226" s="324"/>
    </row>
    <row r="227" spans="1:6">
      <c r="A227" s="16">
        <v>2024</v>
      </c>
      <c r="B227" s="16">
        <v>18</v>
      </c>
      <c r="C227" s="32">
        <f>C226+1</f>
        <v>6</v>
      </c>
      <c r="D227" s="4" t="s">
        <v>2748</v>
      </c>
      <c r="E227" s="324" t="s">
        <v>3762</v>
      </c>
      <c r="F227" s="324" t="s">
        <v>3761</v>
      </c>
    </row>
    <row r="228" spans="1:6">
      <c r="A228" s="16">
        <v>2024</v>
      </c>
      <c r="B228" s="16">
        <v>18</v>
      </c>
      <c r="C228" s="32">
        <f t="shared" ref="C228:C241" si="11">C227+1</f>
        <v>7</v>
      </c>
      <c r="D228" s="4" t="s">
        <v>1421</v>
      </c>
      <c r="E228" s="324"/>
      <c r="F228" s="324"/>
    </row>
    <row r="229" spans="1:6">
      <c r="A229" s="16">
        <v>2024</v>
      </c>
      <c r="B229" s="16">
        <v>18</v>
      </c>
      <c r="C229" s="32">
        <f t="shared" si="11"/>
        <v>8</v>
      </c>
      <c r="D229" s="4" t="s">
        <v>1386</v>
      </c>
      <c r="E229" s="324"/>
      <c r="F229" s="324"/>
    </row>
    <row r="230" spans="1:6" ht="15" customHeight="1">
      <c r="A230" s="16">
        <v>2024</v>
      </c>
      <c r="B230" s="16">
        <v>18</v>
      </c>
      <c r="C230" s="32">
        <f t="shared" si="11"/>
        <v>9</v>
      </c>
      <c r="D230" s="4" t="s">
        <v>2019</v>
      </c>
      <c r="E230" s="324"/>
      <c r="F230" s="324"/>
    </row>
    <row r="231" spans="1:6">
      <c r="A231" s="16">
        <v>2024</v>
      </c>
      <c r="B231" s="16">
        <v>18</v>
      </c>
      <c r="C231" s="32">
        <f t="shared" si="11"/>
        <v>10</v>
      </c>
      <c r="D231" s="4" t="s">
        <v>2542</v>
      </c>
      <c r="E231" s="324" t="s">
        <v>3765</v>
      </c>
      <c r="F231" s="324" t="s">
        <v>3766</v>
      </c>
    </row>
    <row r="232" spans="1:6">
      <c r="A232" s="16">
        <v>2024</v>
      </c>
      <c r="B232" s="16">
        <v>18</v>
      </c>
      <c r="C232" s="32">
        <f>C231+1</f>
        <v>11</v>
      </c>
      <c r="D232" s="4" t="s">
        <v>2066</v>
      </c>
      <c r="E232" s="324"/>
      <c r="F232" s="324"/>
    </row>
    <row r="233" spans="1:6">
      <c r="A233" s="16">
        <v>2024</v>
      </c>
      <c r="B233" s="16">
        <v>18</v>
      </c>
      <c r="C233" s="32">
        <f t="shared" si="11"/>
        <v>12</v>
      </c>
      <c r="D233" s="4" t="s">
        <v>1395</v>
      </c>
      <c r="E233" s="324" t="s">
        <v>3763</v>
      </c>
      <c r="F233" s="324" t="s">
        <v>3764</v>
      </c>
    </row>
    <row r="234" spans="1:6">
      <c r="A234" s="16">
        <v>2024</v>
      </c>
      <c r="B234" s="16">
        <v>18</v>
      </c>
      <c r="C234" s="32">
        <f t="shared" si="11"/>
        <v>13</v>
      </c>
      <c r="D234" s="4" t="s">
        <v>1416</v>
      </c>
      <c r="E234" s="324"/>
      <c r="F234" s="324"/>
    </row>
    <row r="235" spans="1:6">
      <c r="A235" s="16">
        <v>2024</v>
      </c>
      <c r="B235" s="16">
        <v>18</v>
      </c>
      <c r="C235" s="32">
        <f t="shared" si="11"/>
        <v>14</v>
      </c>
      <c r="D235" s="4" t="s">
        <v>1546</v>
      </c>
      <c r="E235" s="324"/>
      <c r="F235" s="324"/>
    </row>
    <row r="236" spans="1:6">
      <c r="A236" s="16">
        <v>2024</v>
      </c>
      <c r="B236" s="16">
        <v>18</v>
      </c>
      <c r="C236" s="32">
        <f t="shared" si="11"/>
        <v>15</v>
      </c>
      <c r="D236" s="4" t="s">
        <v>1540</v>
      </c>
      <c r="E236" s="324"/>
      <c r="F236" s="324"/>
    </row>
    <row r="237" spans="1:6">
      <c r="A237" s="16">
        <v>2024</v>
      </c>
      <c r="B237" s="16">
        <v>18</v>
      </c>
      <c r="C237" s="32">
        <f>C236+1</f>
        <v>16</v>
      </c>
      <c r="D237" s="4" t="s">
        <v>1413</v>
      </c>
      <c r="E237" s="324" t="s">
        <v>3767</v>
      </c>
      <c r="F237" s="324" t="s">
        <v>3768</v>
      </c>
    </row>
    <row r="238" spans="1:6">
      <c r="A238" s="16">
        <v>2024</v>
      </c>
      <c r="B238" s="16">
        <v>18</v>
      </c>
      <c r="C238" s="32">
        <f t="shared" si="11"/>
        <v>17</v>
      </c>
      <c r="D238" s="4" t="s">
        <v>1399</v>
      </c>
      <c r="E238" s="324"/>
      <c r="F238" s="324"/>
    </row>
    <row r="239" spans="1:6">
      <c r="A239" s="16">
        <v>2024</v>
      </c>
      <c r="B239" s="16">
        <v>18</v>
      </c>
      <c r="C239" s="32">
        <f t="shared" si="11"/>
        <v>18</v>
      </c>
      <c r="D239" s="4" t="s">
        <v>1389</v>
      </c>
      <c r="E239" s="324"/>
      <c r="F239" s="324"/>
    </row>
    <row r="240" spans="1:6">
      <c r="A240" s="16">
        <v>2024</v>
      </c>
      <c r="B240" s="16">
        <v>18</v>
      </c>
      <c r="C240" s="32">
        <f t="shared" si="11"/>
        <v>19</v>
      </c>
      <c r="E240" s="3"/>
    </row>
    <row r="241" spans="1:6">
      <c r="A241" s="63">
        <v>2024</v>
      </c>
      <c r="B241" s="63">
        <v>18</v>
      </c>
      <c r="C241" s="33">
        <f t="shared" si="11"/>
        <v>20</v>
      </c>
      <c r="D241" s="13"/>
      <c r="E241" s="57"/>
      <c r="F241" s="13"/>
    </row>
    <row r="242" spans="1:6">
      <c r="A242" s="16">
        <v>2024</v>
      </c>
      <c r="B242" s="16">
        <v>33</v>
      </c>
      <c r="C242" s="32">
        <v>1</v>
      </c>
      <c r="D242" s="4" t="s">
        <v>1314</v>
      </c>
      <c r="E242" s="323" t="s">
        <v>3784</v>
      </c>
      <c r="F242" s="323" t="s">
        <v>3785</v>
      </c>
    </row>
    <row r="243" spans="1:6">
      <c r="A243" s="16">
        <v>2024</v>
      </c>
      <c r="B243" s="16">
        <v>33</v>
      </c>
      <c r="C243" s="32">
        <v>2</v>
      </c>
      <c r="D243" s="4" t="s">
        <v>1382</v>
      </c>
      <c r="E243" s="324" t="s">
        <v>3795</v>
      </c>
      <c r="F243" s="324" t="s">
        <v>3757</v>
      </c>
    </row>
    <row r="244" spans="1:6">
      <c r="A244" s="16">
        <v>2024</v>
      </c>
      <c r="B244" s="16">
        <v>33</v>
      </c>
      <c r="C244" s="32">
        <v>3</v>
      </c>
      <c r="D244" s="4" t="s">
        <v>1546</v>
      </c>
      <c r="E244" s="324"/>
      <c r="F244" s="324"/>
    </row>
    <row r="245" spans="1:6">
      <c r="A245" s="16">
        <v>2024</v>
      </c>
      <c r="B245" s="16">
        <v>33</v>
      </c>
      <c r="C245" s="32">
        <v>4</v>
      </c>
      <c r="D245" s="4" t="s">
        <v>3135</v>
      </c>
      <c r="E245" s="324" t="s">
        <v>3782</v>
      </c>
      <c r="F245" s="324" t="s">
        <v>3783</v>
      </c>
    </row>
    <row r="246" spans="1:6">
      <c r="A246" s="16">
        <v>2024</v>
      </c>
      <c r="B246" s="16">
        <v>33</v>
      </c>
      <c r="C246" s="32">
        <v>5</v>
      </c>
      <c r="D246" s="4" t="s">
        <v>1416</v>
      </c>
      <c r="E246" s="324"/>
      <c r="F246" s="324"/>
    </row>
    <row r="247" spans="1:6">
      <c r="A247" s="16">
        <v>2024</v>
      </c>
      <c r="B247" s="16">
        <v>33</v>
      </c>
      <c r="C247" s="32">
        <f>C246+1</f>
        <v>6</v>
      </c>
      <c r="D247" s="4" t="s">
        <v>3779</v>
      </c>
      <c r="E247" s="324"/>
      <c r="F247" s="324"/>
    </row>
    <row r="248" spans="1:6">
      <c r="A248" s="16">
        <v>2024</v>
      </c>
      <c r="B248" s="16">
        <v>33</v>
      </c>
      <c r="C248" s="32">
        <f t="shared" ref="C248:C261" si="12">C247+1</f>
        <v>7</v>
      </c>
      <c r="D248" s="4" t="s">
        <v>1521</v>
      </c>
      <c r="E248" s="324" t="s">
        <v>3786</v>
      </c>
      <c r="F248" s="324" t="s">
        <v>2758</v>
      </c>
    </row>
    <row r="249" spans="1:6">
      <c r="A249" s="16">
        <v>2024</v>
      </c>
      <c r="B249" s="16">
        <v>33</v>
      </c>
      <c r="C249" s="32">
        <f t="shared" si="12"/>
        <v>8</v>
      </c>
      <c r="D249" s="4" t="s">
        <v>1421</v>
      </c>
      <c r="E249" s="4" t="s">
        <v>3792</v>
      </c>
      <c r="F249" s="324" t="s">
        <v>3796</v>
      </c>
    </row>
    <row r="250" spans="1:6">
      <c r="A250" s="16">
        <v>2024</v>
      </c>
      <c r="B250" s="16">
        <v>33</v>
      </c>
      <c r="C250" s="32">
        <f t="shared" si="12"/>
        <v>9</v>
      </c>
      <c r="D250" s="4" t="s">
        <v>1413</v>
      </c>
      <c r="E250" s="324" t="s">
        <v>3794</v>
      </c>
      <c r="F250" s="324" t="s">
        <v>3767</v>
      </c>
    </row>
    <row r="251" spans="1:6">
      <c r="A251" s="16">
        <v>2024</v>
      </c>
      <c r="B251" s="16">
        <v>33</v>
      </c>
      <c r="C251" s="32">
        <f t="shared" si="12"/>
        <v>10</v>
      </c>
      <c r="D251" s="4" t="s">
        <v>2542</v>
      </c>
      <c r="E251" s="324" t="s">
        <v>1535</v>
      </c>
      <c r="F251" s="324" t="s">
        <v>3797</v>
      </c>
    </row>
    <row r="252" spans="1:6">
      <c r="A252" s="16">
        <v>2024</v>
      </c>
      <c r="B252" s="16">
        <v>33</v>
      </c>
      <c r="C252" s="32">
        <f>C251+1</f>
        <v>11</v>
      </c>
      <c r="D252" s="4" t="s">
        <v>1386</v>
      </c>
      <c r="E252" s="324" t="s">
        <v>3789</v>
      </c>
      <c r="F252" s="324" t="s">
        <v>3788</v>
      </c>
    </row>
    <row r="253" spans="1:6">
      <c r="A253" s="16">
        <v>2024</v>
      </c>
      <c r="B253" s="16">
        <v>33</v>
      </c>
      <c r="C253" s="32">
        <f t="shared" si="12"/>
        <v>12</v>
      </c>
      <c r="D253" s="4" t="s">
        <v>2066</v>
      </c>
      <c r="E253" s="324"/>
      <c r="F253" s="324"/>
    </row>
    <row r="254" spans="1:6">
      <c r="A254" s="16">
        <v>2024</v>
      </c>
      <c r="B254" s="16">
        <v>33</v>
      </c>
      <c r="C254" s="32">
        <f t="shared" si="12"/>
        <v>13</v>
      </c>
      <c r="D254" s="4" t="s">
        <v>1389</v>
      </c>
      <c r="E254" s="324" t="s">
        <v>3790</v>
      </c>
      <c r="F254" s="324" t="s">
        <v>3791</v>
      </c>
    </row>
    <row r="255" spans="1:6">
      <c r="A255" s="16">
        <v>2024</v>
      </c>
      <c r="B255" s="16">
        <v>33</v>
      </c>
      <c r="C255" s="32">
        <f t="shared" si="12"/>
        <v>14</v>
      </c>
      <c r="D255" s="4" t="s">
        <v>1395</v>
      </c>
      <c r="E255" s="324" t="s">
        <v>3787</v>
      </c>
      <c r="F255" s="324" t="s">
        <v>3793</v>
      </c>
    </row>
    <row r="256" spans="1:6">
      <c r="A256" s="16">
        <v>2024</v>
      </c>
      <c r="B256" s="16">
        <v>33</v>
      </c>
      <c r="C256" s="32">
        <f t="shared" si="12"/>
        <v>15</v>
      </c>
      <c r="D256" s="4" t="s">
        <v>2019</v>
      </c>
      <c r="E256" s="324" t="s">
        <v>3799</v>
      </c>
      <c r="F256" s="324" t="s">
        <v>3798</v>
      </c>
    </row>
    <row r="257" spans="1:6">
      <c r="A257" s="16">
        <v>2024</v>
      </c>
      <c r="B257" s="16">
        <v>33</v>
      </c>
      <c r="C257" s="32">
        <f>C256+1</f>
        <v>16</v>
      </c>
      <c r="D257" s="4" t="s">
        <v>1399</v>
      </c>
      <c r="E257" s="324" t="s">
        <v>3800</v>
      </c>
      <c r="F257" s="324" t="s">
        <v>3801</v>
      </c>
    </row>
    <row r="258" spans="1:6">
      <c r="A258" s="16">
        <v>2024</v>
      </c>
      <c r="B258" s="16">
        <v>33</v>
      </c>
      <c r="C258" s="32">
        <f t="shared" si="12"/>
        <v>17</v>
      </c>
      <c r="D258" s="4" t="s">
        <v>1419</v>
      </c>
      <c r="E258" s="324"/>
      <c r="F258" s="324"/>
    </row>
    <row r="259" spans="1:6">
      <c r="A259" s="16">
        <v>2024</v>
      </c>
      <c r="B259" s="16">
        <v>33</v>
      </c>
      <c r="C259" s="32">
        <f t="shared" si="12"/>
        <v>18</v>
      </c>
      <c r="D259" s="4" t="s">
        <v>1540</v>
      </c>
      <c r="E259" s="324"/>
      <c r="F259" s="324"/>
    </row>
    <row r="260" spans="1:6">
      <c r="A260" s="16">
        <v>2024</v>
      </c>
      <c r="B260" s="16">
        <v>33</v>
      </c>
      <c r="C260" s="32">
        <f t="shared" si="12"/>
        <v>19</v>
      </c>
      <c r="E260" s="3"/>
    </row>
    <row r="261" spans="1:6">
      <c r="A261" s="63">
        <v>2024</v>
      </c>
      <c r="B261" s="63">
        <v>33</v>
      </c>
      <c r="C261" s="33">
        <f t="shared" si="12"/>
        <v>20</v>
      </c>
      <c r="D261" s="13"/>
      <c r="E261" s="57"/>
      <c r="F261" s="13"/>
    </row>
    <row r="262" spans="1:6" ht="15" customHeight="1">
      <c r="A262" s="16">
        <v>2025</v>
      </c>
      <c r="B262" s="16">
        <v>18</v>
      </c>
      <c r="C262" s="32">
        <v>1</v>
      </c>
      <c r="D262" s="4" t="s">
        <v>1416</v>
      </c>
      <c r="E262" s="49"/>
      <c r="F262" s="49"/>
    </row>
    <row r="263" spans="1:6">
      <c r="A263" s="16">
        <v>2025</v>
      </c>
      <c r="B263" s="16">
        <v>18</v>
      </c>
      <c r="C263" s="32">
        <v>2</v>
      </c>
      <c r="D263" s="4" t="s">
        <v>1543</v>
      </c>
    </row>
    <row r="264" spans="1:6">
      <c r="A264" s="16">
        <v>2025</v>
      </c>
      <c r="B264" s="16">
        <v>18</v>
      </c>
      <c r="C264" s="32">
        <v>3</v>
      </c>
      <c r="D264" s="4" t="s">
        <v>2019</v>
      </c>
      <c r="E264" s="4" t="s">
        <v>4245</v>
      </c>
      <c r="F264" s="4" t="s">
        <v>3785</v>
      </c>
    </row>
    <row r="265" spans="1:6">
      <c r="A265" s="16">
        <v>2025</v>
      </c>
      <c r="B265" s="16">
        <v>18</v>
      </c>
      <c r="C265" s="32">
        <v>4</v>
      </c>
      <c r="D265" s="4" t="s">
        <v>1314</v>
      </c>
    </row>
    <row r="266" spans="1:6" ht="15" customHeight="1">
      <c r="A266" s="16">
        <v>2025</v>
      </c>
      <c r="B266" s="16">
        <v>18</v>
      </c>
      <c r="C266" s="32">
        <v>5</v>
      </c>
      <c r="D266" s="4" t="s">
        <v>2542</v>
      </c>
      <c r="E266" s="4" t="s">
        <v>4246</v>
      </c>
      <c r="F266" s="4" t="s">
        <v>4254</v>
      </c>
    </row>
    <row r="267" spans="1:6" ht="15" customHeight="1">
      <c r="A267" s="16">
        <v>2025</v>
      </c>
      <c r="B267" s="16">
        <v>18</v>
      </c>
      <c r="C267" s="32">
        <f>C266+1</f>
        <v>6</v>
      </c>
      <c r="D267" s="4" t="s">
        <v>2748</v>
      </c>
      <c r="E267" s="256"/>
      <c r="F267" s="256"/>
    </row>
    <row r="268" spans="1:6" ht="15" customHeight="1">
      <c r="A268" s="16">
        <v>2025</v>
      </c>
      <c r="B268" s="16">
        <v>18</v>
      </c>
      <c r="C268" s="32">
        <f t="shared" ref="C268:C281" si="13">C267+1</f>
        <v>7</v>
      </c>
      <c r="D268" s="4" t="s">
        <v>2066</v>
      </c>
      <c r="E268" s="256"/>
      <c r="F268" s="256"/>
    </row>
    <row r="269" spans="1:6" ht="15" customHeight="1">
      <c r="A269" s="16">
        <v>2025</v>
      </c>
      <c r="B269" s="16">
        <v>18</v>
      </c>
      <c r="C269" s="32">
        <f t="shared" si="13"/>
        <v>8</v>
      </c>
      <c r="D269" s="4" t="s">
        <v>1531</v>
      </c>
      <c r="E269" s="256"/>
      <c r="F269" s="256"/>
    </row>
    <row r="270" spans="1:6" ht="15" customHeight="1">
      <c r="A270" s="16">
        <v>2025</v>
      </c>
      <c r="B270" s="16">
        <v>18</v>
      </c>
      <c r="C270" s="32">
        <f t="shared" si="13"/>
        <v>9</v>
      </c>
      <c r="D270" s="4" t="s">
        <v>1421</v>
      </c>
      <c r="E270" s="256" t="s">
        <v>4247</v>
      </c>
      <c r="F270" s="256" t="s">
        <v>4248</v>
      </c>
    </row>
    <row r="271" spans="1:6" ht="15" customHeight="1">
      <c r="A271" s="16">
        <v>2025</v>
      </c>
      <c r="B271" s="16">
        <v>18</v>
      </c>
      <c r="C271" s="32">
        <f t="shared" si="13"/>
        <v>10</v>
      </c>
      <c r="D271" s="4" t="s">
        <v>1521</v>
      </c>
      <c r="E271" s="3" t="s">
        <v>4249</v>
      </c>
      <c r="F271" s="3" t="s">
        <v>2070</v>
      </c>
    </row>
    <row r="272" spans="1:6">
      <c r="A272" s="16">
        <v>2025</v>
      </c>
      <c r="B272" s="16">
        <v>18</v>
      </c>
      <c r="C272" s="32">
        <f>C271+1</f>
        <v>11</v>
      </c>
      <c r="D272" s="4" t="s">
        <v>1386</v>
      </c>
      <c r="E272" s="3" t="s">
        <v>4250</v>
      </c>
      <c r="F272" s="3" t="s">
        <v>4251</v>
      </c>
    </row>
    <row r="273" spans="1:6">
      <c r="A273" s="16">
        <v>2025</v>
      </c>
      <c r="B273" s="16">
        <v>18</v>
      </c>
      <c r="C273" s="32">
        <f t="shared" si="13"/>
        <v>12</v>
      </c>
      <c r="D273" s="4" t="s">
        <v>1382</v>
      </c>
      <c r="E273" s="3" t="s">
        <v>2077</v>
      </c>
      <c r="F273" s="3" t="s">
        <v>4253</v>
      </c>
    </row>
    <row r="274" spans="1:6">
      <c r="A274" s="16">
        <v>2025</v>
      </c>
      <c r="B274" s="16">
        <v>18</v>
      </c>
      <c r="C274" s="32">
        <f t="shared" si="13"/>
        <v>13</v>
      </c>
      <c r="D274" s="4" t="s">
        <v>1419</v>
      </c>
      <c r="E274" s="3"/>
      <c r="F274" s="3"/>
    </row>
    <row r="275" spans="1:6">
      <c r="A275" s="16">
        <v>2025</v>
      </c>
      <c r="B275" s="16">
        <v>18</v>
      </c>
      <c r="C275" s="32">
        <f t="shared" si="13"/>
        <v>14</v>
      </c>
      <c r="D275" s="4" t="s">
        <v>1413</v>
      </c>
      <c r="E275" s="3" t="s">
        <v>4243</v>
      </c>
      <c r="F275" s="3" t="s">
        <v>4252</v>
      </c>
    </row>
    <row r="276" spans="1:6" ht="15" customHeight="1">
      <c r="A276" s="16">
        <v>2025</v>
      </c>
      <c r="B276" s="16">
        <v>18</v>
      </c>
      <c r="C276" s="32">
        <f t="shared" si="13"/>
        <v>15</v>
      </c>
      <c r="D276" s="4" t="s">
        <v>1389</v>
      </c>
    </row>
    <row r="277" spans="1:6" ht="15" customHeight="1">
      <c r="A277" s="16">
        <v>2025</v>
      </c>
      <c r="B277" s="16">
        <v>18</v>
      </c>
      <c r="C277" s="32">
        <f>C276+1</f>
        <v>16</v>
      </c>
      <c r="D277" s="4" t="s">
        <v>1540</v>
      </c>
    </row>
    <row r="278" spans="1:6" ht="15" customHeight="1">
      <c r="A278" s="16">
        <v>2025</v>
      </c>
      <c r="B278" s="16">
        <v>18</v>
      </c>
      <c r="C278" s="32">
        <f t="shared" si="13"/>
        <v>17</v>
      </c>
      <c r="D278" s="4" t="s">
        <v>1397</v>
      </c>
    </row>
    <row r="279" spans="1:6" ht="15" customHeight="1">
      <c r="A279" s="16">
        <v>2025</v>
      </c>
      <c r="B279" s="16">
        <v>18</v>
      </c>
      <c r="C279" s="32">
        <f t="shared" si="13"/>
        <v>18</v>
      </c>
      <c r="D279" s="4" t="s">
        <v>1399</v>
      </c>
    </row>
    <row r="280" spans="1:6">
      <c r="A280" s="16">
        <v>2025</v>
      </c>
      <c r="B280" s="16">
        <v>18</v>
      </c>
      <c r="C280" s="32">
        <f t="shared" si="13"/>
        <v>19</v>
      </c>
      <c r="E280" s="3"/>
    </row>
    <row r="281" spans="1:6">
      <c r="A281" s="63">
        <v>2025</v>
      </c>
      <c r="B281" s="63">
        <v>18</v>
      </c>
      <c r="C281" s="33">
        <f t="shared" si="13"/>
        <v>20</v>
      </c>
      <c r="D281" s="13"/>
      <c r="E281" s="57"/>
      <c r="F281" s="13"/>
    </row>
    <row r="282" spans="1:6" ht="15" customHeight="1">
      <c r="A282" s="16">
        <v>2025</v>
      </c>
      <c r="B282" s="16">
        <v>30</v>
      </c>
      <c r="C282" s="32">
        <v>1</v>
      </c>
      <c r="D282" s="4" t="s">
        <v>2019</v>
      </c>
      <c r="E282" s="485" t="s">
        <v>4266</v>
      </c>
      <c r="F282" s="485" t="s">
        <v>2739</v>
      </c>
    </row>
    <row r="283" spans="1:6" ht="15" customHeight="1">
      <c r="A283" s="16">
        <v>2025</v>
      </c>
      <c r="B283" s="16">
        <v>30</v>
      </c>
      <c r="C283" s="32">
        <v>2</v>
      </c>
      <c r="D283" s="4" t="s">
        <v>1540</v>
      </c>
      <c r="E283" s="484" t="s">
        <v>4262</v>
      </c>
      <c r="F283" s="484" t="s">
        <v>4263</v>
      </c>
    </row>
    <row r="284" spans="1:6" ht="15" customHeight="1">
      <c r="A284" s="16">
        <v>2025</v>
      </c>
      <c r="B284" s="16">
        <v>30</v>
      </c>
      <c r="C284" s="32">
        <v>3</v>
      </c>
      <c r="D284" s="4" t="s">
        <v>1416</v>
      </c>
      <c r="E284" s="484"/>
      <c r="F284" s="484"/>
    </row>
    <row r="285" spans="1:6" ht="15" customHeight="1">
      <c r="A285" s="16">
        <v>2025</v>
      </c>
      <c r="B285" s="16">
        <v>30</v>
      </c>
      <c r="C285" s="32">
        <v>4</v>
      </c>
      <c r="D285" s="4" t="s">
        <v>2748</v>
      </c>
      <c r="E285" s="484" t="s">
        <v>4267</v>
      </c>
      <c r="F285" s="484" t="s">
        <v>4268</v>
      </c>
    </row>
    <row r="286" spans="1:6" ht="15" customHeight="1">
      <c r="A286" s="16">
        <v>2025</v>
      </c>
      <c r="B286" s="16">
        <v>30</v>
      </c>
      <c r="C286" s="32">
        <v>5</v>
      </c>
      <c r="D286" s="4" t="s">
        <v>1314</v>
      </c>
      <c r="E286" s="484"/>
      <c r="F286" s="484"/>
    </row>
    <row r="287" spans="1:6" ht="15" customHeight="1">
      <c r="A287" s="16">
        <v>2025</v>
      </c>
      <c r="B287" s="16">
        <v>30</v>
      </c>
      <c r="C287" s="32">
        <f>C286+1</f>
        <v>6</v>
      </c>
      <c r="D287" s="4" t="s">
        <v>3135</v>
      </c>
      <c r="E287" s="486"/>
      <c r="F287" s="486"/>
    </row>
    <row r="288" spans="1:6" ht="15" customHeight="1">
      <c r="A288" s="16">
        <v>2025</v>
      </c>
      <c r="B288" s="16">
        <v>30</v>
      </c>
      <c r="C288" s="32">
        <f t="shared" ref="C288:C301" si="14">C287+1</f>
        <v>7</v>
      </c>
      <c r="D288" s="4" t="s">
        <v>2542</v>
      </c>
      <c r="E288" s="486" t="s">
        <v>4279</v>
      </c>
      <c r="F288" s="486" t="s">
        <v>1964</v>
      </c>
    </row>
    <row r="289" spans="1:6" ht="15" customHeight="1">
      <c r="A289" s="16">
        <v>2025</v>
      </c>
      <c r="B289" s="16">
        <v>30</v>
      </c>
      <c r="C289" s="32">
        <f t="shared" si="14"/>
        <v>8</v>
      </c>
      <c r="D289" s="4" t="s">
        <v>1419</v>
      </c>
      <c r="E289" s="486" t="s">
        <v>4271</v>
      </c>
      <c r="F289" s="486" t="s">
        <v>2074</v>
      </c>
    </row>
    <row r="290" spans="1:6" ht="15" customHeight="1">
      <c r="A290" s="16">
        <v>2025</v>
      </c>
      <c r="B290" s="16">
        <v>30</v>
      </c>
      <c r="C290" s="32">
        <f t="shared" si="14"/>
        <v>9</v>
      </c>
      <c r="D290" s="4" t="s">
        <v>1521</v>
      </c>
      <c r="E290" s="486" t="s">
        <v>4272</v>
      </c>
      <c r="F290" s="486" t="s">
        <v>4249</v>
      </c>
    </row>
    <row r="291" spans="1:6" ht="15" customHeight="1">
      <c r="A291" s="16">
        <v>2025</v>
      </c>
      <c r="B291" s="16">
        <v>30</v>
      </c>
      <c r="C291" s="32">
        <f t="shared" si="14"/>
        <v>10</v>
      </c>
      <c r="D291" s="4" t="s">
        <v>1382</v>
      </c>
      <c r="E291" s="486" t="s">
        <v>4273</v>
      </c>
      <c r="F291" s="486" t="s">
        <v>4274</v>
      </c>
    </row>
    <row r="292" spans="1:6" ht="15" customHeight="1">
      <c r="A292" s="16">
        <v>2025</v>
      </c>
      <c r="B292" s="16">
        <v>30</v>
      </c>
      <c r="C292" s="32">
        <f>C291+1</f>
        <v>11</v>
      </c>
      <c r="D292" s="4" t="s">
        <v>1397</v>
      </c>
      <c r="E292" s="486" t="s">
        <v>4275</v>
      </c>
      <c r="F292" s="486" t="s">
        <v>3789</v>
      </c>
    </row>
    <row r="293" spans="1:6" ht="15" customHeight="1">
      <c r="A293" s="16">
        <v>2025</v>
      </c>
      <c r="B293" s="16">
        <v>30</v>
      </c>
      <c r="C293" s="32">
        <f t="shared" si="14"/>
        <v>12</v>
      </c>
      <c r="D293" s="4" t="s">
        <v>2066</v>
      </c>
      <c r="E293" s="486"/>
      <c r="F293" s="486"/>
    </row>
    <row r="294" spans="1:6" ht="15" customHeight="1">
      <c r="A294" s="16">
        <v>2025</v>
      </c>
      <c r="B294" s="16">
        <v>30</v>
      </c>
      <c r="C294" s="32">
        <f t="shared" si="14"/>
        <v>13</v>
      </c>
      <c r="D294" s="4" t="s">
        <v>1421</v>
      </c>
      <c r="E294" s="486" t="s">
        <v>4282</v>
      </c>
      <c r="F294" s="486" t="s">
        <v>4283</v>
      </c>
    </row>
    <row r="295" spans="1:6" ht="15" customHeight="1">
      <c r="A295" s="16">
        <v>2025</v>
      </c>
      <c r="B295" s="16">
        <v>30</v>
      </c>
      <c r="C295" s="32">
        <f t="shared" si="14"/>
        <v>14</v>
      </c>
      <c r="D295" s="4" t="s">
        <v>1386</v>
      </c>
      <c r="E295" s="486"/>
      <c r="F295" s="486"/>
    </row>
    <row r="296" spans="1:6" ht="15" customHeight="1">
      <c r="A296" s="16">
        <v>2025</v>
      </c>
      <c r="B296" s="16">
        <v>30</v>
      </c>
      <c r="C296" s="32">
        <f t="shared" si="14"/>
        <v>15</v>
      </c>
      <c r="D296" s="4" t="s">
        <v>1399</v>
      </c>
      <c r="E296" s="486" t="s">
        <v>4255</v>
      </c>
      <c r="F296" s="486" t="s">
        <v>4278</v>
      </c>
    </row>
    <row r="297" spans="1:6">
      <c r="A297" s="16">
        <v>2025</v>
      </c>
      <c r="B297" s="16">
        <v>30</v>
      </c>
      <c r="C297" s="32">
        <f>C296+1</f>
        <v>16</v>
      </c>
      <c r="D297" s="4" t="s">
        <v>1413</v>
      </c>
      <c r="E297" s="3" t="s">
        <v>4280</v>
      </c>
      <c r="F297" s="3" t="s">
        <v>4281</v>
      </c>
    </row>
    <row r="298" spans="1:6">
      <c r="A298" s="16">
        <v>2025</v>
      </c>
      <c r="B298" s="16">
        <v>30</v>
      </c>
      <c r="C298" s="32">
        <f t="shared" si="14"/>
        <v>17</v>
      </c>
      <c r="D298" s="4" t="s">
        <v>1543</v>
      </c>
      <c r="E298" s="3" t="s">
        <v>4284</v>
      </c>
      <c r="F298" s="3" t="s">
        <v>3268</v>
      </c>
    </row>
    <row r="299" spans="1:6">
      <c r="A299" s="16">
        <v>2025</v>
      </c>
      <c r="B299" s="16">
        <v>30</v>
      </c>
      <c r="C299" s="32">
        <f t="shared" si="14"/>
        <v>18</v>
      </c>
      <c r="D299" s="4" t="s">
        <v>1395</v>
      </c>
      <c r="E299" s="3"/>
      <c r="F299" s="3"/>
    </row>
    <row r="300" spans="1:6">
      <c r="A300" s="16">
        <v>2025</v>
      </c>
      <c r="B300" s="16">
        <v>30</v>
      </c>
      <c r="C300" s="32">
        <f t="shared" si="14"/>
        <v>19</v>
      </c>
      <c r="D300" s="4" t="s">
        <v>1389</v>
      </c>
      <c r="E300" s="3"/>
      <c r="F300" s="3"/>
    </row>
    <row r="301" spans="1:6">
      <c r="A301" s="63">
        <v>2025</v>
      </c>
      <c r="B301" s="63">
        <v>30</v>
      </c>
      <c r="C301" s="33">
        <f t="shared" si="14"/>
        <v>20</v>
      </c>
      <c r="D301" s="13" t="s">
        <v>1531</v>
      </c>
      <c r="E301" s="57" t="s">
        <v>4269</v>
      </c>
      <c r="F301" s="57" t="s">
        <v>4270</v>
      </c>
    </row>
    <row r="302" spans="1:6">
      <c r="A302" s="16"/>
      <c r="B302" s="16"/>
      <c r="C302" s="18"/>
    </row>
    <row r="303" spans="1:6">
      <c r="A303" s="16"/>
      <c r="B303" s="16"/>
      <c r="C303" s="18"/>
    </row>
    <row r="304" spans="1:6">
      <c r="A304" s="16"/>
      <c r="B304" s="16"/>
      <c r="C304" s="18"/>
    </row>
    <row r="305" spans="1:3">
      <c r="A305" s="16"/>
      <c r="B305" s="16"/>
      <c r="C305" s="18"/>
    </row>
    <row r="306" spans="1:3">
      <c r="A306" s="16"/>
      <c r="B306" s="16"/>
      <c r="C306" s="18"/>
    </row>
    <row r="307" spans="1:3">
      <c r="A307" s="16"/>
      <c r="B307" s="16"/>
      <c r="C307" s="18"/>
    </row>
    <row r="308" spans="1:3">
      <c r="A308" s="16"/>
      <c r="B308" s="16"/>
      <c r="C308" s="18"/>
    </row>
    <row r="309" spans="1:3">
      <c r="A309" s="16"/>
      <c r="B309" s="16"/>
      <c r="C309" s="18"/>
    </row>
    <row r="310" spans="1:3">
      <c r="A310" s="16"/>
      <c r="B310" s="16"/>
      <c r="C310" s="18"/>
    </row>
    <row r="311" spans="1:3">
      <c r="A311" s="16"/>
      <c r="B311" s="16"/>
      <c r="C311" s="18"/>
    </row>
    <row r="312" spans="1:3">
      <c r="A312" s="16"/>
      <c r="B312" s="16"/>
      <c r="C312" s="18"/>
    </row>
    <row r="313" spans="1:3">
      <c r="A313" s="16"/>
      <c r="B313" s="16"/>
      <c r="C313" s="18"/>
    </row>
    <row r="314" spans="1:3">
      <c r="A314" s="16"/>
      <c r="B314" s="16"/>
      <c r="C314" s="18"/>
    </row>
    <row r="315" spans="1:3">
      <c r="A315" s="16"/>
      <c r="B315" s="16"/>
      <c r="C315" s="18"/>
    </row>
    <row r="316" spans="1:3">
      <c r="A316" s="16"/>
      <c r="B316" s="16"/>
      <c r="C316" s="18"/>
    </row>
    <row r="317" spans="1:3">
      <c r="A317" s="16"/>
      <c r="B317" s="16"/>
      <c r="C317" s="18"/>
    </row>
    <row r="318" spans="1:3">
      <c r="A318" s="16"/>
      <c r="B318" s="16"/>
      <c r="C318" s="18"/>
    </row>
    <row r="319" spans="1:3">
      <c r="A319" s="16"/>
      <c r="B319" s="16"/>
      <c r="C319" s="18"/>
    </row>
    <row r="320" spans="1:3">
      <c r="A320" s="16"/>
      <c r="B320" s="16"/>
      <c r="C320" s="18"/>
    </row>
    <row r="321" spans="1:3">
      <c r="A321" s="16"/>
      <c r="B321" s="16"/>
      <c r="C321" s="18"/>
    </row>
    <row r="322" spans="1:3">
      <c r="A322" s="16"/>
      <c r="B322" s="16"/>
      <c r="C322" s="18"/>
    </row>
    <row r="323" spans="1:3">
      <c r="A323" s="16"/>
      <c r="B323" s="16"/>
      <c r="C323" s="18"/>
    </row>
    <row r="324" spans="1:3">
      <c r="A324" s="16"/>
      <c r="B324" s="16"/>
      <c r="C324" s="18"/>
    </row>
    <row r="325" spans="1:3">
      <c r="A325" s="16"/>
      <c r="B325" s="16"/>
      <c r="C325" s="18"/>
    </row>
    <row r="326" spans="1:3">
      <c r="A326" s="16"/>
      <c r="B326" s="16"/>
      <c r="C326" s="18"/>
    </row>
    <row r="327" spans="1:3">
      <c r="A327" s="16"/>
      <c r="B327" s="16"/>
      <c r="C327" s="18"/>
    </row>
    <row r="328" spans="1:3">
      <c r="A328" s="16"/>
      <c r="B328" s="16"/>
      <c r="C328" s="18"/>
    </row>
    <row r="329" spans="1:3">
      <c r="A329" s="16"/>
      <c r="B329" s="16"/>
      <c r="C329" s="18"/>
    </row>
    <row r="330" spans="1:3">
      <c r="A330" s="16"/>
      <c r="B330" s="16"/>
      <c r="C330" s="18"/>
    </row>
    <row r="331" spans="1:3">
      <c r="A331" s="16"/>
      <c r="B331" s="16"/>
      <c r="C331" s="18"/>
    </row>
    <row r="332" spans="1:3">
      <c r="A332" s="16"/>
      <c r="B332" s="16"/>
      <c r="C332" s="18"/>
    </row>
    <row r="333" spans="1:3">
      <c r="A333" s="16"/>
      <c r="B333" s="16"/>
      <c r="C333" s="18"/>
    </row>
    <row r="334" spans="1:3">
      <c r="A334" s="16"/>
      <c r="B334" s="16"/>
      <c r="C334" s="18"/>
    </row>
    <row r="335" spans="1:3">
      <c r="A335" s="16"/>
      <c r="B335" s="16"/>
      <c r="C335" s="18"/>
    </row>
    <row r="336" spans="1:3">
      <c r="A336" s="16"/>
      <c r="B336" s="16"/>
      <c r="C336" s="18"/>
    </row>
    <row r="337" spans="1:3">
      <c r="A337" s="16"/>
      <c r="B337" s="16"/>
      <c r="C337" s="18"/>
    </row>
    <row r="338" spans="1:3">
      <c r="A338" s="16"/>
      <c r="B338" s="16"/>
      <c r="C338" s="18"/>
    </row>
    <row r="339" spans="1:3">
      <c r="A339" s="16"/>
      <c r="B339" s="16"/>
      <c r="C339" s="18"/>
    </row>
    <row r="340" spans="1:3">
      <c r="A340" s="16"/>
      <c r="B340" s="16"/>
      <c r="C340" s="18"/>
    </row>
    <row r="341" spans="1:3">
      <c r="A341" s="16"/>
      <c r="B341" s="16"/>
      <c r="C341" s="18"/>
    </row>
    <row r="342" spans="1:3">
      <c r="A342" s="16"/>
      <c r="B342" s="16"/>
      <c r="C342" s="18"/>
    </row>
    <row r="343" spans="1:3">
      <c r="A343" s="16"/>
      <c r="B343" s="16"/>
      <c r="C343" s="18"/>
    </row>
    <row r="344" spans="1:3">
      <c r="A344" s="16"/>
      <c r="B344" s="16"/>
      <c r="C344" s="18"/>
    </row>
    <row r="345" spans="1:3">
      <c r="A345" s="16"/>
      <c r="B345" s="16"/>
      <c r="C345" s="18"/>
    </row>
    <row r="346" spans="1:3">
      <c r="A346" s="16"/>
      <c r="B346" s="16"/>
      <c r="C346" s="18"/>
    </row>
    <row r="347" spans="1:3">
      <c r="A347" s="16"/>
      <c r="B347" s="16"/>
      <c r="C347" s="18"/>
    </row>
    <row r="348" spans="1:3">
      <c r="A348" s="16"/>
      <c r="B348" s="16"/>
      <c r="C348" s="18"/>
    </row>
    <row r="349" spans="1:3">
      <c r="A349" s="16"/>
      <c r="B349" s="16"/>
      <c r="C349" s="18"/>
    </row>
    <row r="350" spans="1:3">
      <c r="A350" s="16"/>
      <c r="B350" s="16"/>
      <c r="C350" s="18"/>
    </row>
    <row r="351" spans="1:3">
      <c r="A351" s="16"/>
      <c r="B351" s="16"/>
      <c r="C351" s="18"/>
    </row>
    <row r="352" spans="1:3">
      <c r="A352" s="16"/>
      <c r="B352" s="16"/>
      <c r="C352" s="18"/>
    </row>
    <row r="353" spans="1:3">
      <c r="A353" s="16"/>
      <c r="B353" s="16"/>
      <c r="C353" s="18"/>
    </row>
    <row r="354" spans="1:3">
      <c r="A354" s="16"/>
      <c r="B354" s="16"/>
      <c r="C354" s="18"/>
    </row>
    <row r="355" spans="1:3">
      <c r="A355" s="16"/>
      <c r="B355" s="16"/>
      <c r="C355" s="18"/>
    </row>
    <row r="356" spans="1:3">
      <c r="A356" s="16"/>
      <c r="B356" s="16"/>
      <c r="C356" s="18"/>
    </row>
    <row r="357" spans="1:3">
      <c r="A357" s="16"/>
      <c r="B357" s="16"/>
      <c r="C357" s="18"/>
    </row>
    <row r="358" spans="1:3">
      <c r="A358" s="16"/>
      <c r="B358" s="16"/>
      <c r="C358" s="18"/>
    </row>
    <row r="359" spans="1:3">
      <c r="A359" s="16"/>
      <c r="B359" s="16"/>
      <c r="C359" s="18"/>
    </row>
    <row r="360" spans="1:3">
      <c r="A360" s="16"/>
      <c r="B360" s="16"/>
      <c r="C360" s="18"/>
    </row>
    <row r="361" spans="1:3">
      <c r="A361" s="16"/>
      <c r="B361" s="16"/>
      <c r="C361" s="18"/>
    </row>
    <row r="362" spans="1:3">
      <c r="A362" s="16"/>
      <c r="B362" s="16"/>
      <c r="C362" s="18"/>
    </row>
    <row r="363" spans="1:3">
      <c r="A363" s="16"/>
      <c r="B363" s="16"/>
      <c r="C363" s="18"/>
    </row>
    <row r="364" spans="1:3">
      <c r="A364" s="16"/>
      <c r="B364" s="16"/>
      <c r="C364" s="18"/>
    </row>
    <row r="365" spans="1:3">
      <c r="A365" s="16"/>
      <c r="B365" s="16"/>
      <c r="C365" s="18"/>
    </row>
    <row r="366" spans="1:3">
      <c r="A366" s="16"/>
      <c r="B366" s="16"/>
      <c r="C366" s="18"/>
    </row>
    <row r="367" spans="1:3">
      <c r="A367" s="16"/>
      <c r="B367" s="16"/>
      <c r="C367" s="18"/>
    </row>
    <row r="368" spans="1:3">
      <c r="A368" s="16"/>
      <c r="B368" s="16"/>
      <c r="C368" s="18"/>
    </row>
    <row r="369" spans="1:3">
      <c r="A369" s="16"/>
      <c r="B369" s="16"/>
      <c r="C369" s="18"/>
    </row>
    <row r="370" spans="1:3">
      <c r="A370" s="16"/>
      <c r="B370" s="16"/>
      <c r="C370" s="18"/>
    </row>
    <row r="371" spans="1:3">
      <c r="A371" s="16"/>
      <c r="B371" s="16"/>
      <c r="C371" s="18"/>
    </row>
    <row r="372" spans="1:3">
      <c r="A372" s="16"/>
      <c r="B372" s="16"/>
      <c r="C372" s="18"/>
    </row>
    <row r="373" spans="1:3">
      <c r="A373" s="16"/>
      <c r="B373" s="16"/>
      <c r="C373" s="18"/>
    </row>
    <row r="374" spans="1:3">
      <c r="A374" s="16"/>
      <c r="B374" s="16"/>
      <c r="C374" s="18"/>
    </row>
    <row r="375" spans="1:3">
      <c r="A375" s="16"/>
      <c r="B375" s="16"/>
      <c r="C375" s="18"/>
    </row>
    <row r="376" spans="1:3">
      <c r="A376" s="16"/>
      <c r="B376" s="16"/>
      <c r="C376" s="18"/>
    </row>
    <row r="377" spans="1:3">
      <c r="A377" s="16"/>
      <c r="B377" s="16"/>
      <c r="C377" s="18"/>
    </row>
    <row r="378" spans="1:3">
      <c r="A378" s="16"/>
      <c r="B378" s="16"/>
      <c r="C378" s="18"/>
    </row>
    <row r="379" spans="1:3">
      <c r="A379" s="16"/>
      <c r="B379" s="16"/>
      <c r="C379" s="18"/>
    </row>
    <row r="380" spans="1:3">
      <c r="A380" s="16"/>
      <c r="B380" s="16"/>
      <c r="C380" s="18"/>
    </row>
    <row r="381" spans="1:3">
      <c r="A381" s="16"/>
      <c r="B381" s="16"/>
      <c r="C381" s="18"/>
    </row>
    <row r="382" spans="1:3">
      <c r="A382" s="16"/>
      <c r="B382" s="16"/>
      <c r="C382" s="18"/>
    </row>
    <row r="383" spans="1:3">
      <c r="A383" s="16"/>
      <c r="B383" s="16"/>
      <c r="C383" s="18"/>
    </row>
    <row r="384" spans="1:3">
      <c r="A384" s="16"/>
      <c r="B384" s="16"/>
      <c r="C384" s="18"/>
    </row>
    <row r="385" spans="1:3">
      <c r="A385" s="16"/>
      <c r="B385" s="16"/>
      <c r="C385" s="18"/>
    </row>
    <row r="386" spans="1:3">
      <c r="A386" s="16"/>
      <c r="B386" s="16"/>
      <c r="C386" s="18"/>
    </row>
    <row r="387" spans="1:3">
      <c r="A387" s="16"/>
      <c r="B387" s="16"/>
      <c r="C387" s="18"/>
    </row>
    <row r="388" spans="1:3">
      <c r="A388" s="16"/>
      <c r="B388" s="16"/>
      <c r="C388" s="18"/>
    </row>
    <row r="389" spans="1:3">
      <c r="A389" s="16"/>
      <c r="B389" s="16"/>
      <c r="C389" s="18"/>
    </row>
    <row r="390" spans="1:3">
      <c r="A390" s="16"/>
      <c r="B390" s="16"/>
      <c r="C390" s="18"/>
    </row>
    <row r="391" spans="1:3">
      <c r="A391" s="16"/>
      <c r="B391" s="16"/>
      <c r="C391" s="18"/>
    </row>
    <row r="392" spans="1:3">
      <c r="A392" s="16"/>
      <c r="B392" s="16"/>
      <c r="C392" s="18"/>
    </row>
    <row r="393" spans="1:3">
      <c r="A393" s="16"/>
      <c r="B393" s="16"/>
      <c r="C393" s="18"/>
    </row>
    <row r="394" spans="1:3">
      <c r="A394" s="16"/>
      <c r="B394" s="16"/>
      <c r="C394" s="18"/>
    </row>
    <row r="395" spans="1:3">
      <c r="A395" s="16"/>
      <c r="B395" s="16"/>
      <c r="C395" s="18"/>
    </row>
    <row r="396" spans="1:3">
      <c r="A396" s="16"/>
      <c r="B396" s="16"/>
      <c r="C396" s="18"/>
    </row>
    <row r="397" spans="1:3">
      <c r="A397" s="16"/>
      <c r="B397" s="16"/>
      <c r="C397" s="18"/>
    </row>
    <row r="398" spans="1:3">
      <c r="A398" s="16"/>
      <c r="B398" s="16"/>
      <c r="C398" s="18"/>
    </row>
    <row r="399" spans="1:3">
      <c r="A399" s="16"/>
      <c r="B399" s="16"/>
      <c r="C399" s="18"/>
    </row>
    <row r="400" spans="1:3">
      <c r="A400" s="16"/>
      <c r="B400" s="16"/>
      <c r="C400" s="18"/>
    </row>
    <row r="401" spans="1:3">
      <c r="A401" s="16"/>
      <c r="B401" s="16"/>
      <c r="C401" s="18"/>
    </row>
    <row r="402" spans="1:3">
      <c r="A402" s="16"/>
      <c r="B402" s="16"/>
      <c r="C402" s="18"/>
    </row>
    <row r="403" spans="1:3">
      <c r="A403" s="16"/>
      <c r="B403" s="16"/>
      <c r="C403" s="18"/>
    </row>
    <row r="404" spans="1:3">
      <c r="A404" s="16"/>
      <c r="B404" s="16"/>
      <c r="C404" s="18"/>
    </row>
    <row r="405" spans="1:3">
      <c r="A405" s="16"/>
      <c r="B405" s="16"/>
      <c r="C405" s="18"/>
    </row>
    <row r="406" spans="1:3">
      <c r="A406" s="16"/>
      <c r="B406" s="16"/>
      <c r="C406" s="18"/>
    </row>
    <row r="407" spans="1:3">
      <c r="A407" s="16"/>
      <c r="B407" s="16"/>
      <c r="C407" s="18"/>
    </row>
    <row r="408" spans="1:3">
      <c r="A408" s="16"/>
      <c r="B408" s="16"/>
      <c r="C408" s="18"/>
    </row>
    <row r="409" spans="1:3">
      <c r="A409" s="16"/>
      <c r="B409" s="16"/>
      <c r="C409" s="18"/>
    </row>
    <row r="410" spans="1:3">
      <c r="A410" s="16"/>
      <c r="B410" s="16"/>
      <c r="C410" s="18"/>
    </row>
    <row r="411" spans="1:3">
      <c r="A411" s="16"/>
      <c r="B411" s="16"/>
      <c r="C411" s="18"/>
    </row>
    <row r="412" spans="1:3">
      <c r="A412" s="16"/>
      <c r="B412" s="16"/>
      <c r="C412" s="18"/>
    </row>
    <row r="413" spans="1:3">
      <c r="A413" s="16"/>
      <c r="B413" s="16"/>
      <c r="C413" s="18"/>
    </row>
    <row r="414" spans="1:3">
      <c r="A414" s="16"/>
      <c r="B414" s="16"/>
      <c r="C414" s="18"/>
    </row>
    <row r="415" spans="1:3">
      <c r="A415" s="16"/>
      <c r="B415" s="16"/>
      <c r="C415" s="18"/>
    </row>
    <row r="416" spans="1:3">
      <c r="A416" s="16"/>
      <c r="B416" s="16"/>
      <c r="C416" s="18"/>
    </row>
    <row r="417" spans="1:3">
      <c r="A417" s="16"/>
      <c r="B417" s="16"/>
      <c r="C417" s="18"/>
    </row>
    <row r="418" spans="1:3">
      <c r="A418" s="16"/>
      <c r="B418" s="16"/>
      <c r="C418" s="18"/>
    </row>
    <row r="419" spans="1:3">
      <c r="A419" s="16"/>
      <c r="B419" s="16"/>
      <c r="C419" s="18"/>
    </row>
    <row r="420" spans="1:3">
      <c r="A420" s="16"/>
      <c r="B420" s="16"/>
      <c r="C420" s="18"/>
    </row>
    <row r="421" spans="1:3">
      <c r="A421" s="16"/>
      <c r="B421" s="16"/>
      <c r="C421" s="18"/>
    </row>
    <row r="422" spans="1:3">
      <c r="A422" s="16"/>
      <c r="B422" s="16"/>
      <c r="C422" s="18"/>
    </row>
    <row r="423" spans="1:3">
      <c r="A423" s="16"/>
      <c r="B423" s="16"/>
      <c r="C423" s="18"/>
    </row>
    <row r="424" spans="1:3">
      <c r="A424" s="16"/>
      <c r="B424" s="16"/>
      <c r="C424" s="18"/>
    </row>
    <row r="425" spans="1:3">
      <c r="A425" s="16"/>
      <c r="B425" s="16"/>
      <c r="C425" s="18"/>
    </row>
    <row r="426" spans="1:3">
      <c r="A426" s="16"/>
      <c r="B426" s="16"/>
      <c r="C426" s="18"/>
    </row>
    <row r="427" spans="1:3">
      <c r="A427" s="16"/>
      <c r="B427" s="16"/>
      <c r="C427" s="18"/>
    </row>
    <row r="428" spans="1:3">
      <c r="A428" s="16"/>
      <c r="B428" s="16"/>
      <c r="C428" s="18"/>
    </row>
    <row r="429" spans="1:3">
      <c r="A429" s="16"/>
      <c r="B429" s="16"/>
      <c r="C429" s="18"/>
    </row>
    <row r="430" spans="1:3">
      <c r="A430" s="16"/>
      <c r="B430" s="16"/>
      <c r="C430" s="18"/>
    </row>
    <row r="431" spans="1:3">
      <c r="A431" s="16"/>
      <c r="B431" s="16"/>
      <c r="C431" s="18"/>
    </row>
    <row r="432" spans="1:3">
      <c r="A432" s="16"/>
      <c r="B432" s="16"/>
      <c r="C432" s="18"/>
    </row>
    <row r="433" spans="1:3">
      <c r="A433" s="16"/>
      <c r="B433" s="16"/>
      <c r="C433" s="18"/>
    </row>
    <row r="434" spans="1:3">
      <c r="A434" s="16"/>
      <c r="B434" s="16"/>
      <c r="C434" s="18"/>
    </row>
    <row r="435" spans="1:3">
      <c r="A435" s="16"/>
      <c r="B435" s="16"/>
      <c r="C435" s="18"/>
    </row>
    <row r="436" spans="1:3">
      <c r="A436" s="16"/>
      <c r="B436" s="16"/>
      <c r="C436" s="18"/>
    </row>
    <row r="437" spans="1:3">
      <c r="A437" s="16"/>
      <c r="B437" s="16"/>
      <c r="C437" s="18"/>
    </row>
    <row r="438" spans="1:3">
      <c r="A438" s="16"/>
      <c r="B438" s="16"/>
      <c r="C438" s="18"/>
    </row>
    <row r="439" spans="1:3">
      <c r="A439" s="16"/>
      <c r="B439" s="16"/>
      <c r="C439" s="18"/>
    </row>
    <row r="440" spans="1:3">
      <c r="A440" s="16"/>
      <c r="B440" s="16"/>
      <c r="C440" s="18"/>
    </row>
    <row r="441" spans="1:3">
      <c r="A441" s="16"/>
      <c r="B441" s="16"/>
      <c r="C441" s="18"/>
    </row>
    <row r="442" spans="1:3">
      <c r="A442" s="16"/>
      <c r="B442" s="16"/>
      <c r="C442" s="18"/>
    </row>
    <row r="443" spans="1:3">
      <c r="A443" s="16"/>
      <c r="B443" s="16"/>
      <c r="C443" s="18"/>
    </row>
    <row r="444" spans="1:3">
      <c r="A444" s="16"/>
      <c r="B444" s="16"/>
      <c r="C444" s="18"/>
    </row>
    <row r="445" spans="1:3">
      <c r="A445" s="16"/>
      <c r="B445" s="16"/>
      <c r="C445" s="18"/>
    </row>
    <row r="446" spans="1:3">
      <c r="A446" s="16"/>
      <c r="B446" s="16"/>
      <c r="C446" s="18"/>
    </row>
    <row r="447" spans="1:3">
      <c r="A447" s="16"/>
      <c r="B447" s="16"/>
      <c r="C447" s="18"/>
    </row>
    <row r="448" spans="1:3">
      <c r="A448" s="16"/>
      <c r="B448" s="16"/>
      <c r="C448" s="18"/>
    </row>
    <row r="449" spans="1:3">
      <c r="A449" s="16"/>
      <c r="B449" s="16"/>
      <c r="C449" s="18"/>
    </row>
    <row r="450" spans="1:3">
      <c r="A450" s="16"/>
      <c r="B450" s="16"/>
      <c r="C450" s="18"/>
    </row>
    <row r="451" spans="1:3">
      <c r="A451" s="16"/>
      <c r="B451" s="16"/>
      <c r="C451" s="18"/>
    </row>
    <row r="452" spans="1:3">
      <c r="A452" s="16"/>
      <c r="B452" s="16"/>
      <c r="C452" s="18"/>
    </row>
    <row r="453" spans="1:3">
      <c r="A453" s="16"/>
      <c r="B453" s="16"/>
      <c r="C453" s="18"/>
    </row>
    <row r="454" spans="1:3">
      <c r="A454" s="16"/>
      <c r="B454" s="16"/>
      <c r="C454" s="18"/>
    </row>
    <row r="455" spans="1:3">
      <c r="A455" s="16"/>
      <c r="B455" s="16"/>
      <c r="C455" s="18"/>
    </row>
    <row r="456" spans="1:3">
      <c r="A456" s="16"/>
      <c r="B456" s="16"/>
      <c r="C456" s="18"/>
    </row>
    <row r="457" spans="1:3">
      <c r="A457" s="16"/>
      <c r="B457" s="16"/>
      <c r="C457" s="18"/>
    </row>
    <row r="458" spans="1:3">
      <c r="A458" s="16"/>
      <c r="B458" s="16"/>
      <c r="C458" s="18"/>
    </row>
    <row r="459" spans="1:3">
      <c r="A459" s="16"/>
      <c r="B459" s="16"/>
      <c r="C459" s="18"/>
    </row>
    <row r="460" spans="1:3">
      <c r="A460" s="16"/>
      <c r="B460" s="16"/>
      <c r="C460" s="18"/>
    </row>
    <row r="461" spans="1:3">
      <c r="A461" s="16"/>
      <c r="B461" s="16"/>
      <c r="C461" s="18"/>
    </row>
    <row r="462" spans="1:3">
      <c r="A462" s="16"/>
      <c r="B462" s="16"/>
      <c r="C462" s="18"/>
    </row>
    <row r="463" spans="1:3">
      <c r="A463" s="16"/>
      <c r="B463" s="16"/>
      <c r="C463" s="18"/>
    </row>
    <row r="464" spans="1:3">
      <c r="A464" s="16"/>
      <c r="B464" s="16"/>
      <c r="C464" s="18"/>
    </row>
    <row r="465" spans="1:3">
      <c r="A465" s="16"/>
      <c r="B465" s="16"/>
      <c r="C465" s="18"/>
    </row>
    <row r="466" spans="1:3">
      <c r="A466" s="16"/>
      <c r="B466" s="16"/>
      <c r="C466" s="18"/>
    </row>
    <row r="467" spans="1:3">
      <c r="A467" s="16"/>
      <c r="B467" s="16"/>
      <c r="C467" s="18"/>
    </row>
    <row r="468" spans="1:3">
      <c r="A468" s="16"/>
      <c r="B468" s="16"/>
      <c r="C468" s="18"/>
    </row>
    <row r="469" spans="1:3">
      <c r="A469" s="16"/>
      <c r="B469" s="16"/>
      <c r="C469" s="18"/>
    </row>
  </sheetData>
  <pageMargins left="0.7" right="0.7" top="0.75" bottom="0.75" header="0.3" footer="0.3"/>
  <pageSetup scale="74"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45919-15B4-2D45-B6C8-54013AA0167E}">
  <dimension ref="A1:H474"/>
  <sheetViews>
    <sheetView zoomScaleNormal="100" workbookViewId="0">
      <pane ySplit="1" topLeftCell="A32" activePane="bottomLeft" state="frozen"/>
      <selection pane="bottomLeft" activeCell="G65" sqref="G65"/>
    </sheetView>
  </sheetViews>
  <sheetFormatPr baseColWidth="10" defaultColWidth="9.1640625" defaultRowHeight="15"/>
  <cols>
    <col min="1" max="1" width="13.5" style="17" customWidth="1"/>
    <col min="2" max="2" width="21.1640625" style="17" customWidth="1"/>
    <col min="3" max="3" width="7.6640625" style="17" customWidth="1"/>
    <col min="4" max="4" width="17.5" style="4" customWidth="1"/>
    <col min="5" max="5" width="26" style="4" customWidth="1"/>
    <col min="6" max="6" width="29.83203125" style="4" customWidth="1"/>
    <col min="7" max="7" width="11.1640625" style="5" customWidth="1"/>
    <col min="8" max="8" width="49.33203125" style="4" customWidth="1"/>
    <col min="9" max="16384" width="9.1640625" style="4"/>
  </cols>
  <sheetData>
    <row r="1" spans="1:8" s="256" customFormat="1" ht="38" customHeight="1">
      <c r="A1" s="254" t="s">
        <v>3167</v>
      </c>
      <c r="B1" s="254" t="s">
        <v>3168</v>
      </c>
      <c r="C1" s="254" t="s">
        <v>1392</v>
      </c>
      <c r="D1" s="255" t="s">
        <v>1313</v>
      </c>
      <c r="E1" s="255" t="s">
        <v>3164</v>
      </c>
      <c r="F1" s="255" t="s">
        <v>3165</v>
      </c>
      <c r="G1" s="254" t="s">
        <v>3166</v>
      </c>
      <c r="H1" s="255" t="s">
        <v>3286</v>
      </c>
    </row>
    <row r="2" spans="1:8" ht="16" customHeight="1">
      <c r="A2" s="490" t="s">
        <v>3670</v>
      </c>
      <c r="B2" s="490"/>
      <c r="C2" s="490"/>
      <c r="D2" s="490"/>
      <c r="E2" s="490"/>
      <c r="F2" s="490"/>
      <c r="G2" s="490"/>
      <c r="H2" s="490"/>
    </row>
    <row r="3" spans="1:8">
      <c r="A3" s="257">
        <v>44955</v>
      </c>
      <c r="B3" s="257">
        <v>44998</v>
      </c>
      <c r="C3" s="16">
        <v>3</v>
      </c>
      <c r="D3" s="4" t="s">
        <v>3226</v>
      </c>
      <c r="E3" s="4" t="s">
        <v>3227</v>
      </c>
      <c r="F3" s="4" t="s">
        <v>3228</v>
      </c>
      <c r="G3" s="5">
        <v>20</v>
      </c>
    </row>
    <row r="4" spans="1:8">
      <c r="A4" s="257">
        <v>44972</v>
      </c>
      <c r="B4" s="257" t="s">
        <v>3239</v>
      </c>
      <c r="C4" s="16">
        <v>9</v>
      </c>
      <c r="D4" s="4" t="s">
        <v>1419</v>
      </c>
      <c r="E4" s="4" t="s">
        <v>3229</v>
      </c>
      <c r="F4" s="4" t="s">
        <v>3230</v>
      </c>
      <c r="G4" s="5">
        <v>20</v>
      </c>
      <c r="H4" s="4" t="s">
        <v>3288</v>
      </c>
    </row>
    <row r="5" spans="1:8">
      <c r="A5" s="257">
        <v>44972</v>
      </c>
      <c r="B5" s="257">
        <v>45129</v>
      </c>
      <c r="C5" s="16">
        <v>9</v>
      </c>
      <c r="D5" s="4" t="s">
        <v>1419</v>
      </c>
      <c r="E5" s="4" t="s">
        <v>3231</v>
      </c>
      <c r="F5" s="4" t="s">
        <v>3232</v>
      </c>
      <c r="G5" s="5">
        <v>10</v>
      </c>
      <c r="H5" s="4" t="s">
        <v>3287</v>
      </c>
    </row>
    <row r="6" spans="1:8">
      <c r="A6" s="257">
        <v>44980</v>
      </c>
      <c r="B6" s="257">
        <v>45088</v>
      </c>
      <c r="C6" s="16">
        <v>12</v>
      </c>
      <c r="D6" s="4" t="s">
        <v>1399</v>
      </c>
      <c r="E6" s="4" t="s">
        <v>3235</v>
      </c>
      <c r="F6" s="4" t="s">
        <v>3236</v>
      </c>
      <c r="G6" s="5">
        <v>60</v>
      </c>
    </row>
    <row r="7" spans="1:8">
      <c r="A7" s="257">
        <v>44994</v>
      </c>
      <c r="B7" s="257">
        <v>45168</v>
      </c>
      <c r="C7" s="16">
        <v>21</v>
      </c>
      <c r="D7" s="4" t="s">
        <v>1395</v>
      </c>
      <c r="E7" s="4" t="s">
        <v>3251</v>
      </c>
      <c r="F7" s="4" t="s">
        <v>1964</v>
      </c>
      <c r="G7" s="5">
        <v>95</v>
      </c>
      <c r="H7" s="4" t="s">
        <v>3326</v>
      </c>
    </row>
    <row r="8" spans="1:8">
      <c r="A8" s="257">
        <v>45001</v>
      </c>
      <c r="B8" s="257">
        <v>45203</v>
      </c>
      <c r="C8" s="16">
        <v>24</v>
      </c>
      <c r="D8" s="4" t="s">
        <v>1421</v>
      </c>
      <c r="E8" s="4" t="s">
        <v>2775</v>
      </c>
      <c r="F8" s="4" t="s">
        <v>3252</v>
      </c>
      <c r="G8" s="5">
        <v>178</v>
      </c>
    </row>
    <row r="9" spans="1:8">
      <c r="A9" s="257">
        <v>45008</v>
      </c>
      <c r="B9" s="257">
        <v>45044</v>
      </c>
      <c r="C9" s="16">
        <v>24</v>
      </c>
      <c r="D9" s="4" t="s">
        <v>1413</v>
      </c>
      <c r="E9" s="4" t="s">
        <v>3253</v>
      </c>
      <c r="F9" s="4" t="s">
        <v>3254</v>
      </c>
      <c r="G9" s="5">
        <v>21</v>
      </c>
    </row>
    <row r="10" spans="1:8">
      <c r="A10" s="257">
        <v>45009</v>
      </c>
      <c r="B10" s="257">
        <v>45184</v>
      </c>
      <c r="C10" s="16">
        <v>24</v>
      </c>
      <c r="D10" s="4" t="s">
        <v>1397</v>
      </c>
      <c r="E10" s="4" t="s">
        <v>2065</v>
      </c>
      <c r="F10" s="4" t="s">
        <v>3255</v>
      </c>
      <c r="G10" s="5">
        <v>79</v>
      </c>
    </row>
    <row r="11" spans="1:8">
      <c r="A11" s="257">
        <v>45014</v>
      </c>
      <c r="B11" s="257" t="s">
        <v>3239</v>
      </c>
      <c r="C11" s="16">
        <v>27</v>
      </c>
      <c r="D11" s="4" t="s">
        <v>1399</v>
      </c>
      <c r="E11" s="4" t="s">
        <v>3256</v>
      </c>
      <c r="F11" s="4" t="s">
        <v>3257</v>
      </c>
      <c r="G11" s="5">
        <v>21</v>
      </c>
      <c r="H11" s="4" t="s">
        <v>3289</v>
      </c>
    </row>
    <row r="12" spans="1:8">
      <c r="A12" s="257">
        <v>45022</v>
      </c>
      <c r="B12" s="257">
        <v>45049</v>
      </c>
      <c r="C12" s="16">
        <v>30</v>
      </c>
      <c r="D12" s="4" t="s">
        <v>1421</v>
      </c>
      <c r="E12" s="4" t="s">
        <v>1544</v>
      </c>
      <c r="F12" s="4" t="s">
        <v>2118</v>
      </c>
      <c r="G12" s="5">
        <v>15</v>
      </c>
    </row>
    <row r="13" spans="1:8">
      <c r="A13" s="257">
        <v>45023</v>
      </c>
      <c r="B13" s="257">
        <v>45165</v>
      </c>
      <c r="C13" s="16">
        <v>30</v>
      </c>
      <c r="D13" s="4" t="s">
        <v>3135</v>
      </c>
      <c r="E13" s="4" t="s">
        <v>3260</v>
      </c>
      <c r="F13" s="4" t="s">
        <v>3261</v>
      </c>
      <c r="G13" s="5">
        <v>69</v>
      </c>
      <c r="H13" s="4" t="s">
        <v>3325</v>
      </c>
    </row>
    <row r="14" spans="1:8">
      <c r="A14" s="257">
        <v>45037</v>
      </c>
      <c r="B14" s="257">
        <v>45068</v>
      </c>
      <c r="C14" s="16">
        <v>39</v>
      </c>
      <c r="D14" s="4" t="s">
        <v>1413</v>
      </c>
      <c r="E14" s="4" t="s">
        <v>3262</v>
      </c>
      <c r="F14" s="4" t="s">
        <v>3263</v>
      </c>
      <c r="G14" s="5">
        <v>21</v>
      </c>
    </row>
    <row r="15" spans="1:8">
      <c r="A15" s="257">
        <v>45046</v>
      </c>
      <c r="B15" s="257">
        <v>45088</v>
      </c>
      <c r="C15" s="16">
        <v>39</v>
      </c>
      <c r="D15" s="4" t="s">
        <v>1399</v>
      </c>
      <c r="E15" s="4" t="s">
        <v>3283</v>
      </c>
      <c r="F15" s="4" t="s">
        <v>3284</v>
      </c>
      <c r="G15" s="5" t="s">
        <v>3285</v>
      </c>
      <c r="H15" s="4" t="s">
        <v>3292</v>
      </c>
    </row>
    <row r="16" spans="1:8">
      <c r="A16" s="257">
        <v>45050</v>
      </c>
      <c r="B16" s="257">
        <v>45057</v>
      </c>
      <c r="C16" s="16">
        <v>42</v>
      </c>
      <c r="D16" s="4" t="s">
        <v>1399</v>
      </c>
      <c r="E16" s="4" t="s">
        <v>3293</v>
      </c>
      <c r="F16" s="4" t="s">
        <v>3294</v>
      </c>
      <c r="G16" s="5">
        <v>15</v>
      </c>
      <c r="H16" s="4" t="s">
        <v>3295</v>
      </c>
    </row>
    <row r="17" spans="1:8">
      <c r="A17" s="257">
        <v>45066</v>
      </c>
      <c r="B17" s="257">
        <v>45088</v>
      </c>
      <c r="C17" s="16">
        <v>45</v>
      </c>
      <c r="D17" s="4" t="s">
        <v>1421</v>
      </c>
      <c r="E17" s="4" t="s">
        <v>1544</v>
      </c>
      <c r="F17" s="4" t="s">
        <v>2118</v>
      </c>
      <c r="G17" s="5">
        <v>9</v>
      </c>
    </row>
    <row r="18" spans="1:8">
      <c r="A18" s="257">
        <v>45068</v>
      </c>
      <c r="B18" s="257">
        <v>45082</v>
      </c>
      <c r="C18" s="16">
        <v>48</v>
      </c>
      <c r="D18" s="4" t="s">
        <v>1421</v>
      </c>
      <c r="E18" s="4" t="s">
        <v>3262</v>
      </c>
      <c r="F18" s="4" t="s">
        <v>3306</v>
      </c>
      <c r="G18" s="5">
        <v>9</v>
      </c>
    </row>
    <row r="19" spans="1:8">
      <c r="A19" s="257">
        <v>45075</v>
      </c>
      <c r="B19" s="257">
        <v>45165</v>
      </c>
      <c r="C19" s="16">
        <v>51</v>
      </c>
      <c r="D19" s="4" t="s">
        <v>1419</v>
      </c>
      <c r="E19" s="4" t="s">
        <v>3304</v>
      </c>
      <c r="F19" s="4" t="s">
        <v>2134</v>
      </c>
      <c r="G19" s="5">
        <v>13</v>
      </c>
      <c r="H19" s="4" t="s">
        <v>3327</v>
      </c>
    </row>
    <row r="20" spans="1:8">
      <c r="A20" s="257">
        <v>45135</v>
      </c>
      <c r="B20" s="257">
        <v>45165</v>
      </c>
      <c r="C20" s="16">
        <v>75</v>
      </c>
      <c r="D20" s="4" t="s">
        <v>3226</v>
      </c>
      <c r="E20" s="4" t="s">
        <v>3267</v>
      </c>
      <c r="F20" s="4" t="s">
        <v>3320</v>
      </c>
      <c r="G20" s="5" t="s">
        <v>3285</v>
      </c>
    </row>
    <row r="21" spans="1:8">
      <c r="A21" s="257">
        <v>45135</v>
      </c>
      <c r="B21" s="257">
        <v>45165</v>
      </c>
      <c r="C21" s="16">
        <v>75</v>
      </c>
      <c r="D21" s="4" t="s">
        <v>3226</v>
      </c>
      <c r="E21" s="4" t="s">
        <v>3323</v>
      </c>
      <c r="F21" s="4" t="s">
        <v>3322</v>
      </c>
      <c r="G21" s="5">
        <v>56</v>
      </c>
    </row>
    <row r="22" spans="1:8">
      <c r="A22" s="257">
        <v>45135</v>
      </c>
      <c r="B22" s="257">
        <v>45165</v>
      </c>
      <c r="C22" s="16">
        <v>75</v>
      </c>
      <c r="D22" s="4" t="s">
        <v>3226</v>
      </c>
      <c r="E22" s="4" t="s">
        <v>3321</v>
      </c>
      <c r="F22" s="4" t="s">
        <v>3324</v>
      </c>
      <c r="G22" s="5">
        <v>9</v>
      </c>
    </row>
    <row r="23" spans="1:8" ht="16" customHeight="1">
      <c r="A23" s="490" t="s">
        <v>3669</v>
      </c>
      <c r="B23" s="490"/>
      <c r="C23" s="490"/>
      <c r="D23" s="490"/>
      <c r="E23" s="490"/>
      <c r="F23" s="490"/>
      <c r="G23" s="490"/>
      <c r="H23" s="490"/>
    </row>
    <row r="24" spans="1:8">
      <c r="A24" s="257">
        <v>45338</v>
      </c>
      <c r="B24" s="257">
        <v>45378</v>
      </c>
      <c r="C24" s="16">
        <v>3</v>
      </c>
      <c r="D24" s="4" t="s">
        <v>3135</v>
      </c>
      <c r="E24" s="4" t="s">
        <v>2100</v>
      </c>
      <c r="F24" s="4" t="s">
        <v>3742</v>
      </c>
      <c r="G24" s="5">
        <v>21</v>
      </c>
    </row>
    <row r="25" spans="1:8">
      <c r="A25" s="257">
        <v>45348</v>
      </c>
      <c r="B25" s="257">
        <v>45377</v>
      </c>
      <c r="C25" s="16">
        <v>6</v>
      </c>
      <c r="D25" s="4" t="s">
        <v>1413</v>
      </c>
      <c r="E25" s="4" t="s">
        <v>3743</v>
      </c>
      <c r="F25" s="4" t="s">
        <v>3744</v>
      </c>
      <c r="G25" s="5">
        <v>15</v>
      </c>
    </row>
    <row r="26" spans="1:8">
      <c r="A26" s="257">
        <v>45348</v>
      </c>
      <c r="B26" s="257">
        <v>45391</v>
      </c>
      <c r="C26" s="16">
        <v>6</v>
      </c>
      <c r="D26" s="4" t="s">
        <v>1399</v>
      </c>
      <c r="E26" s="4" t="s">
        <v>3746</v>
      </c>
      <c r="F26" s="4" t="s">
        <v>3747</v>
      </c>
      <c r="G26" s="5">
        <v>21</v>
      </c>
    </row>
    <row r="27" spans="1:8">
      <c r="A27" s="257">
        <v>45360</v>
      </c>
      <c r="B27" s="257" t="s">
        <v>3239</v>
      </c>
      <c r="C27" s="16">
        <v>12</v>
      </c>
      <c r="D27" s="4" t="s">
        <v>3135</v>
      </c>
      <c r="E27" s="4" t="s">
        <v>3745</v>
      </c>
      <c r="F27" s="4" t="s">
        <v>3748</v>
      </c>
      <c r="G27" s="5">
        <v>15</v>
      </c>
      <c r="H27" s="4" t="s">
        <v>3771</v>
      </c>
    </row>
    <row r="28" spans="1:8">
      <c r="A28" s="257">
        <v>45361</v>
      </c>
      <c r="B28" s="257">
        <v>45391</v>
      </c>
      <c r="C28" s="16">
        <v>15</v>
      </c>
      <c r="D28" s="4" t="s">
        <v>1413</v>
      </c>
      <c r="E28" s="4" t="s">
        <v>3750</v>
      </c>
      <c r="F28" s="4" t="s">
        <v>3749</v>
      </c>
      <c r="G28" s="5">
        <v>21</v>
      </c>
    </row>
    <row r="29" spans="1:8">
      <c r="A29" s="257">
        <v>45391</v>
      </c>
      <c r="B29" s="257">
        <v>45423</v>
      </c>
      <c r="C29" s="16">
        <v>27</v>
      </c>
      <c r="D29" s="4" t="s">
        <v>2066</v>
      </c>
      <c r="E29" s="4" t="s">
        <v>2769</v>
      </c>
      <c r="F29" s="4" t="s">
        <v>3775</v>
      </c>
      <c r="G29" s="5">
        <v>59</v>
      </c>
    </row>
    <row r="30" spans="1:8">
      <c r="A30" s="257">
        <v>45391</v>
      </c>
      <c r="B30" s="257" t="s">
        <v>3846</v>
      </c>
      <c r="C30" s="16">
        <v>27</v>
      </c>
      <c r="D30" s="4" t="s">
        <v>2066</v>
      </c>
      <c r="E30" s="4" t="s">
        <v>3776</v>
      </c>
      <c r="F30" s="4" t="s">
        <v>3777</v>
      </c>
      <c r="G30" s="5">
        <v>59</v>
      </c>
    </row>
    <row r="31" spans="1:8">
      <c r="A31" s="257">
        <v>45391</v>
      </c>
      <c r="B31" s="257">
        <v>45406</v>
      </c>
      <c r="C31" s="16">
        <v>27</v>
      </c>
      <c r="D31" s="4" t="s">
        <v>1386</v>
      </c>
      <c r="E31" s="4" t="s">
        <v>3778</v>
      </c>
      <c r="F31" s="4" t="s">
        <v>3324</v>
      </c>
      <c r="G31" s="5">
        <v>11</v>
      </c>
    </row>
    <row r="32" spans="1:8">
      <c r="A32" s="257">
        <v>45420</v>
      </c>
      <c r="B32" s="257">
        <v>45448</v>
      </c>
      <c r="C32" s="16">
        <v>36</v>
      </c>
      <c r="D32" s="4" t="s">
        <v>1386</v>
      </c>
      <c r="E32" s="4" t="s">
        <v>3766</v>
      </c>
      <c r="F32" s="4" t="s">
        <v>3807</v>
      </c>
      <c r="G32" s="5">
        <v>22</v>
      </c>
    </row>
    <row r="33" spans="1:8">
      <c r="A33" s="257">
        <v>45442</v>
      </c>
      <c r="B33" s="257">
        <v>45469</v>
      </c>
      <c r="C33" s="16">
        <v>48</v>
      </c>
      <c r="D33" s="4" t="s">
        <v>1413</v>
      </c>
      <c r="E33" s="4" t="s">
        <v>3743</v>
      </c>
      <c r="F33" s="4" t="s">
        <v>3744</v>
      </c>
      <c r="G33" s="5">
        <v>15</v>
      </c>
    </row>
    <row r="34" spans="1:8">
      <c r="A34" s="257">
        <v>45442</v>
      </c>
      <c r="B34" s="257" t="s">
        <v>3846</v>
      </c>
      <c r="C34" s="16">
        <v>45</v>
      </c>
      <c r="D34" s="4" t="s">
        <v>1546</v>
      </c>
      <c r="E34" s="4" t="s">
        <v>3810</v>
      </c>
      <c r="F34" s="4" t="s">
        <v>3809</v>
      </c>
      <c r="G34" s="5">
        <v>14</v>
      </c>
    </row>
    <row r="35" spans="1:8">
      <c r="A35" s="257">
        <v>45442</v>
      </c>
      <c r="B35" s="257" t="s">
        <v>3846</v>
      </c>
      <c r="C35" s="16">
        <v>45</v>
      </c>
      <c r="D35" s="4" t="s">
        <v>1546</v>
      </c>
      <c r="E35" s="4" t="s">
        <v>2776</v>
      </c>
      <c r="F35" s="4" t="s">
        <v>3811</v>
      </c>
      <c r="G35" s="5">
        <v>59</v>
      </c>
    </row>
    <row r="36" spans="1:8">
      <c r="A36" s="257">
        <v>45442</v>
      </c>
      <c r="B36" s="257" t="s">
        <v>3846</v>
      </c>
      <c r="C36" s="16">
        <v>45</v>
      </c>
      <c r="D36" s="4" t="s">
        <v>1546</v>
      </c>
      <c r="E36" s="4" t="s">
        <v>3230</v>
      </c>
      <c r="F36" s="4" t="s">
        <v>3812</v>
      </c>
      <c r="G36" s="5">
        <v>14</v>
      </c>
    </row>
    <row r="37" spans="1:8">
      <c r="A37" s="257">
        <v>45445</v>
      </c>
      <c r="B37" s="257">
        <v>45462</v>
      </c>
      <c r="C37" s="16">
        <v>45</v>
      </c>
      <c r="D37" s="4" t="s">
        <v>3226</v>
      </c>
      <c r="E37" s="4" t="s">
        <v>3793</v>
      </c>
      <c r="F37" s="4" t="s">
        <v>3815</v>
      </c>
      <c r="G37" s="5">
        <v>15</v>
      </c>
    </row>
    <row r="38" spans="1:8">
      <c r="A38" s="257">
        <v>45453</v>
      </c>
      <c r="B38" s="257">
        <v>45492</v>
      </c>
      <c r="C38" s="16">
        <v>51</v>
      </c>
      <c r="D38" s="4" t="s">
        <v>3226</v>
      </c>
      <c r="E38" s="4" t="s">
        <v>3816</v>
      </c>
      <c r="F38" s="4" t="s">
        <v>3701</v>
      </c>
      <c r="G38" s="5">
        <v>15</v>
      </c>
    </row>
    <row r="39" spans="1:8">
      <c r="A39" s="257">
        <v>45453</v>
      </c>
      <c r="B39" s="257" t="s">
        <v>3846</v>
      </c>
      <c r="C39" s="16">
        <v>54</v>
      </c>
      <c r="D39" s="4" t="s">
        <v>1421</v>
      </c>
      <c r="E39" s="4" t="s">
        <v>3813</v>
      </c>
      <c r="F39" s="4" t="s">
        <v>3814</v>
      </c>
      <c r="G39" s="5">
        <v>21</v>
      </c>
    </row>
    <row r="40" spans="1:8">
      <c r="A40" s="257">
        <v>45455</v>
      </c>
      <c r="B40" s="257">
        <v>45497</v>
      </c>
      <c r="C40" s="16">
        <v>54</v>
      </c>
      <c r="D40" s="4" t="s">
        <v>1399</v>
      </c>
      <c r="E40" s="4" t="s">
        <v>3820</v>
      </c>
      <c r="F40" s="4" t="s">
        <v>3747</v>
      </c>
      <c r="G40" s="5">
        <v>20</v>
      </c>
    </row>
    <row r="41" spans="1:8">
      <c r="A41" s="257">
        <v>45464</v>
      </c>
      <c r="B41" s="257">
        <v>45497</v>
      </c>
      <c r="C41" s="16">
        <v>57</v>
      </c>
      <c r="D41" s="4" t="s">
        <v>1399</v>
      </c>
      <c r="E41" s="4" t="s">
        <v>3823</v>
      </c>
      <c r="F41" s="4" t="s">
        <v>3824</v>
      </c>
      <c r="G41" s="5">
        <v>15</v>
      </c>
    </row>
    <row r="42" spans="1:8">
      <c r="A42" s="257">
        <v>45471</v>
      </c>
      <c r="B42" s="257">
        <v>45497</v>
      </c>
      <c r="C42" s="16">
        <v>60</v>
      </c>
      <c r="D42" s="4" t="s">
        <v>1399</v>
      </c>
      <c r="E42" s="4" t="s">
        <v>3247</v>
      </c>
      <c r="F42" s="4" t="s">
        <v>3838</v>
      </c>
      <c r="G42" s="5">
        <v>15</v>
      </c>
    </row>
    <row r="43" spans="1:8">
      <c r="A43" s="257">
        <v>45487</v>
      </c>
      <c r="B43" s="257" t="s">
        <v>3846</v>
      </c>
      <c r="C43" s="16">
        <v>66</v>
      </c>
      <c r="D43" s="4" t="s">
        <v>3135</v>
      </c>
      <c r="E43" s="4" t="s">
        <v>3839</v>
      </c>
      <c r="H43" s="4" t="s">
        <v>3840</v>
      </c>
    </row>
    <row r="44" spans="1:8">
      <c r="A44" s="257">
        <v>45511</v>
      </c>
      <c r="B44" s="257" t="s">
        <v>3846</v>
      </c>
      <c r="C44" s="16">
        <v>71</v>
      </c>
      <c r="D44" s="4" t="s">
        <v>3226</v>
      </c>
      <c r="E44" s="4" t="s">
        <v>3843</v>
      </c>
      <c r="F44" s="4" t="s">
        <v>3842</v>
      </c>
      <c r="G44" s="5">
        <v>44</v>
      </c>
    </row>
    <row r="45" spans="1:8">
      <c r="A45" s="257">
        <v>45516</v>
      </c>
      <c r="B45" s="257" t="s">
        <v>3846</v>
      </c>
      <c r="C45" s="16">
        <v>80</v>
      </c>
      <c r="D45" s="4" t="s">
        <v>1543</v>
      </c>
      <c r="E45" s="4" t="s">
        <v>3844</v>
      </c>
      <c r="F45" s="4" t="s">
        <v>3845</v>
      </c>
      <c r="G45" s="5">
        <v>10</v>
      </c>
    </row>
    <row r="46" spans="1:8" ht="16" customHeight="1">
      <c r="A46" s="490" t="s">
        <v>4167</v>
      </c>
      <c r="B46" s="490"/>
      <c r="C46" s="490"/>
      <c r="D46" s="490"/>
      <c r="E46" s="490"/>
      <c r="F46" s="490"/>
      <c r="G46" s="490"/>
      <c r="H46" s="490"/>
    </row>
    <row r="47" spans="1:8">
      <c r="A47" s="257">
        <v>45700</v>
      </c>
      <c r="B47" s="257"/>
      <c r="C47" s="16">
        <v>2</v>
      </c>
      <c r="D47" s="4" t="s">
        <v>1543</v>
      </c>
      <c r="E47" s="4" t="s">
        <v>1480</v>
      </c>
      <c r="F47" s="4" t="s">
        <v>4238</v>
      </c>
      <c r="G47" s="5">
        <v>82</v>
      </c>
      <c r="H47" s="4" t="s">
        <v>4326</v>
      </c>
    </row>
    <row r="48" spans="1:8">
      <c r="A48" s="257">
        <v>45701</v>
      </c>
      <c r="B48" s="257">
        <v>45735</v>
      </c>
      <c r="C48" s="16">
        <v>1</v>
      </c>
      <c r="D48" s="4" t="s">
        <v>1413</v>
      </c>
      <c r="E48" s="4" t="s">
        <v>4239</v>
      </c>
      <c r="F48" s="4" t="s">
        <v>3170</v>
      </c>
      <c r="G48" s="5">
        <v>21</v>
      </c>
    </row>
    <row r="49" spans="1:8">
      <c r="A49" s="257">
        <v>45707</v>
      </c>
      <c r="B49" s="257" t="s">
        <v>4277</v>
      </c>
      <c r="C49" s="16">
        <v>5</v>
      </c>
      <c r="D49" s="4" t="s">
        <v>1531</v>
      </c>
      <c r="E49" s="4" t="s">
        <v>3760</v>
      </c>
      <c r="F49" s="4" t="s">
        <v>4241</v>
      </c>
      <c r="G49" s="5">
        <v>60</v>
      </c>
      <c r="H49" s="4" t="s">
        <v>4257</v>
      </c>
    </row>
    <row r="50" spans="1:8">
      <c r="A50" s="257">
        <v>45707</v>
      </c>
      <c r="B50" s="257">
        <v>45735</v>
      </c>
      <c r="C50" s="16">
        <v>1</v>
      </c>
      <c r="D50" s="4" t="s">
        <v>1386</v>
      </c>
      <c r="E50" s="4" t="s">
        <v>3291</v>
      </c>
      <c r="F50" s="4" t="s">
        <v>2134</v>
      </c>
      <c r="G50" s="5">
        <v>20</v>
      </c>
    </row>
    <row r="51" spans="1:8">
      <c r="A51" s="257">
        <v>45712</v>
      </c>
      <c r="B51" s="257">
        <v>45731</v>
      </c>
      <c r="C51" s="16">
        <v>8</v>
      </c>
      <c r="D51" s="4" t="s">
        <v>1413</v>
      </c>
      <c r="E51" s="4" t="s">
        <v>4243</v>
      </c>
      <c r="F51" s="4" t="s">
        <v>4244</v>
      </c>
      <c r="G51" s="5">
        <v>10</v>
      </c>
    </row>
    <row r="52" spans="1:8">
      <c r="A52" s="257">
        <v>45745</v>
      </c>
      <c r="B52" s="257" t="s">
        <v>3239</v>
      </c>
      <c r="C52" s="16">
        <v>24</v>
      </c>
      <c r="D52" s="4" t="s">
        <v>1399</v>
      </c>
      <c r="E52" s="4" t="s">
        <v>4255</v>
      </c>
      <c r="F52" s="4" t="s">
        <v>4256</v>
      </c>
      <c r="G52" s="5">
        <v>15</v>
      </c>
      <c r="H52" s="4" t="s">
        <v>4276</v>
      </c>
    </row>
    <row r="53" spans="1:8">
      <c r="A53" s="257">
        <v>45746</v>
      </c>
      <c r="B53" s="257">
        <v>45826</v>
      </c>
      <c r="C53" s="16">
        <v>21</v>
      </c>
      <c r="D53" s="4" t="s">
        <v>1531</v>
      </c>
      <c r="E53" s="4" t="s">
        <v>3291</v>
      </c>
      <c r="F53" s="4" t="s">
        <v>4241</v>
      </c>
      <c r="G53" s="5">
        <v>60</v>
      </c>
      <c r="H53" s="4" t="s">
        <v>4260</v>
      </c>
    </row>
    <row r="54" spans="1:8">
      <c r="A54" s="257">
        <v>45751</v>
      </c>
      <c r="B54" s="257"/>
      <c r="C54" s="16">
        <v>24</v>
      </c>
      <c r="D54" s="4" t="s">
        <v>1521</v>
      </c>
      <c r="E54" s="4" t="s">
        <v>4259</v>
      </c>
      <c r="F54" s="4" t="s">
        <v>3765</v>
      </c>
      <c r="G54" s="5">
        <v>175</v>
      </c>
    </row>
    <row r="55" spans="1:8">
      <c r="A55" s="257">
        <v>45775</v>
      </c>
      <c r="B55" s="257">
        <v>45789</v>
      </c>
      <c r="C55" s="16">
        <v>33</v>
      </c>
      <c r="D55" s="4" t="s">
        <v>1399</v>
      </c>
      <c r="E55" s="4" t="s">
        <v>4296</v>
      </c>
      <c r="F55" s="4" t="s">
        <v>4256</v>
      </c>
      <c r="G55" s="5">
        <v>15</v>
      </c>
      <c r="H55" s="4" t="s">
        <v>4297</v>
      </c>
    </row>
    <row r="56" spans="1:8">
      <c r="A56" s="257">
        <v>45780</v>
      </c>
      <c r="B56" s="257">
        <v>45824</v>
      </c>
      <c r="C56" s="16">
        <v>36</v>
      </c>
      <c r="D56" s="4" t="s">
        <v>1421</v>
      </c>
      <c r="E56" s="4" t="s">
        <v>1964</v>
      </c>
      <c r="F56" s="4" t="s">
        <v>4293</v>
      </c>
      <c r="G56" s="5">
        <v>19</v>
      </c>
    </row>
    <row r="57" spans="1:8">
      <c r="A57" s="257">
        <v>45780</v>
      </c>
      <c r="B57" s="257">
        <v>45815</v>
      </c>
      <c r="C57" s="16">
        <v>36</v>
      </c>
      <c r="D57" s="4" t="s">
        <v>3226</v>
      </c>
      <c r="E57" s="4" t="s">
        <v>4295</v>
      </c>
      <c r="F57" s="4" t="s">
        <v>4294</v>
      </c>
      <c r="G57" s="5">
        <v>10</v>
      </c>
    </row>
    <row r="58" spans="1:8">
      <c r="A58" s="257">
        <v>45796</v>
      </c>
      <c r="B58" s="257"/>
      <c r="C58" s="16">
        <v>42</v>
      </c>
      <c r="D58" s="4" t="s">
        <v>1386</v>
      </c>
      <c r="E58" s="4" t="s">
        <v>4298</v>
      </c>
      <c r="F58" s="4" t="s">
        <v>3273</v>
      </c>
      <c r="G58" s="5">
        <v>20</v>
      </c>
    </row>
    <row r="59" spans="1:8">
      <c r="A59" s="257">
        <v>45805</v>
      </c>
      <c r="B59" s="257"/>
      <c r="C59" s="16">
        <v>45</v>
      </c>
      <c r="D59" s="4" t="s">
        <v>1543</v>
      </c>
      <c r="E59" s="4" t="s">
        <v>4329</v>
      </c>
      <c r="F59" s="4" t="s">
        <v>4330</v>
      </c>
      <c r="G59" s="5">
        <v>49</v>
      </c>
    </row>
    <row r="60" spans="1:8">
      <c r="A60" s="257">
        <v>45816</v>
      </c>
      <c r="B60" s="257"/>
      <c r="C60" s="16">
        <v>51</v>
      </c>
      <c r="D60" s="4" t="s">
        <v>1389</v>
      </c>
      <c r="E60" s="4" t="s">
        <v>2117</v>
      </c>
      <c r="F60" s="4" t="s">
        <v>3800</v>
      </c>
      <c r="G60" s="5">
        <v>19</v>
      </c>
    </row>
    <row r="61" spans="1:8">
      <c r="A61" s="257">
        <v>45817</v>
      </c>
      <c r="B61" s="257"/>
      <c r="C61" s="16">
        <v>51</v>
      </c>
      <c r="D61" s="4" t="s">
        <v>1540</v>
      </c>
      <c r="E61" s="4" t="s">
        <v>4325</v>
      </c>
      <c r="H61" s="4" t="s">
        <v>3840</v>
      </c>
    </row>
    <row r="62" spans="1:8">
      <c r="A62" s="257">
        <v>45827</v>
      </c>
      <c r="B62" s="257"/>
      <c r="C62" s="16">
        <v>54</v>
      </c>
      <c r="D62" s="4" t="s">
        <v>1531</v>
      </c>
      <c r="E62" s="4" t="s">
        <v>3291</v>
      </c>
      <c r="F62" s="4" t="s">
        <v>4241</v>
      </c>
      <c r="G62" s="5">
        <v>60</v>
      </c>
    </row>
    <row r="63" spans="1:8">
      <c r="A63" s="257">
        <v>45831</v>
      </c>
      <c r="B63" s="257"/>
      <c r="C63" s="16">
        <v>57</v>
      </c>
      <c r="D63" s="4" t="s">
        <v>1521</v>
      </c>
      <c r="E63" s="4" t="s">
        <v>4347</v>
      </c>
      <c r="H63" s="4" t="s">
        <v>3840</v>
      </c>
    </row>
    <row r="64" spans="1:8">
      <c r="A64" s="257">
        <v>45832</v>
      </c>
      <c r="B64" s="257"/>
      <c r="C64" s="16">
        <v>57</v>
      </c>
      <c r="D64" s="4" t="s">
        <v>1416</v>
      </c>
      <c r="E64" s="4" t="s">
        <v>3789</v>
      </c>
      <c r="F64" s="4" t="s">
        <v>4350</v>
      </c>
      <c r="G64" s="5">
        <v>21</v>
      </c>
    </row>
    <row r="65" spans="1:3">
      <c r="A65" s="257"/>
      <c r="B65" s="257"/>
      <c r="C65" s="16"/>
    </row>
    <row r="66" spans="1:3">
      <c r="A66" s="257"/>
      <c r="B66" s="257"/>
      <c r="C66" s="16"/>
    </row>
    <row r="67" spans="1:3">
      <c r="A67" s="257"/>
      <c r="B67" s="257"/>
      <c r="C67" s="16"/>
    </row>
    <row r="68" spans="1:3">
      <c r="A68" s="257"/>
      <c r="B68" s="257"/>
      <c r="C68" s="16"/>
    </row>
    <row r="69" spans="1:3">
      <c r="A69" s="257"/>
      <c r="B69" s="257"/>
      <c r="C69" s="16"/>
    </row>
    <row r="70" spans="1:3">
      <c r="A70" s="257"/>
      <c r="B70" s="257"/>
      <c r="C70" s="16"/>
    </row>
    <row r="71" spans="1:3">
      <c r="A71" s="257"/>
      <c r="B71" s="257"/>
      <c r="C71" s="16"/>
    </row>
    <row r="72" spans="1:3">
      <c r="A72" s="257"/>
      <c r="B72" s="257"/>
      <c r="C72" s="16"/>
    </row>
    <row r="73" spans="1:3">
      <c r="A73" s="257"/>
      <c r="B73" s="257"/>
      <c r="C73" s="16"/>
    </row>
    <row r="74" spans="1:3">
      <c r="A74" s="257"/>
      <c r="B74" s="257"/>
      <c r="C74" s="16"/>
    </row>
    <row r="75" spans="1:3">
      <c r="A75" s="257"/>
      <c r="B75" s="257"/>
      <c r="C75" s="16"/>
    </row>
    <row r="76" spans="1:3">
      <c r="A76" s="257"/>
      <c r="B76" s="257"/>
      <c r="C76" s="16"/>
    </row>
    <row r="77" spans="1:3">
      <c r="A77" s="257"/>
      <c r="B77" s="257"/>
      <c r="C77" s="16"/>
    </row>
    <row r="78" spans="1:3">
      <c r="A78" s="257"/>
      <c r="B78" s="257"/>
      <c r="C78" s="16"/>
    </row>
    <row r="79" spans="1:3">
      <c r="A79" s="257"/>
      <c r="B79" s="257"/>
      <c r="C79" s="16"/>
    </row>
    <row r="80" spans="1:3">
      <c r="A80" s="257"/>
      <c r="B80" s="257"/>
      <c r="C80" s="16"/>
    </row>
    <row r="81" spans="1:3">
      <c r="A81" s="257"/>
      <c r="B81" s="257"/>
      <c r="C81" s="16"/>
    </row>
    <row r="82" spans="1:3">
      <c r="A82" s="257"/>
      <c r="B82" s="257"/>
      <c r="C82" s="16"/>
    </row>
    <row r="83" spans="1:3">
      <c r="A83" s="257"/>
      <c r="B83" s="257"/>
      <c r="C83" s="16"/>
    </row>
    <row r="84" spans="1:3">
      <c r="A84" s="257"/>
      <c r="B84" s="257"/>
      <c r="C84" s="16"/>
    </row>
    <row r="85" spans="1:3">
      <c r="A85" s="257"/>
      <c r="B85" s="257"/>
      <c r="C85" s="16"/>
    </row>
    <row r="86" spans="1:3">
      <c r="A86" s="257"/>
      <c r="B86" s="257"/>
      <c r="C86" s="16"/>
    </row>
    <row r="87" spans="1:3">
      <c r="A87" s="257"/>
      <c r="B87" s="257"/>
      <c r="C87" s="16"/>
    </row>
    <row r="88" spans="1:3">
      <c r="A88" s="257"/>
      <c r="B88" s="257"/>
      <c r="C88" s="16"/>
    </row>
    <row r="89" spans="1:3">
      <c r="A89" s="257"/>
      <c r="B89" s="257"/>
      <c r="C89" s="16"/>
    </row>
    <row r="90" spans="1:3">
      <c r="A90" s="257"/>
      <c r="B90" s="257"/>
      <c r="C90" s="16"/>
    </row>
    <row r="91" spans="1:3">
      <c r="A91" s="257"/>
      <c r="B91" s="257"/>
      <c r="C91" s="16"/>
    </row>
    <row r="92" spans="1:3">
      <c r="A92" s="257"/>
      <c r="B92" s="257"/>
      <c r="C92" s="16"/>
    </row>
    <row r="93" spans="1:3">
      <c r="A93" s="257"/>
      <c r="B93" s="257"/>
      <c r="C93" s="16"/>
    </row>
    <row r="94" spans="1:3">
      <c r="A94" s="257"/>
      <c r="B94" s="257"/>
      <c r="C94" s="16"/>
    </row>
    <row r="95" spans="1:3">
      <c r="A95" s="257"/>
      <c r="B95" s="257"/>
      <c r="C95" s="16"/>
    </row>
    <row r="96" spans="1:3">
      <c r="A96" s="257"/>
      <c r="B96" s="257"/>
      <c r="C96" s="16"/>
    </row>
    <row r="97" spans="1:3">
      <c r="A97" s="257"/>
      <c r="B97" s="257"/>
      <c r="C97" s="16"/>
    </row>
    <row r="98" spans="1:3">
      <c r="A98" s="257"/>
      <c r="B98" s="257"/>
      <c r="C98" s="16"/>
    </row>
    <row r="99" spans="1:3">
      <c r="A99" s="257"/>
      <c r="B99" s="257"/>
      <c r="C99" s="16"/>
    </row>
    <row r="100" spans="1:3">
      <c r="A100" s="257"/>
      <c r="B100" s="257"/>
      <c r="C100" s="16"/>
    </row>
    <row r="101" spans="1:3">
      <c r="A101" s="257"/>
      <c r="B101" s="257"/>
      <c r="C101" s="16"/>
    </row>
    <row r="102" spans="1:3">
      <c r="A102" s="257"/>
      <c r="B102" s="257"/>
      <c r="C102" s="16"/>
    </row>
    <row r="103" spans="1:3">
      <c r="A103" s="257"/>
      <c r="B103" s="257"/>
      <c r="C103" s="16"/>
    </row>
    <row r="104" spans="1:3">
      <c r="A104" s="257"/>
      <c r="B104" s="257"/>
      <c r="C104" s="16"/>
    </row>
    <row r="105" spans="1:3">
      <c r="A105" s="257"/>
      <c r="B105" s="257"/>
      <c r="C105" s="16"/>
    </row>
    <row r="106" spans="1:3">
      <c r="A106" s="257"/>
      <c r="B106" s="257"/>
      <c r="C106" s="16"/>
    </row>
    <row r="107" spans="1:3">
      <c r="A107" s="257"/>
      <c r="B107" s="257"/>
      <c r="C107" s="16"/>
    </row>
    <row r="108" spans="1:3">
      <c r="A108" s="257"/>
      <c r="B108" s="257"/>
      <c r="C108" s="16"/>
    </row>
    <row r="109" spans="1:3">
      <c r="A109" s="257"/>
      <c r="B109" s="257"/>
      <c r="C109" s="16"/>
    </row>
    <row r="110" spans="1:3">
      <c r="A110" s="257"/>
      <c r="B110" s="257"/>
      <c r="C110" s="16"/>
    </row>
    <row r="111" spans="1:3">
      <c r="A111" s="257"/>
      <c r="B111" s="257"/>
      <c r="C111" s="16"/>
    </row>
    <row r="112" spans="1:3">
      <c r="A112" s="257"/>
      <c r="B112" s="257"/>
      <c r="C112" s="16"/>
    </row>
    <row r="113" spans="1:3">
      <c r="A113" s="257"/>
      <c r="B113" s="257"/>
      <c r="C113" s="16"/>
    </row>
    <row r="114" spans="1:3">
      <c r="A114" s="257"/>
      <c r="B114" s="257"/>
      <c r="C114" s="16"/>
    </row>
    <row r="115" spans="1:3">
      <c r="A115" s="16"/>
      <c r="B115" s="16"/>
      <c r="C115" s="16"/>
    </row>
    <row r="116" spans="1:3">
      <c r="A116" s="16"/>
      <c r="B116" s="16"/>
      <c r="C116" s="16"/>
    </row>
    <row r="117" spans="1:3">
      <c r="A117" s="16"/>
      <c r="B117" s="16"/>
      <c r="C117" s="16"/>
    </row>
    <row r="118" spans="1:3">
      <c r="A118" s="16"/>
      <c r="B118" s="16"/>
      <c r="C118" s="16"/>
    </row>
    <row r="119" spans="1:3">
      <c r="A119" s="16"/>
      <c r="B119" s="16"/>
      <c r="C119" s="16"/>
    </row>
    <row r="120" spans="1:3">
      <c r="A120" s="16"/>
      <c r="B120" s="16"/>
      <c r="C120" s="16"/>
    </row>
    <row r="121" spans="1:3">
      <c r="A121" s="16"/>
      <c r="B121" s="16"/>
      <c r="C121" s="16"/>
    </row>
    <row r="122" spans="1:3">
      <c r="A122" s="16"/>
      <c r="B122" s="16"/>
      <c r="C122" s="16"/>
    </row>
    <row r="123" spans="1:3">
      <c r="A123" s="16"/>
      <c r="B123" s="16"/>
      <c r="C123" s="16"/>
    </row>
    <row r="124" spans="1:3">
      <c r="A124" s="16"/>
      <c r="B124" s="16"/>
      <c r="C124" s="16"/>
    </row>
    <row r="125" spans="1:3">
      <c r="A125" s="16"/>
      <c r="B125" s="16"/>
      <c r="C125" s="16"/>
    </row>
    <row r="126" spans="1:3">
      <c r="A126" s="16"/>
      <c r="B126" s="16"/>
      <c r="C126" s="16"/>
    </row>
    <row r="127" spans="1:3">
      <c r="A127" s="16"/>
      <c r="B127" s="16"/>
      <c r="C127" s="16"/>
    </row>
    <row r="128" spans="1:3">
      <c r="A128" s="16"/>
      <c r="B128" s="16"/>
      <c r="C128" s="16"/>
    </row>
    <row r="129" spans="1:3">
      <c r="A129" s="16"/>
      <c r="B129" s="16"/>
      <c r="C129" s="16"/>
    </row>
    <row r="130" spans="1:3">
      <c r="A130" s="16"/>
      <c r="B130" s="16"/>
      <c r="C130" s="16"/>
    </row>
    <row r="131" spans="1:3">
      <c r="A131" s="16"/>
      <c r="B131" s="16"/>
      <c r="C131" s="16"/>
    </row>
    <row r="132" spans="1:3">
      <c r="A132" s="16"/>
      <c r="B132" s="16"/>
      <c r="C132" s="16"/>
    </row>
    <row r="133" spans="1:3">
      <c r="A133" s="16"/>
      <c r="B133" s="16"/>
      <c r="C133" s="16"/>
    </row>
    <row r="134" spans="1:3">
      <c r="A134" s="16"/>
      <c r="B134" s="16"/>
      <c r="C134" s="16"/>
    </row>
    <row r="135" spans="1:3">
      <c r="A135" s="16"/>
      <c r="B135" s="16"/>
      <c r="C135" s="16"/>
    </row>
    <row r="136" spans="1:3">
      <c r="A136" s="16"/>
      <c r="B136" s="16"/>
      <c r="C136" s="16"/>
    </row>
    <row r="137" spans="1:3">
      <c r="A137" s="16"/>
      <c r="B137" s="16"/>
      <c r="C137" s="16"/>
    </row>
    <row r="138" spans="1:3">
      <c r="A138" s="16"/>
      <c r="B138" s="16"/>
      <c r="C138" s="16"/>
    </row>
    <row r="139" spans="1:3">
      <c r="A139" s="16"/>
      <c r="B139" s="16"/>
      <c r="C139" s="16"/>
    </row>
    <row r="140" spans="1:3">
      <c r="A140" s="16"/>
      <c r="B140" s="16"/>
      <c r="C140" s="16"/>
    </row>
    <row r="141" spans="1:3">
      <c r="A141" s="16"/>
      <c r="B141" s="16"/>
      <c r="C141" s="16"/>
    </row>
    <row r="142" spans="1:3">
      <c r="A142" s="16"/>
      <c r="B142" s="16"/>
      <c r="C142" s="16"/>
    </row>
    <row r="143" spans="1:3">
      <c r="A143" s="16"/>
      <c r="B143" s="16"/>
      <c r="C143" s="16"/>
    </row>
    <row r="144" spans="1:3">
      <c r="A144" s="16"/>
      <c r="B144" s="16"/>
      <c r="C144" s="16"/>
    </row>
    <row r="145" spans="1:3">
      <c r="A145" s="16"/>
      <c r="B145" s="16"/>
      <c r="C145" s="16"/>
    </row>
    <row r="146" spans="1:3">
      <c r="A146" s="16"/>
      <c r="B146" s="16"/>
      <c r="C146" s="16"/>
    </row>
    <row r="147" spans="1:3">
      <c r="A147" s="16"/>
      <c r="B147" s="16"/>
      <c r="C147" s="16"/>
    </row>
    <row r="148" spans="1:3">
      <c r="A148" s="16"/>
      <c r="B148" s="16"/>
      <c r="C148" s="16"/>
    </row>
    <row r="149" spans="1:3">
      <c r="A149" s="16"/>
      <c r="B149" s="16"/>
      <c r="C149" s="16"/>
    </row>
    <row r="150" spans="1:3">
      <c r="A150" s="16"/>
      <c r="B150" s="16"/>
      <c r="C150" s="16"/>
    </row>
    <row r="151" spans="1:3">
      <c r="A151" s="16"/>
      <c r="B151" s="16"/>
      <c r="C151" s="16"/>
    </row>
    <row r="152" spans="1:3">
      <c r="A152" s="16"/>
      <c r="B152" s="16"/>
      <c r="C152" s="16"/>
    </row>
    <row r="153" spans="1:3">
      <c r="A153" s="16"/>
      <c r="B153" s="16"/>
      <c r="C153" s="16"/>
    </row>
    <row r="154" spans="1:3">
      <c r="A154" s="16"/>
      <c r="B154" s="16"/>
      <c r="C154" s="16"/>
    </row>
    <row r="155" spans="1:3">
      <c r="A155" s="16"/>
      <c r="B155" s="16"/>
      <c r="C155" s="16"/>
    </row>
    <row r="156" spans="1:3">
      <c r="A156" s="16"/>
      <c r="B156" s="16"/>
      <c r="C156" s="16"/>
    </row>
    <row r="157" spans="1:3">
      <c r="A157" s="16"/>
      <c r="B157" s="16"/>
      <c r="C157" s="16"/>
    </row>
    <row r="158" spans="1:3">
      <c r="A158" s="16"/>
      <c r="B158" s="16"/>
      <c r="C158" s="16"/>
    </row>
    <row r="159" spans="1:3">
      <c r="A159" s="16"/>
      <c r="B159" s="16"/>
      <c r="C159" s="16"/>
    </row>
    <row r="160" spans="1:3">
      <c r="A160" s="16"/>
      <c r="B160" s="16"/>
      <c r="C160" s="16"/>
    </row>
    <row r="161" spans="1:3">
      <c r="A161" s="16"/>
      <c r="B161" s="16"/>
      <c r="C161" s="16"/>
    </row>
    <row r="162" spans="1:3">
      <c r="A162" s="16"/>
      <c r="B162" s="16"/>
      <c r="C162" s="16"/>
    </row>
    <row r="163" spans="1:3">
      <c r="A163" s="16"/>
      <c r="B163" s="16"/>
      <c r="C163" s="16"/>
    </row>
    <row r="164" spans="1:3">
      <c r="A164" s="16"/>
      <c r="B164" s="16"/>
      <c r="C164" s="16"/>
    </row>
    <row r="165" spans="1:3">
      <c r="A165" s="16"/>
      <c r="B165" s="16"/>
      <c r="C165" s="16"/>
    </row>
    <row r="166" spans="1:3">
      <c r="A166" s="16"/>
      <c r="B166" s="16"/>
      <c r="C166" s="16"/>
    </row>
    <row r="167" spans="1:3">
      <c r="A167" s="16"/>
      <c r="B167" s="16"/>
      <c r="C167" s="16"/>
    </row>
    <row r="168" spans="1:3">
      <c r="A168" s="16"/>
      <c r="B168" s="16"/>
      <c r="C168" s="16"/>
    </row>
    <row r="169" spans="1:3">
      <c r="A169" s="16"/>
      <c r="B169" s="16"/>
      <c r="C169" s="16"/>
    </row>
    <row r="170" spans="1:3">
      <c r="A170" s="16"/>
      <c r="B170" s="16"/>
      <c r="C170" s="16"/>
    </row>
    <row r="171" spans="1:3">
      <c r="A171" s="16"/>
      <c r="B171" s="16"/>
      <c r="C171" s="16"/>
    </row>
    <row r="172" spans="1:3">
      <c r="A172" s="16"/>
      <c r="B172" s="16"/>
      <c r="C172" s="16"/>
    </row>
    <row r="173" spans="1:3">
      <c r="A173" s="16"/>
      <c r="B173" s="16"/>
      <c r="C173" s="16"/>
    </row>
    <row r="174" spans="1:3">
      <c r="A174" s="16"/>
      <c r="B174" s="16"/>
      <c r="C174" s="16"/>
    </row>
    <row r="175" spans="1:3">
      <c r="A175" s="16"/>
      <c r="B175" s="16"/>
      <c r="C175" s="16"/>
    </row>
    <row r="176" spans="1:3">
      <c r="A176" s="16"/>
      <c r="B176" s="16"/>
      <c r="C176" s="16"/>
    </row>
    <row r="177" spans="1:3">
      <c r="A177" s="16"/>
      <c r="B177" s="16"/>
      <c r="C177" s="16"/>
    </row>
    <row r="178" spans="1:3">
      <c r="A178" s="16"/>
      <c r="B178" s="16"/>
      <c r="C178" s="16"/>
    </row>
    <row r="179" spans="1:3">
      <c r="A179" s="16"/>
      <c r="B179" s="16"/>
      <c r="C179" s="16"/>
    </row>
    <row r="180" spans="1:3">
      <c r="A180" s="16"/>
      <c r="B180" s="16"/>
      <c r="C180" s="16"/>
    </row>
    <row r="181" spans="1:3">
      <c r="A181" s="16"/>
      <c r="B181" s="16"/>
      <c r="C181" s="16"/>
    </row>
    <row r="182" spans="1:3">
      <c r="A182" s="16"/>
      <c r="B182" s="16"/>
      <c r="C182" s="16"/>
    </row>
    <row r="183" spans="1:3">
      <c r="A183" s="16"/>
      <c r="B183" s="16"/>
      <c r="C183" s="16"/>
    </row>
    <row r="184" spans="1:3">
      <c r="A184" s="16"/>
      <c r="B184" s="16"/>
      <c r="C184" s="16"/>
    </row>
    <row r="185" spans="1:3">
      <c r="A185" s="16"/>
      <c r="B185" s="16"/>
      <c r="C185" s="16"/>
    </row>
    <row r="186" spans="1:3">
      <c r="A186" s="16"/>
      <c r="B186" s="16"/>
      <c r="C186" s="16"/>
    </row>
    <row r="187" spans="1:3">
      <c r="A187" s="16"/>
      <c r="B187" s="16"/>
      <c r="C187" s="16"/>
    </row>
    <row r="188" spans="1:3">
      <c r="A188" s="16"/>
      <c r="B188" s="16"/>
      <c r="C188" s="16"/>
    </row>
    <row r="189" spans="1:3">
      <c r="A189" s="16"/>
      <c r="B189" s="16"/>
      <c r="C189" s="16"/>
    </row>
    <row r="190" spans="1:3">
      <c r="A190" s="16"/>
      <c r="B190" s="16"/>
      <c r="C190" s="16"/>
    </row>
    <row r="191" spans="1:3">
      <c r="A191" s="16"/>
      <c r="B191" s="16"/>
      <c r="C191" s="16"/>
    </row>
    <row r="192" spans="1:3">
      <c r="A192" s="16"/>
      <c r="B192" s="16"/>
      <c r="C192" s="16"/>
    </row>
    <row r="193" spans="1:3">
      <c r="A193" s="16"/>
      <c r="B193" s="16"/>
      <c r="C193" s="16"/>
    </row>
    <row r="194" spans="1:3">
      <c r="A194" s="16"/>
      <c r="B194" s="16"/>
      <c r="C194" s="16"/>
    </row>
    <row r="195" spans="1:3">
      <c r="A195" s="16"/>
      <c r="B195" s="16"/>
      <c r="C195" s="16"/>
    </row>
    <row r="196" spans="1:3">
      <c r="A196" s="16"/>
      <c r="B196" s="16"/>
      <c r="C196" s="16"/>
    </row>
    <row r="197" spans="1:3">
      <c r="A197" s="16"/>
      <c r="B197" s="16"/>
      <c r="C197" s="16"/>
    </row>
    <row r="198" spans="1:3">
      <c r="A198" s="16"/>
      <c r="B198" s="16"/>
      <c r="C198" s="16"/>
    </row>
    <row r="199" spans="1:3">
      <c r="A199" s="16"/>
      <c r="B199" s="16"/>
      <c r="C199" s="16"/>
    </row>
    <row r="200" spans="1:3">
      <c r="A200" s="16"/>
      <c r="B200" s="16"/>
      <c r="C200" s="16"/>
    </row>
    <row r="201" spans="1:3">
      <c r="A201" s="16"/>
      <c r="B201" s="16"/>
      <c r="C201" s="16"/>
    </row>
    <row r="202" spans="1:3">
      <c r="A202" s="16"/>
      <c r="B202" s="16"/>
      <c r="C202" s="16"/>
    </row>
    <row r="203" spans="1:3">
      <c r="A203" s="16"/>
      <c r="B203" s="16"/>
      <c r="C203" s="16"/>
    </row>
    <row r="204" spans="1:3">
      <c r="A204" s="16"/>
      <c r="B204" s="16"/>
      <c r="C204" s="16"/>
    </row>
    <row r="205" spans="1:3">
      <c r="A205" s="16"/>
      <c r="B205" s="16"/>
      <c r="C205" s="16"/>
    </row>
    <row r="206" spans="1:3">
      <c r="A206" s="16"/>
      <c r="B206" s="16"/>
      <c r="C206" s="16"/>
    </row>
    <row r="207" spans="1:3">
      <c r="A207" s="16"/>
      <c r="B207" s="16"/>
      <c r="C207" s="16"/>
    </row>
    <row r="208" spans="1:3">
      <c r="A208" s="16"/>
      <c r="B208" s="16"/>
      <c r="C208" s="16"/>
    </row>
    <row r="209" spans="1:3">
      <c r="A209" s="16"/>
      <c r="B209" s="16"/>
      <c r="C209" s="16"/>
    </row>
    <row r="210" spans="1:3">
      <c r="A210" s="16"/>
      <c r="B210" s="16"/>
      <c r="C210" s="16"/>
    </row>
    <row r="211" spans="1:3">
      <c r="A211" s="16"/>
      <c r="B211" s="16"/>
      <c r="C211" s="16"/>
    </row>
    <row r="212" spans="1:3">
      <c r="A212" s="16"/>
      <c r="B212" s="16"/>
      <c r="C212" s="16"/>
    </row>
    <row r="213" spans="1:3">
      <c r="A213" s="16"/>
      <c r="B213" s="16"/>
      <c r="C213" s="16"/>
    </row>
    <row r="214" spans="1:3">
      <c r="A214" s="16"/>
      <c r="B214" s="16"/>
      <c r="C214" s="16"/>
    </row>
    <row r="215" spans="1:3">
      <c r="A215" s="16"/>
      <c r="B215" s="16"/>
      <c r="C215" s="16"/>
    </row>
    <row r="216" spans="1:3">
      <c r="A216" s="16"/>
      <c r="B216" s="16"/>
      <c r="C216" s="16"/>
    </row>
    <row r="217" spans="1:3">
      <c r="A217" s="16"/>
      <c r="B217" s="16"/>
      <c r="C217" s="16"/>
    </row>
    <row r="218" spans="1:3">
      <c r="A218" s="16"/>
      <c r="B218" s="16"/>
      <c r="C218" s="16"/>
    </row>
    <row r="219" spans="1:3">
      <c r="A219" s="16"/>
      <c r="B219" s="16"/>
      <c r="C219" s="16"/>
    </row>
    <row r="220" spans="1:3">
      <c r="A220" s="16"/>
      <c r="B220" s="16"/>
      <c r="C220" s="16"/>
    </row>
    <row r="221" spans="1:3">
      <c r="A221" s="16"/>
      <c r="B221" s="16"/>
      <c r="C221" s="16"/>
    </row>
    <row r="222" spans="1:3">
      <c r="A222" s="16"/>
      <c r="B222" s="16"/>
      <c r="C222" s="16"/>
    </row>
    <row r="223" spans="1:3">
      <c r="A223" s="16"/>
      <c r="B223" s="16"/>
      <c r="C223" s="16"/>
    </row>
    <row r="224" spans="1:3">
      <c r="A224" s="16"/>
      <c r="B224" s="16"/>
      <c r="C224" s="16"/>
    </row>
    <row r="225" spans="1:3">
      <c r="A225" s="16"/>
      <c r="B225" s="16"/>
      <c r="C225" s="16"/>
    </row>
    <row r="226" spans="1:3">
      <c r="A226" s="16"/>
      <c r="B226" s="16"/>
      <c r="C226" s="16"/>
    </row>
    <row r="227" spans="1:3">
      <c r="A227" s="16"/>
      <c r="B227" s="16"/>
      <c r="C227" s="16"/>
    </row>
    <row r="228" spans="1:3">
      <c r="A228" s="16"/>
      <c r="B228" s="16"/>
      <c r="C228" s="16"/>
    </row>
    <row r="229" spans="1:3">
      <c r="A229" s="16"/>
      <c r="B229" s="16"/>
      <c r="C229" s="16"/>
    </row>
    <row r="230" spans="1:3">
      <c r="A230" s="16"/>
      <c r="B230" s="16"/>
      <c r="C230" s="16"/>
    </row>
    <row r="231" spans="1:3">
      <c r="A231" s="16"/>
      <c r="B231" s="16"/>
      <c r="C231" s="16"/>
    </row>
    <row r="232" spans="1:3">
      <c r="A232" s="16"/>
      <c r="B232" s="16"/>
      <c r="C232" s="16"/>
    </row>
    <row r="233" spans="1:3">
      <c r="A233" s="16"/>
      <c r="B233" s="16"/>
      <c r="C233" s="16"/>
    </row>
    <row r="234" spans="1:3">
      <c r="A234" s="16"/>
      <c r="B234" s="16"/>
      <c r="C234" s="16"/>
    </row>
    <row r="235" spans="1:3">
      <c r="A235" s="16"/>
      <c r="B235" s="16"/>
      <c r="C235" s="16"/>
    </row>
    <row r="236" spans="1:3">
      <c r="A236" s="16"/>
      <c r="B236" s="16"/>
      <c r="C236" s="16"/>
    </row>
    <row r="237" spans="1:3">
      <c r="A237" s="16"/>
      <c r="B237" s="16"/>
      <c r="C237" s="16"/>
    </row>
    <row r="238" spans="1:3">
      <c r="A238" s="16"/>
      <c r="B238" s="16"/>
      <c r="C238" s="16"/>
    </row>
    <row r="239" spans="1:3">
      <c r="A239" s="16"/>
      <c r="B239" s="16"/>
      <c r="C239" s="16"/>
    </row>
    <row r="240" spans="1:3">
      <c r="A240" s="16"/>
      <c r="B240" s="16"/>
      <c r="C240" s="16"/>
    </row>
    <row r="241" spans="1:3">
      <c r="A241" s="16"/>
      <c r="B241" s="16"/>
      <c r="C241" s="16"/>
    </row>
    <row r="242" spans="1:3">
      <c r="A242" s="16"/>
      <c r="B242" s="16"/>
      <c r="C242" s="16"/>
    </row>
    <row r="243" spans="1:3">
      <c r="A243" s="16"/>
      <c r="B243" s="16"/>
      <c r="C243" s="16"/>
    </row>
    <row r="244" spans="1:3">
      <c r="A244" s="16"/>
      <c r="B244" s="16"/>
      <c r="C244" s="16"/>
    </row>
    <row r="245" spans="1:3">
      <c r="A245" s="16"/>
      <c r="B245" s="16"/>
      <c r="C245" s="16"/>
    </row>
    <row r="246" spans="1:3">
      <c r="A246" s="16"/>
      <c r="B246" s="16"/>
      <c r="C246" s="16"/>
    </row>
    <row r="247" spans="1:3">
      <c r="A247" s="16"/>
      <c r="B247" s="16"/>
      <c r="C247" s="16"/>
    </row>
    <row r="248" spans="1:3">
      <c r="A248" s="16"/>
      <c r="B248" s="16"/>
      <c r="C248" s="16"/>
    </row>
    <row r="249" spans="1:3">
      <c r="A249" s="16"/>
      <c r="B249" s="16"/>
      <c r="C249" s="16"/>
    </row>
    <row r="250" spans="1:3">
      <c r="A250" s="16"/>
      <c r="B250" s="16"/>
      <c r="C250" s="16"/>
    </row>
    <row r="251" spans="1:3">
      <c r="A251" s="16"/>
      <c r="B251" s="16"/>
      <c r="C251" s="16"/>
    </row>
    <row r="252" spans="1:3">
      <c r="A252" s="16"/>
      <c r="B252" s="16"/>
      <c r="C252" s="16"/>
    </row>
    <row r="253" spans="1:3">
      <c r="A253" s="16"/>
      <c r="B253" s="16"/>
      <c r="C253" s="16"/>
    </row>
    <row r="254" spans="1:3">
      <c r="A254" s="16"/>
      <c r="B254" s="16"/>
      <c r="C254" s="16"/>
    </row>
    <row r="255" spans="1:3">
      <c r="A255" s="16"/>
      <c r="B255" s="16"/>
      <c r="C255" s="16"/>
    </row>
    <row r="256" spans="1:3">
      <c r="A256" s="16"/>
      <c r="B256" s="16"/>
      <c r="C256" s="16"/>
    </row>
    <row r="257" spans="1:3">
      <c r="A257" s="16"/>
      <c r="B257" s="16"/>
      <c r="C257" s="16"/>
    </row>
    <row r="258" spans="1:3">
      <c r="A258" s="16"/>
      <c r="B258" s="16"/>
      <c r="C258" s="16"/>
    </row>
    <row r="259" spans="1:3">
      <c r="A259" s="16"/>
      <c r="B259" s="16"/>
      <c r="C259" s="16"/>
    </row>
    <row r="260" spans="1:3">
      <c r="A260" s="16"/>
      <c r="B260" s="16"/>
      <c r="C260" s="16"/>
    </row>
    <row r="261" spans="1:3">
      <c r="A261" s="16"/>
      <c r="B261" s="16"/>
      <c r="C261" s="16"/>
    </row>
    <row r="262" spans="1:3">
      <c r="A262" s="16"/>
      <c r="B262" s="16"/>
      <c r="C262" s="16"/>
    </row>
    <row r="263" spans="1:3">
      <c r="A263" s="16"/>
      <c r="B263" s="16"/>
      <c r="C263" s="16"/>
    </row>
    <row r="264" spans="1:3">
      <c r="A264" s="16"/>
      <c r="B264" s="16"/>
      <c r="C264" s="16"/>
    </row>
    <row r="265" spans="1:3">
      <c r="A265" s="16"/>
      <c r="B265" s="16"/>
      <c r="C265" s="16"/>
    </row>
    <row r="266" spans="1:3">
      <c r="A266" s="16"/>
      <c r="B266" s="16"/>
      <c r="C266" s="16"/>
    </row>
    <row r="267" spans="1:3">
      <c r="A267" s="16"/>
      <c r="B267" s="16"/>
      <c r="C267" s="16"/>
    </row>
    <row r="268" spans="1:3">
      <c r="A268" s="16"/>
      <c r="B268" s="16"/>
      <c r="C268" s="16"/>
    </row>
    <row r="269" spans="1:3">
      <c r="A269" s="16"/>
      <c r="B269" s="16"/>
      <c r="C269" s="16"/>
    </row>
    <row r="270" spans="1:3">
      <c r="A270" s="16"/>
      <c r="B270" s="16"/>
      <c r="C270" s="16"/>
    </row>
    <row r="271" spans="1:3">
      <c r="A271" s="16"/>
      <c r="B271" s="16"/>
      <c r="C271" s="16"/>
    </row>
    <row r="272" spans="1:3">
      <c r="A272" s="16"/>
      <c r="B272" s="16"/>
      <c r="C272" s="16"/>
    </row>
    <row r="273" spans="1:3">
      <c r="A273" s="16"/>
      <c r="B273" s="16"/>
      <c r="C273" s="16"/>
    </row>
    <row r="274" spans="1:3">
      <c r="A274" s="16"/>
      <c r="B274" s="16"/>
      <c r="C274" s="16"/>
    </row>
    <row r="275" spans="1:3">
      <c r="A275" s="16"/>
      <c r="B275" s="16"/>
      <c r="C275" s="16"/>
    </row>
    <row r="276" spans="1:3">
      <c r="A276" s="16"/>
      <c r="B276" s="16"/>
      <c r="C276" s="16"/>
    </row>
    <row r="277" spans="1:3">
      <c r="A277" s="16"/>
      <c r="B277" s="16"/>
      <c r="C277" s="16"/>
    </row>
    <row r="278" spans="1:3">
      <c r="A278" s="16"/>
      <c r="B278" s="16"/>
      <c r="C278" s="16"/>
    </row>
    <row r="279" spans="1:3">
      <c r="A279" s="16"/>
      <c r="B279" s="16"/>
      <c r="C279" s="16"/>
    </row>
    <row r="280" spans="1:3">
      <c r="A280" s="16"/>
      <c r="B280" s="16"/>
      <c r="C280" s="16"/>
    </row>
    <row r="281" spans="1:3">
      <c r="A281" s="16"/>
      <c r="B281" s="16"/>
      <c r="C281" s="16"/>
    </row>
    <row r="282" spans="1:3">
      <c r="A282" s="16"/>
      <c r="B282" s="16"/>
      <c r="C282" s="16"/>
    </row>
    <row r="283" spans="1:3">
      <c r="A283" s="16"/>
      <c r="B283" s="16"/>
      <c r="C283" s="16"/>
    </row>
    <row r="284" spans="1:3">
      <c r="A284" s="16"/>
      <c r="B284" s="16"/>
      <c r="C284" s="16"/>
    </row>
    <row r="285" spans="1:3">
      <c r="A285" s="16"/>
      <c r="B285" s="16"/>
      <c r="C285" s="16"/>
    </row>
    <row r="286" spans="1:3">
      <c r="A286" s="16"/>
      <c r="B286" s="16"/>
      <c r="C286" s="16"/>
    </row>
    <row r="287" spans="1:3">
      <c r="A287" s="16"/>
      <c r="B287" s="16"/>
      <c r="C287" s="16"/>
    </row>
    <row r="288" spans="1:3">
      <c r="A288" s="16"/>
      <c r="B288" s="16"/>
      <c r="C288" s="16"/>
    </row>
    <row r="289" spans="1:3">
      <c r="A289" s="16"/>
      <c r="B289" s="16"/>
      <c r="C289" s="16"/>
    </row>
    <row r="290" spans="1:3">
      <c r="A290" s="16"/>
      <c r="B290" s="16"/>
      <c r="C290" s="16"/>
    </row>
    <row r="291" spans="1:3">
      <c r="A291" s="16"/>
      <c r="B291" s="16"/>
      <c r="C291" s="16"/>
    </row>
    <row r="292" spans="1:3">
      <c r="A292" s="16"/>
      <c r="B292" s="16"/>
      <c r="C292" s="16"/>
    </row>
    <row r="293" spans="1:3">
      <c r="A293" s="16"/>
      <c r="B293" s="16"/>
      <c r="C293" s="16"/>
    </row>
    <row r="294" spans="1:3">
      <c r="A294" s="16"/>
      <c r="B294" s="16"/>
      <c r="C294" s="16"/>
    </row>
    <row r="295" spans="1:3">
      <c r="A295" s="16"/>
      <c r="B295" s="16"/>
      <c r="C295" s="16"/>
    </row>
    <row r="296" spans="1:3">
      <c r="A296" s="16"/>
      <c r="B296" s="16"/>
      <c r="C296" s="16"/>
    </row>
    <row r="297" spans="1:3">
      <c r="A297" s="16"/>
      <c r="B297" s="16"/>
      <c r="C297" s="16"/>
    </row>
    <row r="298" spans="1:3">
      <c r="A298" s="16"/>
      <c r="B298" s="16"/>
      <c r="C298" s="16"/>
    </row>
    <row r="299" spans="1:3">
      <c r="A299" s="16"/>
      <c r="B299" s="16"/>
      <c r="C299" s="16"/>
    </row>
    <row r="300" spans="1:3">
      <c r="A300" s="16"/>
      <c r="B300" s="16"/>
      <c r="C300" s="16"/>
    </row>
    <row r="301" spans="1:3">
      <c r="A301" s="16"/>
      <c r="B301" s="16"/>
      <c r="C301" s="16"/>
    </row>
    <row r="302" spans="1:3">
      <c r="A302" s="16"/>
      <c r="B302" s="16"/>
      <c r="C302" s="16"/>
    </row>
    <row r="303" spans="1:3">
      <c r="A303" s="16"/>
      <c r="B303" s="16"/>
      <c r="C303" s="16"/>
    </row>
    <row r="304" spans="1:3">
      <c r="A304" s="16"/>
      <c r="B304" s="16"/>
      <c r="C304" s="16"/>
    </row>
    <row r="305" spans="1:3">
      <c r="A305" s="16"/>
      <c r="B305" s="16"/>
      <c r="C305" s="16"/>
    </row>
    <row r="306" spans="1:3">
      <c r="A306" s="16"/>
      <c r="B306" s="16"/>
      <c r="C306" s="16"/>
    </row>
    <row r="307" spans="1:3">
      <c r="A307" s="16"/>
      <c r="B307" s="16"/>
      <c r="C307" s="16"/>
    </row>
    <row r="308" spans="1:3">
      <c r="A308" s="16"/>
      <c r="B308" s="16"/>
      <c r="C308" s="16"/>
    </row>
    <row r="309" spans="1:3">
      <c r="A309" s="16"/>
      <c r="B309" s="16"/>
      <c r="C309" s="16"/>
    </row>
    <row r="310" spans="1:3">
      <c r="A310" s="16"/>
      <c r="B310" s="16"/>
      <c r="C310" s="16"/>
    </row>
    <row r="311" spans="1:3">
      <c r="A311" s="16"/>
      <c r="B311" s="16"/>
      <c r="C311" s="16"/>
    </row>
    <row r="312" spans="1:3">
      <c r="A312" s="16"/>
      <c r="B312" s="16"/>
      <c r="C312" s="16"/>
    </row>
    <row r="313" spans="1:3">
      <c r="A313" s="16"/>
      <c r="B313" s="16"/>
      <c r="C313" s="16"/>
    </row>
    <row r="314" spans="1:3">
      <c r="A314" s="16"/>
      <c r="B314" s="16"/>
      <c r="C314" s="16"/>
    </row>
    <row r="315" spans="1:3">
      <c r="A315" s="16"/>
      <c r="B315" s="16"/>
      <c r="C315" s="16"/>
    </row>
    <row r="316" spans="1:3">
      <c r="A316" s="16"/>
      <c r="B316" s="16"/>
      <c r="C316" s="16"/>
    </row>
    <row r="317" spans="1:3">
      <c r="A317" s="16"/>
      <c r="B317" s="16"/>
      <c r="C317" s="16"/>
    </row>
    <row r="318" spans="1:3">
      <c r="A318" s="16"/>
      <c r="B318" s="16"/>
      <c r="C318" s="16"/>
    </row>
    <row r="319" spans="1:3">
      <c r="A319" s="16"/>
      <c r="B319" s="16"/>
      <c r="C319" s="16"/>
    </row>
    <row r="320" spans="1:3">
      <c r="A320" s="16"/>
      <c r="B320" s="16"/>
      <c r="C320" s="16"/>
    </row>
    <row r="321" spans="1:3">
      <c r="A321" s="16"/>
      <c r="B321" s="16"/>
      <c r="C321" s="16"/>
    </row>
    <row r="322" spans="1:3">
      <c r="A322" s="16"/>
      <c r="B322" s="16"/>
      <c r="C322" s="16"/>
    </row>
    <row r="323" spans="1:3">
      <c r="A323" s="16"/>
      <c r="B323" s="16"/>
      <c r="C323" s="16"/>
    </row>
    <row r="324" spans="1:3">
      <c r="A324" s="16"/>
      <c r="B324" s="16"/>
      <c r="C324" s="16"/>
    </row>
    <row r="325" spans="1:3">
      <c r="A325" s="16"/>
      <c r="B325" s="16"/>
      <c r="C325" s="16"/>
    </row>
    <row r="326" spans="1:3">
      <c r="A326" s="16"/>
      <c r="B326" s="16"/>
      <c r="C326" s="16"/>
    </row>
    <row r="327" spans="1:3">
      <c r="A327" s="16"/>
      <c r="B327" s="16"/>
      <c r="C327" s="16"/>
    </row>
    <row r="328" spans="1:3">
      <c r="A328" s="16"/>
      <c r="B328" s="16"/>
      <c r="C328" s="16"/>
    </row>
    <row r="329" spans="1:3">
      <c r="A329" s="16"/>
      <c r="B329" s="16"/>
      <c r="C329" s="16"/>
    </row>
    <row r="330" spans="1:3">
      <c r="A330" s="16"/>
      <c r="B330" s="16"/>
      <c r="C330" s="16"/>
    </row>
    <row r="331" spans="1:3">
      <c r="A331" s="16"/>
      <c r="B331" s="16"/>
      <c r="C331" s="16"/>
    </row>
    <row r="332" spans="1:3">
      <c r="A332" s="16"/>
      <c r="B332" s="16"/>
      <c r="C332" s="16"/>
    </row>
    <row r="333" spans="1:3">
      <c r="A333" s="16"/>
      <c r="B333" s="16"/>
      <c r="C333" s="16"/>
    </row>
    <row r="334" spans="1:3">
      <c r="A334" s="16"/>
      <c r="B334" s="16"/>
      <c r="C334" s="16"/>
    </row>
    <row r="335" spans="1:3">
      <c r="A335" s="16"/>
      <c r="B335" s="16"/>
      <c r="C335" s="16"/>
    </row>
    <row r="336" spans="1:3">
      <c r="A336" s="16"/>
      <c r="B336" s="16"/>
      <c r="C336" s="16"/>
    </row>
    <row r="337" spans="1:3">
      <c r="A337" s="16"/>
      <c r="B337" s="16"/>
      <c r="C337" s="16"/>
    </row>
    <row r="338" spans="1:3">
      <c r="A338" s="16"/>
      <c r="B338" s="16"/>
      <c r="C338" s="16"/>
    </row>
    <row r="339" spans="1:3">
      <c r="A339" s="16"/>
      <c r="B339" s="16"/>
      <c r="C339" s="16"/>
    </row>
    <row r="340" spans="1:3">
      <c r="A340" s="16"/>
      <c r="B340" s="16"/>
      <c r="C340" s="16"/>
    </row>
    <row r="341" spans="1:3">
      <c r="A341" s="16"/>
      <c r="B341" s="16"/>
      <c r="C341" s="16"/>
    </row>
    <row r="342" spans="1:3">
      <c r="A342" s="16"/>
      <c r="B342" s="16"/>
      <c r="C342" s="16"/>
    </row>
    <row r="343" spans="1:3">
      <c r="A343" s="16"/>
      <c r="B343" s="16"/>
      <c r="C343" s="16"/>
    </row>
    <row r="344" spans="1:3">
      <c r="A344" s="16"/>
      <c r="B344" s="16"/>
      <c r="C344" s="16"/>
    </row>
    <row r="345" spans="1:3">
      <c r="A345" s="16"/>
      <c r="B345" s="16"/>
      <c r="C345" s="16"/>
    </row>
    <row r="346" spans="1:3">
      <c r="A346" s="16"/>
      <c r="B346" s="16"/>
      <c r="C346" s="16"/>
    </row>
    <row r="347" spans="1:3">
      <c r="A347" s="16"/>
      <c r="B347" s="16"/>
      <c r="C347" s="16"/>
    </row>
    <row r="348" spans="1:3">
      <c r="A348" s="16"/>
      <c r="B348" s="16"/>
      <c r="C348" s="16"/>
    </row>
    <row r="349" spans="1:3">
      <c r="A349" s="16"/>
      <c r="B349" s="16"/>
      <c r="C349" s="16"/>
    </row>
    <row r="350" spans="1:3">
      <c r="A350" s="16"/>
      <c r="B350" s="16"/>
      <c r="C350" s="16"/>
    </row>
    <row r="351" spans="1:3">
      <c r="A351" s="16"/>
      <c r="B351" s="16"/>
      <c r="C351" s="16"/>
    </row>
    <row r="352" spans="1:3">
      <c r="A352" s="16"/>
      <c r="B352" s="16"/>
      <c r="C352" s="16"/>
    </row>
    <row r="353" spans="1:3">
      <c r="A353" s="16"/>
      <c r="B353" s="16"/>
      <c r="C353" s="16"/>
    </row>
    <row r="354" spans="1:3">
      <c r="A354" s="16"/>
      <c r="B354" s="16"/>
      <c r="C354" s="16"/>
    </row>
    <row r="355" spans="1:3">
      <c r="A355" s="16"/>
      <c r="B355" s="16"/>
      <c r="C355" s="16"/>
    </row>
    <row r="356" spans="1:3">
      <c r="A356" s="16"/>
      <c r="B356" s="16"/>
      <c r="C356" s="16"/>
    </row>
    <row r="357" spans="1:3">
      <c r="A357" s="16"/>
      <c r="B357" s="16"/>
      <c r="C357" s="16"/>
    </row>
    <row r="358" spans="1:3">
      <c r="A358" s="16"/>
      <c r="B358" s="16"/>
      <c r="C358" s="16"/>
    </row>
    <row r="359" spans="1:3">
      <c r="A359" s="16"/>
      <c r="B359" s="16"/>
      <c r="C359" s="16"/>
    </row>
    <row r="360" spans="1:3">
      <c r="A360" s="16"/>
      <c r="B360" s="16"/>
      <c r="C360" s="16"/>
    </row>
    <row r="361" spans="1:3">
      <c r="A361" s="16"/>
      <c r="B361" s="16"/>
      <c r="C361" s="16"/>
    </row>
    <row r="362" spans="1:3">
      <c r="A362" s="16"/>
      <c r="B362" s="16"/>
      <c r="C362" s="16"/>
    </row>
    <row r="363" spans="1:3">
      <c r="A363" s="16"/>
      <c r="B363" s="16"/>
      <c r="C363" s="16"/>
    </row>
    <row r="364" spans="1:3">
      <c r="A364" s="16"/>
      <c r="B364" s="16"/>
      <c r="C364" s="16"/>
    </row>
    <row r="365" spans="1:3">
      <c r="A365" s="16"/>
      <c r="B365" s="16"/>
      <c r="C365" s="16"/>
    </row>
    <row r="366" spans="1:3">
      <c r="A366" s="16"/>
      <c r="B366" s="16"/>
      <c r="C366" s="16"/>
    </row>
    <row r="367" spans="1:3">
      <c r="A367" s="16"/>
      <c r="B367" s="16"/>
      <c r="C367" s="16"/>
    </row>
    <row r="368" spans="1:3">
      <c r="A368" s="16"/>
      <c r="B368" s="16"/>
      <c r="C368" s="16"/>
    </row>
    <row r="369" spans="1:3">
      <c r="A369" s="16"/>
      <c r="B369" s="16"/>
      <c r="C369" s="16"/>
    </row>
    <row r="370" spans="1:3">
      <c r="A370" s="16"/>
      <c r="B370" s="16"/>
      <c r="C370" s="16"/>
    </row>
    <row r="371" spans="1:3">
      <c r="A371" s="16"/>
      <c r="B371" s="16"/>
      <c r="C371" s="16"/>
    </row>
    <row r="372" spans="1:3">
      <c r="A372" s="16"/>
      <c r="B372" s="16"/>
      <c r="C372" s="16"/>
    </row>
    <row r="373" spans="1:3">
      <c r="A373" s="16"/>
      <c r="B373" s="16"/>
      <c r="C373" s="16"/>
    </row>
    <row r="374" spans="1:3">
      <c r="A374" s="16"/>
      <c r="B374" s="16"/>
      <c r="C374" s="16"/>
    </row>
    <row r="375" spans="1:3">
      <c r="A375" s="16"/>
      <c r="B375" s="16"/>
      <c r="C375" s="16"/>
    </row>
    <row r="376" spans="1:3">
      <c r="A376" s="16"/>
      <c r="B376" s="16"/>
      <c r="C376" s="16"/>
    </row>
    <row r="377" spans="1:3">
      <c r="A377" s="16"/>
      <c r="B377" s="16"/>
      <c r="C377" s="16"/>
    </row>
    <row r="378" spans="1:3">
      <c r="A378" s="16"/>
      <c r="B378" s="16"/>
      <c r="C378" s="16"/>
    </row>
    <row r="379" spans="1:3">
      <c r="A379" s="16"/>
      <c r="B379" s="16"/>
      <c r="C379" s="16"/>
    </row>
    <row r="380" spans="1:3">
      <c r="A380" s="16"/>
      <c r="B380" s="16"/>
      <c r="C380" s="16"/>
    </row>
    <row r="381" spans="1:3">
      <c r="A381" s="16"/>
      <c r="B381" s="16"/>
      <c r="C381" s="16"/>
    </row>
    <row r="382" spans="1:3">
      <c r="A382" s="16"/>
      <c r="B382" s="16"/>
      <c r="C382" s="16"/>
    </row>
    <row r="383" spans="1:3">
      <c r="A383" s="16"/>
      <c r="B383" s="16"/>
      <c r="C383" s="16"/>
    </row>
    <row r="384" spans="1:3">
      <c r="A384" s="16"/>
      <c r="B384" s="16"/>
      <c r="C384" s="16"/>
    </row>
    <row r="385" spans="1:3">
      <c r="A385" s="16"/>
      <c r="B385" s="16"/>
      <c r="C385" s="16"/>
    </row>
    <row r="386" spans="1:3">
      <c r="A386" s="16"/>
      <c r="B386" s="16"/>
      <c r="C386" s="16"/>
    </row>
    <row r="387" spans="1:3">
      <c r="A387" s="16"/>
      <c r="B387" s="16"/>
      <c r="C387" s="16"/>
    </row>
    <row r="388" spans="1:3">
      <c r="A388" s="16"/>
      <c r="B388" s="16"/>
      <c r="C388" s="16"/>
    </row>
    <row r="389" spans="1:3">
      <c r="A389" s="16"/>
      <c r="B389" s="16"/>
      <c r="C389" s="16"/>
    </row>
    <row r="390" spans="1:3">
      <c r="A390" s="16"/>
      <c r="B390" s="16"/>
      <c r="C390" s="16"/>
    </row>
    <row r="391" spans="1:3">
      <c r="A391" s="16"/>
      <c r="B391" s="16"/>
      <c r="C391" s="16"/>
    </row>
    <row r="392" spans="1:3">
      <c r="A392" s="16"/>
      <c r="B392" s="16"/>
      <c r="C392" s="16"/>
    </row>
    <row r="393" spans="1:3">
      <c r="A393" s="16"/>
      <c r="B393" s="16"/>
      <c r="C393" s="16"/>
    </row>
    <row r="394" spans="1:3">
      <c r="A394" s="16"/>
      <c r="B394" s="16"/>
      <c r="C394" s="16"/>
    </row>
    <row r="395" spans="1:3">
      <c r="A395" s="16"/>
      <c r="B395" s="16"/>
      <c r="C395" s="16"/>
    </row>
    <row r="396" spans="1:3">
      <c r="A396" s="16"/>
      <c r="B396" s="16"/>
      <c r="C396" s="16"/>
    </row>
    <row r="397" spans="1:3">
      <c r="A397" s="16"/>
      <c r="B397" s="16"/>
      <c r="C397" s="16"/>
    </row>
    <row r="398" spans="1:3">
      <c r="A398" s="16"/>
      <c r="B398" s="16"/>
      <c r="C398" s="16"/>
    </row>
    <row r="399" spans="1:3">
      <c r="A399" s="16"/>
      <c r="B399" s="16"/>
      <c r="C399" s="16"/>
    </row>
    <row r="400" spans="1:3">
      <c r="A400" s="16"/>
      <c r="B400" s="16"/>
      <c r="C400" s="16"/>
    </row>
    <row r="401" spans="1:3">
      <c r="A401" s="16"/>
      <c r="B401" s="16"/>
      <c r="C401" s="16"/>
    </row>
    <row r="402" spans="1:3">
      <c r="A402" s="16"/>
      <c r="B402" s="16"/>
      <c r="C402" s="16"/>
    </row>
    <row r="403" spans="1:3">
      <c r="A403" s="16"/>
      <c r="B403" s="16"/>
      <c r="C403" s="16"/>
    </row>
    <row r="404" spans="1:3">
      <c r="A404" s="16"/>
      <c r="B404" s="16"/>
      <c r="C404" s="16"/>
    </row>
    <row r="405" spans="1:3">
      <c r="A405" s="16"/>
      <c r="B405" s="16"/>
      <c r="C405" s="16"/>
    </row>
    <row r="406" spans="1:3">
      <c r="A406" s="16"/>
      <c r="B406" s="16"/>
      <c r="C406" s="16"/>
    </row>
    <row r="407" spans="1:3">
      <c r="A407" s="16"/>
      <c r="B407" s="16"/>
      <c r="C407" s="16"/>
    </row>
    <row r="408" spans="1:3">
      <c r="A408" s="16"/>
      <c r="B408" s="16"/>
      <c r="C408" s="16"/>
    </row>
    <row r="409" spans="1:3">
      <c r="A409" s="16"/>
      <c r="B409" s="16"/>
      <c r="C409" s="16"/>
    </row>
    <row r="410" spans="1:3">
      <c r="A410" s="16"/>
      <c r="B410" s="16"/>
      <c r="C410" s="16"/>
    </row>
    <row r="411" spans="1:3">
      <c r="A411" s="16"/>
      <c r="B411" s="16"/>
      <c r="C411" s="16"/>
    </row>
    <row r="412" spans="1:3">
      <c r="A412" s="16"/>
      <c r="B412" s="16"/>
      <c r="C412" s="16"/>
    </row>
    <row r="413" spans="1:3">
      <c r="A413" s="16"/>
      <c r="B413" s="16"/>
      <c r="C413" s="16"/>
    </row>
    <row r="414" spans="1:3">
      <c r="A414" s="16"/>
      <c r="B414" s="16"/>
      <c r="C414" s="16"/>
    </row>
    <row r="415" spans="1:3">
      <c r="A415" s="16"/>
      <c r="B415" s="16"/>
      <c r="C415" s="16"/>
    </row>
    <row r="416" spans="1:3">
      <c r="A416" s="16"/>
      <c r="B416" s="16"/>
      <c r="C416" s="16"/>
    </row>
    <row r="417" spans="1:3">
      <c r="A417" s="16"/>
      <c r="B417" s="16"/>
      <c r="C417" s="16"/>
    </row>
    <row r="418" spans="1:3">
      <c r="A418" s="16"/>
      <c r="B418" s="16"/>
      <c r="C418" s="16"/>
    </row>
    <row r="419" spans="1:3">
      <c r="A419" s="16"/>
      <c r="B419" s="16"/>
      <c r="C419" s="16"/>
    </row>
    <row r="420" spans="1:3">
      <c r="A420" s="16"/>
      <c r="B420" s="16"/>
      <c r="C420" s="16"/>
    </row>
    <row r="421" spans="1:3">
      <c r="A421" s="16"/>
      <c r="B421" s="16"/>
      <c r="C421" s="16"/>
    </row>
    <row r="422" spans="1:3">
      <c r="A422" s="16"/>
      <c r="B422" s="16"/>
      <c r="C422" s="16"/>
    </row>
    <row r="423" spans="1:3">
      <c r="A423" s="16"/>
      <c r="B423" s="16"/>
      <c r="C423" s="16"/>
    </row>
    <row r="424" spans="1:3">
      <c r="A424" s="16"/>
      <c r="B424" s="16"/>
      <c r="C424" s="16"/>
    </row>
    <row r="425" spans="1:3">
      <c r="A425" s="16"/>
      <c r="B425" s="16"/>
      <c r="C425" s="16"/>
    </row>
    <row r="426" spans="1:3">
      <c r="A426" s="16"/>
      <c r="B426" s="16"/>
      <c r="C426" s="16"/>
    </row>
    <row r="427" spans="1:3">
      <c r="A427" s="16"/>
      <c r="B427" s="16"/>
      <c r="C427" s="16"/>
    </row>
    <row r="428" spans="1:3">
      <c r="A428" s="16"/>
      <c r="B428" s="16"/>
      <c r="C428" s="16"/>
    </row>
    <row r="429" spans="1:3">
      <c r="A429" s="16"/>
      <c r="B429" s="16"/>
      <c r="C429" s="16"/>
    </row>
    <row r="430" spans="1:3">
      <c r="A430" s="16"/>
      <c r="B430" s="16"/>
      <c r="C430" s="16"/>
    </row>
    <row r="431" spans="1:3">
      <c r="A431" s="16"/>
      <c r="B431" s="16"/>
      <c r="C431" s="16"/>
    </row>
    <row r="432" spans="1:3">
      <c r="A432" s="16"/>
      <c r="B432" s="16"/>
      <c r="C432" s="16"/>
    </row>
    <row r="433" spans="1:3">
      <c r="A433" s="16"/>
      <c r="B433" s="16"/>
      <c r="C433" s="16"/>
    </row>
    <row r="434" spans="1:3">
      <c r="A434" s="16"/>
      <c r="B434" s="16"/>
      <c r="C434" s="16"/>
    </row>
    <row r="435" spans="1:3">
      <c r="A435" s="16"/>
      <c r="B435" s="16"/>
      <c r="C435" s="16"/>
    </row>
    <row r="436" spans="1:3">
      <c r="A436" s="16"/>
      <c r="B436" s="16"/>
      <c r="C436" s="16"/>
    </row>
    <row r="437" spans="1:3">
      <c r="A437" s="16"/>
      <c r="B437" s="16"/>
      <c r="C437" s="16"/>
    </row>
    <row r="438" spans="1:3">
      <c r="A438" s="16"/>
      <c r="B438" s="16"/>
      <c r="C438" s="16"/>
    </row>
    <row r="439" spans="1:3">
      <c r="A439" s="16"/>
      <c r="B439" s="16"/>
      <c r="C439" s="16"/>
    </row>
    <row r="440" spans="1:3">
      <c r="A440" s="16"/>
      <c r="B440" s="16"/>
      <c r="C440" s="16"/>
    </row>
    <row r="441" spans="1:3">
      <c r="A441" s="16"/>
      <c r="B441" s="16"/>
      <c r="C441" s="16"/>
    </row>
    <row r="442" spans="1:3">
      <c r="A442" s="16"/>
      <c r="B442" s="16"/>
      <c r="C442" s="16"/>
    </row>
    <row r="443" spans="1:3">
      <c r="A443" s="16"/>
      <c r="B443" s="16"/>
      <c r="C443" s="16"/>
    </row>
    <row r="444" spans="1:3">
      <c r="A444" s="16"/>
      <c r="B444" s="16"/>
      <c r="C444" s="16"/>
    </row>
    <row r="445" spans="1:3">
      <c r="A445" s="16"/>
      <c r="B445" s="16"/>
      <c r="C445" s="16"/>
    </row>
    <row r="446" spans="1:3">
      <c r="A446" s="16"/>
      <c r="B446" s="16"/>
      <c r="C446" s="16"/>
    </row>
    <row r="447" spans="1:3">
      <c r="A447" s="16"/>
      <c r="B447" s="16"/>
      <c r="C447" s="16"/>
    </row>
    <row r="448" spans="1:3">
      <c r="A448" s="16"/>
      <c r="B448" s="16"/>
      <c r="C448" s="16"/>
    </row>
    <row r="449" spans="1:3">
      <c r="A449" s="16"/>
      <c r="B449" s="16"/>
      <c r="C449" s="16"/>
    </row>
    <row r="450" spans="1:3">
      <c r="A450" s="16"/>
      <c r="B450" s="16"/>
      <c r="C450" s="16"/>
    </row>
    <row r="451" spans="1:3">
      <c r="A451" s="16"/>
      <c r="B451" s="16"/>
      <c r="C451" s="16"/>
    </row>
    <row r="452" spans="1:3">
      <c r="A452" s="16"/>
      <c r="B452" s="16"/>
      <c r="C452" s="16"/>
    </row>
    <row r="453" spans="1:3">
      <c r="A453" s="16"/>
      <c r="B453" s="16"/>
      <c r="C453" s="16"/>
    </row>
    <row r="454" spans="1:3">
      <c r="A454" s="16"/>
      <c r="B454" s="16"/>
      <c r="C454" s="16"/>
    </row>
    <row r="455" spans="1:3">
      <c r="A455" s="16"/>
      <c r="B455" s="16"/>
      <c r="C455" s="16"/>
    </row>
    <row r="456" spans="1:3">
      <c r="A456" s="16"/>
      <c r="B456" s="16"/>
      <c r="C456" s="16"/>
    </row>
    <row r="457" spans="1:3">
      <c r="A457" s="16"/>
      <c r="B457" s="16"/>
      <c r="C457" s="16"/>
    </row>
    <row r="458" spans="1:3">
      <c r="A458" s="16"/>
      <c r="B458" s="16"/>
      <c r="C458" s="16"/>
    </row>
    <row r="459" spans="1:3">
      <c r="A459" s="16"/>
      <c r="B459" s="16"/>
      <c r="C459" s="16"/>
    </row>
    <row r="460" spans="1:3">
      <c r="A460" s="16"/>
      <c r="B460" s="16"/>
      <c r="C460" s="16"/>
    </row>
    <row r="461" spans="1:3">
      <c r="A461" s="16"/>
      <c r="B461" s="16"/>
      <c r="C461" s="16"/>
    </row>
    <row r="462" spans="1:3">
      <c r="A462" s="16"/>
      <c r="B462" s="16"/>
      <c r="C462" s="16"/>
    </row>
    <row r="463" spans="1:3">
      <c r="A463" s="16"/>
      <c r="B463" s="16"/>
      <c r="C463" s="16"/>
    </row>
    <row r="464" spans="1:3">
      <c r="A464" s="16"/>
      <c r="B464" s="16"/>
      <c r="C464" s="16"/>
    </row>
    <row r="465" spans="1:3">
      <c r="A465" s="16"/>
      <c r="B465" s="16"/>
      <c r="C465" s="16"/>
    </row>
    <row r="466" spans="1:3">
      <c r="A466" s="16"/>
      <c r="B466" s="16"/>
      <c r="C466" s="16"/>
    </row>
    <row r="467" spans="1:3">
      <c r="A467" s="16"/>
      <c r="B467" s="16"/>
      <c r="C467" s="16"/>
    </row>
    <row r="468" spans="1:3">
      <c r="A468" s="16"/>
      <c r="B468" s="16"/>
      <c r="C468" s="16"/>
    </row>
    <row r="469" spans="1:3">
      <c r="A469" s="16"/>
      <c r="B469" s="16"/>
      <c r="C469" s="16"/>
    </row>
    <row r="470" spans="1:3">
      <c r="A470" s="16"/>
      <c r="B470" s="16"/>
      <c r="C470" s="16"/>
    </row>
    <row r="471" spans="1:3">
      <c r="A471" s="16"/>
      <c r="B471" s="16"/>
      <c r="C471" s="16"/>
    </row>
    <row r="472" spans="1:3">
      <c r="A472" s="16"/>
      <c r="B472" s="16"/>
      <c r="C472" s="16"/>
    </row>
    <row r="473" spans="1:3">
      <c r="A473" s="16"/>
      <c r="B473" s="16"/>
      <c r="C473" s="16"/>
    </row>
    <row r="474" spans="1:3">
      <c r="A474" s="16"/>
      <c r="B474" s="16"/>
      <c r="C474" s="16"/>
    </row>
  </sheetData>
  <mergeCells count="3">
    <mergeCell ref="A23:H23"/>
    <mergeCell ref="A2:H2"/>
    <mergeCell ref="A46:H46"/>
  </mergeCells>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5C354-E8EF-1A4C-8703-44024E377417}">
  <dimension ref="A1:E57"/>
  <sheetViews>
    <sheetView workbookViewId="0">
      <pane ySplit="11" topLeftCell="A12" activePane="bottomLeft" state="frozen"/>
      <selection pane="bottomLeft" activeCell="I42" sqref="I42"/>
    </sheetView>
  </sheetViews>
  <sheetFormatPr baseColWidth="10" defaultRowHeight="13"/>
  <cols>
    <col min="1" max="1" width="20.6640625" style="425" customWidth="1"/>
    <col min="2" max="3" width="20.6640625" style="424" customWidth="1"/>
    <col min="4" max="16384" width="10.83203125" style="424"/>
  </cols>
  <sheetData>
    <row r="1" spans="1:5" ht="27" customHeight="1">
      <c r="A1" s="491" t="s">
        <v>4179</v>
      </c>
      <c r="B1" s="492"/>
      <c r="C1" s="493"/>
      <c r="D1" s="423"/>
      <c r="E1" s="423"/>
    </row>
    <row r="2" spans="1:5" ht="8" customHeight="1"/>
    <row r="3" spans="1:5" ht="15" customHeight="1">
      <c r="A3" s="498" t="s">
        <v>4183</v>
      </c>
      <c r="B3" s="498"/>
      <c r="C3" s="498"/>
      <c r="D3" s="498"/>
      <c r="E3" s="498"/>
    </row>
    <row r="4" spans="1:5" ht="15" customHeight="1">
      <c r="A4" s="498" t="s">
        <v>4180</v>
      </c>
      <c r="B4" s="498"/>
      <c r="C4" s="498"/>
      <c r="D4" s="498"/>
      <c r="E4" s="498"/>
    </row>
    <row r="5" spans="1:5" ht="15" customHeight="1">
      <c r="A5" s="498" t="s">
        <v>4181</v>
      </c>
      <c r="B5" s="498"/>
      <c r="C5" s="498"/>
      <c r="D5" s="498"/>
      <c r="E5" s="498"/>
    </row>
    <row r="6" spans="1:5" ht="15" customHeight="1">
      <c r="A6" s="426" t="s">
        <v>4182</v>
      </c>
      <c r="B6" s="426"/>
      <c r="C6" s="426"/>
      <c r="D6" s="426"/>
      <c r="E6" s="426"/>
    </row>
    <row r="7" spans="1:5" ht="30" customHeight="1">
      <c r="A7" s="494" t="s">
        <v>4184</v>
      </c>
      <c r="B7" s="494"/>
      <c r="C7" s="494"/>
      <c r="D7" s="426"/>
      <c r="E7" s="426"/>
    </row>
    <row r="8" spans="1:5" ht="15" customHeight="1">
      <c r="A8" s="494" t="s">
        <v>4185</v>
      </c>
      <c r="B8" s="494"/>
      <c r="C8" s="494"/>
      <c r="D8" s="426"/>
      <c r="E8" s="426"/>
    </row>
    <row r="9" spans="1:5" ht="30" customHeight="1">
      <c r="A9" s="494"/>
      <c r="B9" s="494"/>
      <c r="C9" s="494"/>
    </row>
    <row r="10" spans="1:5" ht="15" customHeight="1">
      <c r="A10" s="494" t="s">
        <v>4186</v>
      </c>
      <c r="B10" s="494"/>
      <c r="C10" s="494"/>
    </row>
    <row r="11" spans="1:5" ht="45" customHeight="1">
      <c r="A11" s="494" t="s">
        <v>4187</v>
      </c>
      <c r="B11" s="494"/>
      <c r="C11" s="494"/>
    </row>
    <row r="13" spans="1:5" ht="27" customHeight="1" thickBot="1">
      <c r="A13" s="495" t="s">
        <v>3669</v>
      </c>
      <c r="B13" s="496"/>
      <c r="C13" s="497"/>
    </row>
    <row r="14" spans="1:5" ht="24" customHeight="1" thickTop="1">
      <c r="A14" s="414" t="s">
        <v>4178</v>
      </c>
      <c r="B14" s="410" t="s">
        <v>4176</v>
      </c>
      <c r="C14" s="415" t="s">
        <v>4177</v>
      </c>
    </row>
    <row r="15" spans="1:5" ht="16">
      <c r="A15" s="416" t="s">
        <v>18</v>
      </c>
      <c r="B15" s="411">
        <v>0</v>
      </c>
      <c r="C15" s="417">
        <f t="shared" ref="C15:C34" si="0">90-B15</f>
        <v>90</v>
      </c>
    </row>
    <row r="16" spans="1:5" ht="16">
      <c r="A16" s="418" t="s">
        <v>239</v>
      </c>
      <c r="B16" s="412">
        <v>0</v>
      </c>
      <c r="C16" s="417">
        <f t="shared" si="0"/>
        <v>90</v>
      </c>
    </row>
    <row r="17" spans="1:3" ht="16">
      <c r="A17" s="419" t="s">
        <v>16</v>
      </c>
      <c r="B17" s="413">
        <v>0</v>
      </c>
      <c r="C17" s="417">
        <f t="shared" si="0"/>
        <v>90</v>
      </c>
    </row>
    <row r="18" spans="1:3" ht="16">
      <c r="A18" s="418" t="s">
        <v>29</v>
      </c>
      <c r="B18" s="412">
        <v>0</v>
      </c>
      <c r="C18" s="417">
        <f t="shared" si="0"/>
        <v>90</v>
      </c>
    </row>
    <row r="19" spans="1:3" ht="16">
      <c r="A19" s="419" t="s">
        <v>2177</v>
      </c>
      <c r="B19" s="413">
        <v>0</v>
      </c>
      <c r="C19" s="417">
        <f t="shared" si="0"/>
        <v>90</v>
      </c>
    </row>
    <row r="20" spans="1:3" ht="16">
      <c r="A20" s="418" t="s">
        <v>14</v>
      </c>
      <c r="B20" s="412">
        <v>0</v>
      </c>
      <c r="C20" s="417">
        <f t="shared" si="0"/>
        <v>90</v>
      </c>
    </row>
    <row r="21" spans="1:3" ht="16">
      <c r="A21" s="419" t="s">
        <v>15</v>
      </c>
      <c r="B21" s="413">
        <v>0</v>
      </c>
      <c r="C21" s="417">
        <f t="shared" si="0"/>
        <v>90</v>
      </c>
    </row>
    <row r="22" spans="1:3" ht="16">
      <c r="A22" s="418" t="s">
        <v>567</v>
      </c>
      <c r="B22" s="412">
        <v>0</v>
      </c>
      <c r="C22" s="417">
        <f t="shared" si="0"/>
        <v>90</v>
      </c>
    </row>
    <row r="23" spans="1:3" ht="16">
      <c r="A23" s="418" t="s">
        <v>188</v>
      </c>
      <c r="B23" s="412">
        <v>0</v>
      </c>
      <c r="C23" s="417">
        <f t="shared" si="0"/>
        <v>90</v>
      </c>
    </row>
    <row r="24" spans="1:3" ht="16">
      <c r="A24" s="418" t="s">
        <v>17</v>
      </c>
      <c r="B24" s="412">
        <v>0</v>
      </c>
      <c r="C24" s="417">
        <f t="shared" si="0"/>
        <v>90</v>
      </c>
    </row>
    <row r="25" spans="1:3" ht="16">
      <c r="A25" s="418" t="s">
        <v>609</v>
      </c>
      <c r="B25" s="412">
        <v>0</v>
      </c>
      <c r="C25" s="417">
        <f t="shared" si="0"/>
        <v>90</v>
      </c>
    </row>
    <row r="26" spans="1:3" ht="16">
      <c r="A26" s="416" t="s">
        <v>555</v>
      </c>
      <c r="B26" s="413">
        <v>0</v>
      </c>
      <c r="C26" s="417">
        <f t="shared" si="0"/>
        <v>90</v>
      </c>
    </row>
    <row r="27" spans="1:3" ht="16">
      <c r="A27" s="418" t="s">
        <v>2170</v>
      </c>
      <c r="B27" s="412">
        <v>0</v>
      </c>
      <c r="C27" s="417">
        <f t="shared" si="0"/>
        <v>90</v>
      </c>
    </row>
    <row r="28" spans="1:3" ht="16">
      <c r="A28" s="418" t="s">
        <v>598</v>
      </c>
      <c r="B28" s="412">
        <v>0</v>
      </c>
      <c r="C28" s="417">
        <f t="shared" si="0"/>
        <v>90</v>
      </c>
    </row>
    <row r="29" spans="1:3" ht="16">
      <c r="A29" s="418" t="s">
        <v>13</v>
      </c>
      <c r="B29" s="412">
        <v>0</v>
      </c>
      <c r="C29" s="417">
        <f t="shared" si="0"/>
        <v>90</v>
      </c>
    </row>
    <row r="30" spans="1:3" ht="16">
      <c r="A30" s="418" t="s">
        <v>563</v>
      </c>
      <c r="B30" s="412">
        <v>3</v>
      </c>
      <c r="C30" s="417">
        <f t="shared" si="0"/>
        <v>87</v>
      </c>
    </row>
    <row r="31" spans="1:3" ht="16">
      <c r="A31" s="418" t="s">
        <v>164</v>
      </c>
      <c r="B31" s="412">
        <v>9</v>
      </c>
      <c r="C31" s="417">
        <f t="shared" si="0"/>
        <v>81</v>
      </c>
    </row>
    <row r="32" spans="1:3" ht="16">
      <c r="A32" s="418" t="s">
        <v>2172</v>
      </c>
      <c r="B32" s="412">
        <v>9</v>
      </c>
      <c r="C32" s="417">
        <f t="shared" si="0"/>
        <v>81</v>
      </c>
    </row>
    <row r="33" spans="1:3" ht="16">
      <c r="A33" s="419" t="s">
        <v>129</v>
      </c>
      <c r="B33" s="413">
        <v>9</v>
      </c>
      <c r="C33" s="417">
        <f t="shared" si="0"/>
        <v>81</v>
      </c>
    </row>
    <row r="34" spans="1:3" ht="16">
      <c r="A34" s="420" t="s">
        <v>276</v>
      </c>
      <c r="B34" s="421">
        <v>15</v>
      </c>
      <c r="C34" s="422">
        <f t="shared" si="0"/>
        <v>75</v>
      </c>
    </row>
    <row r="36" spans="1:3" ht="17" thickBot="1">
      <c r="A36" s="495" t="s">
        <v>4167</v>
      </c>
      <c r="B36" s="496"/>
      <c r="C36" s="497"/>
    </row>
    <row r="37" spans="1:3" ht="17" thickTop="1">
      <c r="A37" s="414" t="s">
        <v>4178</v>
      </c>
      <c r="B37" s="410" t="s">
        <v>4176</v>
      </c>
      <c r="C37" s="415" t="s">
        <v>4177</v>
      </c>
    </row>
    <row r="38" spans="1:3" ht="16">
      <c r="A38" s="416" t="s">
        <v>555</v>
      </c>
      <c r="B38" s="428">
        <v>0</v>
      </c>
      <c r="C38" s="417">
        <f t="shared" ref="C38:C57" si="1">90-B38</f>
        <v>90</v>
      </c>
    </row>
    <row r="39" spans="1:3" ht="16">
      <c r="A39" s="418" t="s">
        <v>17</v>
      </c>
      <c r="B39" s="412">
        <v>0</v>
      </c>
      <c r="C39" s="417">
        <f t="shared" si="1"/>
        <v>90</v>
      </c>
    </row>
    <row r="40" spans="1:3" ht="16">
      <c r="A40" s="418" t="s">
        <v>609</v>
      </c>
      <c r="B40" s="412">
        <v>0</v>
      </c>
      <c r="C40" s="417">
        <f t="shared" si="1"/>
        <v>90</v>
      </c>
    </row>
    <row r="41" spans="1:3" ht="16">
      <c r="A41" s="419" t="s">
        <v>129</v>
      </c>
      <c r="B41" s="413">
        <v>0</v>
      </c>
      <c r="C41" s="417">
        <f t="shared" si="1"/>
        <v>90</v>
      </c>
    </row>
    <row r="42" spans="1:3" ht="16">
      <c r="A42" s="418" t="s">
        <v>188</v>
      </c>
      <c r="B42" s="412">
        <v>0</v>
      </c>
      <c r="C42" s="417">
        <f t="shared" si="1"/>
        <v>90</v>
      </c>
    </row>
    <row r="43" spans="1:3" ht="16">
      <c r="A43" s="418" t="s">
        <v>239</v>
      </c>
      <c r="B43" s="412">
        <v>0</v>
      </c>
      <c r="C43" s="417">
        <f t="shared" si="1"/>
        <v>90</v>
      </c>
    </row>
    <row r="44" spans="1:3" ht="16">
      <c r="A44" s="418" t="s">
        <v>2170</v>
      </c>
      <c r="B44" s="412">
        <v>0</v>
      </c>
      <c r="C44" s="417">
        <f t="shared" si="1"/>
        <v>90</v>
      </c>
    </row>
    <row r="45" spans="1:3" ht="16">
      <c r="A45" s="418" t="s">
        <v>18</v>
      </c>
      <c r="B45" s="412">
        <v>0</v>
      </c>
      <c r="C45" s="417">
        <f t="shared" si="1"/>
        <v>90</v>
      </c>
    </row>
    <row r="46" spans="1:3" ht="16">
      <c r="A46" s="419" t="s">
        <v>15</v>
      </c>
      <c r="B46" s="413">
        <v>0</v>
      </c>
      <c r="C46" s="417">
        <f t="shared" si="1"/>
        <v>90</v>
      </c>
    </row>
    <row r="47" spans="1:3" ht="16">
      <c r="A47" s="418" t="s">
        <v>563</v>
      </c>
      <c r="B47" s="412">
        <v>0</v>
      </c>
      <c r="C47" s="417">
        <f t="shared" si="1"/>
        <v>90</v>
      </c>
    </row>
    <row r="48" spans="1:3" ht="16">
      <c r="A48" s="418" t="s">
        <v>567</v>
      </c>
      <c r="B48" s="412">
        <v>0</v>
      </c>
      <c r="C48" s="417">
        <f t="shared" si="1"/>
        <v>90</v>
      </c>
    </row>
    <row r="49" spans="1:3" ht="16">
      <c r="A49" s="427" t="s">
        <v>16</v>
      </c>
      <c r="B49" s="413">
        <v>0</v>
      </c>
      <c r="C49" s="417">
        <f t="shared" si="1"/>
        <v>90</v>
      </c>
    </row>
    <row r="50" spans="1:3" ht="16">
      <c r="A50" s="418" t="s">
        <v>13</v>
      </c>
      <c r="B50" s="412">
        <v>0</v>
      </c>
      <c r="C50" s="417">
        <f t="shared" si="1"/>
        <v>90</v>
      </c>
    </row>
    <row r="51" spans="1:3" ht="16">
      <c r="A51" s="418" t="s">
        <v>2172</v>
      </c>
      <c r="B51" s="412">
        <v>0</v>
      </c>
      <c r="C51" s="417">
        <f t="shared" si="1"/>
        <v>90</v>
      </c>
    </row>
    <row r="52" spans="1:3" ht="16">
      <c r="A52" s="418" t="s">
        <v>598</v>
      </c>
      <c r="B52" s="412">
        <v>0</v>
      </c>
      <c r="C52" s="417">
        <f t="shared" si="1"/>
        <v>90</v>
      </c>
    </row>
    <row r="53" spans="1:3" ht="16">
      <c r="A53" s="419" t="s">
        <v>2177</v>
      </c>
      <c r="B53" s="413">
        <v>0</v>
      </c>
      <c r="C53" s="417">
        <f t="shared" si="1"/>
        <v>90</v>
      </c>
    </row>
    <row r="54" spans="1:3" ht="16">
      <c r="A54" s="418" t="s">
        <v>276</v>
      </c>
      <c r="B54" s="412">
        <v>0</v>
      </c>
      <c r="C54" s="417">
        <f t="shared" si="1"/>
        <v>90</v>
      </c>
    </row>
    <row r="55" spans="1:3" ht="16">
      <c r="A55" s="418" t="s">
        <v>14</v>
      </c>
      <c r="B55" s="412">
        <v>0</v>
      </c>
      <c r="C55" s="417">
        <f t="shared" si="1"/>
        <v>90</v>
      </c>
    </row>
    <row r="56" spans="1:3" ht="16">
      <c r="A56" s="418" t="s">
        <v>470</v>
      </c>
      <c r="B56" s="412">
        <v>0</v>
      </c>
      <c r="C56" s="417">
        <f t="shared" si="1"/>
        <v>90</v>
      </c>
    </row>
    <row r="57" spans="1:3" ht="16">
      <c r="A57" s="420" t="s">
        <v>29</v>
      </c>
      <c r="B57" s="421">
        <v>0</v>
      </c>
      <c r="C57" s="422">
        <f t="shared" si="1"/>
        <v>90</v>
      </c>
    </row>
  </sheetData>
  <sortState xmlns:xlrd2="http://schemas.microsoft.com/office/spreadsheetml/2017/richdata2" ref="A38:E57">
    <sortCondition ref="A38:A57"/>
  </sortState>
  <mergeCells count="10">
    <mergeCell ref="A13:C13"/>
    <mergeCell ref="A3:E3"/>
    <mergeCell ref="A4:E4"/>
    <mergeCell ref="A5:E5"/>
    <mergeCell ref="A36:C36"/>
    <mergeCell ref="A1:C1"/>
    <mergeCell ref="A7:C7"/>
    <mergeCell ref="A8:C9"/>
    <mergeCell ref="A10:C10"/>
    <mergeCell ref="A11:C11"/>
  </mergeCells>
  <pageMargins left="0.7" right="0.7" top="0.75" bottom="0.75" header="0.3" footer="0.3"/>
  <pageSetup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9C3DD-631A-B64E-A894-E8216303A4DE}">
  <sheetPr>
    <tabColor rgb="FF92D050"/>
  </sheetPr>
  <dimension ref="A1:X408"/>
  <sheetViews>
    <sheetView zoomScaleNormal="100" workbookViewId="0">
      <pane ySplit="1" topLeftCell="A2" activePane="bottomLeft" state="frozen"/>
      <selection pane="bottomLeft" activeCell="V19" sqref="V19"/>
    </sheetView>
  </sheetViews>
  <sheetFormatPr baseColWidth="10" defaultColWidth="10.83203125" defaultRowHeight="15"/>
  <cols>
    <col min="1" max="1" width="7.1640625" style="6" customWidth="1"/>
    <col min="2" max="3" width="5.1640625" style="6" customWidth="1"/>
    <col min="4" max="4" width="7.83203125" style="5" customWidth="1"/>
    <col min="5" max="5" width="14.5" style="4" customWidth="1"/>
    <col min="6" max="6" width="9.6640625" style="5" customWidth="1"/>
    <col min="7" max="8" width="6.1640625" style="5" customWidth="1"/>
    <col min="9" max="9" width="3" style="4" customWidth="1"/>
    <col min="10" max="10" width="20.83203125" style="4" customWidth="1"/>
    <col min="11" max="11" width="19.1640625" style="3" customWidth="1"/>
    <col min="12" max="12" width="5.5" style="5" customWidth="1"/>
    <col min="13" max="13" width="4.6640625" style="5" customWidth="1"/>
    <col min="14" max="15" width="3.6640625" style="5" customWidth="1"/>
    <col min="16" max="16" width="3.83203125" style="3" customWidth="1"/>
    <col min="17" max="18" width="3.6640625" style="3" customWidth="1"/>
    <col min="19" max="19" width="3.6640625" style="18" customWidth="1"/>
    <col min="20" max="20" width="3.6640625" style="53" customWidth="1"/>
    <col min="21" max="22" width="3.6640625" style="5" customWidth="1"/>
    <col min="23" max="24" width="3.6640625" style="3" customWidth="1"/>
    <col min="25" max="25" width="10.33203125" style="3" customWidth="1"/>
    <col min="26" max="16384" width="10.83203125" style="3"/>
  </cols>
  <sheetData>
    <row r="1" spans="1:24" ht="41" customHeight="1" thickBot="1">
      <c r="A1" s="20" t="s">
        <v>1356</v>
      </c>
      <c r="B1" s="20" t="s">
        <v>1355</v>
      </c>
      <c r="C1" s="20" t="s">
        <v>1357</v>
      </c>
      <c r="D1" s="461" t="s">
        <v>2034</v>
      </c>
      <c r="E1" s="158" t="s">
        <v>4218</v>
      </c>
      <c r="F1" s="464" t="s">
        <v>3688</v>
      </c>
      <c r="G1" s="465" t="s">
        <v>1961</v>
      </c>
      <c r="H1" s="465" t="s">
        <v>1960</v>
      </c>
      <c r="I1" s="157"/>
      <c r="J1" s="22" t="s">
        <v>92</v>
      </c>
      <c r="K1" s="320" t="s">
        <v>93</v>
      </c>
      <c r="L1" s="21" t="s">
        <v>228</v>
      </c>
      <c r="M1" s="21" t="s">
        <v>94</v>
      </c>
      <c r="N1" s="21" t="s">
        <v>2545</v>
      </c>
      <c r="O1" s="21" t="s">
        <v>2546</v>
      </c>
    </row>
    <row r="2" spans="1:24">
      <c r="A2" s="7">
        <v>1</v>
      </c>
      <c r="B2" s="10">
        <v>1</v>
      </c>
      <c r="C2" s="10">
        <v>1</v>
      </c>
      <c r="D2" s="5" t="s">
        <v>563</v>
      </c>
      <c r="F2" s="466">
        <v>33677</v>
      </c>
      <c r="G2" s="5" t="s">
        <v>438</v>
      </c>
      <c r="H2" s="5" t="s">
        <v>438</v>
      </c>
      <c r="J2" s="267" t="s">
        <v>4132</v>
      </c>
      <c r="K2" s="321" t="s">
        <v>166</v>
      </c>
      <c r="L2" s="5">
        <v>22</v>
      </c>
      <c r="M2" s="5">
        <v>1</v>
      </c>
      <c r="O2" s="5" t="s">
        <v>837</v>
      </c>
      <c r="R2" s="18"/>
      <c r="S2" s="53"/>
      <c r="T2" s="5"/>
      <c r="V2" s="3"/>
    </row>
    <row r="3" spans="1:24" ht="15" customHeight="1">
      <c r="A3" s="7">
        <v>1</v>
      </c>
      <c r="B3" s="10">
        <v>2</v>
      </c>
      <c r="C3" s="10">
        <v>2</v>
      </c>
      <c r="D3" s="5" t="s">
        <v>470</v>
      </c>
      <c r="F3" s="466">
        <v>29490</v>
      </c>
      <c r="G3" s="5" t="s">
        <v>2172</v>
      </c>
      <c r="H3" s="5" t="s">
        <v>2172</v>
      </c>
      <c r="J3" s="4" t="s">
        <v>1255</v>
      </c>
      <c r="K3" s="321" t="s">
        <v>279</v>
      </c>
      <c r="L3" s="5">
        <v>21</v>
      </c>
      <c r="M3" s="5">
        <v>8</v>
      </c>
      <c r="N3" s="5" t="s">
        <v>46</v>
      </c>
      <c r="R3" s="344"/>
      <c r="S3" s="344"/>
      <c r="T3" s="344"/>
      <c r="U3" s="344"/>
      <c r="V3" s="344"/>
      <c r="W3" s="344"/>
      <c r="X3" s="344"/>
    </row>
    <row r="4" spans="1:24" ht="15" customHeight="1">
      <c r="A4" s="7">
        <v>1</v>
      </c>
      <c r="B4" s="10">
        <v>3</v>
      </c>
      <c r="C4" s="10">
        <v>3</v>
      </c>
      <c r="D4" s="5" t="s">
        <v>2170</v>
      </c>
      <c r="F4" s="466">
        <v>28806</v>
      </c>
      <c r="G4" s="5" t="s">
        <v>563</v>
      </c>
      <c r="H4" s="5" t="s">
        <v>563</v>
      </c>
      <c r="J4" s="4" t="s">
        <v>4116</v>
      </c>
      <c r="K4" s="321" t="s">
        <v>279</v>
      </c>
      <c r="L4" s="5">
        <v>20</v>
      </c>
      <c r="M4" s="5">
        <v>7</v>
      </c>
      <c r="N4" s="5" t="s">
        <v>837</v>
      </c>
      <c r="R4" s="344"/>
      <c r="S4" s="344"/>
      <c r="T4" s="344"/>
      <c r="U4" s="344"/>
      <c r="V4" s="344"/>
      <c r="W4" s="344"/>
      <c r="X4" s="344"/>
    </row>
    <row r="5" spans="1:24" ht="15" customHeight="1">
      <c r="A5" s="7">
        <v>1</v>
      </c>
      <c r="B5" s="10">
        <v>4</v>
      </c>
      <c r="C5" s="10">
        <v>4</v>
      </c>
      <c r="D5" s="5" t="s">
        <v>2170</v>
      </c>
      <c r="E5" s="4" t="s">
        <v>4205</v>
      </c>
      <c r="F5" s="466">
        <v>33825</v>
      </c>
      <c r="G5" s="5" t="s">
        <v>15</v>
      </c>
      <c r="H5" s="5" t="s">
        <v>15</v>
      </c>
      <c r="J5" s="4" t="s">
        <v>1242</v>
      </c>
      <c r="K5" s="3" t="s">
        <v>4159</v>
      </c>
      <c r="L5" s="32">
        <v>25</v>
      </c>
      <c r="M5" s="32">
        <v>1</v>
      </c>
      <c r="N5" s="32"/>
      <c r="O5" s="5" t="s">
        <v>837</v>
      </c>
      <c r="R5" s="344"/>
      <c r="S5" s="344"/>
      <c r="T5" s="344"/>
      <c r="U5" s="344"/>
      <c r="V5" s="344"/>
      <c r="W5" s="344"/>
      <c r="X5" s="344"/>
    </row>
    <row r="6" spans="1:24" ht="15" customHeight="1">
      <c r="A6" s="7">
        <v>1</v>
      </c>
      <c r="B6" s="10">
        <v>5</v>
      </c>
      <c r="C6" s="10">
        <v>5</v>
      </c>
      <c r="D6" s="5" t="s">
        <v>18</v>
      </c>
      <c r="F6" s="466">
        <v>33333</v>
      </c>
      <c r="G6" s="5" t="s">
        <v>14</v>
      </c>
      <c r="H6" s="5" t="s">
        <v>14</v>
      </c>
      <c r="J6" s="4" t="s">
        <v>4129</v>
      </c>
      <c r="K6" s="321" t="s">
        <v>1799</v>
      </c>
      <c r="L6" s="5">
        <v>22</v>
      </c>
      <c r="M6" s="5">
        <v>7</v>
      </c>
      <c r="N6" s="5" t="s">
        <v>837</v>
      </c>
      <c r="R6" s="344"/>
      <c r="S6" s="344"/>
      <c r="T6" s="344"/>
      <c r="U6" s="344"/>
      <c r="V6" s="344"/>
      <c r="W6" s="344"/>
      <c r="X6" s="344"/>
    </row>
    <row r="7" spans="1:24" ht="15" customHeight="1">
      <c r="A7" s="7">
        <v>1</v>
      </c>
      <c r="B7" s="10">
        <v>6</v>
      </c>
      <c r="C7" s="10">
        <v>6</v>
      </c>
      <c r="D7" s="5" t="s">
        <v>15</v>
      </c>
      <c r="F7" s="466">
        <v>29518</v>
      </c>
      <c r="G7" s="5" t="s">
        <v>2171</v>
      </c>
      <c r="H7" s="5" t="s">
        <v>29</v>
      </c>
      <c r="J7" s="4" t="s">
        <v>274</v>
      </c>
      <c r="K7" s="321" t="s">
        <v>138</v>
      </c>
      <c r="L7" s="5">
        <v>21</v>
      </c>
      <c r="M7" s="5">
        <v>7</v>
      </c>
      <c r="N7" s="5" t="s">
        <v>46</v>
      </c>
      <c r="R7" s="344"/>
      <c r="S7" s="344"/>
      <c r="T7" s="344"/>
      <c r="U7" s="344"/>
      <c r="V7" s="344"/>
      <c r="W7" s="344"/>
      <c r="X7" s="344"/>
    </row>
    <row r="8" spans="1:24" ht="15" customHeight="1">
      <c r="A8" s="7">
        <v>1</v>
      </c>
      <c r="B8" s="10">
        <v>7</v>
      </c>
      <c r="C8" s="10">
        <v>7</v>
      </c>
      <c r="D8" s="5" t="s">
        <v>609</v>
      </c>
      <c r="F8" s="466">
        <v>27463</v>
      </c>
      <c r="G8" s="5" t="s">
        <v>164</v>
      </c>
      <c r="H8" s="5" t="s">
        <v>164</v>
      </c>
      <c r="J8" s="4" t="s">
        <v>1673</v>
      </c>
      <c r="K8" s="321" t="s">
        <v>307</v>
      </c>
      <c r="L8" s="5">
        <v>25</v>
      </c>
      <c r="M8" s="5">
        <v>1</v>
      </c>
      <c r="O8" s="5" t="s">
        <v>46</v>
      </c>
      <c r="R8" s="344"/>
      <c r="S8" s="344"/>
      <c r="T8" s="344"/>
      <c r="U8" s="344"/>
      <c r="V8" s="344"/>
      <c r="W8" s="344"/>
      <c r="X8" s="344"/>
    </row>
    <row r="9" spans="1:24" ht="15" customHeight="1">
      <c r="A9" s="7">
        <v>1</v>
      </c>
      <c r="B9" s="10">
        <v>8</v>
      </c>
      <c r="C9" s="10">
        <v>8</v>
      </c>
      <c r="D9" s="5" t="s">
        <v>16</v>
      </c>
      <c r="F9" s="466">
        <v>33829</v>
      </c>
      <c r="G9" s="5" t="s">
        <v>129</v>
      </c>
      <c r="H9" s="5" t="s">
        <v>129</v>
      </c>
      <c r="J9" s="4" t="s">
        <v>4068</v>
      </c>
      <c r="K9" s="321" t="s">
        <v>4067</v>
      </c>
      <c r="L9" s="5">
        <v>30</v>
      </c>
      <c r="M9" s="5">
        <v>1</v>
      </c>
      <c r="O9" s="5" t="s">
        <v>46</v>
      </c>
      <c r="R9" s="344"/>
      <c r="S9" s="344"/>
      <c r="T9" s="344"/>
      <c r="U9" s="344"/>
      <c r="V9" s="344"/>
      <c r="W9" s="344"/>
      <c r="X9" s="344"/>
    </row>
    <row r="10" spans="1:24" ht="15" customHeight="1">
      <c r="A10" s="7">
        <v>1</v>
      </c>
      <c r="B10" s="10">
        <v>9</v>
      </c>
      <c r="C10" s="10">
        <v>9</v>
      </c>
      <c r="D10" s="5" t="s">
        <v>276</v>
      </c>
      <c r="F10" s="466">
        <v>31781</v>
      </c>
      <c r="G10" s="5" t="s">
        <v>17</v>
      </c>
      <c r="H10" s="5" t="s">
        <v>17</v>
      </c>
      <c r="J10" s="4" t="s">
        <v>4149</v>
      </c>
      <c r="K10" s="321" t="s">
        <v>279</v>
      </c>
      <c r="L10" s="5">
        <v>20</v>
      </c>
      <c r="M10" s="5">
        <v>4</v>
      </c>
      <c r="N10" s="5" t="s">
        <v>46</v>
      </c>
      <c r="R10" s="344"/>
      <c r="S10" s="344"/>
      <c r="T10" s="344"/>
      <c r="U10" s="344"/>
      <c r="V10" s="344"/>
      <c r="W10" s="344"/>
      <c r="X10" s="344"/>
    </row>
    <row r="11" spans="1:24" ht="15" customHeight="1">
      <c r="A11" s="7">
        <v>1</v>
      </c>
      <c r="B11" s="10">
        <v>10</v>
      </c>
      <c r="C11" s="10">
        <v>10</v>
      </c>
      <c r="D11" s="5" t="s">
        <v>2177</v>
      </c>
      <c r="E11" s="4" t="s">
        <v>4206</v>
      </c>
      <c r="F11" s="466">
        <v>31846</v>
      </c>
      <c r="G11" s="5" t="s">
        <v>555</v>
      </c>
      <c r="H11" s="5" t="s">
        <v>555</v>
      </c>
      <c r="J11" s="4" t="s">
        <v>4038</v>
      </c>
      <c r="K11" s="321" t="s">
        <v>867</v>
      </c>
      <c r="L11" s="5">
        <v>24</v>
      </c>
      <c r="M11" s="5">
        <v>1</v>
      </c>
      <c r="O11" s="5" t="s">
        <v>837</v>
      </c>
      <c r="R11" s="344"/>
      <c r="S11" s="344"/>
      <c r="T11" s="344"/>
      <c r="U11" s="344"/>
      <c r="V11" s="344"/>
      <c r="W11" s="344"/>
      <c r="X11" s="344"/>
    </row>
    <row r="12" spans="1:24" ht="15" customHeight="1">
      <c r="A12" s="7">
        <v>1</v>
      </c>
      <c r="B12" s="10">
        <v>11</v>
      </c>
      <c r="C12" s="10">
        <v>11</v>
      </c>
      <c r="D12" s="5" t="s">
        <v>470</v>
      </c>
      <c r="E12" s="4" t="s">
        <v>4207</v>
      </c>
      <c r="F12" s="466">
        <v>21052</v>
      </c>
      <c r="G12" s="5" t="s">
        <v>16</v>
      </c>
      <c r="H12" s="5" t="s">
        <v>16</v>
      </c>
      <c r="J12" s="4" t="s">
        <v>2460</v>
      </c>
      <c r="K12" s="321" t="s">
        <v>589</v>
      </c>
      <c r="L12" s="5">
        <v>26</v>
      </c>
      <c r="M12" s="5">
        <v>1</v>
      </c>
      <c r="O12" s="5" t="s">
        <v>837</v>
      </c>
      <c r="R12" s="344"/>
      <c r="S12" s="344"/>
      <c r="T12" s="344"/>
      <c r="U12" s="344"/>
      <c r="V12" s="344"/>
      <c r="W12" s="344"/>
      <c r="X12" s="344"/>
    </row>
    <row r="13" spans="1:24" ht="15" customHeight="1">
      <c r="A13" s="7">
        <v>1</v>
      </c>
      <c r="B13" s="10">
        <v>12</v>
      </c>
      <c r="C13" s="10">
        <v>12</v>
      </c>
      <c r="D13" s="5" t="s">
        <v>13</v>
      </c>
      <c r="F13" s="466">
        <v>25493</v>
      </c>
      <c r="G13" s="5" t="s">
        <v>563</v>
      </c>
      <c r="H13" s="5" t="s">
        <v>563</v>
      </c>
      <c r="J13" s="129" t="s">
        <v>2858</v>
      </c>
      <c r="K13" s="322" t="s">
        <v>554</v>
      </c>
      <c r="L13" s="124">
        <v>25</v>
      </c>
      <c r="M13" s="124">
        <v>5</v>
      </c>
      <c r="N13" s="3" t="s">
        <v>837</v>
      </c>
      <c r="R13" s="344"/>
      <c r="S13" s="344"/>
      <c r="T13" s="344"/>
      <c r="U13" s="344"/>
      <c r="V13" s="344"/>
      <c r="W13" s="344"/>
      <c r="X13" s="344"/>
    </row>
    <row r="14" spans="1:24">
      <c r="A14" s="7">
        <v>1</v>
      </c>
      <c r="B14" s="10">
        <v>13</v>
      </c>
      <c r="C14" s="10">
        <v>13</v>
      </c>
      <c r="D14" s="5" t="s">
        <v>29</v>
      </c>
      <c r="F14" s="466">
        <v>33541</v>
      </c>
      <c r="G14" s="5" t="s">
        <v>2171</v>
      </c>
      <c r="H14" s="5" t="s">
        <v>29</v>
      </c>
      <c r="J14" s="128" t="s">
        <v>4076</v>
      </c>
      <c r="K14" s="128" t="s">
        <v>409</v>
      </c>
      <c r="L14" s="268">
        <v>22</v>
      </c>
      <c r="M14" s="74">
        <v>9</v>
      </c>
      <c r="N14" s="74" t="s">
        <v>837</v>
      </c>
      <c r="O14" s="74"/>
    </row>
    <row r="15" spans="1:24">
      <c r="A15" s="7">
        <v>1</v>
      </c>
      <c r="B15" s="10">
        <v>14</v>
      </c>
      <c r="C15" s="10">
        <v>14</v>
      </c>
      <c r="D15" s="5" t="s">
        <v>470</v>
      </c>
      <c r="E15" s="4" t="s">
        <v>4208</v>
      </c>
      <c r="F15" s="466">
        <v>22184</v>
      </c>
      <c r="G15" s="5" t="s">
        <v>345</v>
      </c>
      <c r="H15" s="5" t="s">
        <v>345</v>
      </c>
      <c r="J15" s="128" t="s">
        <v>2993</v>
      </c>
      <c r="K15" s="128" t="s">
        <v>168</v>
      </c>
      <c r="L15" s="268">
        <v>24</v>
      </c>
      <c r="M15" s="74">
        <v>5</v>
      </c>
      <c r="N15" s="74" t="s">
        <v>837</v>
      </c>
      <c r="O15" s="74"/>
    </row>
    <row r="16" spans="1:24">
      <c r="A16" s="7">
        <v>1</v>
      </c>
      <c r="B16" s="10">
        <v>15</v>
      </c>
      <c r="C16" s="10">
        <v>15</v>
      </c>
      <c r="D16" s="5" t="s">
        <v>188</v>
      </c>
      <c r="F16" s="466">
        <v>28163</v>
      </c>
      <c r="G16" s="5" t="s">
        <v>2178</v>
      </c>
      <c r="H16" s="5" t="s">
        <v>2178</v>
      </c>
      <c r="J16" s="128" t="s">
        <v>3659</v>
      </c>
      <c r="K16" s="128" t="s">
        <v>381</v>
      </c>
      <c r="L16" s="268">
        <v>20</v>
      </c>
      <c r="M16" s="74">
        <v>5</v>
      </c>
      <c r="N16" s="74" t="s">
        <v>837</v>
      </c>
      <c r="O16" s="74"/>
    </row>
    <row r="17" spans="1:15">
      <c r="A17" s="7">
        <v>1</v>
      </c>
      <c r="B17" s="10">
        <v>16</v>
      </c>
      <c r="C17" s="10">
        <v>16</v>
      </c>
      <c r="D17" s="5" t="s">
        <v>438</v>
      </c>
      <c r="F17" s="466">
        <v>28080</v>
      </c>
      <c r="G17" s="5" t="s">
        <v>16</v>
      </c>
      <c r="H17" s="5" t="s">
        <v>16</v>
      </c>
      <c r="J17" s="128" t="s">
        <v>3567</v>
      </c>
      <c r="K17" s="128" t="s">
        <v>3568</v>
      </c>
      <c r="L17" s="268">
        <v>21</v>
      </c>
      <c r="M17" s="74">
        <v>7</v>
      </c>
      <c r="N17" s="74" t="s">
        <v>2545</v>
      </c>
      <c r="O17" s="74"/>
    </row>
    <row r="18" spans="1:15">
      <c r="A18" s="7">
        <v>1</v>
      </c>
      <c r="B18" s="10">
        <v>17</v>
      </c>
      <c r="C18" s="10">
        <v>17</v>
      </c>
      <c r="D18" s="5" t="s">
        <v>2170</v>
      </c>
      <c r="E18" s="4" t="s">
        <v>4209</v>
      </c>
      <c r="F18" s="466">
        <v>27863</v>
      </c>
      <c r="G18" s="5" t="s">
        <v>438</v>
      </c>
      <c r="H18" s="5" t="s">
        <v>438</v>
      </c>
      <c r="J18" s="128" t="s">
        <v>341</v>
      </c>
      <c r="K18" s="128" t="s">
        <v>269</v>
      </c>
      <c r="L18" s="268">
        <v>22</v>
      </c>
      <c r="M18" s="74">
        <v>1</v>
      </c>
      <c r="N18" s="74"/>
      <c r="O18" s="74" t="s">
        <v>837</v>
      </c>
    </row>
    <row r="19" spans="1:15">
      <c r="A19" s="7">
        <v>1</v>
      </c>
      <c r="B19" s="10">
        <v>18</v>
      </c>
      <c r="C19" s="10">
        <v>18</v>
      </c>
      <c r="D19" s="5" t="s">
        <v>567</v>
      </c>
      <c r="F19" s="466">
        <v>22266</v>
      </c>
      <c r="G19" s="5" t="s">
        <v>686</v>
      </c>
      <c r="H19" s="5" t="s">
        <v>686</v>
      </c>
      <c r="J19" s="128" t="s">
        <v>630</v>
      </c>
      <c r="K19" s="128" t="s">
        <v>3428</v>
      </c>
      <c r="L19" s="268">
        <v>24</v>
      </c>
      <c r="M19" s="74">
        <v>6</v>
      </c>
      <c r="N19" s="74" t="s">
        <v>2545</v>
      </c>
      <c r="O19" s="74"/>
    </row>
    <row r="20" spans="1:15">
      <c r="A20" s="7">
        <v>1</v>
      </c>
      <c r="B20" s="10">
        <v>19</v>
      </c>
      <c r="C20" s="10">
        <v>19</v>
      </c>
      <c r="D20" s="5" t="s">
        <v>17</v>
      </c>
      <c r="F20" s="466">
        <v>27867</v>
      </c>
      <c r="G20" s="5" t="s">
        <v>213</v>
      </c>
      <c r="H20" s="5" t="s">
        <v>213</v>
      </c>
      <c r="J20" s="128" t="s">
        <v>601</v>
      </c>
      <c r="K20" s="128" t="s">
        <v>3102</v>
      </c>
      <c r="L20" s="268">
        <v>25</v>
      </c>
      <c r="M20" s="74">
        <v>1</v>
      </c>
      <c r="N20" s="74"/>
      <c r="O20" s="74" t="s">
        <v>837</v>
      </c>
    </row>
    <row r="21" spans="1:15">
      <c r="A21" s="11">
        <v>1</v>
      </c>
      <c r="B21" s="12">
        <v>20</v>
      </c>
      <c r="C21" s="12">
        <v>20</v>
      </c>
      <c r="D21" s="14" t="s">
        <v>14</v>
      </c>
      <c r="E21" s="13"/>
      <c r="F21" s="467">
        <v>17425</v>
      </c>
      <c r="G21" s="14" t="s">
        <v>3328</v>
      </c>
      <c r="H21" s="14" t="s">
        <v>276</v>
      </c>
      <c r="I21" s="13"/>
      <c r="J21" s="137" t="s">
        <v>894</v>
      </c>
      <c r="K21" s="137" t="s">
        <v>238</v>
      </c>
      <c r="L21" s="269">
        <v>31</v>
      </c>
      <c r="M21" s="78">
        <v>1</v>
      </c>
      <c r="N21" s="78"/>
      <c r="O21" s="78" t="s">
        <v>837</v>
      </c>
    </row>
    <row r="22" spans="1:15">
      <c r="A22" s="99" t="s">
        <v>2817</v>
      </c>
      <c r="B22" s="100">
        <v>1</v>
      </c>
      <c r="C22" s="100">
        <v>21</v>
      </c>
      <c r="D22" s="5" t="s">
        <v>2170</v>
      </c>
      <c r="F22" s="468">
        <v>26208</v>
      </c>
      <c r="G22" s="48" t="s">
        <v>2177</v>
      </c>
      <c r="H22" s="48" t="s">
        <v>2177</v>
      </c>
      <c r="I22" s="49"/>
      <c r="J22" s="272" t="s">
        <v>3655</v>
      </c>
      <c r="K22" s="272" t="s">
        <v>571</v>
      </c>
      <c r="L22" s="270">
        <v>26</v>
      </c>
      <c r="M22" s="205">
        <v>6</v>
      </c>
      <c r="N22" s="205" t="s">
        <v>837</v>
      </c>
      <c r="O22" s="205"/>
    </row>
    <row r="23" spans="1:15">
      <c r="A23" s="7" t="s">
        <v>2817</v>
      </c>
      <c r="B23" s="10">
        <v>2</v>
      </c>
      <c r="C23" s="10">
        <v>22</v>
      </c>
      <c r="D23" s="5" t="s">
        <v>18</v>
      </c>
      <c r="F23" s="466">
        <v>27769</v>
      </c>
      <c r="G23" s="5" t="s">
        <v>129</v>
      </c>
      <c r="H23" s="5" t="s">
        <v>129</v>
      </c>
      <c r="J23" s="128" t="s">
        <v>3561</v>
      </c>
      <c r="K23" s="128" t="s">
        <v>148</v>
      </c>
      <c r="L23" s="268">
        <v>22</v>
      </c>
      <c r="M23" s="74">
        <v>8</v>
      </c>
      <c r="N23" s="74" t="s">
        <v>46</v>
      </c>
      <c r="O23" s="74"/>
    </row>
    <row r="24" spans="1:15">
      <c r="A24" s="7" t="s">
        <v>2817</v>
      </c>
      <c r="B24" s="10">
        <v>3</v>
      </c>
      <c r="C24" s="10">
        <v>23</v>
      </c>
      <c r="D24" s="5" t="s">
        <v>609</v>
      </c>
      <c r="F24" s="466">
        <v>27899</v>
      </c>
      <c r="G24" s="5" t="s">
        <v>239</v>
      </c>
      <c r="H24" s="5" t="s">
        <v>239</v>
      </c>
      <c r="J24" s="128" t="s">
        <v>4105</v>
      </c>
      <c r="K24" s="128" t="s">
        <v>4104</v>
      </c>
      <c r="L24" s="268">
        <v>22</v>
      </c>
      <c r="M24" s="74">
        <v>4</v>
      </c>
      <c r="N24" s="74" t="s">
        <v>46</v>
      </c>
      <c r="O24" s="74"/>
    </row>
    <row r="25" spans="1:15">
      <c r="A25" s="7" t="s">
        <v>2817</v>
      </c>
      <c r="B25" s="10">
        <v>4</v>
      </c>
      <c r="C25" s="10">
        <v>24</v>
      </c>
      <c r="D25" s="5" t="s">
        <v>598</v>
      </c>
      <c r="F25" s="466">
        <v>22191</v>
      </c>
      <c r="G25" s="5" t="s">
        <v>563</v>
      </c>
      <c r="H25" s="5" t="s">
        <v>563</v>
      </c>
      <c r="J25" s="128" t="s">
        <v>322</v>
      </c>
      <c r="K25" s="128" t="s">
        <v>3967</v>
      </c>
      <c r="L25" s="268">
        <v>25</v>
      </c>
      <c r="M25" s="74">
        <v>1</v>
      </c>
      <c r="N25" s="74"/>
      <c r="O25" s="74" t="s">
        <v>837</v>
      </c>
    </row>
    <row r="26" spans="1:15">
      <c r="A26" s="11" t="s">
        <v>2817</v>
      </c>
      <c r="B26" s="12">
        <v>5</v>
      </c>
      <c r="C26" s="12">
        <v>25</v>
      </c>
      <c r="D26" s="14" t="s">
        <v>188</v>
      </c>
      <c r="E26" s="13"/>
      <c r="F26" s="467">
        <v>16918</v>
      </c>
      <c r="G26" s="14" t="s">
        <v>16</v>
      </c>
      <c r="H26" s="14" t="s">
        <v>16</v>
      </c>
      <c r="I26" s="13"/>
      <c r="J26" s="137" t="s">
        <v>610</v>
      </c>
      <c r="K26" s="137" t="s">
        <v>106</v>
      </c>
      <c r="L26" s="269">
        <v>30</v>
      </c>
      <c r="M26" s="78">
        <v>1</v>
      </c>
      <c r="N26" s="78"/>
      <c r="O26" s="78" t="s">
        <v>837</v>
      </c>
    </row>
    <row r="27" spans="1:15">
      <c r="A27" s="7">
        <v>2</v>
      </c>
      <c r="B27" s="10">
        <v>1</v>
      </c>
      <c r="C27" s="10">
        <v>26</v>
      </c>
      <c r="D27" s="5" t="s">
        <v>239</v>
      </c>
      <c r="E27" s="4" t="s">
        <v>4210</v>
      </c>
      <c r="F27" s="466">
        <v>33266</v>
      </c>
      <c r="G27" s="5" t="s">
        <v>354</v>
      </c>
      <c r="H27" s="5" t="s">
        <v>354</v>
      </c>
      <c r="J27" s="128" t="s">
        <v>143</v>
      </c>
      <c r="K27" s="128" t="s">
        <v>576</v>
      </c>
      <c r="L27" s="268">
        <v>22</v>
      </c>
      <c r="M27" s="74">
        <v>6</v>
      </c>
      <c r="N27" s="74" t="s">
        <v>837</v>
      </c>
      <c r="O27" s="74"/>
    </row>
    <row r="28" spans="1:15">
      <c r="A28" s="7">
        <v>2</v>
      </c>
      <c r="B28" s="10">
        <v>2</v>
      </c>
      <c r="C28" s="10">
        <v>27</v>
      </c>
      <c r="D28" s="5" t="s">
        <v>470</v>
      </c>
      <c r="F28" s="466">
        <v>20539</v>
      </c>
      <c r="G28" s="5" t="s">
        <v>2178</v>
      </c>
      <c r="H28" s="5" t="s">
        <v>2178</v>
      </c>
      <c r="J28" s="128" t="s">
        <v>2456</v>
      </c>
      <c r="K28" s="128" t="s">
        <v>328</v>
      </c>
      <c r="L28" s="268">
        <v>26</v>
      </c>
      <c r="M28" s="74">
        <v>1</v>
      </c>
      <c r="N28" s="74"/>
      <c r="O28" s="74" t="s">
        <v>837</v>
      </c>
    </row>
    <row r="29" spans="1:15">
      <c r="A29" s="7">
        <v>2</v>
      </c>
      <c r="B29" s="10">
        <v>3</v>
      </c>
      <c r="C29" s="10">
        <v>28</v>
      </c>
      <c r="D29" s="5" t="s">
        <v>2170</v>
      </c>
      <c r="F29" s="466">
        <v>33824</v>
      </c>
      <c r="G29" s="5" t="s">
        <v>2177</v>
      </c>
      <c r="H29" s="5" t="s">
        <v>2177</v>
      </c>
      <c r="J29" s="128" t="s">
        <v>2404</v>
      </c>
      <c r="K29" s="128" t="s">
        <v>4165</v>
      </c>
      <c r="L29" s="268">
        <v>25</v>
      </c>
      <c r="M29" s="74">
        <v>8</v>
      </c>
      <c r="N29" s="74" t="s">
        <v>46</v>
      </c>
      <c r="O29" s="74"/>
    </row>
    <row r="30" spans="1:15">
      <c r="A30" s="7">
        <v>2</v>
      </c>
      <c r="B30" s="10">
        <v>4</v>
      </c>
      <c r="C30" s="10">
        <v>29</v>
      </c>
      <c r="D30" s="5" t="s">
        <v>129</v>
      </c>
      <c r="F30" s="466">
        <v>26548</v>
      </c>
      <c r="G30" s="5" t="s">
        <v>345</v>
      </c>
      <c r="H30" s="5" t="s">
        <v>345</v>
      </c>
      <c r="J30" s="128" t="s">
        <v>4055</v>
      </c>
      <c r="K30" s="128" t="s">
        <v>4054</v>
      </c>
      <c r="L30" s="268">
        <v>22</v>
      </c>
      <c r="M30" s="74">
        <v>6</v>
      </c>
      <c r="N30" s="74" t="s">
        <v>837</v>
      </c>
      <c r="O30" s="74"/>
    </row>
    <row r="31" spans="1:15">
      <c r="A31" s="7">
        <v>2</v>
      </c>
      <c r="B31" s="10">
        <v>5</v>
      </c>
      <c r="C31" s="10">
        <v>30</v>
      </c>
      <c r="D31" s="5" t="s">
        <v>18</v>
      </c>
      <c r="F31" s="466">
        <v>21461</v>
      </c>
      <c r="G31" s="5" t="s">
        <v>567</v>
      </c>
      <c r="H31" s="5" t="s">
        <v>567</v>
      </c>
      <c r="J31" s="128" t="s">
        <v>2875</v>
      </c>
      <c r="K31" s="128" t="s">
        <v>244</v>
      </c>
      <c r="L31" s="268">
        <v>26</v>
      </c>
      <c r="M31" s="74">
        <v>1</v>
      </c>
      <c r="N31" s="74"/>
      <c r="O31" s="74" t="s">
        <v>837</v>
      </c>
    </row>
    <row r="32" spans="1:15">
      <c r="A32" s="7">
        <v>2</v>
      </c>
      <c r="B32" s="10">
        <v>6</v>
      </c>
      <c r="C32" s="10">
        <v>31</v>
      </c>
      <c r="D32" s="5" t="s">
        <v>438</v>
      </c>
      <c r="E32" s="4" t="s">
        <v>4211</v>
      </c>
      <c r="F32" s="466">
        <v>28312</v>
      </c>
      <c r="G32" s="5" t="s">
        <v>17</v>
      </c>
      <c r="H32" s="5" t="s">
        <v>17</v>
      </c>
      <c r="J32" s="128" t="s">
        <v>4113</v>
      </c>
      <c r="K32" s="128" t="s">
        <v>4112</v>
      </c>
      <c r="L32" s="268">
        <v>22</v>
      </c>
      <c r="M32" s="74">
        <v>5</v>
      </c>
      <c r="N32" s="74" t="s">
        <v>837</v>
      </c>
      <c r="O32" s="74"/>
    </row>
    <row r="33" spans="1:15">
      <c r="A33" s="7">
        <v>2</v>
      </c>
      <c r="B33" s="10">
        <v>7</v>
      </c>
      <c r="C33" s="10">
        <v>32</v>
      </c>
      <c r="D33" s="5" t="s">
        <v>609</v>
      </c>
      <c r="F33" s="466">
        <v>29634</v>
      </c>
      <c r="G33" s="5" t="s">
        <v>470</v>
      </c>
      <c r="H33" s="5" t="s">
        <v>470</v>
      </c>
      <c r="J33" s="128" t="s">
        <v>4135</v>
      </c>
      <c r="K33" s="128" t="s">
        <v>108</v>
      </c>
      <c r="L33" s="268">
        <v>25</v>
      </c>
      <c r="M33" s="74">
        <v>4</v>
      </c>
      <c r="N33" s="74" t="s">
        <v>46</v>
      </c>
      <c r="O33" s="74"/>
    </row>
    <row r="34" spans="1:15">
      <c r="A34" s="7">
        <v>2</v>
      </c>
      <c r="B34" s="10">
        <v>8</v>
      </c>
      <c r="C34" s="10">
        <v>33</v>
      </c>
      <c r="D34" s="5" t="s">
        <v>16</v>
      </c>
      <c r="F34" s="466">
        <v>31461</v>
      </c>
      <c r="G34" s="5" t="s">
        <v>18</v>
      </c>
      <c r="H34" s="5" t="s">
        <v>18</v>
      </c>
      <c r="J34" s="128" t="s">
        <v>89</v>
      </c>
      <c r="K34" s="128" t="s">
        <v>607</v>
      </c>
      <c r="L34" s="268">
        <v>23</v>
      </c>
      <c r="M34" s="74">
        <v>1</v>
      </c>
      <c r="N34" s="74"/>
      <c r="O34" s="74" t="s">
        <v>837</v>
      </c>
    </row>
    <row r="35" spans="1:15">
      <c r="A35" s="7">
        <v>2</v>
      </c>
      <c r="B35" s="10">
        <v>9</v>
      </c>
      <c r="C35" s="10">
        <v>34</v>
      </c>
      <c r="D35" s="5" t="s">
        <v>276</v>
      </c>
      <c r="F35" s="466">
        <v>26253</v>
      </c>
      <c r="G35" s="5" t="s">
        <v>45</v>
      </c>
      <c r="H35" s="5" t="s">
        <v>1121</v>
      </c>
      <c r="J35" s="128" t="s">
        <v>211</v>
      </c>
      <c r="K35" s="128" t="s">
        <v>804</v>
      </c>
      <c r="L35" s="268">
        <v>26</v>
      </c>
      <c r="M35" s="74">
        <v>1</v>
      </c>
      <c r="N35" s="74"/>
      <c r="O35" s="74" t="s">
        <v>837</v>
      </c>
    </row>
    <row r="36" spans="1:15">
      <c r="A36" s="7">
        <v>2</v>
      </c>
      <c r="B36" s="10">
        <v>10</v>
      </c>
      <c r="C36" s="10">
        <v>35</v>
      </c>
      <c r="D36" s="5" t="s">
        <v>15</v>
      </c>
      <c r="E36" s="4" t="s">
        <v>4206</v>
      </c>
      <c r="F36" s="466">
        <v>19608</v>
      </c>
      <c r="G36" s="5" t="s">
        <v>686</v>
      </c>
      <c r="H36" s="5" t="s">
        <v>686</v>
      </c>
      <c r="J36" s="128" t="s">
        <v>121</v>
      </c>
      <c r="K36" s="128" t="s">
        <v>2384</v>
      </c>
      <c r="L36" s="268">
        <v>25</v>
      </c>
      <c r="M36" s="74">
        <v>4</v>
      </c>
      <c r="N36" s="74" t="s">
        <v>837</v>
      </c>
      <c r="O36" s="74"/>
    </row>
    <row r="37" spans="1:15">
      <c r="A37" s="7">
        <v>2</v>
      </c>
      <c r="B37" s="10">
        <v>11</v>
      </c>
      <c r="C37" s="10">
        <v>36</v>
      </c>
      <c r="D37" s="5" t="s">
        <v>609</v>
      </c>
      <c r="E37" s="4" t="s">
        <v>4207</v>
      </c>
      <c r="F37" s="466">
        <v>21132</v>
      </c>
      <c r="G37" s="5" t="s">
        <v>188</v>
      </c>
      <c r="H37" s="5" t="s">
        <v>188</v>
      </c>
      <c r="J37" s="128" t="s">
        <v>259</v>
      </c>
      <c r="K37" s="128" t="s">
        <v>2961</v>
      </c>
      <c r="L37" s="268">
        <v>27</v>
      </c>
      <c r="M37" s="74">
        <v>1</v>
      </c>
      <c r="N37" s="74"/>
      <c r="O37" s="74" t="s">
        <v>837</v>
      </c>
    </row>
    <row r="38" spans="1:15">
      <c r="A38" s="7">
        <v>2</v>
      </c>
      <c r="B38" s="10">
        <v>12</v>
      </c>
      <c r="C38" s="10">
        <v>37</v>
      </c>
      <c r="D38" s="5" t="s">
        <v>13</v>
      </c>
      <c r="F38" s="466">
        <v>26396</v>
      </c>
      <c r="G38" s="5" t="s">
        <v>14</v>
      </c>
      <c r="H38" s="5" t="s">
        <v>14</v>
      </c>
      <c r="J38" s="128" t="s">
        <v>601</v>
      </c>
      <c r="K38" s="128" t="s">
        <v>533</v>
      </c>
      <c r="L38" s="268">
        <v>26</v>
      </c>
      <c r="M38" s="74">
        <v>5</v>
      </c>
      <c r="N38" s="74" t="s">
        <v>46</v>
      </c>
      <c r="O38" s="74"/>
    </row>
    <row r="39" spans="1:15">
      <c r="A39" s="7">
        <v>2</v>
      </c>
      <c r="B39" s="10">
        <v>13</v>
      </c>
      <c r="C39" s="10">
        <v>38</v>
      </c>
      <c r="D39" s="5" t="s">
        <v>29</v>
      </c>
      <c r="F39" s="466">
        <v>10231</v>
      </c>
      <c r="G39" s="5" t="s">
        <v>345</v>
      </c>
      <c r="H39" s="5" t="s">
        <v>345</v>
      </c>
      <c r="J39" s="128" t="s">
        <v>76</v>
      </c>
      <c r="K39" s="128" t="s">
        <v>565</v>
      </c>
      <c r="L39" s="268">
        <v>34</v>
      </c>
      <c r="M39" s="74">
        <v>4</v>
      </c>
      <c r="N39" s="74" t="s">
        <v>837</v>
      </c>
      <c r="O39" s="74"/>
    </row>
    <row r="40" spans="1:15">
      <c r="A40" s="7">
        <v>2</v>
      </c>
      <c r="B40" s="10">
        <v>14</v>
      </c>
      <c r="C40" s="10">
        <v>39</v>
      </c>
      <c r="D40" s="5" t="s">
        <v>470</v>
      </c>
      <c r="E40" s="4" t="s">
        <v>4208</v>
      </c>
      <c r="F40" s="466">
        <v>26413</v>
      </c>
      <c r="G40" s="5" t="s">
        <v>129</v>
      </c>
      <c r="H40" s="5" t="s">
        <v>129</v>
      </c>
      <c r="J40" s="128" t="s">
        <v>4093</v>
      </c>
      <c r="K40" s="128" t="s">
        <v>3406</v>
      </c>
      <c r="L40" s="268">
        <v>23</v>
      </c>
      <c r="M40" s="74">
        <v>1</v>
      </c>
      <c r="N40" s="74"/>
      <c r="O40" s="74" t="s">
        <v>837</v>
      </c>
    </row>
    <row r="41" spans="1:15">
      <c r="A41" s="7">
        <v>2</v>
      </c>
      <c r="B41" s="10">
        <v>15</v>
      </c>
      <c r="C41" s="10">
        <v>40</v>
      </c>
      <c r="D41" s="5" t="s">
        <v>188</v>
      </c>
      <c r="F41" s="466">
        <v>22210</v>
      </c>
      <c r="G41" s="5" t="s">
        <v>2172</v>
      </c>
      <c r="H41" s="5" t="s">
        <v>2172</v>
      </c>
      <c r="J41" s="128" t="s">
        <v>582</v>
      </c>
      <c r="K41" s="128" t="s">
        <v>3000</v>
      </c>
      <c r="L41" s="268">
        <v>25</v>
      </c>
      <c r="M41" s="74">
        <v>1</v>
      </c>
      <c r="N41" s="74"/>
      <c r="O41" s="74" t="s">
        <v>837</v>
      </c>
    </row>
    <row r="42" spans="1:15">
      <c r="A42" s="7">
        <v>2</v>
      </c>
      <c r="B42" s="10">
        <v>16</v>
      </c>
      <c r="C42" s="10">
        <v>41</v>
      </c>
      <c r="D42" s="5" t="s">
        <v>438</v>
      </c>
      <c r="F42" s="466">
        <v>29921</v>
      </c>
      <c r="G42" s="5" t="s">
        <v>614</v>
      </c>
      <c r="H42" s="5" t="s">
        <v>614</v>
      </c>
      <c r="J42" s="128" t="s">
        <v>4042</v>
      </c>
      <c r="K42" s="128" t="s">
        <v>867</v>
      </c>
      <c r="L42" s="268">
        <v>24</v>
      </c>
      <c r="M42" s="74">
        <v>1</v>
      </c>
      <c r="N42" s="74"/>
      <c r="O42" s="74" t="s">
        <v>837</v>
      </c>
    </row>
    <row r="43" spans="1:15">
      <c r="A43" s="7">
        <v>2</v>
      </c>
      <c r="B43" s="10">
        <v>17</v>
      </c>
      <c r="C43" s="10">
        <v>42</v>
      </c>
      <c r="D43" s="5" t="s">
        <v>239</v>
      </c>
      <c r="F43" s="466">
        <v>21562</v>
      </c>
      <c r="G43" s="5" t="s">
        <v>609</v>
      </c>
      <c r="H43" s="5" t="s">
        <v>609</v>
      </c>
      <c r="J43" s="128" t="s">
        <v>586</v>
      </c>
      <c r="K43" s="128" t="s">
        <v>2483</v>
      </c>
      <c r="L43" s="268">
        <v>27</v>
      </c>
      <c r="M43" s="74">
        <v>4</v>
      </c>
      <c r="N43" s="74" t="s">
        <v>837</v>
      </c>
      <c r="O43" s="74"/>
    </row>
    <row r="44" spans="1:15">
      <c r="A44" s="7">
        <v>2</v>
      </c>
      <c r="B44" s="10">
        <v>18</v>
      </c>
      <c r="C44" s="10">
        <v>43</v>
      </c>
      <c r="D44" s="5" t="s">
        <v>567</v>
      </c>
      <c r="F44" s="466">
        <v>16977</v>
      </c>
      <c r="G44" s="5" t="s">
        <v>2171</v>
      </c>
      <c r="H44" s="5" t="s">
        <v>29</v>
      </c>
      <c r="J44" s="128" t="s">
        <v>102</v>
      </c>
      <c r="K44" s="128" t="s">
        <v>551</v>
      </c>
      <c r="L44" s="271">
        <v>32</v>
      </c>
      <c r="M44" s="74">
        <v>1</v>
      </c>
      <c r="N44" s="74"/>
      <c r="O44" s="74" t="s">
        <v>837</v>
      </c>
    </row>
    <row r="45" spans="1:15">
      <c r="A45" s="7">
        <v>2</v>
      </c>
      <c r="B45" s="10">
        <v>19</v>
      </c>
      <c r="C45" s="10">
        <v>44</v>
      </c>
      <c r="D45" s="5" t="s">
        <v>2170</v>
      </c>
      <c r="E45" s="4" t="s">
        <v>4212</v>
      </c>
      <c r="F45" s="466">
        <v>19976</v>
      </c>
      <c r="G45" s="5" t="s">
        <v>3328</v>
      </c>
      <c r="H45" s="5" t="s">
        <v>129</v>
      </c>
      <c r="J45" s="128" t="s">
        <v>195</v>
      </c>
      <c r="K45" s="128" t="s">
        <v>79</v>
      </c>
      <c r="L45" s="268">
        <v>28</v>
      </c>
      <c r="M45" s="74">
        <v>1</v>
      </c>
      <c r="N45" s="74"/>
      <c r="O45" s="74" t="s">
        <v>837</v>
      </c>
    </row>
    <row r="46" spans="1:15">
      <c r="A46" s="11">
        <v>2</v>
      </c>
      <c r="B46" s="12">
        <v>20</v>
      </c>
      <c r="C46" s="12">
        <v>45</v>
      </c>
      <c r="D46" s="14" t="s">
        <v>14</v>
      </c>
      <c r="E46" s="13"/>
      <c r="F46" s="467">
        <v>31595</v>
      </c>
      <c r="G46" s="14" t="s">
        <v>567</v>
      </c>
      <c r="H46" s="14" t="s">
        <v>567</v>
      </c>
      <c r="I46" s="13"/>
      <c r="J46" s="137" t="s">
        <v>2404</v>
      </c>
      <c r="K46" s="137" t="s">
        <v>63</v>
      </c>
      <c r="L46" s="269">
        <v>23</v>
      </c>
      <c r="M46" s="78">
        <v>6</v>
      </c>
      <c r="N46" s="78" t="s">
        <v>2545</v>
      </c>
      <c r="O46" s="78"/>
    </row>
    <row r="47" spans="1:15">
      <c r="A47" s="99" t="s">
        <v>2043</v>
      </c>
      <c r="B47" s="100">
        <v>1</v>
      </c>
      <c r="C47" s="100">
        <v>46</v>
      </c>
      <c r="D47" s="5" t="s">
        <v>2170</v>
      </c>
      <c r="F47" s="468">
        <v>19360</v>
      </c>
      <c r="G47" s="48" t="s">
        <v>3328</v>
      </c>
      <c r="H47" s="48" t="s">
        <v>2170</v>
      </c>
      <c r="I47" s="49"/>
      <c r="J47" s="272" t="s">
        <v>3385</v>
      </c>
      <c r="K47" s="272" t="s">
        <v>24</v>
      </c>
      <c r="L47" s="270">
        <v>29</v>
      </c>
      <c r="M47" s="205">
        <v>1</v>
      </c>
      <c r="N47" s="205"/>
      <c r="O47" s="205" t="s">
        <v>837</v>
      </c>
    </row>
    <row r="48" spans="1:15">
      <c r="A48" s="7" t="s">
        <v>2043</v>
      </c>
      <c r="B48" s="10">
        <v>2</v>
      </c>
      <c r="C48" s="10">
        <v>47</v>
      </c>
      <c r="D48" s="5" t="s">
        <v>18</v>
      </c>
      <c r="F48" s="466">
        <v>24453</v>
      </c>
      <c r="G48" s="5" t="s">
        <v>45</v>
      </c>
      <c r="H48" s="5" t="s">
        <v>1121</v>
      </c>
      <c r="J48" s="128" t="s">
        <v>176</v>
      </c>
      <c r="K48" s="128" t="s">
        <v>564</v>
      </c>
      <c r="L48" s="268">
        <v>22</v>
      </c>
      <c r="M48" s="74">
        <v>1</v>
      </c>
      <c r="N48" s="74"/>
      <c r="O48" s="74" t="s">
        <v>837</v>
      </c>
    </row>
    <row r="49" spans="1:15">
      <c r="A49" s="7" t="s">
        <v>2043</v>
      </c>
      <c r="B49" s="10">
        <v>3</v>
      </c>
      <c r="C49" s="10">
        <v>48</v>
      </c>
      <c r="D49" s="5" t="s">
        <v>15</v>
      </c>
      <c r="F49" s="466">
        <v>12161</v>
      </c>
      <c r="G49" s="5" t="s">
        <v>2172</v>
      </c>
      <c r="H49" s="5" t="s">
        <v>2172</v>
      </c>
      <c r="J49" s="128" t="s">
        <v>231</v>
      </c>
      <c r="K49" s="128" t="s">
        <v>232</v>
      </c>
      <c r="L49" s="268">
        <v>31</v>
      </c>
      <c r="M49" s="74">
        <v>4</v>
      </c>
      <c r="N49" s="74" t="s">
        <v>837</v>
      </c>
      <c r="O49" s="74"/>
    </row>
    <row r="50" spans="1:15">
      <c r="A50" s="7" t="s">
        <v>2043</v>
      </c>
      <c r="B50" s="10">
        <v>4</v>
      </c>
      <c r="C50" s="10">
        <v>49</v>
      </c>
      <c r="D50" s="5" t="s">
        <v>609</v>
      </c>
      <c r="F50" s="466">
        <v>16530</v>
      </c>
      <c r="G50" s="5" t="s">
        <v>614</v>
      </c>
      <c r="H50" s="5" t="s">
        <v>614</v>
      </c>
      <c r="J50" s="128" t="s">
        <v>3369</v>
      </c>
      <c r="K50" s="128" t="s">
        <v>254</v>
      </c>
      <c r="L50" s="268">
        <v>29</v>
      </c>
      <c r="M50" s="74">
        <v>7</v>
      </c>
      <c r="N50" s="74" t="s">
        <v>837</v>
      </c>
      <c r="O50" s="74"/>
    </row>
    <row r="51" spans="1:15">
      <c r="A51" s="7" t="s">
        <v>2043</v>
      </c>
      <c r="B51" s="10">
        <v>5</v>
      </c>
      <c r="C51" s="10">
        <v>50</v>
      </c>
      <c r="D51" s="5" t="s">
        <v>13</v>
      </c>
      <c r="F51" s="466">
        <v>26079</v>
      </c>
      <c r="G51" s="5" t="s">
        <v>239</v>
      </c>
      <c r="H51" s="5" t="s">
        <v>239</v>
      </c>
      <c r="J51" s="128" t="s">
        <v>3079</v>
      </c>
      <c r="K51" s="128" t="s">
        <v>1649</v>
      </c>
      <c r="L51" s="268">
        <v>26</v>
      </c>
      <c r="M51" s="74">
        <v>1</v>
      </c>
      <c r="N51" s="74"/>
      <c r="O51" s="74" t="s">
        <v>837</v>
      </c>
    </row>
    <row r="52" spans="1:15">
      <c r="A52" s="7" t="s">
        <v>2043</v>
      </c>
      <c r="B52" s="10">
        <v>6</v>
      </c>
      <c r="C52" s="10">
        <v>51</v>
      </c>
      <c r="D52" s="5" t="s">
        <v>598</v>
      </c>
      <c r="F52" s="466">
        <v>31635</v>
      </c>
      <c r="G52" s="5" t="s">
        <v>2177</v>
      </c>
      <c r="H52" s="5" t="s">
        <v>2177</v>
      </c>
      <c r="J52" s="128" t="s">
        <v>4158</v>
      </c>
      <c r="K52" s="128" t="s">
        <v>3108</v>
      </c>
      <c r="L52" s="268">
        <v>22</v>
      </c>
      <c r="M52" s="74">
        <v>1</v>
      </c>
      <c r="N52" s="74"/>
      <c r="O52" s="74" t="s">
        <v>837</v>
      </c>
    </row>
    <row r="53" spans="1:15">
      <c r="A53" s="7" t="s">
        <v>2043</v>
      </c>
      <c r="B53" s="10">
        <v>7</v>
      </c>
      <c r="C53" s="10">
        <v>52</v>
      </c>
      <c r="D53" s="5" t="s">
        <v>188</v>
      </c>
      <c r="F53" s="466">
        <v>24816</v>
      </c>
      <c r="G53" s="5" t="s">
        <v>15</v>
      </c>
      <c r="H53" s="5" t="s">
        <v>15</v>
      </c>
      <c r="J53" s="128" t="s">
        <v>4046</v>
      </c>
      <c r="K53" s="128" t="s">
        <v>1955</v>
      </c>
      <c r="L53" s="268">
        <v>23</v>
      </c>
      <c r="M53" s="74">
        <v>8</v>
      </c>
      <c r="N53" s="74" t="s">
        <v>837</v>
      </c>
      <c r="O53" s="74"/>
    </row>
    <row r="54" spans="1:15">
      <c r="A54" s="11" t="s">
        <v>2043</v>
      </c>
      <c r="B54" s="12">
        <v>8</v>
      </c>
      <c r="C54" s="12">
        <v>53</v>
      </c>
      <c r="D54" s="14" t="s">
        <v>567</v>
      </c>
      <c r="E54" s="13"/>
      <c r="F54" s="467">
        <v>24703</v>
      </c>
      <c r="G54" s="14" t="s">
        <v>686</v>
      </c>
      <c r="H54" s="14" t="s">
        <v>686</v>
      </c>
      <c r="I54" s="13"/>
      <c r="J54" s="137" t="s">
        <v>3044</v>
      </c>
      <c r="K54" s="137" t="s">
        <v>1737</v>
      </c>
      <c r="L54" s="269">
        <v>28</v>
      </c>
      <c r="M54" s="78">
        <v>3</v>
      </c>
      <c r="N54" s="78" t="s">
        <v>837</v>
      </c>
      <c r="O54" s="78"/>
    </row>
    <row r="55" spans="1:15">
      <c r="A55" s="7">
        <v>3</v>
      </c>
      <c r="B55" s="10">
        <v>1</v>
      </c>
      <c r="C55" s="10">
        <v>54</v>
      </c>
      <c r="D55" s="5" t="s">
        <v>14</v>
      </c>
      <c r="F55" s="466">
        <v>25648</v>
      </c>
      <c r="G55" s="5" t="s">
        <v>609</v>
      </c>
      <c r="H55" s="5" t="s">
        <v>609</v>
      </c>
      <c r="J55" s="128" t="s">
        <v>4075</v>
      </c>
      <c r="K55" s="128" t="s">
        <v>564</v>
      </c>
      <c r="L55" s="268">
        <v>26</v>
      </c>
      <c r="M55" s="74">
        <v>1</v>
      </c>
      <c r="N55" s="74"/>
      <c r="O55" s="74" t="s">
        <v>837</v>
      </c>
    </row>
    <row r="56" spans="1:15">
      <c r="A56" s="7">
        <v>3</v>
      </c>
      <c r="B56" s="10">
        <v>2</v>
      </c>
      <c r="C56" s="10">
        <v>55</v>
      </c>
      <c r="D56" s="5" t="s">
        <v>16</v>
      </c>
      <c r="E56" s="4" t="s">
        <v>4212</v>
      </c>
      <c r="F56" s="466">
        <v>15454</v>
      </c>
      <c r="G56" s="5" t="s">
        <v>609</v>
      </c>
      <c r="H56" s="5" t="s">
        <v>609</v>
      </c>
      <c r="J56" s="128" t="s">
        <v>1061</v>
      </c>
      <c r="K56" s="128" t="s">
        <v>220</v>
      </c>
      <c r="L56" s="268">
        <v>31</v>
      </c>
      <c r="M56" s="74">
        <v>1</v>
      </c>
      <c r="N56" s="74"/>
      <c r="O56" s="74" t="s">
        <v>837</v>
      </c>
    </row>
    <row r="57" spans="1:15">
      <c r="A57" s="7">
        <v>3</v>
      </c>
      <c r="B57" s="10">
        <v>3</v>
      </c>
      <c r="C57" s="10">
        <v>56</v>
      </c>
      <c r="D57" s="5" t="s">
        <v>567</v>
      </c>
      <c r="F57" s="466">
        <v>25007</v>
      </c>
      <c r="G57" s="5" t="s">
        <v>15</v>
      </c>
      <c r="H57" s="5" t="s">
        <v>15</v>
      </c>
      <c r="J57" s="128" t="s">
        <v>1933</v>
      </c>
      <c r="K57" s="128" t="s">
        <v>277</v>
      </c>
      <c r="L57" s="268">
        <v>28</v>
      </c>
      <c r="M57" s="74">
        <v>1</v>
      </c>
      <c r="N57" s="74"/>
      <c r="O57" s="74" t="s">
        <v>46</v>
      </c>
    </row>
    <row r="58" spans="1:15">
      <c r="A58" s="7">
        <v>3</v>
      </c>
      <c r="B58" s="10">
        <v>4</v>
      </c>
      <c r="C58" s="10">
        <v>57</v>
      </c>
      <c r="D58" s="5" t="s">
        <v>2170</v>
      </c>
      <c r="E58" s="4" t="s">
        <v>4209</v>
      </c>
      <c r="F58" s="466">
        <v>33876</v>
      </c>
      <c r="G58" s="5" t="s">
        <v>188</v>
      </c>
      <c r="H58" s="5" t="s">
        <v>188</v>
      </c>
      <c r="J58" s="128" t="s">
        <v>4134</v>
      </c>
      <c r="K58" s="128" t="s">
        <v>4133</v>
      </c>
      <c r="L58" s="268">
        <v>22</v>
      </c>
      <c r="M58" s="74">
        <v>1</v>
      </c>
      <c r="N58" s="74"/>
      <c r="O58" s="74" t="s">
        <v>837</v>
      </c>
    </row>
    <row r="59" spans="1:15">
      <c r="A59" s="7">
        <v>3</v>
      </c>
      <c r="B59" s="10">
        <v>5</v>
      </c>
      <c r="C59" s="10">
        <v>58</v>
      </c>
      <c r="D59" s="5" t="s">
        <v>15</v>
      </c>
      <c r="E59" s="4" t="s">
        <v>4213</v>
      </c>
      <c r="F59" s="466">
        <v>31776</v>
      </c>
      <c r="G59" s="5" t="s">
        <v>13</v>
      </c>
      <c r="H59" s="5" t="s">
        <v>13</v>
      </c>
      <c r="J59" s="128" t="s">
        <v>3661</v>
      </c>
      <c r="K59" s="128" t="s">
        <v>3662</v>
      </c>
      <c r="L59" s="268">
        <v>23</v>
      </c>
      <c r="M59" s="74">
        <v>1</v>
      </c>
      <c r="N59" s="74"/>
      <c r="O59" s="74" t="s">
        <v>837</v>
      </c>
    </row>
    <row r="60" spans="1:15">
      <c r="A60" s="7">
        <v>3</v>
      </c>
      <c r="B60" s="10">
        <v>6</v>
      </c>
      <c r="C60" s="10">
        <v>59</v>
      </c>
      <c r="D60" s="5" t="s">
        <v>188</v>
      </c>
      <c r="F60" s="466">
        <v>19362</v>
      </c>
      <c r="G60" s="5" t="s">
        <v>17</v>
      </c>
      <c r="H60" s="5" t="s">
        <v>17</v>
      </c>
      <c r="J60" s="128" t="s">
        <v>1602</v>
      </c>
      <c r="K60" s="128" t="s">
        <v>1603</v>
      </c>
      <c r="L60" s="268">
        <v>29</v>
      </c>
      <c r="M60" s="74">
        <v>1</v>
      </c>
      <c r="N60" s="74"/>
      <c r="O60" s="74" t="s">
        <v>46</v>
      </c>
    </row>
    <row r="61" spans="1:15">
      <c r="A61" s="7">
        <v>3</v>
      </c>
      <c r="B61" s="10">
        <v>7</v>
      </c>
      <c r="C61" s="10">
        <v>60</v>
      </c>
      <c r="D61" s="5" t="s">
        <v>470</v>
      </c>
      <c r="E61" s="4" t="s">
        <v>4208</v>
      </c>
      <c r="F61" s="466">
        <v>29869</v>
      </c>
      <c r="G61" s="5" t="s">
        <v>276</v>
      </c>
      <c r="H61" s="5" t="s">
        <v>276</v>
      </c>
      <c r="J61" s="128" t="s">
        <v>4139</v>
      </c>
      <c r="K61" s="128" t="s">
        <v>596</v>
      </c>
      <c r="L61" s="268">
        <v>23</v>
      </c>
      <c r="M61" s="74">
        <v>1</v>
      </c>
      <c r="N61" s="74"/>
      <c r="O61" s="74" t="s">
        <v>837</v>
      </c>
    </row>
    <row r="62" spans="1:15">
      <c r="A62" s="7">
        <v>3</v>
      </c>
      <c r="B62" s="10">
        <v>8</v>
      </c>
      <c r="C62" s="10">
        <v>61</v>
      </c>
      <c r="D62" s="5" t="s">
        <v>29</v>
      </c>
      <c r="F62" s="466">
        <v>22857</v>
      </c>
      <c r="G62" s="5" t="s">
        <v>239</v>
      </c>
      <c r="H62" s="5" t="s">
        <v>239</v>
      </c>
      <c r="J62" s="128" t="s">
        <v>3331</v>
      </c>
      <c r="K62" s="128" t="s">
        <v>3993</v>
      </c>
      <c r="L62" s="268">
        <v>24</v>
      </c>
      <c r="M62" s="74">
        <v>9</v>
      </c>
      <c r="N62" s="74" t="s">
        <v>2545</v>
      </c>
      <c r="O62" s="74"/>
    </row>
    <row r="63" spans="1:15">
      <c r="A63" s="7">
        <v>3</v>
      </c>
      <c r="B63" s="10">
        <v>9</v>
      </c>
      <c r="C63" s="10">
        <v>62</v>
      </c>
      <c r="D63" s="5" t="s">
        <v>13</v>
      </c>
      <c r="F63" s="466">
        <v>17022</v>
      </c>
      <c r="G63" s="5" t="s">
        <v>13</v>
      </c>
      <c r="H63" s="5" t="s">
        <v>13</v>
      </c>
      <c r="J63" s="128" t="s">
        <v>2304</v>
      </c>
      <c r="K63" s="128" t="s">
        <v>2305</v>
      </c>
      <c r="L63" s="268">
        <v>28</v>
      </c>
      <c r="M63" s="74">
        <v>6</v>
      </c>
      <c r="N63" s="74" t="s">
        <v>837</v>
      </c>
      <c r="O63" s="74"/>
    </row>
    <row r="64" spans="1:15">
      <c r="A64" s="7">
        <v>3</v>
      </c>
      <c r="B64" s="10">
        <v>10</v>
      </c>
      <c r="C64" s="10">
        <v>63</v>
      </c>
      <c r="D64" s="5" t="s">
        <v>17</v>
      </c>
      <c r="E64" s="4" t="s">
        <v>4207</v>
      </c>
      <c r="F64" s="466">
        <v>31396</v>
      </c>
      <c r="G64" s="5" t="s">
        <v>598</v>
      </c>
      <c r="H64" s="5" t="s">
        <v>598</v>
      </c>
      <c r="J64" s="128" t="s">
        <v>4057</v>
      </c>
      <c r="K64" s="128" t="s">
        <v>571</v>
      </c>
      <c r="L64" s="268">
        <v>23</v>
      </c>
      <c r="M64" s="74">
        <v>3</v>
      </c>
      <c r="N64" s="74" t="s">
        <v>837</v>
      </c>
      <c r="O64" s="74"/>
    </row>
    <row r="65" spans="1:15">
      <c r="A65" s="7">
        <v>3</v>
      </c>
      <c r="B65" s="10">
        <v>11</v>
      </c>
      <c r="C65" s="10">
        <v>64</v>
      </c>
      <c r="D65" s="5" t="s">
        <v>15</v>
      </c>
      <c r="E65" s="4" t="s">
        <v>4206</v>
      </c>
      <c r="F65" s="466">
        <v>17878</v>
      </c>
      <c r="G65" s="5" t="s">
        <v>3328</v>
      </c>
      <c r="H65" s="5" t="s">
        <v>438</v>
      </c>
      <c r="J65" s="128" t="s">
        <v>191</v>
      </c>
      <c r="K65" s="128" t="s">
        <v>1888</v>
      </c>
      <c r="L65" s="268">
        <v>28</v>
      </c>
      <c r="M65" s="74">
        <v>1</v>
      </c>
      <c r="N65" s="74"/>
      <c r="O65" s="74" t="s">
        <v>837</v>
      </c>
    </row>
    <row r="66" spans="1:15">
      <c r="A66" s="7">
        <v>3</v>
      </c>
      <c r="B66" s="10">
        <v>12</v>
      </c>
      <c r="C66" s="10">
        <v>65</v>
      </c>
      <c r="D66" s="5" t="s">
        <v>276</v>
      </c>
      <c r="F66" s="466">
        <v>31166</v>
      </c>
      <c r="G66" s="5" t="s">
        <v>17</v>
      </c>
      <c r="H66" s="5" t="s">
        <v>17</v>
      </c>
      <c r="J66" s="128" t="s">
        <v>3588</v>
      </c>
      <c r="K66" s="128" t="s">
        <v>3589</v>
      </c>
      <c r="L66" s="268">
        <v>25</v>
      </c>
      <c r="M66" s="74">
        <v>7</v>
      </c>
      <c r="N66" s="74" t="s">
        <v>46</v>
      </c>
      <c r="O66" s="74"/>
    </row>
    <row r="67" spans="1:15">
      <c r="A67" s="7">
        <v>3</v>
      </c>
      <c r="B67" s="10">
        <v>13</v>
      </c>
      <c r="C67" s="10">
        <v>66</v>
      </c>
      <c r="D67" s="5" t="s">
        <v>17</v>
      </c>
      <c r="E67" s="4" t="s">
        <v>4214</v>
      </c>
      <c r="F67" s="466">
        <v>29592</v>
      </c>
      <c r="G67" s="5" t="s">
        <v>3328</v>
      </c>
      <c r="H67" s="5" t="s">
        <v>686</v>
      </c>
      <c r="J67" s="128" t="s">
        <v>4043</v>
      </c>
      <c r="K67" s="128" t="s">
        <v>986</v>
      </c>
      <c r="L67" s="268">
        <v>24</v>
      </c>
      <c r="M67" s="74">
        <v>5</v>
      </c>
      <c r="N67" s="74" t="s">
        <v>837</v>
      </c>
      <c r="O67" s="74"/>
    </row>
    <row r="68" spans="1:15">
      <c r="A68" s="7">
        <v>3</v>
      </c>
      <c r="B68" s="10">
        <v>14</v>
      </c>
      <c r="C68" s="10">
        <v>67</v>
      </c>
      <c r="D68" s="5" t="s">
        <v>609</v>
      </c>
      <c r="F68" s="466">
        <v>15552</v>
      </c>
      <c r="G68" s="5" t="s">
        <v>470</v>
      </c>
      <c r="H68" s="5" t="s">
        <v>470</v>
      </c>
      <c r="J68" s="128" t="s">
        <v>114</v>
      </c>
      <c r="K68" s="128" t="s">
        <v>559</v>
      </c>
      <c r="L68" s="268">
        <v>33</v>
      </c>
      <c r="M68" s="74">
        <v>1</v>
      </c>
      <c r="N68" s="74"/>
      <c r="O68" s="74" t="s">
        <v>837</v>
      </c>
    </row>
    <row r="69" spans="1:15">
      <c r="A69" s="7">
        <v>3</v>
      </c>
      <c r="B69" s="10">
        <v>15</v>
      </c>
      <c r="C69" s="10">
        <v>68</v>
      </c>
      <c r="D69" s="5" t="s">
        <v>609</v>
      </c>
      <c r="E69" s="4" t="s">
        <v>4211</v>
      </c>
      <c r="F69" s="466">
        <v>33826</v>
      </c>
      <c r="G69" s="5" t="s">
        <v>2172</v>
      </c>
      <c r="H69" s="5" t="s">
        <v>2172</v>
      </c>
      <c r="J69" s="128" t="s">
        <v>3997</v>
      </c>
      <c r="K69" s="128" t="s">
        <v>3996</v>
      </c>
      <c r="L69" s="268">
        <v>28</v>
      </c>
      <c r="M69" s="74">
        <v>1</v>
      </c>
      <c r="N69" s="74"/>
      <c r="O69" s="74" t="s">
        <v>46</v>
      </c>
    </row>
    <row r="70" spans="1:15">
      <c r="A70" s="7">
        <v>3</v>
      </c>
      <c r="B70" s="10">
        <v>16</v>
      </c>
      <c r="C70" s="10">
        <v>69</v>
      </c>
      <c r="D70" s="5" t="s">
        <v>18</v>
      </c>
      <c r="F70" s="466">
        <v>25845</v>
      </c>
      <c r="G70" s="5" t="s">
        <v>246</v>
      </c>
      <c r="H70" s="5" t="s">
        <v>246</v>
      </c>
      <c r="J70" s="128" t="s">
        <v>3072</v>
      </c>
      <c r="K70" s="128" t="s">
        <v>596</v>
      </c>
      <c r="L70" s="268">
        <v>25</v>
      </c>
      <c r="M70" s="74">
        <v>3</v>
      </c>
      <c r="N70" s="74" t="s">
        <v>2545</v>
      </c>
      <c r="O70" s="74"/>
    </row>
    <row r="71" spans="1:15">
      <c r="A71" s="7">
        <v>3</v>
      </c>
      <c r="B71" s="10">
        <v>17</v>
      </c>
      <c r="C71" s="10">
        <v>70</v>
      </c>
      <c r="D71" s="5" t="s">
        <v>129</v>
      </c>
      <c r="F71" s="466">
        <v>12572</v>
      </c>
      <c r="G71" s="5" t="s">
        <v>15</v>
      </c>
      <c r="H71" s="5" t="s">
        <v>15</v>
      </c>
      <c r="J71" s="128" t="s">
        <v>849</v>
      </c>
      <c r="K71" s="128" t="s">
        <v>208</v>
      </c>
      <c r="L71" s="268">
        <v>36</v>
      </c>
      <c r="M71" s="74">
        <v>1</v>
      </c>
      <c r="N71" s="74"/>
      <c r="O71" s="74" t="s">
        <v>837</v>
      </c>
    </row>
    <row r="72" spans="1:15">
      <c r="A72" s="7">
        <v>3</v>
      </c>
      <c r="B72" s="10">
        <v>18</v>
      </c>
      <c r="C72" s="10">
        <v>71</v>
      </c>
      <c r="D72" s="5" t="s">
        <v>239</v>
      </c>
      <c r="E72" s="4" t="s">
        <v>4215</v>
      </c>
      <c r="F72" s="466">
        <v>16300</v>
      </c>
      <c r="G72" s="5" t="s">
        <v>3328</v>
      </c>
      <c r="H72" s="5" t="s">
        <v>686</v>
      </c>
      <c r="J72" s="128" t="s">
        <v>1156</v>
      </c>
      <c r="K72" s="128" t="s">
        <v>225</v>
      </c>
      <c r="L72" s="268">
        <v>29</v>
      </c>
      <c r="M72" s="74">
        <v>1</v>
      </c>
      <c r="N72" s="74"/>
      <c r="O72" s="74" t="s">
        <v>837</v>
      </c>
    </row>
    <row r="73" spans="1:15">
      <c r="A73" s="7">
        <v>3</v>
      </c>
      <c r="B73" s="10">
        <v>19</v>
      </c>
      <c r="C73" s="10">
        <v>72</v>
      </c>
      <c r="D73" s="5" t="s">
        <v>2177</v>
      </c>
      <c r="E73" s="4" t="s">
        <v>4216</v>
      </c>
      <c r="F73" s="466">
        <v>19996</v>
      </c>
      <c r="G73" s="5" t="s">
        <v>555</v>
      </c>
      <c r="H73" s="5" t="s">
        <v>555</v>
      </c>
      <c r="J73" s="128" t="s">
        <v>2404</v>
      </c>
      <c r="K73" s="128" t="s">
        <v>409</v>
      </c>
      <c r="L73" s="268">
        <v>29</v>
      </c>
      <c r="M73" s="74">
        <v>1</v>
      </c>
      <c r="N73" s="74"/>
      <c r="O73" s="74" t="s">
        <v>46</v>
      </c>
    </row>
    <row r="74" spans="1:15">
      <c r="A74" s="11">
        <v>3</v>
      </c>
      <c r="B74" s="12">
        <v>20</v>
      </c>
      <c r="C74" s="12">
        <v>73</v>
      </c>
      <c r="D74" s="14" t="s">
        <v>563</v>
      </c>
      <c r="E74" s="13"/>
      <c r="F74" s="467">
        <v>31437</v>
      </c>
      <c r="G74" s="14" t="s">
        <v>239</v>
      </c>
      <c r="H74" s="14" t="s">
        <v>239</v>
      </c>
      <c r="I74" s="13"/>
      <c r="J74" s="137" t="s">
        <v>3093</v>
      </c>
      <c r="K74" s="137" t="s">
        <v>681</v>
      </c>
      <c r="L74" s="269">
        <v>23</v>
      </c>
      <c r="M74" s="78">
        <v>5</v>
      </c>
      <c r="N74" s="78" t="s">
        <v>46</v>
      </c>
      <c r="O74" s="78"/>
    </row>
    <row r="75" spans="1:15">
      <c r="A75" s="7">
        <v>4</v>
      </c>
      <c r="B75" s="10">
        <v>1</v>
      </c>
      <c r="C75" s="10">
        <v>74</v>
      </c>
      <c r="D75" s="5" t="s">
        <v>2170</v>
      </c>
      <c r="F75" s="466">
        <v>18400</v>
      </c>
      <c r="G75" s="5" t="s">
        <v>2171</v>
      </c>
      <c r="H75" s="5" t="s">
        <v>29</v>
      </c>
      <c r="J75" s="128" t="s">
        <v>2871</v>
      </c>
      <c r="K75" s="128" t="s">
        <v>540</v>
      </c>
      <c r="L75" s="268">
        <v>26</v>
      </c>
      <c r="M75" s="74">
        <v>3</v>
      </c>
      <c r="N75" s="74" t="s">
        <v>837</v>
      </c>
      <c r="O75" s="74"/>
    </row>
    <row r="76" spans="1:15">
      <c r="A76" s="7">
        <v>4</v>
      </c>
      <c r="B76" s="10">
        <v>2</v>
      </c>
      <c r="C76" s="10">
        <v>75</v>
      </c>
      <c r="D76" s="5" t="s">
        <v>18</v>
      </c>
      <c r="F76" s="466">
        <v>25550</v>
      </c>
      <c r="G76" s="5" t="s">
        <v>2172</v>
      </c>
      <c r="H76" s="5" t="s">
        <v>2172</v>
      </c>
      <c r="J76" s="128" t="s">
        <v>3490</v>
      </c>
      <c r="K76" s="128" t="s">
        <v>531</v>
      </c>
      <c r="L76" s="268">
        <v>27</v>
      </c>
      <c r="M76" s="74">
        <v>1</v>
      </c>
      <c r="N76" s="74"/>
      <c r="O76" s="74" t="s">
        <v>837</v>
      </c>
    </row>
    <row r="77" spans="1:15">
      <c r="A77" s="7">
        <v>4</v>
      </c>
      <c r="B77" s="10">
        <v>3</v>
      </c>
      <c r="C77" s="10">
        <v>76</v>
      </c>
      <c r="D77" s="5" t="s">
        <v>609</v>
      </c>
      <c r="F77" s="466">
        <v>18655</v>
      </c>
      <c r="G77" s="5" t="s">
        <v>555</v>
      </c>
      <c r="H77" s="5" t="s">
        <v>555</v>
      </c>
      <c r="J77" s="128" t="s">
        <v>1087</v>
      </c>
      <c r="K77" s="128" t="s">
        <v>1663</v>
      </c>
      <c r="L77" s="268">
        <v>30</v>
      </c>
      <c r="M77" s="74">
        <v>1</v>
      </c>
      <c r="N77" s="74"/>
      <c r="O77" s="74" t="s">
        <v>46</v>
      </c>
    </row>
    <row r="78" spans="1:15">
      <c r="A78" s="7">
        <v>4</v>
      </c>
      <c r="B78" s="10">
        <v>4</v>
      </c>
      <c r="C78" s="10">
        <v>77</v>
      </c>
      <c r="D78" s="5" t="s">
        <v>16</v>
      </c>
      <c r="F78" s="466">
        <v>19287</v>
      </c>
      <c r="G78" s="5" t="s">
        <v>14</v>
      </c>
      <c r="H78" s="5" t="s">
        <v>14</v>
      </c>
      <c r="J78" s="128" t="s">
        <v>3333</v>
      </c>
      <c r="K78" s="128" t="s">
        <v>1707</v>
      </c>
      <c r="L78" s="268">
        <v>31</v>
      </c>
      <c r="M78" s="74">
        <v>9</v>
      </c>
      <c r="N78" s="74" t="s">
        <v>837</v>
      </c>
      <c r="O78" s="74"/>
    </row>
    <row r="79" spans="1:15">
      <c r="A79" s="7">
        <v>4</v>
      </c>
      <c r="B79" s="10">
        <v>5</v>
      </c>
      <c r="C79" s="10">
        <v>78</v>
      </c>
      <c r="D79" s="5" t="s">
        <v>16</v>
      </c>
      <c r="E79" s="4" t="s">
        <v>4206</v>
      </c>
      <c r="F79" s="466">
        <v>26108</v>
      </c>
      <c r="G79" s="5" t="s">
        <v>276</v>
      </c>
      <c r="H79" s="5" t="s">
        <v>276</v>
      </c>
      <c r="J79" s="128" t="s">
        <v>3080</v>
      </c>
      <c r="K79" s="128" t="s">
        <v>1894</v>
      </c>
      <c r="L79" s="268">
        <v>25</v>
      </c>
      <c r="M79" s="74">
        <v>1</v>
      </c>
      <c r="N79" s="74"/>
      <c r="O79" s="74" t="s">
        <v>837</v>
      </c>
    </row>
    <row r="80" spans="1:15">
      <c r="A80" s="7">
        <v>4</v>
      </c>
      <c r="B80" s="10">
        <v>6</v>
      </c>
      <c r="C80" s="10">
        <v>79</v>
      </c>
      <c r="D80" s="5" t="s">
        <v>129</v>
      </c>
      <c r="E80" s="4" t="s">
        <v>4211</v>
      </c>
      <c r="F80" s="466">
        <v>23590</v>
      </c>
      <c r="G80" s="5" t="s">
        <v>129</v>
      </c>
      <c r="H80" s="5" t="s">
        <v>129</v>
      </c>
      <c r="J80" s="128" t="s">
        <v>606</v>
      </c>
      <c r="K80" s="128" t="s">
        <v>607</v>
      </c>
      <c r="L80" s="268">
        <v>24</v>
      </c>
      <c r="M80" s="74">
        <v>1</v>
      </c>
      <c r="N80" s="74"/>
      <c r="O80" s="74" t="s">
        <v>837</v>
      </c>
    </row>
    <row r="81" spans="1:15">
      <c r="A81" s="7">
        <v>4</v>
      </c>
      <c r="B81" s="10">
        <v>7</v>
      </c>
      <c r="C81" s="10">
        <v>80</v>
      </c>
      <c r="D81" s="5" t="s">
        <v>13</v>
      </c>
      <c r="F81" s="466">
        <v>19931</v>
      </c>
      <c r="G81" s="5" t="s">
        <v>555</v>
      </c>
      <c r="H81" s="5" t="s">
        <v>555</v>
      </c>
      <c r="J81" s="128" t="s">
        <v>102</v>
      </c>
      <c r="K81" s="128" t="s">
        <v>106</v>
      </c>
      <c r="L81" s="268">
        <v>27</v>
      </c>
      <c r="M81" s="74">
        <v>4</v>
      </c>
      <c r="N81" s="74" t="s">
        <v>837</v>
      </c>
      <c r="O81" s="74"/>
    </row>
    <row r="82" spans="1:15">
      <c r="A82" s="7">
        <v>4</v>
      </c>
      <c r="B82" s="10">
        <v>8</v>
      </c>
      <c r="C82" s="10">
        <v>81</v>
      </c>
      <c r="D82" s="5" t="s">
        <v>29</v>
      </c>
      <c r="F82" s="466">
        <v>25139</v>
      </c>
      <c r="G82" s="5" t="s">
        <v>213</v>
      </c>
      <c r="H82" s="5" t="s">
        <v>213</v>
      </c>
      <c r="J82" s="128" t="s">
        <v>3475</v>
      </c>
      <c r="K82" s="128" t="s">
        <v>175</v>
      </c>
      <c r="L82" s="268">
        <v>27</v>
      </c>
      <c r="M82" s="74">
        <v>1</v>
      </c>
      <c r="N82" s="74"/>
      <c r="O82" s="74" t="s">
        <v>46</v>
      </c>
    </row>
    <row r="83" spans="1:15">
      <c r="A83" s="7">
        <v>4</v>
      </c>
      <c r="B83" s="10">
        <v>9</v>
      </c>
      <c r="C83" s="10">
        <v>82</v>
      </c>
      <c r="D83" s="5" t="s">
        <v>598</v>
      </c>
      <c r="F83" s="466">
        <v>13723</v>
      </c>
      <c r="G83" s="5" t="s">
        <v>246</v>
      </c>
      <c r="H83" s="5" t="s">
        <v>246</v>
      </c>
      <c r="J83" s="128" t="s">
        <v>1015</v>
      </c>
      <c r="K83" s="128" t="s">
        <v>576</v>
      </c>
      <c r="L83" s="268">
        <v>34</v>
      </c>
      <c r="M83" s="74">
        <v>2</v>
      </c>
      <c r="N83" s="74" t="s">
        <v>837</v>
      </c>
      <c r="O83" s="74"/>
    </row>
    <row r="84" spans="1:15">
      <c r="A84" s="7">
        <v>4</v>
      </c>
      <c r="B84" s="10">
        <v>10</v>
      </c>
      <c r="C84" s="10">
        <v>83</v>
      </c>
      <c r="D84" s="5" t="s">
        <v>188</v>
      </c>
      <c r="F84" s="466">
        <v>19459</v>
      </c>
      <c r="G84" s="5" t="s">
        <v>567</v>
      </c>
      <c r="H84" s="5" t="s">
        <v>567</v>
      </c>
      <c r="J84" s="128" t="s">
        <v>1606</v>
      </c>
      <c r="K84" s="128" t="s">
        <v>548</v>
      </c>
      <c r="L84" s="268">
        <v>28</v>
      </c>
      <c r="M84" s="74">
        <v>1</v>
      </c>
      <c r="N84" s="74"/>
      <c r="O84" s="74" t="s">
        <v>837</v>
      </c>
    </row>
    <row r="85" spans="1:15">
      <c r="A85" s="7">
        <v>4</v>
      </c>
      <c r="B85" s="10">
        <v>11</v>
      </c>
      <c r="C85" s="10">
        <v>84</v>
      </c>
      <c r="D85" s="5" t="s">
        <v>470</v>
      </c>
      <c r="E85" s="4" t="s">
        <v>4207</v>
      </c>
      <c r="F85" s="466">
        <v>18042</v>
      </c>
      <c r="G85" s="5" t="s">
        <v>598</v>
      </c>
      <c r="H85" s="5" t="s">
        <v>598</v>
      </c>
      <c r="J85" s="128" t="s">
        <v>178</v>
      </c>
      <c r="K85" s="128" t="s">
        <v>409</v>
      </c>
      <c r="L85" s="268">
        <v>31</v>
      </c>
      <c r="M85" s="74">
        <v>6</v>
      </c>
      <c r="N85" s="74" t="s">
        <v>837</v>
      </c>
      <c r="O85" s="74"/>
    </row>
    <row r="86" spans="1:15">
      <c r="A86" s="7">
        <v>4</v>
      </c>
      <c r="B86" s="10">
        <v>12</v>
      </c>
      <c r="C86" s="10">
        <v>85</v>
      </c>
      <c r="D86" s="5" t="s">
        <v>239</v>
      </c>
      <c r="F86" s="466">
        <v>16472</v>
      </c>
      <c r="G86" s="5" t="s">
        <v>563</v>
      </c>
      <c r="H86" s="5" t="s">
        <v>563</v>
      </c>
      <c r="J86" s="128" t="s">
        <v>1078</v>
      </c>
      <c r="K86" s="128" t="s">
        <v>1079</v>
      </c>
      <c r="L86" s="268">
        <v>31</v>
      </c>
      <c r="M86" s="74">
        <v>3</v>
      </c>
      <c r="N86" s="74" t="s">
        <v>837</v>
      </c>
      <c r="O86" s="74"/>
    </row>
    <row r="87" spans="1:15">
      <c r="A87" s="7">
        <v>4</v>
      </c>
      <c r="B87" s="10">
        <v>13</v>
      </c>
      <c r="C87" s="10">
        <v>86</v>
      </c>
      <c r="D87" s="5" t="s">
        <v>567</v>
      </c>
      <c r="F87" s="466">
        <v>24257</v>
      </c>
      <c r="G87" s="5" t="s">
        <v>213</v>
      </c>
      <c r="H87" s="5" t="s">
        <v>213</v>
      </c>
      <c r="J87" s="128" t="s">
        <v>4024</v>
      </c>
      <c r="K87" s="128" t="s">
        <v>4023</v>
      </c>
      <c r="L87" s="268">
        <v>22</v>
      </c>
      <c r="M87" s="74">
        <v>9</v>
      </c>
      <c r="N87" s="74" t="s">
        <v>837</v>
      </c>
      <c r="O87" s="74"/>
    </row>
    <row r="88" spans="1:15">
      <c r="A88" s="7">
        <v>4</v>
      </c>
      <c r="B88" s="10">
        <v>14</v>
      </c>
      <c r="C88" s="10">
        <v>87</v>
      </c>
      <c r="D88" s="5" t="s">
        <v>17</v>
      </c>
      <c r="F88" s="466">
        <v>22263</v>
      </c>
      <c r="G88" s="5" t="s">
        <v>276</v>
      </c>
      <c r="H88" s="5" t="s">
        <v>276</v>
      </c>
      <c r="J88" s="128" t="s">
        <v>3002</v>
      </c>
      <c r="K88" s="128" t="s">
        <v>466</v>
      </c>
      <c r="L88" s="268">
        <v>24</v>
      </c>
      <c r="M88" s="74">
        <v>4</v>
      </c>
      <c r="N88" s="74" t="s">
        <v>46</v>
      </c>
      <c r="O88" s="74"/>
    </row>
    <row r="89" spans="1:15">
      <c r="A89" s="7">
        <v>4</v>
      </c>
      <c r="B89" s="10">
        <v>15</v>
      </c>
      <c r="C89" s="10">
        <v>88</v>
      </c>
      <c r="D89" s="5" t="s">
        <v>14</v>
      </c>
      <c r="F89" s="466">
        <v>23150</v>
      </c>
      <c r="G89" s="5" t="s">
        <v>354</v>
      </c>
      <c r="H89" s="5" t="s">
        <v>354</v>
      </c>
      <c r="J89" s="128" t="s">
        <v>3435</v>
      </c>
      <c r="K89" s="128" t="s">
        <v>3436</v>
      </c>
      <c r="L89" s="268">
        <v>28</v>
      </c>
      <c r="M89" s="74">
        <v>1</v>
      </c>
      <c r="N89" s="74"/>
      <c r="O89" s="74" t="s">
        <v>837</v>
      </c>
    </row>
    <row r="90" spans="1:15">
      <c r="A90" s="7">
        <v>4</v>
      </c>
      <c r="B90" s="10">
        <v>16</v>
      </c>
      <c r="C90" s="10">
        <v>89</v>
      </c>
      <c r="D90" s="5" t="s">
        <v>563</v>
      </c>
      <c r="F90" s="466">
        <v>23429</v>
      </c>
      <c r="G90" s="5" t="s">
        <v>354</v>
      </c>
      <c r="H90" s="5" t="s">
        <v>354</v>
      </c>
      <c r="J90" s="128" t="s">
        <v>3027</v>
      </c>
      <c r="K90" s="128" t="s">
        <v>223</v>
      </c>
      <c r="L90" s="268">
        <v>28</v>
      </c>
      <c r="M90" s="74">
        <v>1</v>
      </c>
      <c r="N90" s="74"/>
      <c r="O90" s="74" t="s">
        <v>46</v>
      </c>
    </row>
    <row r="91" spans="1:15">
      <c r="A91" s="7">
        <v>4</v>
      </c>
      <c r="B91" s="10">
        <v>17</v>
      </c>
      <c r="C91" s="10">
        <v>90</v>
      </c>
      <c r="D91" s="5" t="s">
        <v>470</v>
      </c>
      <c r="F91" s="466">
        <v>23401</v>
      </c>
      <c r="G91" s="5" t="s">
        <v>2178</v>
      </c>
      <c r="H91" s="5" t="s">
        <v>2178</v>
      </c>
      <c r="J91" s="128" t="s">
        <v>3440</v>
      </c>
      <c r="K91" s="128" t="s">
        <v>3356</v>
      </c>
      <c r="L91" s="268">
        <v>27</v>
      </c>
      <c r="M91" s="74">
        <v>6</v>
      </c>
      <c r="N91" s="74" t="s">
        <v>837</v>
      </c>
      <c r="O91" s="74"/>
    </row>
    <row r="92" spans="1:15">
      <c r="A92" s="7">
        <v>4</v>
      </c>
      <c r="B92" s="10">
        <v>18</v>
      </c>
      <c r="C92" s="10">
        <v>91</v>
      </c>
      <c r="D92" s="5" t="s">
        <v>129</v>
      </c>
      <c r="F92" s="466">
        <v>21707</v>
      </c>
      <c r="G92" s="5" t="s">
        <v>16</v>
      </c>
      <c r="H92" s="5" t="s">
        <v>16</v>
      </c>
      <c r="J92" s="128" t="s">
        <v>182</v>
      </c>
      <c r="K92" s="128" t="s">
        <v>2981</v>
      </c>
      <c r="L92" s="268">
        <v>25</v>
      </c>
      <c r="M92" s="74">
        <v>5</v>
      </c>
      <c r="N92" s="74" t="s">
        <v>2545</v>
      </c>
      <c r="O92" s="74"/>
    </row>
    <row r="93" spans="1:15">
      <c r="A93" s="7">
        <v>4</v>
      </c>
      <c r="B93" s="10">
        <v>19</v>
      </c>
      <c r="C93" s="10">
        <v>92</v>
      </c>
      <c r="D93" s="5" t="s">
        <v>438</v>
      </c>
      <c r="F93" s="466">
        <v>19924</v>
      </c>
      <c r="G93" s="5" t="s">
        <v>563</v>
      </c>
      <c r="H93" s="5" t="s">
        <v>563</v>
      </c>
      <c r="J93" s="128" t="s">
        <v>303</v>
      </c>
      <c r="K93" s="128" t="s">
        <v>577</v>
      </c>
      <c r="L93" s="268">
        <v>27</v>
      </c>
      <c r="M93" s="74">
        <v>1</v>
      </c>
      <c r="N93" s="74"/>
      <c r="O93" s="74" t="s">
        <v>46</v>
      </c>
    </row>
    <row r="94" spans="1:15">
      <c r="A94" s="11">
        <v>4</v>
      </c>
      <c r="B94" s="12">
        <v>20</v>
      </c>
      <c r="C94" s="12">
        <v>93</v>
      </c>
      <c r="D94" s="14" t="s">
        <v>276</v>
      </c>
      <c r="E94" s="13"/>
      <c r="F94" s="467">
        <v>10441</v>
      </c>
      <c r="G94" s="14" t="s">
        <v>614</v>
      </c>
      <c r="H94" s="14" t="s">
        <v>614</v>
      </c>
      <c r="I94" s="13"/>
      <c r="J94" s="137" t="s">
        <v>3338</v>
      </c>
      <c r="K94" s="137" t="s">
        <v>237</v>
      </c>
      <c r="L94" s="269">
        <v>32</v>
      </c>
      <c r="M94" s="78">
        <v>3</v>
      </c>
      <c r="N94" s="78" t="s">
        <v>46</v>
      </c>
      <c r="O94" s="78"/>
    </row>
    <row r="95" spans="1:15">
      <c r="A95" s="7">
        <v>5</v>
      </c>
      <c r="B95" s="10">
        <v>1</v>
      </c>
      <c r="C95" s="10">
        <v>94</v>
      </c>
      <c r="D95" s="5" t="s">
        <v>14</v>
      </c>
      <c r="F95" s="466">
        <v>13619</v>
      </c>
      <c r="G95" s="5" t="s">
        <v>3328</v>
      </c>
      <c r="H95" s="5" t="s">
        <v>188</v>
      </c>
      <c r="J95" s="128" t="s">
        <v>1057</v>
      </c>
      <c r="K95" s="128" t="s">
        <v>1757</v>
      </c>
      <c r="L95" s="268">
        <v>31</v>
      </c>
      <c r="M95" s="74">
        <v>1</v>
      </c>
      <c r="N95" s="74"/>
      <c r="O95" s="74" t="s">
        <v>837</v>
      </c>
    </row>
    <row r="96" spans="1:15">
      <c r="A96" s="7">
        <v>5</v>
      </c>
      <c r="B96" s="10">
        <v>2</v>
      </c>
      <c r="C96" s="10">
        <v>95</v>
      </c>
      <c r="D96" s="5" t="s">
        <v>17</v>
      </c>
      <c r="F96" s="466">
        <v>31730</v>
      </c>
      <c r="G96" s="5" t="s">
        <v>164</v>
      </c>
      <c r="H96" s="5" t="s">
        <v>164</v>
      </c>
      <c r="J96" s="128" t="s">
        <v>4074</v>
      </c>
      <c r="K96" s="128" t="s">
        <v>616</v>
      </c>
      <c r="L96" s="268">
        <v>23</v>
      </c>
      <c r="M96" s="74">
        <v>1</v>
      </c>
      <c r="N96" s="74"/>
      <c r="O96" s="74" t="s">
        <v>837</v>
      </c>
    </row>
    <row r="97" spans="1:15">
      <c r="A97" s="7">
        <v>5</v>
      </c>
      <c r="B97" s="10">
        <v>3</v>
      </c>
      <c r="C97" s="10">
        <v>96</v>
      </c>
      <c r="D97" s="5" t="s">
        <v>567</v>
      </c>
      <c r="F97" s="466">
        <v>27531</v>
      </c>
      <c r="G97" s="5" t="s">
        <v>609</v>
      </c>
      <c r="H97" s="5" t="s">
        <v>609</v>
      </c>
      <c r="J97" s="128" t="s">
        <v>543</v>
      </c>
      <c r="K97" s="128" t="s">
        <v>617</v>
      </c>
      <c r="L97" s="268">
        <v>26</v>
      </c>
      <c r="M97" s="74">
        <v>6</v>
      </c>
      <c r="N97" s="74" t="s">
        <v>46</v>
      </c>
      <c r="O97" s="74"/>
    </row>
    <row r="98" spans="1:15">
      <c r="A98" s="7">
        <v>5</v>
      </c>
      <c r="B98" s="10">
        <v>4</v>
      </c>
      <c r="C98" s="10">
        <v>97</v>
      </c>
      <c r="D98" s="5" t="s">
        <v>239</v>
      </c>
      <c r="F98" s="466">
        <v>19892</v>
      </c>
      <c r="G98" s="5" t="s">
        <v>45</v>
      </c>
      <c r="H98" s="5" t="s">
        <v>1121</v>
      </c>
      <c r="J98" s="128" t="s">
        <v>601</v>
      </c>
      <c r="K98" s="128" t="s">
        <v>1904</v>
      </c>
      <c r="L98" s="268">
        <v>28</v>
      </c>
      <c r="M98" s="74">
        <v>7</v>
      </c>
      <c r="N98" s="74" t="s">
        <v>46</v>
      </c>
      <c r="O98" s="74"/>
    </row>
    <row r="99" spans="1:15">
      <c r="A99" s="7">
        <v>5</v>
      </c>
      <c r="B99" s="10">
        <v>5</v>
      </c>
      <c r="C99" s="10">
        <v>98</v>
      </c>
      <c r="D99" s="5" t="s">
        <v>438</v>
      </c>
      <c r="F99" s="466">
        <v>17452</v>
      </c>
      <c r="G99" s="5" t="s">
        <v>2178</v>
      </c>
      <c r="H99" s="5" t="s">
        <v>2178</v>
      </c>
      <c r="J99" s="128" t="s">
        <v>2310</v>
      </c>
      <c r="K99" s="128" t="s">
        <v>565</v>
      </c>
      <c r="L99" s="268">
        <v>28</v>
      </c>
      <c r="M99" s="74">
        <v>8</v>
      </c>
      <c r="N99" s="74" t="s">
        <v>837</v>
      </c>
      <c r="O99" s="74"/>
    </row>
    <row r="100" spans="1:15">
      <c r="A100" s="7">
        <v>5</v>
      </c>
      <c r="B100" s="10">
        <v>6</v>
      </c>
      <c r="C100" s="10">
        <v>99</v>
      </c>
      <c r="D100" s="5" t="s">
        <v>188</v>
      </c>
      <c r="F100" s="466">
        <v>27493</v>
      </c>
      <c r="G100" s="5" t="s">
        <v>188</v>
      </c>
      <c r="H100" s="5" t="s">
        <v>188</v>
      </c>
      <c r="J100" s="128" t="s">
        <v>4016</v>
      </c>
      <c r="K100" s="128" t="s">
        <v>4015</v>
      </c>
      <c r="L100" s="268">
        <v>23</v>
      </c>
      <c r="M100" s="74">
        <v>9</v>
      </c>
      <c r="N100" s="74" t="s">
        <v>837</v>
      </c>
      <c r="O100" s="74"/>
    </row>
    <row r="101" spans="1:15">
      <c r="A101" s="7">
        <v>5</v>
      </c>
      <c r="B101" s="10">
        <v>7</v>
      </c>
      <c r="C101" s="10">
        <v>100</v>
      </c>
      <c r="D101" s="5" t="s">
        <v>598</v>
      </c>
      <c r="F101" s="466">
        <v>10028</v>
      </c>
      <c r="G101" s="5" t="s">
        <v>3328</v>
      </c>
      <c r="H101" s="5" t="s">
        <v>129</v>
      </c>
      <c r="J101" s="128" t="s">
        <v>2831</v>
      </c>
      <c r="K101" s="128" t="s">
        <v>331</v>
      </c>
      <c r="L101" s="268">
        <v>32</v>
      </c>
      <c r="M101" s="74">
        <v>2</v>
      </c>
      <c r="N101" s="74" t="s">
        <v>837</v>
      </c>
      <c r="O101" s="74"/>
    </row>
    <row r="102" spans="1:15">
      <c r="A102" s="7">
        <v>5</v>
      </c>
      <c r="B102" s="10">
        <v>8</v>
      </c>
      <c r="C102" s="10">
        <v>101</v>
      </c>
      <c r="D102" s="5" t="s">
        <v>29</v>
      </c>
      <c r="F102" s="466">
        <v>30133</v>
      </c>
      <c r="G102" s="5" t="s">
        <v>239</v>
      </c>
      <c r="H102" s="5" t="s">
        <v>239</v>
      </c>
      <c r="J102" s="128" t="s">
        <v>4005</v>
      </c>
      <c r="K102" s="128" t="s">
        <v>4004</v>
      </c>
      <c r="L102" s="268">
        <v>25</v>
      </c>
      <c r="M102" s="74">
        <v>1</v>
      </c>
      <c r="N102" s="74"/>
      <c r="O102" s="74" t="s">
        <v>46</v>
      </c>
    </row>
    <row r="103" spans="1:15">
      <c r="A103" s="7">
        <v>5</v>
      </c>
      <c r="B103" s="10">
        <v>9</v>
      </c>
      <c r="C103" s="10">
        <v>102</v>
      </c>
      <c r="D103" s="5" t="s">
        <v>29</v>
      </c>
      <c r="E103" s="4" t="s">
        <v>4217</v>
      </c>
      <c r="F103" s="466">
        <v>19274</v>
      </c>
      <c r="G103" s="5" t="s">
        <v>17</v>
      </c>
      <c r="H103" s="5" t="s">
        <v>17</v>
      </c>
      <c r="J103" s="128" t="s">
        <v>454</v>
      </c>
      <c r="K103" s="128" t="s">
        <v>576</v>
      </c>
      <c r="L103" s="268">
        <v>30</v>
      </c>
      <c r="M103" s="74">
        <v>1</v>
      </c>
      <c r="N103" s="74"/>
      <c r="O103" s="74" t="s">
        <v>837</v>
      </c>
    </row>
    <row r="104" spans="1:15">
      <c r="A104" s="7">
        <v>5</v>
      </c>
      <c r="B104" s="10">
        <v>10</v>
      </c>
      <c r="C104" s="10">
        <v>103</v>
      </c>
      <c r="D104" s="5" t="s">
        <v>15</v>
      </c>
      <c r="E104" s="4" t="s">
        <v>4207</v>
      </c>
      <c r="F104" s="466">
        <v>15905</v>
      </c>
      <c r="G104" s="5" t="s">
        <v>345</v>
      </c>
      <c r="H104" s="5" t="s">
        <v>345</v>
      </c>
      <c r="J104" s="128" t="s">
        <v>1923</v>
      </c>
      <c r="K104" s="128" t="s">
        <v>589</v>
      </c>
      <c r="L104" s="268">
        <v>28</v>
      </c>
      <c r="M104" s="74">
        <v>2</v>
      </c>
      <c r="N104" s="74" t="s">
        <v>837</v>
      </c>
      <c r="O104" s="74"/>
    </row>
    <row r="105" spans="1:15">
      <c r="A105" s="7">
        <v>5</v>
      </c>
      <c r="B105" s="10">
        <v>11</v>
      </c>
      <c r="C105" s="10">
        <v>104</v>
      </c>
      <c r="D105" s="5" t="s">
        <v>239</v>
      </c>
      <c r="E105" s="4" t="s">
        <v>4206</v>
      </c>
      <c r="F105" s="466">
        <v>16647</v>
      </c>
      <c r="G105" s="5" t="s">
        <v>45</v>
      </c>
      <c r="H105" s="5" t="s">
        <v>1121</v>
      </c>
      <c r="J105" s="128" t="s">
        <v>1921</v>
      </c>
      <c r="K105" s="128" t="s">
        <v>549</v>
      </c>
      <c r="L105" s="268">
        <v>32</v>
      </c>
      <c r="M105" s="74">
        <v>1</v>
      </c>
      <c r="N105" s="74"/>
      <c r="O105" s="74" t="s">
        <v>837</v>
      </c>
    </row>
    <row r="106" spans="1:15">
      <c r="A106" s="7">
        <v>5</v>
      </c>
      <c r="B106" s="10">
        <v>12</v>
      </c>
      <c r="C106" s="10">
        <v>105</v>
      </c>
      <c r="D106" s="5" t="s">
        <v>276</v>
      </c>
      <c r="F106" s="466">
        <v>25660</v>
      </c>
      <c r="G106" s="5" t="s">
        <v>213</v>
      </c>
      <c r="H106" s="5" t="s">
        <v>213</v>
      </c>
      <c r="J106" s="128" t="s">
        <v>1199</v>
      </c>
      <c r="K106" s="128" t="s">
        <v>108</v>
      </c>
      <c r="L106" s="268">
        <v>26</v>
      </c>
      <c r="M106" s="74">
        <v>9</v>
      </c>
      <c r="N106" s="74" t="s">
        <v>46</v>
      </c>
      <c r="O106" s="74"/>
    </row>
    <row r="107" spans="1:15">
      <c r="A107" s="7">
        <v>5</v>
      </c>
      <c r="B107" s="10">
        <v>13</v>
      </c>
      <c r="C107" s="10">
        <v>106</v>
      </c>
      <c r="D107" s="5" t="s">
        <v>16</v>
      </c>
      <c r="F107" s="466">
        <v>18015</v>
      </c>
      <c r="G107" s="5" t="s">
        <v>3328</v>
      </c>
      <c r="H107" s="5" t="s">
        <v>2170</v>
      </c>
      <c r="J107" s="128" t="s">
        <v>768</v>
      </c>
      <c r="K107" s="128" t="s">
        <v>166</v>
      </c>
      <c r="L107" s="268">
        <v>30</v>
      </c>
      <c r="M107" s="74">
        <v>6</v>
      </c>
      <c r="N107" s="74" t="s">
        <v>837</v>
      </c>
      <c r="O107" s="74"/>
    </row>
    <row r="108" spans="1:15">
      <c r="A108" s="7">
        <v>5</v>
      </c>
      <c r="B108" s="10">
        <v>14</v>
      </c>
      <c r="C108" s="10">
        <v>107</v>
      </c>
      <c r="D108" s="5" t="s">
        <v>609</v>
      </c>
      <c r="F108" s="466">
        <v>21620</v>
      </c>
      <c r="G108" s="5" t="s">
        <v>16</v>
      </c>
      <c r="H108" s="5" t="s">
        <v>16</v>
      </c>
      <c r="J108" s="128" t="s">
        <v>2485</v>
      </c>
      <c r="K108" s="128" t="s">
        <v>247</v>
      </c>
      <c r="L108" s="268">
        <v>29</v>
      </c>
      <c r="M108" s="74">
        <v>1</v>
      </c>
      <c r="N108" s="74"/>
      <c r="O108" s="74" t="s">
        <v>837</v>
      </c>
    </row>
    <row r="109" spans="1:15">
      <c r="A109" s="7">
        <v>5</v>
      </c>
      <c r="B109" s="10">
        <v>15</v>
      </c>
      <c r="C109" s="10">
        <v>108</v>
      </c>
      <c r="D109" s="5" t="s">
        <v>15</v>
      </c>
      <c r="F109" s="466">
        <v>20794</v>
      </c>
      <c r="G109" s="5" t="s">
        <v>2178</v>
      </c>
      <c r="H109" s="5" t="s">
        <v>2178</v>
      </c>
      <c r="J109" s="128" t="s">
        <v>165</v>
      </c>
      <c r="K109" s="128" t="s">
        <v>627</v>
      </c>
      <c r="L109" s="268">
        <v>27</v>
      </c>
      <c r="M109" s="74">
        <v>1</v>
      </c>
      <c r="N109" s="74"/>
      <c r="O109" s="74" t="s">
        <v>837</v>
      </c>
    </row>
    <row r="110" spans="1:15">
      <c r="A110" s="7">
        <v>5</v>
      </c>
      <c r="B110" s="10">
        <v>16</v>
      </c>
      <c r="C110" s="10">
        <v>109</v>
      </c>
      <c r="D110" s="5" t="s">
        <v>18</v>
      </c>
      <c r="F110" s="466">
        <v>19997</v>
      </c>
      <c r="G110" s="5" t="s">
        <v>188</v>
      </c>
      <c r="H110" s="5" t="s">
        <v>188</v>
      </c>
      <c r="J110" s="128" t="s">
        <v>1692</v>
      </c>
      <c r="K110" s="128" t="s">
        <v>473</v>
      </c>
      <c r="L110" s="268">
        <v>29</v>
      </c>
      <c r="M110" s="74">
        <v>5</v>
      </c>
      <c r="N110" s="74" t="s">
        <v>837</v>
      </c>
      <c r="O110" s="74"/>
    </row>
    <row r="111" spans="1:15">
      <c r="A111" s="7">
        <v>5</v>
      </c>
      <c r="B111" s="10">
        <v>17</v>
      </c>
      <c r="C111" s="10">
        <v>110</v>
      </c>
      <c r="D111" s="5" t="s">
        <v>239</v>
      </c>
      <c r="E111" s="4" t="s">
        <v>4205</v>
      </c>
      <c r="F111" s="466">
        <v>17907</v>
      </c>
      <c r="G111" s="5" t="s">
        <v>246</v>
      </c>
      <c r="H111" s="5" t="s">
        <v>246</v>
      </c>
      <c r="J111" s="128" t="s">
        <v>954</v>
      </c>
      <c r="K111" s="128" t="s">
        <v>150</v>
      </c>
      <c r="L111" s="268">
        <v>27</v>
      </c>
      <c r="M111" s="74">
        <v>4</v>
      </c>
      <c r="N111" s="74" t="s">
        <v>837</v>
      </c>
      <c r="O111" s="74"/>
    </row>
    <row r="112" spans="1:15">
      <c r="A112" s="7">
        <v>5</v>
      </c>
      <c r="B112" s="10">
        <v>18</v>
      </c>
      <c r="C112" s="10">
        <v>111</v>
      </c>
      <c r="D112" s="5" t="s">
        <v>2170</v>
      </c>
      <c r="F112" s="466">
        <v>13652</v>
      </c>
      <c r="G112" s="5" t="s">
        <v>614</v>
      </c>
      <c r="H112" s="5" t="s">
        <v>614</v>
      </c>
      <c r="J112" s="128" t="s">
        <v>524</v>
      </c>
      <c r="K112" s="128" t="s">
        <v>2331</v>
      </c>
      <c r="L112" s="268">
        <v>32</v>
      </c>
      <c r="M112" s="74">
        <v>1</v>
      </c>
      <c r="N112" s="74"/>
      <c r="O112" s="74" t="s">
        <v>837</v>
      </c>
    </row>
    <row r="113" spans="1:15">
      <c r="A113" s="7">
        <v>5</v>
      </c>
      <c r="B113" s="10">
        <v>19</v>
      </c>
      <c r="C113" s="10">
        <v>112</v>
      </c>
      <c r="D113" s="5" t="s">
        <v>470</v>
      </c>
      <c r="F113" s="466">
        <v>27636</v>
      </c>
      <c r="G113" s="5" t="s">
        <v>2171</v>
      </c>
      <c r="H113" s="5" t="s">
        <v>29</v>
      </c>
      <c r="J113" s="128" t="s">
        <v>323</v>
      </c>
      <c r="K113" s="128" t="s">
        <v>1943</v>
      </c>
      <c r="L113" s="268">
        <v>24</v>
      </c>
      <c r="M113" s="74">
        <v>1</v>
      </c>
      <c r="N113" s="74"/>
      <c r="O113" s="74" t="s">
        <v>46</v>
      </c>
    </row>
    <row r="114" spans="1:15">
      <c r="A114" s="11">
        <v>5</v>
      </c>
      <c r="B114" s="12">
        <v>20</v>
      </c>
      <c r="C114" s="12">
        <v>113</v>
      </c>
      <c r="D114" s="14" t="s">
        <v>239</v>
      </c>
      <c r="E114" s="13" t="s">
        <v>4210</v>
      </c>
      <c r="F114" s="467">
        <v>26304</v>
      </c>
      <c r="G114" s="14" t="s">
        <v>3328</v>
      </c>
      <c r="H114" s="14" t="s">
        <v>2172</v>
      </c>
      <c r="I114" s="13"/>
      <c r="J114" s="137" t="s">
        <v>3094</v>
      </c>
      <c r="K114" s="137" t="s">
        <v>577</v>
      </c>
      <c r="L114" s="269">
        <v>27</v>
      </c>
      <c r="M114" s="78">
        <v>1</v>
      </c>
      <c r="N114" s="78"/>
      <c r="O114" s="78" t="s">
        <v>837</v>
      </c>
    </row>
    <row r="115" spans="1:15">
      <c r="A115" s="99" t="s">
        <v>3709</v>
      </c>
      <c r="B115" s="100">
        <v>1</v>
      </c>
      <c r="C115" s="100">
        <v>114</v>
      </c>
      <c r="D115" s="5" t="s">
        <v>2170</v>
      </c>
      <c r="F115" s="468">
        <v>29794</v>
      </c>
      <c r="G115" s="48" t="s">
        <v>213</v>
      </c>
      <c r="H115" s="48" t="s">
        <v>213</v>
      </c>
      <c r="I115" s="49"/>
      <c r="J115" s="272" t="s">
        <v>4145</v>
      </c>
      <c r="K115" s="272" t="s">
        <v>547</v>
      </c>
      <c r="L115" s="270">
        <v>23</v>
      </c>
      <c r="M115" s="205">
        <v>3</v>
      </c>
      <c r="N115" s="205" t="s">
        <v>46</v>
      </c>
      <c r="O115" s="205"/>
    </row>
    <row r="116" spans="1:15">
      <c r="A116" s="7" t="s">
        <v>3709</v>
      </c>
      <c r="B116" s="10">
        <v>2</v>
      </c>
      <c r="C116" s="10">
        <v>115</v>
      </c>
      <c r="D116" s="5" t="s">
        <v>18</v>
      </c>
      <c r="F116" s="466">
        <v>12859</v>
      </c>
      <c r="G116" s="5" t="s">
        <v>17</v>
      </c>
      <c r="H116" s="5" t="s">
        <v>17</v>
      </c>
      <c r="J116" s="128" t="s">
        <v>340</v>
      </c>
      <c r="K116" s="128" t="s">
        <v>138</v>
      </c>
      <c r="L116" s="268">
        <v>34</v>
      </c>
      <c r="M116" s="74">
        <v>2</v>
      </c>
      <c r="N116" s="74" t="s">
        <v>837</v>
      </c>
      <c r="O116" s="74"/>
    </row>
    <row r="117" spans="1:15">
      <c r="A117" s="7" t="s">
        <v>3709</v>
      </c>
      <c r="B117" s="10">
        <v>3</v>
      </c>
      <c r="C117" s="10">
        <v>116</v>
      </c>
      <c r="D117" s="5" t="s">
        <v>15</v>
      </c>
      <c r="F117" s="466">
        <v>19858</v>
      </c>
      <c r="G117" s="5" t="s">
        <v>18</v>
      </c>
      <c r="H117" s="5" t="s">
        <v>18</v>
      </c>
      <c r="J117" s="128" t="s">
        <v>1252</v>
      </c>
      <c r="K117" s="128" t="s">
        <v>589</v>
      </c>
      <c r="L117" s="268">
        <v>27</v>
      </c>
      <c r="M117" s="74">
        <v>5</v>
      </c>
      <c r="N117" s="74" t="s">
        <v>2545</v>
      </c>
      <c r="O117" s="74"/>
    </row>
    <row r="118" spans="1:15">
      <c r="A118" s="7" t="s">
        <v>3709</v>
      </c>
      <c r="B118" s="10">
        <v>4</v>
      </c>
      <c r="C118" s="10">
        <v>117</v>
      </c>
      <c r="D118" s="5" t="s">
        <v>609</v>
      </c>
      <c r="F118" s="466">
        <v>22557</v>
      </c>
      <c r="G118" s="5" t="s">
        <v>276</v>
      </c>
      <c r="H118" s="5" t="s">
        <v>276</v>
      </c>
      <c r="J118" s="128" t="s">
        <v>3012</v>
      </c>
      <c r="K118" s="128" t="s">
        <v>596</v>
      </c>
      <c r="L118" s="268">
        <v>24</v>
      </c>
      <c r="M118" s="74">
        <v>8</v>
      </c>
      <c r="N118" s="74" t="s">
        <v>46</v>
      </c>
      <c r="O118" s="74"/>
    </row>
    <row r="119" spans="1:15">
      <c r="A119" s="7" t="s">
        <v>3709</v>
      </c>
      <c r="B119" s="10">
        <v>5</v>
      </c>
      <c r="C119" s="10">
        <v>118</v>
      </c>
      <c r="D119" s="5" t="s">
        <v>13</v>
      </c>
      <c r="F119" s="466">
        <v>12434</v>
      </c>
      <c r="G119" s="5" t="s">
        <v>3328</v>
      </c>
      <c r="H119" s="5" t="s">
        <v>18</v>
      </c>
      <c r="J119" s="128" t="s">
        <v>769</v>
      </c>
      <c r="K119" s="128" t="s">
        <v>105</v>
      </c>
      <c r="L119" s="268">
        <v>35</v>
      </c>
      <c r="M119" s="74">
        <v>8</v>
      </c>
      <c r="N119" s="74" t="s">
        <v>837</v>
      </c>
      <c r="O119" s="74"/>
    </row>
    <row r="120" spans="1:15">
      <c r="A120" s="7" t="s">
        <v>3709</v>
      </c>
      <c r="B120" s="10">
        <v>6</v>
      </c>
      <c r="C120" s="10">
        <v>119</v>
      </c>
      <c r="D120" s="5" t="s">
        <v>598</v>
      </c>
      <c r="F120" s="466">
        <v>26252</v>
      </c>
      <c r="G120" s="5" t="s">
        <v>2177</v>
      </c>
      <c r="H120" s="5" t="s">
        <v>2177</v>
      </c>
      <c r="J120" s="128" t="s">
        <v>195</v>
      </c>
      <c r="K120" s="128" t="s">
        <v>333</v>
      </c>
      <c r="L120" s="268">
        <v>26</v>
      </c>
      <c r="M120" s="74">
        <v>1</v>
      </c>
      <c r="N120" s="74"/>
      <c r="O120" s="74" t="s">
        <v>46</v>
      </c>
    </row>
    <row r="121" spans="1:15">
      <c r="A121" s="7" t="s">
        <v>3709</v>
      </c>
      <c r="B121" s="10">
        <v>7</v>
      </c>
      <c r="C121" s="10">
        <v>120</v>
      </c>
      <c r="D121" s="5" t="s">
        <v>188</v>
      </c>
      <c r="F121" s="466">
        <v>27597</v>
      </c>
      <c r="G121" s="5" t="s">
        <v>14</v>
      </c>
      <c r="H121" s="5" t="s">
        <v>14</v>
      </c>
      <c r="J121" s="128" t="s">
        <v>3551</v>
      </c>
      <c r="K121" s="128" t="s">
        <v>600</v>
      </c>
      <c r="L121" s="268">
        <v>26</v>
      </c>
      <c r="M121" s="74">
        <v>1</v>
      </c>
      <c r="N121" s="74"/>
      <c r="O121" s="74" t="s">
        <v>46</v>
      </c>
    </row>
    <row r="122" spans="1:15">
      <c r="A122" s="11" t="s">
        <v>3709</v>
      </c>
      <c r="B122" s="12">
        <v>8</v>
      </c>
      <c r="C122" s="12">
        <v>121</v>
      </c>
      <c r="D122" s="14" t="s">
        <v>567</v>
      </c>
      <c r="E122" s="13"/>
      <c r="F122" s="467">
        <v>29554</v>
      </c>
      <c r="G122" s="14" t="s">
        <v>45</v>
      </c>
      <c r="H122" s="14" t="s">
        <v>1121</v>
      </c>
      <c r="I122" s="13"/>
      <c r="J122" s="137" t="s">
        <v>4162</v>
      </c>
      <c r="K122" s="137" t="s">
        <v>550</v>
      </c>
      <c r="L122" s="269">
        <v>24</v>
      </c>
      <c r="M122" s="78">
        <v>2</v>
      </c>
      <c r="N122" s="78" t="s">
        <v>46</v>
      </c>
      <c r="O122" s="78"/>
    </row>
    <row r="123" spans="1:15">
      <c r="A123" s="7">
        <v>6</v>
      </c>
      <c r="B123" s="10">
        <v>1</v>
      </c>
      <c r="C123" s="10">
        <v>122</v>
      </c>
      <c r="D123" s="5" t="s">
        <v>563</v>
      </c>
      <c r="F123" s="466">
        <v>26123</v>
      </c>
      <c r="G123" s="5" t="s">
        <v>345</v>
      </c>
      <c r="H123" s="5" t="s">
        <v>345</v>
      </c>
      <c r="J123" s="128" t="s">
        <v>3081</v>
      </c>
      <c r="K123" s="128" t="s">
        <v>570</v>
      </c>
      <c r="L123" s="268">
        <v>24</v>
      </c>
      <c r="M123" s="74">
        <v>5</v>
      </c>
      <c r="N123" s="74" t="s">
        <v>46</v>
      </c>
      <c r="O123" s="74"/>
    </row>
    <row r="124" spans="1:15">
      <c r="A124" s="7">
        <v>6</v>
      </c>
      <c r="B124" s="10">
        <v>2</v>
      </c>
      <c r="C124" s="10">
        <v>123</v>
      </c>
      <c r="D124" s="5" t="s">
        <v>470</v>
      </c>
      <c r="F124" s="466">
        <v>20045</v>
      </c>
      <c r="G124" s="5" t="s">
        <v>239</v>
      </c>
      <c r="H124" s="5" t="s">
        <v>239</v>
      </c>
      <c r="J124" s="128" t="s">
        <v>2412</v>
      </c>
      <c r="K124" s="128" t="s">
        <v>104</v>
      </c>
      <c r="L124" s="268">
        <v>28</v>
      </c>
      <c r="M124" s="74">
        <v>1</v>
      </c>
      <c r="N124" s="74"/>
      <c r="O124" s="74" t="s">
        <v>46</v>
      </c>
    </row>
    <row r="125" spans="1:15">
      <c r="A125" s="7">
        <v>6</v>
      </c>
      <c r="B125" s="10">
        <v>3</v>
      </c>
      <c r="C125" s="10">
        <v>124</v>
      </c>
      <c r="D125" s="5" t="s">
        <v>2170</v>
      </c>
      <c r="F125" s="466">
        <v>21646</v>
      </c>
      <c r="G125" s="5" t="s">
        <v>13</v>
      </c>
      <c r="H125" s="5" t="s">
        <v>13</v>
      </c>
      <c r="J125" s="128" t="s">
        <v>1793</v>
      </c>
      <c r="K125" s="128" t="s">
        <v>526</v>
      </c>
      <c r="L125" s="268">
        <v>25</v>
      </c>
      <c r="M125" s="74">
        <v>2</v>
      </c>
      <c r="N125" s="74" t="s">
        <v>2545</v>
      </c>
      <c r="O125" s="74"/>
    </row>
    <row r="126" spans="1:15">
      <c r="A126" s="7">
        <v>6</v>
      </c>
      <c r="B126" s="10">
        <v>4</v>
      </c>
      <c r="C126" s="10">
        <v>125</v>
      </c>
      <c r="D126" s="5" t="s">
        <v>129</v>
      </c>
      <c r="F126" s="466">
        <v>15518</v>
      </c>
      <c r="G126" s="5" t="s">
        <v>3328</v>
      </c>
      <c r="H126" s="5" t="s">
        <v>188</v>
      </c>
      <c r="J126" s="128" t="s">
        <v>6</v>
      </c>
      <c r="K126" s="128" t="s">
        <v>817</v>
      </c>
      <c r="L126" s="268">
        <v>28</v>
      </c>
      <c r="M126" s="74">
        <v>9</v>
      </c>
      <c r="N126" s="74" t="s">
        <v>837</v>
      </c>
      <c r="O126" s="74"/>
    </row>
    <row r="127" spans="1:15">
      <c r="A127" s="7">
        <v>6</v>
      </c>
      <c r="B127" s="10">
        <v>5</v>
      </c>
      <c r="C127" s="10">
        <v>126</v>
      </c>
      <c r="D127" s="5" t="s">
        <v>18</v>
      </c>
      <c r="F127" s="466">
        <v>7005</v>
      </c>
      <c r="G127" s="5" t="s">
        <v>614</v>
      </c>
      <c r="H127" s="5" t="s">
        <v>614</v>
      </c>
      <c r="J127" s="128" t="s">
        <v>771</v>
      </c>
      <c r="K127" s="128" t="s">
        <v>549</v>
      </c>
      <c r="L127" s="268">
        <v>35</v>
      </c>
      <c r="M127" s="74">
        <v>1</v>
      </c>
      <c r="N127" s="74"/>
      <c r="O127" s="74" t="s">
        <v>837</v>
      </c>
    </row>
    <row r="128" spans="1:15">
      <c r="A128" s="7">
        <v>6</v>
      </c>
      <c r="B128" s="10">
        <v>6</v>
      </c>
      <c r="C128" s="10">
        <v>127</v>
      </c>
      <c r="D128" s="5" t="s">
        <v>15</v>
      </c>
      <c r="F128" s="466">
        <v>16535</v>
      </c>
      <c r="G128" s="5" t="s">
        <v>3328</v>
      </c>
      <c r="H128" s="5" t="s">
        <v>609</v>
      </c>
      <c r="J128" s="128" t="s">
        <v>27</v>
      </c>
      <c r="K128" s="128" t="s">
        <v>146</v>
      </c>
      <c r="L128" s="268">
        <v>29</v>
      </c>
      <c r="M128" s="74">
        <v>2</v>
      </c>
      <c r="N128" s="74" t="s">
        <v>837</v>
      </c>
      <c r="O128" s="74"/>
    </row>
    <row r="129" spans="1:15">
      <c r="A129" s="7">
        <v>6</v>
      </c>
      <c r="B129" s="10">
        <v>7</v>
      </c>
      <c r="C129" s="10">
        <v>128</v>
      </c>
      <c r="D129" s="5" t="s">
        <v>609</v>
      </c>
      <c r="F129" s="466">
        <v>13324</v>
      </c>
      <c r="G129" s="5" t="s">
        <v>2171</v>
      </c>
      <c r="H129" s="5" t="s">
        <v>29</v>
      </c>
      <c r="J129" s="128" t="s">
        <v>522</v>
      </c>
      <c r="K129" s="128" t="s">
        <v>1065</v>
      </c>
      <c r="L129" s="268">
        <v>32</v>
      </c>
      <c r="M129" s="74">
        <v>5</v>
      </c>
      <c r="N129" s="74" t="s">
        <v>2545</v>
      </c>
      <c r="O129" s="74"/>
    </row>
    <row r="130" spans="1:15">
      <c r="A130" s="7">
        <v>6</v>
      </c>
      <c r="B130" s="10">
        <v>8</v>
      </c>
      <c r="C130" s="10">
        <v>129</v>
      </c>
      <c r="D130" s="5" t="s">
        <v>16</v>
      </c>
      <c r="F130" s="466">
        <v>18900</v>
      </c>
      <c r="G130" s="5" t="s">
        <v>14</v>
      </c>
      <c r="H130" s="5" t="s">
        <v>14</v>
      </c>
      <c r="J130" s="128" t="s">
        <v>1914</v>
      </c>
      <c r="K130" s="128" t="s">
        <v>1915</v>
      </c>
      <c r="L130" s="268">
        <v>25</v>
      </c>
      <c r="M130" s="74">
        <v>8</v>
      </c>
      <c r="N130" s="74" t="s">
        <v>2545</v>
      </c>
      <c r="O130" s="74"/>
    </row>
    <row r="131" spans="1:15">
      <c r="A131" s="7">
        <v>6</v>
      </c>
      <c r="B131" s="10">
        <v>9</v>
      </c>
      <c r="C131" s="10">
        <v>130</v>
      </c>
      <c r="D131" s="5" t="s">
        <v>276</v>
      </c>
      <c r="F131" s="466">
        <v>15274</v>
      </c>
      <c r="G131" s="5" t="s">
        <v>129</v>
      </c>
      <c r="H131" s="5" t="s">
        <v>129</v>
      </c>
      <c r="J131" s="128" t="s">
        <v>1104</v>
      </c>
      <c r="K131" s="128" t="s">
        <v>546</v>
      </c>
      <c r="L131" s="268">
        <v>33</v>
      </c>
      <c r="M131" s="74">
        <v>9</v>
      </c>
      <c r="N131" s="74" t="s">
        <v>46</v>
      </c>
      <c r="O131" s="74"/>
    </row>
    <row r="132" spans="1:15">
      <c r="A132" s="7">
        <v>6</v>
      </c>
      <c r="B132" s="10">
        <v>10</v>
      </c>
      <c r="C132" s="10">
        <v>131</v>
      </c>
      <c r="D132" s="5" t="s">
        <v>555</v>
      </c>
      <c r="F132" s="466">
        <v>21626</v>
      </c>
      <c r="G132" s="5" t="s">
        <v>686</v>
      </c>
      <c r="H132" s="5" t="s">
        <v>686</v>
      </c>
      <c r="J132" s="128" t="s">
        <v>3958</v>
      </c>
      <c r="K132" s="128" t="s">
        <v>408</v>
      </c>
      <c r="L132" s="268">
        <v>26</v>
      </c>
      <c r="M132" s="74">
        <v>9</v>
      </c>
      <c r="N132" s="74" t="s">
        <v>46</v>
      </c>
      <c r="O132" s="74"/>
    </row>
    <row r="133" spans="1:15">
      <c r="A133" s="7">
        <v>6</v>
      </c>
      <c r="B133" s="10">
        <v>11</v>
      </c>
      <c r="C133" s="10">
        <v>132</v>
      </c>
      <c r="D133" s="5" t="s">
        <v>2177</v>
      </c>
      <c r="F133" s="466">
        <v>16944</v>
      </c>
      <c r="G133" s="5" t="s">
        <v>555</v>
      </c>
      <c r="H133" s="5" t="s">
        <v>555</v>
      </c>
      <c r="J133" s="128" t="s">
        <v>697</v>
      </c>
      <c r="K133" s="128" t="s">
        <v>493</v>
      </c>
      <c r="L133" s="268">
        <v>28</v>
      </c>
      <c r="M133" s="74">
        <v>1</v>
      </c>
      <c r="N133" s="74"/>
      <c r="O133" s="74" t="s">
        <v>837</v>
      </c>
    </row>
    <row r="134" spans="1:15">
      <c r="A134" s="7">
        <v>6</v>
      </c>
      <c r="B134" s="10">
        <v>12</v>
      </c>
      <c r="C134" s="10">
        <v>133</v>
      </c>
      <c r="D134" s="5" t="s">
        <v>13</v>
      </c>
      <c r="F134" s="466">
        <v>23055</v>
      </c>
      <c r="G134" s="5" t="s">
        <v>345</v>
      </c>
      <c r="H134" s="5" t="s">
        <v>345</v>
      </c>
      <c r="J134" s="128" t="s">
        <v>3995</v>
      </c>
      <c r="K134" s="128" t="s">
        <v>3994</v>
      </c>
      <c r="L134" s="268">
        <v>28</v>
      </c>
      <c r="M134" s="74">
        <v>1</v>
      </c>
      <c r="N134" s="74"/>
      <c r="O134" s="74" t="s">
        <v>837</v>
      </c>
    </row>
    <row r="135" spans="1:15">
      <c r="A135" s="7">
        <v>6</v>
      </c>
      <c r="B135" s="10">
        <v>13</v>
      </c>
      <c r="C135" s="10">
        <v>134</v>
      </c>
      <c r="D135" s="5" t="s">
        <v>29</v>
      </c>
      <c r="F135" s="466">
        <v>25420</v>
      </c>
      <c r="G135" s="5" t="s">
        <v>18</v>
      </c>
      <c r="H135" s="5" t="s">
        <v>18</v>
      </c>
      <c r="J135" s="128" t="s">
        <v>3961</v>
      </c>
      <c r="K135" s="128" t="s">
        <v>549</v>
      </c>
      <c r="L135" s="268">
        <v>26</v>
      </c>
      <c r="M135" s="74">
        <v>1</v>
      </c>
      <c r="N135" s="74"/>
      <c r="O135" s="74" t="s">
        <v>837</v>
      </c>
    </row>
    <row r="136" spans="1:15">
      <c r="A136" s="7">
        <v>6</v>
      </c>
      <c r="B136" s="10">
        <v>14</v>
      </c>
      <c r="C136" s="10">
        <v>135</v>
      </c>
      <c r="D136" s="5" t="s">
        <v>598</v>
      </c>
      <c r="F136" s="466">
        <v>24336</v>
      </c>
      <c r="G136" s="5" t="s">
        <v>13</v>
      </c>
      <c r="H136" s="5" t="s">
        <v>13</v>
      </c>
      <c r="J136" s="128" t="s">
        <v>852</v>
      </c>
      <c r="K136" s="128" t="s">
        <v>1054</v>
      </c>
      <c r="L136" s="268">
        <v>23</v>
      </c>
      <c r="M136" s="74">
        <v>8</v>
      </c>
      <c r="N136" s="74" t="s">
        <v>837</v>
      </c>
      <c r="O136" s="74"/>
    </row>
    <row r="137" spans="1:15">
      <c r="A137" s="7">
        <v>6</v>
      </c>
      <c r="B137" s="10">
        <v>15</v>
      </c>
      <c r="C137" s="10">
        <v>136</v>
      </c>
      <c r="D137" s="5" t="s">
        <v>188</v>
      </c>
      <c r="F137" s="466">
        <v>19262</v>
      </c>
      <c r="G137" s="5" t="s">
        <v>2170</v>
      </c>
      <c r="H137" s="5" t="s">
        <v>2170</v>
      </c>
      <c r="J137" s="128" t="s">
        <v>1171</v>
      </c>
      <c r="K137" s="128" t="s">
        <v>307</v>
      </c>
      <c r="L137" s="268">
        <v>29</v>
      </c>
      <c r="M137" s="74">
        <v>8</v>
      </c>
      <c r="N137" s="74" t="s">
        <v>837</v>
      </c>
      <c r="O137" s="74"/>
    </row>
    <row r="138" spans="1:15">
      <c r="A138" s="7">
        <v>6</v>
      </c>
      <c r="B138" s="10">
        <v>16</v>
      </c>
      <c r="C138" s="10">
        <v>137</v>
      </c>
      <c r="D138" s="5" t="s">
        <v>438</v>
      </c>
      <c r="F138" s="466">
        <v>20116</v>
      </c>
      <c r="G138" s="5" t="s">
        <v>686</v>
      </c>
      <c r="H138" s="5" t="s">
        <v>686</v>
      </c>
      <c r="J138" s="128" t="s">
        <v>2926</v>
      </c>
      <c r="K138" s="128" t="s">
        <v>2927</v>
      </c>
      <c r="L138" s="268">
        <v>28</v>
      </c>
      <c r="M138" s="74">
        <v>1</v>
      </c>
      <c r="N138" s="74"/>
      <c r="O138" s="74" t="s">
        <v>837</v>
      </c>
    </row>
    <row r="139" spans="1:15">
      <c r="A139" s="7">
        <v>6</v>
      </c>
      <c r="B139" s="10">
        <v>17</v>
      </c>
      <c r="C139" s="10">
        <v>138</v>
      </c>
      <c r="D139" s="5" t="s">
        <v>239</v>
      </c>
      <c r="F139" s="466">
        <v>16930</v>
      </c>
      <c r="G139" s="5" t="s">
        <v>14</v>
      </c>
      <c r="H139" s="5" t="s">
        <v>14</v>
      </c>
      <c r="J139" s="128" t="s">
        <v>1736</v>
      </c>
      <c r="K139" s="128" t="s">
        <v>1737</v>
      </c>
      <c r="L139" s="268">
        <v>29</v>
      </c>
      <c r="M139" s="74">
        <v>2</v>
      </c>
      <c r="N139" s="74" t="s">
        <v>2545</v>
      </c>
      <c r="O139" s="74"/>
    </row>
    <row r="140" spans="1:15">
      <c r="A140" s="7">
        <v>6</v>
      </c>
      <c r="B140" s="10">
        <v>18</v>
      </c>
      <c r="C140" s="10">
        <v>139</v>
      </c>
      <c r="D140" s="5" t="s">
        <v>567</v>
      </c>
      <c r="F140" s="466">
        <v>21318</v>
      </c>
      <c r="G140" s="5" t="s">
        <v>345</v>
      </c>
      <c r="H140" s="5" t="s">
        <v>345</v>
      </c>
      <c r="J140" s="128" t="s">
        <v>2321</v>
      </c>
      <c r="K140" s="128" t="s">
        <v>2467</v>
      </c>
      <c r="L140" s="268">
        <v>28</v>
      </c>
      <c r="M140" s="74">
        <v>1</v>
      </c>
      <c r="N140" s="74"/>
      <c r="O140" s="74" t="s">
        <v>837</v>
      </c>
    </row>
    <row r="141" spans="1:15">
      <c r="A141" s="7">
        <v>6</v>
      </c>
      <c r="B141" s="10">
        <v>19</v>
      </c>
      <c r="C141" s="10">
        <v>140</v>
      </c>
      <c r="D141" s="5" t="s">
        <v>17</v>
      </c>
      <c r="F141" s="466">
        <v>20039</v>
      </c>
      <c r="G141" s="5" t="s">
        <v>2172</v>
      </c>
      <c r="H141" s="5" t="s">
        <v>2172</v>
      </c>
      <c r="J141" s="128" t="s">
        <v>1825</v>
      </c>
      <c r="K141" s="128" t="s">
        <v>550</v>
      </c>
      <c r="L141" s="268">
        <v>25</v>
      </c>
      <c r="M141" s="74">
        <v>1</v>
      </c>
      <c r="N141" s="74"/>
      <c r="O141" s="74" t="s">
        <v>46</v>
      </c>
    </row>
    <row r="142" spans="1:15">
      <c r="A142" s="11">
        <v>6</v>
      </c>
      <c r="B142" s="12">
        <v>20</v>
      </c>
      <c r="C142" s="12">
        <v>141</v>
      </c>
      <c r="D142" s="14" t="s">
        <v>14</v>
      </c>
      <c r="E142" s="13"/>
      <c r="F142" s="467">
        <v>26389</v>
      </c>
      <c r="G142" s="14" t="s">
        <v>2171</v>
      </c>
      <c r="H142" s="14" t="s">
        <v>29</v>
      </c>
      <c r="I142" s="13"/>
      <c r="J142" s="137" t="s">
        <v>4090</v>
      </c>
      <c r="K142" s="137" t="s">
        <v>494</v>
      </c>
      <c r="L142" s="269">
        <v>23</v>
      </c>
      <c r="M142" s="78">
        <v>1</v>
      </c>
      <c r="N142" s="78"/>
      <c r="O142" s="78" t="s">
        <v>46</v>
      </c>
    </row>
    <row r="143" spans="1:15">
      <c r="A143" s="7">
        <v>7</v>
      </c>
      <c r="B143" s="10">
        <v>1</v>
      </c>
      <c r="C143" s="10">
        <v>142</v>
      </c>
      <c r="D143" s="5" t="s">
        <v>14</v>
      </c>
      <c r="F143" s="466">
        <v>18030</v>
      </c>
      <c r="G143" s="5" t="s">
        <v>345</v>
      </c>
      <c r="H143" s="5" t="s">
        <v>345</v>
      </c>
      <c r="J143" s="128" t="s">
        <v>965</v>
      </c>
      <c r="K143" s="128" t="s">
        <v>350</v>
      </c>
      <c r="L143" s="268">
        <v>30</v>
      </c>
      <c r="M143" s="74">
        <v>8</v>
      </c>
      <c r="N143" s="74" t="s">
        <v>837</v>
      </c>
      <c r="O143" s="74"/>
    </row>
    <row r="144" spans="1:15">
      <c r="A144" s="7">
        <v>7</v>
      </c>
      <c r="B144" s="10">
        <v>2</v>
      </c>
      <c r="C144" s="10">
        <v>143</v>
      </c>
      <c r="D144" s="5" t="s">
        <v>17</v>
      </c>
      <c r="F144" s="466">
        <v>29812</v>
      </c>
      <c r="G144" s="5" t="s">
        <v>563</v>
      </c>
      <c r="H144" s="5" t="s">
        <v>563</v>
      </c>
      <c r="J144" s="128" t="s">
        <v>4095</v>
      </c>
      <c r="K144" s="128" t="s">
        <v>221</v>
      </c>
      <c r="L144" s="268">
        <v>25</v>
      </c>
      <c r="M144" s="74">
        <v>1</v>
      </c>
      <c r="N144" s="74"/>
      <c r="O144" s="74" t="s">
        <v>46</v>
      </c>
    </row>
    <row r="145" spans="1:15">
      <c r="A145" s="7">
        <v>7</v>
      </c>
      <c r="B145" s="10">
        <v>3</v>
      </c>
      <c r="C145" s="10">
        <v>144</v>
      </c>
      <c r="D145" s="5" t="s">
        <v>567</v>
      </c>
      <c r="F145" s="466">
        <v>20203</v>
      </c>
      <c r="G145" s="5" t="s">
        <v>213</v>
      </c>
      <c r="H145" s="5" t="s">
        <v>213</v>
      </c>
      <c r="J145" s="128" t="s">
        <v>261</v>
      </c>
      <c r="K145" s="128" t="s">
        <v>1942</v>
      </c>
      <c r="L145" s="268">
        <v>28</v>
      </c>
      <c r="M145" s="74">
        <v>1</v>
      </c>
      <c r="N145" s="74"/>
      <c r="O145" s="74" t="s">
        <v>837</v>
      </c>
    </row>
    <row r="146" spans="1:15">
      <c r="A146" s="7">
        <v>7</v>
      </c>
      <c r="B146" s="10">
        <v>4</v>
      </c>
      <c r="C146" s="10">
        <v>145</v>
      </c>
      <c r="D146" s="5" t="s">
        <v>239</v>
      </c>
      <c r="F146" s="466">
        <v>7859</v>
      </c>
      <c r="G146" s="5" t="s">
        <v>246</v>
      </c>
      <c r="H146" s="5" t="s">
        <v>246</v>
      </c>
      <c r="J146" s="128" t="s">
        <v>355</v>
      </c>
      <c r="K146" s="128" t="s">
        <v>636</v>
      </c>
      <c r="L146" s="268">
        <v>37</v>
      </c>
      <c r="M146" s="74">
        <v>9</v>
      </c>
      <c r="N146" s="74" t="s">
        <v>46</v>
      </c>
      <c r="O146" s="74"/>
    </row>
    <row r="147" spans="1:15">
      <c r="A147" s="7">
        <v>7</v>
      </c>
      <c r="B147" s="10">
        <v>5</v>
      </c>
      <c r="C147" s="10">
        <v>146</v>
      </c>
      <c r="D147" s="5" t="s">
        <v>438</v>
      </c>
      <c r="F147" s="466">
        <v>9847</v>
      </c>
      <c r="G147" s="5" t="s">
        <v>438</v>
      </c>
      <c r="H147" s="5" t="s">
        <v>438</v>
      </c>
      <c r="J147" s="128" t="s">
        <v>302</v>
      </c>
      <c r="K147" s="128" t="s">
        <v>136</v>
      </c>
      <c r="L147" s="268">
        <v>37</v>
      </c>
      <c r="M147" s="74">
        <v>9</v>
      </c>
      <c r="N147" s="74" t="s">
        <v>837</v>
      </c>
      <c r="O147" s="74"/>
    </row>
    <row r="148" spans="1:15">
      <c r="A148" s="7">
        <v>7</v>
      </c>
      <c r="B148" s="10">
        <v>6</v>
      </c>
      <c r="C148" s="10">
        <v>147</v>
      </c>
      <c r="D148" s="5" t="s">
        <v>188</v>
      </c>
      <c r="F148" s="466">
        <v>13133</v>
      </c>
      <c r="G148" s="5" t="s">
        <v>2171</v>
      </c>
      <c r="H148" s="5" t="s">
        <v>29</v>
      </c>
      <c r="J148" s="128" t="s">
        <v>2232</v>
      </c>
      <c r="K148" s="128" t="s">
        <v>593</v>
      </c>
      <c r="L148" s="268">
        <v>33</v>
      </c>
      <c r="M148" s="74">
        <v>1</v>
      </c>
      <c r="N148" s="74"/>
      <c r="O148" s="74" t="s">
        <v>837</v>
      </c>
    </row>
    <row r="149" spans="1:15">
      <c r="A149" s="7">
        <v>7</v>
      </c>
      <c r="B149" s="10">
        <v>7</v>
      </c>
      <c r="C149" s="10">
        <v>148</v>
      </c>
      <c r="D149" s="5" t="s">
        <v>598</v>
      </c>
      <c r="F149" s="466">
        <v>19734</v>
      </c>
      <c r="G149" s="5" t="s">
        <v>598</v>
      </c>
      <c r="H149" s="5" t="s">
        <v>598</v>
      </c>
      <c r="J149" s="128" t="s">
        <v>852</v>
      </c>
      <c r="K149" s="128" t="s">
        <v>533</v>
      </c>
      <c r="L149" s="268">
        <v>30</v>
      </c>
      <c r="M149" s="74">
        <v>5</v>
      </c>
      <c r="N149" s="74" t="s">
        <v>46</v>
      </c>
      <c r="O149" s="74"/>
    </row>
    <row r="150" spans="1:15">
      <c r="A150" s="7">
        <v>7</v>
      </c>
      <c r="B150" s="10">
        <v>8</v>
      </c>
      <c r="C150" s="10">
        <v>149</v>
      </c>
      <c r="D150" s="5" t="s">
        <v>29</v>
      </c>
      <c r="F150" s="466">
        <v>6107</v>
      </c>
      <c r="G150" s="5" t="s">
        <v>3328</v>
      </c>
      <c r="H150" s="5" t="s">
        <v>345</v>
      </c>
      <c r="J150" s="128" t="s">
        <v>2830</v>
      </c>
      <c r="K150" s="128" t="s">
        <v>1954</v>
      </c>
      <c r="L150" s="268">
        <v>34</v>
      </c>
      <c r="M150" s="74">
        <v>1</v>
      </c>
      <c r="N150" s="74"/>
      <c r="O150" s="74" t="s">
        <v>837</v>
      </c>
    </row>
    <row r="151" spans="1:15">
      <c r="A151" s="7">
        <v>7</v>
      </c>
      <c r="B151" s="10">
        <v>9</v>
      </c>
      <c r="C151" s="10">
        <v>150</v>
      </c>
      <c r="D151" s="5" t="s">
        <v>13</v>
      </c>
      <c r="F151" s="466">
        <v>33838</v>
      </c>
      <c r="G151" s="5" t="s">
        <v>470</v>
      </c>
      <c r="H151" s="5" t="s">
        <v>470</v>
      </c>
      <c r="J151" s="128" t="s">
        <v>3452</v>
      </c>
      <c r="K151" s="128" t="s">
        <v>4069</v>
      </c>
      <c r="L151" s="268">
        <v>27</v>
      </c>
      <c r="M151" s="74">
        <v>1</v>
      </c>
      <c r="N151" s="74"/>
      <c r="O151" s="74" t="s">
        <v>837</v>
      </c>
    </row>
    <row r="152" spans="1:15">
      <c r="A152" s="7">
        <v>7</v>
      </c>
      <c r="B152" s="10">
        <v>10</v>
      </c>
      <c r="C152" s="10">
        <v>151</v>
      </c>
      <c r="D152" s="5" t="s">
        <v>2177</v>
      </c>
      <c r="F152" s="466">
        <v>19956</v>
      </c>
      <c r="G152" s="5" t="s">
        <v>18</v>
      </c>
      <c r="H152" s="5" t="s">
        <v>18</v>
      </c>
      <c r="J152" s="128" t="s">
        <v>1823</v>
      </c>
      <c r="K152" s="128" t="s">
        <v>1824</v>
      </c>
      <c r="L152" s="268">
        <v>26</v>
      </c>
      <c r="M152" s="74">
        <v>8</v>
      </c>
      <c r="N152" s="74" t="s">
        <v>46</v>
      </c>
      <c r="O152" s="74"/>
    </row>
    <row r="153" spans="1:15">
      <c r="A153" s="7">
        <v>7</v>
      </c>
      <c r="B153" s="10">
        <v>11</v>
      </c>
      <c r="C153" s="10">
        <v>152</v>
      </c>
      <c r="D153" s="5" t="s">
        <v>555</v>
      </c>
      <c r="F153" s="466">
        <v>24494</v>
      </c>
      <c r="G153" s="5" t="s">
        <v>567</v>
      </c>
      <c r="H153" s="5" t="s">
        <v>567</v>
      </c>
      <c r="J153" s="128" t="s">
        <v>3462</v>
      </c>
      <c r="K153" s="128" t="s">
        <v>3040</v>
      </c>
      <c r="L153" s="268">
        <v>23</v>
      </c>
      <c r="M153" s="74">
        <v>1</v>
      </c>
      <c r="N153" s="74"/>
      <c r="O153" s="74" t="s">
        <v>837</v>
      </c>
    </row>
    <row r="154" spans="1:15">
      <c r="A154" s="7">
        <v>7</v>
      </c>
      <c r="B154" s="10">
        <v>12</v>
      </c>
      <c r="C154" s="10">
        <v>153</v>
      </c>
      <c r="D154" s="5" t="s">
        <v>276</v>
      </c>
      <c r="F154" s="466">
        <v>17484</v>
      </c>
      <c r="G154" s="5" t="s">
        <v>3328</v>
      </c>
      <c r="H154" s="5" t="s">
        <v>17</v>
      </c>
      <c r="J154" s="128" t="s">
        <v>3374</v>
      </c>
      <c r="K154" s="128" t="s">
        <v>841</v>
      </c>
      <c r="L154" s="268">
        <v>27</v>
      </c>
      <c r="M154" s="74">
        <v>9</v>
      </c>
      <c r="N154" s="74" t="s">
        <v>837</v>
      </c>
      <c r="O154" s="74"/>
    </row>
    <row r="155" spans="1:15">
      <c r="A155" s="7">
        <v>7</v>
      </c>
      <c r="B155" s="10">
        <v>13</v>
      </c>
      <c r="C155" s="10">
        <v>154</v>
      </c>
      <c r="D155" s="5" t="s">
        <v>16</v>
      </c>
      <c r="F155" s="466">
        <v>23691</v>
      </c>
      <c r="G155" s="5" t="s">
        <v>3328</v>
      </c>
      <c r="H155" s="5" t="s">
        <v>29</v>
      </c>
      <c r="J155" s="128" t="s">
        <v>3449</v>
      </c>
      <c r="K155" s="128" t="s">
        <v>3356</v>
      </c>
      <c r="L155" s="268">
        <v>23</v>
      </c>
      <c r="M155" s="74">
        <v>5</v>
      </c>
      <c r="N155" s="74" t="s">
        <v>46</v>
      </c>
      <c r="O155" s="74"/>
    </row>
    <row r="156" spans="1:15">
      <c r="A156" s="7">
        <v>7</v>
      </c>
      <c r="B156" s="10">
        <v>14</v>
      </c>
      <c r="C156" s="10">
        <v>155</v>
      </c>
      <c r="D156" s="5" t="s">
        <v>609</v>
      </c>
      <c r="F156" s="466">
        <v>13145</v>
      </c>
      <c r="G156" s="5" t="s">
        <v>3328</v>
      </c>
      <c r="H156" s="5" t="s">
        <v>1121</v>
      </c>
      <c r="J156" s="128" t="s">
        <v>169</v>
      </c>
      <c r="K156" s="128" t="s">
        <v>533</v>
      </c>
      <c r="L156" s="268">
        <v>31</v>
      </c>
      <c r="M156" s="74">
        <v>3</v>
      </c>
      <c r="N156" s="74" t="s">
        <v>2545</v>
      </c>
      <c r="O156" s="74"/>
    </row>
    <row r="157" spans="1:15">
      <c r="A157" s="7">
        <v>7</v>
      </c>
      <c r="B157" s="10">
        <v>15</v>
      </c>
      <c r="C157" s="10">
        <v>156</v>
      </c>
      <c r="D157" s="5" t="s">
        <v>15</v>
      </c>
      <c r="F157" s="466">
        <v>13590</v>
      </c>
      <c r="G157" s="5" t="s">
        <v>3328</v>
      </c>
      <c r="H157" s="5" t="s">
        <v>345</v>
      </c>
      <c r="J157" s="128" t="s">
        <v>753</v>
      </c>
      <c r="K157" s="128" t="s">
        <v>135</v>
      </c>
      <c r="L157" s="268">
        <v>30</v>
      </c>
      <c r="M157" s="74">
        <v>7</v>
      </c>
      <c r="N157" s="74" t="s">
        <v>46</v>
      </c>
      <c r="O157" s="74"/>
    </row>
    <row r="158" spans="1:15">
      <c r="A158" s="7">
        <v>7</v>
      </c>
      <c r="B158" s="10">
        <v>16</v>
      </c>
      <c r="C158" s="10">
        <v>157</v>
      </c>
      <c r="D158" s="5" t="s">
        <v>18</v>
      </c>
      <c r="F158" s="466">
        <v>17948</v>
      </c>
      <c r="G158" s="5" t="s">
        <v>598</v>
      </c>
      <c r="H158" s="5" t="s">
        <v>598</v>
      </c>
      <c r="J158" s="128" t="s">
        <v>268</v>
      </c>
      <c r="K158" s="128" t="s">
        <v>961</v>
      </c>
      <c r="L158" s="268">
        <v>30</v>
      </c>
      <c r="M158" s="74">
        <v>1</v>
      </c>
      <c r="N158" s="74"/>
      <c r="O158" s="74" t="s">
        <v>837</v>
      </c>
    </row>
    <row r="159" spans="1:15">
      <c r="A159" s="7">
        <v>7</v>
      </c>
      <c r="B159" s="10">
        <v>17</v>
      </c>
      <c r="C159" s="10">
        <v>158</v>
      </c>
      <c r="D159" s="5" t="s">
        <v>129</v>
      </c>
      <c r="F159" s="466">
        <v>19876</v>
      </c>
      <c r="G159" s="5" t="s">
        <v>45</v>
      </c>
      <c r="H159" s="5" t="s">
        <v>1121</v>
      </c>
      <c r="J159" s="128" t="s">
        <v>1303</v>
      </c>
      <c r="K159" s="128" t="s">
        <v>105</v>
      </c>
      <c r="L159" s="268">
        <v>30</v>
      </c>
      <c r="M159" s="74">
        <v>1</v>
      </c>
      <c r="N159" s="74"/>
      <c r="O159" s="74" t="s">
        <v>837</v>
      </c>
    </row>
    <row r="160" spans="1:15">
      <c r="A160" s="7">
        <v>7</v>
      </c>
      <c r="B160" s="10">
        <v>18</v>
      </c>
      <c r="C160" s="10">
        <v>159</v>
      </c>
      <c r="D160" s="5" t="s">
        <v>2170</v>
      </c>
      <c r="F160" s="466">
        <v>9241</v>
      </c>
      <c r="G160" s="5" t="s">
        <v>345</v>
      </c>
      <c r="H160" s="5" t="s">
        <v>345</v>
      </c>
      <c r="J160" s="128" t="s">
        <v>309</v>
      </c>
      <c r="K160" s="128" t="s">
        <v>90</v>
      </c>
      <c r="L160" s="268">
        <v>35</v>
      </c>
      <c r="M160" s="74">
        <v>9</v>
      </c>
      <c r="N160" s="74" t="s">
        <v>837</v>
      </c>
      <c r="O160" s="74"/>
    </row>
    <row r="161" spans="1:15">
      <c r="A161" s="7">
        <v>7</v>
      </c>
      <c r="B161" s="10">
        <v>19</v>
      </c>
      <c r="C161" s="10">
        <v>160</v>
      </c>
      <c r="D161" s="5" t="s">
        <v>470</v>
      </c>
      <c r="F161" s="466">
        <v>23550</v>
      </c>
      <c r="G161" s="5" t="s">
        <v>563</v>
      </c>
      <c r="H161" s="5" t="s">
        <v>563</v>
      </c>
      <c r="J161" s="128" t="s">
        <v>2516</v>
      </c>
      <c r="K161" s="128" t="s">
        <v>216</v>
      </c>
      <c r="L161" s="268">
        <v>26</v>
      </c>
      <c r="M161" s="74">
        <v>1</v>
      </c>
      <c r="N161" s="74"/>
      <c r="O161" s="74" t="s">
        <v>46</v>
      </c>
    </row>
    <row r="162" spans="1:15">
      <c r="A162" s="11">
        <v>7</v>
      </c>
      <c r="B162" s="12">
        <v>20</v>
      </c>
      <c r="C162" s="12">
        <v>161</v>
      </c>
      <c r="D162" s="14" t="s">
        <v>563</v>
      </c>
      <c r="E162" s="13"/>
      <c r="F162" s="467">
        <v>29575</v>
      </c>
      <c r="G162" s="14" t="s">
        <v>239</v>
      </c>
      <c r="H162" s="14" t="s">
        <v>239</v>
      </c>
      <c r="I162" s="13"/>
      <c r="J162" s="137" t="s">
        <v>4140</v>
      </c>
      <c r="K162" s="137" t="s">
        <v>418</v>
      </c>
      <c r="L162" s="269">
        <v>24</v>
      </c>
      <c r="M162" s="78">
        <v>6</v>
      </c>
      <c r="N162" s="78" t="s">
        <v>46</v>
      </c>
      <c r="O162" s="78"/>
    </row>
    <row r="163" spans="1:15">
      <c r="A163" s="7">
        <v>8</v>
      </c>
      <c r="B163" s="10">
        <v>1</v>
      </c>
      <c r="C163" s="10">
        <v>162</v>
      </c>
      <c r="D163" s="5" t="s">
        <v>563</v>
      </c>
      <c r="F163" s="466">
        <v>16502</v>
      </c>
      <c r="G163" s="5" t="s">
        <v>3328</v>
      </c>
      <c r="H163" s="5" t="s">
        <v>470</v>
      </c>
      <c r="J163" s="128" t="s">
        <v>766</v>
      </c>
      <c r="K163" s="128" t="s">
        <v>549</v>
      </c>
      <c r="L163" s="268">
        <v>32</v>
      </c>
      <c r="M163" s="74">
        <v>1</v>
      </c>
      <c r="N163" s="74"/>
      <c r="O163" s="74" t="s">
        <v>46</v>
      </c>
    </row>
    <row r="164" spans="1:15">
      <c r="A164" s="7">
        <v>8</v>
      </c>
      <c r="B164" s="10">
        <v>2</v>
      </c>
      <c r="C164" s="10">
        <v>163</v>
      </c>
      <c r="D164" s="5" t="s">
        <v>470</v>
      </c>
      <c r="F164" s="466">
        <v>21693</v>
      </c>
      <c r="G164" s="5" t="s">
        <v>129</v>
      </c>
      <c r="H164" s="5" t="s">
        <v>129</v>
      </c>
      <c r="J164" s="128" t="s">
        <v>3421</v>
      </c>
      <c r="K164" s="128" t="s">
        <v>151</v>
      </c>
      <c r="L164" s="268">
        <v>25</v>
      </c>
      <c r="M164" s="74">
        <v>2</v>
      </c>
      <c r="N164" s="74" t="s">
        <v>837</v>
      </c>
      <c r="O164" s="74"/>
    </row>
    <row r="165" spans="1:15">
      <c r="A165" s="7">
        <v>8</v>
      </c>
      <c r="B165" s="10">
        <v>3</v>
      </c>
      <c r="C165" s="10">
        <v>164</v>
      </c>
      <c r="D165" s="5" t="s">
        <v>2170</v>
      </c>
      <c r="F165" s="466">
        <v>27581</v>
      </c>
      <c r="G165" s="5" t="s">
        <v>129</v>
      </c>
      <c r="H165" s="5" t="s">
        <v>129</v>
      </c>
      <c r="J165" s="128" t="s">
        <v>3107</v>
      </c>
      <c r="K165" s="128" t="s">
        <v>3108</v>
      </c>
      <c r="L165" s="268">
        <v>26</v>
      </c>
      <c r="M165" s="74">
        <v>1</v>
      </c>
      <c r="N165" s="74"/>
      <c r="O165" s="74" t="s">
        <v>837</v>
      </c>
    </row>
    <row r="166" spans="1:15">
      <c r="A166" s="7">
        <v>8</v>
      </c>
      <c r="B166" s="10">
        <v>4</v>
      </c>
      <c r="C166" s="10">
        <v>165</v>
      </c>
      <c r="D166" s="5" t="s">
        <v>129</v>
      </c>
      <c r="F166" s="466">
        <v>21992</v>
      </c>
      <c r="G166" s="5" t="s">
        <v>2177</v>
      </c>
      <c r="H166" s="5" t="s">
        <v>2177</v>
      </c>
      <c r="J166" s="128" t="s">
        <v>2491</v>
      </c>
      <c r="K166" s="128" t="s">
        <v>2492</v>
      </c>
      <c r="L166" s="268">
        <v>26</v>
      </c>
      <c r="M166" s="74">
        <v>1</v>
      </c>
      <c r="N166" s="74"/>
      <c r="O166" s="74" t="s">
        <v>837</v>
      </c>
    </row>
    <row r="167" spans="1:15">
      <c r="A167" s="7">
        <v>8</v>
      </c>
      <c r="B167" s="10">
        <v>5</v>
      </c>
      <c r="C167" s="10">
        <v>166</v>
      </c>
      <c r="D167" s="5" t="s">
        <v>18</v>
      </c>
      <c r="F167" s="466">
        <v>27487</v>
      </c>
      <c r="G167" s="5" t="s">
        <v>15</v>
      </c>
      <c r="H167" s="5" t="s">
        <v>15</v>
      </c>
      <c r="J167" s="128" t="s">
        <v>4099</v>
      </c>
      <c r="K167" s="128" t="s">
        <v>4098</v>
      </c>
      <c r="L167" s="268">
        <v>26</v>
      </c>
      <c r="M167" s="74">
        <v>1</v>
      </c>
      <c r="N167" s="74"/>
      <c r="O167" s="74" t="s">
        <v>837</v>
      </c>
    </row>
    <row r="168" spans="1:15">
      <c r="A168" s="7">
        <v>8</v>
      </c>
      <c r="B168" s="10">
        <v>6</v>
      </c>
      <c r="C168" s="10">
        <v>167</v>
      </c>
      <c r="D168" s="5" t="s">
        <v>15</v>
      </c>
      <c r="F168" s="466">
        <v>15047</v>
      </c>
      <c r="G168" s="5" t="s">
        <v>598</v>
      </c>
      <c r="H168" s="5" t="s">
        <v>598</v>
      </c>
      <c r="J168" s="128" t="s">
        <v>797</v>
      </c>
      <c r="K168" s="128" t="s">
        <v>595</v>
      </c>
      <c r="L168" s="268">
        <v>32</v>
      </c>
      <c r="M168" s="74">
        <v>1</v>
      </c>
      <c r="N168" s="74"/>
      <c r="O168" s="74" t="s">
        <v>837</v>
      </c>
    </row>
    <row r="169" spans="1:15">
      <c r="A169" s="7">
        <v>8</v>
      </c>
      <c r="B169" s="10">
        <v>7</v>
      </c>
      <c r="C169" s="10">
        <v>168</v>
      </c>
      <c r="D169" s="5" t="s">
        <v>609</v>
      </c>
      <c r="F169" s="466">
        <v>17027</v>
      </c>
      <c r="G169" s="5" t="s">
        <v>16</v>
      </c>
      <c r="H169" s="5" t="s">
        <v>16</v>
      </c>
      <c r="J169" s="128" t="s">
        <v>897</v>
      </c>
      <c r="K169" s="128" t="s">
        <v>277</v>
      </c>
      <c r="L169" s="268">
        <v>28</v>
      </c>
      <c r="M169" s="74">
        <v>7</v>
      </c>
      <c r="N169" s="74" t="s">
        <v>46</v>
      </c>
      <c r="O169" s="74"/>
    </row>
    <row r="170" spans="1:15">
      <c r="A170" s="7">
        <v>8</v>
      </c>
      <c r="B170" s="10">
        <v>8</v>
      </c>
      <c r="C170" s="10">
        <v>169</v>
      </c>
      <c r="D170" s="5" t="s">
        <v>16</v>
      </c>
      <c r="F170" s="466">
        <v>27517</v>
      </c>
      <c r="G170" s="5" t="s">
        <v>563</v>
      </c>
      <c r="H170" s="5" t="s">
        <v>563</v>
      </c>
      <c r="J170" s="128" t="s">
        <v>3104</v>
      </c>
      <c r="K170" s="128" t="s">
        <v>269</v>
      </c>
      <c r="L170" s="268">
        <v>30</v>
      </c>
      <c r="M170" s="74">
        <v>1</v>
      </c>
      <c r="N170" s="74"/>
      <c r="O170" s="74" t="s">
        <v>46</v>
      </c>
    </row>
    <row r="171" spans="1:15">
      <c r="A171" s="7">
        <v>8</v>
      </c>
      <c r="B171" s="10">
        <v>9</v>
      </c>
      <c r="C171" s="10">
        <v>170</v>
      </c>
      <c r="D171" s="5" t="s">
        <v>276</v>
      </c>
      <c r="F171" s="466">
        <v>21871</v>
      </c>
      <c r="G171" s="5" t="s">
        <v>2177</v>
      </c>
      <c r="H171" s="5" t="s">
        <v>2177</v>
      </c>
      <c r="J171" s="128" t="s">
        <v>327</v>
      </c>
      <c r="K171" s="128" t="s">
        <v>2988</v>
      </c>
      <c r="L171" s="268">
        <v>26</v>
      </c>
      <c r="M171" s="74">
        <v>9</v>
      </c>
      <c r="N171" s="74" t="s">
        <v>837</v>
      </c>
      <c r="O171" s="74"/>
    </row>
    <row r="172" spans="1:15">
      <c r="A172" s="7">
        <v>8</v>
      </c>
      <c r="B172" s="10">
        <v>10</v>
      </c>
      <c r="C172" s="10">
        <v>171</v>
      </c>
      <c r="D172" s="5" t="s">
        <v>555</v>
      </c>
      <c r="F172" s="466">
        <v>14854</v>
      </c>
      <c r="G172" s="5" t="s">
        <v>2177</v>
      </c>
      <c r="H172" s="5" t="s">
        <v>2177</v>
      </c>
      <c r="J172" s="128" t="s">
        <v>1272</v>
      </c>
      <c r="K172" s="128" t="s">
        <v>546</v>
      </c>
      <c r="L172" s="268">
        <v>33</v>
      </c>
      <c r="M172" s="74">
        <v>9</v>
      </c>
      <c r="N172" s="74" t="s">
        <v>46</v>
      </c>
      <c r="O172" s="74"/>
    </row>
    <row r="173" spans="1:15">
      <c r="A173" s="7">
        <v>8</v>
      </c>
      <c r="B173" s="10">
        <v>11</v>
      </c>
      <c r="C173" s="10">
        <v>172</v>
      </c>
      <c r="D173" s="5" t="s">
        <v>2177</v>
      </c>
      <c r="F173" s="466">
        <v>7836</v>
      </c>
      <c r="G173" s="5" t="s">
        <v>18</v>
      </c>
      <c r="H173" s="5" t="s">
        <v>18</v>
      </c>
      <c r="J173" s="128" t="s">
        <v>777</v>
      </c>
      <c r="K173" s="128" t="s">
        <v>163</v>
      </c>
      <c r="L173" s="268">
        <v>35</v>
      </c>
      <c r="M173" s="74">
        <v>1</v>
      </c>
      <c r="N173" s="74"/>
      <c r="O173" s="74" t="s">
        <v>837</v>
      </c>
    </row>
    <row r="174" spans="1:15">
      <c r="A174" s="7">
        <v>8</v>
      </c>
      <c r="B174" s="10">
        <v>12</v>
      </c>
      <c r="C174" s="10">
        <v>173</v>
      </c>
      <c r="D174" s="5" t="s">
        <v>13</v>
      </c>
      <c r="F174" s="466">
        <v>23974</v>
      </c>
      <c r="G174" s="5" t="s">
        <v>2177</v>
      </c>
      <c r="H174" s="5" t="s">
        <v>2177</v>
      </c>
      <c r="J174" s="128" t="s">
        <v>3452</v>
      </c>
      <c r="K174" s="128" t="s">
        <v>157</v>
      </c>
      <c r="L174" s="268">
        <v>24</v>
      </c>
      <c r="M174" s="74">
        <v>1</v>
      </c>
      <c r="N174" s="74"/>
      <c r="O174" s="74" t="s">
        <v>837</v>
      </c>
    </row>
    <row r="175" spans="1:15">
      <c r="A175" s="7">
        <v>8</v>
      </c>
      <c r="B175" s="10">
        <v>13</v>
      </c>
      <c r="C175" s="10">
        <v>174</v>
      </c>
      <c r="D175" s="5" t="s">
        <v>29</v>
      </c>
      <c r="F175" s="466">
        <v>19481</v>
      </c>
      <c r="G175" s="5" t="s">
        <v>354</v>
      </c>
      <c r="H175" s="5" t="s">
        <v>354</v>
      </c>
      <c r="J175" s="128" t="s">
        <v>1208</v>
      </c>
      <c r="K175" s="128" t="s">
        <v>571</v>
      </c>
      <c r="L175" s="268">
        <v>30</v>
      </c>
      <c r="M175" s="74">
        <v>1</v>
      </c>
      <c r="N175" s="74"/>
      <c r="O175" s="74" t="s">
        <v>837</v>
      </c>
    </row>
    <row r="176" spans="1:15">
      <c r="A176" s="7">
        <v>8</v>
      </c>
      <c r="B176" s="10">
        <v>14</v>
      </c>
      <c r="C176" s="10">
        <v>175</v>
      </c>
      <c r="D176" s="5" t="s">
        <v>598</v>
      </c>
      <c r="F176" s="466">
        <v>17677</v>
      </c>
      <c r="G176" s="5" t="s">
        <v>2178</v>
      </c>
      <c r="H176" s="5" t="s">
        <v>2178</v>
      </c>
      <c r="J176" s="128" t="s">
        <v>1220</v>
      </c>
      <c r="K176" s="128" t="s">
        <v>1221</v>
      </c>
      <c r="L176" s="268">
        <v>31</v>
      </c>
      <c r="M176" s="74">
        <v>1</v>
      </c>
      <c r="N176" s="74"/>
      <c r="O176" s="74" t="s">
        <v>46</v>
      </c>
    </row>
    <row r="177" spans="1:15">
      <c r="A177" s="7">
        <v>8</v>
      </c>
      <c r="B177" s="10">
        <v>15</v>
      </c>
      <c r="C177" s="10">
        <v>176</v>
      </c>
      <c r="D177" s="5" t="s">
        <v>188</v>
      </c>
      <c r="F177" s="466">
        <v>21614</v>
      </c>
      <c r="G177" s="5" t="s">
        <v>2170</v>
      </c>
      <c r="H177" s="5" t="s">
        <v>2170</v>
      </c>
      <c r="J177" s="128" t="s">
        <v>2484</v>
      </c>
      <c r="K177" s="128" t="s">
        <v>547</v>
      </c>
      <c r="L177" s="268">
        <v>27</v>
      </c>
      <c r="M177" s="74">
        <v>8</v>
      </c>
      <c r="N177" s="74" t="s">
        <v>46</v>
      </c>
      <c r="O177" s="74"/>
    </row>
    <row r="178" spans="1:15">
      <c r="A178" s="7">
        <v>8</v>
      </c>
      <c r="B178" s="10">
        <v>16</v>
      </c>
      <c r="C178" s="10">
        <v>177</v>
      </c>
      <c r="D178" s="5" t="s">
        <v>438</v>
      </c>
      <c r="F178" s="466">
        <v>20302</v>
      </c>
      <c r="G178" s="5" t="s">
        <v>345</v>
      </c>
      <c r="H178" s="5" t="s">
        <v>345</v>
      </c>
      <c r="J178" s="128" t="s">
        <v>680</v>
      </c>
      <c r="K178" s="128" t="s">
        <v>617</v>
      </c>
      <c r="L178" s="268">
        <v>28</v>
      </c>
      <c r="M178" s="74">
        <v>1</v>
      </c>
      <c r="N178" s="74"/>
      <c r="O178" s="74" t="s">
        <v>46</v>
      </c>
    </row>
    <row r="179" spans="1:15">
      <c r="A179" s="7">
        <v>8</v>
      </c>
      <c r="B179" s="10">
        <v>17</v>
      </c>
      <c r="C179" s="10">
        <v>178</v>
      </c>
      <c r="D179" s="5" t="s">
        <v>239</v>
      </c>
      <c r="F179" s="466">
        <v>20529</v>
      </c>
      <c r="G179" s="5" t="s">
        <v>246</v>
      </c>
      <c r="H179" s="5" t="s">
        <v>246</v>
      </c>
      <c r="J179" s="128" t="s">
        <v>341</v>
      </c>
      <c r="K179" s="128" t="s">
        <v>466</v>
      </c>
      <c r="L179" s="268">
        <v>26</v>
      </c>
      <c r="M179" s="74">
        <v>7</v>
      </c>
      <c r="N179" s="74" t="s">
        <v>46</v>
      </c>
      <c r="O179" s="74"/>
    </row>
    <row r="180" spans="1:15">
      <c r="A180" s="7">
        <v>8</v>
      </c>
      <c r="B180" s="10">
        <v>18</v>
      </c>
      <c r="C180" s="10">
        <v>179</v>
      </c>
      <c r="D180" s="5" t="s">
        <v>567</v>
      </c>
      <c r="F180" s="466">
        <v>21837</v>
      </c>
      <c r="G180" s="5" t="s">
        <v>2178</v>
      </c>
      <c r="H180" s="5" t="s">
        <v>2178</v>
      </c>
      <c r="J180" s="128" t="s">
        <v>2984</v>
      </c>
      <c r="K180" s="128" t="s">
        <v>616</v>
      </c>
      <c r="L180" s="268">
        <v>26</v>
      </c>
      <c r="M180" s="74">
        <v>3</v>
      </c>
      <c r="N180" s="74" t="s">
        <v>46</v>
      </c>
      <c r="O180" s="74"/>
    </row>
    <row r="181" spans="1:15">
      <c r="A181" s="7">
        <v>8</v>
      </c>
      <c r="B181" s="10">
        <v>19</v>
      </c>
      <c r="C181" s="10">
        <v>180</v>
      </c>
      <c r="D181" s="5" t="s">
        <v>17</v>
      </c>
      <c r="F181" s="466">
        <v>19522</v>
      </c>
      <c r="G181" s="5" t="s">
        <v>188</v>
      </c>
      <c r="H181" s="5" t="s">
        <v>188</v>
      </c>
      <c r="J181" s="128" t="s">
        <v>2373</v>
      </c>
      <c r="K181" s="128" t="s">
        <v>3388</v>
      </c>
      <c r="L181" s="268">
        <v>28</v>
      </c>
      <c r="M181" s="74">
        <v>8</v>
      </c>
      <c r="N181" s="74" t="s">
        <v>46</v>
      </c>
      <c r="O181" s="74"/>
    </row>
    <row r="182" spans="1:15">
      <c r="A182" s="11">
        <v>8</v>
      </c>
      <c r="B182" s="12">
        <v>20</v>
      </c>
      <c r="C182" s="12">
        <v>181</v>
      </c>
      <c r="D182" s="14" t="s">
        <v>14</v>
      </c>
      <c r="E182" s="13"/>
      <c r="F182" s="467">
        <v>30056</v>
      </c>
      <c r="G182" s="14" t="s">
        <v>567</v>
      </c>
      <c r="H182" s="14" t="s">
        <v>567</v>
      </c>
      <c r="I182" s="13"/>
      <c r="J182" s="137" t="s">
        <v>2886</v>
      </c>
      <c r="K182" s="137" t="s">
        <v>617</v>
      </c>
      <c r="L182" s="269">
        <v>24</v>
      </c>
      <c r="M182" s="78">
        <v>1</v>
      </c>
      <c r="N182" s="78"/>
      <c r="O182" s="78" t="s">
        <v>837</v>
      </c>
    </row>
    <row r="183" spans="1:15">
      <c r="A183" s="7">
        <v>9</v>
      </c>
      <c r="B183" s="10">
        <v>1</v>
      </c>
      <c r="C183" s="10">
        <v>182</v>
      </c>
      <c r="D183" s="5" t="s">
        <v>14</v>
      </c>
      <c r="F183" s="466">
        <v>29878</v>
      </c>
      <c r="G183" s="5" t="s">
        <v>164</v>
      </c>
      <c r="H183" s="5" t="s">
        <v>164</v>
      </c>
      <c r="J183" s="128" t="s">
        <v>2868</v>
      </c>
      <c r="K183" s="128" t="s">
        <v>104</v>
      </c>
      <c r="L183" s="268">
        <v>24</v>
      </c>
      <c r="M183" s="74">
        <v>1</v>
      </c>
      <c r="N183" s="74"/>
      <c r="O183" s="74" t="s">
        <v>837</v>
      </c>
    </row>
    <row r="184" spans="1:15">
      <c r="A184" s="7">
        <v>9</v>
      </c>
      <c r="B184" s="10">
        <v>2</v>
      </c>
      <c r="C184" s="10">
        <v>183</v>
      </c>
      <c r="D184" s="5" t="s">
        <v>17</v>
      </c>
      <c r="F184" s="466">
        <v>26517</v>
      </c>
      <c r="G184" s="5" t="s">
        <v>188</v>
      </c>
      <c r="H184" s="5" t="s">
        <v>188</v>
      </c>
      <c r="J184" s="128" t="s">
        <v>309</v>
      </c>
      <c r="K184" s="128" t="s">
        <v>3531</v>
      </c>
      <c r="L184" s="268">
        <v>22</v>
      </c>
      <c r="M184" s="74">
        <v>5</v>
      </c>
      <c r="N184" s="74" t="s">
        <v>837</v>
      </c>
      <c r="O184" s="74"/>
    </row>
    <row r="185" spans="1:15">
      <c r="A185" s="7">
        <v>9</v>
      </c>
      <c r="B185" s="10">
        <v>3</v>
      </c>
      <c r="C185" s="10">
        <v>184</v>
      </c>
      <c r="D185" s="5" t="s">
        <v>567</v>
      </c>
      <c r="F185" s="466">
        <v>27572</v>
      </c>
      <c r="G185" s="5" t="s">
        <v>438</v>
      </c>
      <c r="H185" s="5" t="s">
        <v>438</v>
      </c>
      <c r="J185" s="128" t="s">
        <v>3547</v>
      </c>
      <c r="K185" s="128" t="s">
        <v>3548</v>
      </c>
      <c r="L185" s="268">
        <v>25</v>
      </c>
      <c r="M185" s="74">
        <v>1</v>
      </c>
      <c r="N185" s="74"/>
      <c r="O185" s="74" t="s">
        <v>837</v>
      </c>
    </row>
    <row r="186" spans="1:15">
      <c r="A186" s="7">
        <v>9</v>
      </c>
      <c r="B186" s="10">
        <v>4</v>
      </c>
      <c r="C186" s="10">
        <v>185</v>
      </c>
      <c r="D186" s="5" t="s">
        <v>239</v>
      </c>
      <c r="F186" s="466">
        <v>20099</v>
      </c>
      <c r="G186" s="5" t="s">
        <v>567</v>
      </c>
      <c r="H186" s="5" t="s">
        <v>567</v>
      </c>
      <c r="J186" s="128" t="s">
        <v>1251</v>
      </c>
      <c r="K186" s="128" t="s">
        <v>545</v>
      </c>
      <c r="L186" s="268">
        <v>28</v>
      </c>
      <c r="M186" s="74">
        <v>1</v>
      </c>
      <c r="N186" s="74"/>
      <c r="O186" s="74" t="s">
        <v>837</v>
      </c>
    </row>
    <row r="187" spans="1:15">
      <c r="A187" s="7">
        <v>9</v>
      </c>
      <c r="B187" s="10">
        <v>5</v>
      </c>
      <c r="C187" s="10">
        <v>186</v>
      </c>
      <c r="D187" s="5" t="s">
        <v>438</v>
      </c>
      <c r="F187" s="466">
        <v>10472</v>
      </c>
      <c r="G187" s="5" t="s">
        <v>15</v>
      </c>
      <c r="H187" s="5" t="s">
        <v>15</v>
      </c>
      <c r="J187" s="128" t="s">
        <v>3339</v>
      </c>
      <c r="K187" s="128" t="s">
        <v>856</v>
      </c>
      <c r="L187" s="268">
        <v>32</v>
      </c>
      <c r="M187" s="74">
        <v>5</v>
      </c>
      <c r="N187" s="74" t="s">
        <v>837</v>
      </c>
      <c r="O187" s="74"/>
    </row>
    <row r="188" spans="1:15">
      <c r="A188" s="7">
        <v>9</v>
      </c>
      <c r="B188" s="10">
        <v>6</v>
      </c>
      <c r="C188" s="10">
        <v>187</v>
      </c>
      <c r="D188" s="5" t="s">
        <v>188</v>
      </c>
      <c r="F188" s="466">
        <v>2136</v>
      </c>
      <c r="G188" s="5" t="s">
        <v>2172</v>
      </c>
      <c r="H188" s="5" t="s">
        <v>2172</v>
      </c>
      <c r="J188" s="128" t="s">
        <v>125</v>
      </c>
      <c r="K188" s="128" t="s">
        <v>617</v>
      </c>
      <c r="L188" s="268">
        <v>36</v>
      </c>
      <c r="M188" s="74">
        <v>9</v>
      </c>
      <c r="N188" s="74" t="s">
        <v>46</v>
      </c>
      <c r="O188" s="74"/>
    </row>
    <row r="189" spans="1:15">
      <c r="A189" s="7">
        <v>9</v>
      </c>
      <c r="B189" s="10">
        <v>7</v>
      </c>
      <c r="C189" s="10">
        <v>188</v>
      </c>
      <c r="D189" s="5" t="s">
        <v>598</v>
      </c>
      <c r="F189" s="466">
        <v>21446</v>
      </c>
      <c r="G189" s="5" t="s">
        <v>246</v>
      </c>
      <c r="H189" s="5" t="s">
        <v>246</v>
      </c>
      <c r="J189" s="128" t="s">
        <v>2468</v>
      </c>
      <c r="K189" s="128" t="s">
        <v>549</v>
      </c>
      <c r="L189" s="268">
        <v>27</v>
      </c>
      <c r="M189" s="74">
        <v>1</v>
      </c>
      <c r="N189" s="74"/>
      <c r="O189" s="74" t="s">
        <v>837</v>
      </c>
    </row>
    <row r="190" spans="1:15">
      <c r="A190" s="7">
        <v>9</v>
      </c>
      <c r="B190" s="10">
        <v>8</v>
      </c>
      <c r="C190" s="10">
        <v>189</v>
      </c>
      <c r="D190" s="5" t="s">
        <v>29</v>
      </c>
      <c r="F190" s="466">
        <v>18769</v>
      </c>
      <c r="G190" s="5" t="s">
        <v>16</v>
      </c>
      <c r="H190" s="5" t="s">
        <v>16</v>
      </c>
      <c r="J190" s="128" t="s">
        <v>2354</v>
      </c>
      <c r="K190" s="128" t="s">
        <v>600</v>
      </c>
      <c r="L190" s="268">
        <v>29</v>
      </c>
      <c r="M190" s="74">
        <v>1</v>
      </c>
      <c r="N190" s="74"/>
      <c r="O190" s="74" t="s">
        <v>837</v>
      </c>
    </row>
    <row r="191" spans="1:15">
      <c r="A191" s="7">
        <v>9</v>
      </c>
      <c r="B191" s="10">
        <v>9</v>
      </c>
      <c r="C191" s="10">
        <v>190</v>
      </c>
      <c r="D191" s="5" t="s">
        <v>13</v>
      </c>
      <c r="F191" s="466">
        <v>27735</v>
      </c>
      <c r="G191" s="5" t="s">
        <v>2177</v>
      </c>
      <c r="H191" s="5" t="s">
        <v>2177</v>
      </c>
      <c r="J191" s="128" t="s">
        <v>3559</v>
      </c>
      <c r="K191" s="128" t="s">
        <v>570</v>
      </c>
      <c r="L191" s="268">
        <v>25</v>
      </c>
      <c r="M191" s="74">
        <v>4</v>
      </c>
      <c r="N191" s="74" t="s">
        <v>46</v>
      </c>
      <c r="O191" s="74"/>
    </row>
    <row r="192" spans="1:15">
      <c r="A192" s="7">
        <v>9</v>
      </c>
      <c r="B192" s="10">
        <v>10</v>
      </c>
      <c r="C192" s="10">
        <v>191</v>
      </c>
      <c r="D192" s="5" t="s">
        <v>2177</v>
      </c>
      <c r="F192" s="466">
        <v>19599</v>
      </c>
      <c r="G192" s="5" t="s">
        <v>614</v>
      </c>
      <c r="H192" s="5" t="s">
        <v>614</v>
      </c>
      <c r="J192" s="128" t="s">
        <v>2381</v>
      </c>
      <c r="K192" s="128" t="s">
        <v>2382</v>
      </c>
      <c r="L192" s="268">
        <v>29</v>
      </c>
      <c r="M192" s="74">
        <v>7</v>
      </c>
      <c r="N192" s="74" t="s">
        <v>837</v>
      </c>
      <c r="O192" s="74"/>
    </row>
    <row r="193" spans="1:15">
      <c r="A193" s="7">
        <v>9</v>
      </c>
      <c r="B193" s="10">
        <v>11</v>
      </c>
      <c r="C193" s="10">
        <v>192</v>
      </c>
      <c r="D193" s="5" t="s">
        <v>555</v>
      </c>
      <c r="F193" s="466">
        <v>20070</v>
      </c>
      <c r="G193" s="5" t="s">
        <v>438</v>
      </c>
      <c r="H193" s="5" t="s">
        <v>438</v>
      </c>
      <c r="J193" s="128" t="s">
        <v>2417</v>
      </c>
      <c r="K193" s="128" t="s">
        <v>334</v>
      </c>
      <c r="L193" s="268">
        <v>27</v>
      </c>
      <c r="M193" s="74">
        <v>1</v>
      </c>
      <c r="N193" s="74"/>
      <c r="O193" s="74" t="s">
        <v>46</v>
      </c>
    </row>
    <row r="194" spans="1:15">
      <c r="A194" s="7">
        <v>9</v>
      </c>
      <c r="B194" s="10">
        <v>12</v>
      </c>
      <c r="C194" s="10">
        <v>193</v>
      </c>
      <c r="D194" s="5" t="s">
        <v>276</v>
      </c>
      <c r="F194" s="466">
        <v>13394</v>
      </c>
      <c r="G194" s="5" t="s">
        <v>3328</v>
      </c>
      <c r="H194" s="5" t="s">
        <v>1121</v>
      </c>
      <c r="J194" s="128" t="s">
        <v>1019</v>
      </c>
      <c r="K194" s="128" t="s">
        <v>409</v>
      </c>
      <c r="L194" s="268">
        <v>33</v>
      </c>
      <c r="M194" s="74">
        <v>1</v>
      </c>
      <c r="N194" s="74"/>
      <c r="O194" s="74" t="s">
        <v>837</v>
      </c>
    </row>
    <row r="195" spans="1:15">
      <c r="A195" s="7">
        <v>9</v>
      </c>
      <c r="B195" s="10">
        <v>13</v>
      </c>
      <c r="C195" s="10">
        <v>194</v>
      </c>
      <c r="D195" s="5" t="s">
        <v>16</v>
      </c>
      <c r="F195" s="466">
        <v>31394</v>
      </c>
      <c r="G195" s="5" t="s">
        <v>164</v>
      </c>
      <c r="H195" s="5" t="s">
        <v>164</v>
      </c>
      <c r="J195" s="128" t="s">
        <v>4044</v>
      </c>
      <c r="K195" s="128" t="s">
        <v>63</v>
      </c>
      <c r="L195" s="268">
        <v>23</v>
      </c>
      <c r="M195" s="74">
        <v>4</v>
      </c>
      <c r="N195" s="74" t="s">
        <v>2545</v>
      </c>
      <c r="O195" s="74"/>
    </row>
    <row r="196" spans="1:15">
      <c r="A196" s="7">
        <v>9</v>
      </c>
      <c r="B196" s="10">
        <v>14</v>
      </c>
      <c r="C196" s="10">
        <v>195</v>
      </c>
      <c r="D196" s="5" t="s">
        <v>609</v>
      </c>
      <c r="F196" s="466">
        <v>25890</v>
      </c>
      <c r="G196" s="5" t="s">
        <v>614</v>
      </c>
      <c r="H196" s="5" t="s">
        <v>614</v>
      </c>
      <c r="J196" s="128" t="s">
        <v>1768</v>
      </c>
      <c r="K196" s="128" t="s">
        <v>577</v>
      </c>
      <c r="L196" s="268">
        <v>27</v>
      </c>
      <c r="M196" s="74">
        <v>1</v>
      </c>
      <c r="N196" s="74"/>
      <c r="O196" s="74" t="s">
        <v>46</v>
      </c>
    </row>
    <row r="197" spans="1:15">
      <c r="A197" s="7">
        <v>9</v>
      </c>
      <c r="B197" s="10">
        <v>15</v>
      </c>
      <c r="C197" s="10">
        <v>196</v>
      </c>
      <c r="D197" s="5" t="s">
        <v>15</v>
      </c>
      <c r="F197" s="466">
        <v>19309</v>
      </c>
      <c r="G197" s="5" t="s">
        <v>3328</v>
      </c>
      <c r="H197" s="5" t="s">
        <v>567</v>
      </c>
      <c r="J197" s="128" t="s">
        <v>58</v>
      </c>
      <c r="K197" s="128" t="s">
        <v>551</v>
      </c>
      <c r="L197" s="268">
        <v>31</v>
      </c>
      <c r="M197" s="74">
        <v>1</v>
      </c>
      <c r="N197" s="74"/>
      <c r="O197" s="74" t="s">
        <v>837</v>
      </c>
    </row>
    <row r="198" spans="1:15">
      <c r="A198" s="7">
        <v>9</v>
      </c>
      <c r="B198" s="10">
        <v>16</v>
      </c>
      <c r="C198" s="10">
        <v>197</v>
      </c>
      <c r="D198" s="5" t="s">
        <v>18</v>
      </c>
      <c r="F198" s="466">
        <v>12037</v>
      </c>
      <c r="G198" s="5" t="s">
        <v>16</v>
      </c>
      <c r="H198" s="5" t="s">
        <v>16</v>
      </c>
      <c r="J198" s="128" t="s">
        <v>1233</v>
      </c>
      <c r="K198" s="128" t="s">
        <v>237</v>
      </c>
      <c r="L198" s="268">
        <v>34</v>
      </c>
      <c r="M198" s="74">
        <v>5</v>
      </c>
      <c r="N198" s="74" t="s">
        <v>837</v>
      </c>
      <c r="O198" s="74"/>
    </row>
    <row r="199" spans="1:15">
      <c r="A199" s="7">
        <v>9</v>
      </c>
      <c r="B199" s="10">
        <v>17</v>
      </c>
      <c r="C199" s="10">
        <v>198</v>
      </c>
      <c r="D199" s="5" t="s">
        <v>129</v>
      </c>
      <c r="F199" s="466">
        <v>27534</v>
      </c>
      <c r="G199" s="5" t="s">
        <v>567</v>
      </c>
      <c r="H199" s="5" t="s">
        <v>567</v>
      </c>
      <c r="J199" s="128" t="s">
        <v>3545</v>
      </c>
      <c r="K199" s="128" t="s">
        <v>3546</v>
      </c>
      <c r="L199" s="268">
        <v>25</v>
      </c>
      <c r="M199" s="74">
        <v>4</v>
      </c>
      <c r="N199" s="74" t="s">
        <v>46</v>
      </c>
      <c r="O199" s="74"/>
    </row>
    <row r="200" spans="1:15">
      <c r="A200" s="7">
        <v>9</v>
      </c>
      <c r="B200" s="10">
        <v>18</v>
      </c>
      <c r="C200" s="10">
        <v>199</v>
      </c>
      <c r="D200" s="5" t="s">
        <v>2170</v>
      </c>
      <c r="F200" s="466">
        <v>21537</v>
      </c>
      <c r="G200" s="5" t="s">
        <v>2170</v>
      </c>
      <c r="H200" s="5" t="s">
        <v>2170</v>
      </c>
      <c r="J200" s="128" t="s">
        <v>2475</v>
      </c>
      <c r="K200" s="128" t="s">
        <v>197</v>
      </c>
      <c r="L200" s="268">
        <v>27</v>
      </c>
      <c r="M200" s="74">
        <v>1</v>
      </c>
      <c r="N200" s="74"/>
      <c r="O200" s="74" t="s">
        <v>46</v>
      </c>
    </row>
    <row r="201" spans="1:15">
      <c r="A201" s="7">
        <v>9</v>
      </c>
      <c r="B201" s="10">
        <v>19</v>
      </c>
      <c r="C201" s="10">
        <v>200</v>
      </c>
      <c r="D201" s="5" t="s">
        <v>470</v>
      </c>
      <c r="F201" s="466">
        <v>18123</v>
      </c>
      <c r="G201" s="5" t="s">
        <v>470</v>
      </c>
      <c r="H201" s="5" t="s">
        <v>470</v>
      </c>
      <c r="J201" s="128" t="s">
        <v>3375</v>
      </c>
      <c r="K201" s="128" t="s">
        <v>201</v>
      </c>
      <c r="L201" s="268">
        <v>29</v>
      </c>
      <c r="M201" s="74">
        <v>7</v>
      </c>
      <c r="N201" s="74" t="s">
        <v>46</v>
      </c>
      <c r="O201" s="74"/>
    </row>
    <row r="202" spans="1:15">
      <c r="A202" s="11">
        <v>9</v>
      </c>
      <c r="B202" s="12">
        <v>20</v>
      </c>
      <c r="C202" s="12">
        <v>201</v>
      </c>
      <c r="D202" s="14" t="s">
        <v>563</v>
      </c>
      <c r="E202" s="13"/>
      <c r="F202" s="467">
        <v>30146</v>
      </c>
      <c r="G202" s="14" t="s">
        <v>14</v>
      </c>
      <c r="H202" s="14" t="s">
        <v>14</v>
      </c>
      <c r="I202" s="13"/>
      <c r="J202" s="137" t="s">
        <v>4058</v>
      </c>
      <c r="K202" s="137" t="s">
        <v>124</v>
      </c>
      <c r="L202" s="269">
        <v>24</v>
      </c>
      <c r="M202" s="78">
        <v>1</v>
      </c>
      <c r="N202" s="78"/>
      <c r="O202" s="78" t="s">
        <v>837</v>
      </c>
    </row>
    <row r="203" spans="1:15">
      <c r="A203" s="7">
        <v>10</v>
      </c>
      <c r="B203" s="10">
        <v>1</v>
      </c>
      <c r="C203" s="10">
        <v>202</v>
      </c>
      <c r="D203" s="5" t="s">
        <v>563</v>
      </c>
      <c r="F203" s="466">
        <v>31349</v>
      </c>
      <c r="G203" s="5" t="s">
        <v>276</v>
      </c>
      <c r="H203" s="5" t="s">
        <v>276</v>
      </c>
      <c r="J203" s="128" t="s">
        <v>4163</v>
      </c>
      <c r="K203" s="128" t="s">
        <v>177</v>
      </c>
      <c r="L203" s="268">
        <v>23</v>
      </c>
      <c r="M203" s="74">
        <v>8</v>
      </c>
      <c r="N203" s="74" t="s">
        <v>46</v>
      </c>
      <c r="O203" s="74"/>
    </row>
    <row r="204" spans="1:15">
      <c r="A204" s="7">
        <v>10</v>
      </c>
      <c r="B204" s="10">
        <v>2</v>
      </c>
      <c r="C204" s="10">
        <v>203</v>
      </c>
      <c r="D204" s="5" t="s">
        <v>470</v>
      </c>
      <c r="F204" s="466">
        <v>26599</v>
      </c>
      <c r="G204" s="5" t="s">
        <v>3328</v>
      </c>
      <c r="H204" s="5" t="s">
        <v>470</v>
      </c>
      <c r="J204" s="128" t="s">
        <v>1301</v>
      </c>
      <c r="K204" s="128" t="s">
        <v>4056</v>
      </c>
      <c r="L204" s="268">
        <v>22</v>
      </c>
      <c r="M204" s="74">
        <v>7</v>
      </c>
      <c r="N204" s="74" t="s">
        <v>2545</v>
      </c>
      <c r="O204" s="74"/>
    </row>
    <row r="205" spans="1:15">
      <c r="A205" s="7">
        <v>10</v>
      </c>
      <c r="B205" s="10">
        <v>3</v>
      </c>
      <c r="C205" s="10">
        <v>204</v>
      </c>
      <c r="D205" s="5" t="s">
        <v>2170</v>
      </c>
      <c r="F205" s="466">
        <v>20321</v>
      </c>
      <c r="G205" s="5" t="s">
        <v>188</v>
      </c>
      <c r="H205" s="5" t="s">
        <v>188</v>
      </c>
      <c r="J205" s="128" t="s">
        <v>2438</v>
      </c>
      <c r="K205" s="128" t="s">
        <v>2439</v>
      </c>
      <c r="L205" s="268">
        <v>28</v>
      </c>
      <c r="M205" s="74">
        <v>8</v>
      </c>
      <c r="N205" s="74" t="s">
        <v>837</v>
      </c>
      <c r="O205" s="74"/>
    </row>
    <row r="206" spans="1:15">
      <c r="A206" s="7">
        <v>10</v>
      </c>
      <c r="B206" s="10">
        <v>4</v>
      </c>
      <c r="C206" s="10">
        <v>205</v>
      </c>
      <c r="D206" s="5" t="s">
        <v>129</v>
      </c>
      <c r="F206" s="466">
        <v>25911</v>
      </c>
      <c r="G206" s="5" t="s">
        <v>17</v>
      </c>
      <c r="H206" s="5" t="s">
        <v>17</v>
      </c>
      <c r="J206" s="128" t="s">
        <v>179</v>
      </c>
      <c r="K206" s="128" t="s">
        <v>3074</v>
      </c>
      <c r="L206" s="268">
        <v>30</v>
      </c>
      <c r="M206" s="74">
        <v>1</v>
      </c>
      <c r="N206" s="74"/>
      <c r="O206" s="74" t="s">
        <v>837</v>
      </c>
    </row>
    <row r="207" spans="1:15">
      <c r="A207" s="7">
        <v>10</v>
      </c>
      <c r="B207" s="10">
        <v>5</v>
      </c>
      <c r="C207" s="10">
        <v>206</v>
      </c>
      <c r="D207" s="5" t="s">
        <v>18</v>
      </c>
      <c r="F207" s="466">
        <v>14111</v>
      </c>
      <c r="G207" s="5" t="s">
        <v>563</v>
      </c>
      <c r="H207" s="5" t="s">
        <v>563</v>
      </c>
      <c r="J207" s="128" t="s">
        <v>1726</v>
      </c>
      <c r="K207" s="128" t="s">
        <v>572</v>
      </c>
      <c r="L207" s="268">
        <v>31</v>
      </c>
      <c r="M207" s="74">
        <v>2</v>
      </c>
      <c r="N207" s="74" t="s">
        <v>837</v>
      </c>
      <c r="O207" s="74"/>
    </row>
    <row r="208" spans="1:15">
      <c r="A208" s="7">
        <v>10</v>
      </c>
      <c r="B208" s="10">
        <v>6</v>
      </c>
      <c r="C208" s="10">
        <v>207</v>
      </c>
      <c r="D208" s="5" t="s">
        <v>15</v>
      </c>
      <c r="F208" s="466">
        <v>27462</v>
      </c>
      <c r="G208" s="5" t="s">
        <v>567</v>
      </c>
      <c r="H208" s="5" t="s">
        <v>567</v>
      </c>
      <c r="J208" s="128" t="s">
        <v>297</v>
      </c>
      <c r="K208" s="128" t="s">
        <v>595</v>
      </c>
      <c r="L208" s="268">
        <v>25</v>
      </c>
      <c r="M208" s="74">
        <v>8</v>
      </c>
      <c r="N208" s="74" t="s">
        <v>837</v>
      </c>
      <c r="O208" s="74"/>
    </row>
    <row r="209" spans="1:15">
      <c r="A209" s="7">
        <v>10</v>
      </c>
      <c r="B209" s="10">
        <v>7</v>
      </c>
      <c r="C209" s="10">
        <v>208</v>
      </c>
      <c r="D209" s="5" t="s">
        <v>609</v>
      </c>
      <c r="F209" s="466">
        <v>14387</v>
      </c>
      <c r="G209" s="5" t="s">
        <v>3328</v>
      </c>
      <c r="H209" s="5" t="s">
        <v>29</v>
      </c>
      <c r="J209" s="128" t="s">
        <v>3355</v>
      </c>
      <c r="K209" s="128" t="s">
        <v>666</v>
      </c>
      <c r="L209" s="268">
        <v>29</v>
      </c>
      <c r="M209" s="74">
        <v>9</v>
      </c>
      <c r="N209" s="74" t="s">
        <v>837</v>
      </c>
      <c r="O209" s="74"/>
    </row>
    <row r="210" spans="1:15">
      <c r="A210" s="7">
        <v>10</v>
      </c>
      <c r="B210" s="10">
        <v>8</v>
      </c>
      <c r="C210" s="10">
        <v>209</v>
      </c>
      <c r="D210" s="5" t="s">
        <v>16</v>
      </c>
      <c r="F210" s="466">
        <v>12856</v>
      </c>
      <c r="G210" s="5" t="s">
        <v>470</v>
      </c>
      <c r="H210" s="5" t="s">
        <v>470</v>
      </c>
      <c r="J210" s="128" t="s">
        <v>472</v>
      </c>
      <c r="K210" s="128" t="s">
        <v>112</v>
      </c>
      <c r="L210" s="268">
        <v>34</v>
      </c>
      <c r="M210" s="74">
        <v>9</v>
      </c>
      <c r="N210" s="74" t="s">
        <v>837</v>
      </c>
      <c r="O210" s="74"/>
    </row>
    <row r="211" spans="1:15">
      <c r="A211" s="7">
        <v>10</v>
      </c>
      <c r="B211" s="10">
        <v>9</v>
      </c>
      <c r="C211" s="10">
        <v>210</v>
      </c>
      <c r="D211" s="5" t="s">
        <v>276</v>
      </c>
      <c r="F211" s="466">
        <v>13152</v>
      </c>
      <c r="G211" s="5" t="s">
        <v>598</v>
      </c>
      <c r="H211" s="5" t="s">
        <v>598</v>
      </c>
      <c r="J211" s="128" t="s">
        <v>226</v>
      </c>
      <c r="K211" s="128" t="s">
        <v>548</v>
      </c>
      <c r="L211" s="268">
        <v>30</v>
      </c>
      <c r="M211" s="74">
        <v>4</v>
      </c>
      <c r="N211" s="74" t="s">
        <v>2545</v>
      </c>
      <c r="O211" s="74"/>
    </row>
    <row r="212" spans="1:15">
      <c r="A212" s="7">
        <v>10</v>
      </c>
      <c r="B212" s="10">
        <v>10</v>
      </c>
      <c r="C212" s="10">
        <v>211</v>
      </c>
      <c r="D212" s="5" t="s">
        <v>555</v>
      </c>
      <c r="F212" s="466">
        <v>14221</v>
      </c>
      <c r="G212" s="5" t="s">
        <v>3328</v>
      </c>
      <c r="H212" s="5" t="s">
        <v>555</v>
      </c>
      <c r="J212" s="128" t="s">
        <v>10</v>
      </c>
      <c r="K212" s="128" t="s">
        <v>548</v>
      </c>
      <c r="L212" s="268">
        <v>32</v>
      </c>
      <c r="M212" s="74">
        <v>9</v>
      </c>
      <c r="N212" s="74" t="s">
        <v>837</v>
      </c>
      <c r="O212" s="74"/>
    </row>
    <row r="213" spans="1:15">
      <c r="A213" s="7">
        <v>10</v>
      </c>
      <c r="B213" s="10">
        <v>11</v>
      </c>
      <c r="C213" s="10">
        <v>212</v>
      </c>
      <c r="D213" s="5" t="s">
        <v>2177</v>
      </c>
      <c r="F213" s="466">
        <v>15440</v>
      </c>
      <c r="G213" s="5" t="s">
        <v>213</v>
      </c>
      <c r="H213" s="5" t="s">
        <v>213</v>
      </c>
      <c r="J213" s="128" t="s">
        <v>938</v>
      </c>
      <c r="K213" s="128" t="s">
        <v>1635</v>
      </c>
      <c r="L213" s="268">
        <v>33</v>
      </c>
      <c r="M213" s="74">
        <v>1</v>
      </c>
      <c r="N213" s="74"/>
      <c r="O213" s="74" t="s">
        <v>46</v>
      </c>
    </row>
    <row r="214" spans="1:15">
      <c r="A214" s="7">
        <v>10</v>
      </c>
      <c r="B214" s="10">
        <v>12</v>
      </c>
      <c r="C214" s="10">
        <v>213</v>
      </c>
      <c r="D214" s="5" t="s">
        <v>13</v>
      </c>
      <c r="F214" s="466">
        <v>2967</v>
      </c>
      <c r="G214" s="5" t="s">
        <v>3328</v>
      </c>
      <c r="H214" s="5" t="s">
        <v>2170</v>
      </c>
      <c r="J214" s="128" t="s">
        <v>869</v>
      </c>
      <c r="K214" s="128" t="s">
        <v>324</v>
      </c>
      <c r="L214" s="268">
        <v>36</v>
      </c>
      <c r="M214" s="74">
        <v>9</v>
      </c>
      <c r="N214" s="74" t="s">
        <v>837</v>
      </c>
      <c r="O214" s="74"/>
    </row>
    <row r="215" spans="1:15">
      <c r="A215" s="7">
        <v>10</v>
      </c>
      <c r="B215" s="10">
        <v>13</v>
      </c>
      <c r="C215" s="10">
        <v>214</v>
      </c>
      <c r="D215" s="5" t="s">
        <v>29</v>
      </c>
      <c r="F215" s="466">
        <v>28036</v>
      </c>
      <c r="G215" s="5" t="s">
        <v>129</v>
      </c>
      <c r="H215" s="5" t="s">
        <v>129</v>
      </c>
      <c r="J215" s="128" t="s">
        <v>2979</v>
      </c>
      <c r="K215" s="128" t="s">
        <v>106</v>
      </c>
      <c r="L215" s="268">
        <v>23</v>
      </c>
      <c r="M215" s="74">
        <v>1</v>
      </c>
      <c r="N215" s="74"/>
      <c r="O215" s="74" t="s">
        <v>46</v>
      </c>
    </row>
    <row r="216" spans="1:15">
      <c r="A216" s="7">
        <v>10</v>
      </c>
      <c r="B216" s="10">
        <v>14</v>
      </c>
      <c r="C216" s="10">
        <v>215</v>
      </c>
      <c r="D216" s="5" t="s">
        <v>598</v>
      </c>
      <c r="F216" s="466">
        <v>19926</v>
      </c>
      <c r="G216" s="5" t="s">
        <v>188</v>
      </c>
      <c r="H216" s="5" t="s">
        <v>188</v>
      </c>
      <c r="J216" s="128" t="s">
        <v>2401</v>
      </c>
      <c r="K216" s="128" t="s">
        <v>198</v>
      </c>
      <c r="L216" s="268">
        <v>27</v>
      </c>
      <c r="M216" s="74">
        <v>1</v>
      </c>
      <c r="N216" s="74"/>
      <c r="O216" s="74" t="s">
        <v>837</v>
      </c>
    </row>
    <row r="217" spans="1:15">
      <c r="A217" s="7">
        <v>10</v>
      </c>
      <c r="B217" s="10">
        <v>15</v>
      </c>
      <c r="C217" s="10">
        <v>216</v>
      </c>
      <c r="D217" s="5" t="s">
        <v>188</v>
      </c>
      <c r="F217" s="466">
        <v>25575</v>
      </c>
      <c r="G217" s="5" t="s">
        <v>354</v>
      </c>
      <c r="H217" s="5" t="s">
        <v>354</v>
      </c>
      <c r="J217" s="128" t="s">
        <v>340</v>
      </c>
      <c r="K217" s="128" t="s">
        <v>547</v>
      </c>
      <c r="L217" s="268">
        <v>26</v>
      </c>
      <c r="M217" s="74">
        <v>2</v>
      </c>
      <c r="N217" s="74" t="s">
        <v>46</v>
      </c>
      <c r="O217" s="74"/>
    </row>
    <row r="218" spans="1:15">
      <c r="A218" s="7">
        <v>10</v>
      </c>
      <c r="B218" s="10">
        <v>16</v>
      </c>
      <c r="C218" s="10">
        <v>217</v>
      </c>
      <c r="D218" s="5" t="s">
        <v>438</v>
      </c>
      <c r="F218" s="466">
        <v>21897</v>
      </c>
      <c r="G218" s="5" t="s">
        <v>3328</v>
      </c>
      <c r="H218" s="5" t="s">
        <v>2178</v>
      </c>
      <c r="J218" s="128" t="s">
        <v>2989</v>
      </c>
      <c r="K218" s="128" t="s">
        <v>2990</v>
      </c>
      <c r="L218" s="268">
        <v>25</v>
      </c>
      <c r="M218" s="74">
        <v>5</v>
      </c>
      <c r="N218" s="74" t="s">
        <v>837</v>
      </c>
      <c r="O218" s="74"/>
    </row>
    <row r="219" spans="1:15">
      <c r="A219" s="7">
        <v>10</v>
      </c>
      <c r="B219" s="10">
        <v>17</v>
      </c>
      <c r="C219" s="10">
        <v>218</v>
      </c>
      <c r="D219" s="5" t="s">
        <v>239</v>
      </c>
      <c r="F219" s="466">
        <v>27500</v>
      </c>
      <c r="G219" s="5" t="s">
        <v>45</v>
      </c>
      <c r="H219" s="5" t="s">
        <v>1121</v>
      </c>
      <c r="J219" s="128" t="s">
        <v>3541</v>
      </c>
      <c r="K219" s="128" t="s">
        <v>3542</v>
      </c>
      <c r="L219" s="268">
        <v>25</v>
      </c>
      <c r="M219" s="74">
        <v>1</v>
      </c>
      <c r="N219" s="74"/>
      <c r="O219" s="74" t="s">
        <v>837</v>
      </c>
    </row>
    <row r="220" spans="1:15">
      <c r="A220" s="7">
        <v>10</v>
      </c>
      <c r="B220" s="10">
        <v>18</v>
      </c>
      <c r="C220" s="10">
        <v>219</v>
      </c>
      <c r="D220" s="5" t="s">
        <v>567</v>
      </c>
      <c r="F220" s="466">
        <v>16947</v>
      </c>
      <c r="G220" s="5" t="s">
        <v>3328</v>
      </c>
      <c r="H220" s="5" t="s">
        <v>686</v>
      </c>
      <c r="J220" s="128" t="s">
        <v>100</v>
      </c>
      <c r="K220" s="128" t="s">
        <v>593</v>
      </c>
      <c r="L220" s="268">
        <v>28</v>
      </c>
      <c r="M220" s="74">
        <v>8</v>
      </c>
      <c r="N220" s="74" t="s">
        <v>837</v>
      </c>
      <c r="O220" s="74"/>
    </row>
    <row r="221" spans="1:15">
      <c r="A221" s="7">
        <v>10</v>
      </c>
      <c r="B221" s="10">
        <v>19</v>
      </c>
      <c r="C221" s="10">
        <v>220</v>
      </c>
      <c r="D221" s="5" t="s">
        <v>17</v>
      </c>
      <c r="F221" s="466">
        <v>22217</v>
      </c>
      <c r="G221" s="5" t="s">
        <v>2172</v>
      </c>
      <c r="H221" s="5" t="s">
        <v>2172</v>
      </c>
      <c r="J221" s="128" t="s">
        <v>1652</v>
      </c>
      <c r="K221" s="128" t="s">
        <v>589</v>
      </c>
      <c r="L221" s="268">
        <v>25</v>
      </c>
      <c r="M221" s="74">
        <v>2</v>
      </c>
      <c r="N221" s="74" t="s">
        <v>837</v>
      </c>
      <c r="O221" s="74"/>
    </row>
    <row r="222" spans="1:15">
      <c r="A222" s="11">
        <v>10</v>
      </c>
      <c r="B222" s="12">
        <v>20</v>
      </c>
      <c r="C222" s="12">
        <v>221</v>
      </c>
      <c r="D222" s="14" t="s">
        <v>14</v>
      </c>
      <c r="E222" s="13"/>
      <c r="F222" s="467">
        <v>16426</v>
      </c>
      <c r="G222" s="14" t="s">
        <v>2177</v>
      </c>
      <c r="H222" s="14" t="s">
        <v>2177</v>
      </c>
      <c r="I222" s="13"/>
      <c r="J222" s="137" t="s">
        <v>582</v>
      </c>
      <c r="K222" s="137" t="s">
        <v>1155</v>
      </c>
      <c r="L222" s="269">
        <v>28</v>
      </c>
      <c r="M222" s="78">
        <v>4</v>
      </c>
      <c r="N222" s="78" t="s">
        <v>837</v>
      </c>
      <c r="O222" s="78"/>
    </row>
    <row r="223" spans="1:15">
      <c r="A223" s="7">
        <v>11</v>
      </c>
      <c r="B223" s="10">
        <v>1</v>
      </c>
      <c r="C223" s="10">
        <v>222</v>
      </c>
      <c r="D223" s="5" t="s">
        <v>14</v>
      </c>
      <c r="F223" s="466">
        <v>21455</v>
      </c>
      <c r="G223" s="5" t="s">
        <v>2170</v>
      </c>
      <c r="H223" s="5" t="s">
        <v>2170</v>
      </c>
      <c r="J223" s="128" t="s">
        <v>1646</v>
      </c>
      <c r="K223" s="128" t="s">
        <v>431</v>
      </c>
      <c r="L223" s="268">
        <v>26</v>
      </c>
      <c r="M223" s="74">
        <v>1</v>
      </c>
      <c r="N223" s="74"/>
      <c r="O223" s="74" t="s">
        <v>46</v>
      </c>
    </row>
    <row r="224" spans="1:15">
      <c r="A224" s="7">
        <v>11</v>
      </c>
      <c r="B224" s="10">
        <v>2</v>
      </c>
      <c r="C224" s="10">
        <v>223</v>
      </c>
      <c r="D224" s="5" t="s">
        <v>17</v>
      </c>
      <c r="F224" s="466">
        <v>29949</v>
      </c>
      <c r="G224" s="5" t="s">
        <v>563</v>
      </c>
      <c r="H224" s="5" t="s">
        <v>563</v>
      </c>
      <c r="J224" s="128" t="s">
        <v>764</v>
      </c>
      <c r="K224" s="128" t="s">
        <v>571</v>
      </c>
      <c r="L224" s="268">
        <v>23</v>
      </c>
      <c r="M224" s="74">
        <v>3</v>
      </c>
      <c r="N224" s="74" t="s">
        <v>46</v>
      </c>
      <c r="O224" s="74"/>
    </row>
    <row r="225" spans="1:15">
      <c r="A225" s="7">
        <v>11</v>
      </c>
      <c r="B225" s="10">
        <v>3</v>
      </c>
      <c r="C225" s="10">
        <v>224</v>
      </c>
      <c r="D225" s="5" t="s">
        <v>567</v>
      </c>
      <c r="F225" s="466">
        <v>20271</v>
      </c>
      <c r="G225" s="5" t="s">
        <v>555</v>
      </c>
      <c r="H225" s="5" t="s">
        <v>555</v>
      </c>
      <c r="J225" s="128" t="s">
        <v>584</v>
      </c>
      <c r="K225" s="128" t="s">
        <v>3399</v>
      </c>
      <c r="L225" s="268">
        <v>27</v>
      </c>
      <c r="M225" s="74">
        <v>1</v>
      </c>
      <c r="N225" s="74"/>
      <c r="O225" s="74" t="s">
        <v>837</v>
      </c>
    </row>
    <row r="226" spans="1:15">
      <c r="A226" s="7">
        <v>11</v>
      </c>
      <c r="B226" s="10">
        <v>4</v>
      </c>
      <c r="C226" s="10">
        <v>225</v>
      </c>
      <c r="D226" s="5" t="s">
        <v>239</v>
      </c>
      <c r="F226" s="466">
        <v>18000</v>
      </c>
      <c r="G226" s="5" t="s">
        <v>213</v>
      </c>
      <c r="H226" s="5" t="s">
        <v>213</v>
      </c>
      <c r="J226" s="128" t="s">
        <v>1803</v>
      </c>
      <c r="K226" s="128" t="s">
        <v>1804</v>
      </c>
      <c r="L226" s="268">
        <v>26</v>
      </c>
      <c r="M226" s="74">
        <v>1</v>
      </c>
      <c r="N226" s="74"/>
      <c r="O226" s="74" t="s">
        <v>837</v>
      </c>
    </row>
    <row r="227" spans="1:15">
      <c r="A227" s="7">
        <v>11</v>
      </c>
      <c r="B227" s="10">
        <v>5</v>
      </c>
      <c r="C227" s="10">
        <v>226</v>
      </c>
      <c r="D227" s="5" t="s">
        <v>438</v>
      </c>
      <c r="F227" s="466">
        <v>14857</v>
      </c>
      <c r="G227" s="5" t="s">
        <v>45</v>
      </c>
      <c r="H227" s="5" t="s">
        <v>1121</v>
      </c>
      <c r="J227" s="128" t="s">
        <v>1792</v>
      </c>
      <c r="K227" s="128" t="s">
        <v>536</v>
      </c>
      <c r="L227" s="268">
        <v>33</v>
      </c>
      <c r="M227" s="74">
        <v>1</v>
      </c>
      <c r="N227" s="74"/>
      <c r="O227" s="74" t="s">
        <v>46</v>
      </c>
    </row>
    <row r="228" spans="1:15">
      <c r="A228" s="7">
        <v>11</v>
      </c>
      <c r="B228" s="10">
        <v>6</v>
      </c>
      <c r="C228" s="10">
        <v>227</v>
      </c>
      <c r="D228" s="5" t="s">
        <v>188</v>
      </c>
      <c r="F228" s="466">
        <v>13621</v>
      </c>
      <c r="G228" s="5" t="s">
        <v>188</v>
      </c>
      <c r="H228" s="5" t="s">
        <v>188</v>
      </c>
      <c r="J228" s="128" t="s">
        <v>689</v>
      </c>
      <c r="K228" s="128" t="s">
        <v>690</v>
      </c>
      <c r="L228" s="268">
        <v>30</v>
      </c>
      <c r="M228" s="74">
        <v>5</v>
      </c>
      <c r="N228" s="74" t="s">
        <v>2545</v>
      </c>
      <c r="O228" s="74"/>
    </row>
    <row r="229" spans="1:15">
      <c r="A229" s="7">
        <v>11</v>
      </c>
      <c r="B229" s="10">
        <v>7</v>
      </c>
      <c r="C229" s="10">
        <v>228</v>
      </c>
      <c r="D229" s="5" t="s">
        <v>598</v>
      </c>
      <c r="F229" s="466">
        <v>19779</v>
      </c>
      <c r="G229" s="5" t="s">
        <v>2170</v>
      </c>
      <c r="H229" s="5" t="s">
        <v>2170</v>
      </c>
      <c r="J229" s="128" t="s">
        <v>2888</v>
      </c>
      <c r="K229" s="128" t="s">
        <v>2906</v>
      </c>
      <c r="L229" s="268">
        <v>31</v>
      </c>
      <c r="M229" s="74">
        <v>7</v>
      </c>
      <c r="N229" s="74" t="s">
        <v>837</v>
      </c>
      <c r="O229" s="74"/>
    </row>
    <row r="230" spans="1:15">
      <c r="A230" s="7">
        <v>11</v>
      </c>
      <c r="B230" s="10">
        <v>8</v>
      </c>
      <c r="C230" s="10">
        <v>229</v>
      </c>
      <c r="D230" s="5" t="s">
        <v>29</v>
      </c>
      <c r="F230" s="466">
        <v>12095</v>
      </c>
      <c r="G230" s="5" t="s">
        <v>3328</v>
      </c>
      <c r="H230" s="5" t="s">
        <v>598</v>
      </c>
      <c r="J230" s="128" t="s">
        <v>528</v>
      </c>
      <c r="K230" s="128" t="s">
        <v>825</v>
      </c>
      <c r="L230" s="268">
        <v>33</v>
      </c>
      <c r="M230" s="74">
        <v>1</v>
      </c>
      <c r="N230" s="74"/>
      <c r="O230" s="74" t="s">
        <v>837</v>
      </c>
    </row>
    <row r="231" spans="1:15">
      <c r="A231" s="7">
        <v>11</v>
      </c>
      <c r="B231" s="10">
        <v>9</v>
      </c>
      <c r="C231" s="10">
        <v>230</v>
      </c>
      <c r="D231" s="5" t="s">
        <v>13</v>
      </c>
      <c r="F231" s="466">
        <v>12972</v>
      </c>
      <c r="G231" s="5" t="s">
        <v>563</v>
      </c>
      <c r="H231" s="5" t="s">
        <v>563</v>
      </c>
      <c r="J231" s="128" t="s">
        <v>599</v>
      </c>
      <c r="K231" s="128" t="s">
        <v>536</v>
      </c>
      <c r="L231" s="268">
        <v>31</v>
      </c>
      <c r="M231" s="74">
        <v>1</v>
      </c>
      <c r="N231" s="74"/>
      <c r="O231" s="74" t="s">
        <v>837</v>
      </c>
    </row>
    <row r="232" spans="1:15">
      <c r="A232" s="7">
        <v>11</v>
      </c>
      <c r="B232" s="10">
        <v>10</v>
      </c>
      <c r="C232" s="10">
        <v>231</v>
      </c>
      <c r="D232" s="5" t="s">
        <v>2177</v>
      </c>
      <c r="F232" s="466">
        <v>27763</v>
      </c>
      <c r="G232" s="5" t="s">
        <v>246</v>
      </c>
      <c r="H232" s="5" t="s">
        <v>246</v>
      </c>
      <c r="J232" s="128" t="s">
        <v>498</v>
      </c>
      <c r="K232" s="128" t="s">
        <v>260</v>
      </c>
      <c r="L232" s="268">
        <v>22</v>
      </c>
      <c r="M232" s="74">
        <v>2</v>
      </c>
      <c r="N232" s="74" t="s">
        <v>2545</v>
      </c>
      <c r="O232" s="74"/>
    </row>
    <row r="233" spans="1:15">
      <c r="A233" s="7">
        <v>11</v>
      </c>
      <c r="B233" s="10">
        <v>11</v>
      </c>
      <c r="C233" s="10">
        <v>232</v>
      </c>
      <c r="D233" s="5" t="s">
        <v>555</v>
      </c>
      <c r="F233" s="466">
        <v>25645</v>
      </c>
      <c r="G233" s="5" t="s">
        <v>686</v>
      </c>
      <c r="H233" s="5" t="s">
        <v>686</v>
      </c>
      <c r="J233" s="128" t="s">
        <v>3494</v>
      </c>
      <c r="K233" s="128" t="s">
        <v>3495</v>
      </c>
      <c r="L233" s="268">
        <v>26</v>
      </c>
      <c r="M233" s="74">
        <v>1</v>
      </c>
      <c r="N233" s="74"/>
      <c r="O233" s="74" t="s">
        <v>837</v>
      </c>
    </row>
    <row r="234" spans="1:15">
      <c r="A234" s="7">
        <v>11</v>
      </c>
      <c r="B234" s="10">
        <v>12</v>
      </c>
      <c r="C234" s="10">
        <v>233</v>
      </c>
      <c r="D234" s="5" t="s">
        <v>276</v>
      </c>
      <c r="F234" s="466">
        <v>7048</v>
      </c>
      <c r="G234" s="5" t="s">
        <v>188</v>
      </c>
      <c r="H234" s="5" t="s">
        <v>188</v>
      </c>
      <c r="J234" s="128" t="s">
        <v>566</v>
      </c>
      <c r="K234" s="128" t="s">
        <v>245</v>
      </c>
      <c r="L234" s="268">
        <v>34</v>
      </c>
      <c r="M234" s="74">
        <v>1</v>
      </c>
      <c r="N234" s="74"/>
      <c r="O234" s="74" t="s">
        <v>837</v>
      </c>
    </row>
    <row r="235" spans="1:15">
      <c r="A235" s="7">
        <v>11</v>
      </c>
      <c r="B235" s="10">
        <v>13</v>
      </c>
      <c r="C235" s="10">
        <v>234</v>
      </c>
      <c r="D235" s="5" t="s">
        <v>16</v>
      </c>
      <c r="F235" s="466">
        <v>16725</v>
      </c>
      <c r="G235" s="5" t="s">
        <v>16</v>
      </c>
      <c r="H235" s="5" t="s">
        <v>16</v>
      </c>
      <c r="J235" s="128" t="s">
        <v>1164</v>
      </c>
      <c r="K235" s="128" t="s">
        <v>565</v>
      </c>
      <c r="L235" s="268">
        <v>31</v>
      </c>
      <c r="M235" s="74">
        <v>2</v>
      </c>
      <c r="N235" s="74" t="s">
        <v>837</v>
      </c>
      <c r="O235" s="74"/>
    </row>
    <row r="236" spans="1:15">
      <c r="A236" s="7">
        <v>11</v>
      </c>
      <c r="B236" s="10">
        <v>14</v>
      </c>
      <c r="C236" s="10">
        <v>235</v>
      </c>
      <c r="D236" s="5" t="s">
        <v>609</v>
      </c>
      <c r="F236" s="466">
        <v>11486</v>
      </c>
      <c r="G236" s="5" t="s">
        <v>2177</v>
      </c>
      <c r="H236" s="5" t="s">
        <v>2177</v>
      </c>
      <c r="J236" s="128" t="s">
        <v>310</v>
      </c>
      <c r="K236" s="128" t="s">
        <v>35</v>
      </c>
      <c r="L236" s="268">
        <v>32</v>
      </c>
      <c r="M236" s="74">
        <v>1</v>
      </c>
      <c r="N236" s="74"/>
      <c r="O236" s="74" t="s">
        <v>46</v>
      </c>
    </row>
    <row r="237" spans="1:15">
      <c r="A237" s="7">
        <v>11</v>
      </c>
      <c r="B237" s="10">
        <v>15</v>
      </c>
      <c r="C237" s="10">
        <v>236</v>
      </c>
      <c r="D237" s="5" t="s">
        <v>15</v>
      </c>
      <c r="F237" s="466">
        <v>22896</v>
      </c>
      <c r="G237" s="5" t="s">
        <v>164</v>
      </c>
      <c r="H237" s="5" t="s">
        <v>164</v>
      </c>
      <c r="J237" s="128" t="s">
        <v>2304</v>
      </c>
      <c r="K237" s="128" t="s">
        <v>3016</v>
      </c>
      <c r="L237" s="268">
        <v>24</v>
      </c>
      <c r="M237" s="74">
        <v>5</v>
      </c>
      <c r="N237" s="74" t="s">
        <v>837</v>
      </c>
      <c r="O237" s="74"/>
    </row>
    <row r="238" spans="1:15">
      <c r="A238" s="7">
        <v>11</v>
      </c>
      <c r="B238" s="10">
        <v>16</v>
      </c>
      <c r="C238" s="10">
        <v>237</v>
      </c>
      <c r="D238" s="5" t="s">
        <v>18</v>
      </c>
      <c r="F238" s="466">
        <v>25180</v>
      </c>
      <c r="G238" s="5" t="s">
        <v>213</v>
      </c>
      <c r="H238" s="5" t="s">
        <v>213</v>
      </c>
      <c r="J238" s="128" t="s">
        <v>4049</v>
      </c>
      <c r="K238" s="128" t="s">
        <v>197</v>
      </c>
      <c r="L238" s="268">
        <v>27</v>
      </c>
      <c r="M238" s="74">
        <v>6</v>
      </c>
      <c r="N238" s="74" t="s">
        <v>46</v>
      </c>
      <c r="O238" s="74"/>
    </row>
    <row r="239" spans="1:15">
      <c r="A239" s="7">
        <v>11</v>
      </c>
      <c r="B239" s="10">
        <v>17</v>
      </c>
      <c r="C239" s="10">
        <v>238</v>
      </c>
      <c r="D239" s="5" t="s">
        <v>129</v>
      </c>
      <c r="F239" s="466">
        <v>15947</v>
      </c>
      <c r="G239" s="5" t="s">
        <v>3328</v>
      </c>
      <c r="H239" s="5" t="s">
        <v>345</v>
      </c>
      <c r="J239" s="128" t="s">
        <v>794</v>
      </c>
      <c r="K239" s="128" t="s">
        <v>804</v>
      </c>
      <c r="L239" s="268">
        <v>32</v>
      </c>
      <c r="M239" s="74">
        <v>1</v>
      </c>
      <c r="N239" s="74"/>
      <c r="O239" s="74" t="s">
        <v>837</v>
      </c>
    </row>
    <row r="240" spans="1:15">
      <c r="A240" s="7">
        <v>11</v>
      </c>
      <c r="B240" s="10">
        <v>18</v>
      </c>
      <c r="C240" s="10">
        <v>239</v>
      </c>
      <c r="D240" s="5" t="s">
        <v>2170</v>
      </c>
      <c r="F240" s="466">
        <v>10315</v>
      </c>
      <c r="G240" s="5" t="s">
        <v>3328</v>
      </c>
      <c r="H240" s="5" t="s">
        <v>567</v>
      </c>
      <c r="J240" s="128" t="s">
        <v>3337</v>
      </c>
      <c r="K240" s="128" t="s">
        <v>596</v>
      </c>
      <c r="L240" s="268">
        <v>34</v>
      </c>
      <c r="M240" s="74">
        <v>1</v>
      </c>
      <c r="N240" s="74"/>
      <c r="O240" s="74" t="s">
        <v>837</v>
      </c>
    </row>
    <row r="241" spans="1:15">
      <c r="A241" s="7">
        <v>11</v>
      </c>
      <c r="B241" s="10">
        <v>19</v>
      </c>
      <c r="C241" s="10">
        <v>240</v>
      </c>
      <c r="D241" s="5" t="s">
        <v>470</v>
      </c>
      <c r="F241" s="466">
        <v>26257</v>
      </c>
      <c r="G241" s="5" t="s">
        <v>354</v>
      </c>
      <c r="H241" s="5" t="s">
        <v>354</v>
      </c>
      <c r="J241" s="128" t="s">
        <v>3656</v>
      </c>
      <c r="K241" s="128" t="s">
        <v>554</v>
      </c>
      <c r="L241" s="268">
        <v>22</v>
      </c>
      <c r="M241" s="74">
        <v>1</v>
      </c>
      <c r="N241" s="74"/>
      <c r="O241" s="74" t="s">
        <v>837</v>
      </c>
    </row>
    <row r="242" spans="1:15">
      <c r="A242" s="11">
        <v>11</v>
      </c>
      <c r="B242" s="12">
        <v>20</v>
      </c>
      <c r="C242" s="12">
        <v>241</v>
      </c>
      <c r="D242" s="14" t="s">
        <v>563</v>
      </c>
      <c r="E242" s="13"/>
      <c r="F242" s="467">
        <v>22630</v>
      </c>
      <c r="G242" s="14" t="s">
        <v>239</v>
      </c>
      <c r="H242" s="14" t="s">
        <v>239</v>
      </c>
      <c r="I242" s="13"/>
      <c r="J242" s="137" t="s">
        <v>224</v>
      </c>
      <c r="K242" s="137" t="s">
        <v>3988</v>
      </c>
      <c r="L242" s="269">
        <v>23</v>
      </c>
      <c r="M242" s="78">
        <v>1</v>
      </c>
      <c r="N242" s="78"/>
      <c r="O242" s="78" t="s">
        <v>837</v>
      </c>
    </row>
    <row r="243" spans="1:15">
      <c r="A243" s="7">
        <v>12</v>
      </c>
      <c r="B243" s="10">
        <v>1</v>
      </c>
      <c r="C243" s="10">
        <v>242</v>
      </c>
      <c r="D243" s="5" t="s">
        <v>563</v>
      </c>
      <c r="F243" s="466">
        <v>21527</v>
      </c>
      <c r="G243" s="5" t="s">
        <v>2170</v>
      </c>
      <c r="H243" s="5" t="s">
        <v>2170</v>
      </c>
      <c r="J243" s="128" t="s">
        <v>3413</v>
      </c>
      <c r="K243" s="128" t="s">
        <v>138</v>
      </c>
      <c r="L243" s="268">
        <v>27</v>
      </c>
      <c r="M243" s="74">
        <v>1</v>
      </c>
      <c r="N243" s="74"/>
      <c r="O243" s="74" t="s">
        <v>837</v>
      </c>
    </row>
    <row r="244" spans="1:15">
      <c r="A244" s="7">
        <v>12</v>
      </c>
      <c r="B244" s="10">
        <v>2</v>
      </c>
      <c r="C244" s="10">
        <v>243</v>
      </c>
      <c r="D244" s="5" t="s">
        <v>470</v>
      </c>
      <c r="F244" s="466">
        <v>12317</v>
      </c>
      <c r="G244" s="5" t="s">
        <v>563</v>
      </c>
      <c r="H244" s="5" t="s">
        <v>563</v>
      </c>
      <c r="J244" s="128" t="s">
        <v>1870</v>
      </c>
      <c r="K244" s="128" t="s">
        <v>802</v>
      </c>
      <c r="L244" s="268">
        <v>33</v>
      </c>
      <c r="M244" s="74">
        <v>1</v>
      </c>
      <c r="N244" s="74"/>
      <c r="O244" s="74" t="s">
        <v>837</v>
      </c>
    </row>
    <row r="245" spans="1:15">
      <c r="A245" s="7">
        <v>12</v>
      </c>
      <c r="B245" s="10">
        <v>3</v>
      </c>
      <c r="C245" s="10">
        <v>244</v>
      </c>
      <c r="D245" s="5" t="s">
        <v>2170</v>
      </c>
      <c r="F245" s="466">
        <v>18439</v>
      </c>
      <c r="G245" s="5" t="s">
        <v>345</v>
      </c>
      <c r="H245" s="5" t="s">
        <v>345</v>
      </c>
      <c r="J245" s="128" t="s">
        <v>608</v>
      </c>
      <c r="K245" s="128" t="s">
        <v>146</v>
      </c>
      <c r="L245" s="268">
        <v>30</v>
      </c>
      <c r="M245" s="74">
        <v>1</v>
      </c>
      <c r="N245" s="74"/>
      <c r="O245" s="74" t="s">
        <v>46</v>
      </c>
    </row>
    <row r="246" spans="1:15">
      <c r="A246" s="7">
        <v>12</v>
      </c>
      <c r="B246" s="10">
        <v>4</v>
      </c>
      <c r="C246" s="10">
        <v>245</v>
      </c>
      <c r="D246" s="5" t="s">
        <v>129</v>
      </c>
      <c r="F246" s="466">
        <v>6184</v>
      </c>
      <c r="G246" s="5" t="s">
        <v>345</v>
      </c>
      <c r="H246" s="5" t="s">
        <v>345</v>
      </c>
      <c r="J246" s="128" t="s">
        <v>176</v>
      </c>
      <c r="K246" s="128" t="s">
        <v>1680</v>
      </c>
      <c r="L246" s="268">
        <v>36</v>
      </c>
      <c r="M246" s="74">
        <v>10</v>
      </c>
      <c r="N246" s="74" t="s">
        <v>837</v>
      </c>
      <c r="O246" s="74"/>
    </row>
    <row r="247" spans="1:15">
      <c r="A247" s="7">
        <v>12</v>
      </c>
      <c r="B247" s="10">
        <v>5</v>
      </c>
      <c r="C247" s="10">
        <v>246</v>
      </c>
      <c r="D247" s="5" t="s">
        <v>18</v>
      </c>
      <c r="F247" s="466">
        <v>24862</v>
      </c>
      <c r="G247" s="5" t="s">
        <v>276</v>
      </c>
      <c r="H247" s="5" t="s">
        <v>276</v>
      </c>
      <c r="J247" s="128" t="s">
        <v>631</v>
      </c>
      <c r="K247" s="128" t="s">
        <v>549</v>
      </c>
      <c r="L247" s="268">
        <v>26</v>
      </c>
      <c r="M247" s="74">
        <v>1</v>
      </c>
      <c r="N247" s="74"/>
      <c r="O247" s="74" t="s">
        <v>837</v>
      </c>
    </row>
    <row r="248" spans="1:15">
      <c r="A248" s="7">
        <v>12</v>
      </c>
      <c r="B248" s="10">
        <v>6</v>
      </c>
      <c r="C248" s="10">
        <v>247</v>
      </c>
      <c r="D248" s="5" t="s">
        <v>15</v>
      </c>
      <c r="F248" s="466">
        <v>5615</v>
      </c>
      <c r="G248" s="5" t="s">
        <v>15</v>
      </c>
      <c r="H248" s="5" t="s">
        <v>15</v>
      </c>
      <c r="J248" s="128" t="s">
        <v>1215</v>
      </c>
      <c r="K248" s="128" t="s">
        <v>549</v>
      </c>
      <c r="L248" s="268">
        <v>36</v>
      </c>
      <c r="M248" s="74">
        <v>1</v>
      </c>
      <c r="N248" s="74"/>
      <c r="O248" s="74" t="s">
        <v>837</v>
      </c>
    </row>
    <row r="249" spans="1:15">
      <c r="A249" s="7">
        <v>12</v>
      </c>
      <c r="B249" s="10">
        <v>7</v>
      </c>
      <c r="C249" s="10">
        <v>248</v>
      </c>
      <c r="D249" s="5" t="s">
        <v>609</v>
      </c>
      <c r="F249" s="466">
        <v>12976</v>
      </c>
      <c r="G249" s="5" t="s">
        <v>213</v>
      </c>
      <c r="H249" s="5" t="s">
        <v>213</v>
      </c>
      <c r="J249" s="128" t="s">
        <v>672</v>
      </c>
      <c r="K249" s="128" t="s">
        <v>595</v>
      </c>
      <c r="L249" s="268">
        <v>31</v>
      </c>
      <c r="M249" s="74">
        <v>2</v>
      </c>
      <c r="N249" s="74" t="s">
        <v>837</v>
      </c>
      <c r="O249" s="74"/>
    </row>
    <row r="250" spans="1:15">
      <c r="A250" s="7">
        <v>12</v>
      </c>
      <c r="B250" s="10">
        <v>8</v>
      </c>
      <c r="C250" s="10">
        <v>249</v>
      </c>
      <c r="D250" s="5" t="s">
        <v>16</v>
      </c>
      <c r="F250" s="466">
        <v>13449</v>
      </c>
      <c r="G250" s="5" t="s">
        <v>2177</v>
      </c>
      <c r="H250" s="5" t="s">
        <v>2177</v>
      </c>
      <c r="J250" s="128" t="s">
        <v>200</v>
      </c>
      <c r="K250" s="128" t="s">
        <v>288</v>
      </c>
      <c r="L250" s="268">
        <v>33</v>
      </c>
      <c r="M250" s="74">
        <v>1</v>
      </c>
      <c r="N250" s="74"/>
      <c r="O250" s="74" t="s">
        <v>46</v>
      </c>
    </row>
    <row r="251" spans="1:15">
      <c r="A251" s="7">
        <v>12</v>
      </c>
      <c r="B251" s="10">
        <v>9</v>
      </c>
      <c r="C251" s="10">
        <v>250</v>
      </c>
      <c r="D251" s="5" t="s">
        <v>276</v>
      </c>
      <c r="F251" s="466">
        <v>25782</v>
      </c>
      <c r="G251" s="5" t="s">
        <v>276</v>
      </c>
      <c r="H251" s="5" t="s">
        <v>276</v>
      </c>
      <c r="J251" s="128" t="s">
        <v>4079</v>
      </c>
      <c r="K251" s="128" t="s">
        <v>591</v>
      </c>
      <c r="L251" s="268">
        <v>25</v>
      </c>
      <c r="M251" s="74">
        <v>2</v>
      </c>
      <c r="N251" s="74" t="s">
        <v>837</v>
      </c>
      <c r="O251" s="74"/>
    </row>
    <row r="252" spans="1:15">
      <c r="A252" s="7">
        <v>12</v>
      </c>
      <c r="B252" s="10">
        <v>10</v>
      </c>
      <c r="C252" s="10">
        <v>251</v>
      </c>
      <c r="D252" s="5" t="s">
        <v>555</v>
      </c>
      <c r="F252" s="466">
        <v>22197</v>
      </c>
      <c r="G252" s="5" t="s">
        <v>2170</v>
      </c>
      <c r="H252" s="5" t="s">
        <v>2170</v>
      </c>
      <c r="J252" s="128" t="s">
        <v>2994</v>
      </c>
      <c r="K252" s="128" t="s">
        <v>2995</v>
      </c>
      <c r="L252" s="268">
        <v>25</v>
      </c>
      <c r="M252" s="74">
        <v>7</v>
      </c>
      <c r="N252" s="74" t="s">
        <v>46</v>
      </c>
      <c r="O252" s="74"/>
    </row>
    <row r="253" spans="1:15">
      <c r="A253" s="7">
        <v>12</v>
      </c>
      <c r="B253" s="10">
        <v>11</v>
      </c>
      <c r="C253" s="10">
        <v>252</v>
      </c>
      <c r="D253" s="5" t="s">
        <v>2177</v>
      </c>
      <c r="F253" s="466">
        <v>29715</v>
      </c>
      <c r="G253" s="5" t="s">
        <v>246</v>
      </c>
      <c r="H253" s="5" t="s">
        <v>246</v>
      </c>
      <c r="J253" s="128" t="s">
        <v>3572</v>
      </c>
      <c r="K253" s="128" t="s">
        <v>163</v>
      </c>
      <c r="L253" s="268">
        <v>24</v>
      </c>
      <c r="M253" s="74">
        <v>2</v>
      </c>
      <c r="N253" s="74" t="s">
        <v>837</v>
      </c>
      <c r="O253" s="74"/>
    </row>
    <row r="254" spans="1:15">
      <c r="A254" s="7">
        <v>12</v>
      </c>
      <c r="B254" s="10">
        <v>12</v>
      </c>
      <c r="C254" s="10">
        <v>253</v>
      </c>
      <c r="D254" s="5" t="s">
        <v>13</v>
      </c>
      <c r="F254" s="466">
        <v>16269</v>
      </c>
      <c r="G254" s="5" t="s">
        <v>17</v>
      </c>
      <c r="H254" s="5" t="s">
        <v>17</v>
      </c>
      <c r="J254" s="128" t="s">
        <v>1232</v>
      </c>
      <c r="K254" s="128" t="s">
        <v>553</v>
      </c>
      <c r="L254" s="268">
        <v>31</v>
      </c>
      <c r="M254" s="74">
        <v>1</v>
      </c>
      <c r="N254" s="74"/>
      <c r="O254" s="74" t="s">
        <v>46</v>
      </c>
    </row>
    <row r="255" spans="1:15">
      <c r="A255" s="7">
        <v>12</v>
      </c>
      <c r="B255" s="10">
        <v>13</v>
      </c>
      <c r="C255" s="10">
        <v>254</v>
      </c>
      <c r="D255" s="5" t="s">
        <v>29</v>
      </c>
      <c r="F255" s="466">
        <v>22304</v>
      </c>
      <c r="G255" s="5" t="s">
        <v>239</v>
      </c>
      <c r="H255" s="5" t="s">
        <v>239</v>
      </c>
      <c r="J255" s="128" t="s">
        <v>3642</v>
      </c>
      <c r="K255" s="128" t="s">
        <v>3643</v>
      </c>
      <c r="L255" s="268">
        <v>26</v>
      </c>
      <c r="M255" s="74">
        <v>1</v>
      </c>
      <c r="N255" s="74"/>
      <c r="O255" s="74" t="s">
        <v>837</v>
      </c>
    </row>
    <row r="256" spans="1:15">
      <c r="A256" s="7">
        <v>12</v>
      </c>
      <c r="B256" s="10">
        <v>14</v>
      </c>
      <c r="C256" s="10">
        <v>255</v>
      </c>
      <c r="D256" s="5" t="s">
        <v>598</v>
      </c>
      <c r="F256" s="466">
        <v>14813</v>
      </c>
      <c r="G256" s="5" t="s">
        <v>567</v>
      </c>
      <c r="H256" s="5" t="s">
        <v>567</v>
      </c>
      <c r="J256" s="128" t="s">
        <v>862</v>
      </c>
      <c r="K256" s="128" t="s">
        <v>547</v>
      </c>
      <c r="L256" s="268">
        <v>33</v>
      </c>
      <c r="M256" s="74">
        <v>4</v>
      </c>
      <c r="N256" s="74" t="s">
        <v>837</v>
      </c>
      <c r="O256" s="74"/>
    </row>
    <row r="257" spans="1:15">
      <c r="A257" s="7">
        <v>12</v>
      </c>
      <c r="B257" s="10">
        <v>15</v>
      </c>
      <c r="C257" s="10">
        <v>256</v>
      </c>
      <c r="D257" s="5" t="s">
        <v>188</v>
      </c>
      <c r="F257" s="466">
        <v>15161</v>
      </c>
      <c r="G257" s="5" t="s">
        <v>598</v>
      </c>
      <c r="H257" s="5" t="s">
        <v>598</v>
      </c>
      <c r="J257" s="128" t="s">
        <v>1059</v>
      </c>
      <c r="K257" s="128" t="s">
        <v>144</v>
      </c>
      <c r="L257" s="268">
        <v>33</v>
      </c>
      <c r="M257" s="74">
        <v>2</v>
      </c>
      <c r="N257" s="74" t="s">
        <v>837</v>
      </c>
      <c r="O257" s="74"/>
    </row>
    <row r="258" spans="1:15">
      <c r="A258" s="7">
        <v>12</v>
      </c>
      <c r="B258" s="10">
        <v>16</v>
      </c>
      <c r="C258" s="10">
        <v>257</v>
      </c>
      <c r="D258" s="5" t="s">
        <v>438</v>
      </c>
      <c r="F258" s="466">
        <v>31967</v>
      </c>
      <c r="G258" s="5" t="s">
        <v>164</v>
      </c>
      <c r="H258" s="5" t="s">
        <v>164</v>
      </c>
      <c r="J258" s="128" t="s">
        <v>784</v>
      </c>
      <c r="K258" s="128" t="s">
        <v>260</v>
      </c>
      <c r="L258" s="268">
        <v>23</v>
      </c>
      <c r="M258" s="74">
        <v>1</v>
      </c>
      <c r="N258" s="74"/>
      <c r="O258" s="74" t="s">
        <v>837</v>
      </c>
    </row>
    <row r="259" spans="1:15">
      <c r="A259" s="7">
        <v>12</v>
      </c>
      <c r="B259" s="10">
        <v>17</v>
      </c>
      <c r="C259" s="10">
        <v>258</v>
      </c>
      <c r="D259" s="5" t="s">
        <v>239</v>
      </c>
      <c r="F259" s="466">
        <v>17901</v>
      </c>
      <c r="G259" s="5" t="s">
        <v>164</v>
      </c>
      <c r="H259" s="5" t="s">
        <v>164</v>
      </c>
      <c r="J259" s="128" t="s">
        <v>958</v>
      </c>
      <c r="K259" s="128" t="s">
        <v>136</v>
      </c>
      <c r="L259" s="268">
        <v>29</v>
      </c>
      <c r="M259" s="74">
        <v>7</v>
      </c>
      <c r="N259" s="74" t="s">
        <v>46</v>
      </c>
      <c r="O259" s="74"/>
    </row>
    <row r="260" spans="1:15">
      <c r="A260" s="7">
        <v>12</v>
      </c>
      <c r="B260" s="10">
        <v>18</v>
      </c>
      <c r="C260" s="10">
        <v>259</v>
      </c>
      <c r="D260" s="5" t="s">
        <v>567</v>
      </c>
      <c r="F260" s="466">
        <v>13293</v>
      </c>
      <c r="G260" s="5" t="s">
        <v>17</v>
      </c>
      <c r="H260" s="5" t="s">
        <v>17</v>
      </c>
      <c r="J260" s="128" t="s">
        <v>1669</v>
      </c>
      <c r="K260" s="128" t="s">
        <v>146</v>
      </c>
      <c r="L260" s="268">
        <v>34</v>
      </c>
      <c r="M260" s="74">
        <v>1</v>
      </c>
      <c r="N260" s="74"/>
      <c r="O260" s="74" t="s">
        <v>46</v>
      </c>
    </row>
    <row r="261" spans="1:15">
      <c r="A261" s="7">
        <v>12</v>
      </c>
      <c r="B261" s="10">
        <v>19</v>
      </c>
      <c r="C261" s="10">
        <v>260</v>
      </c>
      <c r="D261" s="5" t="s">
        <v>17</v>
      </c>
      <c r="F261" s="466">
        <v>26259</v>
      </c>
      <c r="G261" s="5" t="s">
        <v>3328</v>
      </c>
      <c r="H261" s="5" t="s">
        <v>2178</v>
      </c>
      <c r="J261" s="128" t="s">
        <v>4072</v>
      </c>
      <c r="K261" s="128" t="s">
        <v>163</v>
      </c>
      <c r="L261" s="268">
        <v>26</v>
      </c>
      <c r="M261" s="74">
        <v>1</v>
      </c>
      <c r="N261" s="74"/>
      <c r="O261" s="74" t="s">
        <v>837</v>
      </c>
    </row>
    <row r="262" spans="1:15">
      <c r="A262" s="11">
        <v>12</v>
      </c>
      <c r="B262" s="12">
        <v>20</v>
      </c>
      <c r="C262" s="12">
        <v>261</v>
      </c>
      <c r="D262" s="14" t="s">
        <v>14</v>
      </c>
      <c r="E262" s="13"/>
      <c r="F262" s="467">
        <v>23792</v>
      </c>
      <c r="G262" s="14" t="s">
        <v>45</v>
      </c>
      <c r="H262" s="14" t="s">
        <v>1121</v>
      </c>
      <c r="I262" s="13"/>
      <c r="J262" s="137" t="s">
        <v>251</v>
      </c>
      <c r="K262" s="137" t="s">
        <v>2528</v>
      </c>
      <c r="L262" s="269">
        <v>24</v>
      </c>
      <c r="M262" s="78">
        <v>8</v>
      </c>
      <c r="N262" s="78" t="s">
        <v>46</v>
      </c>
      <c r="O262" s="78"/>
    </row>
    <row r="263" spans="1:15">
      <c r="A263" s="7">
        <v>13</v>
      </c>
      <c r="B263" s="10">
        <v>1</v>
      </c>
      <c r="C263" s="10">
        <v>262</v>
      </c>
      <c r="D263" s="5" t="s">
        <v>14</v>
      </c>
      <c r="F263" s="466">
        <v>20020</v>
      </c>
      <c r="G263" s="5" t="s">
        <v>2170</v>
      </c>
      <c r="H263" s="5" t="s">
        <v>2170</v>
      </c>
      <c r="J263" s="128" t="s">
        <v>1305</v>
      </c>
      <c r="K263" s="128" t="s">
        <v>553</v>
      </c>
      <c r="L263" s="268">
        <v>30</v>
      </c>
      <c r="M263" s="74">
        <v>1</v>
      </c>
      <c r="N263" s="74"/>
      <c r="O263" s="74" t="s">
        <v>837</v>
      </c>
    </row>
    <row r="264" spans="1:15">
      <c r="A264" s="7">
        <v>13</v>
      </c>
      <c r="B264" s="10">
        <v>2</v>
      </c>
      <c r="C264" s="10">
        <v>263</v>
      </c>
      <c r="D264" s="5" t="s">
        <v>17</v>
      </c>
      <c r="F264" s="466">
        <v>4949</v>
      </c>
      <c r="G264" s="5" t="s">
        <v>16</v>
      </c>
      <c r="H264" s="5" t="s">
        <v>16</v>
      </c>
      <c r="J264" s="128" t="s">
        <v>263</v>
      </c>
      <c r="K264" s="128" t="s">
        <v>721</v>
      </c>
      <c r="L264" s="268">
        <v>34</v>
      </c>
      <c r="M264" s="74">
        <v>10</v>
      </c>
      <c r="N264" s="74" t="s">
        <v>837</v>
      </c>
      <c r="O264" s="74"/>
    </row>
    <row r="265" spans="1:15">
      <c r="A265" s="7">
        <v>13</v>
      </c>
      <c r="B265" s="10">
        <v>3</v>
      </c>
      <c r="C265" s="10">
        <v>264</v>
      </c>
      <c r="D265" s="5" t="s">
        <v>567</v>
      </c>
      <c r="F265" s="466">
        <v>29514</v>
      </c>
      <c r="G265" s="5" t="s">
        <v>15</v>
      </c>
      <c r="H265" s="5" t="s">
        <v>15</v>
      </c>
      <c r="J265" s="128" t="s">
        <v>549</v>
      </c>
      <c r="K265" s="128" t="s">
        <v>4100</v>
      </c>
      <c r="L265" s="268">
        <v>25</v>
      </c>
      <c r="M265" s="74">
        <v>1</v>
      </c>
      <c r="N265" s="74"/>
      <c r="O265" s="74" t="s">
        <v>837</v>
      </c>
    </row>
    <row r="266" spans="1:15">
      <c r="A266" s="7">
        <v>13</v>
      </c>
      <c r="B266" s="10">
        <v>4</v>
      </c>
      <c r="C266" s="10">
        <v>265</v>
      </c>
      <c r="D266" s="5" t="s">
        <v>239</v>
      </c>
      <c r="F266" s="466">
        <v>27883</v>
      </c>
      <c r="G266" s="5" t="s">
        <v>276</v>
      </c>
      <c r="H266" s="5" t="s">
        <v>276</v>
      </c>
      <c r="J266" s="128" t="s">
        <v>4137</v>
      </c>
      <c r="K266" s="128" t="s">
        <v>251</v>
      </c>
      <c r="L266" s="268">
        <v>22</v>
      </c>
      <c r="M266" s="74">
        <v>4</v>
      </c>
      <c r="N266" s="74" t="s">
        <v>837</v>
      </c>
      <c r="O266" s="74"/>
    </row>
    <row r="267" spans="1:15">
      <c r="A267" s="7">
        <v>13</v>
      </c>
      <c r="B267" s="10">
        <v>5</v>
      </c>
      <c r="C267" s="10">
        <v>266</v>
      </c>
      <c r="D267" s="5" t="s">
        <v>438</v>
      </c>
      <c r="F267" s="466">
        <v>14814</v>
      </c>
      <c r="G267" s="5" t="s">
        <v>188</v>
      </c>
      <c r="H267" s="5" t="s">
        <v>188</v>
      </c>
      <c r="J267" s="128" t="s">
        <v>862</v>
      </c>
      <c r="K267" s="128" t="s">
        <v>437</v>
      </c>
      <c r="L267" s="268">
        <v>33</v>
      </c>
      <c r="M267" s="74">
        <v>1</v>
      </c>
      <c r="N267" s="74"/>
      <c r="O267" s="74" t="s">
        <v>837</v>
      </c>
    </row>
    <row r="268" spans="1:15">
      <c r="A268" s="7">
        <v>13</v>
      </c>
      <c r="B268" s="10">
        <v>6</v>
      </c>
      <c r="C268" s="10">
        <v>267</v>
      </c>
      <c r="D268" s="5" t="s">
        <v>188</v>
      </c>
      <c r="F268" s="466">
        <v>7146</v>
      </c>
      <c r="G268" s="5" t="s">
        <v>15</v>
      </c>
      <c r="H268" s="5" t="s">
        <v>15</v>
      </c>
      <c r="J268" s="128" t="s">
        <v>303</v>
      </c>
      <c r="K268" s="128" t="s">
        <v>197</v>
      </c>
      <c r="L268" s="268">
        <v>37</v>
      </c>
      <c r="M268" s="74">
        <v>1</v>
      </c>
      <c r="N268" s="74"/>
      <c r="O268" s="74" t="s">
        <v>837</v>
      </c>
    </row>
    <row r="269" spans="1:15">
      <c r="A269" s="7">
        <v>13</v>
      </c>
      <c r="B269" s="10">
        <v>7</v>
      </c>
      <c r="C269" s="10">
        <v>268</v>
      </c>
      <c r="D269" s="5" t="s">
        <v>598</v>
      </c>
      <c r="F269" s="466">
        <v>10950</v>
      </c>
      <c r="G269" s="5" t="s">
        <v>555</v>
      </c>
      <c r="H269" s="5" t="s">
        <v>555</v>
      </c>
      <c r="J269" s="128" t="s">
        <v>765</v>
      </c>
      <c r="K269" s="128" t="s">
        <v>613</v>
      </c>
      <c r="L269" s="268">
        <v>35</v>
      </c>
      <c r="M269" s="74">
        <v>9</v>
      </c>
      <c r="N269" s="74" t="s">
        <v>837</v>
      </c>
      <c r="O269" s="74"/>
    </row>
    <row r="270" spans="1:15">
      <c r="A270" s="7">
        <v>13</v>
      </c>
      <c r="B270" s="10">
        <v>8</v>
      </c>
      <c r="C270" s="10">
        <v>269</v>
      </c>
      <c r="D270" s="5" t="s">
        <v>29</v>
      </c>
      <c r="F270" s="466">
        <v>20997</v>
      </c>
      <c r="G270" s="5" t="s">
        <v>598</v>
      </c>
      <c r="H270" s="5" t="s">
        <v>598</v>
      </c>
      <c r="J270" s="128" t="s">
        <v>2458</v>
      </c>
      <c r="K270" s="128" t="s">
        <v>2459</v>
      </c>
      <c r="L270" s="268">
        <v>28</v>
      </c>
      <c r="M270" s="74">
        <v>1</v>
      </c>
      <c r="N270" s="74"/>
      <c r="O270" s="74" t="s">
        <v>837</v>
      </c>
    </row>
    <row r="271" spans="1:15">
      <c r="A271" s="7">
        <v>13</v>
      </c>
      <c r="B271" s="10">
        <v>9</v>
      </c>
      <c r="C271" s="10">
        <v>270</v>
      </c>
      <c r="D271" s="5" t="s">
        <v>13</v>
      </c>
      <c r="F271" s="466">
        <v>16990</v>
      </c>
      <c r="G271" s="5" t="s">
        <v>3328</v>
      </c>
      <c r="H271" s="5" t="s">
        <v>13</v>
      </c>
      <c r="J271" s="128" t="s">
        <v>2859</v>
      </c>
      <c r="K271" s="128" t="s">
        <v>502</v>
      </c>
      <c r="L271" s="268">
        <v>32</v>
      </c>
      <c r="M271" s="74">
        <v>1</v>
      </c>
      <c r="N271" s="74"/>
      <c r="O271" s="74" t="s">
        <v>46</v>
      </c>
    </row>
    <row r="272" spans="1:15">
      <c r="A272" s="7">
        <v>13</v>
      </c>
      <c r="B272" s="10">
        <v>10</v>
      </c>
      <c r="C272" s="10">
        <v>271</v>
      </c>
      <c r="D272" s="5" t="s">
        <v>2177</v>
      </c>
      <c r="F272" s="466">
        <v>23796</v>
      </c>
      <c r="G272" s="5" t="s">
        <v>686</v>
      </c>
      <c r="H272" s="5" t="s">
        <v>686</v>
      </c>
      <c r="J272" s="128" t="s">
        <v>2519</v>
      </c>
      <c r="K272" s="128" t="s">
        <v>549</v>
      </c>
      <c r="L272" s="268">
        <v>24</v>
      </c>
      <c r="M272" s="74">
        <v>1</v>
      </c>
      <c r="N272" s="74"/>
      <c r="O272" s="74" t="s">
        <v>46</v>
      </c>
    </row>
    <row r="273" spans="1:15">
      <c r="A273" s="7">
        <v>13</v>
      </c>
      <c r="B273" s="10">
        <v>11</v>
      </c>
      <c r="C273" s="10">
        <v>272</v>
      </c>
      <c r="D273" s="5" t="s">
        <v>555</v>
      </c>
      <c r="F273" s="466">
        <v>17273</v>
      </c>
      <c r="G273" s="5" t="s">
        <v>17</v>
      </c>
      <c r="H273" s="5" t="s">
        <v>17</v>
      </c>
      <c r="J273" s="128" t="s">
        <v>1796</v>
      </c>
      <c r="K273" s="128" t="s">
        <v>548</v>
      </c>
      <c r="L273" s="268">
        <v>29</v>
      </c>
      <c r="M273" s="74">
        <v>4</v>
      </c>
      <c r="N273" s="74" t="s">
        <v>837</v>
      </c>
      <c r="O273" s="74"/>
    </row>
    <row r="274" spans="1:15">
      <c r="A274" s="7">
        <v>13</v>
      </c>
      <c r="B274" s="10">
        <v>12</v>
      </c>
      <c r="C274" s="10">
        <v>273</v>
      </c>
      <c r="D274" s="5" t="s">
        <v>276</v>
      </c>
      <c r="F274" s="466">
        <v>27504</v>
      </c>
      <c r="G274" s="5" t="s">
        <v>438</v>
      </c>
      <c r="H274" s="5" t="s">
        <v>438</v>
      </c>
      <c r="J274" s="128" t="s">
        <v>4123</v>
      </c>
      <c r="K274" s="128" t="s">
        <v>220</v>
      </c>
      <c r="L274" s="268">
        <v>22</v>
      </c>
      <c r="M274" s="74">
        <v>4</v>
      </c>
      <c r="N274" s="74" t="s">
        <v>837</v>
      </c>
      <c r="O274" s="74"/>
    </row>
    <row r="275" spans="1:15">
      <c r="A275" s="7">
        <v>13</v>
      </c>
      <c r="B275" s="10">
        <v>13</v>
      </c>
      <c r="C275" s="10">
        <v>274</v>
      </c>
      <c r="D275" s="5" t="s">
        <v>16</v>
      </c>
      <c r="F275" s="466">
        <v>22051</v>
      </c>
      <c r="G275" s="5" t="s">
        <v>276</v>
      </c>
      <c r="H275" s="5" t="s">
        <v>276</v>
      </c>
      <c r="J275" s="128" t="s">
        <v>1768</v>
      </c>
      <c r="K275" s="128" t="s">
        <v>553</v>
      </c>
      <c r="L275" s="268">
        <v>29</v>
      </c>
      <c r="M275" s="74">
        <v>1</v>
      </c>
      <c r="N275" s="74"/>
      <c r="O275" s="74" t="s">
        <v>46</v>
      </c>
    </row>
    <row r="276" spans="1:15">
      <c r="A276" s="7">
        <v>13</v>
      </c>
      <c r="B276" s="10">
        <v>14</v>
      </c>
      <c r="C276" s="10">
        <v>275</v>
      </c>
      <c r="D276" s="5" t="s">
        <v>609</v>
      </c>
      <c r="F276" s="466">
        <v>27470</v>
      </c>
      <c r="G276" s="5" t="s">
        <v>598</v>
      </c>
      <c r="H276" s="5" t="s">
        <v>598</v>
      </c>
      <c r="J276" s="128" t="s">
        <v>3534</v>
      </c>
      <c r="K276" s="128" t="s">
        <v>3535</v>
      </c>
      <c r="L276" s="268">
        <v>25</v>
      </c>
      <c r="M276" s="74">
        <v>1</v>
      </c>
      <c r="N276" s="74"/>
      <c r="O276" s="74" t="s">
        <v>837</v>
      </c>
    </row>
    <row r="277" spans="1:15">
      <c r="A277" s="7">
        <v>13</v>
      </c>
      <c r="B277" s="10">
        <v>15</v>
      </c>
      <c r="C277" s="10">
        <v>276</v>
      </c>
      <c r="D277" s="5" t="s">
        <v>15</v>
      </c>
      <c r="F277" s="466">
        <v>3473</v>
      </c>
      <c r="G277" s="5" t="s">
        <v>16</v>
      </c>
      <c r="H277" s="5" t="s">
        <v>16</v>
      </c>
      <c r="J277" s="128" t="s">
        <v>469</v>
      </c>
      <c r="K277" s="128" t="s">
        <v>110</v>
      </c>
      <c r="L277" s="268">
        <v>34</v>
      </c>
      <c r="M277" s="74">
        <v>3</v>
      </c>
      <c r="N277" s="74" t="s">
        <v>46</v>
      </c>
      <c r="O277" s="74"/>
    </row>
    <row r="278" spans="1:15">
      <c r="A278" s="7">
        <v>13</v>
      </c>
      <c r="B278" s="10">
        <v>16</v>
      </c>
      <c r="C278" s="10">
        <v>277</v>
      </c>
      <c r="D278" s="5" t="s">
        <v>18</v>
      </c>
      <c r="F278" s="466">
        <v>18171</v>
      </c>
      <c r="G278" s="5" t="s">
        <v>354</v>
      </c>
      <c r="H278" s="5" t="s">
        <v>354</v>
      </c>
      <c r="J278" s="128" t="s">
        <v>606</v>
      </c>
      <c r="K278" s="128" t="s">
        <v>602</v>
      </c>
      <c r="L278" s="268">
        <v>31</v>
      </c>
      <c r="M278" s="74">
        <v>7</v>
      </c>
      <c r="N278" s="74" t="s">
        <v>46</v>
      </c>
      <c r="O278" s="74"/>
    </row>
    <row r="279" spans="1:15">
      <c r="A279" s="7">
        <v>13</v>
      </c>
      <c r="B279" s="10">
        <v>17</v>
      </c>
      <c r="C279" s="10">
        <v>278</v>
      </c>
      <c r="D279" s="5" t="s">
        <v>129</v>
      </c>
      <c r="F279" s="466">
        <v>11281</v>
      </c>
      <c r="G279" s="5" t="s">
        <v>3328</v>
      </c>
      <c r="H279" s="5" t="s">
        <v>555</v>
      </c>
      <c r="J279" s="128" t="s">
        <v>1011</v>
      </c>
      <c r="K279" s="128" t="s">
        <v>1012</v>
      </c>
      <c r="L279" s="268">
        <v>35</v>
      </c>
      <c r="M279" s="74">
        <v>4</v>
      </c>
      <c r="N279" s="74" t="s">
        <v>837</v>
      </c>
      <c r="O279" s="74"/>
    </row>
    <row r="280" spans="1:15">
      <c r="A280" s="7">
        <v>13</v>
      </c>
      <c r="B280" s="10">
        <v>18</v>
      </c>
      <c r="C280" s="10">
        <v>279</v>
      </c>
      <c r="D280" s="5" t="s">
        <v>2170</v>
      </c>
      <c r="F280" s="466">
        <v>10123</v>
      </c>
      <c r="G280" s="5" t="s">
        <v>276</v>
      </c>
      <c r="H280" s="5" t="s">
        <v>276</v>
      </c>
      <c r="J280" s="128" t="s">
        <v>70</v>
      </c>
      <c r="K280" s="128" t="s">
        <v>547</v>
      </c>
      <c r="L280" s="268">
        <v>36</v>
      </c>
      <c r="M280" s="74">
        <v>1</v>
      </c>
      <c r="N280" s="74"/>
      <c r="O280" s="74" t="s">
        <v>837</v>
      </c>
    </row>
    <row r="281" spans="1:15">
      <c r="A281" s="7">
        <v>13</v>
      </c>
      <c r="B281" s="10">
        <v>19</v>
      </c>
      <c r="C281" s="10">
        <v>280</v>
      </c>
      <c r="D281" s="5" t="s">
        <v>470</v>
      </c>
      <c r="F281" s="466">
        <v>22192</v>
      </c>
      <c r="G281" s="5" t="s">
        <v>18</v>
      </c>
      <c r="H281" s="5" t="s">
        <v>18</v>
      </c>
      <c r="J281" s="128" t="s">
        <v>2595</v>
      </c>
      <c r="K281" s="128" t="s">
        <v>2596</v>
      </c>
      <c r="L281" s="268">
        <v>25</v>
      </c>
      <c r="M281" s="74">
        <v>1</v>
      </c>
      <c r="N281" s="74"/>
      <c r="O281" s="74" t="s">
        <v>837</v>
      </c>
    </row>
    <row r="282" spans="1:15">
      <c r="A282" s="11">
        <v>13</v>
      </c>
      <c r="B282" s="12">
        <v>20</v>
      </c>
      <c r="C282" s="12">
        <v>281</v>
      </c>
      <c r="D282" s="14" t="s">
        <v>563</v>
      </c>
      <c r="E282" s="13"/>
      <c r="F282" s="467">
        <v>17735</v>
      </c>
      <c r="G282" s="14" t="s">
        <v>2178</v>
      </c>
      <c r="H282" s="14" t="s">
        <v>2178</v>
      </c>
      <c r="I282" s="13"/>
      <c r="J282" s="137" t="s">
        <v>945</v>
      </c>
      <c r="K282" s="137" t="s">
        <v>571</v>
      </c>
      <c r="L282" s="269">
        <v>29</v>
      </c>
      <c r="M282" s="78">
        <v>1</v>
      </c>
      <c r="N282" s="78"/>
      <c r="O282" s="78" t="s">
        <v>46</v>
      </c>
    </row>
    <row r="283" spans="1:15">
      <c r="A283" s="7">
        <v>14</v>
      </c>
      <c r="B283" s="10">
        <v>1</v>
      </c>
      <c r="C283" s="10">
        <v>282</v>
      </c>
      <c r="D283" s="5" t="s">
        <v>563</v>
      </c>
      <c r="F283" s="466">
        <v>10197</v>
      </c>
      <c r="G283" s="5" t="s">
        <v>239</v>
      </c>
      <c r="H283" s="5" t="s">
        <v>239</v>
      </c>
      <c r="J283" s="128" t="s">
        <v>195</v>
      </c>
      <c r="K283" s="128" t="s">
        <v>2198</v>
      </c>
      <c r="L283" s="268">
        <v>33</v>
      </c>
      <c r="M283" s="74">
        <v>1</v>
      </c>
      <c r="N283" s="74"/>
      <c r="O283" s="74" t="s">
        <v>837</v>
      </c>
    </row>
    <row r="284" spans="1:15">
      <c r="A284" s="7">
        <v>14</v>
      </c>
      <c r="B284" s="10">
        <v>2</v>
      </c>
      <c r="C284" s="10">
        <v>283</v>
      </c>
      <c r="D284" s="5" t="s">
        <v>2170</v>
      </c>
      <c r="F284" s="466">
        <v>31431</v>
      </c>
      <c r="G284" s="5" t="s">
        <v>246</v>
      </c>
      <c r="H284" s="5" t="s">
        <v>246</v>
      </c>
      <c r="J284" s="128" t="s">
        <v>3417</v>
      </c>
      <c r="K284" s="128" t="s">
        <v>539</v>
      </c>
      <c r="L284" s="268">
        <v>23</v>
      </c>
      <c r="M284" s="74">
        <v>7</v>
      </c>
      <c r="N284" s="74" t="s">
        <v>837</v>
      </c>
      <c r="O284" s="74"/>
    </row>
    <row r="285" spans="1:15">
      <c r="A285" s="7">
        <v>14</v>
      </c>
      <c r="B285" s="10">
        <v>3</v>
      </c>
      <c r="C285" s="10">
        <v>284</v>
      </c>
      <c r="D285" s="5" t="s">
        <v>129</v>
      </c>
      <c r="F285" s="466">
        <v>16258</v>
      </c>
      <c r="G285" s="5" t="s">
        <v>555</v>
      </c>
      <c r="H285" s="5" t="s">
        <v>555</v>
      </c>
      <c r="J285" s="128" t="s">
        <v>1109</v>
      </c>
      <c r="K285" s="128" t="s">
        <v>216</v>
      </c>
      <c r="L285" s="268">
        <v>30</v>
      </c>
      <c r="M285" s="74">
        <v>1</v>
      </c>
      <c r="N285" s="74"/>
      <c r="O285" s="74" t="s">
        <v>46</v>
      </c>
    </row>
    <row r="286" spans="1:15">
      <c r="A286" s="7">
        <v>14</v>
      </c>
      <c r="B286" s="10">
        <v>4</v>
      </c>
      <c r="C286" s="10">
        <v>285</v>
      </c>
      <c r="D286" s="5" t="s">
        <v>18</v>
      </c>
      <c r="F286" s="466">
        <v>14916</v>
      </c>
      <c r="G286" s="5" t="s">
        <v>14</v>
      </c>
      <c r="H286" s="5" t="s">
        <v>14</v>
      </c>
      <c r="J286" s="128" t="s">
        <v>654</v>
      </c>
      <c r="K286" s="128" t="s">
        <v>237</v>
      </c>
      <c r="L286" s="268">
        <v>32</v>
      </c>
      <c r="M286" s="74">
        <v>1</v>
      </c>
      <c r="N286" s="74"/>
      <c r="O286" s="74" t="s">
        <v>837</v>
      </c>
    </row>
    <row r="287" spans="1:15">
      <c r="A287" s="7">
        <v>14</v>
      </c>
      <c r="B287" s="10">
        <v>5</v>
      </c>
      <c r="C287" s="10">
        <v>286</v>
      </c>
      <c r="D287" s="5" t="s">
        <v>15</v>
      </c>
      <c r="F287" s="466">
        <v>19890</v>
      </c>
      <c r="G287" s="5" t="s">
        <v>3328</v>
      </c>
      <c r="H287" s="5" t="s">
        <v>17</v>
      </c>
      <c r="J287" s="128" t="s">
        <v>134</v>
      </c>
      <c r="K287" s="128" t="s">
        <v>1200</v>
      </c>
      <c r="L287" s="268">
        <v>28</v>
      </c>
      <c r="M287" s="74">
        <v>5</v>
      </c>
      <c r="N287" s="74" t="s">
        <v>837</v>
      </c>
      <c r="O287" s="74"/>
    </row>
    <row r="288" spans="1:15">
      <c r="A288" s="7">
        <v>14</v>
      </c>
      <c r="B288" s="10">
        <v>6</v>
      </c>
      <c r="C288" s="10">
        <v>287</v>
      </c>
      <c r="D288" s="5" t="s">
        <v>609</v>
      </c>
      <c r="F288" s="466">
        <v>27789</v>
      </c>
      <c r="G288" s="5" t="s">
        <v>614</v>
      </c>
      <c r="H288" s="5" t="s">
        <v>614</v>
      </c>
      <c r="J288" s="128" t="s">
        <v>4122</v>
      </c>
      <c r="K288" s="128" t="s">
        <v>4121</v>
      </c>
      <c r="L288" s="268">
        <v>25</v>
      </c>
      <c r="M288" s="74">
        <v>5</v>
      </c>
      <c r="N288" s="74" t="s">
        <v>837</v>
      </c>
      <c r="O288" s="74"/>
    </row>
    <row r="289" spans="1:15">
      <c r="A289" s="7">
        <v>14</v>
      </c>
      <c r="B289" s="10">
        <v>7</v>
      </c>
      <c r="C289" s="10">
        <v>288</v>
      </c>
      <c r="D289" s="5" t="s">
        <v>16</v>
      </c>
      <c r="F289" s="466">
        <v>16866</v>
      </c>
      <c r="G289" s="5" t="s">
        <v>345</v>
      </c>
      <c r="H289" s="5" t="s">
        <v>345</v>
      </c>
      <c r="J289" s="128" t="s">
        <v>307</v>
      </c>
      <c r="K289" s="128" t="s">
        <v>1872</v>
      </c>
      <c r="L289" s="268">
        <v>31</v>
      </c>
      <c r="M289" s="74">
        <v>1</v>
      </c>
      <c r="N289" s="74"/>
      <c r="O289" s="74" t="s">
        <v>837</v>
      </c>
    </row>
    <row r="290" spans="1:15">
      <c r="A290" s="7">
        <v>14</v>
      </c>
      <c r="B290" s="10">
        <v>8</v>
      </c>
      <c r="C290" s="10">
        <v>289</v>
      </c>
      <c r="D290" s="5" t="s">
        <v>276</v>
      </c>
      <c r="F290" s="466">
        <v>23986</v>
      </c>
      <c r="G290" s="5" t="s">
        <v>2178</v>
      </c>
      <c r="H290" s="5" t="s">
        <v>2178</v>
      </c>
      <c r="J290" s="128" t="s">
        <v>3456</v>
      </c>
      <c r="K290" s="128" t="s">
        <v>2361</v>
      </c>
      <c r="L290" s="268">
        <v>23</v>
      </c>
      <c r="M290" s="74">
        <v>4</v>
      </c>
      <c r="N290" s="74" t="s">
        <v>837</v>
      </c>
      <c r="O290" s="74"/>
    </row>
    <row r="291" spans="1:15">
      <c r="A291" s="7">
        <v>14</v>
      </c>
      <c r="B291" s="10">
        <v>9</v>
      </c>
      <c r="C291" s="10">
        <v>290</v>
      </c>
      <c r="D291" s="5" t="s">
        <v>555</v>
      </c>
      <c r="F291" s="466">
        <v>15551</v>
      </c>
      <c r="G291" s="5" t="s">
        <v>3328</v>
      </c>
      <c r="H291" s="5" t="s">
        <v>16</v>
      </c>
      <c r="J291" s="128" t="s">
        <v>3364</v>
      </c>
      <c r="K291" s="128" t="s">
        <v>168</v>
      </c>
      <c r="L291" s="268">
        <v>33</v>
      </c>
      <c r="M291" s="74">
        <v>1</v>
      </c>
      <c r="N291" s="74"/>
      <c r="O291" s="74" t="s">
        <v>837</v>
      </c>
    </row>
    <row r="292" spans="1:15">
      <c r="A292" s="7">
        <v>14</v>
      </c>
      <c r="B292" s="10">
        <v>10</v>
      </c>
      <c r="C292" s="10">
        <v>291</v>
      </c>
      <c r="D292" s="5" t="s">
        <v>2177</v>
      </c>
      <c r="F292" s="466">
        <v>27962</v>
      </c>
      <c r="G292" s="5" t="s">
        <v>246</v>
      </c>
      <c r="H292" s="5" t="s">
        <v>246</v>
      </c>
      <c r="J292" s="128" t="s">
        <v>4109</v>
      </c>
      <c r="K292" s="128" t="s">
        <v>4108</v>
      </c>
      <c r="L292" s="268">
        <v>21</v>
      </c>
      <c r="M292" s="74">
        <v>4</v>
      </c>
      <c r="N292" s="74" t="s">
        <v>2545</v>
      </c>
      <c r="O292" s="74"/>
    </row>
    <row r="293" spans="1:15">
      <c r="A293" s="7">
        <v>14</v>
      </c>
      <c r="B293" s="10">
        <v>11</v>
      </c>
      <c r="C293" s="10">
        <v>292</v>
      </c>
      <c r="D293" s="5" t="s">
        <v>13</v>
      </c>
      <c r="F293" s="466">
        <v>24017</v>
      </c>
      <c r="G293" s="5" t="s">
        <v>2171</v>
      </c>
      <c r="H293" s="5" t="s">
        <v>29</v>
      </c>
      <c r="J293" s="128" t="s">
        <v>3457</v>
      </c>
      <c r="K293" s="128" t="s">
        <v>565</v>
      </c>
      <c r="L293" s="268">
        <v>24</v>
      </c>
      <c r="M293" s="74">
        <v>1</v>
      </c>
      <c r="N293" s="74"/>
      <c r="O293" s="74" t="s">
        <v>46</v>
      </c>
    </row>
    <row r="294" spans="1:15">
      <c r="A294" s="7">
        <v>14</v>
      </c>
      <c r="B294" s="10">
        <v>12</v>
      </c>
      <c r="C294" s="10">
        <v>293</v>
      </c>
      <c r="D294" s="5" t="s">
        <v>29</v>
      </c>
      <c r="F294" s="466">
        <v>12158</v>
      </c>
      <c r="G294" s="5" t="s">
        <v>15</v>
      </c>
      <c r="H294" s="5" t="s">
        <v>15</v>
      </c>
      <c r="J294" s="128" t="s">
        <v>383</v>
      </c>
      <c r="K294" s="128" t="s">
        <v>595</v>
      </c>
      <c r="L294" s="268">
        <v>34</v>
      </c>
      <c r="M294" s="74">
        <v>2</v>
      </c>
      <c r="N294" s="74" t="s">
        <v>837</v>
      </c>
      <c r="O294" s="74"/>
    </row>
    <row r="295" spans="1:15">
      <c r="A295" s="7">
        <v>14</v>
      </c>
      <c r="B295" s="10">
        <v>13</v>
      </c>
      <c r="C295" s="10">
        <v>294</v>
      </c>
      <c r="D295" s="5" t="s">
        <v>598</v>
      </c>
      <c r="F295" s="466">
        <v>19358</v>
      </c>
      <c r="G295" s="5" t="s">
        <v>13</v>
      </c>
      <c r="H295" s="5" t="s">
        <v>13</v>
      </c>
      <c r="J295" s="128" t="s">
        <v>143</v>
      </c>
      <c r="K295" s="128" t="s">
        <v>3384</v>
      </c>
      <c r="L295" s="268">
        <v>29</v>
      </c>
      <c r="M295" s="74">
        <v>7</v>
      </c>
      <c r="N295" s="74" t="s">
        <v>837</v>
      </c>
      <c r="O295" s="74"/>
    </row>
    <row r="296" spans="1:15">
      <c r="A296" s="7">
        <v>14</v>
      </c>
      <c r="B296" s="10">
        <v>14</v>
      </c>
      <c r="C296" s="10">
        <v>295</v>
      </c>
      <c r="D296" s="5" t="s">
        <v>188</v>
      </c>
      <c r="F296" s="466">
        <v>26410</v>
      </c>
      <c r="G296" s="5" t="s">
        <v>470</v>
      </c>
      <c r="H296" s="5" t="s">
        <v>470</v>
      </c>
      <c r="J296" s="128" t="s">
        <v>2527</v>
      </c>
      <c r="K296" s="128" t="s">
        <v>2528</v>
      </c>
      <c r="L296" s="268">
        <v>26</v>
      </c>
      <c r="M296" s="74">
        <v>1</v>
      </c>
      <c r="N296" s="74"/>
      <c r="O296" s="74" t="s">
        <v>837</v>
      </c>
    </row>
    <row r="297" spans="1:15">
      <c r="A297" s="7">
        <v>14</v>
      </c>
      <c r="B297" s="10">
        <v>15</v>
      </c>
      <c r="C297" s="10">
        <v>296</v>
      </c>
      <c r="D297" s="5" t="s">
        <v>438</v>
      </c>
      <c r="F297" s="466">
        <v>6175</v>
      </c>
      <c r="G297" s="5" t="s">
        <v>17</v>
      </c>
      <c r="H297" s="5" t="s">
        <v>17</v>
      </c>
      <c r="J297" s="128" t="s">
        <v>3350</v>
      </c>
      <c r="K297" s="128" t="s">
        <v>299</v>
      </c>
      <c r="L297" s="268">
        <v>34</v>
      </c>
      <c r="M297" s="74">
        <v>1</v>
      </c>
      <c r="N297" s="74"/>
      <c r="O297" s="74" t="s">
        <v>837</v>
      </c>
    </row>
    <row r="298" spans="1:15">
      <c r="A298" s="7">
        <v>14</v>
      </c>
      <c r="B298" s="10">
        <v>16</v>
      </c>
      <c r="C298" s="10">
        <v>297</v>
      </c>
      <c r="D298" s="5" t="s">
        <v>239</v>
      </c>
      <c r="F298" s="466">
        <v>8700</v>
      </c>
      <c r="G298" s="5" t="s">
        <v>614</v>
      </c>
      <c r="H298" s="5" t="s">
        <v>614</v>
      </c>
      <c r="J298" s="128" t="s">
        <v>266</v>
      </c>
      <c r="K298" s="128" t="s">
        <v>564</v>
      </c>
      <c r="L298" s="268">
        <v>41</v>
      </c>
      <c r="M298" s="74">
        <v>1</v>
      </c>
      <c r="N298" s="74"/>
      <c r="O298" s="74" t="s">
        <v>837</v>
      </c>
    </row>
    <row r="299" spans="1:15">
      <c r="A299" s="7">
        <v>14</v>
      </c>
      <c r="B299" s="10">
        <v>17</v>
      </c>
      <c r="C299" s="10">
        <v>298</v>
      </c>
      <c r="D299" s="5" t="s">
        <v>567</v>
      </c>
      <c r="F299" s="466">
        <v>29617</v>
      </c>
      <c r="G299" s="5" t="s">
        <v>438</v>
      </c>
      <c r="H299" s="5" t="s">
        <v>438</v>
      </c>
      <c r="J299" s="128" t="s">
        <v>262</v>
      </c>
      <c r="K299" s="128" t="s">
        <v>2217</v>
      </c>
      <c r="L299" s="268">
        <v>24</v>
      </c>
      <c r="M299" s="74">
        <v>2</v>
      </c>
      <c r="N299" s="74" t="s">
        <v>837</v>
      </c>
      <c r="O299" s="74"/>
    </row>
    <row r="300" spans="1:15">
      <c r="A300" s="7">
        <v>14</v>
      </c>
      <c r="B300" s="10">
        <v>18</v>
      </c>
      <c r="C300" s="10">
        <v>299</v>
      </c>
      <c r="D300" s="5" t="s">
        <v>17</v>
      </c>
      <c r="F300" s="466">
        <v>17606</v>
      </c>
      <c r="G300" s="5" t="s">
        <v>614</v>
      </c>
      <c r="H300" s="5" t="s">
        <v>614</v>
      </c>
      <c r="J300" s="128" t="s">
        <v>131</v>
      </c>
      <c r="K300" s="128" t="s">
        <v>1750</v>
      </c>
      <c r="L300" s="268">
        <v>27</v>
      </c>
      <c r="M300" s="74">
        <v>1</v>
      </c>
      <c r="N300" s="74"/>
      <c r="O300" s="74" t="s">
        <v>837</v>
      </c>
    </row>
    <row r="301" spans="1:15">
      <c r="A301" s="11">
        <v>14</v>
      </c>
      <c r="B301" s="12">
        <v>19</v>
      </c>
      <c r="C301" s="12">
        <v>300</v>
      </c>
      <c r="D301" s="14" t="s">
        <v>14</v>
      </c>
      <c r="E301" s="13"/>
      <c r="F301" s="467">
        <v>24763</v>
      </c>
      <c r="G301" s="14" t="s">
        <v>276</v>
      </c>
      <c r="H301" s="14" t="s">
        <v>276</v>
      </c>
      <c r="I301" s="13"/>
      <c r="J301" s="137" t="s">
        <v>3470</v>
      </c>
      <c r="K301" s="137" t="s">
        <v>547</v>
      </c>
      <c r="L301" s="269">
        <v>27</v>
      </c>
      <c r="M301" s="78">
        <v>1</v>
      </c>
      <c r="N301" s="78"/>
      <c r="O301" s="78" t="s">
        <v>837</v>
      </c>
    </row>
    <row r="302" spans="1:15">
      <c r="A302" s="7">
        <v>15</v>
      </c>
      <c r="B302" s="10">
        <v>1</v>
      </c>
      <c r="C302" s="10">
        <v>301</v>
      </c>
      <c r="D302" s="5" t="s">
        <v>14</v>
      </c>
      <c r="F302" s="466">
        <v>13755</v>
      </c>
      <c r="G302" s="5" t="s">
        <v>3328</v>
      </c>
      <c r="H302" s="5" t="s">
        <v>129</v>
      </c>
      <c r="J302" s="128" t="s">
        <v>1060</v>
      </c>
      <c r="K302" s="128" t="s">
        <v>3358</v>
      </c>
      <c r="L302" s="268">
        <v>30</v>
      </c>
      <c r="M302" s="74">
        <v>2</v>
      </c>
      <c r="N302" s="74" t="s">
        <v>837</v>
      </c>
      <c r="O302" s="74"/>
    </row>
    <row r="303" spans="1:15">
      <c r="A303" s="7">
        <v>15</v>
      </c>
      <c r="B303" s="10">
        <v>2</v>
      </c>
      <c r="C303" s="10">
        <v>302</v>
      </c>
      <c r="D303" s="5" t="s">
        <v>17</v>
      </c>
      <c r="F303" s="466">
        <v>22532</v>
      </c>
      <c r="G303" s="5" t="s">
        <v>213</v>
      </c>
      <c r="H303" s="5" t="s">
        <v>213</v>
      </c>
      <c r="J303" s="128" t="s">
        <v>633</v>
      </c>
      <c r="K303" s="128" t="s">
        <v>571</v>
      </c>
      <c r="L303" s="268">
        <v>25</v>
      </c>
      <c r="M303" s="74">
        <v>8</v>
      </c>
      <c r="N303" s="74" t="s">
        <v>837</v>
      </c>
      <c r="O303" s="74"/>
    </row>
    <row r="304" spans="1:15">
      <c r="A304" s="7">
        <v>15</v>
      </c>
      <c r="B304" s="10">
        <v>3</v>
      </c>
      <c r="C304" s="10">
        <v>303</v>
      </c>
      <c r="D304" s="5" t="s">
        <v>567</v>
      </c>
      <c r="F304" s="466">
        <v>20447</v>
      </c>
      <c r="G304" s="5" t="s">
        <v>3328</v>
      </c>
      <c r="H304" s="5" t="s">
        <v>129</v>
      </c>
      <c r="J304" s="128" t="s">
        <v>1851</v>
      </c>
      <c r="K304" s="128" t="s">
        <v>1852</v>
      </c>
      <c r="L304" s="268">
        <v>28</v>
      </c>
      <c r="M304" s="74">
        <v>1</v>
      </c>
      <c r="N304" s="74"/>
      <c r="O304" s="74" t="s">
        <v>837</v>
      </c>
    </row>
    <row r="305" spans="1:15">
      <c r="A305" s="7">
        <v>15</v>
      </c>
      <c r="B305" s="10">
        <v>4</v>
      </c>
      <c r="C305" s="10">
        <v>304</v>
      </c>
      <c r="D305" s="5" t="s">
        <v>239</v>
      </c>
      <c r="F305" s="466">
        <v>25616</v>
      </c>
      <c r="G305" s="5" t="s">
        <v>2177</v>
      </c>
      <c r="H305" s="5" t="s">
        <v>2177</v>
      </c>
      <c r="J305" s="128" t="s">
        <v>1258</v>
      </c>
      <c r="K305" s="128" t="s">
        <v>461</v>
      </c>
      <c r="L305" s="268">
        <v>22</v>
      </c>
      <c r="M305" s="74">
        <v>4</v>
      </c>
      <c r="N305" s="74" t="s">
        <v>837</v>
      </c>
      <c r="O305" s="74"/>
    </row>
    <row r="306" spans="1:15">
      <c r="A306" s="7">
        <v>15</v>
      </c>
      <c r="B306" s="10">
        <v>5</v>
      </c>
      <c r="C306" s="10">
        <v>305</v>
      </c>
      <c r="D306" s="5" t="s">
        <v>438</v>
      </c>
      <c r="F306" s="466">
        <v>19742</v>
      </c>
      <c r="G306" s="5" t="s">
        <v>686</v>
      </c>
      <c r="H306" s="5" t="s">
        <v>686</v>
      </c>
      <c r="J306" s="128" t="s">
        <v>2391</v>
      </c>
      <c r="K306" s="128" t="s">
        <v>110</v>
      </c>
      <c r="L306" s="268">
        <v>29</v>
      </c>
      <c r="M306" s="74">
        <v>1</v>
      </c>
      <c r="N306" s="74"/>
      <c r="O306" s="74" t="s">
        <v>837</v>
      </c>
    </row>
    <row r="307" spans="1:15">
      <c r="A307" s="7">
        <v>15</v>
      </c>
      <c r="B307" s="10">
        <v>6</v>
      </c>
      <c r="C307" s="10">
        <v>306</v>
      </c>
      <c r="D307" s="5" t="s">
        <v>188</v>
      </c>
      <c r="F307" s="466">
        <v>11589</v>
      </c>
      <c r="G307" s="5" t="s">
        <v>14</v>
      </c>
      <c r="H307" s="5" t="s">
        <v>14</v>
      </c>
      <c r="J307" s="128" t="s">
        <v>701</v>
      </c>
      <c r="K307" s="128" t="s">
        <v>565</v>
      </c>
      <c r="L307" s="268">
        <v>32</v>
      </c>
      <c r="M307" s="74">
        <v>1</v>
      </c>
      <c r="N307" s="74"/>
      <c r="O307" s="74" t="s">
        <v>837</v>
      </c>
    </row>
    <row r="308" spans="1:15">
      <c r="A308" s="7">
        <v>15</v>
      </c>
      <c r="B308" s="10">
        <v>7</v>
      </c>
      <c r="C308" s="10">
        <v>307</v>
      </c>
      <c r="D308" s="5" t="s">
        <v>598</v>
      </c>
      <c r="F308" s="466">
        <v>17954</v>
      </c>
      <c r="G308" s="5" t="s">
        <v>246</v>
      </c>
      <c r="H308" s="5" t="s">
        <v>246</v>
      </c>
      <c r="J308" s="128" t="s">
        <v>1248</v>
      </c>
      <c r="K308" s="128" t="s">
        <v>72</v>
      </c>
      <c r="L308" s="268">
        <v>30</v>
      </c>
      <c r="M308" s="74">
        <v>7</v>
      </c>
      <c r="N308" s="74" t="s">
        <v>46</v>
      </c>
      <c r="O308" s="74"/>
    </row>
    <row r="309" spans="1:15">
      <c r="A309" s="7">
        <v>15</v>
      </c>
      <c r="B309" s="10">
        <v>8</v>
      </c>
      <c r="C309" s="10">
        <v>308</v>
      </c>
      <c r="D309" s="5" t="s">
        <v>29</v>
      </c>
      <c r="F309" s="466">
        <v>12828</v>
      </c>
      <c r="G309" s="5" t="s">
        <v>276</v>
      </c>
      <c r="H309" s="5" t="s">
        <v>276</v>
      </c>
      <c r="J309" s="128" t="s">
        <v>1108</v>
      </c>
      <c r="K309" s="128" t="s">
        <v>136</v>
      </c>
      <c r="L309" s="268">
        <v>34</v>
      </c>
      <c r="M309" s="74">
        <v>1</v>
      </c>
      <c r="N309" s="74"/>
      <c r="O309" s="74" t="s">
        <v>837</v>
      </c>
    </row>
    <row r="310" spans="1:15">
      <c r="A310" s="7">
        <v>15</v>
      </c>
      <c r="B310" s="10">
        <v>9</v>
      </c>
      <c r="C310" s="10">
        <v>309</v>
      </c>
      <c r="D310" s="5" t="s">
        <v>13</v>
      </c>
      <c r="F310" s="466">
        <v>18548</v>
      </c>
      <c r="G310" s="5" t="s">
        <v>213</v>
      </c>
      <c r="H310" s="5" t="s">
        <v>213</v>
      </c>
      <c r="J310" s="128" t="s">
        <v>2353</v>
      </c>
      <c r="K310" s="128" t="s">
        <v>72</v>
      </c>
      <c r="L310" s="268">
        <v>27</v>
      </c>
      <c r="M310" s="74">
        <v>1</v>
      </c>
      <c r="N310" s="74"/>
      <c r="O310" s="74" t="s">
        <v>46</v>
      </c>
    </row>
    <row r="311" spans="1:15">
      <c r="A311" s="7">
        <v>15</v>
      </c>
      <c r="B311" s="10">
        <v>10</v>
      </c>
      <c r="C311" s="10">
        <v>310</v>
      </c>
      <c r="D311" s="5" t="s">
        <v>2177</v>
      </c>
      <c r="F311" s="466">
        <v>22207</v>
      </c>
      <c r="G311" s="5" t="s">
        <v>563</v>
      </c>
      <c r="H311" s="5" t="s">
        <v>563</v>
      </c>
      <c r="J311" s="128" t="s">
        <v>1128</v>
      </c>
      <c r="K311" s="128" t="s">
        <v>2999</v>
      </c>
      <c r="L311" s="268">
        <v>25</v>
      </c>
      <c r="M311" s="74">
        <v>1</v>
      </c>
      <c r="N311" s="74"/>
      <c r="O311" s="74" t="s">
        <v>46</v>
      </c>
    </row>
    <row r="312" spans="1:15">
      <c r="A312" s="7">
        <v>15</v>
      </c>
      <c r="B312" s="10">
        <v>11</v>
      </c>
      <c r="C312" s="10">
        <v>311</v>
      </c>
      <c r="D312" s="5" t="s">
        <v>555</v>
      </c>
      <c r="F312" s="466">
        <v>11847</v>
      </c>
      <c r="G312" s="5" t="s">
        <v>609</v>
      </c>
      <c r="H312" s="5" t="s">
        <v>609</v>
      </c>
      <c r="J312" s="128" t="s">
        <v>297</v>
      </c>
      <c r="K312" s="128" t="s">
        <v>545</v>
      </c>
      <c r="L312" s="268">
        <v>38</v>
      </c>
      <c r="M312" s="74">
        <v>1</v>
      </c>
      <c r="N312" s="74"/>
      <c r="O312" s="74" t="s">
        <v>837</v>
      </c>
    </row>
    <row r="313" spans="1:15">
      <c r="A313" s="7">
        <v>15</v>
      </c>
      <c r="B313" s="10">
        <v>12</v>
      </c>
      <c r="C313" s="10">
        <v>312</v>
      </c>
      <c r="D313" s="5" t="s">
        <v>276</v>
      </c>
      <c r="F313" s="466">
        <v>14309</v>
      </c>
      <c r="G313" s="5" t="s">
        <v>3328</v>
      </c>
      <c r="H313" s="5" t="s">
        <v>563</v>
      </c>
      <c r="J313" s="128" t="s">
        <v>821</v>
      </c>
      <c r="K313" s="128" t="s">
        <v>952</v>
      </c>
      <c r="L313" s="268">
        <v>31</v>
      </c>
      <c r="M313" s="74">
        <v>1</v>
      </c>
      <c r="N313" s="74"/>
      <c r="O313" s="74" t="s">
        <v>837</v>
      </c>
    </row>
    <row r="314" spans="1:15">
      <c r="A314" s="7">
        <v>15</v>
      </c>
      <c r="B314" s="10">
        <v>13</v>
      </c>
      <c r="C314" s="10">
        <v>313</v>
      </c>
      <c r="D314" s="5" t="s">
        <v>16</v>
      </c>
      <c r="F314" s="466">
        <v>9774</v>
      </c>
      <c r="G314" s="5" t="s">
        <v>567</v>
      </c>
      <c r="H314" s="5" t="s">
        <v>567</v>
      </c>
      <c r="J314" s="128" t="s">
        <v>3336</v>
      </c>
      <c r="K314" s="128" t="s">
        <v>331</v>
      </c>
      <c r="L314" s="268">
        <v>33</v>
      </c>
      <c r="M314" s="74">
        <v>2</v>
      </c>
      <c r="N314" s="74" t="s">
        <v>837</v>
      </c>
      <c r="O314" s="74"/>
    </row>
    <row r="315" spans="1:15">
      <c r="A315" s="7">
        <v>15</v>
      </c>
      <c r="B315" s="10">
        <v>14</v>
      </c>
      <c r="C315" s="10">
        <v>314</v>
      </c>
      <c r="D315" s="5" t="s">
        <v>609</v>
      </c>
      <c r="F315" s="466">
        <v>26151</v>
      </c>
      <c r="G315" s="5" t="s">
        <v>3328</v>
      </c>
      <c r="H315" s="5" t="s">
        <v>686</v>
      </c>
      <c r="J315" s="128" t="s">
        <v>3082</v>
      </c>
      <c r="K315" s="128" t="s">
        <v>547</v>
      </c>
      <c r="L315" s="268">
        <v>26</v>
      </c>
      <c r="M315" s="74">
        <v>7</v>
      </c>
      <c r="N315" s="74" t="s">
        <v>46</v>
      </c>
      <c r="O315" s="74"/>
    </row>
    <row r="316" spans="1:15">
      <c r="A316" s="7">
        <v>15</v>
      </c>
      <c r="B316" s="10">
        <v>15</v>
      </c>
      <c r="C316" s="10">
        <v>315</v>
      </c>
      <c r="D316" s="5" t="s">
        <v>15</v>
      </c>
      <c r="F316" s="466">
        <v>2520</v>
      </c>
      <c r="G316" s="5" t="s">
        <v>276</v>
      </c>
      <c r="H316" s="5" t="s">
        <v>276</v>
      </c>
      <c r="J316" s="128" t="s">
        <v>518</v>
      </c>
      <c r="K316" s="128" t="s">
        <v>521</v>
      </c>
      <c r="L316" s="268">
        <v>37</v>
      </c>
      <c r="M316" s="74">
        <v>1</v>
      </c>
      <c r="N316" s="74"/>
      <c r="O316" s="74" t="s">
        <v>837</v>
      </c>
    </row>
    <row r="317" spans="1:15">
      <c r="A317" s="7">
        <v>15</v>
      </c>
      <c r="B317" s="10">
        <v>16</v>
      </c>
      <c r="C317" s="10">
        <v>316</v>
      </c>
      <c r="D317" s="5" t="s">
        <v>18</v>
      </c>
      <c r="F317" s="466">
        <v>14477</v>
      </c>
      <c r="G317" s="5" t="s">
        <v>246</v>
      </c>
      <c r="H317" s="5" t="s">
        <v>246</v>
      </c>
      <c r="J317" s="128" t="s">
        <v>843</v>
      </c>
      <c r="K317" s="128" t="s">
        <v>247</v>
      </c>
      <c r="L317" s="268">
        <v>31</v>
      </c>
      <c r="M317" s="74">
        <v>9</v>
      </c>
      <c r="N317" s="74" t="s">
        <v>46</v>
      </c>
      <c r="O317" s="74"/>
    </row>
    <row r="318" spans="1:15">
      <c r="A318" s="7">
        <v>15</v>
      </c>
      <c r="B318" s="10">
        <v>17</v>
      </c>
      <c r="C318" s="10">
        <v>317</v>
      </c>
      <c r="D318" s="5" t="s">
        <v>129</v>
      </c>
      <c r="F318" s="466">
        <v>17897</v>
      </c>
      <c r="G318" s="5" t="s">
        <v>2178</v>
      </c>
      <c r="H318" s="5" t="s">
        <v>2178</v>
      </c>
      <c r="J318" s="128" t="s">
        <v>1662</v>
      </c>
      <c r="K318" s="128" t="s">
        <v>307</v>
      </c>
      <c r="L318" s="268">
        <v>30</v>
      </c>
      <c r="M318" s="74">
        <v>1</v>
      </c>
      <c r="N318" s="74"/>
      <c r="O318" s="74" t="s">
        <v>46</v>
      </c>
    </row>
    <row r="319" spans="1:15">
      <c r="A319" s="7">
        <v>15</v>
      </c>
      <c r="B319" s="10">
        <v>18</v>
      </c>
      <c r="C319" s="10">
        <v>318</v>
      </c>
      <c r="D319" s="5" t="s">
        <v>2170</v>
      </c>
      <c r="F319" s="466">
        <v>22533</v>
      </c>
      <c r="G319" s="5" t="s">
        <v>354</v>
      </c>
      <c r="H319" s="5" t="s">
        <v>354</v>
      </c>
      <c r="J319" s="128" t="s">
        <v>3987</v>
      </c>
      <c r="K319" s="128" t="s">
        <v>1169</v>
      </c>
      <c r="L319" s="268">
        <v>26</v>
      </c>
      <c r="M319" s="74">
        <v>1</v>
      </c>
      <c r="N319" s="74"/>
      <c r="O319" s="74" t="s">
        <v>837</v>
      </c>
    </row>
    <row r="320" spans="1:15">
      <c r="A320" s="11">
        <v>15</v>
      </c>
      <c r="B320" s="12">
        <v>19</v>
      </c>
      <c r="C320" s="12">
        <v>319</v>
      </c>
      <c r="D320" s="14" t="s">
        <v>563</v>
      </c>
      <c r="E320" s="13"/>
      <c r="F320" s="467">
        <v>13942</v>
      </c>
      <c r="G320" s="14" t="s">
        <v>188</v>
      </c>
      <c r="H320" s="14" t="s">
        <v>188</v>
      </c>
      <c r="I320" s="13"/>
      <c r="J320" s="137" t="s">
        <v>1026</v>
      </c>
      <c r="K320" s="137" t="s">
        <v>243</v>
      </c>
      <c r="L320" s="269">
        <v>34</v>
      </c>
      <c r="M320" s="78">
        <v>1</v>
      </c>
      <c r="N320" s="78"/>
      <c r="O320" s="78" t="s">
        <v>46</v>
      </c>
    </row>
    <row r="321" spans="1:15">
      <c r="A321" s="7">
        <v>16</v>
      </c>
      <c r="B321" s="10">
        <v>1</v>
      </c>
      <c r="C321" s="10">
        <v>320</v>
      </c>
      <c r="D321" s="5" t="s">
        <v>563</v>
      </c>
      <c r="F321" s="466">
        <v>14524</v>
      </c>
      <c r="G321" s="5" t="s">
        <v>14</v>
      </c>
      <c r="H321" s="5" t="s">
        <v>14</v>
      </c>
      <c r="J321" s="128" t="s">
        <v>983</v>
      </c>
      <c r="K321" s="128" t="s">
        <v>565</v>
      </c>
      <c r="L321" s="268">
        <v>30</v>
      </c>
      <c r="M321" s="74">
        <v>1</v>
      </c>
      <c r="N321" s="74"/>
      <c r="O321" s="74" t="s">
        <v>837</v>
      </c>
    </row>
    <row r="322" spans="1:15">
      <c r="A322" s="7">
        <v>16</v>
      </c>
      <c r="B322" s="10">
        <v>2</v>
      </c>
      <c r="C322" s="10">
        <v>321</v>
      </c>
      <c r="D322" s="5" t="s">
        <v>2170</v>
      </c>
      <c r="F322" s="466">
        <v>25379</v>
      </c>
      <c r="G322" s="5" t="s">
        <v>2170</v>
      </c>
      <c r="H322" s="5" t="s">
        <v>2170</v>
      </c>
      <c r="J322" s="128" t="s">
        <v>1002</v>
      </c>
      <c r="K322" s="128" t="s">
        <v>72</v>
      </c>
      <c r="L322" s="268">
        <v>28</v>
      </c>
      <c r="M322" s="74">
        <v>1</v>
      </c>
      <c r="N322" s="74"/>
      <c r="O322" s="74" t="s">
        <v>46</v>
      </c>
    </row>
    <row r="323" spans="1:15">
      <c r="A323" s="7">
        <v>16</v>
      </c>
      <c r="B323" s="10">
        <v>3</v>
      </c>
      <c r="C323" s="10">
        <v>322</v>
      </c>
      <c r="D323" s="5" t="s">
        <v>129</v>
      </c>
      <c r="F323" s="466">
        <v>31567</v>
      </c>
      <c r="G323" s="5" t="s">
        <v>2171</v>
      </c>
      <c r="H323" s="5" t="s">
        <v>29</v>
      </c>
      <c r="J323" s="128" t="s">
        <v>4148</v>
      </c>
      <c r="K323" s="128" t="s">
        <v>418</v>
      </c>
      <c r="L323" s="268">
        <v>24</v>
      </c>
      <c r="M323" s="74">
        <v>5</v>
      </c>
      <c r="N323" s="74" t="s">
        <v>837</v>
      </c>
      <c r="O323" s="74"/>
    </row>
    <row r="324" spans="1:15">
      <c r="A324" s="7">
        <v>16</v>
      </c>
      <c r="B324" s="10">
        <v>4</v>
      </c>
      <c r="C324" s="10">
        <v>323</v>
      </c>
      <c r="D324" s="5" t="s">
        <v>18</v>
      </c>
      <c r="F324" s="466">
        <v>19392</v>
      </c>
      <c r="G324" s="5" t="s">
        <v>239</v>
      </c>
      <c r="H324" s="5" t="s">
        <v>239</v>
      </c>
      <c r="J324" s="128" t="s">
        <v>1805</v>
      </c>
      <c r="K324" s="128" t="s">
        <v>174</v>
      </c>
      <c r="L324" s="268">
        <v>29</v>
      </c>
      <c r="M324" s="74">
        <v>6</v>
      </c>
      <c r="N324" s="74" t="s">
        <v>46</v>
      </c>
      <c r="O324" s="74"/>
    </row>
    <row r="325" spans="1:15">
      <c r="A325" s="7">
        <v>16</v>
      </c>
      <c r="B325" s="10">
        <v>5</v>
      </c>
      <c r="C325" s="10">
        <v>324</v>
      </c>
      <c r="D325" s="5" t="s">
        <v>15</v>
      </c>
      <c r="F325" s="466">
        <v>23565</v>
      </c>
      <c r="G325" s="5" t="s">
        <v>470</v>
      </c>
      <c r="H325" s="5" t="s">
        <v>470</v>
      </c>
      <c r="J325" s="128" t="s">
        <v>3446</v>
      </c>
      <c r="K325" s="128" t="s">
        <v>262</v>
      </c>
      <c r="L325" s="268">
        <v>25</v>
      </c>
      <c r="M325" s="74">
        <v>7</v>
      </c>
      <c r="N325" s="74" t="s">
        <v>837</v>
      </c>
      <c r="O325" s="74"/>
    </row>
    <row r="326" spans="1:15">
      <c r="A326" s="7">
        <v>16</v>
      </c>
      <c r="B326" s="10">
        <v>6</v>
      </c>
      <c r="C326" s="10">
        <v>325</v>
      </c>
      <c r="D326" s="5" t="s">
        <v>609</v>
      </c>
      <c r="F326" s="466">
        <v>24488</v>
      </c>
      <c r="G326" s="5" t="s">
        <v>354</v>
      </c>
      <c r="H326" s="5" t="s">
        <v>354</v>
      </c>
      <c r="J326" s="128" t="s">
        <v>4030</v>
      </c>
      <c r="K326" s="128" t="s">
        <v>273</v>
      </c>
      <c r="L326" s="268">
        <v>27</v>
      </c>
      <c r="M326" s="74">
        <v>6</v>
      </c>
      <c r="N326" s="74" t="s">
        <v>837</v>
      </c>
      <c r="O326" s="74"/>
    </row>
    <row r="327" spans="1:15">
      <c r="A327" s="7">
        <v>16</v>
      </c>
      <c r="B327" s="10">
        <v>7</v>
      </c>
      <c r="C327" s="10">
        <v>326</v>
      </c>
      <c r="D327" s="5" t="s">
        <v>16</v>
      </c>
      <c r="F327" s="466">
        <v>31827</v>
      </c>
      <c r="G327" s="5" t="s">
        <v>567</v>
      </c>
      <c r="H327" s="5" t="s">
        <v>567</v>
      </c>
      <c r="J327" s="128" t="s">
        <v>4157</v>
      </c>
      <c r="K327" s="128" t="s">
        <v>4156</v>
      </c>
      <c r="L327" s="268">
        <v>24</v>
      </c>
      <c r="M327" s="74">
        <v>1</v>
      </c>
      <c r="N327" s="74"/>
      <c r="O327" s="74" t="s">
        <v>837</v>
      </c>
    </row>
    <row r="328" spans="1:15">
      <c r="A328" s="7">
        <v>16</v>
      </c>
      <c r="B328" s="10">
        <v>8</v>
      </c>
      <c r="C328" s="10">
        <v>327</v>
      </c>
      <c r="D328" s="5" t="s">
        <v>276</v>
      </c>
      <c r="F328" s="466">
        <v>22810</v>
      </c>
      <c r="G328" s="5" t="s">
        <v>3328</v>
      </c>
      <c r="H328" s="5" t="s">
        <v>18</v>
      </c>
      <c r="J328" s="128" t="s">
        <v>626</v>
      </c>
      <c r="K328" s="128" t="s">
        <v>2600</v>
      </c>
      <c r="L328" s="268">
        <v>24</v>
      </c>
      <c r="M328" s="74">
        <v>1</v>
      </c>
      <c r="N328" s="74"/>
      <c r="O328" s="74" t="s">
        <v>837</v>
      </c>
    </row>
    <row r="329" spans="1:15">
      <c r="A329" s="7">
        <v>16</v>
      </c>
      <c r="B329" s="10">
        <v>9</v>
      </c>
      <c r="C329" s="10">
        <v>328</v>
      </c>
      <c r="D329" s="5" t="s">
        <v>555</v>
      </c>
      <c r="F329" s="466">
        <v>22458</v>
      </c>
      <c r="G329" s="5" t="s">
        <v>2178</v>
      </c>
      <c r="H329" s="5" t="s">
        <v>2178</v>
      </c>
      <c r="J329" s="128" t="s">
        <v>2503</v>
      </c>
      <c r="K329" s="128" t="s">
        <v>288</v>
      </c>
      <c r="L329" s="268">
        <v>27</v>
      </c>
      <c r="M329" s="74">
        <v>6</v>
      </c>
      <c r="N329" s="74" t="s">
        <v>2545</v>
      </c>
      <c r="O329" s="74"/>
    </row>
    <row r="330" spans="1:15">
      <c r="A330" s="7">
        <v>16</v>
      </c>
      <c r="B330" s="10">
        <v>10</v>
      </c>
      <c r="C330" s="10">
        <v>329</v>
      </c>
      <c r="D330" s="5" t="s">
        <v>2177</v>
      </c>
      <c r="F330" s="466">
        <v>30076</v>
      </c>
      <c r="G330" s="5" t="s">
        <v>2177</v>
      </c>
      <c r="H330" s="5" t="s">
        <v>2177</v>
      </c>
      <c r="J330" s="128" t="s">
        <v>4131</v>
      </c>
      <c r="K330" s="128" t="s">
        <v>4130</v>
      </c>
      <c r="L330" s="268">
        <v>25</v>
      </c>
      <c r="M330" s="74">
        <v>1</v>
      </c>
      <c r="N330" s="74"/>
      <c r="O330" s="74" t="s">
        <v>837</v>
      </c>
    </row>
    <row r="331" spans="1:15">
      <c r="A331" s="7">
        <v>16</v>
      </c>
      <c r="B331" s="10">
        <v>11</v>
      </c>
      <c r="C331" s="10">
        <v>330</v>
      </c>
      <c r="D331" s="5" t="s">
        <v>13</v>
      </c>
      <c r="F331" s="466">
        <v>21761</v>
      </c>
      <c r="G331" s="5" t="s">
        <v>18</v>
      </c>
      <c r="H331" s="5" t="s">
        <v>18</v>
      </c>
      <c r="J331" s="128" t="s">
        <v>309</v>
      </c>
      <c r="K331" s="128" t="s">
        <v>565</v>
      </c>
      <c r="L331" s="268">
        <v>28</v>
      </c>
      <c r="M331" s="74">
        <v>1</v>
      </c>
      <c r="N331" s="74"/>
      <c r="O331" s="74" t="s">
        <v>837</v>
      </c>
    </row>
    <row r="332" spans="1:15">
      <c r="A332" s="7">
        <v>16</v>
      </c>
      <c r="B332" s="10">
        <v>12</v>
      </c>
      <c r="C332" s="10">
        <v>331</v>
      </c>
      <c r="D332" s="5" t="s">
        <v>29</v>
      </c>
      <c r="F332" s="466">
        <v>17838</v>
      </c>
      <c r="G332" s="5" t="s">
        <v>18</v>
      </c>
      <c r="H332" s="5" t="s">
        <v>18</v>
      </c>
      <c r="J332" s="128" t="s">
        <v>712</v>
      </c>
      <c r="K332" s="128" t="s">
        <v>316</v>
      </c>
      <c r="L332" s="268">
        <v>29</v>
      </c>
      <c r="M332" s="74">
        <v>3</v>
      </c>
      <c r="N332" s="74" t="s">
        <v>46</v>
      </c>
      <c r="O332" s="74"/>
    </row>
    <row r="333" spans="1:15">
      <c r="A333" s="7">
        <v>16</v>
      </c>
      <c r="B333" s="10">
        <v>13</v>
      </c>
      <c r="C333" s="10">
        <v>332</v>
      </c>
      <c r="D333" s="5" t="s">
        <v>598</v>
      </c>
      <c r="F333" s="466">
        <v>27577</v>
      </c>
      <c r="G333" s="5" t="s">
        <v>2177</v>
      </c>
      <c r="H333" s="5" t="s">
        <v>2177</v>
      </c>
      <c r="J333" s="128" t="s">
        <v>3549</v>
      </c>
      <c r="K333" s="128" t="s">
        <v>209</v>
      </c>
      <c r="L333" s="268">
        <v>25</v>
      </c>
      <c r="M333" s="74">
        <v>4</v>
      </c>
      <c r="N333" s="74" t="s">
        <v>837</v>
      </c>
      <c r="O333" s="74"/>
    </row>
    <row r="334" spans="1:15">
      <c r="A334" s="7">
        <v>16</v>
      </c>
      <c r="B334" s="10">
        <v>14</v>
      </c>
      <c r="C334" s="10">
        <v>333</v>
      </c>
      <c r="D334" s="5" t="s">
        <v>188</v>
      </c>
      <c r="F334" s="466">
        <v>17034</v>
      </c>
      <c r="G334" s="5" t="s">
        <v>345</v>
      </c>
      <c r="H334" s="5" t="s">
        <v>345</v>
      </c>
      <c r="J334" s="128" t="s">
        <v>898</v>
      </c>
      <c r="K334" s="128" t="s">
        <v>104</v>
      </c>
      <c r="L334" s="268">
        <v>28</v>
      </c>
      <c r="M334" s="74">
        <v>1</v>
      </c>
      <c r="N334" s="74"/>
      <c r="O334" s="74" t="s">
        <v>837</v>
      </c>
    </row>
    <row r="335" spans="1:15">
      <c r="A335" s="7">
        <v>16</v>
      </c>
      <c r="B335" s="10">
        <v>15</v>
      </c>
      <c r="C335" s="10">
        <v>334</v>
      </c>
      <c r="D335" s="5" t="s">
        <v>438</v>
      </c>
      <c r="F335" s="466">
        <v>25979</v>
      </c>
      <c r="G335" s="5" t="s">
        <v>2171</v>
      </c>
      <c r="H335" s="5" t="s">
        <v>29</v>
      </c>
      <c r="J335" s="128" t="s">
        <v>4061</v>
      </c>
      <c r="K335" s="128" t="s">
        <v>4060</v>
      </c>
      <c r="L335" s="268">
        <v>23</v>
      </c>
      <c r="M335" s="74">
        <v>6</v>
      </c>
      <c r="N335" s="74" t="s">
        <v>2545</v>
      </c>
      <c r="O335" s="74"/>
    </row>
    <row r="336" spans="1:15">
      <c r="A336" s="7">
        <v>16</v>
      </c>
      <c r="B336" s="10">
        <v>16</v>
      </c>
      <c r="C336" s="10">
        <v>335</v>
      </c>
      <c r="D336" s="5" t="s">
        <v>567</v>
      </c>
      <c r="F336" s="466">
        <v>19859</v>
      </c>
      <c r="G336" s="5" t="s">
        <v>2178</v>
      </c>
      <c r="H336" s="5" t="s">
        <v>2178</v>
      </c>
      <c r="J336" s="128" t="s">
        <v>2914</v>
      </c>
      <c r="K336" s="128" t="s">
        <v>3391</v>
      </c>
      <c r="L336" s="268">
        <v>27</v>
      </c>
      <c r="M336" s="74">
        <v>2</v>
      </c>
      <c r="N336" s="74" t="s">
        <v>837</v>
      </c>
      <c r="O336" s="74"/>
    </row>
    <row r="337" spans="1:15">
      <c r="A337" s="11">
        <v>16</v>
      </c>
      <c r="B337" s="12">
        <v>17</v>
      </c>
      <c r="C337" s="12">
        <v>336</v>
      </c>
      <c r="D337" s="14" t="s">
        <v>14</v>
      </c>
      <c r="E337" s="13"/>
      <c r="F337" s="467">
        <v>27464</v>
      </c>
      <c r="G337" s="14" t="s">
        <v>239</v>
      </c>
      <c r="H337" s="14" t="s">
        <v>239</v>
      </c>
      <c r="I337" s="13"/>
      <c r="J337" s="137" t="s">
        <v>4115</v>
      </c>
      <c r="K337" s="137" t="s">
        <v>23</v>
      </c>
      <c r="L337" s="269">
        <v>25</v>
      </c>
      <c r="M337" s="78">
        <v>2</v>
      </c>
      <c r="N337" s="78" t="s">
        <v>837</v>
      </c>
      <c r="O337" s="78"/>
    </row>
    <row r="338" spans="1:15">
      <c r="A338" s="7">
        <v>17</v>
      </c>
      <c r="B338" s="10">
        <v>1</v>
      </c>
      <c r="C338" s="10">
        <v>337</v>
      </c>
      <c r="D338" s="5" t="s">
        <v>14</v>
      </c>
      <c r="F338" s="466">
        <v>19569</v>
      </c>
      <c r="G338" s="5" t="s">
        <v>438</v>
      </c>
      <c r="H338" s="5" t="s">
        <v>438</v>
      </c>
      <c r="J338" s="128" t="s">
        <v>1309</v>
      </c>
      <c r="K338" s="128" t="s">
        <v>617</v>
      </c>
      <c r="L338" s="268">
        <v>29</v>
      </c>
      <c r="M338" s="74">
        <v>1</v>
      </c>
      <c r="N338" s="74"/>
      <c r="O338" s="74" t="s">
        <v>837</v>
      </c>
    </row>
    <row r="339" spans="1:15">
      <c r="A339" s="7">
        <v>17</v>
      </c>
      <c r="B339" s="10">
        <v>2</v>
      </c>
      <c r="C339" s="10">
        <v>338</v>
      </c>
      <c r="D339" s="5" t="s">
        <v>567</v>
      </c>
      <c r="F339" s="466">
        <v>22054</v>
      </c>
      <c r="G339" s="5" t="s">
        <v>686</v>
      </c>
      <c r="H339" s="5" t="s">
        <v>686</v>
      </c>
      <c r="J339" s="128" t="s">
        <v>322</v>
      </c>
      <c r="K339" s="128" t="s">
        <v>1689</v>
      </c>
      <c r="L339" s="268">
        <v>28</v>
      </c>
      <c r="M339" s="74">
        <v>9</v>
      </c>
      <c r="N339" s="74" t="s">
        <v>837</v>
      </c>
      <c r="O339" s="74"/>
    </row>
    <row r="340" spans="1:15">
      <c r="A340" s="7">
        <v>17</v>
      </c>
      <c r="B340" s="10">
        <v>3</v>
      </c>
      <c r="C340" s="10">
        <v>339</v>
      </c>
      <c r="D340" s="5" t="s">
        <v>438</v>
      </c>
      <c r="F340" s="466">
        <v>18067</v>
      </c>
      <c r="G340" s="5" t="s">
        <v>13</v>
      </c>
      <c r="H340" s="5" t="s">
        <v>13</v>
      </c>
      <c r="J340" s="128" t="s">
        <v>1911</v>
      </c>
      <c r="K340" s="128" t="s">
        <v>307</v>
      </c>
      <c r="L340" s="268">
        <v>31</v>
      </c>
      <c r="M340" s="74">
        <v>2</v>
      </c>
      <c r="N340" s="74" t="s">
        <v>46</v>
      </c>
      <c r="O340" s="74"/>
    </row>
    <row r="341" spans="1:15">
      <c r="A341" s="7">
        <v>17</v>
      </c>
      <c r="B341" s="10">
        <v>4</v>
      </c>
      <c r="C341" s="10">
        <v>340</v>
      </c>
      <c r="D341" s="5" t="s">
        <v>188</v>
      </c>
      <c r="F341" s="466">
        <v>14706</v>
      </c>
      <c r="G341" s="5" t="s">
        <v>15</v>
      </c>
      <c r="H341" s="5" t="s">
        <v>15</v>
      </c>
      <c r="J341" s="128" t="s">
        <v>1617</v>
      </c>
      <c r="K341" s="128" t="s">
        <v>110</v>
      </c>
      <c r="L341" s="268">
        <v>30</v>
      </c>
      <c r="M341" s="74">
        <v>1</v>
      </c>
      <c r="N341" s="74"/>
      <c r="O341" s="74" t="s">
        <v>46</v>
      </c>
    </row>
    <row r="342" spans="1:15">
      <c r="A342" s="7">
        <v>17</v>
      </c>
      <c r="B342" s="10">
        <v>5</v>
      </c>
      <c r="C342" s="10">
        <v>341</v>
      </c>
      <c r="D342" s="5" t="s">
        <v>598</v>
      </c>
      <c r="F342" s="466">
        <v>23789</v>
      </c>
      <c r="G342" s="5" t="s">
        <v>45</v>
      </c>
      <c r="H342" s="5" t="s">
        <v>1121</v>
      </c>
      <c r="J342" s="128" t="s">
        <v>945</v>
      </c>
      <c r="K342" s="128" t="s">
        <v>4013</v>
      </c>
      <c r="L342" s="268">
        <v>25</v>
      </c>
      <c r="M342" s="74">
        <v>6</v>
      </c>
      <c r="N342" s="74" t="s">
        <v>837</v>
      </c>
      <c r="O342" s="74"/>
    </row>
    <row r="343" spans="1:15">
      <c r="A343" s="7">
        <v>17</v>
      </c>
      <c r="B343" s="10">
        <v>6</v>
      </c>
      <c r="C343" s="10">
        <v>342</v>
      </c>
      <c r="D343" s="5" t="s">
        <v>13</v>
      </c>
      <c r="F343" s="466">
        <v>27775</v>
      </c>
      <c r="G343" s="5" t="s">
        <v>438</v>
      </c>
      <c r="H343" s="5" t="s">
        <v>438</v>
      </c>
      <c r="J343" s="128" t="s">
        <v>3658</v>
      </c>
      <c r="K343" s="128" t="s">
        <v>547</v>
      </c>
      <c r="L343" s="268">
        <v>25</v>
      </c>
      <c r="M343" s="74">
        <v>1</v>
      </c>
      <c r="N343" s="74"/>
      <c r="O343" s="74" t="s">
        <v>837</v>
      </c>
    </row>
    <row r="344" spans="1:15">
      <c r="A344" s="7">
        <v>17</v>
      </c>
      <c r="B344" s="10">
        <v>7</v>
      </c>
      <c r="C344" s="10">
        <v>343</v>
      </c>
      <c r="D344" s="5" t="s">
        <v>2177</v>
      </c>
      <c r="F344" s="466">
        <v>13164</v>
      </c>
      <c r="G344" s="5" t="s">
        <v>45</v>
      </c>
      <c r="H344" s="5" t="s">
        <v>1121</v>
      </c>
      <c r="J344" s="128" t="s">
        <v>165</v>
      </c>
      <c r="K344" s="128" t="s">
        <v>296</v>
      </c>
      <c r="L344" s="268">
        <v>31</v>
      </c>
      <c r="M344" s="74">
        <v>1</v>
      </c>
      <c r="N344" s="74"/>
      <c r="O344" s="74" t="s">
        <v>46</v>
      </c>
    </row>
    <row r="345" spans="1:15">
      <c r="A345" s="7">
        <v>17</v>
      </c>
      <c r="B345" s="10">
        <v>8</v>
      </c>
      <c r="C345" s="10">
        <v>344</v>
      </c>
      <c r="D345" s="5" t="s">
        <v>555</v>
      </c>
      <c r="F345" s="466">
        <v>5254</v>
      </c>
      <c r="G345" s="5" t="s">
        <v>3328</v>
      </c>
      <c r="H345" s="5" t="s">
        <v>2170</v>
      </c>
      <c r="J345" s="128" t="s">
        <v>507</v>
      </c>
      <c r="K345" s="128" t="s">
        <v>35</v>
      </c>
      <c r="L345" s="268">
        <v>34</v>
      </c>
      <c r="M345" s="74">
        <v>9</v>
      </c>
      <c r="N345" s="74" t="s">
        <v>2545</v>
      </c>
      <c r="O345" s="74"/>
    </row>
    <row r="346" spans="1:15">
      <c r="A346" s="7">
        <v>17</v>
      </c>
      <c r="B346" s="10">
        <v>9</v>
      </c>
      <c r="C346" s="10">
        <v>345</v>
      </c>
      <c r="D346" s="5" t="s">
        <v>276</v>
      </c>
      <c r="F346" s="466">
        <v>20160</v>
      </c>
      <c r="G346" s="5" t="s">
        <v>3328</v>
      </c>
      <c r="H346" s="5" t="s">
        <v>129</v>
      </c>
      <c r="J346" s="128" t="s">
        <v>1856</v>
      </c>
      <c r="K346" s="128" t="s">
        <v>552</v>
      </c>
      <c r="L346" s="268">
        <v>27</v>
      </c>
      <c r="M346" s="74">
        <v>1</v>
      </c>
      <c r="N346" s="74"/>
      <c r="O346" s="74" t="s">
        <v>837</v>
      </c>
    </row>
    <row r="347" spans="1:15">
      <c r="A347" s="7">
        <v>17</v>
      </c>
      <c r="B347" s="10">
        <v>10</v>
      </c>
      <c r="C347" s="10">
        <v>346</v>
      </c>
      <c r="D347" s="5" t="s">
        <v>609</v>
      </c>
      <c r="F347" s="466">
        <v>14527</v>
      </c>
      <c r="G347" s="5" t="s">
        <v>3328</v>
      </c>
      <c r="H347" s="5" t="s">
        <v>129</v>
      </c>
      <c r="J347" s="128" t="s">
        <v>121</v>
      </c>
      <c r="K347" s="128" t="s">
        <v>548</v>
      </c>
      <c r="L347" s="268">
        <v>31</v>
      </c>
      <c r="M347" s="74">
        <v>1</v>
      </c>
      <c r="N347" s="74"/>
      <c r="O347" s="74" t="s">
        <v>837</v>
      </c>
    </row>
    <row r="348" spans="1:15">
      <c r="A348" s="7">
        <v>17</v>
      </c>
      <c r="B348" s="10">
        <v>11</v>
      </c>
      <c r="C348" s="10">
        <v>347</v>
      </c>
      <c r="D348" s="5" t="s">
        <v>15</v>
      </c>
      <c r="F348" s="466">
        <v>29576</v>
      </c>
      <c r="G348" s="5" t="s">
        <v>16</v>
      </c>
      <c r="H348" s="5" t="s">
        <v>16</v>
      </c>
      <c r="J348" s="128" t="s">
        <v>4142</v>
      </c>
      <c r="K348" s="128" t="s">
        <v>607</v>
      </c>
      <c r="L348" s="268">
        <v>25</v>
      </c>
      <c r="M348" s="74">
        <v>3</v>
      </c>
      <c r="N348" s="74" t="s">
        <v>46</v>
      </c>
      <c r="O348" s="74"/>
    </row>
    <row r="349" spans="1:15">
      <c r="A349" s="7">
        <v>17</v>
      </c>
      <c r="B349" s="10">
        <v>12</v>
      </c>
      <c r="C349" s="10">
        <v>348</v>
      </c>
      <c r="D349" s="5" t="s">
        <v>18</v>
      </c>
      <c r="F349" s="466">
        <v>19818</v>
      </c>
      <c r="G349" s="5" t="s">
        <v>438</v>
      </c>
      <c r="H349" s="5" t="s">
        <v>438</v>
      </c>
      <c r="J349" s="128" t="s">
        <v>2394</v>
      </c>
      <c r="K349" s="128" t="s">
        <v>2298</v>
      </c>
      <c r="L349" s="268">
        <v>28</v>
      </c>
      <c r="M349" s="74">
        <v>9</v>
      </c>
      <c r="N349" s="74" t="s">
        <v>46</v>
      </c>
      <c r="O349" s="74"/>
    </row>
    <row r="350" spans="1:15">
      <c r="A350" s="7">
        <v>17</v>
      </c>
      <c r="B350" s="10">
        <v>13</v>
      </c>
      <c r="C350" s="10">
        <v>349</v>
      </c>
      <c r="D350" s="5" t="s">
        <v>129</v>
      </c>
      <c r="F350" s="466">
        <v>14993</v>
      </c>
      <c r="G350" s="5" t="s">
        <v>213</v>
      </c>
      <c r="H350" s="5" t="s">
        <v>213</v>
      </c>
      <c r="J350" s="128" t="s">
        <v>1175</v>
      </c>
      <c r="K350" s="128" t="s">
        <v>524</v>
      </c>
      <c r="L350" s="268">
        <v>31</v>
      </c>
      <c r="M350" s="74">
        <v>1</v>
      </c>
      <c r="N350" s="74"/>
      <c r="O350" s="74" t="s">
        <v>837</v>
      </c>
    </row>
    <row r="351" spans="1:15">
      <c r="A351" s="7">
        <v>17</v>
      </c>
      <c r="B351" s="10">
        <v>14</v>
      </c>
      <c r="C351" s="10">
        <v>350</v>
      </c>
      <c r="D351" s="5" t="s">
        <v>2170</v>
      </c>
      <c r="F351" s="466">
        <v>27688</v>
      </c>
      <c r="G351" s="5" t="s">
        <v>18</v>
      </c>
      <c r="H351" s="5" t="s">
        <v>18</v>
      </c>
      <c r="J351" s="128" t="s">
        <v>4081</v>
      </c>
      <c r="K351" s="128" t="s">
        <v>124</v>
      </c>
      <c r="L351" s="268">
        <v>23</v>
      </c>
      <c r="M351" s="74">
        <v>1</v>
      </c>
      <c r="N351" s="74"/>
      <c r="O351" s="74" t="s">
        <v>837</v>
      </c>
    </row>
    <row r="352" spans="1:15">
      <c r="A352" s="11">
        <v>17</v>
      </c>
      <c r="B352" s="12">
        <v>15</v>
      </c>
      <c r="C352" s="12">
        <v>351</v>
      </c>
      <c r="D352" s="14" t="s">
        <v>563</v>
      </c>
      <c r="E352" s="13"/>
      <c r="F352" s="467">
        <v>30162</v>
      </c>
      <c r="G352" s="14" t="s">
        <v>164</v>
      </c>
      <c r="H352" s="14" t="s">
        <v>164</v>
      </c>
      <c r="I352" s="13"/>
      <c r="J352" s="137" t="s">
        <v>3586</v>
      </c>
      <c r="K352" s="137" t="s">
        <v>171</v>
      </c>
      <c r="L352" s="269">
        <v>25</v>
      </c>
      <c r="M352" s="78">
        <v>9</v>
      </c>
      <c r="N352" s="78" t="s">
        <v>46</v>
      </c>
      <c r="O352" s="78"/>
    </row>
    <row r="353" spans="1:15">
      <c r="A353" s="7">
        <v>18</v>
      </c>
      <c r="B353" s="10">
        <v>1</v>
      </c>
      <c r="C353" s="10">
        <v>352</v>
      </c>
      <c r="D353" s="5" t="s">
        <v>563</v>
      </c>
      <c r="F353" s="466">
        <v>16511</v>
      </c>
      <c r="G353" s="5" t="s">
        <v>45</v>
      </c>
      <c r="H353" s="5" t="s">
        <v>1121</v>
      </c>
      <c r="J353" s="128" t="s">
        <v>410</v>
      </c>
      <c r="K353" s="128" t="s">
        <v>539</v>
      </c>
      <c r="L353" s="268">
        <v>31</v>
      </c>
      <c r="M353" s="74">
        <v>1</v>
      </c>
      <c r="N353" s="74"/>
      <c r="O353" s="74" t="s">
        <v>46</v>
      </c>
    </row>
    <row r="354" spans="1:15">
      <c r="A354" s="7">
        <v>18</v>
      </c>
      <c r="B354" s="10">
        <v>2</v>
      </c>
      <c r="C354" s="10">
        <v>353</v>
      </c>
      <c r="D354" s="5" t="s">
        <v>2170</v>
      </c>
      <c r="F354" s="466">
        <v>13767</v>
      </c>
      <c r="G354" s="5" t="s">
        <v>3328</v>
      </c>
      <c r="H354" s="5" t="s">
        <v>598</v>
      </c>
      <c r="J354" s="128" t="s">
        <v>2248</v>
      </c>
      <c r="K354" s="128" t="s">
        <v>2249</v>
      </c>
      <c r="L354" s="268">
        <v>33</v>
      </c>
      <c r="M354" s="74">
        <v>1</v>
      </c>
      <c r="N354" s="74"/>
      <c r="O354" s="74" t="s">
        <v>837</v>
      </c>
    </row>
    <row r="355" spans="1:15">
      <c r="A355" s="7">
        <v>18</v>
      </c>
      <c r="B355" s="10">
        <v>3</v>
      </c>
      <c r="C355" s="10">
        <v>354</v>
      </c>
      <c r="D355" s="5" t="s">
        <v>129</v>
      </c>
      <c r="F355" s="466">
        <v>13892</v>
      </c>
      <c r="G355" s="5" t="s">
        <v>45</v>
      </c>
      <c r="H355" s="5" t="s">
        <v>1121</v>
      </c>
      <c r="J355" s="128" t="s">
        <v>1091</v>
      </c>
      <c r="K355" s="128" t="s">
        <v>166</v>
      </c>
      <c r="L355" s="268">
        <v>34</v>
      </c>
      <c r="M355" s="74">
        <v>1</v>
      </c>
      <c r="N355" s="74"/>
      <c r="O355" s="74" t="s">
        <v>837</v>
      </c>
    </row>
    <row r="356" spans="1:15">
      <c r="A356" s="7">
        <v>18</v>
      </c>
      <c r="B356" s="10">
        <v>4</v>
      </c>
      <c r="C356" s="10">
        <v>355</v>
      </c>
      <c r="D356" s="5" t="s">
        <v>18</v>
      </c>
      <c r="F356" s="466">
        <v>21652</v>
      </c>
      <c r="G356" s="5" t="s">
        <v>563</v>
      </c>
      <c r="H356" s="5" t="s">
        <v>563</v>
      </c>
      <c r="J356" s="128" t="s">
        <v>2486</v>
      </c>
      <c r="K356" s="128" t="s">
        <v>451</v>
      </c>
      <c r="L356" s="268">
        <v>27</v>
      </c>
      <c r="M356" s="74">
        <v>1</v>
      </c>
      <c r="N356" s="74"/>
      <c r="O356" s="74" t="s">
        <v>837</v>
      </c>
    </row>
    <row r="357" spans="1:15">
      <c r="A357" s="7">
        <v>18</v>
      </c>
      <c r="B357" s="10">
        <v>5</v>
      </c>
      <c r="C357" s="10">
        <v>356</v>
      </c>
      <c r="D357" s="5" t="s">
        <v>15</v>
      </c>
      <c r="F357" s="466">
        <v>15464</v>
      </c>
      <c r="G357" s="5" t="s">
        <v>2170</v>
      </c>
      <c r="H357" s="5" t="s">
        <v>2170</v>
      </c>
      <c r="J357" s="128" t="s">
        <v>793</v>
      </c>
      <c r="K357" s="128" t="s">
        <v>163</v>
      </c>
      <c r="L357" s="268">
        <v>32</v>
      </c>
      <c r="M357" s="74">
        <v>9</v>
      </c>
      <c r="N357" s="74" t="s">
        <v>837</v>
      </c>
      <c r="O357" s="74"/>
    </row>
    <row r="358" spans="1:15">
      <c r="A358" s="7">
        <v>18</v>
      </c>
      <c r="B358" s="10">
        <v>6</v>
      </c>
      <c r="C358" s="10">
        <v>357</v>
      </c>
      <c r="D358" s="5" t="s">
        <v>609</v>
      </c>
      <c r="F358" s="466">
        <v>20462</v>
      </c>
      <c r="G358" s="5" t="s">
        <v>239</v>
      </c>
      <c r="H358" s="5" t="s">
        <v>239</v>
      </c>
      <c r="J358" s="128" t="s">
        <v>4010</v>
      </c>
      <c r="K358" s="128" t="s">
        <v>577</v>
      </c>
      <c r="L358" s="268">
        <v>29</v>
      </c>
      <c r="M358" s="74">
        <v>1</v>
      </c>
      <c r="N358" s="74"/>
      <c r="O358" s="74" t="s">
        <v>46</v>
      </c>
    </row>
    <row r="359" spans="1:15">
      <c r="A359" s="7">
        <v>18</v>
      </c>
      <c r="B359" s="10">
        <v>7</v>
      </c>
      <c r="C359" s="10">
        <v>358</v>
      </c>
      <c r="D359" s="5" t="s">
        <v>555</v>
      </c>
      <c r="F359" s="466">
        <v>25376</v>
      </c>
      <c r="G359" s="5" t="s">
        <v>3328</v>
      </c>
      <c r="H359" s="5" t="s">
        <v>563</v>
      </c>
      <c r="J359" s="128" t="s">
        <v>1806</v>
      </c>
      <c r="K359" s="128" t="s">
        <v>220</v>
      </c>
      <c r="L359" s="268">
        <v>27</v>
      </c>
      <c r="M359" s="74">
        <v>1</v>
      </c>
      <c r="N359" s="74"/>
      <c r="O359" s="74" t="s">
        <v>837</v>
      </c>
    </row>
    <row r="360" spans="1:15">
      <c r="A360" s="7">
        <v>18</v>
      </c>
      <c r="B360" s="10">
        <v>8</v>
      </c>
      <c r="C360" s="10">
        <v>359</v>
      </c>
      <c r="D360" s="5" t="s">
        <v>2177</v>
      </c>
      <c r="F360" s="466">
        <v>17859</v>
      </c>
      <c r="G360" s="5" t="s">
        <v>129</v>
      </c>
      <c r="H360" s="5" t="s">
        <v>129</v>
      </c>
      <c r="J360" s="128" t="s">
        <v>1140</v>
      </c>
      <c r="K360" s="128" t="s">
        <v>1141</v>
      </c>
      <c r="L360" s="268">
        <v>29</v>
      </c>
      <c r="M360" s="74">
        <v>1</v>
      </c>
      <c r="N360" s="74"/>
      <c r="O360" s="74" t="s">
        <v>837</v>
      </c>
    </row>
    <row r="361" spans="1:15">
      <c r="A361" s="7">
        <v>18</v>
      </c>
      <c r="B361" s="10">
        <v>9</v>
      </c>
      <c r="C361" s="10">
        <v>360</v>
      </c>
      <c r="D361" s="5" t="s">
        <v>13</v>
      </c>
      <c r="F361" s="466">
        <v>23372</v>
      </c>
      <c r="G361" s="5" t="s">
        <v>15</v>
      </c>
      <c r="H361" s="5" t="s">
        <v>15</v>
      </c>
      <c r="J361" s="128" t="s">
        <v>4006</v>
      </c>
      <c r="K361" s="128" t="s">
        <v>163</v>
      </c>
      <c r="L361" s="268">
        <v>27</v>
      </c>
      <c r="M361" s="74">
        <v>2</v>
      </c>
      <c r="N361" s="74" t="s">
        <v>46</v>
      </c>
      <c r="O361" s="74"/>
    </row>
    <row r="362" spans="1:15">
      <c r="A362" s="7">
        <v>18</v>
      </c>
      <c r="B362" s="10">
        <v>10</v>
      </c>
      <c r="C362" s="10">
        <v>361</v>
      </c>
      <c r="D362" s="5" t="s">
        <v>598</v>
      </c>
      <c r="F362" s="466">
        <v>19964</v>
      </c>
      <c r="G362" s="5" t="s">
        <v>2172</v>
      </c>
      <c r="H362" s="5" t="s">
        <v>2172</v>
      </c>
      <c r="J362" s="128" t="s">
        <v>6</v>
      </c>
      <c r="K362" s="128" t="s">
        <v>2917</v>
      </c>
      <c r="L362" s="268">
        <v>24</v>
      </c>
      <c r="M362" s="74">
        <v>5</v>
      </c>
      <c r="N362" s="74" t="s">
        <v>837</v>
      </c>
      <c r="O362" s="74"/>
    </row>
    <row r="363" spans="1:15">
      <c r="A363" s="7">
        <v>18</v>
      </c>
      <c r="B363" s="10">
        <v>11</v>
      </c>
      <c r="C363" s="10">
        <v>362</v>
      </c>
      <c r="D363" s="5" t="s">
        <v>188</v>
      </c>
      <c r="F363" s="466">
        <v>17536</v>
      </c>
      <c r="G363" s="5" t="s">
        <v>470</v>
      </c>
      <c r="H363" s="5" t="s">
        <v>470</v>
      </c>
      <c r="J363" s="128" t="s">
        <v>2315</v>
      </c>
      <c r="K363" s="128" t="s">
        <v>549</v>
      </c>
      <c r="L363" s="268">
        <v>30</v>
      </c>
      <c r="M363" s="74">
        <v>1</v>
      </c>
      <c r="N363" s="74"/>
      <c r="O363" s="74" t="s">
        <v>837</v>
      </c>
    </row>
    <row r="364" spans="1:15">
      <c r="A364" s="11">
        <v>18</v>
      </c>
      <c r="B364" s="12">
        <v>12</v>
      </c>
      <c r="C364" s="12">
        <v>363</v>
      </c>
      <c r="D364" s="14" t="s">
        <v>567</v>
      </c>
      <c r="E364" s="13"/>
      <c r="F364" s="467">
        <v>23782</v>
      </c>
      <c r="G364" s="14" t="s">
        <v>470</v>
      </c>
      <c r="H364" s="14" t="s">
        <v>470</v>
      </c>
      <c r="I364" s="13"/>
      <c r="J364" s="137" t="s">
        <v>3374</v>
      </c>
      <c r="K364" s="137" t="s">
        <v>3954</v>
      </c>
      <c r="L364" s="269">
        <v>23</v>
      </c>
      <c r="M364" s="78">
        <v>6</v>
      </c>
      <c r="N364" s="78" t="s">
        <v>837</v>
      </c>
      <c r="O364" s="78"/>
    </row>
    <row r="365" spans="1:15">
      <c r="A365" s="7">
        <v>19</v>
      </c>
      <c r="B365" s="10">
        <v>1</v>
      </c>
      <c r="C365" s="10">
        <v>364</v>
      </c>
      <c r="D365" s="5" t="s">
        <v>567</v>
      </c>
      <c r="F365" s="466">
        <v>30160</v>
      </c>
      <c r="G365" s="5" t="s">
        <v>609</v>
      </c>
      <c r="H365" s="5" t="s">
        <v>609</v>
      </c>
      <c r="J365" s="128" t="s">
        <v>4102</v>
      </c>
      <c r="K365" s="128" t="s">
        <v>900</v>
      </c>
      <c r="L365" s="268">
        <v>24</v>
      </c>
      <c r="M365" s="74">
        <v>1</v>
      </c>
      <c r="N365" s="74"/>
      <c r="O365" s="74" t="s">
        <v>837</v>
      </c>
    </row>
    <row r="366" spans="1:15">
      <c r="A366" s="7">
        <v>19</v>
      </c>
      <c r="B366" s="10">
        <v>2</v>
      </c>
      <c r="C366" s="10">
        <v>365</v>
      </c>
      <c r="D366" s="5" t="s">
        <v>188</v>
      </c>
      <c r="F366" s="466">
        <v>25805</v>
      </c>
      <c r="G366" s="5" t="s">
        <v>2177</v>
      </c>
      <c r="H366" s="5" t="s">
        <v>2177</v>
      </c>
      <c r="J366" s="128" t="s">
        <v>3502</v>
      </c>
      <c r="K366" s="128" t="s">
        <v>208</v>
      </c>
      <c r="L366" s="268">
        <v>26</v>
      </c>
      <c r="M366" s="74">
        <v>2</v>
      </c>
      <c r="N366" s="74" t="s">
        <v>46</v>
      </c>
      <c r="O366" s="74"/>
    </row>
    <row r="367" spans="1:15">
      <c r="A367" s="7">
        <v>19</v>
      </c>
      <c r="B367" s="10">
        <v>3</v>
      </c>
      <c r="C367" s="10">
        <v>366</v>
      </c>
      <c r="D367" s="5" t="s">
        <v>598</v>
      </c>
      <c r="F367" s="466">
        <v>21009</v>
      </c>
      <c r="G367" s="5" t="s">
        <v>598</v>
      </c>
      <c r="H367" s="5" t="s">
        <v>598</v>
      </c>
      <c r="J367" s="128" t="s">
        <v>2258</v>
      </c>
      <c r="K367" s="128" t="s">
        <v>3954</v>
      </c>
      <c r="L367" s="268">
        <v>26</v>
      </c>
      <c r="M367" s="74">
        <v>6</v>
      </c>
      <c r="N367" s="74" t="s">
        <v>2545</v>
      </c>
      <c r="O367" s="74"/>
    </row>
    <row r="368" spans="1:15">
      <c r="A368" s="7">
        <v>19</v>
      </c>
      <c r="B368" s="10">
        <v>4</v>
      </c>
      <c r="C368" s="10">
        <v>367</v>
      </c>
      <c r="D368" s="5" t="s">
        <v>13</v>
      </c>
      <c r="F368" s="466">
        <v>29573</v>
      </c>
      <c r="G368" s="5" t="s">
        <v>438</v>
      </c>
      <c r="H368" s="5" t="s">
        <v>438</v>
      </c>
      <c r="J368" s="128" t="s">
        <v>4136</v>
      </c>
      <c r="K368" s="128" t="s">
        <v>568</v>
      </c>
      <c r="L368" s="268">
        <v>25</v>
      </c>
      <c r="M368" s="74">
        <v>9</v>
      </c>
      <c r="N368" s="74" t="s">
        <v>837</v>
      </c>
      <c r="O368" s="74"/>
    </row>
    <row r="369" spans="1:15">
      <c r="A369" s="7">
        <v>19</v>
      </c>
      <c r="B369" s="10">
        <v>5</v>
      </c>
      <c r="C369" s="10">
        <v>368</v>
      </c>
      <c r="D369" s="5" t="s">
        <v>2177</v>
      </c>
      <c r="F369" s="466">
        <v>28253</v>
      </c>
      <c r="G369" s="5" t="s">
        <v>686</v>
      </c>
      <c r="H369" s="5" t="s">
        <v>686</v>
      </c>
      <c r="J369" s="128" t="s">
        <v>4111</v>
      </c>
      <c r="K369" s="128" t="s">
        <v>131</v>
      </c>
      <c r="L369" s="268">
        <v>21</v>
      </c>
      <c r="M369" s="74">
        <v>4</v>
      </c>
      <c r="N369" s="74" t="s">
        <v>837</v>
      </c>
      <c r="O369" s="74"/>
    </row>
    <row r="370" spans="1:15">
      <c r="A370" s="7">
        <v>19</v>
      </c>
      <c r="B370" s="10">
        <v>6</v>
      </c>
      <c r="C370" s="10">
        <v>369</v>
      </c>
      <c r="D370" s="5" t="s">
        <v>555</v>
      </c>
      <c r="F370" s="466">
        <v>19722</v>
      </c>
      <c r="G370" s="5" t="s">
        <v>16</v>
      </c>
      <c r="H370" s="5" t="s">
        <v>16</v>
      </c>
      <c r="J370" s="128" t="s">
        <v>1020</v>
      </c>
      <c r="K370" s="128" t="s">
        <v>597</v>
      </c>
      <c r="L370" s="268">
        <v>25</v>
      </c>
      <c r="M370" s="74">
        <v>2</v>
      </c>
      <c r="N370" s="74" t="s">
        <v>837</v>
      </c>
      <c r="O370" s="74"/>
    </row>
    <row r="371" spans="1:15">
      <c r="A371" s="7">
        <v>19</v>
      </c>
      <c r="B371" s="10">
        <v>7</v>
      </c>
      <c r="C371" s="10">
        <v>370</v>
      </c>
      <c r="D371" s="5" t="s">
        <v>609</v>
      </c>
      <c r="F371" s="466">
        <v>27468</v>
      </c>
      <c r="G371" s="5" t="s">
        <v>18</v>
      </c>
      <c r="H371" s="5" t="s">
        <v>18</v>
      </c>
      <c r="J371" s="128" t="s">
        <v>2530</v>
      </c>
      <c r="K371" s="128" t="s">
        <v>2531</v>
      </c>
      <c r="L371" s="268">
        <v>24</v>
      </c>
      <c r="M371" s="74">
        <v>1</v>
      </c>
      <c r="N371" s="74"/>
      <c r="O371" s="74" t="s">
        <v>46</v>
      </c>
    </row>
    <row r="372" spans="1:15">
      <c r="A372" s="7">
        <v>19</v>
      </c>
      <c r="B372" s="10">
        <v>8</v>
      </c>
      <c r="C372" s="10">
        <v>371</v>
      </c>
      <c r="D372" s="5" t="s">
        <v>15</v>
      </c>
      <c r="F372" s="466">
        <v>2036</v>
      </c>
      <c r="G372" s="5" t="s">
        <v>15</v>
      </c>
      <c r="H372" s="5" t="s">
        <v>15</v>
      </c>
      <c r="J372" s="128" t="s">
        <v>573</v>
      </c>
      <c r="K372" s="128" t="s">
        <v>574</v>
      </c>
      <c r="L372" s="268">
        <v>36</v>
      </c>
      <c r="M372" s="74">
        <v>1</v>
      </c>
      <c r="N372" s="74"/>
      <c r="O372" s="74" t="s">
        <v>46</v>
      </c>
    </row>
    <row r="373" spans="1:15">
      <c r="A373" s="7">
        <v>19</v>
      </c>
      <c r="B373" s="10">
        <v>9</v>
      </c>
      <c r="C373" s="10">
        <v>372</v>
      </c>
      <c r="D373" s="5" t="s">
        <v>18</v>
      </c>
      <c r="F373" s="466">
        <v>24614</v>
      </c>
      <c r="G373" s="5" t="s">
        <v>246</v>
      </c>
      <c r="H373" s="5" t="s">
        <v>246</v>
      </c>
      <c r="J373" s="128" t="s">
        <v>3468</v>
      </c>
      <c r="K373" s="128" t="s">
        <v>177</v>
      </c>
      <c r="L373" s="268">
        <v>24</v>
      </c>
      <c r="M373" s="74">
        <v>1</v>
      </c>
      <c r="N373" s="74"/>
      <c r="O373" s="74" t="s">
        <v>837</v>
      </c>
    </row>
    <row r="374" spans="1:15">
      <c r="A374" s="7">
        <v>19</v>
      </c>
      <c r="B374" s="10">
        <v>10</v>
      </c>
      <c r="C374" s="10">
        <v>373</v>
      </c>
      <c r="D374" s="5" t="s">
        <v>129</v>
      </c>
      <c r="F374" s="466">
        <v>13431</v>
      </c>
      <c r="G374" s="5" t="s">
        <v>16</v>
      </c>
      <c r="H374" s="5" t="s">
        <v>16</v>
      </c>
      <c r="J374" s="128" t="s">
        <v>746</v>
      </c>
      <c r="K374" s="128" t="s">
        <v>173</v>
      </c>
      <c r="L374" s="268">
        <v>33</v>
      </c>
      <c r="M374" s="74">
        <v>1</v>
      </c>
      <c r="N374" s="74"/>
      <c r="O374" s="74" t="s">
        <v>837</v>
      </c>
    </row>
    <row r="375" spans="1:15">
      <c r="A375" s="7">
        <v>19</v>
      </c>
      <c r="B375" s="10">
        <v>11</v>
      </c>
      <c r="C375" s="10">
        <v>374</v>
      </c>
      <c r="D375" s="5" t="s">
        <v>2170</v>
      </c>
      <c r="F375" s="466">
        <v>22563</v>
      </c>
      <c r="G375" s="5" t="s">
        <v>213</v>
      </c>
      <c r="H375" s="5" t="s">
        <v>213</v>
      </c>
      <c r="J375" s="128" t="s">
        <v>3013</v>
      </c>
      <c r="K375" s="128" t="s">
        <v>86</v>
      </c>
      <c r="L375" s="268">
        <v>24</v>
      </c>
      <c r="M375" s="74">
        <v>5</v>
      </c>
      <c r="N375" s="74" t="s">
        <v>837</v>
      </c>
      <c r="O375" s="74"/>
    </row>
    <row r="376" spans="1:15">
      <c r="A376" s="11">
        <v>19</v>
      </c>
      <c r="B376" s="12">
        <v>12</v>
      </c>
      <c r="C376" s="12">
        <v>375</v>
      </c>
      <c r="D376" s="14" t="s">
        <v>563</v>
      </c>
      <c r="E376" s="13"/>
      <c r="F376" s="467">
        <v>20536</v>
      </c>
      <c r="G376" s="14" t="s">
        <v>686</v>
      </c>
      <c r="H376" s="14" t="s">
        <v>686</v>
      </c>
      <c r="I376" s="13"/>
      <c r="J376" s="137" t="s">
        <v>3403</v>
      </c>
      <c r="K376" s="137" t="s">
        <v>2455</v>
      </c>
      <c r="L376" s="269">
        <v>26</v>
      </c>
      <c r="M376" s="78">
        <v>6</v>
      </c>
      <c r="N376" s="78" t="s">
        <v>2545</v>
      </c>
      <c r="O376" s="78"/>
    </row>
    <row r="377" spans="1:15">
      <c r="A377" s="7">
        <v>20</v>
      </c>
      <c r="B377" s="10">
        <v>1</v>
      </c>
      <c r="C377" s="10">
        <v>376</v>
      </c>
      <c r="D377" s="5" t="s">
        <v>2170</v>
      </c>
      <c r="F377" s="466">
        <v>20517</v>
      </c>
      <c r="G377" s="5" t="s">
        <v>213</v>
      </c>
      <c r="H377" s="5" t="s">
        <v>213</v>
      </c>
      <c r="J377" s="128" t="s">
        <v>2452</v>
      </c>
      <c r="K377" s="128" t="s">
        <v>220</v>
      </c>
      <c r="L377" s="268">
        <v>27</v>
      </c>
      <c r="M377" s="74">
        <v>1</v>
      </c>
      <c r="N377" s="74"/>
      <c r="O377" s="74" t="s">
        <v>837</v>
      </c>
    </row>
    <row r="378" spans="1:15">
      <c r="A378" s="7">
        <v>20</v>
      </c>
      <c r="B378" s="10">
        <v>2</v>
      </c>
      <c r="C378" s="10">
        <v>377</v>
      </c>
      <c r="D378" s="5" t="s">
        <v>18</v>
      </c>
      <c r="F378" s="466">
        <v>19249</v>
      </c>
      <c r="G378" s="5" t="s">
        <v>3328</v>
      </c>
      <c r="H378" s="5" t="s">
        <v>17</v>
      </c>
      <c r="J378" s="128" t="s">
        <v>233</v>
      </c>
      <c r="K378" s="128" t="s">
        <v>1144</v>
      </c>
      <c r="L378" s="268">
        <v>29</v>
      </c>
      <c r="M378" s="74">
        <v>1</v>
      </c>
      <c r="N378" s="74"/>
      <c r="O378" s="74" t="s">
        <v>837</v>
      </c>
    </row>
    <row r="379" spans="1:15">
      <c r="A379" s="7">
        <v>20</v>
      </c>
      <c r="B379" s="10">
        <v>3</v>
      </c>
      <c r="C379" s="10">
        <v>378</v>
      </c>
      <c r="D379" s="5" t="s">
        <v>15</v>
      </c>
      <c r="F379" s="466">
        <v>25942</v>
      </c>
      <c r="G379" s="5" t="s">
        <v>686</v>
      </c>
      <c r="H379" s="5" t="s">
        <v>686</v>
      </c>
      <c r="J379" s="128" t="s">
        <v>3076</v>
      </c>
      <c r="K379" s="128" t="s">
        <v>136</v>
      </c>
      <c r="L379" s="268">
        <v>25</v>
      </c>
      <c r="M379" s="74">
        <v>1</v>
      </c>
      <c r="N379" s="74"/>
      <c r="O379" s="74" t="s">
        <v>46</v>
      </c>
    </row>
    <row r="380" spans="1:15">
      <c r="A380" s="7">
        <v>20</v>
      </c>
      <c r="B380" s="10">
        <v>4</v>
      </c>
      <c r="C380" s="10">
        <v>379</v>
      </c>
      <c r="D380" s="5" t="s">
        <v>609</v>
      </c>
      <c r="F380" s="466">
        <v>25595</v>
      </c>
      <c r="G380" s="5" t="s">
        <v>3328</v>
      </c>
      <c r="H380" s="5" t="s">
        <v>686</v>
      </c>
      <c r="J380" s="128" t="s">
        <v>3064</v>
      </c>
      <c r="K380" s="128" t="s">
        <v>3065</v>
      </c>
      <c r="L380" s="268">
        <v>25</v>
      </c>
      <c r="M380" s="74">
        <v>1</v>
      </c>
      <c r="N380" s="74"/>
      <c r="O380" s="74" t="s">
        <v>837</v>
      </c>
    </row>
    <row r="381" spans="1:15">
      <c r="A381" s="7">
        <v>20</v>
      </c>
      <c r="B381" s="10">
        <v>5</v>
      </c>
      <c r="C381" s="10">
        <v>380</v>
      </c>
      <c r="D381" s="5" t="s">
        <v>555</v>
      </c>
      <c r="F381" s="466">
        <v>27779</v>
      </c>
      <c r="G381" s="5" t="s">
        <v>555</v>
      </c>
      <c r="H381" s="5" t="s">
        <v>555</v>
      </c>
      <c r="J381" s="128" t="s">
        <v>3116</v>
      </c>
      <c r="K381" s="128" t="s">
        <v>356</v>
      </c>
      <c r="L381" s="268">
        <v>25</v>
      </c>
      <c r="M381" s="74">
        <v>1</v>
      </c>
      <c r="N381" s="74"/>
      <c r="O381" s="74" t="s">
        <v>837</v>
      </c>
    </row>
    <row r="382" spans="1:15">
      <c r="A382" s="7">
        <v>20</v>
      </c>
      <c r="B382" s="10">
        <v>6</v>
      </c>
      <c r="C382" s="10">
        <v>381</v>
      </c>
      <c r="D382" s="5" t="s">
        <v>2177</v>
      </c>
      <c r="F382" s="466">
        <v>31900</v>
      </c>
      <c r="G382" s="5" t="s">
        <v>2172</v>
      </c>
      <c r="H382" s="5" t="s">
        <v>2172</v>
      </c>
      <c r="J382" s="128" t="s">
        <v>4154</v>
      </c>
      <c r="K382" s="128" t="s">
        <v>613</v>
      </c>
      <c r="L382" s="268">
        <v>23</v>
      </c>
      <c r="M382" s="74">
        <v>1</v>
      </c>
      <c r="N382" s="74"/>
      <c r="O382" s="74" t="s">
        <v>837</v>
      </c>
    </row>
    <row r="383" spans="1:15">
      <c r="A383" s="7">
        <v>20</v>
      </c>
      <c r="B383" s="10">
        <v>7</v>
      </c>
      <c r="C383" s="10">
        <v>382</v>
      </c>
      <c r="D383" s="5" t="s">
        <v>13</v>
      </c>
      <c r="F383" s="466">
        <v>21520</v>
      </c>
      <c r="G383" s="5" t="s">
        <v>354</v>
      </c>
      <c r="H383" s="5" t="s">
        <v>354</v>
      </c>
      <c r="J383" s="128" t="s">
        <v>149</v>
      </c>
      <c r="K383" s="128" t="s">
        <v>3412</v>
      </c>
      <c r="L383" s="268">
        <v>27</v>
      </c>
      <c r="M383" s="74">
        <v>1</v>
      </c>
      <c r="N383" s="74"/>
      <c r="O383" s="74" t="s">
        <v>46</v>
      </c>
    </row>
    <row r="384" spans="1:15">
      <c r="A384" s="7">
        <v>20</v>
      </c>
      <c r="B384" s="10">
        <v>8</v>
      </c>
      <c r="C384" s="10">
        <v>383</v>
      </c>
      <c r="D384" s="5" t="s">
        <v>598</v>
      </c>
      <c r="F384" s="466">
        <v>23307</v>
      </c>
      <c r="G384" s="5" t="s">
        <v>598</v>
      </c>
      <c r="H384" s="5" t="s">
        <v>598</v>
      </c>
      <c r="J384" s="128" t="s">
        <v>3024</v>
      </c>
      <c r="K384" s="128" t="s">
        <v>569</v>
      </c>
      <c r="L384" s="268">
        <v>28</v>
      </c>
      <c r="M384" s="74">
        <v>1</v>
      </c>
      <c r="N384" s="74"/>
      <c r="O384" s="74" t="s">
        <v>837</v>
      </c>
    </row>
    <row r="385" spans="1:15">
      <c r="A385" s="7">
        <v>20</v>
      </c>
      <c r="B385" s="10">
        <v>9</v>
      </c>
      <c r="C385" s="10">
        <v>384</v>
      </c>
      <c r="D385" s="5" t="s">
        <v>188</v>
      </c>
      <c r="F385" s="466">
        <v>21797</v>
      </c>
      <c r="G385" s="5" t="s">
        <v>2171</v>
      </c>
      <c r="H385" s="5" t="s">
        <v>29</v>
      </c>
      <c r="J385" s="128" t="s">
        <v>3960</v>
      </c>
      <c r="K385" s="128" t="s">
        <v>3396</v>
      </c>
      <c r="L385" s="268">
        <v>25</v>
      </c>
      <c r="M385" s="74">
        <v>3</v>
      </c>
      <c r="N385" s="74" t="s">
        <v>837</v>
      </c>
      <c r="O385" s="74"/>
    </row>
    <row r="386" spans="1:15">
      <c r="A386" s="11">
        <v>20</v>
      </c>
      <c r="B386" s="12">
        <v>10</v>
      </c>
      <c r="C386" s="12">
        <v>385</v>
      </c>
      <c r="D386" s="14" t="s">
        <v>567</v>
      </c>
      <c r="E386" s="13"/>
      <c r="F386" s="467">
        <v>18335</v>
      </c>
      <c r="G386" s="14" t="s">
        <v>567</v>
      </c>
      <c r="H386" s="14" t="s">
        <v>567</v>
      </c>
      <c r="I386" s="13"/>
      <c r="J386" s="137" t="s">
        <v>1052</v>
      </c>
      <c r="K386" s="137" t="s">
        <v>533</v>
      </c>
      <c r="L386" s="269">
        <v>30</v>
      </c>
      <c r="M386" s="78">
        <v>1</v>
      </c>
      <c r="N386" s="78"/>
      <c r="O386" s="78" t="s">
        <v>837</v>
      </c>
    </row>
    <row r="387" spans="1:15">
      <c r="A387" s="7">
        <v>21</v>
      </c>
      <c r="B387" s="10">
        <v>1</v>
      </c>
      <c r="C387" s="10">
        <v>386</v>
      </c>
      <c r="D387" s="5" t="s">
        <v>567</v>
      </c>
      <c r="F387" s="466">
        <v>17326</v>
      </c>
      <c r="G387" s="5" t="s">
        <v>18</v>
      </c>
      <c r="H387" s="5" t="s">
        <v>18</v>
      </c>
      <c r="J387" s="128" t="s">
        <v>578</v>
      </c>
      <c r="K387" s="128" t="s">
        <v>244</v>
      </c>
      <c r="L387" s="268">
        <v>27</v>
      </c>
      <c r="M387" s="74">
        <v>7</v>
      </c>
      <c r="N387" s="74" t="s">
        <v>2545</v>
      </c>
      <c r="O387" s="74"/>
    </row>
    <row r="388" spans="1:15">
      <c r="A388" s="7">
        <v>21</v>
      </c>
      <c r="B388" s="10">
        <v>2</v>
      </c>
      <c r="C388" s="10">
        <v>387</v>
      </c>
      <c r="D388" s="5" t="s">
        <v>188</v>
      </c>
      <c r="F388" s="466">
        <v>14712</v>
      </c>
      <c r="G388" s="5" t="s">
        <v>567</v>
      </c>
      <c r="H388" s="5" t="s">
        <v>567</v>
      </c>
      <c r="J388" s="128" t="s">
        <v>767</v>
      </c>
      <c r="K388" s="128" t="s">
        <v>627</v>
      </c>
      <c r="L388" s="268">
        <v>29</v>
      </c>
      <c r="M388" s="74">
        <v>7</v>
      </c>
      <c r="N388" s="74" t="s">
        <v>837</v>
      </c>
      <c r="O388" s="74"/>
    </row>
    <row r="389" spans="1:15">
      <c r="A389" s="7">
        <v>21</v>
      </c>
      <c r="B389" s="10">
        <v>3</v>
      </c>
      <c r="C389" s="10">
        <v>388</v>
      </c>
      <c r="D389" s="5" t="s">
        <v>598</v>
      </c>
      <c r="F389" s="466">
        <v>16427</v>
      </c>
      <c r="G389" s="5" t="s">
        <v>567</v>
      </c>
      <c r="H389" s="5" t="s">
        <v>567</v>
      </c>
      <c r="J389" s="128" t="s">
        <v>1630</v>
      </c>
      <c r="K389" s="128" t="s">
        <v>524</v>
      </c>
      <c r="L389" s="268">
        <v>28</v>
      </c>
      <c r="M389" s="74">
        <v>1</v>
      </c>
      <c r="N389" s="74"/>
      <c r="O389" s="74" t="s">
        <v>837</v>
      </c>
    </row>
    <row r="390" spans="1:15">
      <c r="A390" s="7">
        <v>21</v>
      </c>
      <c r="B390" s="10">
        <v>4</v>
      </c>
      <c r="C390" s="10">
        <v>389</v>
      </c>
      <c r="D390" s="5" t="s">
        <v>13</v>
      </c>
      <c r="F390" s="466">
        <v>14128</v>
      </c>
      <c r="G390" s="5" t="s">
        <v>2171</v>
      </c>
      <c r="H390" s="5" t="s">
        <v>29</v>
      </c>
      <c r="J390" s="128" t="s">
        <v>634</v>
      </c>
      <c r="K390" s="128" t="s">
        <v>554</v>
      </c>
      <c r="L390" s="268">
        <v>30</v>
      </c>
      <c r="M390" s="74">
        <v>3</v>
      </c>
      <c r="N390" s="74" t="s">
        <v>46</v>
      </c>
      <c r="O390" s="74"/>
    </row>
    <row r="391" spans="1:15">
      <c r="A391" s="7">
        <v>21</v>
      </c>
      <c r="B391" s="10">
        <v>5</v>
      </c>
      <c r="C391" s="10">
        <v>390</v>
      </c>
      <c r="D391" s="5" t="s">
        <v>2177</v>
      </c>
      <c r="F391" s="466">
        <v>18383</v>
      </c>
      <c r="G391" s="5" t="s">
        <v>164</v>
      </c>
      <c r="H391" s="5" t="s">
        <v>164</v>
      </c>
      <c r="J391" s="128" t="s">
        <v>971</v>
      </c>
      <c r="K391" s="128" t="s">
        <v>596</v>
      </c>
      <c r="L391" s="268">
        <v>26</v>
      </c>
      <c r="M391" s="74">
        <v>1</v>
      </c>
      <c r="N391" s="74"/>
      <c r="O391" s="74" t="s">
        <v>837</v>
      </c>
    </row>
    <row r="392" spans="1:15">
      <c r="A392" s="7">
        <v>21</v>
      </c>
      <c r="B392" s="10">
        <v>6</v>
      </c>
      <c r="C392" s="10">
        <v>391</v>
      </c>
      <c r="D392" s="5" t="s">
        <v>555</v>
      </c>
      <c r="F392" s="466">
        <v>29606</v>
      </c>
      <c r="G392" s="5" t="s">
        <v>239</v>
      </c>
      <c r="H392" s="5" t="s">
        <v>239</v>
      </c>
      <c r="J392" s="128" t="s">
        <v>3973</v>
      </c>
      <c r="K392" s="128" t="s">
        <v>3972</v>
      </c>
      <c r="L392" s="268">
        <v>24</v>
      </c>
      <c r="M392" s="74">
        <v>7</v>
      </c>
      <c r="N392" s="74" t="s">
        <v>837</v>
      </c>
      <c r="O392" s="74"/>
    </row>
    <row r="393" spans="1:15">
      <c r="A393" s="7">
        <v>21</v>
      </c>
      <c r="B393" s="10">
        <v>7</v>
      </c>
      <c r="C393" s="10">
        <v>392</v>
      </c>
      <c r="D393" s="5" t="s">
        <v>609</v>
      </c>
      <c r="F393" s="466">
        <v>30182</v>
      </c>
      <c r="G393" s="5" t="s">
        <v>16</v>
      </c>
      <c r="H393" s="5" t="s">
        <v>16</v>
      </c>
      <c r="J393" s="128" t="s">
        <v>2340</v>
      </c>
      <c r="K393" s="128" t="s">
        <v>108</v>
      </c>
      <c r="L393" s="268">
        <v>25</v>
      </c>
      <c r="M393" s="74">
        <v>1</v>
      </c>
      <c r="N393" s="74"/>
      <c r="O393" s="74" t="s">
        <v>837</v>
      </c>
    </row>
    <row r="394" spans="1:15">
      <c r="A394" s="11">
        <v>21</v>
      </c>
      <c r="B394" s="12">
        <v>8</v>
      </c>
      <c r="C394" s="12">
        <v>393</v>
      </c>
      <c r="D394" s="14" t="s">
        <v>18</v>
      </c>
      <c r="E394" s="13"/>
      <c r="F394" s="467">
        <v>22294</v>
      </c>
      <c r="G394" s="14" t="s">
        <v>276</v>
      </c>
      <c r="H394" s="14" t="s">
        <v>276</v>
      </c>
      <c r="I394" s="13"/>
      <c r="J394" s="137" t="s">
        <v>3003</v>
      </c>
      <c r="K394" s="137" t="s">
        <v>1635</v>
      </c>
      <c r="L394" s="269">
        <v>24</v>
      </c>
      <c r="M394" s="78">
        <v>1</v>
      </c>
      <c r="N394" s="78"/>
      <c r="O394" s="78" t="s">
        <v>46</v>
      </c>
    </row>
    <row r="395" spans="1:15">
      <c r="A395" s="7">
        <v>22</v>
      </c>
      <c r="B395" s="10">
        <v>1</v>
      </c>
      <c r="C395" s="10">
        <v>394</v>
      </c>
      <c r="D395" s="5" t="s">
        <v>18</v>
      </c>
      <c r="F395" s="466">
        <v>24770</v>
      </c>
      <c r="G395" s="5" t="s">
        <v>15</v>
      </c>
      <c r="H395" s="5" t="s">
        <v>15</v>
      </c>
      <c r="J395" s="128" t="s">
        <v>3047</v>
      </c>
      <c r="K395" s="128" t="s">
        <v>138</v>
      </c>
      <c r="L395" s="268">
        <v>27</v>
      </c>
      <c r="M395" s="74">
        <v>8</v>
      </c>
      <c r="N395" s="74" t="s">
        <v>46</v>
      </c>
      <c r="O395" s="74"/>
    </row>
    <row r="396" spans="1:15">
      <c r="A396" s="7">
        <v>22</v>
      </c>
      <c r="B396" s="10">
        <v>2</v>
      </c>
      <c r="C396" s="10">
        <v>395</v>
      </c>
      <c r="D396" s="5" t="s">
        <v>555</v>
      </c>
      <c r="F396" s="466">
        <v>20061</v>
      </c>
      <c r="G396" s="5" t="s">
        <v>614</v>
      </c>
      <c r="H396" s="5" t="s">
        <v>614</v>
      </c>
      <c r="J396" s="128" t="s">
        <v>2415</v>
      </c>
      <c r="K396" s="128" t="s">
        <v>2416</v>
      </c>
      <c r="L396" s="268">
        <v>32</v>
      </c>
      <c r="M396" s="74">
        <v>1</v>
      </c>
      <c r="N396" s="74"/>
      <c r="O396" s="74" t="s">
        <v>837</v>
      </c>
    </row>
    <row r="397" spans="1:15">
      <c r="A397" s="7">
        <v>22</v>
      </c>
      <c r="B397" s="10">
        <v>3</v>
      </c>
      <c r="C397" s="10">
        <v>396</v>
      </c>
      <c r="D397" s="5" t="s">
        <v>2177</v>
      </c>
      <c r="F397" s="466">
        <v>17170</v>
      </c>
      <c r="G397" s="5" t="s">
        <v>598</v>
      </c>
      <c r="H397" s="5" t="s">
        <v>598</v>
      </c>
      <c r="J397" s="128" t="s">
        <v>1906</v>
      </c>
      <c r="K397" s="128" t="s">
        <v>1907</v>
      </c>
      <c r="L397" s="268">
        <v>29</v>
      </c>
      <c r="M397" s="74">
        <v>1</v>
      </c>
      <c r="N397" s="74"/>
      <c r="O397" s="74" t="s">
        <v>46</v>
      </c>
    </row>
    <row r="398" spans="1:15">
      <c r="A398" s="7">
        <v>22</v>
      </c>
      <c r="B398" s="10">
        <v>4</v>
      </c>
      <c r="C398" s="10">
        <v>397</v>
      </c>
      <c r="D398" s="5" t="s">
        <v>13</v>
      </c>
      <c r="F398" s="466">
        <v>22707</v>
      </c>
      <c r="G398" s="5" t="s">
        <v>18</v>
      </c>
      <c r="H398" s="5" t="s">
        <v>18</v>
      </c>
      <c r="J398" s="128" t="s">
        <v>3991</v>
      </c>
      <c r="K398" s="128" t="s">
        <v>3990</v>
      </c>
      <c r="L398" s="268">
        <v>26</v>
      </c>
      <c r="M398" s="74">
        <v>9</v>
      </c>
      <c r="N398" s="74" t="s">
        <v>2545</v>
      </c>
      <c r="O398" s="74"/>
    </row>
    <row r="399" spans="1:15">
      <c r="A399" s="7">
        <v>22</v>
      </c>
      <c r="B399" s="10">
        <v>5</v>
      </c>
      <c r="C399" s="10">
        <v>398</v>
      </c>
      <c r="D399" s="5" t="s">
        <v>598</v>
      </c>
      <c r="F399" s="466">
        <v>21481</v>
      </c>
      <c r="G399" s="5" t="s">
        <v>2177</v>
      </c>
      <c r="H399" s="5" t="s">
        <v>2177</v>
      </c>
      <c r="J399" s="128" t="s">
        <v>2978</v>
      </c>
      <c r="K399" s="128" t="s">
        <v>104</v>
      </c>
      <c r="L399" s="268">
        <v>27</v>
      </c>
      <c r="M399" s="74">
        <v>1</v>
      </c>
      <c r="N399" s="74"/>
      <c r="O399" s="74" t="s">
        <v>837</v>
      </c>
    </row>
    <row r="400" spans="1:15">
      <c r="A400" s="11">
        <v>22</v>
      </c>
      <c r="B400" s="12">
        <v>6</v>
      </c>
      <c r="C400" s="12">
        <v>399</v>
      </c>
      <c r="D400" s="14" t="s">
        <v>188</v>
      </c>
      <c r="E400" s="13"/>
      <c r="F400" s="467">
        <v>25524</v>
      </c>
      <c r="G400" s="14" t="s">
        <v>246</v>
      </c>
      <c r="H400" s="14" t="s">
        <v>246</v>
      </c>
      <c r="I400" s="13"/>
      <c r="J400" s="137" t="s">
        <v>3964</v>
      </c>
      <c r="K400" s="137" t="s">
        <v>216</v>
      </c>
      <c r="L400" s="269">
        <v>26</v>
      </c>
      <c r="M400" s="78">
        <v>4</v>
      </c>
      <c r="N400" s="78" t="s">
        <v>837</v>
      </c>
      <c r="O400" s="78"/>
    </row>
    <row r="401" spans="1:15">
      <c r="A401" s="7">
        <v>23</v>
      </c>
      <c r="B401" s="10">
        <v>1</v>
      </c>
      <c r="C401" s="10">
        <v>400</v>
      </c>
      <c r="D401" s="5" t="s">
        <v>188</v>
      </c>
      <c r="F401" s="466">
        <v>11828</v>
      </c>
      <c r="G401" s="5" t="s">
        <v>3328</v>
      </c>
      <c r="H401" s="5" t="s">
        <v>609</v>
      </c>
      <c r="J401" s="128" t="s">
        <v>688</v>
      </c>
      <c r="K401" s="128" t="s">
        <v>138</v>
      </c>
      <c r="L401" s="268">
        <v>35</v>
      </c>
      <c r="M401" s="74">
        <v>1</v>
      </c>
      <c r="N401" s="74"/>
      <c r="O401" s="74" t="s">
        <v>46</v>
      </c>
    </row>
    <row r="402" spans="1:15">
      <c r="A402" s="7">
        <v>23</v>
      </c>
      <c r="B402" s="10">
        <v>2</v>
      </c>
      <c r="C402" s="10">
        <v>401</v>
      </c>
      <c r="D402" s="5" t="s">
        <v>598</v>
      </c>
      <c r="F402" s="466">
        <v>13346</v>
      </c>
      <c r="G402" s="5" t="s">
        <v>563</v>
      </c>
      <c r="H402" s="5" t="s">
        <v>563</v>
      </c>
      <c r="J402" s="128" t="s">
        <v>1819</v>
      </c>
      <c r="K402" s="128" t="s">
        <v>1820</v>
      </c>
      <c r="L402" s="268">
        <v>33</v>
      </c>
      <c r="M402" s="74">
        <v>1</v>
      </c>
      <c r="N402" s="74"/>
      <c r="O402" s="74" t="s">
        <v>46</v>
      </c>
    </row>
    <row r="403" spans="1:15">
      <c r="A403" s="11">
        <v>23</v>
      </c>
      <c r="B403" s="12">
        <v>3</v>
      </c>
      <c r="C403" s="12">
        <v>402</v>
      </c>
      <c r="D403" s="14" t="s">
        <v>18</v>
      </c>
      <c r="E403" s="13"/>
      <c r="F403" s="467">
        <v>19874</v>
      </c>
      <c r="G403" s="14" t="s">
        <v>239</v>
      </c>
      <c r="H403" s="14" t="s">
        <v>239</v>
      </c>
      <c r="I403" s="13"/>
      <c r="J403" s="137" t="s">
        <v>2915</v>
      </c>
      <c r="K403" s="137" t="s">
        <v>277</v>
      </c>
      <c r="L403" s="269">
        <v>28</v>
      </c>
      <c r="M403" s="78">
        <v>1</v>
      </c>
      <c r="N403" s="78"/>
      <c r="O403" s="78" t="s">
        <v>837</v>
      </c>
    </row>
    <row r="404" spans="1:15">
      <c r="A404" s="7">
        <v>24</v>
      </c>
      <c r="B404" s="10">
        <v>1</v>
      </c>
      <c r="C404" s="10">
        <v>403</v>
      </c>
      <c r="D404" s="5" t="s">
        <v>598</v>
      </c>
      <c r="F404" s="466">
        <v>19864</v>
      </c>
      <c r="G404" s="5" t="s">
        <v>2171</v>
      </c>
      <c r="H404" s="5" t="s">
        <v>29</v>
      </c>
      <c r="J404" s="128" t="s">
        <v>181</v>
      </c>
      <c r="K404" s="128" t="s">
        <v>805</v>
      </c>
      <c r="L404" s="268">
        <v>28</v>
      </c>
      <c r="M404" s="74">
        <v>2</v>
      </c>
      <c r="N404" s="74" t="s">
        <v>837</v>
      </c>
      <c r="O404" s="74"/>
    </row>
    <row r="405" spans="1:15">
      <c r="A405" s="11">
        <v>24</v>
      </c>
      <c r="B405" s="12">
        <v>2</v>
      </c>
      <c r="C405" s="12">
        <v>404</v>
      </c>
      <c r="D405" s="14" t="s">
        <v>188</v>
      </c>
      <c r="E405" s="13"/>
      <c r="F405" s="467">
        <v>19178</v>
      </c>
      <c r="G405" s="14" t="s">
        <v>470</v>
      </c>
      <c r="H405" s="14" t="s">
        <v>470</v>
      </c>
      <c r="I405" s="13"/>
      <c r="J405" s="137" t="s">
        <v>2364</v>
      </c>
      <c r="K405" s="137" t="s">
        <v>324</v>
      </c>
      <c r="L405" s="269">
        <v>33</v>
      </c>
      <c r="M405" s="78">
        <v>1</v>
      </c>
      <c r="N405" s="78"/>
      <c r="O405" s="78" t="s">
        <v>837</v>
      </c>
    </row>
    <row r="406" spans="1:15">
      <c r="A406" s="11">
        <v>25</v>
      </c>
      <c r="B406" s="12">
        <v>1</v>
      </c>
      <c r="C406" s="12">
        <v>405</v>
      </c>
      <c r="D406" s="14" t="s">
        <v>598</v>
      </c>
      <c r="E406" s="13"/>
      <c r="F406" s="467">
        <v>31562</v>
      </c>
      <c r="G406" s="14" t="s">
        <v>614</v>
      </c>
      <c r="H406" s="14" t="s">
        <v>614</v>
      </c>
      <c r="I406" s="13"/>
      <c r="J406" s="137" t="s">
        <v>4146</v>
      </c>
      <c r="K406" s="137" t="s">
        <v>174</v>
      </c>
      <c r="L406" s="269">
        <v>24</v>
      </c>
      <c r="M406" s="78">
        <v>3</v>
      </c>
      <c r="N406" s="78" t="s">
        <v>837</v>
      </c>
      <c r="O406" s="78"/>
    </row>
    <row r="407" spans="1:15">
      <c r="A407" s="83">
        <v>26</v>
      </c>
      <c r="B407" s="84">
        <v>1</v>
      </c>
      <c r="C407" s="84">
        <v>406</v>
      </c>
      <c r="D407" s="98" t="s">
        <v>598</v>
      </c>
      <c r="E407" s="85"/>
      <c r="F407" s="469">
        <v>17232</v>
      </c>
      <c r="G407" s="98" t="s">
        <v>164</v>
      </c>
      <c r="H407" s="98" t="s">
        <v>164</v>
      </c>
      <c r="I407" s="85"/>
      <c r="J407" s="462" t="s">
        <v>934</v>
      </c>
      <c r="K407" s="462" t="s">
        <v>3373</v>
      </c>
      <c r="L407" s="463">
        <v>29</v>
      </c>
      <c r="M407" s="82">
        <v>5</v>
      </c>
      <c r="N407" s="82" t="s">
        <v>2545</v>
      </c>
      <c r="O407" s="82"/>
    </row>
    <row r="408" spans="1:15">
      <c r="A408" s="83">
        <v>27</v>
      </c>
      <c r="B408" s="84">
        <v>1</v>
      </c>
      <c r="C408" s="84">
        <v>407</v>
      </c>
      <c r="D408" s="98" t="s">
        <v>129</v>
      </c>
      <c r="E408" s="476"/>
      <c r="F408" s="98">
        <v>27477</v>
      </c>
      <c r="G408" s="98" t="s">
        <v>45</v>
      </c>
      <c r="H408" s="98" t="s">
        <v>1121</v>
      </c>
      <c r="I408" s="85"/>
      <c r="J408" s="85" t="s">
        <v>3537</v>
      </c>
      <c r="K408" s="477" t="s">
        <v>356</v>
      </c>
      <c r="L408" s="98">
        <v>26</v>
      </c>
      <c r="M408" s="98">
        <v>1</v>
      </c>
      <c r="N408" s="98"/>
      <c r="O408" s="98" t="s">
        <v>837</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7</vt:i4>
      </vt:variant>
    </vt:vector>
  </HeadingPairs>
  <TitlesOfParts>
    <vt:vector size="24" baseType="lpstr">
      <vt:lpstr>Rosters</vt:lpstr>
      <vt:lpstr>Coaches &amp; Team Summaries</vt:lpstr>
      <vt:lpstr>Franchise Movement</vt:lpstr>
      <vt:lpstr>Stadium Contracts</vt:lpstr>
      <vt:lpstr>Trade Register</vt:lpstr>
      <vt:lpstr>Add-Drop</vt:lpstr>
      <vt:lpstr>DL Claims (2023 - Current)</vt:lpstr>
      <vt:lpstr>Owner Attendance Points</vt:lpstr>
      <vt:lpstr>2025 Draft</vt:lpstr>
      <vt:lpstr>2024 Draft</vt:lpstr>
      <vt:lpstr>2023 Draft</vt:lpstr>
      <vt:lpstr>2022 Draft</vt:lpstr>
      <vt:lpstr>2021 Draft</vt:lpstr>
      <vt:lpstr>2020 Season 2 Draft</vt:lpstr>
      <vt:lpstr>Inaugural Draft 2020</vt:lpstr>
      <vt:lpstr>ZZZNA Players</vt:lpstr>
      <vt:lpstr>Glossary</vt:lpstr>
      <vt:lpstr>'2020 Season 2 Draft'!Print_Area</vt:lpstr>
      <vt:lpstr>'2022 Draft'!Print_Area</vt:lpstr>
      <vt:lpstr>'Add-Drop'!Print_Area</vt:lpstr>
      <vt:lpstr>Rosters!Print_Area</vt:lpstr>
      <vt:lpstr>'2020 Season 2 Draft'!Print_Titles</vt:lpstr>
      <vt:lpstr>'2022 Draft'!Print_Titles</vt:lpstr>
      <vt:lpstr>Rosters!Print_Titles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dc:creator>
  <cp:lastModifiedBy>Geoffrey Cooper</cp:lastModifiedBy>
  <cp:lastPrinted>2025-04-20T22:34:25Z</cp:lastPrinted>
  <dcterms:created xsi:type="dcterms:W3CDTF">2009-01-26T18:58:30Z</dcterms:created>
  <dcterms:modified xsi:type="dcterms:W3CDTF">2025-07-08T01:55:07Z</dcterms:modified>
</cp:coreProperties>
</file>